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bv6\Desktop\공유 폴더\"/>
    </mc:Choice>
  </mc:AlternateContent>
  <xr:revisionPtr revIDLastSave="0" documentId="13_ncr:1_{A4626558-570A-4E09-BC33-11FE5ECA3348}" xr6:coauthVersionLast="47" xr6:coauthVersionMax="47" xr10:uidLastSave="{00000000-0000-0000-0000-000000000000}"/>
  <bookViews>
    <workbookView xWindow="17070" yWindow="0" windowWidth="34530" windowHeight="20880" firstSheet="20" activeTab="24" xr2:uid="{79517A7E-F327-492A-9CAA-44FB1216018F}"/>
  </bookViews>
  <sheets>
    <sheet name="밸런스 조정" sheetId="1" r:id="rId1"/>
    <sheet name="오프라인 보상 (국히)" sheetId="4" r:id="rId2"/>
    <sheet name="오프라인 보상 (슬키)" sheetId="3" r:id="rId3"/>
    <sheet name="경험치계산" sheetId="6" r:id="rId4"/>
    <sheet name="육성비용계산" sheetId="7" r:id="rId5"/>
    <sheet name="어빌리티" sheetId="16" r:id="rId6"/>
    <sheet name="스킬비용" sheetId="8" r:id="rId7"/>
    <sheet name="스테이지 도달" sheetId="9" r:id="rId8"/>
    <sheet name="테스트" sheetId="10" r:id="rId9"/>
    <sheet name="딜 테스트" sheetId="12" r:id="rId10"/>
    <sheet name="영웅" sheetId="19" r:id="rId11"/>
    <sheet name="상점(구)" sheetId="11" r:id="rId12"/>
    <sheet name="BM" sheetId="20" r:id="rId13"/>
    <sheet name="마일리지" sheetId="18" r:id="rId14"/>
    <sheet name="아이템" sheetId="14" r:id="rId15"/>
    <sheet name="연구" sheetId="15" r:id="rId16"/>
    <sheet name="연구재료" sheetId="25" r:id="rId17"/>
    <sheet name="나무" sheetId="17" r:id="rId18"/>
    <sheet name="사흉수" sheetId="21" r:id="rId19"/>
    <sheet name="정기이벤트(서빙고)" sheetId="22" r:id="rId20"/>
    <sheet name="정기이벤트(감사제)" sheetId="23" r:id="rId21"/>
    <sheet name="정기이벤트(할로윈)" sheetId="24" r:id="rId22"/>
    <sheet name="정기이벤트+30%(새해맞이)" sheetId="26" r:id="rId23"/>
    <sheet name="성장 이벤트" sheetId="27" r:id="rId24"/>
    <sheet name="현충일 이벤트(1500%+10일)" sheetId="28" r:id="rId25"/>
  </sheets>
  <definedNames>
    <definedName name="_xlnm._FilterDatabase" localSheetId="23" hidden="1">'성장 이벤트'!$A$25:$G$33</definedName>
    <definedName name="_xlnm._FilterDatabase" localSheetId="15" hidden="1">연구!$A$1:$K$302</definedName>
    <definedName name="_xlnm._FilterDatabase" localSheetId="22" hidden="1">'정기이벤트+30%(새해맞이)'!$A$25:$G$33</definedName>
    <definedName name="_xlnm._FilterDatabase" localSheetId="24" hidden="1">'현충일 이벤트(1500%+10일)'!$A$25:$G$33</definedName>
    <definedName name="_xlnm.Print_Area" localSheetId="1">'오프라인 보상 (국히)'!$A$2:$O$1316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28" l="1"/>
  <c r="E22" i="28"/>
  <c r="G34" i="28"/>
  <c r="G33" i="28"/>
  <c r="G32" i="28"/>
  <c r="G31" i="28"/>
  <c r="G30" i="28"/>
  <c r="G29" i="28"/>
  <c r="G28" i="28"/>
  <c r="G26" i="28"/>
  <c r="G27" i="28"/>
  <c r="D27" i="28"/>
  <c r="D28" i="28"/>
  <c r="D29" i="28"/>
  <c r="D30" i="28"/>
  <c r="D31" i="28"/>
  <c r="D32" i="28"/>
  <c r="D33" i="28"/>
  <c r="F33" i="28" s="1"/>
  <c r="H40" i="28" s="1"/>
  <c r="D34" i="28"/>
  <c r="F34" i="28" s="1"/>
  <c r="I40" i="28" s="1"/>
  <c r="D26" i="28"/>
  <c r="C34" i="28"/>
  <c r="C33" i="28"/>
  <c r="C32" i="28"/>
  <c r="C31" i="28"/>
  <c r="C30" i="28"/>
  <c r="C29" i="28"/>
  <c r="C28" i="28"/>
  <c r="C27" i="28"/>
  <c r="C26" i="28"/>
  <c r="AA3" i="28"/>
  <c r="AA401" i="28"/>
  <c r="AC59" i="28"/>
  <c r="AC60" i="28"/>
  <c r="AC61" i="28"/>
  <c r="AC62" i="28"/>
  <c r="AC63" i="28"/>
  <c r="AC64" i="28"/>
  <c r="AC65" i="28"/>
  <c r="AC66" i="28"/>
  <c r="AC67" i="28"/>
  <c r="AC68" i="28"/>
  <c r="AC69" i="28"/>
  <c r="AC70" i="28"/>
  <c r="AC71" i="28"/>
  <c r="AC72" i="28"/>
  <c r="AC73" i="28"/>
  <c r="AC74" i="28"/>
  <c r="AC75" i="28"/>
  <c r="AC76" i="28"/>
  <c r="AC77" i="28"/>
  <c r="AC78" i="28"/>
  <c r="AC79" i="28"/>
  <c r="AC80" i="28"/>
  <c r="AC81" i="28"/>
  <c r="AC82" i="28"/>
  <c r="AC83" i="28"/>
  <c r="AC84" i="28"/>
  <c r="AC85" i="28"/>
  <c r="AC86" i="28"/>
  <c r="AC87" i="28"/>
  <c r="AC88" i="28"/>
  <c r="AC89" i="28"/>
  <c r="AC90" i="28"/>
  <c r="AC91" i="28"/>
  <c r="AC92" i="28"/>
  <c r="AC93" i="28"/>
  <c r="AC94" i="28"/>
  <c r="AC95" i="28"/>
  <c r="AC96" i="28"/>
  <c r="AC97" i="28"/>
  <c r="AC98" i="28"/>
  <c r="AC99" i="28"/>
  <c r="AC100" i="28"/>
  <c r="AC101" i="28"/>
  <c r="AC102" i="28"/>
  <c r="AC103" i="28"/>
  <c r="AC104" i="28"/>
  <c r="AC105" i="28"/>
  <c r="AC106" i="28"/>
  <c r="AC107" i="28"/>
  <c r="AC108" i="28"/>
  <c r="AC109" i="28"/>
  <c r="AC110" i="28"/>
  <c r="AC111" i="28"/>
  <c r="AC112" i="28"/>
  <c r="AC113" i="28"/>
  <c r="AC114" i="28"/>
  <c r="AC115" i="28"/>
  <c r="AC116" i="28"/>
  <c r="AC117" i="28"/>
  <c r="AC118" i="28"/>
  <c r="AC119" i="28"/>
  <c r="AC120" i="28"/>
  <c r="AC121" i="28"/>
  <c r="AC122" i="28"/>
  <c r="AC123" i="28"/>
  <c r="AC124" i="28"/>
  <c r="AC125" i="28"/>
  <c r="AC126" i="28"/>
  <c r="AC127" i="28"/>
  <c r="AC128" i="28"/>
  <c r="AC129" i="28"/>
  <c r="AC130" i="28"/>
  <c r="AC131" i="28"/>
  <c r="AC132" i="28"/>
  <c r="AC133" i="28"/>
  <c r="AC134" i="28"/>
  <c r="AC135" i="28"/>
  <c r="AC136" i="28"/>
  <c r="AC137" i="28"/>
  <c r="AC138" i="28"/>
  <c r="AC139" i="28"/>
  <c r="AC140" i="28"/>
  <c r="AC141" i="28"/>
  <c r="AC142" i="28"/>
  <c r="AC143" i="28"/>
  <c r="AC144" i="28"/>
  <c r="AC145" i="28"/>
  <c r="AC146" i="28"/>
  <c r="AC147" i="28"/>
  <c r="AC148" i="28"/>
  <c r="AC149" i="28"/>
  <c r="AC150" i="28"/>
  <c r="AC151" i="28"/>
  <c r="AC152" i="28"/>
  <c r="AC153" i="28"/>
  <c r="AC154" i="28"/>
  <c r="AC155" i="28"/>
  <c r="AC156" i="28"/>
  <c r="AC157" i="28"/>
  <c r="AC158" i="28"/>
  <c r="AC159" i="28"/>
  <c r="AC160" i="28"/>
  <c r="AC161" i="28"/>
  <c r="AC162" i="28"/>
  <c r="AC163" i="28"/>
  <c r="AC164" i="28"/>
  <c r="AC165" i="28"/>
  <c r="AC166" i="28"/>
  <c r="AC167" i="28"/>
  <c r="AC168" i="28"/>
  <c r="AC169" i="28"/>
  <c r="AC170" i="28"/>
  <c r="AC171" i="28"/>
  <c r="AC172" i="28"/>
  <c r="AC173" i="28"/>
  <c r="AC174" i="28"/>
  <c r="AC175" i="28"/>
  <c r="AC176" i="28"/>
  <c r="AC177" i="28"/>
  <c r="AC178" i="28"/>
  <c r="AC179" i="28"/>
  <c r="AC180" i="28"/>
  <c r="AC181" i="28"/>
  <c r="AC182" i="28"/>
  <c r="AC183" i="28"/>
  <c r="AC184" i="28"/>
  <c r="AC185" i="28"/>
  <c r="AC186" i="28"/>
  <c r="AC187" i="28"/>
  <c r="AC188" i="28"/>
  <c r="AC189" i="28"/>
  <c r="AC190" i="28"/>
  <c r="AC191" i="28"/>
  <c r="AC192" i="28"/>
  <c r="AC193" i="28"/>
  <c r="AC194" i="28"/>
  <c r="AC195" i="28"/>
  <c r="AC196" i="28"/>
  <c r="AC197" i="28"/>
  <c r="AC198" i="28"/>
  <c r="AC199" i="28"/>
  <c r="AC200" i="28"/>
  <c r="AC201" i="28"/>
  <c r="AC202" i="28"/>
  <c r="AC203" i="28"/>
  <c r="AC204" i="28"/>
  <c r="AC205" i="28"/>
  <c r="AC206" i="28"/>
  <c r="AC207" i="28"/>
  <c r="AC208" i="28"/>
  <c r="AC209" i="28"/>
  <c r="AC210" i="28"/>
  <c r="AC211" i="28"/>
  <c r="AC212" i="28"/>
  <c r="AC213" i="28"/>
  <c r="AC214" i="28"/>
  <c r="AC215" i="28"/>
  <c r="AC216" i="28"/>
  <c r="AC217" i="28"/>
  <c r="AC218" i="28"/>
  <c r="AC219" i="28"/>
  <c r="AC220" i="28"/>
  <c r="AC221" i="28"/>
  <c r="AC222" i="28"/>
  <c r="AC223" i="28"/>
  <c r="AC224" i="28"/>
  <c r="AC225" i="28"/>
  <c r="AC226" i="28"/>
  <c r="AC227" i="28"/>
  <c r="AC228" i="28"/>
  <c r="AC229" i="28"/>
  <c r="AC230" i="28"/>
  <c r="AC231" i="28"/>
  <c r="AC232" i="28"/>
  <c r="AC233" i="28"/>
  <c r="AC234" i="28"/>
  <c r="AC235" i="28"/>
  <c r="AC236" i="28"/>
  <c r="AC237" i="28"/>
  <c r="AC238" i="28"/>
  <c r="AC239" i="28"/>
  <c r="AC240" i="28"/>
  <c r="AC241" i="28"/>
  <c r="AC242" i="28"/>
  <c r="AC243" i="28"/>
  <c r="AC244" i="28"/>
  <c r="AC245" i="28"/>
  <c r="AC246" i="28"/>
  <c r="AC247" i="28"/>
  <c r="AC248" i="28"/>
  <c r="AC249" i="28"/>
  <c r="AC250" i="28"/>
  <c r="AC251" i="28"/>
  <c r="AC252" i="28"/>
  <c r="AC253" i="28"/>
  <c r="AC254" i="28"/>
  <c r="AC255" i="28"/>
  <c r="AC256" i="28"/>
  <c r="AC257" i="28"/>
  <c r="AC258" i="28"/>
  <c r="AC259" i="28"/>
  <c r="AC260" i="28"/>
  <c r="AC261" i="28"/>
  <c r="AC262" i="28"/>
  <c r="AC263" i="28"/>
  <c r="AC264" i="28"/>
  <c r="AC265" i="28"/>
  <c r="AC266" i="28"/>
  <c r="AC267" i="28"/>
  <c r="AC268" i="28"/>
  <c r="AC269" i="28"/>
  <c r="AC270" i="28"/>
  <c r="AC271" i="28"/>
  <c r="AC272" i="28"/>
  <c r="AC273" i="28"/>
  <c r="AC274" i="28"/>
  <c r="AC275" i="28"/>
  <c r="AC276" i="28"/>
  <c r="AC277" i="28"/>
  <c r="AC278" i="28"/>
  <c r="AC279" i="28"/>
  <c r="AC280" i="28"/>
  <c r="AC281" i="28"/>
  <c r="AC282" i="28"/>
  <c r="AC283" i="28"/>
  <c r="AC284" i="28"/>
  <c r="AC285" i="28"/>
  <c r="AC286" i="28"/>
  <c r="AC287" i="28"/>
  <c r="AC288" i="28"/>
  <c r="AC289" i="28"/>
  <c r="AC290" i="28"/>
  <c r="AC291" i="28"/>
  <c r="AC292" i="28"/>
  <c r="AC293" i="28"/>
  <c r="AC294" i="28"/>
  <c r="AC295" i="28"/>
  <c r="AC296" i="28"/>
  <c r="AC297" i="28"/>
  <c r="AC298" i="28"/>
  <c r="AC299" i="28"/>
  <c r="AC300" i="28"/>
  <c r="AC301" i="28"/>
  <c r="AC302" i="28"/>
  <c r="AC303" i="28"/>
  <c r="AC304" i="28"/>
  <c r="AC305" i="28"/>
  <c r="AC306" i="28"/>
  <c r="AC307" i="28"/>
  <c r="AC308" i="28"/>
  <c r="AC309" i="28"/>
  <c r="AC310" i="28"/>
  <c r="AC311" i="28"/>
  <c r="AC312" i="28"/>
  <c r="AC313" i="28"/>
  <c r="AC314" i="28"/>
  <c r="AC315" i="28"/>
  <c r="AC316" i="28"/>
  <c r="AC317" i="28"/>
  <c r="AC318" i="28"/>
  <c r="AC319" i="28"/>
  <c r="AC320" i="28"/>
  <c r="AC321" i="28"/>
  <c r="AC322" i="28"/>
  <c r="AC323" i="28"/>
  <c r="AC324" i="28"/>
  <c r="AC325" i="28"/>
  <c r="AC326" i="28"/>
  <c r="AC327" i="28"/>
  <c r="AC328" i="28"/>
  <c r="AC329" i="28"/>
  <c r="AC330" i="28"/>
  <c r="AC331" i="28"/>
  <c r="AC332" i="28"/>
  <c r="AC333" i="28"/>
  <c r="AC334" i="28"/>
  <c r="AC335" i="28"/>
  <c r="AC336" i="28"/>
  <c r="AC337" i="28"/>
  <c r="AC338" i="28"/>
  <c r="AC339" i="28"/>
  <c r="AC340" i="28"/>
  <c r="AC341" i="28"/>
  <c r="AC342" i="28"/>
  <c r="AC343" i="28"/>
  <c r="AC344" i="28"/>
  <c r="AC345" i="28"/>
  <c r="AC346" i="28"/>
  <c r="AC347" i="28"/>
  <c r="AC348" i="28"/>
  <c r="AC349" i="28"/>
  <c r="AC350" i="28"/>
  <c r="AC351" i="28"/>
  <c r="AC352" i="28"/>
  <c r="AC353" i="28"/>
  <c r="AC354" i="28"/>
  <c r="AC355" i="28"/>
  <c r="AC356" i="28"/>
  <c r="AC357" i="28"/>
  <c r="AC358" i="28"/>
  <c r="AC359" i="28"/>
  <c r="AC360" i="28"/>
  <c r="AC361" i="28"/>
  <c r="AC362" i="28"/>
  <c r="AC363" i="28"/>
  <c r="AC364" i="28"/>
  <c r="AC365" i="28"/>
  <c r="AC366" i="28"/>
  <c r="AC367" i="28"/>
  <c r="AC368" i="28"/>
  <c r="AC369" i="28"/>
  <c r="AC370" i="28"/>
  <c r="AC371" i="28"/>
  <c r="AC372" i="28"/>
  <c r="AC373" i="28"/>
  <c r="AC374" i="28"/>
  <c r="AC375" i="28"/>
  <c r="AC376" i="28"/>
  <c r="AC377" i="28"/>
  <c r="AC378" i="28"/>
  <c r="AC379" i="28"/>
  <c r="AC380" i="28"/>
  <c r="AC381" i="28"/>
  <c r="AC382" i="28"/>
  <c r="AC383" i="28"/>
  <c r="AC384" i="28"/>
  <c r="AC385" i="28"/>
  <c r="AC386" i="28"/>
  <c r="AC387" i="28"/>
  <c r="AC388" i="28"/>
  <c r="AC389" i="28"/>
  <c r="AC390" i="28"/>
  <c r="AC391" i="28"/>
  <c r="AC392" i="28"/>
  <c r="AC393" i="28"/>
  <c r="AC394" i="28"/>
  <c r="AC395" i="28"/>
  <c r="AC396" i="28"/>
  <c r="AC397" i="28"/>
  <c r="AC398" i="28"/>
  <c r="AC399" i="28"/>
  <c r="AC400" i="28"/>
  <c r="AC401" i="28"/>
  <c r="AC57" i="28"/>
  <c r="AC58" i="28"/>
  <c r="AA57" i="28"/>
  <c r="AA58" i="28"/>
  <c r="Y57" i="28"/>
  <c r="Y58" i="28" s="1"/>
  <c r="Y59" i="28" s="1"/>
  <c r="E13" i="28"/>
  <c r="E15" i="28"/>
  <c r="E17" i="28"/>
  <c r="E19" i="28"/>
  <c r="E21" i="28"/>
  <c r="E9" i="28"/>
  <c r="E3" i="28"/>
  <c r="E4" i="28"/>
  <c r="E5" i="28"/>
  <c r="E6" i="28"/>
  <c r="E7" i="28"/>
  <c r="E8" i="28"/>
  <c r="E2" i="28"/>
  <c r="G67" i="28"/>
  <c r="J67" i="28" s="1"/>
  <c r="G66" i="28"/>
  <c r="K66" i="28" s="1"/>
  <c r="G65" i="28"/>
  <c r="K65" i="28" s="1"/>
  <c r="G64" i="28"/>
  <c r="K64" i="28" s="1"/>
  <c r="G63" i="28"/>
  <c r="K63" i="28" s="1"/>
  <c r="G62" i="28"/>
  <c r="G61" i="28"/>
  <c r="K61" i="28" s="1"/>
  <c r="K70" i="28"/>
  <c r="I70" i="28"/>
  <c r="G42" i="27"/>
  <c r="AA400" i="28"/>
  <c r="AA399" i="28"/>
  <c r="AA398" i="28"/>
  <c r="AA397" i="28"/>
  <c r="AA396" i="28"/>
  <c r="AA395" i="28"/>
  <c r="AA394" i="28"/>
  <c r="AA393" i="28"/>
  <c r="AA392" i="28"/>
  <c r="AA391" i="28"/>
  <c r="AA390" i="28"/>
  <c r="AA389" i="28"/>
  <c r="AA388" i="28"/>
  <c r="AA387" i="28"/>
  <c r="AA386" i="28"/>
  <c r="AA385" i="28"/>
  <c r="AA384" i="28"/>
  <c r="AA383" i="28"/>
  <c r="AA382" i="28"/>
  <c r="AA381" i="28"/>
  <c r="AA380" i="28"/>
  <c r="AA379" i="28"/>
  <c r="AA378" i="28"/>
  <c r="AA377" i="28"/>
  <c r="AA376" i="28"/>
  <c r="AA375" i="28"/>
  <c r="AA374" i="28"/>
  <c r="AA373" i="28"/>
  <c r="AA372" i="28"/>
  <c r="AA371" i="28"/>
  <c r="AA370" i="28"/>
  <c r="AA369" i="28"/>
  <c r="AA368" i="28"/>
  <c r="AA367" i="28"/>
  <c r="AA366" i="28"/>
  <c r="AA365" i="28"/>
  <c r="AA364" i="28"/>
  <c r="AA363" i="28"/>
  <c r="AA362" i="28"/>
  <c r="AA361" i="28"/>
  <c r="AA360" i="28"/>
  <c r="AA359" i="28"/>
  <c r="AA358" i="28"/>
  <c r="AA357" i="28"/>
  <c r="AA356" i="28"/>
  <c r="AA355" i="28"/>
  <c r="AA354" i="28"/>
  <c r="AA353" i="28"/>
  <c r="AA352" i="28"/>
  <c r="AA351" i="28"/>
  <c r="AA350" i="28"/>
  <c r="AA349" i="28"/>
  <c r="AA348" i="28"/>
  <c r="AA347" i="28"/>
  <c r="AA346" i="28"/>
  <c r="AA345" i="28"/>
  <c r="AA344" i="28"/>
  <c r="AA343" i="28"/>
  <c r="AA342" i="28"/>
  <c r="AA341" i="28"/>
  <c r="AA340" i="28"/>
  <c r="AA339" i="28"/>
  <c r="AA338" i="28"/>
  <c r="AA337" i="28"/>
  <c r="AA336" i="28"/>
  <c r="AA335" i="28"/>
  <c r="AA334" i="28"/>
  <c r="AA333" i="28"/>
  <c r="AA332" i="28"/>
  <c r="AA331" i="28"/>
  <c r="AA330" i="28"/>
  <c r="AA329" i="28"/>
  <c r="AA328" i="28"/>
  <c r="AA327" i="28"/>
  <c r="AA326" i="28"/>
  <c r="AA325" i="28"/>
  <c r="AA324" i="28"/>
  <c r="AA323" i="28"/>
  <c r="AA322" i="28"/>
  <c r="AA321" i="28"/>
  <c r="AA320" i="28"/>
  <c r="AA319" i="28"/>
  <c r="AA318" i="28"/>
  <c r="AA317" i="28"/>
  <c r="AA316" i="28"/>
  <c r="AA315" i="28"/>
  <c r="AA314" i="28"/>
  <c r="AA313" i="28"/>
  <c r="AA312" i="28"/>
  <c r="AA311" i="28"/>
  <c r="AA310" i="28"/>
  <c r="AA309" i="28"/>
  <c r="AA308" i="28"/>
  <c r="AA307" i="28"/>
  <c r="AA306" i="28"/>
  <c r="AA305" i="28"/>
  <c r="AA304" i="28"/>
  <c r="AA303" i="28"/>
  <c r="AA302" i="28"/>
  <c r="AA301" i="28"/>
  <c r="AA300" i="28"/>
  <c r="AA299" i="28"/>
  <c r="AA298" i="28"/>
  <c r="AA297" i="28"/>
  <c r="AA296" i="28"/>
  <c r="AA295" i="28"/>
  <c r="AA294" i="28"/>
  <c r="AA293" i="28"/>
  <c r="AA292" i="28"/>
  <c r="AA291" i="28"/>
  <c r="AA290" i="28"/>
  <c r="AA289" i="28"/>
  <c r="AA288" i="28"/>
  <c r="AA287" i="28"/>
  <c r="AA286" i="28"/>
  <c r="AA285" i="28"/>
  <c r="AA284" i="28"/>
  <c r="AA283" i="28"/>
  <c r="AA282" i="28"/>
  <c r="AA281" i="28"/>
  <c r="AA280" i="28"/>
  <c r="AA279" i="28"/>
  <c r="AA278" i="28"/>
  <c r="AA277" i="28"/>
  <c r="AA276" i="28"/>
  <c r="AA275" i="28"/>
  <c r="AA274" i="28"/>
  <c r="AA273" i="28"/>
  <c r="AA272" i="28"/>
  <c r="AA271" i="28"/>
  <c r="AA270" i="28"/>
  <c r="AA269" i="28"/>
  <c r="AA268" i="28"/>
  <c r="AA267" i="28"/>
  <c r="AA266" i="28"/>
  <c r="AA265" i="28"/>
  <c r="AA264" i="28"/>
  <c r="AA263" i="28"/>
  <c r="AA262" i="28"/>
  <c r="AA261" i="28"/>
  <c r="AA260" i="28"/>
  <c r="AA259" i="28"/>
  <c r="AA258" i="28"/>
  <c r="AA257" i="28"/>
  <c r="AA256" i="28"/>
  <c r="AA255" i="28"/>
  <c r="AA254" i="28"/>
  <c r="AA253" i="28"/>
  <c r="AA252" i="28"/>
  <c r="AA251" i="28"/>
  <c r="AA250" i="28"/>
  <c r="AA249" i="28"/>
  <c r="AA248" i="28"/>
  <c r="AA247" i="28"/>
  <c r="AA246" i="28"/>
  <c r="AA245" i="28"/>
  <c r="AA244" i="28"/>
  <c r="AA243" i="28"/>
  <c r="AA242" i="28"/>
  <c r="AA241" i="28"/>
  <c r="AA240" i="28"/>
  <c r="AA239" i="28"/>
  <c r="AA238" i="28"/>
  <c r="AA237" i="28"/>
  <c r="AA236" i="28"/>
  <c r="AA235" i="28"/>
  <c r="AA234" i="28"/>
  <c r="AA233" i="28"/>
  <c r="AA232" i="28"/>
  <c r="AA231" i="28"/>
  <c r="AA230" i="28"/>
  <c r="AA229" i="28"/>
  <c r="AA228" i="28"/>
  <c r="AA227" i="28"/>
  <c r="AA226" i="28"/>
  <c r="AA225" i="28"/>
  <c r="AA224" i="28"/>
  <c r="AA223" i="28"/>
  <c r="AA222" i="28"/>
  <c r="AA221" i="28"/>
  <c r="AA220" i="28"/>
  <c r="AA219" i="28"/>
  <c r="AA218" i="28"/>
  <c r="AA217" i="28"/>
  <c r="AA216" i="28"/>
  <c r="AA215" i="28"/>
  <c r="AA214" i="28"/>
  <c r="AA213" i="28"/>
  <c r="AA212" i="28"/>
  <c r="AA211" i="28"/>
  <c r="AA210" i="28"/>
  <c r="AA209" i="28"/>
  <c r="AA208" i="28"/>
  <c r="AA207" i="28"/>
  <c r="AA206" i="28"/>
  <c r="AA205" i="28"/>
  <c r="AA204" i="28"/>
  <c r="AA203" i="28"/>
  <c r="AA202" i="28"/>
  <c r="AA201" i="28"/>
  <c r="AA200" i="28"/>
  <c r="AA199" i="28"/>
  <c r="AA198" i="28"/>
  <c r="AA197" i="28"/>
  <c r="AA196" i="28"/>
  <c r="AA195" i="28"/>
  <c r="AA194" i="28"/>
  <c r="AA193" i="28"/>
  <c r="AA192" i="28"/>
  <c r="AA191" i="28"/>
  <c r="AA190" i="28"/>
  <c r="AA189" i="28"/>
  <c r="AA188" i="28"/>
  <c r="AA187" i="28"/>
  <c r="AA186" i="28"/>
  <c r="AA185" i="28"/>
  <c r="AA184" i="28"/>
  <c r="AA183" i="28"/>
  <c r="AA182" i="28"/>
  <c r="AA181" i="28"/>
  <c r="AA180" i="28"/>
  <c r="AA179" i="28"/>
  <c r="AA178" i="28"/>
  <c r="AA177" i="28"/>
  <c r="AA176" i="28"/>
  <c r="AA175" i="28"/>
  <c r="AA174" i="28"/>
  <c r="AA173" i="28"/>
  <c r="AA172" i="28"/>
  <c r="AA171" i="28"/>
  <c r="AA170" i="28"/>
  <c r="AA169" i="28"/>
  <c r="AA168" i="28"/>
  <c r="AA167" i="28"/>
  <c r="AA166" i="28"/>
  <c r="AA165" i="28"/>
  <c r="AA164" i="28"/>
  <c r="AA163" i="28"/>
  <c r="AA162" i="28"/>
  <c r="AA161" i="28"/>
  <c r="AA160" i="28"/>
  <c r="AA159" i="28"/>
  <c r="AA158" i="28"/>
  <c r="AA157" i="28"/>
  <c r="AA156" i="28"/>
  <c r="AA155" i="28"/>
  <c r="AA154" i="28"/>
  <c r="AA153" i="28"/>
  <c r="AA152" i="28"/>
  <c r="AA151" i="28"/>
  <c r="AA150" i="28"/>
  <c r="AA149" i="28"/>
  <c r="AA148" i="28"/>
  <c r="AA147" i="28"/>
  <c r="AA146" i="28"/>
  <c r="AA145" i="28"/>
  <c r="AA144" i="28"/>
  <c r="AA143" i="28"/>
  <c r="AA142" i="28"/>
  <c r="AA141" i="28"/>
  <c r="AA140" i="28"/>
  <c r="AA139" i="28"/>
  <c r="AA138" i="28"/>
  <c r="AA137" i="28"/>
  <c r="AA136" i="28"/>
  <c r="AA135" i="28"/>
  <c r="AA134" i="28"/>
  <c r="AA133" i="28"/>
  <c r="AA132" i="28"/>
  <c r="AA131" i="28"/>
  <c r="AA130" i="28"/>
  <c r="AA129" i="28"/>
  <c r="AA128" i="28"/>
  <c r="AA127" i="28"/>
  <c r="AA126" i="28"/>
  <c r="AA125" i="28"/>
  <c r="AA124" i="28"/>
  <c r="AA123" i="28"/>
  <c r="AA122" i="28"/>
  <c r="AA121" i="28"/>
  <c r="AA120" i="28"/>
  <c r="AA119" i="28"/>
  <c r="AA118" i="28"/>
  <c r="AA117" i="28"/>
  <c r="AA116" i="28"/>
  <c r="AA115" i="28"/>
  <c r="AA114" i="28"/>
  <c r="AA113" i="28"/>
  <c r="AA112" i="28"/>
  <c r="AA111" i="28"/>
  <c r="AA110" i="28"/>
  <c r="AA109" i="28"/>
  <c r="AA108" i="28"/>
  <c r="AA107" i="28"/>
  <c r="AA106" i="28"/>
  <c r="AA105" i="28"/>
  <c r="AA104" i="28"/>
  <c r="AA103" i="28"/>
  <c r="AA102" i="28"/>
  <c r="AA101" i="28"/>
  <c r="AA100" i="28"/>
  <c r="AA99" i="28"/>
  <c r="AA98" i="28"/>
  <c r="AA97" i="28"/>
  <c r="AA96" i="28"/>
  <c r="AA95" i="28"/>
  <c r="AA94" i="28"/>
  <c r="AA93" i="28"/>
  <c r="AA92" i="28"/>
  <c r="AA91" i="28"/>
  <c r="AA90" i="28"/>
  <c r="AA89" i="28"/>
  <c r="AA88" i="28"/>
  <c r="AA87" i="28"/>
  <c r="AA86" i="28"/>
  <c r="AA85" i="28"/>
  <c r="AA84" i="28"/>
  <c r="AA83" i="28"/>
  <c r="AA82" i="28"/>
  <c r="AA81" i="28"/>
  <c r="AA80" i="28"/>
  <c r="AA79" i="28"/>
  <c r="AA78" i="28"/>
  <c r="AA77" i="28"/>
  <c r="AA76" i="28"/>
  <c r="AA75" i="28"/>
  <c r="AA74" i="28"/>
  <c r="AA73" i="28"/>
  <c r="AA72" i="28"/>
  <c r="AA71" i="28"/>
  <c r="AA70" i="28"/>
  <c r="AA69" i="28"/>
  <c r="AA68" i="28"/>
  <c r="AA67" i="28"/>
  <c r="AA66" i="28"/>
  <c r="AA65" i="28"/>
  <c r="AA64" i="28"/>
  <c r="AA63" i="28"/>
  <c r="AA62" i="28"/>
  <c r="AA61" i="28"/>
  <c r="AA60" i="28"/>
  <c r="AA59" i="28"/>
  <c r="AA56" i="28"/>
  <c r="AA55" i="28"/>
  <c r="AA54" i="28"/>
  <c r="AA53" i="28"/>
  <c r="AA52" i="28"/>
  <c r="AA51" i="28"/>
  <c r="H71" i="28"/>
  <c r="D71" i="28"/>
  <c r="AA50" i="28"/>
  <c r="K69" i="28"/>
  <c r="I69" i="28"/>
  <c r="AA49" i="28"/>
  <c r="K68" i="28"/>
  <c r="I68" i="28"/>
  <c r="AA48" i="28"/>
  <c r="I67" i="28"/>
  <c r="AA47" i="28"/>
  <c r="I66" i="28"/>
  <c r="AA46" i="28"/>
  <c r="I65" i="28"/>
  <c r="AA45" i="28"/>
  <c r="I64" i="28"/>
  <c r="AA44" i="28"/>
  <c r="I63" i="28"/>
  <c r="AA43" i="28"/>
  <c r="I62" i="28"/>
  <c r="AA42" i="28"/>
  <c r="I61" i="28"/>
  <c r="AA41" i="28"/>
  <c r="AA40" i="28"/>
  <c r="K59" i="28"/>
  <c r="J59" i="28"/>
  <c r="AA39" i="28"/>
  <c r="G58" i="28"/>
  <c r="J58" i="28" s="1"/>
  <c r="AA38" i="28"/>
  <c r="AA37" i="28"/>
  <c r="AA36" i="28"/>
  <c r="AA35" i="28"/>
  <c r="AA34" i="28"/>
  <c r="AA33" i="28"/>
  <c r="AA32" i="28"/>
  <c r="F32" i="28"/>
  <c r="G40" i="28" s="1"/>
  <c r="AA31" i="28"/>
  <c r="F31" i="28"/>
  <c r="F40" i="28" s="1"/>
  <c r="AA30" i="28"/>
  <c r="F30" i="28"/>
  <c r="E40" i="28" s="1"/>
  <c r="AA29" i="28"/>
  <c r="F29" i="28"/>
  <c r="D40" i="28" s="1"/>
  <c r="AA28" i="28"/>
  <c r="F28" i="28"/>
  <c r="C40" i="28" s="1"/>
  <c r="AA27" i="28"/>
  <c r="F27" i="28"/>
  <c r="AA26" i="28"/>
  <c r="F26" i="28"/>
  <c r="B40" i="28" s="1"/>
  <c r="AA25" i="28"/>
  <c r="AA24" i="28"/>
  <c r="AA23" i="28"/>
  <c r="AA22" i="28"/>
  <c r="N22" i="28"/>
  <c r="O22" i="28" s="1"/>
  <c r="L22" i="28"/>
  <c r="C22" i="28"/>
  <c r="H39" i="28" s="1"/>
  <c r="AA21" i="28"/>
  <c r="D21" i="28"/>
  <c r="AA20" i="28"/>
  <c r="N20" i="28"/>
  <c r="O20" i="28" s="1"/>
  <c r="L20" i="28"/>
  <c r="D20" i="28"/>
  <c r="AA19" i="28"/>
  <c r="N19" i="28"/>
  <c r="O19" i="28" s="1"/>
  <c r="L19" i="28"/>
  <c r="D19" i="28"/>
  <c r="AA18" i="28"/>
  <c r="N18" i="28"/>
  <c r="O18" i="28" s="1"/>
  <c r="L18" i="28"/>
  <c r="D18" i="28"/>
  <c r="AA17" i="28"/>
  <c r="N17" i="28"/>
  <c r="O17" i="28" s="1"/>
  <c r="L17" i="28"/>
  <c r="D17" i="28"/>
  <c r="AA16" i="28"/>
  <c r="N16" i="28"/>
  <c r="O16" i="28" s="1"/>
  <c r="L16" i="28"/>
  <c r="D16" i="28"/>
  <c r="AA15" i="28"/>
  <c r="N15" i="28"/>
  <c r="O15" i="28" s="1"/>
  <c r="L15" i="28"/>
  <c r="D15" i="28"/>
  <c r="AA14" i="28"/>
  <c r="N14" i="28"/>
  <c r="O14" i="28" s="1"/>
  <c r="L14" i="28"/>
  <c r="D14" i="28"/>
  <c r="AA13" i="28"/>
  <c r="L13" i="28"/>
  <c r="D13" i="28"/>
  <c r="AA12" i="28"/>
  <c r="N12" i="28"/>
  <c r="O12" i="28" s="1"/>
  <c r="L12" i="28"/>
  <c r="D12" i="28"/>
  <c r="AA11" i="28"/>
  <c r="N11" i="28"/>
  <c r="O11" i="28" s="1"/>
  <c r="L11" i="28"/>
  <c r="AA10" i="28"/>
  <c r="AA9" i="28"/>
  <c r="N9" i="28"/>
  <c r="O9" i="28" s="1"/>
  <c r="L9" i="28"/>
  <c r="D9" i="28"/>
  <c r="E38" i="28" s="1"/>
  <c r="AA8" i="28"/>
  <c r="N8" i="28"/>
  <c r="O8" i="28" s="1"/>
  <c r="L8" i="28"/>
  <c r="AA7" i="28"/>
  <c r="AA6" i="28"/>
  <c r="N6" i="28"/>
  <c r="O6" i="28" s="1"/>
  <c r="L6" i="28"/>
  <c r="AA5" i="28"/>
  <c r="AA4" i="28"/>
  <c r="N4" i="28"/>
  <c r="O4" i="28" s="1"/>
  <c r="L4" i="28"/>
  <c r="N3" i="28"/>
  <c r="O3" i="28" s="1"/>
  <c r="L3" i="28"/>
  <c r="AA2" i="28"/>
  <c r="Y2" i="28"/>
  <c r="Y3" i="28" s="1"/>
  <c r="AC3" i="28" s="1"/>
  <c r="AC11" i="27"/>
  <c r="AC12" i="27"/>
  <c r="AC13" i="27"/>
  <c r="AC14" i="27"/>
  <c r="AC15" i="27"/>
  <c r="AC16" i="27"/>
  <c r="AC17" i="27"/>
  <c r="AC18" i="27"/>
  <c r="AC19" i="27"/>
  <c r="AC20" i="27"/>
  <c r="AC21" i="27"/>
  <c r="AC22" i="27"/>
  <c r="AC23" i="27"/>
  <c r="AC24" i="27"/>
  <c r="AC25" i="27"/>
  <c r="AC26" i="27"/>
  <c r="AC27" i="27"/>
  <c r="AC28" i="27"/>
  <c r="AC29" i="27"/>
  <c r="AC30" i="27"/>
  <c r="AC31" i="27"/>
  <c r="AC32" i="27"/>
  <c r="AC33" i="27"/>
  <c r="AC34" i="27"/>
  <c r="AC35" i="27"/>
  <c r="AC36" i="27"/>
  <c r="AC37" i="27"/>
  <c r="AC38" i="27"/>
  <c r="AC39" i="27"/>
  <c r="AC40" i="27"/>
  <c r="AC41" i="27"/>
  <c r="AC42" i="27"/>
  <c r="AC43" i="27"/>
  <c r="AC44" i="27"/>
  <c r="AC45" i="27"/>
  <c r="AC46" i="27"/>
  <c r="AC47" i="27"/>
  <c r="AC48" i="27"/>
  <c r="AC49" i="27"/>
  <c r="AC50" i="27"/>
  <c r="AC51" i="27"/>
  <c r="AC52" i="27"/>
  <c r="AC53" i="27"/>
  <c r="AC54" i="27"/>
  <c r="AC55" i="27"/>
  <c r="AC56" i="27"/>
  <c r="AC57" i="27"/>
  <c r="AC58" i="27"/>
  <c r="AC59" i="27"/>
  <c r="AC60" i="27"/>
  <c r="AC61" i="27"/>
  <c r="AC62" i="27"/>
  <c r="AC63" i="27"/>
  <c r="AC64" i="27"/>
  <c r="AC65" i="27"/>
  <c r="AC66" i="27"/>
  <c r="AC67" i="27"/>
  <c r="AC68" i="27"/>
  <c r="AC69" i="27"/>
  <c r="AC70" i="27"/>
  <c r="AC71" i="27"/>
  <c r="AC72" i="27"/>
  <c r="AC73" i="27"/>
  <c r="AC74" i="27"/>
  <c r="AC75" i="27"/>
  <c r="AC76" i="27"/>
  <c r="AC77" i="27"/>
  <c r="AC78" i="27"/>
  <c r="AC79" i="27"/>
  <c r="AC80" i="27"/>
  <c r="AC81" i="27"/>
  <c r="AC82" i="27"/>
  <c r="AC83" i="27"/>
  <c r="AC84" i="27"/>
  <c r="AC85" i="27"/>
  <c r="AC86" i="27"/>
  <c r="AC87" i="27"/>
  <c r="AC88" i="27"/>
  <c r="AC89" i="27"/>
  <c r="AC90" i="27"/>
  <c r="AC91" i="27"/>
  <c r="AC92" i="27"/>
  <c r="AC93" i="27"/>
  <c r="AC94" i="27"/>
  <c r="AC95" i="27"/>
  <c r="AC96" i="27"/>
  <c r="AC97" i="27"/>
  <c r="AC98" i="27"/>
  <c r="AC99" i="27"/>
  <c r="AC100" i="27"/>
  <c r="AC101" i="27"/>
  <c r="AC102" i="27"/>
  <c r="AC103" i="27"/>
  <c r="AC104" i="27"/>
  <c r="AC105" i="27"/>
  <c r="AC106" i="27"/>
  <c r="AC107" i="27"/>
  <c r="AC108" i="27"/>
  <c r="AC109" i="27"/>
  <c r="AC110" i="27"/>
  <c r="AC111" i="27"/>
  <c r="AC112" i="27"/>
  <c r="AC113" i="27"/>
  <c r="AC114" i="27"/>
  <c r="AC115" i="27"/>
  <c r="AC116" i="27"/>
  <c r="AC117" i="27"/>
  <c r="AC118" i="27"/>
  <c r="AC119" i="27"/>
  <c r="AC120" i="27"/>
  <c r="AC121" i="27"/>
  <c r="AC122" i="27"/>
  <c r="AC123" i="27"/>
  <c r="AC124" i="27"/>
  <c r="AC125" i="27"/>
  <c r="AC126" i="27"/>
  <c r="AC127" i="27"/>
  <c r="AC128" i="27"/>
  <c r="AC129" i="27"/>
  <c r="AC130" i="27"/>
  <c r="AC131" i="27"/>
  <c r="AC132" i="27"/>
  <c r="AC133" i="27"/>
  <c r="AC134" i="27"/>
  <c r="AC135" i="27"/>
  <c r="AC136" i="27"/>
  <c r="AC137" i="27"/>
  <c r="AC138" i="27"/>
  <c r="AC139" i="27"/>
  <c r="AC140" i="27"/>
  <c r="AC141" i="27"/>
  <c r="AC142" i="27"/>
  <c r="AC143" i="27"/>
  <c r="AC144" i="27"/>
  <c r="AC145" i="27"/>
  <c r="AC146" i="27"/>
  <c r="AC147" i="27"/>
  <c r="AC148" i="27"/>
  <c r="AC149" i="27"/>
  <c r="AC150" i="27"/>
  <c r="AC151" i="27"/>
  <c r="AC152" i="27"/>
  <c r="AC153" i="27"/>
  <c r="AC154" i="27"/>
  <c r="AC155" i="27"/>
  <c r="AC156" i="27"/>
  <c r="AC157" i="27"/>
  <c r="AC158" i="27"/>
  <c r="AC159" i="27"/>
  <c r="AC160" i="27"/>
  <c r="AC161" i="27"/>
  <c r="AC162" i="27"/>
  <c r="AC163" i="27"/>
  <c r="AC164" i="27"/>
  <c r="AC165" i="27"/>
  <c r="AC166" i="27"/>
  <c r="AC167" i="27"/>
  <c r="AC168" i="27"/>
  <c r="AC169" i="27"/>
  <c r="AC170" i="27"/>
  <c r="AC171" i="27"/>
  <c r="AC172" i="27"/>
  <c r="AC173" i="27"/>
  <c r="AC174" i="27"/>
  <c r="AC175" i="27"/>
  <c r="AC176" i="27"/>
  <c r="AC177" i="27"/>
  <c r="AC178" i="27"/>
  <c r="AC179" i="27"/>
  <c r="AC180" i="27"/>
  <c r="AC181" i="27"/>
  <c r="AC182" i="27"/>
  <c r="AC183" i="27"/>
  <c r="AC184" i="27"/>
  <c r="AC185" i="27"/>
  <c r="AC186" i="27"/>
  <c r="AC187" i="27"/>
  <c r="AC188" i="27"/>
  <c r="AC189" i="27"/>
  <c r="AC190" i="27"/>
  <c r="AC191" i="27"/>
  <c r="AC192" i="27"/>
  <c r="AC193" i="27"/>
  <c r="AC194" i="27"/>
  <c r="AC195" i="27"/>
  <c r="AC196" i="27"/>
  <c r="AC197" i="27"/>
  <c r="AC198" i="27"/>
  <c r="AC199" i="27"/>
  <c r="AC200" i="27"/>
  <c r="AC201" i="27"/>
  <c r="AC202" i="27"/>
  <c r="AC203" i="27"/>
  <c r="AC204" i="27"/>
  <c r="AC205" i="27"/>
  <c r="AC206" i="27"/>
  <c r="AC207" i="27"/>
  <c r="AC208" i="27"/>
  <c r="AC209" i="27"/>
  <c r="AC210" i="27"/>
  <c r="AC211" i="27"/>
  <c r="AC212" i="27"/>
  <c r="AC213" i="27"/>
  <c r="AC214" i="27"/>
  <c r="AC215" i="27"/>
  <c r="AC216" i="27"/>
  <c r="AC217" i="27"/>
  <c r="AC218" i="27"/>
  <c r="AC219" i="27"/>
  <c r="AC220" i="27"/>
  <c r="AC221" i="27"/>
  <c r="AC222" i="27"/>
  <c r="AC223" i="27"/>
  <c r="AC224" i="27"/>
  <c r="AC225" i="27"/>
  <c r="AC226" i="27"/>
  <c r="AC227" i="27"/>
  <c r="AC228" i="27"/>
  <c r="AC229" i="27"/>
  <c r="AC230" i="27"/>
  <c r="AC231" i="27"/>
  <c r="AC232" i="27"/>
  <c r="AC233" i="27"/>
  <c r="AC234" i="27"/>
  <c r="AC235" i="27"/>
  <c r="AC236" i="27"/>
  <c r="AC237" i="27"/>
  <c r="AC238" i="27"/>
  <c r="AC239" i="27"/>
  <c r="AC240" i="27"/>
  <c r="AC241" i="27"/>
  <c r="AC242" i="27"/>
  <c r="AC243" i="27"/>
  <c r="AC244" i="27"/>
  <c r="AC245" i="27"/>
  <c r="AC246" i="27"/>
  <c r="AC247" i="27"/>
  <c r="AC248" i="27"/>
  <c r="AC249" i="27"/>
  <c r="AC250" i="27"/>
  <c r="AC251" i="27"/>
  <c r="AC252" i="27"/>
  <c r="AC253" i="27"/>
  <c r="AC254" i="27"/>
  <c r="AC255" i="27"/>
  <c r="AC256" i="27"/>
  <c r="AC257" i="27"/>
  <c r="AC258" i="27"/>
  <c r="AC259" i="27"/>
  <c r="AC260" i="27"/>
  <c r="AC261" i="27"/>
  <c r="AC262" i="27"/>
  <c r="AC263" i="27"/>
  <c r="AC264" i="27"/>
  <c r="AC265" i="27"/>
  <c r="AC266" i="27"/>
  <c r="AC267" i="27"/>
  <c r="AC268" i="27"/>
  <c r="AC269" i="27"/>
  <c r="AC270" i="27"/>
  <c r="AC271" i="27"/>
  <c r="AC272" i="27"/>
  <c r="AC273" i="27"/>
  <c r="AC274" i="27"/>
  <c r="AC275" i="27"/>
  <c r="AC276" i="27"/>
  <c r="AC277" i="27"/>
  <c r="AC278" i="27"/>
  <c r="AC279" i="27"/>
  <c r="AC280" i="27"/>
  <c r="AC281" i="27"/>
  <c r="AC282" i="27"/>
  <c r="AC283" i="27"/>
  <c r="AC284" i="27"/>
  <c r="AC285" i="27"/>
  <c r="AC286" i="27"/>
  <c r="AC287" i="27"/>
  <c r="AC288" i="27"/>
  <c r="AC289" i="27"/>
  <c r="AC290" i="27"/>
  <c r="AC291" i="27"/>
  <c r="AC292" i="27"/>
  <c r="AC293" i="27"/>
  <c r="AC294" i="27"/>
  <c r="AC295" i="27"/>
  <c r="AC296" i="27"/>
  <c r="AC297" i="27"/>
  <c r="AC298" i="27"/>
  <c r="AC299" i="27"/>
  <c r="AC300" i="27"/>
  <c r="AC301" i="27"/>
  <c r="AC302" i="27"/>
  <c r="AC303" i="27"/>
  <c r="AC304" i="27"/>
  <c r="AC305" i="27"/>
  <c r="AC306" i="27"/>
  <c r="AC307" i="27"/>
  <c r="AC308" i="27"/>
  <c r="AC309" i="27"/>
  <c r="AC310" i="27"/>
  <c r="AC311" i="27"/>
  <c r="AC312" i="27"/>
  <c r="AC313" i="27"/>
  <c r="AC314" i="27"/>
  <c r="AC315" i="27"/>
  <c r="AC316" i="27"/>
  <c r="AC317" i="27"/>
  <c r="AC318" i="27"/>
  <c r="AC319" i="27"/>
  <c r="AC320" i="27"/>
  <c r="AC321" i="27"/>
  <c r="AC322" i="27"/>
  <c r="AC323" i="27"/>
  <c r="AC324" i="27"/>
  <c r="AC325" i="27"/>
  <c r="AC326" i="27"/>
  <c r="AC327" i="27"/>
  <c r="AC328" i="27"/>
  <c r="AC329" i="27"/>
  <c r="AC330" i="27"/>
  <c r="AC331" i="27"/>
  <c r="AC332" i="27"/>
  <c r="AC333" i="27"/>
  <c r="AC334" i="27"/>
  <c r="AC335" i="27"/>
  <c r="AC336" i="27"/>
  <c r="AC337" i="27"/>
  <c r="AC338" i="27"/>
  <c r="AC339" i="27"/>
  <c r="AC340" i="27"/>
  <c r="AC341" i="27"/>
  <c r="AC342" i="27"/>
  <c r="AC343" i="27"/>
  <c r="AC344" i="27"/>
  <c r="AC345" i="27"/>
  <c r="AC346" i="27"/>
  <c r="AC347" i="27"/>
  <c r="AC348" i="27"/>
  <c r="AC349" i="27"/>
  <c r="AC350" i="27"/>
  <c r="AC351" i="27"/>
  <c r="AC352" i="27"/>
  <c r="AC353" i="27"/>
  <c r="AC354" i="27"/>
  <c r="AC355" i="27"/>
  <c r="AC356" i="27"/>
  <c r="AC357" i="27"/>
  <c r="AC358" i="27"/>
  <c r="AC359" i="27"/>
  <c r="AC360" i="27"/>
  <c r="AC361" i="27"/>
  <c r="AC362" i="27"/>
  <c r="AC363" i="27"/>
  <c r="AC364" i="27"/>
  <c r="AC365" i="27"/>
  <c r="AC366" i="27"/>
  <c r="AC367" i="27"/>
  <c r="AC368" i="27"/>
  <c r="AC369" i="27"/>
  <c r="AC370" i="27"/>
  <c r="AC371" i="27"/>
  <c r="AC372" i="27"/>
  <c r="AC373" i="27"/>
  <c r="AC374" i="27"/>
  <c r="AC375" i="27"/>
  <c r="AC376" i="27"/>
  <c r="AC377" i="27"/>
  <c r="AC378" i="27"/>
  <c r="AC379" i="27"/>
  <c r="AC380" i="27"/>
  <c r="AC381" i="27"/>
  <c r="AC382" i="27"/>
  <c r="AC383" i="27"/>
  <c r="AC384" i="27"/>
  <c r="AC385" i="27"/>
  <c r="AC386" i="27"/>
  <c r="AC387" i="27"/>
  <c r="AC388" i="27"/>
  <c r="AC389" i="27"/>
  <c r="AC390" i="27"/>
  <c r="AC391" i="27"/>
  <c r="AC392" i="27"/>
  <c r="AC393" i="27"/>
  <c r="AC394" i="27"/>
  <c r="AC395" i="27"/>
  <c r="AC396" i="27"/>
  <c r="AC397" i="27"/>
  <c r="AC398" i="27"/>
  <c r="AC399" i="27"/>
  <c r="AC400" i="27"/>
  <c r="AC401" i="27"/>
  <c r="AC4" i="27"/>
  <c r="AC5" i="27"/>
  <c r="AC6" i="27"/>
  <c r="AC7" i="27"/>
  <c r="AC8" i="27"/>
  <c r="AC9" i="27"/>
  <c r="AC10" i="27"/>
  <c r="AC3" i="27"/>
  <c r="AA401" i="27"/>
  <c r="AA400" i="27"/>
  <c r="AA399" i="27"/>
  <c r="AA398" i="27"/>
  <c r="AA397" i="27"/>
  <c r="AA396" i="27"/>
  <c r="AA395" i="27"/>
  <c r="AA394" i="27"/>
  <c r="AA393" i="27"/>
  <c r="AA392" i="27"/>
  <c r="AA391" i="27"/>
  <c r="AA390" i="27"/>
  <c r="AA389" i="27"/>
  <c r="AA388" i="27"/>
  <c r="AA387" i="27"/>
  <c r="AA386" i="27"/>
  <c r="AA385" i="27"/>
  <c r="AA384" i="27"/>
  <c r="AA383" i="27"/>
  <c r="AA382" i="27"/>
  <c r="AA381" i="27"/>
  <c r="AA380" i="27"/>
  <c r="AA379" i="27"/>
  <c r="AA378" i="27"/>
  <c r="AA377" i="27"/>
  <c r="AA376" i="27"/>
  <c r="AA375" i="27"/>
  <c r="AA374" i="27"/>
  <c r="AA373" i="27"/>
  <c r="AA372" i="27"/>
  <c r="AA371" i="27"/>
  <c r="AA370" i="27"/>
  <c r="AA369" i="27"/>
  <c r="AA368" i="27"/>
  <c r="AA367" i="27"/>
  <c r="AA366" i="27"/>
  <c r="AA365" i="27"/>
  <c r="AA364" i="27"/>
  <c r="AA363" i="27"/>
  <c r="AA362" i="27"/>
  <c r="AA361" i="27"/>
  <c r="AA360" i="27"/>
  <c r="AA359" i="27"/>
  <c r="AA358" i="27"/>
  <c r="AA357" i="27"/>
  <c r="AA356" i="27"/>
  <c r="AA355" i="27"/>
  <c r="AA354" i="27"/>
  <c r="AA353" i="27"/>
  <c r="AA352" i="27"/>
  <c r="AA351" i="27"/>
  <c r="AA350" i="27"/>
  <c r="AA349" i="27"/>
  <c r="AA348" i="27"/>
  <c r="AA347" i="27"/>
  <c r="AA346" i="27"/>
  <c r="AA345" i="27"/>
  <c r="AA344" i="27"/>
  <c r="AA343" i="27"/>
  <c r="AA342" i="27"/>
  <c r="AA341" i="27"/>
  <c r="AA340" i="27"/>
  <c r="AA339" i="27"/>
  <c r="AA338" i="27"/>
  <c r="AA337" i="27"/>
  <c r="AA336" i="27"/>
  <c r="AA335" i="27"/>
  <c r="AA334" i="27"/>
  <c r="AA333" i="27"/>
  <c r="AA332" i="27"/>
  <c r="AA331" i="27"/>
  <c r="AA330" i="27"/>
  <c r="AA329" i="27"/>
  <c r="AA328" i="27"/>
  <c r="AA327" i="27"/>
  <c r="AA326" i="27"/>
  <c r="AA325" i="27"/>
  <c r="AA324" i="27"/>
  <c r="AA323" i="27"/>
  <c r="AA322" i="27"/>
  <c r="AA321" i="27"/>
  <c r="AA320" i="27"/>
  <c r="AA319" i="27"/>
  <c r="AA318" i="27"/>
  <c r="AA317" i="27"/>
  <c r="AA316" i="27"/>
  <c r="AA315" i="27"/>
  <c r="AA314" i="27"/>
  <c r="AA313" i="27"/>
  <c r="AA312" i="27"/>
  <c r="AA311" i="27"/>
  <c r="AA310" i="27"/>
  <c r="AA309" i="27"/>
  <c r="AA308" i="27"/>
  <c r="AA307" i="27"/>
  <c r="AA306" i="27"/>
  <c r="AA305" i="27"/>
  <c r="AA304" i="27"/>
  <c r="AA303" i="27"/>
  <c r="AA302" i="27"/>
  <c r="AA301" i="27"/>
  <c r="AA300" i="27"/>
  <c r="AA299" i="27"/>
  <c r="AA298" i="27"/>
  <c r="AA297" i="27"/>
  <c r="AA296" i="27"/>
  <c r="AA295" i="27"/>
  <c r="AA294" i="27"/>
  <c r="AA293" i="27"/>
  <c r="AA292" i="27"/>
  <c r="AA291" i="27"/>
  <c r="AA290" i="27"/>
  <c r="AA289" i="27"/>
  <c r="AA288" i="27"/>
  <c r="AA287" i="27"/>
  <c r="AA286" i="27"/>
  <c r="AA285" i="27"/>
  <c r="AA284" i="27"/>
  <c r="AA283" i="27"/>
  <c r="AA282" i="27"/>
  <c r="AA281" i="27"/>
  <c r="AA280" i="27"/>
  <c r="AA279" i="27"/>
  <c r="AA278" i="27"/>
  <c r="AA277" i="27"/>
  <c r="AA276" i="27"/>
  <c r="AA275" i="27"/>
  <c r="AA274" i="27"/>
  <c r="AA273" i="27"/>
  <c r="AA272" i="27"/>
  <c r="AA271" i="27"/>
  <c r="AA270" i="27"/>
  <c r="AA269" i="27"/>
  <c r="AA268" i="27"/>
  <c r="AA267" i="27"/>
  <c r="AA266" i="27"/>
  <c r="AA265" i="27"/>
  <c r="AA264" i="27"/>
  <c r="AA263" i="27"/>
  <c r="AA262" i="27"/>
  <c r="AA261" i="27"/>
  <c r="AA260" i="27"/>
  <c r="AA259" i="27"/>
  <c r="AA258" i="27"/>
  <c r="AA257" i="27"/>
  <c r="AA256" i="27"/>
  <c r="AA255" i="27"/>
  <c r="AA254" i="27"/>
  <c r="AA253" i="27"/>
  <c r="AA252" i="27"/>
  <c r="AA251" i="27"/>
  <c r="AA250" i="27"/>
  <c r="AA249" i="27"/>
  <c r="AA248" i="27"/>
  <c r="AA247" i="27"/>
  <c r="AA246" i="27"/>
  <c r="AA245" i="27"/>
  <c r="AA244" i="27"/>
  <c r="AA243" i="27"/>
  <c r="AA242" i="27"/>
  <c r="AA241" i="27"/>
  <c r="AA240" i="27"/>
  <c r="AA239" i="27"/>
  <c r="AA238" i="27"/>
  <c r="AA237" i="27"/>
  <c r="AA236" i="27"/>
  <c r="AA235" i="27"/>
  <c r="AA234" i="27"/>
  <c r="AA233" i="27"/>
  <c r="AA232" i="27"/>
  <c r="AA231" i="27"/>
  <c r="AA230" i="27"/>
  <c r="AA229" i="27"/>
  <c r="AA228" i="27"/>
  <c r="AA227" i="27"/>
  <c r="AA226" i="27"/>
  <c r="AA225" i="27"/>
  <c r="AA224" i="27"/>
  <c r="AA223" i="27"/>
  <c r="AA222" i="27"/>
  <c r="AA221" i="27"/>
  <c r="AA220" i="27"/>
  <c r="AA219" i="27"/>
  <c r="AA218" i="27"/>
  <c r="AA217" i="27"/>
  <c r="AA216" i="27"/>
  <c r="AA215" i="27"/>
  <c r="AA214" i="27"/>
  <c r="AA213" i="27"/>
  <c r="AA212" i="27"/>
  <c r="AA211" i="27"/>
  <c r="AA210" i="27"/>
  <c r="AA209" i="27"/>
  <c r="AA208" i="27"/>
  <c r="AA207" i="27"/>
  <c r="AA206" i="27"/>
  <c r="AA205" i="27"/>
  <c r="AA204" i="27"/>
  <c r="AA203" i="27"/>
  <c r="AA202" i="27"/>
  <c r="AA201" i="27"/>
  <c r="AA200" i="27"/>
  <c r="AA199" i="27"/>
  <c r="AA198" i="27"/>
  <c r="AA197" i="27"/>
  <c r="AA196" i="27"/>
  <c r="AA195" i="27"/>
  <c r="AA194" i="27"/>
  <c r="AA193" i="27"/>
  <c r="AA192" i="27"/>
  <c r="AA191" i="27"/>
  <c r="AA190" i="27"/>
  <c r="AA189" i="27"/>
  <c r="AA188" i="27"/>
  <c r="AA187" i="27"/>
  <c r="AA186" i="27"/>
  <c r="AA185" i="27"/>
  <c r="AA184" i="27"/>
  <c r="AA183" i="27"/>
  <c r="AA182" i="27"/>
  <c r="AA181" i="27"/>
  <c r="AA180" i="27"/>
  <c r="AA179" i="27"/>
  <c r="AA178" i="27"/>
  <c r="AA177" i="27"/>
  <c r="AA176" i="27"/>
  <c r="AA175" i="27"/>
  <c r="AA174" i="27"/>
  <c r="AA173" i="27"/>
  <c r="AA172" i="27"/>
  <c r="AA171" i="27"/>
  <c r="AA170" i="27"/>
  <c r="AA169" i="27"/>
  <c r="AA168" i="27"/>
  <c r="AA167" i="27"/>
  <c r="AA166" i="27"/>
  <c r="AA165" i="27"/>
  <c r="AA164" i="27"/>
  <c r="AA163" i="27"/>
  <c r="AA162" i="27"/>
  <c r="AA161" i="27"/>
  <c r="AA160" i="27"/>
  <c r="AA159" i="27"/>
  <c r="AA158" i="27"/>
  <c r="AA157" i="27"/>
  <c r="AA156" i="27"/>
  <c r="AA155" i="27"/>
  <c r="AA154" i="27"/>
  <c r="AA153" i="27"/>
  <c r="AA152" i="27"/>
  <c r="AA151" i="27"/>
  <c r="AA150" i="27"/>
  <c r="AA149" i="27"/>
  <c r="AA148" i="27"/>
  <c r="AA147" i="27"/>
  <c r="AA146" i="27"/>
  <c r="AA145" i="27"/>
  <c r="AA144" i="27"/>
  <c r="AA143" i="27"/>
  <c r="AA142" i="27"/>
  <c r="AA141" i="27"/>
  <c r="AA140" i="27"/>
  <c r="AA139" i="27"/>
  <c r="AA138" i="27"/>
  <c r="AA137" i="27"/>
  <c r="AA136" i="27"/>
  <c r="AA135" i="27"/>
  <c r="AA134" i="27"/>
  <c r="AA133" i="27"/>
  <c r="AA132" i="27"/>
  <c r="AA131" i="27"/>
  <c r="AA130" i="27"/>
  <c r="AA129" i="27"/>
  <c r="AA128" i="27"/>
  <c r="AA127" i="27"/>
  <c r="AA126" i="27"/>
  <c r="AA125" i="27"/>
  <c r="AA124" i="27"/>
  <c r="AA123" i="27"/>
  <c r="AA122" i="27"/>
  <c r="AA121" i="27"/>
  <c r="AA120" i="27"/>
  <c r="AA119" i="27"/>
  <c r="AA118" i="27"/>
  <c r="AA117" i="27"/>
  <c r="AA116" i="27"/>
  <c r="AA115" i="27"/>
  <c r="AA114" i="27"/>
  <c r="AA113" i="27"/>
  <c r="AA112" i="27"/>
  <c r="AA111" i="27"/>
  <c r="AA110" i="27"/>
  <c r="AA109" i="27"/>
  <c r="AA108" i="27"/>
  <c r="AA107" i="27"/>
  <c r="AA106" i="27"/>
  <c r="AA105" i="27"/>
  <c r="AA104" i="27"/>
  <c r="AA103" i="27"/>
  <c r="AA102" i="27"/>
  <c r="AA101" i="27"/>
  <c r="AA100" i="27"/>
  <c r="AA99" i="27"/>
  <c r="AA98" i="27"/>
  <c r="AA97" i="27"/>
  <c r="AA96" i="27"/>
  <c r="AA95" i="27"/>
  <c r="AA94" i="27"/>
  <c r="AA93" i="27"/>
  <c r="AA92" i="27"/>
  <c r="AA91" i="27"/>
  <c r="AA90" i="27"/>
  <c r="AA89" i="27"/>
  <c r="AA88" i="27"/>
  <c r="AA87" i="27"/>
  <c r="AA86" i="27"/>
  <c r="AA85" i="27"/>
  <c r="AA84" i="27"/>
  <c r="AA83" i="27"/>
  <c r="AA82" i="27"/>
  <c r="AA81" i="27"/>
  <c r="AA80" i="27"/>
  <c r="AA79" i="27"/>
  <c r="AA78" i="27"/>
  <c r="AA77" i="27"/>
  <c r="AA76" i="27"/>
  <c r="AA75" i="27"/>
  <c r="AA74" i="27"/>
  <c r="AA73" i="27"/>
  <c r="AA72" i="27"/>
  <c r="AA71" i="27"/>
  <c r="AA70" i="27"/>
  <c r="AA69" i="27"/>
  <c r="AA68" i="27"/>
  <c r="AA67" i="27"/>
  <c r="AA66" i="27"/>
  <c r="AA65" i="27"/>
  <c r="AA64" i="27"/>
  <c r="AA63" i="27"/>
  <c r="AA62" i="27"/>
  <c r="AA61" i="27"/>
  <c r="AA60" i="27"/>
  <c r="AA59" i="27"/>
  <c r="AA58" i="27"/>
  <c r="AA57" i="27"/>
  <c r="AA56" i="27"/>
  <c r="AA55" i="27"/>
  <c r="AA54" i="27"/>
  <c r="AA53" i="27"/>
  <c r="AA52" i="27"/>
  <c r="AA51" i="27"/>
  <c r="H51" i="27"/>
  <c r="D51" i="27"/>
  <c r="AA50" i="27"/>
  <c r="K50" i="27"/>
  <c r="I50" i="27"/>
  <c r="AA49" i="27"/>
  <c r="K49" i="27"/>
  <c r="I49" i="27"/>
  <c r="AA48" i="27"/>
  <c r="K48" i="27"/>
  <c r="I48" i="27"/>
  <c r="G48" i="27"/>
  <c r="J48" i="27" s="1"/>
  <c r="AA47" i="27"/>
  <c r="I47" i="27"/>
  <c r="G47" i="27"/>
  <c r="AA46" i="27"/>
  <c r="J46" i="27"/>
  <c r="I46" i="27"/>
  <c r="G46" i="27"/>
  <c r="K46" i="27" s="1"/>
  <c r="AA45" i="27"/>
  <c r="K45" i="27"/>
  <c r="I45" i="27"/>
  <c r="G45" i="27"/>
  <c r="J45" i="27" s="1"/>
  <c r="AA44" i="27"/>
  <c r="I44" i="27"/>
  <c r="G44" i="27"/>
  <c r="AA43" i="27"/>
  <c r="K43" i="27"/>
  <c r="J43" i="27"/>
  <c r="I43" i="27"/>
  <c r="G43" i="27"/>
  <c r="AA42" i="27"/>
  <c r="J42" i="27"/>
  <c r="I42" i="27"/>
  <c r="K42" i="27"/>
  <c r="L42" i="27" s="1"/>
  <c r="AA41" i="27"/>
  <c r="AA40" i="27"/>
  <c r="O40" i="27"/>
  <c r="K40" i="27"/>
  <c r="J40" i="27"/>
  <c r="AA39" i="27"/>
  <c r="J39" i="27"/>
  <c r="G39" i="27"/>
  <c r="K39" i="27" s="1"/>
  <c r="L39" i="27" s="1"/>
  <c r="AA38" i="27"/>
  <c r="AA37" i="27"/>
  <c r="AA36" i="27"/>
  <c r="AA35" i="27"/>
  <c r="AA34" i="27"/>
  <c r="D34" i="27"/>
  <c r="F34" i="27" s="1"/>
  <c r="V40" i="27" s="1"/>
  <c r="AA33" i="27"/>
  <c r="F33" i="27"/>
  <c r="U40" i="27" s="1"/>
  <c r="D33" i="27"/>
  <c r="AA32" i="27"/>
  <c r="D32" i="27"/>
  <c r="F32" i="27" s="1"/>
  <c r="T40" i="27" s="1"/>
  <c r="AA31" i="27"/>
  <c r="F31" i="27"/>
  <c r="S40" i="27" s="1"/>
  <c r="D31" i="27"/>
  <c r="AA30" i="27"/>
  <c r="D30" i="27"/>
  <c r="F30" i="27" s="1"/>
  <c r="R40" i="27" s="1"/>
  <c r="AA29" i="27"/>
  <c r="F29" i="27"/>
  <c r="Q40" i="27" s="1"/>
  <c r="D29" i="27"/>
  <c r="AA28" i="27"/>
  <c r="D28" i="27"/>
  <c r="F28" i="27" s="1"/>
  <c r="P40" i="27" s="1"/>
  <c r="AA27" i="27"/>
  <c r="F27" i="27"/>
  <c r="D27" i="27"/>
  <c r="AA26" i="27"/>
  <c r="D26" i="27"/>
  <c r="F26" i="27" s="1"/>
  <c r="AA25" i="27"/>
  <c r="AA24" i="27"/>
  <c r="AA23" i="27"/>
  <c r="AA22" i="27"/>
  <c r="M22" i="27"/>
  <c r="N22" i="27" s="1"/>
  <c r="K22" i="27"/>
  <c r="C22" i="27"/>
  <c r="AA21" i="27"/>
  <c r="D21" i="27"/>
  <c r="AA20" i="27"/>
  <c r="M20" i="27"/>
  <c r="N20" i="27" s="1"/>
  <c r="K20" i="27"/>
  <c r="D20" i="27"/>
  <c r="AA19" i="27"/>
  <c r="M19" i="27"/>
  <c r="N19" i="27" s="1"/>
  <c r="K19" i="27"/>
  <c r="D19" i="27"/>
  <c r="AA18" i="27"/>
  <c r="M18" i="27"/>
  <c r="N18" i="27" s="1"/>
  <c r="K18" i="27"/>
  <c r="D18" i="27"/>
  <c r="AA17" i="27"/>
  <c r="M17" i="27"/>
  <c r="N17" i="27" s="1"/>
  <c r="K17" i="27"/>
  <c r="D17" i="27"/>
  <c r="AA16" i="27"/>
  <c r="M16" i="27"/>
  <c r="N16" i="27" s="1"/>
  <c r="K16" i="27"/>
  <c r="D16" i="27"/>
  <c r="AA15" i="27"/>
  <c r="M15" i="27"/>
  <c r="N15" i="27" s="1"/>
  <c r="K15" i="27"/>
  <c r="D15" i="27"/>
  <c r="AA14" i="27"/>
  <c r="M14" i="27"/>
  <c r="N14" i="27" s="1"/>
  <c r="K14" i="27"/>
  <c r="D14" i="27"/>
  <c r="AA13" i="27"/>
  <c r="K13" i="27"/>
  <c r="D13" i="27"/>
  <c r="AA12" i="27"/>
  <c r="Y12" i="27"/>
  <c r="Y13" i="27" s="1"/>
  <c r="Y14" i="27" s="1"/>
  <c r="Y15" i="27" s="1"/>
  <c r="Y16" i="27" s="1"/>
  <c r="Y17" i="27" s="1"/>
  <c r="Y18" i="27" s="1"/>
  <c r="Y19" i="27" s="1"/>
  <c r="Y20" i="27" s="1"/>
  <c r="Y21" i="27" s="1"/>
  <c r="Y22" i="27" s="1"/>
  <c r="Y23" i="27" s="1"/>
  <c r="Y24" i="27" s="1"/>
  <c r="Y25" i="27" s="1"/>
  <c r="Y26" i="27" s="1"/>
  <c r="Y27" i="27" s="1"/>
  <c r="Y28" i="27" s="1"/>
  <c r="Y29" i="27" s="1"/>
  <c r="Y30" i="27" s="1"/>
  <c r="Y31" i="27" s="1"/>
  <c r="Y32" i="27" s="1"/>
  <c r="Y33" i="27" s="1"/>
  <c r="Y34" i="27" s="1"/>
  <c r="Y35" i="27" s="1"/>
  <c r="Y36" i="27" s="1"/>
  <c r="Y37" i="27" s="1"/>
  <c r="Y38" i="27" s="1"/>
  <c r="Y39" i="27" s="1"/>
  <c r="Y40" i="27" s="1"/>
  <c r="Y41" i="27" s="1"/>
  <c r="Y42" i="27" s="1"/>
  <c r="Y43" i="27" s="1"/>
  <c r="Y44" i="27" s="1"/>
  <c r="Y45" i="27" s="1"/>
  <c r="Y46" i="27" s="1"/>
  <c r="Y47" i="27" s="1"/>
  <c r="Y48" i="27" s="1"/>
  <c r="Y49" i="27" s="1"/>
  <c r="Y50" i="27" s="1"/>
  <c r="Y51" i="27" s="1"/>
  <c r="Y52" i="27" s="1"/>
  <c r="Y53" i="27" s="1"/>
  <c r="Y54" i="27" s="1"/>
  <c r="Y55" i="27" s="1"/>
  <c r="Y56" i="27" s="1"/>
  <c r="Y57" i="27" s="1"/>
  <c r="Y58" i="27" s="1"/>
  <c r="Y59" i="27" s="1"/>
  <c r="Y60" i="27" s="1"/>
  <c r="Y61" i="27" s="1"/>
  <c r="Y62" i="27" s="1"/>
  <c r="Y63" i="27" s="1"/>
  <c r="Y64" i="27" s="1"/>
  <c r="Y65" i="27" s="1"/>
  <c r="Y66" i="27" s="1"/>
  <c r="Y67" i="27" s="1"/>
  <c r="Y68" i="27" s="1"/>
  <c r="Y69" i="27" s="1"/>
  <c r="Y70" i="27" s="1"/>
  <c r="Y71" i="27" s="1"/>
  <c r="Y72" i="27" s="1"/>
  <c r="Y73" i="27" s="1"/>
  <c r="Y74" i="27" s="1"/>
  <c r="Y75" i="27" s="1"/>
  <c r="Y76" i="27" s="1"/>
  <c r="Y77" i="27" s="1"/>
  <c r="Y78" i="27" s="1"/>
  <c r="Y79" i="27" s="1"/>
  <c r="Y80" i="27" s="1"/>
  <c r="Y81" i="27" s="1"/>
  <c r="Y82" i="27" s="1"/>
  <c r="Y83" i="27" s="1"/>
  <c r="Y84" i="27" s="1"/>
  <c r="Y85" i="27" s="1"/>
  <c r="Y86" i="27" s="1"/>
  <c r="Y87" i="27" s="1"/>
  <c r="Y88" i="27" s="1"/>
  <c r="Y89" i="27" s="1"/>
  <c r="Y90" i="27" s="1"/>
  <c r="Y91" i="27" s="1"/>
  <c r="Y92" i="27" s="1"/>
  <c r="Y93" i="27" s="1"/>
  <c r="Y94" i="27" s="1"/>
  <c r="Y95" i="27" s="1"/>
  <c r="Y96" i="27" s="1"/>
  <c r="Y97" i="27" s="1"/>
  <c r="Y98" i="27" s="1"/>
  <c r="Y99" i="27" s="1"/>
  <c r="Y100" i="27" s="1"/>
  <c r="Y101" i="27" s="1"/>
  <c r="Y102" i="27" s="1"/>
  <c r="Y103" i="27" s="1"/>
  <c r="Y104" i="27" s="1"/>
  <c r="Y105" i="27" s="1"/>
  <c r="Y106" i="27" s="1"/>
  <c r="Y107" i="27" s="1"/>
  <c r="Y108" i="27" s="1"/>
  <c r="Y109" i="27" s="1"/>
  <c r="Y110" i="27" s="1"/>
  <c r="Y111" i="27" s="1"/>
  <c r="Y112" i="27" s="1"/>
  <c r="Y113" i="27" s="1"/>
  <c r="Y114" i="27" s="1"/>
  <c r="Y115" i="27" s="1"/>
  <c r="Y116" i="27" s="1"/>
  <c r="Y117" i="27" s="1"/>
  <c r="Y118" i="27" s="1"/>
  <c r="Y119" i="27" s="1"/>
  <c r="Y120" i="27" s="1"/>
  <c r="Y121" i="27" s="1"/>
  <c r="Y122" i="27" s="1"/>
  <c r="Y123" i="27" s="1"/>
  <c r="Y124" i="27" s="1"/>
  <c r="Y125" i="27" s="1"/>
  <c r="Y126" i="27" s="1"/>
  <c r="Y127" i="27" s="1"/>
  <c r="Y128" i="27" s="1"/>
  <c r="Y129" i="27" s="1"/>
  <c r="Y130" i="27" s="1"/>
  <c r="Y131" i="27" s="1"/>
  <c r="Y132" i="27" s="1"/>
  <c r="Y133" i="27" s="1"/>
  <c r="Y134" i="27" s="1"/>
  <c r="Y135" i="27" s="1"/>
  <c r="Y136" i="27" s="1"/>
  <c r="Y137" i="27" s="1"/>
  <c r="Y138" i="27" s="1"/>
  <c r="Y139" i="27" s="1"/>
  <c r="Y140" i="27" s="1"/>
  <c r="Y141" i="27" s="1"/>
  <c r="Y142" i="27" s="1"/>
  <c r="Y143" i="27" s="1"/>
  <c r="Y144" i="27" s="1"/>
  <c r="Y145" i="27" s="1"/>
  <c r="Y146" i="27" s="1"/>
  <c r="Y147" i="27" s="1"/>
  <c r="Y148" i="27" s="1"/>
  <c r="Y149" i="27" s="1"/>
  <c r="Y150" i="27" s="1"/>
  <c r="Y151" i="27" s="1"/>
  <c r="Y152" i="27" s="1"/>
  <c r="Y153" i="27" s="1"/>
  <c r="Y154" i="27" s="1"/>
  <c r="Y155" i="27" s="1"/>
  <c r="Y156" i="27" s="1"/>
  <c r="Y157" i="27" s="1"/>
  <c r="Y158" i="27" s="1"/>
  <c r="Y159" i="27" s="1"/>
  <c r="Y160" i="27" s="1"/>
  <c r="Y161" i="27" s="1"/>
  <c r="Y162" i="27" s="1"/>
  <c r="Y163" i="27" s="1"/>
  <c r="Y164" i="27" s="1"/>
  <c r="Y165" i="27" s="1"/>
  <c r="Y166" i="27" s="1"/>
  <c r="Y167" i="27" s="1"/>
  <c r="Y168" i="27" s="1"/>
  <c r="Y169" i="27" s="1"/>
  <c r="Y170" i="27" s="1"/>
  <c r="Y171" i="27" s="1"/>
  <c r="Y172" i="27" s="1"/>
  <c r="Y173" i="27" s="1"/>
  <c r="Y174" i="27" s="1"/>
  <c r="Y175" i="27" s="1"/>
  <c r="Y176" i="27" s="1"/>
  <c r="Y177" i="27" s="1"/>
  <c r="Y178" i="27" s="1"/>
  <c r="Y179" i="27" s="1"/>
  <c r="Y180" i="27" s="1"/>
  <c r="Y181" i="27" s="1"/>
  <c r="Y182" i="27" s="1"/>
  <c r="Y183" i="27" s="1"/>
  <c r="Y184" i="27" s="1"/>
  <c r="Y185" i="27" s="1"/>
  <c r="Y186" i="27" s="1"/>
  <c r="Y187" i="27" s="1"/>
  <c r="Y188" i="27" s="1"/>
  <c r="Y189" i="27" s="1"/>
  <c r="Y190" i="27" s="1"/>
  <c r="Y191" i="27" s="1"/>
  <c r="Y192" i="27" s="1"/>
  <c r="Y193" i="27" s="1"/>
  <c r="Y194" i="27" s="1"/>
  <c r="Y195" i="27" s="1"/>
  <c r="Y196" i="27" s="1"/>
  <c r="Y197" i="27" s="1"/>
  <c r="Y198" i="27" s="1"/>
  <c r="Y199" i="27" s="1"/>
  <c r="Y200" i="27" s="1"/>
  <c r="Y201" i="27" s="1"/>
  <c r="Y202" i="27" s="1"/>
  <c r="Y203" i="27" s="1"/>
  <c r="Y204" i="27" s="1"/>
  <c r="Y205" i="27" s="1"/>
  <c r="Y206" i="27" s="1"/>
  <c r="Y207" i="27" s="1"/>
  <c r="Y208" i="27" s="1"/>
  <c r="Y209" i="27" s="1"/>
  <c r="Y210" i="27" s="1"/>
  <c r="Y211" i="27" s="1"/>
  <c r="Y212" i="27" s="1"/>
  <c r="Y213" i="27" s="1"/>
  <c r="Y214" i="27" s="1"/>
  <c r="Y215" i="27" s="1"/>
  <c r="Y216" i="27" s="1"/>
  <c r="Y217" i="27" s="1"/>
  <c r="Y218" i="27" s="1"/>
  <c r="Y219" i="27" s="1"/>
  <c r="Y220" i="27" s="1"/>
  <c r="Y221" i="27" s="1"/>
  <c r="Y222" i="27" s="1"/>
  <c r="Y223" i="27" s="1"/>
  <c r="Y224" i="27" s="1"/>
  <c r="Y225" i="27" s="1"/>
  <c r="Y226" i="27" s="1"/>
  <c r="Y227" i="27" s="1"/>
  <c r="Y228" i="27" s="1"/>
  <c r="Y229" i="27" s="1"/>
  <c r="Y230" i="27" s="1"/>
  <c r="Y231" i="27" s="1"/>
  <c r="Y232" i="27" s="1"/>
  <c r="Y233" i="27" s="1"/>
  <c r="Y234" i="27" s="1"/>
  <c r="Y235" i="27" s="1"/>
  <c r="Y236" i="27" s="1"/>
  <c r="Y237" i="27" s="1"/>
  <c r="Y238" i="27" s="1"/>
  <c r="Y239" i="27" s="1"/>
  <c r="Y240" i="27" s="1"/>
  <c r="Y241" i="27" s="1"/>
  <c r="Y242" i="27" s="1"/>
  <c r="Y243" i="27" s="1"/>
  <c r="Y244" i="27" s="1"/>
  <c r="Y245" i="27" s="1"/>
  <c r="Y246" i="27" s="1"/>
  <c r="Y247" i="27" s="1"/>
  <c r="Y248" i="27" s="1"/>
  <c r="Y249" i="27" s="1"/>
  <c r="Y250" i="27" s="1"/>
  <c r="Y251" i="27" s="1"/>
  <c r="Y252" i="27" s="1"/>
  <c r="Y253" i="27" s="1"/>
  <c r="Y254" i="27" s="1"/>
  <c r="Y255" i="27" s="1"/>
  <c r="Y256" i="27" s="1"/>
  <c r="Y257" i="27" s="1"/>
  <c r="Y258" i="27" s="1"/>
  <c r="Y259" i="27" s="1"/>
  <c r="Y260" i="27" s="1"/>
  <c r="Y261" i="27" s="1"/>
  <c r="Y262" i="27" s="1"/>
  <c r="Y263" i="27" s="1"/>
  <c r="Y264" i="27" s="1"/>
  <c r="Y265" i="27" s="1"/>
  <c r="Y266" i="27" s="1"/>
  <c r="Y267" i="27" s="1"/>
  <c r="Y268" i="27" s="1"/>
  <c r="Y269" i="27" s="1"/>
  <c r="Y270" i="27" s="1"/>
  <c r="Y271" i="27" s="1"/>
  <c r="Y272" i="27" s="1"/>
  <c r="Y273" i="27" s="1"/>
  <c r="Y274" i="27" s="1"/>
  <c r="Y275" i="27" s="1"/>
  <c r="Y276" i="27" s="1"/>
  <c r="Y277" i="27" s="1"/>
  <c r="Y278" i="27" s="1"/>
  <c r="Y279" i="27" s="1"/>
  <c r="Y280" i="27" s="1"/>
  <c r="Y281" i="27" s="1"/>
  <c r="Y282" i="27" s="1"/>
  <c r="Y283" i="27" s="1"/>
  <c r="Y284" i="27" s="1"/>
  <c r="Y285" i="27" s="1"/>
  <c r="Y286" i="27" s="1"/>
  <c r="Y287" i="27" s="1"/>
  <c r="Y288" i="27" s="1"/>
  <c r="Y289" i="27" s="1"/>
  <c r="Y290" i="27" s="1"/>
  <c r="Y291" i="27" s="1"/>
  <c r="Y292" i="27" s="1"/>
  <c r="Y293" i="27" s="1"/>
  <c r="Y294" i="27" s="1"/>
  <c r="Y295" i="27" s="1"/>
  <c r="Y296" i="27" s="1"/>
  <c r="Y297" i="27" s="1"/>
  <c r="Y298" i="27" s="1"/>
  <c r="Y299" i="27" s="1"/>
  <c r="Y300" i="27" s="1"/>
  <c r="Y301" i="27" s="1"/>
  <c r="Y302" i="27" s="1"/>
  <c r="Y303" i="27" s="1"/>
  <c r="Y304" i="27" s="1"/>
  <c r="Y305" i="27" s="1"/>
  <c r="Y306" i="27" s="1"/>
  <c r="Y307" i="27" s="1"/>
  <c r="Y308" i="27" s="1"/>
  <c r="Y309" i="27" s="1"/>
  <c r="Y310" i="27" s="1"/>
  <c r="Y311" i="27" s="1"/>
  <c r="Y312" i="27" s="1"/>
  <c r="Y313" i="27" s="1"/>
  <c r="Y314" i="27" s="1"/>
  <c r="Y315" i="27" s="1"/>
  <c r="Y316" i="27" s="1"/>
  <c r="Y317" i="27" s="1"/>
  <c r="Y318" i="27" s="1"/>
  <c r="Y319" i="27" s="1"/>
  <c r="Y320" i="27" s="1"/>
  <c r="Y321" i="27" s="1"/>
  <c r="Y322" i="27" s="1"/>
  <c r="Y323" i="27" s="1"/>
  <c r="Y324" i="27" s="1"/>
  <c r="Y325" i="27" s="1"/>
  <c r="Y326" i="27" s="1"/>
  <c r="Y327" i="27" s="1"/>
  <c r="Y328" i="27" s="1"/>
  <c r="Y329" i="27" s="1"/>
  <c r="Y330" i="27" s="1"/>
  <c r="Y331" i="27" s="1"/>
  <c r="Y332" i="27" s="1"/>
  <c r="Y333" i="27" s="1"/>
  <c r="Y334" i="27" s="1"/>
  <c r="Y335" i="27" s="1"/>
  <c r="Y336" i="27" s="1"/>
  <c r="Y337" i="27" s="1"/>
  <c r="Y338" i="27" s="1"/>
  <c r="Y339" i="27" s="1"/>
  <c r="Y340" i="27" s="1"/>
  <c r="Y341" i="27" s="1"/>
  <c r="Y342" i="27" s="1"/>
  <c r="Y343" i="27" s="1"/>
  <c r="Y344" i="27" s="1"/>
  <c r="Y345" i="27" s="1"/>
  <c r="Y346" i="27" s="1"/>
  <c r="Y347" i="27" s="1"/>
  <c r="Y348" i="27" s="1"/>
  <c r="Y349" i="27" s="1"/>
  <c r="Y350" i="27" s="1"/>
  <c r="Y351" i="27" s="1"/>
  <c r="Y352" i="27" s="1"/>
  <c r="Y353" i="27" s="1"/>
  <c r="Y354" i="27" s="1"/>
  <c r="Y355" i="27" s="1"/>
  <c r="Y356" i="27" s="1"/>
  <c r="Y357" i="27" s="1"/>
  <c r="Y358" i="27" s="1"/>
  <c r="Y359" i="27" s="1"/>
  <c r="Y360" i="27" s="1"/>
  <c r="Y361" i="27" s="1"/>
  <c r="Y362" i="27" s="1"/>
  <c r="Y363" i="27" s="1"/>
  <c r="Y364" i="27" s="1"/>
  <c r="Y365" i="27" s="1"/>
  <c r="Y366" i="27" s="1"/>
  <c r="Y367" i="27" s="1"/>
  <c r="Y368" i="27" s="1"/>
  <c r="Y369" i="27" s="1"/>
  <c r="Y370" i="27" s="1"/>
  <c r="Y371" i="27" s="1"/>
  <c r="Y372" i="27" s="1"/>
  <c r="Y373" i="27" s="1"/>
  <c r="Y374" i="27" s="1"/>
  <c r="Y375" i="27" s="1"/>
  <c r="Y376" i="27" s="1"/>
  <c r="Y377" i="27" s="1"/>
  <c r="Y378" i="27" s="1"/>
  <c r="Y379" i="27" s="1"/>
  <c r="Y380" i="27" s="1"/>
  <c r="Y381" i="27" s="1"/>
  <c r="Y382" i="27" s="1"/>
  <c r="Y383" i="27" s="1"/>
  <c r="Y384" i="27" s="1"/>
  <c r="Y385" i="27" s="1"/>
  <c r="Y386" i="27" s="1"/>
  <c r="Y387" i="27" s="1"/>
  <c r="Y388" i="27" s="1"/>
  <c r="Y389" i="27" s="1"/>
  <c r="Y390" i="27" s="1"/>
  <c r="Y391" i="27" s="1"/>
  <c r="Y392" i="27" s="1"/>
  <c r="Y393" i="27" s="1"/>
  <c r="Y394" i="27" s="1"/>
  <c r="Y395" i="27" s="1"/>
  <c r="Y396" i="27" s="1"/>
  <c r="Y397" i="27" s="1"/>
  <c r="Y398" i="27" s="1"/>
  <c r="Y399" i="27" s="1"/>
  <c r="Y400" i="27" s="1"/>
  <c r="Y401" i="27" s="1"/>
  <c r="M12" i="27"/>
  <c r="N12" i="27" s="1"/>
  <c r="K12" i="27"/>
  <c r="D12" i="27"/>
  <c r="AA11" i="27"/>
  <c r="M11" i="27"/>
  <c r="N11" i="27" s="1"/>
  <c r="K11" i="27"/>
  <c r="AA10" i="27"/>
  <c r="AA9" i="27"/>
  <c r="N9" i="27"/>
  <c r="M9" i="27"/>
  <c r="K9" i="27"/>
  <c r="D9" i="27"/>
  <c r="AA8" i="27"/>
  <c r="M8" i="27"/>
  <c r="N8" i="27" s="1"/>
  <c r="K8" i="27"/>
  <c r="AA7" i="27"/>
  <c r="AA6" i="27"/>
  <c r="N6" i="27"/>
  <c r="M6" i="27"/>
  <c r="K6" i="27"/>
  <c r="AA5" i="27"/>
  <c r="AA4" i="27"/>
  <c r="Y4" i="27"/>
  <c r="Y5" i="27" s="1"/>
  <c r="Y6" i="27" s="1"/>
  <c r="Y7" i="27" s="1"/>
  <c r="Y8" i="27" s="1"/>
  <c r="Y9" i="27" s="1"/>
  <c r="Y10" i="27" s="1"/>
  <c r="Y11" i="27" s="1"/>
  <c r="M4" i="27"/>
  <c r="N4" i="27" s="1"/>
  <c r="K4" i="27"/>
  <c r="AA3" i="27"/>
  <c r="N3" i="27"/>
  <c r="M3" i="27"/>
  <c r="K3" i="27"/>
  <c r="K23" i="27" s="1"/>
  <c r="K24" i="27" s="1"/>
  <c r="AA2" i="27"/>
  <c r="Y2" i="27"/>
  <c r="Y3" i="27" s="1"/>
  <c r="C32" i="24"/>
  <c r="Y2" i="26"/>
  <c r="Y3" i="26"/>
  <c r="Y4" i="26" s="1"/>
  <c r="Y5" i="26" s="1"/>
  <c r="Y6" i="26" s="1"/>
  <c r="Y7" i="26" s="1"/>
  <c r="Y8" i="26" s="1"/>
  <c r="Y9" i="26" s="1"/>
  <c r="Y10" i="26" s="1"/>
  <c r="Y11" i="26" s="1"/>
  <c r="Y12" i="26" s="1"/>
  <c r="Y13" i="26" s="1"/>
  <c r="Y14" i="26" s="1"/>
  <c r="Y15" i="26" s="1"/>
  <c r="Y16" i="26" s="1"/>
  <c r="Y17" i="26" s="1"/>
  <c r="Y18" i="26" s="1"/>
  <c r="Y19" i="26" s="1"/>
  <c r="Y20" i="26" s="1"/>
  <c r="Y21" i="26" s="1"/>
  <c r="Y22" i="26" s="1"/>
  <c r="Y23" i="26" s="1"/>
  <c r="Y24" i="26" s="1"/>
  <c r="Y25" i="26" s="1"/>
  <c r="Y26" i="26" s="1"/>
  <c r="Y27" i="26" s="1"/>
  <c r="Y28" i="26" s="1"/>
  <c r="Y29" i="26" s="1"/>
  <c r="Y30" i="26" s="1"/>
  <c r="Y31" i="26" s="1"/>
  <c r="Y32" i="26" s="1"/>
  <c r="Y33" i="26" s="1"/>
  <c r="Y34" i="26" s="1"/>
  <c r="Y35" i="26" s="1"/>
  <c r="Y36" i="26" s="1"/>
  <c r="Y37" i="26" s="1"/>
  <c r="Y38" i="26" s="1"/>
  <c r="Y39" i="26" s="1"/>
  <c r="Y40" i="26" s="1"/>
  <c r="Y41" i="26" s="1"/>
  <c r="Y42" i="26" s="1"/>
  <c r="Y43" i="26" s="1"/>
  <c r="Y44" i="26" s="1"/>
  <c r="Y45" i="26" s="1"/>
  <c r="Y46" i="26" s="1"/>
  <c r="Y47" i="26" s="1"/>
  <c r="Y48" i="26" s="1"/>
  <c r="Y49" i="26" s="1"/>
  <c r="Y50" i="26" s="1"/>
  <c r="Y51" i="26" s="1"/>
  <c r="Y52" i="26" s="1"/>
  <c r="Y53" i="26" s="1"/>
  <c r="Y54" i="26" s="1"/>
  <c r="Y55" i="26" s="1"/>
  <c r="Y56" i="26" s="1"/>
  <c r="Y57" i="26" s="1"/>
  <c r="Y58" i="26" s="1"/>
  <c r="Y59" i="26" s="1"/>
  <c r="Y60" i="26" s="1"/>
  <c r="Y61" i="26" s="1"/>
  <c r="Y62" i="26" s="1"/>
  <c r="Y63" i="26" s="1"/>
  <c r="Y64" i="26" s="1"/>
  <c r="Y65" i="26" s="1"/>
  <c r="Y66" i="26" s="1"/>
  <c r="Y67" i="26" s="1"/>
  <c r="Y68" i="26" s="1"/>
  <c r="Y69" i="26" s="1"/>
  <c r="Y70" i="26" s="1"/>
  <c r="Y71" i="26" s="1"/>
  <c r="Y72" i="26" s="1"/>
  <c r="Y73" i="26" s="1"/>
  <c r="Y74" i="26" s="1"/>
  <c r="Y75" i="26" s="1"/>
  <c r="Y76" i="26" s="1"/>
  <c r="Y77" i="26" s="1"/>
  <c r="Y78" i="26" s="1"/>
  <c r="Y79" i="26" s="1"/>
  <c r="Y80" i="26" s="1"/>
  <c r="Y81" i="26" s="1"/>
  <c r="Y82" i="26" s="1"/>
  <c r="Y83" i="26" s="1"/>
  <c r="Y84" i="26" s="1"/>
  <c r="Y85" i="26" s="1"/>
  <c r="Y86" i="26" s="1"/>
  <c r="Y87" i="26" s="1"/>
  <c r="Y88" i="26" s="1"/>
  <c r="Y89" i="26" s="1"/>
  <c r="Y90" i="26" s="1"/>
  <c r="Y91" i="26" s="1"/>
  <c r="Y92" i="26" s="1"/>
  <c r="Y93" i="26" s="1"/>
  <c r="Y94" i="26" s="1"/>
  <c r="Y95" i="26" s="1"/>
  <c r="Y96" i="26" s="1"/>
  <c r="Y97" i="26" s="1"/>
  <c r="Y98" i="26" s="1"/>
  <c r="Y99" i="26" s="1"/>
  <c r="Y100" i="26" s="1"/>
  <c r="Y101" i="26" s="1"/>
  <c r="Y102" i="26" s="1"/>
  <c r="Y103" i="26" s="1"/>
  <c r="Y104" i="26" s="1"/>
  <c r="Y105" i="26" s="1"/>
  <c r="Y106" i="26" s="1"/>
  <c r="Y107" i="26" s="1"/>
  <c r="Y108" i="26" s="1"/>
  <c r="Y109" i="26" s="1"/>
  <c r="Y110" i="26" s="1"/>
  <c r="Y111" i="26" s="1"/>
  <c r="Y112" i="26" s="1"/>
  <c r="Y113" i="26" s="1"/>
  <c r="Y114" i="26" s="1"/>
  <c r="Y115" i="26" s="1"/>
  <c r="Y116" i="26" s="1"/>
  <c r="Y117" i="26" s="1"/>
  <c r="Y118" i="26" s="1"/>
  <c r="Y119" i="26" s="1"/>
  <c r="Y120" i="26" s="1"/>
  <c r="Y121" i="26" s="1"/>
  <c r="Y122" i="26" s="1"/>
  <c r="Y123" i="26" s="1"/>
  <c r="Y124" i="26" s="1"/>
  <c r="Y125" i="26" s="1"/>
  <c r="Y126" i="26" s="1"/>
  <c r="Y127" i="26" s="1"/>
  <c r="Y128" i="26" s="1"/>
  <c r="Y129" i="26" s="1"/>
  <c r="Y130" i="26" s="1"/>
  <c r="Y131" i="26" s="1"/>
  <c r="Y132" i="26" s="1"/>
  <c r="Y133" i="26" s="1"/>
  <c r="Y134" i="26" s="1"/>
  <c r="Y135" i="26" s="1"/>
  <c r="Y136" i="26" s="1"/>
  <c r="Y137" i="26" s="1"/>
  <c r="Y138" i="26" s="1"/>
  <c r="Y139" i="26" s="1"/>
  <c r="Y140" i="26" s="1"/>
  <c r="Y141" i="26" s="1"/>
  <c r="Y142" i="26" s="1"/>
  <c r="Y143" i="26" s="1"/>
  <c r="Y144" i="26" s="1"/>
  <c r="Y145" i="26" s="1"/>
  <c r="Y146" i="26" s="1"/>
  <c r="Y147" i="26" s="1"/>
  <c r="Y148" i="26" s="1"/>
  <c r="Y149" i="26" s="1"/>
  <c r="Y150" i="26" s="1"/>
  <c r="Y151" i="26" s="1"/>
  <c r="Y152" i="26" s="1"/>
  <c r="Y153" i="26" s="1"/>
  <c r="Y154" i="26" s="1"/>
  <c r="Y155" i="26" s="1"/>
  <c r="Y156" i="26" s="1"/>
  <c r="Y157" i="26" s="1"/>
  <c r="Y158" i="26" s="1"/>
  <c r="Y159" i="26" s="1"/>
  <c r="Y160" i="26" s="1"/>
  <c r="Y161" i="26" s="1"/>
  <c r="Y162" i="26" s="1"/>
  <c r="Y163" i="26" s="1"/>
  <c r="Y164" i="26" s="1"/>
  <c r="Y165" i="26" s="1"/>
  <c r="Y166" i="26" s="1"/>
  <c r="Y167" i="26" s="1"/>
  <c r="Y168" i="26" s="1"/>
  <c r="Y169" i="26" s="1"/>
  <c r="Y170" i="26" s="1"/>
  <c r="Y171" i="26" s="1"/>
  <c r="Y172" i="26" s="1"/>
  <c r="Y173" i="26" s="1"/>
  <c r="Y174" i="26" s="1"/>
  <c r="Y175" i="26" s="1"/>
  <c r="Y176" i="26" s="1"/>
  <c r="Y177" i="26" s="1"/>
  <c r="Y178" i="26" s="1"/>
  <c r="Y179" i="26" s="1"/>
  <c r="Y180" i="26" s="1"/>
  <c r="Y181" i="26" s="1"/>
  <c r="Y182" i="26" s="1"/>
  <c r="Y183" i="26" s="1"/>
  <c r="Y184" i="26" s="1"/>
  <c r="Y185" i="26" s="1"/>
  <c r="Y186" i="26" s="1"/>
  <c r="Y187" i="26" s="1"/>
  <c r="Y188" i="26" s="1"/>
  <c r="Y189" i="26" s="1"/>
  <c r="Y190" i="26" s="1"/>
  <c r="Y191" i="26" s="1"/>
  <c r="Y192" i="26" s="1"/>
  <c r="Y193" i="26" s="1"/>
  <c r="Y194" i="26" s="1"/>
  <c r="Y195" i="26" s="1"/>
  <c r="Y196" i="26" s="1"/>
  <c r="Y197" i="26" s="1"/>
  <c r="Y198" i="26" s="1"/>
  <c r="Y199" i="26" s="1"/>
  <c r="Y200" i="26" s="1"/>
  <c r="Y201" i="26" s="1"/>
  <c r="Y202" i="26" s="1"/>
  <c r="Y203" i="26" s="1"/>
  <c r="Y204" i="26" s="1"/>
  <c r="Y205" i="26" s="1"/>
  <c r="Y206" i="26" s="1"/>
  <c r="Y207" i="26" s="1"/>
  <c r="Y208" i="26" s="1"/>
  <c r="Y209" i="26" s="1"/>
  <c r="Y210" i="26" s="1"/>
  <c r="Y211" i="26" s="1"/>
  <c r="Y212" i="26" s="1"/>
  <c r="Y213" i="26" s="1"/>
  <c r="Y214" i="26" s="1"/>
  <c r="Y215" i="26" s="1"/>
  <c r="Y216" i="26" s="1"/>
  <c r="Y217" i="26" s="1"/>
  <c r="Y218" i="26" s="1"/>
  <c r="Y219" i="26" s="1"/>
  <c r="Y220" i="26" s="1"/>
  <c r="Y221" i="26" s="1"/>
  <c r="Y222" i="26" s="1"/>
  <c r="Y223" i="26" s="1"/>
  <c r="Y224" i="26" s="1"/>
  <c r="Y225" i="26" s="1"/>
  <c r="Y226" i="26" s="1"/>
  <c r="Y227" i="26" s="1"/>
  <c r="Y228" i="26" s="1"/>
  <c r="Y229" i="26" s="1"/>
  <c r="Y230" i="26" s="1"/>
  <c r="Y231" i="26" s="1"/>
  <c r="Y232" i="26" s="1"/>
  <c r="Y233" i="26" s="1"/>
  <c r="Y234" i="26" s="1"/>
  <c r="Y235" i="26" s="1"/>
  <c r="Y236" i="26" s="1"/>
  <c r="Y237" i="26" s="1"/>
  <c r="Y238" i="26" s="1"/>
  <c r="Y239" i="26" s="1"/>
  <c r="Y240" i="26" s="1"/>
  <c r="Y241" i="26" s="1"/>
  <c r="Y242" i="26" s="1"/>
  <c r="Y243" i="26" s="1"/>
  <c r="Y244" i="26" s="1"/>
  <c r="Y245" i="26" s="1"/>
  <c r="Y246" i="26" s="1"/>
  <c r="Y247" i="26" s="1"/>
  <c r="Y248" i="26" s="1"/>
  <c r="Y249" i="26" s="1"/>
  <c r="Y250" i="26" s="1"/>
  <c r="Y251" i="26" s="1"/>
  <c r="Y252" i="26" s="1"/>
  <c r="Y253" i="26" s="1"/>
  <c r="Y254" i="26" s="1"/>
  <c r="Y255" i="26" s="1"/>
  <c r="Y256" i="26" s="1"/>
  <c r="Y257" i="26" s="1"/>
  <c r="Y258" i="26" s="1"/>
  <c r="Y259" i="26" s="1"/>
  <c r="Y260" i="26" s="1"/>
  <c r="Y261" i="26" s="1"/>
  <c r="Y262" i="26" s="1"/>
  <c r="Y263" i="26" s="1"/>
  <c r="Y264" i="26" s="1"/>
  <c r="Y265" i="26" s="1"/>
  <c r="Y266" i="26" s="1"/>
  <c r="Y267" i="26" s="1"/>
  <c r="Y268" i="26" s="1"/>
  <c r="Y269" i="26" s="1"/>
  <c r="Y270" i="26" s="1"/>
  <c r="Y271" i="26" s="1"/>
  <c r="Y272" i="26" s="1"/>
  <c r="Y273" i="26" s="1"/>
  <c r="Y274" i="26" s="1"/>
  <c r="Y275" i="26" s="1"/>
  <c r="Y276" i="26" s="1"/>
  <c r="Y277" i="26" s="1"/>
  <c r="Y278" i="26" s="1"/>
  <c r="Y279" i="26" s="1"/>
  <c r="Y280" i="26" s="1"/>
  <c r="Y281" i="26" s="1"/>
  <c r="Y282" i="26" s="1"/>
  <c r="Y283" i="26" s="1"/>
  <c r="Y284" i="26" s="1"/>
  <c r="Y285" i="26" s="1"/>
  <c r="Y286" i="26" s="1"/>
  <c r="Y287" i="26" s="1"/>
  <c r="Y288" i="26" s="1"/>
  <c r="Y289" i="26" s="1"/>
  <c r="Y290" i="26" s="1"/>
  <c r="Y291" i="26" s="1"/>
  <c r="Y292" i="26" s="1"/>
  <c r="Y293" i="26" s="1"/>
  <c r="Y294" i="26" s="1"/>
  <c r="Y295" i="26" s="1"/>
  <c r="Y296" i="26" s="1"/>
  <c r="Y297" i="26" s="1"/>
  <c r="Y298" i="26" s="1"/>
  <c r="Y299" i="26" s="1"/>
  <c r="Y300" i="26" s="1"/>
  <c r="Y301" i="26" s="1"/>
  <c r="Y302" i="26" s="1"/>
  <c r="Y303" i="26" s="1"/>
  <c r="Y304" i="26" s="1"/>
  <c r="Y305" i="26" s="1"/>
  <c r="Y306" i="26" s="1"/>
  <c r="Y307" i="26" s="1"/>
  <c r="Y308" i="26" s="1"/>
  <c r="Y309" i="26" s="1"/>
  <c r="Y310" i="26" s="1"/>
  <c r="Y311" i="26" s="1"/>
  <c r="Y312" i="26" s="1"/>
  <c r="Y313" i="26" s="1"/>
  <c r="Y314" i="26" s="1"/>
  <c r="Y315" i="26" s="1"/>
  <c r="Y316" i="26" s="1"/>
  <c r="Y317" i="26" s="1"/>
  <c r="Y318" i="26" s="1"/>
  <c r="Y319" i="26" s="1"/>
  <c r="Y320" i="26" s="1"/>
  <c r="Y321" i="26" s="1"/>
  <c r="Y322" i="26" s="1"/>
  <c r="Y323" i="26" s="1"/>
  <c r="Y324" i="26" s="1"/>
  <c r="Y325" i="26" s="1"/>
  <c r="Y326" i="26" s="1"/>
  <c r="Y327" i="26" s="1"/>
  <c r="Y328" i="26" s="1"/>
  <c r="Y329" i="26" s="1"/>
  <c r="Y330" i="26" s="1"/>
  <c r="Y331" i="26" s="1"/>
  <c r="Y332" i="26" s="1"/>
  <c r="Y333" i="26" s="1"/>
  <c r="Y334" i="26" s="1"/>
  <c r="Y335" i="26" s="1"/>
  <c r="Y336" i="26" s="1"/>
  <c r="Y337" i="26" s="1"/>
  <c r="Y338" i="26" s="1"/>
  <c r="Y339" i="26" s="1"/>
  <c r="Y340" i="26" s="1"/>
  <c r="Y341" i="26" s="1"/>
  <c r="Y342" i="26" s="1"/>
  <c r="Y343" i="26" s="1"/>
  <c r="Y344" i="26" s="1"/>
  <c r="Y345" i="26" s="1"/>
  <c r="Y346" i="26" s="1"/>
  <c r="Y347" i="26" s="1"/>
  <c r="Y348" i="26" s="1"/>
  <c r="Y349" i="26" s="1"/>
  <c r="Y350" i="26" s="1"/>
  <c r="Y351" i="26" s="1"/>
  <c r="Y352" i="26" s="1"/>
  <c r="Y353" i="26" s="1"/>
  <c r="Y354" i="26" s="1"/>
  <c r="Y355" i="26" s="1"/>
  <c r="Y356" i="26" s="1"/>
  <c r="Y357" i="26" s="1"/>
  <c r="Y358" i="26" s="1"/>
  <c r="Y359" i="26" s="1"/>
  <c r="Y360" i="26" s="1"/>
  <c r="Y361" i="26" s="1"/>
  <c r="Y362" i="26" s="1"/>
  <c r="Y363" i="26" s="1"/>
  <c r="Y364" i="26" s="1"/>
  <c r="Y365" i="26" s="1"/>
  <c r="Y366" i="26" s="1"/>
  <c r="Y367" i="26" s="1"/>
  <c r="Y368" i="26" s="1"/>
  <c r="Y369" i="26" s="1"/>
  <c r="Y370" i="26" s="1"/>
  <c r="Y371" i="26" s="1"/>
  <c r="Y372" i="26" s="1"/>
  <c r="Y373" i="26" s="1"/>
  <c r="Y374" i="26" s="1"/>
  <c r="Y375" i="26" s="1"/>
  <c r="Y376" i="26" s="1"/>
  <c r="Y377" i="26" s="1"/>
  <c r="Y378" i="26" s="1"/>
  <c r="Y379" i="26" s="1"/>
  <c r="Y380" i="26" s="1"/>
  <c r="Y381" i="26" s="1"/>
  <c r="Y382" i="26" s="1"/>
  <c r="Y383" i="26" s="1"/>
  <c r="Y384" i="26" s="1"/>
  <c r="Y385" i="26" s="1"/>
  <c r="Y386" i="26" s="1"/>
  <c r="Y387" i="26" s="1"/>
  <c r="Y388" i="26" s="1"/>
  <c r="Y389" i="26" s="1"/>
  <c r="Y390" i="26" s="1"/>
  <c r="Y391" i="26" s="1"/>
  <c r="Y392" i="26" s="1"/>
  <c r="Y393" i="26" s="1"/>
  <c r="Y394" i="26" s="1"/>
  <c r="Y395" i="26" s="1"/>
  <c r="Y396" i="26" s="1"/>
  <c r="Y397" i="26" s="1"/>
  <c r="Y398" i="26" s="1"/>
  <c r="Y399" i="26" s="1"/>
  <c r="Y400" i="26" s="1"/>
  <c r="Y401" i="26" s="1"/>
  <c r="D34" i="26"/>
  <c r="E34" i="26" s="1"/>
  <c r="F34" i="26" s="1"/>
  <c r="V40" i="26" s="1"/>
  <c r="D30" i="26"/>
  <c r="E30" i="26" s="1"/>
  <c r="D32" i="26"/>
  <c r="E32" i="26" s="1"/>
  <c r="D33" i="26"/>
  <c r="E33" i="26" s="1"/>
  <c r="S40" i="24"/>
  <c r="R40" i="24"/>
  <c r="Q40" i="24"/>
  <c r="P40" i="24"/>
  <c r="O40" i="24"/>
  <c r="AA393" i="26"/>
  <c r="AA394" i="26"/>
  <c r="AA395" i="26"/>
  <c r="AA396" i="26"/>
  <c r="AA397" i="26"/>
  <c r="AA398" i="26"/>
  <c r="AA399" i="26"/>
  <c r="AA400" i="26"/>
  <c r="AA401" i="26"/>
  <c r="C22" i="26"/>
  <c r="D9" i="26"/>
  <c r="E9" i="26" s="1"/>
  <c r="S38" i="26" s="1"/>
  <c r="AA392" i="26"/>
  <c r="AA391" i="26"/>
  <c r="AA390" i="26"/>
  <c r="AA389" i="26"/>
  <c r="AA388" i="26"/>
  <c r="AA387" i="26"/>
  <c r="AA386" i="26"/>
  <c r="AA385" i="26"/>
  <c r="AA384" i="26"/>
  <c r="AA383" i="26"/>
  <c r="AA382" i="26"/>
  <c r="AA381" i="26"/>
  <c r="AA380" i="26"/>
  <c r="AA379" i="26"/>
  <c r="AA378" i="26"/>
  <c r="AA377" i="26"/>
  <c r="AA376" i="26"/>
  <c r="AA375" i="26"/>
  <c r="AA374" i="26"/>
  <c r="AA373" i="26"/>
  <c r="AA372" i="26"/>
  <c r="AA371" i="26"/>
  <c r="AA370" i="26"/>
  <c r="AA369" i="26"/>
  <c r="AA368" i="26"/>
  <c r="AA367" i="26"/>
  <c r="AA366" i="26"/>
  <c r="AA365" i="26"/>
  <c r="AA364" i="26"/>
  <c r="AA363" i="26"/>
  <c r="AA362" i="26"/>
  <c r="AA361" i="26"/>
  <c r="AA360" i="26"/>
  <c r="AA359" i="26"/>
  <c r="AA358" i="26"/>
  <c r="AA357" i="26"/>
  <c r="AA356" i="26"/>
  <c r="AA355" i="26"/>
  <c r="AA354" i="26"/>
  <c r="AA353" i="26"/>
  <c r="AA352" i="26"/>
  <c r="AA351" i="26"/>
  <c r="AA350" i="26"/>
  <c r="AA349" i="26"/>
  <c r="AA348" i="26"/>
  <c r="AA347" i="26"/>
  <c r="AA346" i="26"/>
  <c r="AA345" i="26"/>
  <c r="AA344" i="26"/>
  <c r="AA343" i="26"/>
  <c r="AA342" i="26"/>
  <c r="AA341" i="26"/>
  <c r="AA340" i="26"/>
  <c r="AA339" i="26"/>
  <c r="AA338" i="26"/>
  <c r="AA337" i="26"/>
  <c r="AA336" i="26"/>
  <c r="AA335" i="26"/>
  <c r="AA334" i="26"/>
  <c r="AA333" i="26"/>
  <c r="AA332" i="26"/>
  <c r="AA331" i="26"/>
  <c r="AA330" i="26"/>
  <c r="AA329" i="26"/>
  <c r="AA328" i="26"/>
  <c r="AA327" i="26"/>
  <c r="AA326" i="26"/>
  <c r="AA325" i="26"/>
  <c r="AA324" i="26"/>
  <c r="AA323" i="26"/>
  <c r="AA322" i="26"/>
  <c r="AA321" i="26"/>
  <c r="AA320" i="26"/>
  <c r="AA319" i="26"/>
  <c r="AA318" i="26"/>
  <c r="AA317" i="26"/>
  <c r="AA316" i="26"/>
  <c r="AA315" i="26"/>
  <c r="AA314" i="26"/>
  <c r="AA313" i="26"/>
  <c r="AA312" i="26"/>
  <c r="AA311" i="26"/>
  <c r="AA310" i="26"/>
  <c r="AA309" i="26"/>
  <c r="AA308" i="26"/>
  <c r="AA307" i="26"/>
  <c r="AA306" i="26"/>
  <c r="AA305" i="26"/>
  <c r="AA304" i="26"/>
  <c r="AA303" i="26"/>
  <c r="AA302" i="26"/>
  <c r="AA301" i="26"/>
  <c r="AA300" i="26"/>
  <c r="AA299" i="26"/>
  <c r="AA298" i="26"/>
  <c r="AA297" i="26"/>
  <c r="AA296" i="26"/>
  <c r="AA295" i="26"/>
  <c r="AA294" i="26"/>
  <c r="AA293" i="26"/>
  <c r="AA292" i="26"/>
  <c r="AA291" i="26"/>
  <c r="AA290" i="26"/>
  <c r="AA289" i="26"/>
  <c r="AA288" i="26"/>
  <c r="AA287" i="26"/>
  <c r="AA286" i="26"/>
  <c r="AA285" i="26"/>
  <c r="AA284" i="26"/>
  <c r="AA283" i="26"/>
  <c r="AA282" i="26"/>
  <c r="AA281" i="26"/>
  <c r="AA280" i="26"/>
  <c r="AA279" i="26"/>
  <c r="AA278" i="26"/>
  <c r="AA277" i="26"/>
  <c r="AA276" i="26"/>
  <c r="AA275" i="26"/>
  <c r="AA274" i="26"/>
  <c r="AA273" i="26"/>
  <c r="AA272" i="26"/>
  <c r="AA271" i="26"/>
  <c r="AA270" i="26"/>
  <c r="AA269" i="26"/>
  <c r="AA268" i="26"/>
  <c r="AA267" i="26"/>
  <c r="AA266" i="26"/>
  <c r="AA265" i="26"/>
  <c r="AA264" i="26"/>
  <c r="AA263" i="26"/>
  <c r="AA262" i="26"/>
  <c r="AA261" i="26"/>
  <c r="AA260" i="26"/>
  <c r="AA259" i="26"/>
  <c r="AA258" i="26"/>
  <c r="AA257" i="26"/>
  <c r="AA256" i="26"/>
  <c r="AA255" i="26"/>
  <c r="AA254" i="26"/>
  <c r="AA253" i="26"/>
  <c r="AA252" i="26"/>
  <c r="AA251" i="26"/>
  <c r="AA250" i="26"/>
  <c r="AA249" i="26"/>
  <c r="AA248" i="26"/>
  <c r="AA247" i="26"/>
  <c r="AA246" i="26"/>
  <c r="AA245" i="26"/>
  <c r="AA244" i="26"/>
  <c r="AA243" i="26"/>
  <c r="AA242" i="26"/>
  <c r="AA241" i="26"/>
  <c r="AA240" i="26"/>
  <c r="AA239" i="26"/>
  <c r="AA238" i="26"/>
  <c r="AA237" i="26"/>
  <c r="AA236" i="26"/>
  <c r="AA235" i="26"/>
  <c r="AA234" i="26"/>
  <c r="AA233" i="26"/>
  <c r="AA232" i="26"/>
  <c r="AA231" i="26"/>
  <c r="AA230" i="26"/>
  <c r="AA229" i="26"/>
  <c r="AA228" i="26"/>
  <c r="AA227" i="26"/>
  <c r="AA226" i="26"/>
  <c r="AA225" i="26"/>
  <c r="AA224" i="26"/>
  <c r="AA223" i="26"/>
  <c r="AA222" i="26"/>
  <c r="AA221" i="26"/>
  <c r="AA220" i="26"/>
  <c r="AA219" i="26"/>
  <c r="AA218" i="26"/>
  <c r="AA217" i="26"/>
  <c r="AA216" i="26"/>
  <c r="AA215" i="26"/>
  <c r="AA214" i="26"/>
  <c r="AA213" i="26"/>
  <c r="AA212" i="26"/>
  <c r="AA211" i="26"/>
  <c r="AA210" i="26"/>
  <c r="AA209" i="26"/>
  <c r="AA208" i="26"/>
  <c r="AA207" i="26"/>
  <c r="AA206" i="26"/>
  <c r="AA205" i="26"/>
  <c r="AA204" i="26"/>
  <c r="AA203" i="26"/>
  <c r="AA202" i="26"/>
  <c r="AA201" i="26"/>
  <c r="AA200" i="26"/>
  <c r="AA199" i="26"/>
  <c r="AA198" i="26"/>
  <c r="AA197" i="26"/>
  <c r="AA196" i="26"/>
  <c r="AA195" i="26"/>
  <c r="AA194" i="26"/>
  <c r="AA193" i="26"/>
  <c r="AA192" i="26"/>
  <c r="AA191" i="26"/>
  <c r="AA190" i="26"/>
  <c r="AA189" i="26"/>
  <c r="AA188" i="26"/>
  <c r="AA187" i="26"/>
  <c r="AA186" i="26"/>
  <c r="AA185" i="26"/>
  <c r="AA184" i="26"/>
  <c r="AA183" i="26"/>
  <c r="AA182" i="26"/>
  <c r="AA181" i="26"/>
  <c r="AA180" i="26"/>
  <c r="AA179" i="26"/>
  <c r="AA178" i="26"/>
  <c r="AA177" i="26"/>
  <c r="AA176" i="26"/>
  <c r="AA175" i="26"/>
  <c r="AA174" i="26"/>
  <c r="AA173" i="26"/>
  <c r="AA172" i="26"/>
  <c r="AA171" i="26"/>
  <c r="AA170" i="26"/>
  <c r="AA169" i="26"/>
  <c r="AA168" i="26"/>
  <c r="AA167" i="26"/>
  <c r="AA166" i="26"/>
  <c r="AA165" i="26"/>
  <c r="AA164" i="26"/>
  <c r="AA163" i="26"/>
  <c r="AA162" i="26"/>
  <c r="AA161" i="26"/>
  <c r="AA160" i="26"/>
  <c r="AA159" i="26"/>
  <c r="AA158" i="26"/>
  <c r="AA157" i="26"/>
  <c r="AA156" i="26"/>
  <c r="AA155" i="26"/>
  <c r="AA154" i="26"/>
  <c r="AA153" i="26"/>
  <c r="AA152" i="26"/>
  <c r="D31" i="26" s="1"/>
  <c r="E31" i="26" s="1"/>
  <c r="AA151" i="26"/>
  <c r="AA150" i="26"/>
  <c r="AA149" i="26"/>
  <c r="AA148" i="26"/>
  <c r="AA147" i="26"/>
  <c r="AA146" i="26"/>
  <c r="AA145" i="26"/>
  <c r="AA144" i="26"/>
  <c r="AA143" i="26"/>
  <c r="AA142" i="26"/>
  <c r="AA141" i="26"/>
  <c r="AA140" i="26"/>
  <c r="AA139" i="26"/>
  <c r="AA138" i="26"/>
  <c r="AA137" i="26"/>
  <c r="AA136" i="26"/>
  <c r="AA135" i="26"/>
  <c r="AA134" i="26"/>
  <c r="AA133" i="26"/>
  <c r="AA132" i="26"/>
  <c r="AA131" i="26"/>
  <c r="AA130" i="26"/>
  <c r="AA129" i="26"/>
  <c r="AA128" i="26"/>
  <c r="AA127" i="26"/>
  <c r="AA126" i="26"/>
  <c r="AA125" i="26"/>
  <c r="AA124" i="26"/>
  <c r="AA123" i="26"/>
  <c r="AA122" i="26"/>
  <c r="AA121" i="26"/>
  <c r="AA120" i="26"/>
  <c r="AA119" i="26"/>
  <c r="AA118" i="26"/>
  <c r="AA117" i="26"/>
  <c r="AA116" i="26"/>
  <c r="AA115" i="26"/>
  <c r="AA114" i="26"/>
  <c r="AA113" i="26"/>
  <c r="AA112" i="26"/>
  <c r="AA111" i="26"/>
  <c r="AA110" i="26"/>
  <c r="AA109" i="26"/>
  <c r="AA108" i="26"/>
  <c r="AA107" i="26"/>
  <c r="AA106" i="26"/>
  <c r="AA105" i="26"/>
  <c r="AA104" i="26"/>
  <c r="AA103" i="26"/>
  <c r="AA102" i="26"/>
  <c r="AA101" i="26"/>
  <c r="AA100" i="26"/>
  <c r="AA99" i="26"/>
  <c r="AA98" i="26"/>
  <c r="AA97" i="26"/>
  <c r="AA96" i="26"/>
  <c r="AA95" i="26"/>
  <c r="AA94" i="26"/>
  <c r="AA93" i="26"/>
  <c r="AA92" i="26"/>
  <c r="D29" i="26" s="1"/>
  <c r="E29" i="26" s="1"/>
  <c r="AA91" i="26"/>
  <c r="AA90" i="26"/>
  <c r="AA89" i="26"/>
  <c r="AA88" i="26"/>
  <c r="AA87" i="26"/>
  <c r="AA86" i="26"/>
  <c r="AA85" i="26"/>
  <c r="AA84" i="26"/>
  <c r="AA83" i="26"/>
  <c r="AA82" i="26"/>
  <c r="AA81" i="26"/>
  <c r="AA80" i="26"/>
  <c r="AA79" i="26"/>
  <c r="AA78" i="26"/>
  <c r="AA77" i="26"/>
  <c r="AA76" i="26"/>
  <c r="AA75" i="26"/>
  <c r="AA74" i="26"/>
  <c r="AA73" i="26"/>
  <c r="AA72" i="26"/>
  <c r="D28" i="26" s="1"/>
  <c r="E28" i="26" s="1"/>
  <c r="AA71" i="26"/>
  <c r="AA70" i="26"/>
  <c r="AA69" i="26"/>
  <c r="AA68" i="26"/>
  <c r="AA67" i="26"/>
  <c r="AA66" i="26"/>
  <c r="AA65" i="26"/>
  <c r="AA64" i="26"/>
  <c r="AA63" i="26"/>
  <c r="AA62" i="26"/>
  <c r="AA61" i="26"/>
  <c r="AA60" i="26"/>
  <c r="AA59" i="26"/>
  <c r="AA58" i="26"/>
  <c r="AA57" i="26"/>
  <c r="AA56" i="26"/>
  <c r="AA55" i="26"/>
  <c r="AA54" i="26"/>
  <c r="AA53" i="26"/>
  <c r="AA52" i="26"/>
  <c r="D27" i="26" s="1"/>
  <c r="E27" i="26" s="1"/>
  <c r="AA51" i="26"/>
  <c r="H51" i="26"/>
  <c r="D51" i="26"/>
  <c r="AA50" i="26"/>
  <c r="K50" i="26"/>
  <c r="I50" i="26"/>
  <c r="AA49" i="26"/>
  <c r="K49" i="26"/>
  <c r="I49" i="26"/>
  <c r="AA48" i="26"/>
  <c r="I48" i="26"/>
  <c r="G48" i="26"/>
  <c r="K48" i="26" s="1"/>
  <c r="AA47" i="26"/>
  <c r="I47" i="26"/>
  <c r="G47" i="26"/>
  <c r="K47" i="26" s="1"/>
  <c r="AA46" i="26"/>
  <c r="I46" i="26"/>
  <c r="G46" i="26"/>
  <c r="J46" i="26" s="1"/>
  <c r="AA45" i="26"/>
  <c r="I45" i="26"/>
  <c r="G45" i="26"/>
  <c r="K45" i="26" s="1"/>
  <c r="AA44" i="26"/>
  <c r="I44" i="26"/>
  <c r="G44" i="26"/>
  <c r="K44" i="26" s="1"/>
  <c r="AA43" i="26"/>
  <c r="I43" i="26"/>
  <c r="G43" i="26"/>
  <c r="J43" i="26" s="1"/>
  <c r="AA42" i="26"/>
  <c r="I42" i="26"/>
  <c r="G42" i="26"/>
  <c r="K42" i="26" s="1"/>
  <c r="AA41" i="26"/>
  <c r="AA40" i="26"/>
  <c r="K40" i="26"/>
  <c r="J40" i="26"/>
  <c r="AA39" i="26"/>
  <c r="G39" i="26"/>
  <c r="K39" i="26" s="1"/>
  <c r="AA38" i="26"/>
  <c r="AA37" i="26"/>
  <c r="AA36" i="26"/>
  <c r="AA35" i="26"/>
  <c r="AA34" i="26"/>
  <c r="AA33" i="26"/>
  <c r="AA32" i="26"/>
  <c r="D26" i="26" s="1"/>
  <c r="E26" i="26" s="1"/>
  <c r="AA31" i="26"/>
  <c r="AA30" i="26"/>
  <c r="AA29" i="26"/>
  <c r="AA28" i="26"/>
  <c r="AA27" i="26"/>
  <c r="AA26" i="26"/>
  <c r="AA25" i="26"/>
  <c r="AA24" i="26"/>
  <c r="AA23" i="26"/>
  <c r="AA22" i="26"/>
  <c r="M22" i="26"/>
  <c r="N22" i="26" s="1"/>
  <c r="K22" i="26"/>
  <c r="AA21" i="26"/>
  <c r="D21" i="26"/>
  <c r="AA20" i="26"/>
  <c r="M20" i="26"/>
  <c r="N20" i="26" s="1"/>
  <c r="K20" i="26"/>
  <c r="D20" i="26"/>
  <c r="AA19" i="26"/>
  <c r="M19" i="26"/>
  <c r="N19" i="26" s="1"/>
  <c r="K19" i="26"/>
  <c r="D19" i="26"/>
  <c r="AA18" i="26"/>
  <c r="M18" i="26"/>
  <c r="N18" i="26" s="1"/>
  <c r="K18" i="26"/>
  <c r="D18" i="26"/>
  <c r="AA17" i="26"/>
  <c r="M17" i="26"/>
  <c r="N17" i="26" s="1"/>
  <c r="K17" i="26"/>
  <c r="D17" i="26"/>
  <c r="AA16" i="26"/>
  <c r="M16" i="26"/>
  <c r="N16" i="26" s="1"/>
  <c r="K16" i="26"/>
  <c r="D16" i="26"/>
  <c r="AA15" i="26"/>
  <c r="M15" i="26"/>
  <c r="N15" i="26" s="1"/>
  <c r="K15" i="26"/>
  <c r="D15" i="26"/>
  <c r="AA14" i="26"/>
  <c r="M14" i="26"/>
  <c r="N14" i="26" s="1"/>
  <c r="K14" i="26"/>
  <c r="D14" i="26"/>
  <c r="AA13" i="26"/>
  <c r="K13" i="26"/>
  <c r="D13" i="26"/>
  <c r="AA12" i="26"/>
  <c r="M12" i="26"/>
  <c r="N12" i="26" s="1"/>
  <c r="K12" i="26"/>
  <c r="D12" i="26"/>
  <c r="AA11" i="26"/>
  <c r="M11" i="26"/>
  <c r="N11" i="26" s="1"/>
  <c r="K11" i="26"/>
  <c r="AA10" i="26"/>
  <c r="AA9" i="26"/>
  <c r="M9" i="26"/>
  <c r="N9" i="26" s="1"/>
  <c r="K9" i="26"/>
  <c r="AA8" i="26"/>
  <c r="M8" i="26"/>
  <c r="N8" i="26" s="1"/>
  <c r="K8" i="26"/>
  <c r="AA7" i="26"/>
  <c r="AA6" i="26"/>
  <c r="M6" i="26"/>
  <c r="N6" i="26" s="1"/>
  <c r="K6" i="26"/>
  <c r="AA5" i="26"/>
  <c r="AA4" i="26"/>
  <c r="M4" i="26"/>
  <c r="N4" i="26" s="1"/>
  <c r="K4" i="26"/>
  <c r="AA3" i="26"/>
  <c r="M3" i="26"/>
  <c r="N3" i="26" s="1"/>
  <c r="K3" i="26"/>
  <c r="AA2" i="26"/>
  <c r="AB300" i="25"/>
  <c r="AB299" i="25"/>
  <c r="AB298" i="25"/>
  <c r="AB297" i="25"/>
  <c r="AB296" i="25"/>
  <c r="AB295" i="25"/>
  <c r="AB294" i="25"/>
  <c r="AB293" i="25"/>
  <c r="AB292" i="25"/>
  <c r="AB291" i="25"/>
  <c r="AB290" i="25"/>
  <c r="AB289" i="25"/>
  <c r="AB288" i="25"/>
  <c r="AB287" i="25"/>
  <c r="AB286" i="25"/>
  <c r="AB285" i="25"/>
  <c r="AB284" i="25"/>
  <c r="AB283" i="25"/>
  <c r="AB282" i="25"/>
  <c r="AB281" i="25"/>
  <c r="AB280" i="25"/>
  <c r="AB279" i="25"/>
  <c r="AB278" i="25"/>
  <c r="AB277" i="25"/>
  <c r="AB276" i="25"/>
  <c r="AB275" i="25"/>
  <c r="AB274" i="25"/>
  <c r="AB273" i="25"/>
  <c r="AB272" i="25"/>
  <c r="AB271" i="25"/>
  <c r="AB270" i="25"/>
  <c r="AB269" i="25"/>
  <c r="AB268" i="25"/>
  <c r="AB267" i="25"/>
  <c r="AB266" i="25"/>
  <c r="AB265" i="25"/>
  <c r="AB264" i="25"/>
  <c r="AB263" i="25"/>
  <c r="AB262" i="25"/>
  <c r="AB261" i="25"/>
  <c r="AB260" i="25"/>
  <c r="AB259" i="25"/>
  <c r="AB258" i="25"/>
  <c r="AB257" i="25"/>
  <c r="AB256" i="25"/>
  <c r="AB255" i="25"/>
  <c r="AB254" i="25"/>
  <c r="AB253" i="25"/>
  <c r="AB252" i="25"/>
  <c r="AB251" i="25"/>
  <c r="AB250" i="25"/>
  <c r="AB249" i="25"/>
  <c r="AB248" i="25"/>
  <c r="AB247" i="25"/>
  <c r="AB246" i="25"/>
  <c r="AB245" i="25"/>
  <c r="AB244" i="25"/>
  <c r="AB243" i="25"/>
  <c r="AB242" i="25"/>
  <c r="AB241" i="25"/>
  <c r="AB240" i="25"/>
  <c r="AB239" i="25"/>
  <c r="AB238" i="25"/>
  <c r="AB237" i="25"/>
  <c r="AB236" i="25"/>
  <c r="AB235" i="25"/>
  <c r="AB233" i="25"/>
  <c r="AB232" i="25"/>
  <c r="AB231" i="25"/>
  <c r="AB230" i="25"/>
  <c r="AB229" i="25"/>
  <c r="AB228" i="25"/>
  <c r="AB227" i="25"/>
  <c r="AB226" i="25"/>
  <c r="AB225" i="25"/>
  <c r="AB224" i="25"/>
  <c r="AB223" i="25"/>
  <c r="AB222" i="25"/>
  <c r="AB221" i="25"/>
  <c r="AB220" i="25"/>
  <c r="AB219" i="25"/>
  <c r="AB218" i="25"/>
  <c r="AB217" i="25"/>
  <c r="AB216" i="25"/>
  <c r="AB215" i="25"/>
  <c r="AB214" i="25"/>
  <c r="AB213" i="25"/>
  <c r="AB212" i="25"/>
  <c r="AB211" i="25"/>
  <c r="AB210" i="25"/>
  <c r="AB209" i="25"/>
  <c r="AB208" i="25"/>
  <c r="AB207" i="25"/>
  <c r="AB206" i="25"/>
  <c r="AB205" i="25"/>
  <c r="AB204" i="25"/>
  <c r="AB203" i="25"/>
  <c r="AB202" i="25"/>
  <c r="AB201" i="25"/>
  <c r="AB200" i="25"/>
  <c r="AB199" i="25"/>
  <c r="AB198" i="25"/>
  <c r="AB197" i="25"/>
  <c r="AB196" i="25"/>
  <c r="AB195" i="25"/>
  <c r="AB194" i="25"/>
  <c r="AB193" i="25"/>
  <c r="AB192" i="25"/>
  <c r="AB191" i="25"/>
  <c r="AB190" i="25"/>
  <c r="AB189" i="25"/>
  <c r="AB188" i="25"/>
  <c r="AB187" i="25"/>
  <c r="AB186" i="25"/>
  <c r="AB185" i="25"/>
  <c r="AB184" i="25"/>
  <c r="AB183" i="25"/>
  <c r="AB182" i="25"/>
  <c r="AB181" i="25"/>
  <c r="AB180" i="25"/>
  <c r="AB179" i="25"/>
  <c r="AB178" i="25"/>
  <c r="AB177" i="25"/>
  <c r="AB176" i="25"/>
  <c r="AN8" i="15"/>
  <c r="AN4" i="15"/>
  <c r="AN5" i="15"/>
  <c r="AN6" i="15"/>
  <c r="AN9" i="15"/>
  <c r="AN10" i="15"/>
  <c r="AN11" i="15"/>
  <c r="AN13" i="15"/>
  <c r="AN15" i="15"/>
  <c r="AN16" i="15"/>
  <c r="AN17" i="15"/>
  <c r="AN18" i="15"/>
  <c r="AN19" i="15"/>
  <c r="AN21" i="15"/>
  <c r="AN23" i="15"/>
  <c r="AN24" i="15"/>
  <c r="AN25" i="15"/>
  <c r="AN27" i="15"/>
  <c r="AN28" i="15"/>
  <c r="AN29" i="15"/>
  <c r="AN30" i="15"/>
  <c r="AN31" i="15"/>
  <c r="AN32" i="15"/>
  <c r="AN33" i="15"/>
  <c r="AN35" i="15"/>
  <c r="AO35" i="15" s="1"/>
  <c r="AN37" i="15"/>
  <c r="AN38" i="15"/>
  <c r="AN40" i="15"/>
  <c r="AN42" i="15"/>
  <c r="AN43" i="15"/>
  <c r="AN44" i="15"/>
  <c r="AN45" i="15"/>
  <c r="AN46" i="15"/>
  <c r="AN47" i="15"/>
  <c r="AN3" i="15"/>
  <c r="AJ48" i="15"/>
  <c r="AF48" i="15"/>
  <c r="AB48" i="15"/>
  <c r="X48" i="15"/>
  <c r="T48" i="15"/>
  <c r="I238" i="15"/>
  <c r="J238" i="15" s="1"/>
  <c r="I239" i="15"/>
  <c r="J239" i="15" s="1"/>
  <c r="I240" i="15"/>
  <c r="J240" i="15" s="1"/>
  <c r="I241" i="15"/>
  <c r="J241" i="15" s="1"/>
  <c r="I242" i="15"/>
  <c r="J242" i="15" s="1"/>
  <c r="I243" i="15"/>
  <c r="J243" i="15" s="1"/>
  <c r="I244" i="15"/>
  <c r="J244" i="15" s="1"/>
  <c r="I245" i="15"/>
  <c r="J245" i="15" s="1"/>
  <c r="I246" i="15"/>
  <c r="J246" i="15" s="1"/>
  <c r="I247" i="15"/>
  <c r="J247" i="15" s="1"/>
  <c r="I248" i="15"/>
  <c r="J248" i="15" s="1"/>
  <c r="I249" i="15"/>
  <c r="J249" i="15" s="1"/>
  <c r="I250" i="15"/>
  <c r="J250" i="15" s="1"/>
  <c r="I251" i="15"/>
  <c r="J251" i="15" s="1"/>
  <c r="I252" i="15"/>
  <c r="J252" i="15" s="1"/>
  <c r="I253" i="15"/>
  <c r="J253" i="15" s="1"/>
  <c r="I254" i="15"/>
  <c r="J254" i="15" s="1"/>
  <c r="I255" i="15"/>
  <c r="J255" i="15" s="1"/>
  <c r="I256" i="15"/>
  <c r="J256" i="15" s="1"/>
  <c r="I257" i="15"/>
  <c r="J257" i="15" s="1"/>
  <c r="I258" i="15"/>
  <c r="J258" i="15" s="1"/>
  <c r="I259" i="15"/>
  <c r="J259" i="15" s="1"/>
  <c r="I260" i="15"/>
  <c r="J260" i="15" s="1"/>
  <c r="I261" i="15"/>
  <c r="J261" i="15" s="1"/>
  <c r="I262" i="15"/>
  <c r="J262" i="15" s="1"/>
  <c r="I263" i="15"/>
  <c r="J263" i="15" s="1"/>
  <c r="I264" i="15"/>
  <c r="J264" i="15" s="1"/>
  <c r="I265" i="15"/>
  <c r="J265" i="15" s="1"/>
  <c r="I266" i="15"/>
  <c r="J266" i="15" s="1"/>
  <c r="I267" i="15"/>
  <c r="J267" i="15" s="1"/>
  <c r="I268" i="15"/>
  <c r="J268" i="15" s="1"/>
  <c r="I269" i="15"/>
  <c r="J269" i="15" s="1"/>
  <c r="I270" i="15"/>
  <c r="J270" i="15" s="1"/>
  <c r="I271" i="15"/>
  <c r="J271" i="15" s="1"/>
  <c r="I272" i="15"/>
  <c r="J272" i="15" s="1"/>
  <c r="I273" i="15"/>
  <c r="J273" i="15" s="1"/>
  <c r="I274" i="15"/>
  <c r="J274" i="15" s="1"/>
  <c r="I275" i="15"/>
  <c r="J275" i="15" s="1"/>
  <c r="I276" i="15"/>
  <c r="J276" i="15" s="1"/>
  <c r="I277" i="15"/>
  <c r="J277" i="15" s="1"/>
  <c r="I278" i="15"/>
  <c r="J278" i="15" s="1"/>
  <c r="I279" i="15"/>
  <c r="J279" i="15" s="1"/>
  <c r="I280" i="15"/>
  <c r="J280" i="15" s="1"/>
  <c r="I281" i="15"/>
  <c r="J281" i="15" s="1"/>
  <c r="I282" i="15"/>
  <c r="J282" i="15" s="1"/>
  <c r="I283" i="15"/>
  <c r="J283" i="15" s="1"/>
  <c r="I284" i="15"/>
  <c r="J284" i="15" s="1"/>
  <c r="I285" i="15"/>
  <c r="J285" i="15" s="1"/>
  <c r="I286" i="15"/>
  <c r="J286" i="15" s="1"/>
  <c r="I287" i="15"/>
  <c r="J287" i="15" s="1"/>
  <c r="I288" i="15"/>
  <c r="J288" i="15" s="1"/>
  <c r="I289" i="15"/>
  <c r="J289" i="15" s="1"/>
  <c r="I290" i="15"/>
  <c r="J290" i="15" s="1"/>
  <c r="I291" i="15"/>
  <c r="J291" i="15" s="1"/>
  <c r="I292" i="15"/>
  <c r="J292" i="15" s="1"/>
  <c r="I293" i="15"/>
  <c r="J293" i="15" s="1"/>
  <c r="I294" i="15"/>
  <c r="J294" i="15" s="1"/>
  <c r="I295" i="15"/>
  <c r="J295" i="15" s="1"/>
  <c r="I296" i="15"/>
  <c r="J296" i="15" s="1"/>
  <c r="I297" i="15"/>
  <c r="J297" i="15" s="1"/>
  <c r="I298" i="15"/>
  <c r="J298" i="15" s="1"/>
  <c r="I299" i="15"/>
  <c r="J299" i="15" s="1"/>
  <c r="I300" i="15"/>
  <c r="J300" i="15" s="1"/>
  <c r="I301" i="15"/>
  <c r="J301" i="15" s="1"/>
  <c r="I302" i="15"/>
  <c r="J302" i="15" s="1"/>
  <c r="I237" i="15"/>
  <c r="J237" i="15" s="1"/>
  <c r="I235" i="15"/>
  <c r="J235" i="15" s="1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237" i="15"/>
  <c r="G303" i="15"/>
  <c r="E303" i="15"/>
  <c r="I179" i="15"/>
  <c r="J179" i="15" s="1"/>
  <c r="I180" i="15"/>
  <c r="J180" i="15" s="1"/>
  <c r="I181" i="15"/>
  <c r="J181" i="15" s="1"/>
  <c r="I182" i="15"/>
  <c r="J182" i="15" s="1"/>
  <c r="I183" i="15"/>
  <c r="J183" i="15" s="1"/>
  <c r="I184" i="15"/>
  <c r="J184" i="15" s="1"/>
  <c r="I185" i="15"/>
  <c r="J185" i="15" s="1"/>
  <c r="I186" i="15"/>
  <c r="J186" i="15" s="1"/>
  <c r="I187" i="15"/>
  <c r="J187" i="15" s="1"/>
  <c r="I188" i="15"/>
  <c r="J188" i="15" s="1"/>
  <c r="I189" i="15"/>
  <c r="J189" i="15" s="1"/>
  <c r="I190" i="15"/>
  <c r="J190" i="15" s="1"/>
  <c r="I191" i="15"/>
  <c r="J191" i="15" s="1"/>
  <c r="I192" i="15"/>
  <c r="J192" i="15" s="1"/>
  <c r="I193" i="15"/>
  <c r="J193" i="15" s="1"/>
  <c r="I194" i="15"/>
  <c r="J194" i="15" s="1"/>
  <c r="I195" i="15"/>
  <c r="J195" i="15" s="1"/>
  <c r="I196" i="15"/>
  <c r="J196" i="15" s="1"/>
  <c r="I197" i="15"/>
  <c r="J197" i="15" s="1"/>
  <c r="I198" i="15"/>
  <c r="J198" i="15" s="1"/>
  <c r="I199" i="15"/>
  <c r="J199" i="15" s="1"/>
  <c r="I200" i="15"/>
  <c r="J200" i="15" s="1"/>
  <c r="I201" i="15"/>
  <c r="J201" i="15" s="1"/>
  <c r="I202" i="15"/>
  <c r="J202" i="15" s="1"/>
  <c r="I203" i="15"/>
  <c r="J203" i="15" s="1"/>
  <c r="I204" i="15"/>
  <c r="J204" i="15" s="1"/>
  <c r="I205" i="15"/>
  <c r="J205" i="15" s="1"/>
  <c r="I206" i="15"/>
  <c r="J206" i="15" s="1"/>
  <c r="I207" i="15"/>
  <c r="J207" i="15" s="1"/>
  <c r="I208" i="15"/>
  <c r="J208" i="15" s="1"/>
  <c r="I209" i="15"/>
  <c r="J209" i="15" s="1"/>
  <c r="I210" i="15"/>
  <c r="J210" i="15" s="1"/>
  <c r="I211" i="15"/>
  <c r="J211" i="15" s="1"/>
  <c r="I212" i="15"/>
  <c r="J212" i="15" s="1"/>
  <c r="I213" i="15"/>
  <c r="J213" i="15" s="1"/>
  <c r="I214" i="15"/>
  <c r="J214" i="15" s="1"/>
  <c r="I215" i="15"/>
  <c r="J215" i="15" s="1"/>
  <c r="I216" i="15"/>
  <c r="J216" i="15" s="1"/>
  <c r="I217" i="15"/>
  <c r="J217" i="15" s="1"/>
  <c r="I218" i="15"/>
  <c r="J218" i="15" s="1"/>
  <c r="I219" i="15"/>
  <c r="J219" i="15" s="1"/>
  <c r="I220" i="15"/>
  <c r="J220" i="15" s="1"/>
  <c r="I221" i="15"/>
  <c r="J221" i="15" s="1"/>
  <c r="I222" i="15"/>
  <c r="J222" i="15" s="1"/>
  <c r="I223" i="15"/>
  <c r="J223" i="15" s="1"/>
  <c r="I224" i="15"/>
  <c r="J224" i="15" s="1"/>
  <c r="I225" i="15"/>
  <c r="J225" i="15" s="1"/>
  <c r="I226" i="15"/>
  <c r="J226" i="15" s="1"/>
  <c r="I227" i="15"/>
  <c r="J227" i="15" s="1"/>
  <c r="I228" i="15"/>
  <c r="J228" i="15" s="1"/>
  <c r="I229" i="15"/>
  <c r="J229" i="15" s="1"/>
  <c r="I230" i="15"/>
  <c r="J230" i="15" s="1"/>
  <c r="I231" i="15"/>
  <c r="J231" i="15" s="1"/>
  <c r="I232" i="15"/>
  <c r="J232" i="15" s="1"/>
  <c r="I233" i="15"/>
  <c r="J233" i="15" s="1"/>
  <c r="I234" i="15"/>
  <c r="J234" i="15" s="1"/>
  <c r="I178" i="15"/>
  <c r="J178" i="15" s="1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178" i="15"/>
  <c r="G236" i="15"/>
  <c r="G173" i="15"/>
  <c r="G174" i="15"/>
  <c r="G172" i="15"/>
  <c r="G171" i="15"/>
  <c r="G167" i="15"/>
  <c r="G168" i="15"/>
  <c r="G169" i="15"/>
  <c r="G170" i="15"/>
  <c r="G166" i="15"/>
  <c r="G165" i="15"/>
  <c r="G161" i="15"/>
  <c r="G162" i="15"/>
  <c r="G163" i="15"/>
  <c r="G164" i="15"/>
  <c r="G160" i="15"/>
  <c r="G159" i="15"/>
  <c r="G158" i="15"/>
  <c r="G157" i="15"/>
  <c r="G156" i="15"/>
  <c r="G154" i="15"/>
  <c r="G155" i="15"/>
  <c r="G153" i="15"/>
  <c r="G152" i="15"/>
  <c r="G151" i="15"/>
  <c r="G150" i="15"/>
  <c r="G148" i="15"/>
  <c r="G149" i="15"/>
  <c r="G147" i="15"/>
  <c r="G146" i="15"/>
  <c r="G143" i="15"/>
  <c r="G144" i="15"/>
  <c r="G145" i="15"/>
  <c r="G142" i="15"/>
  <c r="G141" i="15"/>
  <c r="G140" i="15"/>
  <c r="G139" i="15"/>
  <c r="G138" i="15"/>
  <c r="G136" i="15"/>
  <c r="G137" i="15"/>
  <c r="G135" i="15"/>
  <c r="G134" i="15"/>
  <c r="G132" i="15"/>
  <c r="G133" i="15"/>
  <c r="G131" i="15"/>
  <c r="G130" i="15"/>
  <c r="G129" i="15"/>
  <c r="G128" i="15"/>
  <c r="G127" i="15"/>
  <c r="G126" i="15"/>
  <c r="G125" i="15"/>
  <c r="G124" i="15"/>
  <c r="G123" i="15"/>
  <c r="G122" i="15"/>
  <c r="G120" i="15"/>
  <c r="G121" i="15"/>
  <c r="G119" i="15"/>
  <c r="G118" i="15"/>
  <c r="E236" i="15"/>
  <c r="X217" i="24"/>
  <c r="X218" i="24"/>
  <c r="X219" i="24"/>
  <c r="X220" i="24"/>
  <c r="X221" i="24"/>
  <c r="X222" i="24"/>
  <c r="X223" i="24"/>
  <c r="X224" i="24"/>
  <c r="X225" i="24"/>
  <c r="X226" i="24"/>
  <c r="X227" i="24"/>
  <c r="X228" i="24"/>
  <c r="X229" i="24"/>
  <c r="X230" i="24"/>
  <c r="X231" i="24"/>
  <c r="X232" i="24"/>
  <c r="X233" i="24"/>
  <c r="X234" i="24"/>
  <c r="X235" i="24"/>
  <c r="X236" i="24"/>
  <c r="X237" i="24"/>
  <c r="X238" i="24"/>
  <c r="X239" i="24"/>
  <c r="X240" i="24"/>
  <c r="X241" i="24"/>
  <c r="X242" i="24"/>
  <c r="X243" i="24"/>
  <c r="X244" i="24"/>
  <c r="X245" i="24"/>
  <c r="X246" i="24"/>
  <c r="X247" i="24"/>
  <c r="X248" i="24"/>
  <c r="X249" i="24"/>
  <c r="X250" i="24"/>
  <c r="X251" i="24"/>
  <c r="X252" i="24"/>
  <c r="X253" i="24"/>
  <c r="X254" i="24"/>
  <c r="X255" i="24"/>
  <c r="X256" i="24"/>
  <c r="X257" i="24"/>
  <c r="X258" i="24"/>
  <c r="X259" i="24"/>
  <c r="X260" i="24"/>
  <c r="X261" i="24"/>
  <c r="X262" i="24"/>
  <c r="X263" i="24"/>
  <c r="X264" i="24"/>
  <c r="X265" i="24"/>
  <c r="X266" i="24"/>
  <c r="X267" i="24"/>
  <c r="X268" i="24"/>
  <c r="X269" i="24"/>
  <c r="X270" i="24"/>
  <c r="X271" i="24"/>
  <c r="X272" i="24"/>
  <c r="X273" i="24"/>
  <c r="X274" i="24"/>
  <c r="X275" i="24"/>
  <c r="X276" i="24"/>
  <c r="X277" i="24"/>
  <c r="X278" i="24"/>
  <c r="X279" i="24"/>
  <c r="X280" i="24"/>
  <c r="X281" i="24"/>
  <c r="X282" i="24"/>
  <c r="X283" i="24"/>
  <c r="X284" i="24"/>
  <c r="X285" i="24"/>
  <c r="X286" i="24"/>
  <c r="X287" i="24"/>
  <c r="X288" i="24"/>
  <c r="X289" i="24"/>
  <c r="X290" i="24"/>
  <c r="X291" i="24"/>
  <c r="X292" i="24"/>
  <c r="X293" i="24"/>
  <c r="X294" i="24"/>
  <c r="X295" i="24"/>
  <c r="X296" i="24"/>
  <c r="X297" i="24"/>
  <c r="X298" i="24"/>
  <c r="X299" i="24"/>
  <c r="X300" i="24"/>
  <c r="X301" i="24"/>
  <c r="X302" i="24"/>
  <c r="X303" i="24"/>
  <c r="X304" i="24"/>
  <c r="X305" i="24"/>
  <c r="X306" i="24"/>
  <c r="X307" i="24"/>
  <c r="X308" i="24"/>
  <c r="X309" i="24"/>
  <c r="X310" i="24"/>
  <c r="X311" i="24"/>
  <c r="X312" i="24"/>
  <c r="X313" i="24"/>
  <c r="X314" i="24"/>
  <c r="X315" i="24"/>
  <c r="X316" i="24"/>
  <c r="X317" i="24"/>
  <c r="X318" i="24"/>
  <c r="X319" i="24"/>
  <c r="X320" i="24"/>
  <c r="X321" i="24"/>
  <c r="X322" i="24"/>
  <c r="X323" i="24"/>
  <c r="X324" i="24"/>
  <c r="X325" i="24"/>
  <c r="X326" i="24"/>
  <c r="X327" i="24"/>
  <c r="X328" i="24"/>
  <c r="X329" i="24"/>
  <c r="X330" i="24"/>
  <c r="X331" i="24"/>
  <c r="X332" i="24"/>
  <c r="X333" i="24"/>
  <c r="X334" i="24"/>
  <c r="X335" i="24"/>
  <c r="X336" i="24"/>
  <c r="X337" i="24"/>
  <c r="X338" i="24"/>
  <c r="X339" i="24"/>
  <c r="X340" i="24"/>
  <c r="X341" i="24"/>
  <c r="X342" i="24"/>
  <c r="X343" i="24"/>
  <c r="X344" i="24"/>
  <c r="X345" i="24"/>
  <c r="X346" i="24"/>
  <c r="X347" i="24"/>
  <c r="X348" i="24"/>
  <c r="X349" i="24"/>
  <c r="X350" i="24"/>
  <c r="X351" i="24"/>
  <c r="X352" i="24"/>
  <c r="X353" i="24"/>
  <c r="X354" i="24"/>
  <c r="X355" i="24"/>
  <c r="X356" i="24"/>
  <c r="X357" i="24"/>
  <c r="X358" i="24"/>
  <c r="X359" i="24"/>
  <c r="X360" i="24"/>
  <c r="X361" i="24"/>
  <c r="X362" i="24"/>
  <c r="X363" i="24"/>
  <c r="X364" i="24"/>
  <c r="X365" i="24"/>
  <c r="X366" i="24"/>
  <c r="X367" i="24"/>
  <c r="X368" i="24"/>
  <c r="X369" i="24"/>
  <c r="X370" i="24"/>
  <c r="X371" i="24"/>
  <c r="X372" i="24"/>
  <c r="X373" i="24"/>
  <c r="X374" i="24"/>
  <c r="X375" i="24"/>
  <c r="X376" i="24"/>
  <c r="X377" i="24"/>
  <c r="X378" i="24"/>
  <c r="X379" i="24"/>
  <c r="X380" i="24"/>
  <c r="X381" i="24"/>
  <c r="X382" i="24"/>
  <c r="X383" i="24"/>
  <c r="X384" i="24"/>
  <c r="X385" i="24"/>
  <c r="X386" i="24"/>
  <c r="X387" i="24"/>
  <c r="X388" i="24"/>
  <c r="X389" i="24"/>
  <c r="X390" i="24"/>
  <c r="X391" i="24"/>
  <c r="X392" i="24"/>
  <c r="H51" i="24"/>
  <c r="D51" i="24"/>
  <c r="K14" i="24"/>
  <c r="K15" i="24"/>
  <c r="K16" i="24"/>
  <c r="K17" i="24"/>
  <c r="K20" i="24"/>
  <c r="K19" i="24"/>
  <c r="K18" i="24"/>
  <c r="K9" i="24"/>
  <c r="K8" i="24"/>
  <c r="G48" i="24"/>
  <c r="K48" i="24" s="1"/>
  <c r="M12" i="24"/>
  <c r="N12" i="24" s="1"/>
  <c r="K12" i="24"/>
  <c r="M11" i="24"/>
  <c r="N11" i="24" s="1"/>
  <c r="K11" i="24"/>
  <c r="M19" i="24"/>
  <c r="N19" i="24" s="1"/>
  <c r="M18" i="24"/>
  <c r="N18" i="24" s="1"/>
  <c r="M17" i="24"/>
  <c r="N17" i="24" s="1"/>
  <c r="M16" i="24"/>
  <c r="N16" i="24" s="1"/>
  <c r="M20" i="24"/>
  <c r="N20" i="24" s="1"/>
  <c r="M15" i="24"/>
  <c r="N15" i="24" s="1"/>
  <c r="X213" i="24" s="1"/>
  <c r="M14" i="24"/>
  <c r="N14" i="24" s="1"/>
  <c r="M22" i="24"/>
  <c r="N22" i="24" s="1"/>
  <c r="M9" i="24"/>
  <c r="N9" i="24" s="1"/>
  <c r="M8" i="24"/>
  <c r="N8" i="24" s="1"/>
  <c r="K13" i="24"/>
  <c r="K22" i="24"/>
  <c r="K6" i="24"/>
  <c r="M6" i="24"/>
  <c r="N6" i="24" s="1"/>
  <c r="G42" i="24"/>
  <c r="K42" i="24" s="1"/>
  <c r="I102" i="24"/>
  <c r="J102" i="24" s="1"/>
  <c r="I101" i="24"/>
  <c r="J101" i="24" s="1"/>
  <c r="I100" i="24"/>
  <c r="J100" i="24" s="1"/>
  <c r="I99" i="24"/>
  <c r="J99" i="24" s="1"/>
  <c r="I98" i="24"/>
  <c r="J98" i="24" s="1"/>
  <c r="I97" i="24"/>
  <c r="J97" i="24" s="1"/>
  <c r="I96" i="24"/>
  <c r="J96" i="24" s="1"/>
  <c r="I95" i="24"/>
  <c r="J95" i="24" s="1"/>
  <c r="I94" i="24"/>
  <c r="J94" i="24" s="1"/>
  <c r="I93" i="24"/>
  <c r="J93" i="24" s="1"/>
  <c r="I47" i="24"/>
  <c r="G47" i="24"/>
  <c r="J47" i="24" s="1"/>
  <c r="I48" i="24"/>
  <c r="I46" i="24"/>
  <c r="G46" i="24"/>
  <c r="J46" i="24" s="1"/>
  <c r="I45" i="24"/>
  <c r="G45" i="24"/>
  <c r="K45" i="24" s="1"/>
  <c r="I44" i="24"/>
  <c r="G44" i="24"/>
  <c r="K44" i="24" s="1"/>
  <c r="I43" i="24"/>
  <c r="G43" i="24"/>
  <c r="K43" i="24" s="1"/>
  <c r="I50" i="24"/>
  <c r="K50" i="24"/>
  <c r="I49" i="24"/>
  <c r="K49" i="24"/>
  <c r="I42" i="24"/>
  <c r="K40" i="24"/>
  <c r="J40" i="24"/>
  <c r="G39" i="24"/>
  <c r="K39" i="24" s="1"/>
  <c r="X25" i="24"/>
  <c r="C22" i="24"/>
  <c r="D21" i="24"/>
  <c r="D20" i="24"/>
  <c r="D19" i="24"/>
  <c r="D18" i="24"/>
  <c r="D17" i="24"/>
  <c r="X15" i="24"/>
  <c r="D16" i="24"/>
  <c r="X14" i="24"/>
  <c r="D15" i="24"/>
  <c r="X13" i="24"/>
  <c r="D14" i="24"/>
  <c r="X12" i="24"/>
  <c r="D13" i="24"/>
  <c r="X11" i="24"/>
  <c r="D12" i="24"/>
  <c r="X10" i="24"/>
  <c r="X9" i="24"/>
  <c r="X8" i="24"/>
  <c r="D9" i="24"/>
  <c r="X7" i="24"/>
  <c r="X6" i="24"/>
  <c r="X5" i="24"/>
  <c r="X4" i="24"/>
  <c r="X3" i="24"/>
  <c r="M4" i="24"/>
  <c r="N4" i="24" s="1"/>
  <c r="K4" i="24"/>
  <c r="X2" i="24"/>
  <c r="M3" i="24"/>
  <c r="N3" i="24" s="1"/>
  <c r="K3" i="24"/>
  <c r="K6" i="23"/>
  <c r="K7" i="23"/>
  <c r="K8" i="23"/>
  <c r="K10" i="23"/>
  <c r="K11" i="23"/>
  <c r="K12" i="23"/>
  <c r="K14" i="23"/>
  <c r="K15" i="23"/>
  <c r="K16" i="23"/>
  <c r="K17" i="23"/>
  <c r="K18" i="23"/>
  <c r="K19" i="23"/>
  <c r="L36" i="23"/>
  <c r="K36" i="23"/>
  <c r="J36" i="23"/>
  <c r="D47" i="23"/>
  <c r="G46" i="23"/>
  <c r="G45" i="23"/>
  <c r="G44" i="23"/>
  <c r="G43" i="23"/>
  <c r="G42" i="23"/>
  <c r="G41" i="23"/>
  <c r="G40" i="23"/>
  <c r="G39" i="23"/>
  <c r="G38" i="23"/>
  <c r="H38" i="28" l="1"/>
  <c r="H42" i="28" s="1"/>
  <c r="B39" i="28"/>
  <c r="C39" i="28"/>
  <c r="D39" i="28"/>
  <c r="E39" i="28"/>
  <c r="E42" i="28" s="1"/>
  <c r="G39" i="28"/>
  <c r="I39" i="28"/>
  <c r="F38" i="28"/>
  <c r="F41" i="28" s="1"/>
  <c r="J65" i="28"/>
  <c r="J63" i="28"/>
  <c r="J66" i="28"/>
  <c r="C38" i="28"/>
  <c r="F39" i="28"/>
  <c r="J64" i="28"/>
  <c r="G38" i="28"/>
  <c r="K58" i="28"/>
  <c r="K67" i="28"/>
  <c r="I38" i="28"/>
  <c r="L23" i="28"/>
  <c r="J61" i="28"/>
  <c r="K62" i="28"/>
  <c r="J62" i="28"/>
  <c r="Y4" i="28"/>
  <c r="D38" i="28"/>
  <c r="L40" i="27"/>
  <c r="Q39" i="27"/>
  <c r="L45" i="27"/>
  <c r="L48" i="27"/>
  <c r="L43" i="27"/>
  <c r="L46" i="27"/>
  <c r="L49" i="27"/>
  <c r="K44" i="27"/>
  <c r="L44" i="27" s="1"/>
  <c r="J44" i="27"/>
  <c r="K47" i="27"/>
  <c r="L47" i="27" s="1"/>
  <c r="J47" i="27"/>
  <c r="L50" i="27"/>
  <c r="S39" i="27"/>
  <c r="T39" i="27"/>
  <c r="U39" i="27"/>
  <c r="V39" i="27"/>
  <c r="V38" i="27"/>
  <c r="O38" i="27"/>
  <c r="P38" i="27"/>
  <c r="Q38" i="27"/>
  <c r="O39" i="27"/>
  <c r="F33" i="26"/>
  <c r="U40" i="26" s="1"/>
  <c r="F32" i="26"/>
  <c r="T40" i="26" s="1"/>
  <c r="F27" i="26"/>
  <c r="V38" i="26"/>
  <c r="F26" i="26"/>
  <c r="O40" i="26" s="1"/>
  <c r="F30" i="26"/>
  <c r="R40" i="26" s="1"/>
  <c r="U38" i="26"/>
  <c r="L47" i="26"/>
  <c r="J39" i="26"/>
  <c r="J47" i="26"/>
  <c r="O38" i="26"/>
  <c r="L44" i="26"/>
  <c r="D22" i="26"/>
  <c r="Q39" i="26" s="1"/>
  <c r="J48" i="26"/>
  <c r="K43" i="26"/>
  <c r="R39" i="26"/>
  <c r="P39" i="26"/>
  <c r="L39" i="26"/>
  <c r="L40" i="26"/>
  <c r="L45" i="26"/>
  <c r="L42" i="26"/>
  <c r="F29" i="26"/>
  <c r="Q40" i="26" s="1"/>
  <c r="L49" i="26"/>
  <c r="L48" i="26"/>
  <c r="K46" i="26"/>
  <c r="L46" i="26" s="1"/>
  <c r="T38" i="26"/>
  <c r="J44" i="26"/>
  <c r="R38" i="26"/>
  <c r="L43" i="26"/>
  <c r="J42" i="26"/>
  <c r="Q38" i="26"/>
  <c r="F28" i="26"/>
  <c r="P40" i="26" s="1"/>
  <c r="P38" i="26"/>
  <c r="L50" i="26"/>
  <c r="J45" i="26"/>
  <c r="K23" i="26"/>
  <c r="K24" i="26" s="1"/>
  <c r="F31" i="26"/>
  <c r="S40" i="26" s="1"/>
  <c r="G175" i="15"/>
  <c r="X81" i="24"/>
  <c r="X38" i="24"/>
  <c r="X82" i="24"/>
  <c r="X191" i="24"/>
  <c r="X107" i="24"/>
  <c r="X203" i="24"/>
  <c r="X153" i="24"/>
  <c r="X119" i="24"/>
  <c r="X90" i="24"/>
  <c r="X120" i="24"/>
  <c r="X131" i="24"/>
  <c r="X17" i="24"/>
  <c r="X46" i="24"/>
  <c r="X132" i="24"/>
  <c r="X96" i="24"/>
  <c r="X57" i="24"/>
  <c r="X143" i="24"/>
  <c r="X58" i="24"/>
  <c r="X155" i="24"/>
  <c r="X215" i="24"/>
  <c r="X31" i="24"/>
  <c r="X32" i="24"/>
  <c r="C26" i="24" s="1"/>
  <c r="D26" i="24" s="1"/>
  <c r="X42" i="24"/>
  <c r="X69" i="24"/>
  <c r="X156" i="24"/>
  <c r="X179" i="24"/>
  <c r="X108" i="24"/>
  <c r="X70" i="24"/>
  <c r="X167" i="24"/>
  <c r="X144" i="24"/>
  <c r="X16" i="24"/>
  <c r="X24" i="24"/>
  <c r="X56" i="24"/>
  <c r="X68" i="24"/>
  <c r="X80" i="24"/>
  <c r="X106" i="24"/>
  <c r="X118" i="24"/>
  <c r="X130" i="24"/>
  <c r="X142" i="24"/>
  <c r="X154" i="24"/>
  <c r="X166" i="24"/>
  <c r="X178" i="24"/>
  <c r="X190" i="24"/>
  <c r="X202" i="24"/>
  <c r="X214" i="24"/>
  <c r="X216" i="24"/>
  <c r="X18" i="24"/>
  <c r="X33" i="24"/>
  <c r="X47" i="24"/>
  <c r="X59" i="24"/>
  <c r="X71" i="24"/>
  <c r="X83" i="24"/>
  <c r="X91" i="24"/>
  <c r="X97" i="24"/>
  <c r="X109" i="24"/>
  <c r="X121" i="24"/>
  <c r="X133" i="24"/>
  <c r="X145" i="24"/>
  <c r="X157" i="24"/>
  <c r="X169" i="24"/>
  <c r="X181" i="24"/>
  <c r="X193" i="24"/>
  <c r="X205" i="24"/>
  <c r="X48" i="24"/>
  <c r="X60" i="24"/>
  <c r="X72" i="24"/>
  <c r="C28" i="24" s="1"/>
  <c r="X84" i="24"/>
  <c r="X98" i="24"/>
  <c r="X110" i="24"/>
  <c r="X122" i="24"/>
  <c r="X134" i="24"/>
  <c r="X146" i="24"/>
  <c r="X158" i="24"/>
  <c r="X170" i="24"/>
  <c r="X182" i="24"/>
  <c r="X194" i="24"/>
  <c r="X206" i="24"/>
  <c r="X180" i="24"/>
  <c r="X19" i="24"/>
  <c r="X26" i="24"/>
  <c r="X34" i="24"/>
  <c r="X39" i="24"/>
  <c r="X43" i="24"/>
  <c r="X49" i="24"/>
  <c r="X61" i="24"/>
  <c r="X73" i="24"/>
  <c r="X85" i="24"/>
  <c r="X92" i="24"/>
  <c r="C29" i="24" s="1"/>
  <c r="X99" i="24"/>
  <c r="X111" i="24"/>
  <c r="X123" i="24"/>
  <c r="X135" i="24"/>
  <c r="X147" i="24"/>
  <c r="X159" i="24"/>
  <c r="X171" i="24"/>
  <c r="X183" i="24"/>
  <c r="X195" i="24"/>
  <c r="X207" i="24"/>
  <c r="X50" i="24"/>
  <c r="X62" i="24"/>
  <c r="X74" i="24"/>
  <c r="X86" i="24"/>
  <c r="X100" i="24"/>
  <c r="X112" i="24"/>
  <c r="C30" i="24" s="1"/>
  <c r="X124" i="24"/>
  <c r="X136" i="24"/>
  <c r="X148" i="24"/>
  <c r="X160" i="24"/>
  <c r="X172" i="24"/>
  <c r="X184" i="24"/>
  <c r="X196" i="24"/>
  <c r="X208" i="24"/>
  <c r="X192" i="24"/>
  <c r="X20" i="24"/>
  <c r="X51" i="24"/>
  <c r="X63" i="24"/>
  <c r="X75" i="24"/>
  <c r="X87" i="24"/>
  <c r="X93" i="24"/>
  <c r="X101" i="24"/>
  <c r="X113" i="24"/>
  <c r="X125" i="24"/>
  <c r="X137" i="24"/>
  <c r="X149" i="24"/>
  <c r="X161" i="24"/>
  <c r="X173" i="24"/>
  <c r="X185" i="24"/>
  <c r="X197" i="24"/>
  <c r="X209" i="24"/>
  <c r="X27" i="24"/>
  <c r="X35" i="24"/>
  <c r="X40" i="24"/>
  <c r="X44" i="24"/>
  <c r="X52" i="24"/>
  <c r="C27" i="24" s="1"/>
  <c r="D27" i="24" s="1"/>
  <c r="X64" i="24"/>
  <c r="X76" i="24"/>
  <c r="X102" i="24"/>
  <c r="X114" i="24"/>
  <c r="X126" i="24"/>
  <c r="X138" i="24"/>
  <c r="X150" i="24"/>
  <c r="X162" i="24"/>
  <c r="X174" i="24"/>
  <c r="X186" i="24"/>
  <c r="X198" i="24"/>
  <c r="X210" i="24"/>
  <c r="X168" i="24"/>
  <c r="X21" i="24"/>
  <c r="X28" i="24"/>
  <c r="X36" i="24"/>
  <c r="X53" i="24"/>
  <c r="X65" i="24"/>
  <c r="X77" i="24"/>
  <c r="X88" i="24"/>
  <c r="X94" i="24"/>
  <c r="X103" i="24"/>
  <c r="X115" i="24"/>
  <c r="X127" i="24"/>
  <c r="X139" i="24"/>
  <c r="X151" i="24"/>
  <c r="X163" i="24"/>
  <c r="X175" i="24"/>
  <c r="X187" i="24"/>
  <c r="X199" i="24"/>
  <c r="X211" i="24"/>
  <c r="X204" i="24"/>
  <c r="X22" i="24"/>
  <c r="X29" i="24"/>
  <c r="X54" i="24"/>
  <c r="X66" i="24"/>
  <c r="X78" i="24"/>
  <c r="X104" i="24"/>
  <c r="X116" i="24"/>
  <c r="X128" i="24"/>
  <c r="X140" i="24"/>
  <c r="X152" i="24"/>
  <c r="C31" i="24" s="1"/>
  <c r="X164" i="24"/>
  <c r="X176" i="24"/>
  <c r="X188" i="24"/>
  <c r="X200" i="24"/>
  <c r="X212" i="24"/>
  <c r="X23" i="24"/>
  <c r="X30" i="24"/>
  <c r="X37" i="24"/>
  <c r="X41" i="24"/>
  <c r="X45" i="24"/>
  <c r="X55" i="24"/>
  <c r="X67" i="24"/>
  <c r="X79" i="24"/>
  <c r="X89" i="24"/>
  <c r="X95" i="24"/>
  <c r="X105" i="24"/>
  <c r="X117" i="24"/>
  <c r="X129" i="24"/>
  <c r="X141" i="24"/>
  <c r="X165" i="24"/>
  <c r="X177" i="24"/>
  <c r="X189" i="24"/>
  <c r="X201" i="24"/>
  <c r="L40" i="24"/>
  <c r="K47" i="24"/>
  <c r="L47" i="24" s="1"/>
  <c r="J39" i="24"/>
  <c r="L43" i="24"/>
  <c r="L48" i="24"/>
  <c r="L50" i="24"/>
  <c r="J43" i="24"/>
  <c r="K46" i="24"/>
  <c r="L46" i="24" s="1"/>
  <c r="L49" i="24"/>
  <c r="L44" i="24"/>
  <c r="J48" i="24"/>
  <c r="L42" i="24"/>
  <c r="L45" i="24"/>
  <c r="K23" i="24"/>
  <c r="K24" i="24" s="1"/>
  <c r="L39" i="24"/>
  <c r="J42" i="24"/>
  <c r="J44" i="24"/>
  <c r="J45" i="24"/>
  <c r="K21" i="23"/>
  <c r="F42" i="28" l="1"/>
  <c r="I42" i="28"/>
  <c r="L64" i="28"/>
  <c r="H41" i="28"/>
  <c r="E41" i="28"/>
  <c r="E43" i="28" s="1"/>
  <c r="E44" i="28" s="1"/>
  <c r="C42" i="28"/>
  <c r="L59" i="28"/>
  <c r="L67" i="28"/>
  <c r="L70" i="28"/>
  <c r="C41" i="28"/>
  <c r="I41" i="28"/>
  <c r="I43" i="28" s="1"/>
  <c r="I44" i="28" s="1"/>
  <c r="G41" i="28"/>
  <c r="G42" i="28"/>
  <c r="L66" i="28"/>
  <c r="L62" i="28"/>
  <c r="L65" i="28"/>
  <c r="L68" i="28"/>
  <c r="L61" i="28"/>
  <c r="L63" i="28"/>
  <c r="L58" i="28"/>
  <c r="L69" i="28"/>
  <c r="F43" i="28"/>
  <c r="F44" i="28" s="1"/>
  <c r="B41" i="28"/>
  <c r="B42" i="28"/>
  <c r="AC4" i="28"/>
  <c r="Y5" i="28"/>
  <c r="D42" i="28"/>
  <c r="D41" i="28"/>
  <c r="V42" i="27"/>
  <c r="V41" i="27"/>
  <c r="V43" i="27" s="1"/>
  <c r="V44" i="27" s="1"/>
  <c r="S38" i="27"/>
  <c r="R39" i="27"/>
  <c r="P39" i="27"/>
  <c r="P41" i="27" s="1"/>
  <c r="U38" i="27"/>
  <c r="R38" i="27"/>
  <c r="T38" i="27"/>
  <c r="Q42" i="27"/>
  <c r="Q41" i="27"/>
  <c r="O42" i="27"/>
  <c r="O41" i="27"/>
  <c r="P42" i="26"/>
  <c r="T42" i="26"/>
  <c r="R42" i="26"/>
  <c r="V39" i="26"/>
  <c r="V42" i="26" s="1"/>
  <c r="Q42" i="26"/>
  <c r="D32" i="24"/>
  <c r="D31" i="24"/>
  <c r="S41" i="24" s="1"/>
  <c r="D30" i="24"/>
  <c r="R41" i="24" s="1"/>
  <c r="D28" i="24"/>
  <c r="P41" i="24" s="1"/>
  <c r="D29" i="24"/>
  <c r="Q41" i="24" s="1"/>
  <c r="Q43" i="24" s="1"/>
  <c r="Q45" i="24" s="1"/>
  <c r="T39" i="26"/>
  <c r="T41" i="26" s="1"/>
  <c r="O39" i="26"/>
  <c r="O42" i="26" s="1"/>
  <c r="P41" i="26"/>
  <c r="P43" i="26" s="1"/>
  <c r="P44" i="26" s="1"/>
  <c r="R41" i="26"/>
  <c r="R43" i="26" s="1"/>
  <c r="R44" i="26" s="1"/>
  <c r="Q41" i="26"/>
  <c r="Q43" i="26" s="1"/>
  <c r="Q44" i="26" s="1"/>
  <c r="U39" i="26"/>
  <c r="U41" i="26" s="1"/>
  <c r="U43" i="26" s="1"/>
  <c r="U44" i="26" s="1"/>
  <c r="S39" i="26"/>
  <c r="S42" i="26" s="1"/>
  <c r="O41" i="24"/>
  <c r="M6" i="23"/>
  <c r="N6" i="23" s="1"/>
  <c r="M2" i="23"/>
  <c r="N2" i="23" s="1"/>
  <c r="K2" i="23"/>
  <c r="H47" i="23"/>
  <c r="I46" i="23"/>
  <c r="K46" i="23"/>
  <c r="L46" i="23" s="1"/>
  <c r="I42" i="23"/>
  <c r="K42" i="23"/>
  <c r="L42" i="23" s="1"/>
  <c r="I45" i="23"/>
  <c r="K45" i="23"/>
  <c r="L45" i="23" s="1"/>
  <c r="I44" i="23"/>
  <c r="J44" i="23"/>
  <c r="I43" i="23"/>
  <c r="J43" i="23"/>
  <c r="C43" i="28" l="1"/>
  <c r="C44" i="28" s="1"/>
  <c r="H43" i="28"/>
  <c r="H44" i="28" s="1"/>
  <c r="G43" i="28"/>
  <c r="G44" i="28" s="1"/>
  <c r="Y6" i="28"/>
  <c r="AC5" i="28"/>
  <c r="D43" i="28"/>
  <c r="D44" i="28" s="1"/>
  <c r="B43" i="28"/>
  <c r="B44" i="28" s="1"/>
  <c r="P43" i="27"/>
  <c r="P44" i="27" s="1"/>
  <c r="P46" i="27" s="1"/>
  <c r="P50" i="27"/>
  <c r="P49" i="27"/>
  <c r="P48" i="27"/>
  <c r="P51" i="27"/>
  <c r="Q43" i="27"/>
  <c r="Q44" i="27" s="1"/>
  <c r="Q46" i="27" s="1"/>
  <c r="Q50" i="27"/>
  <c r="Q49" i="27"/>
  <c r="Q48" i="27"/>
  <c r="Q51" i="27"/>
  <c r="T42" i="27"/>
  <c r="T41" i="27"/>
  <c r="R41" i="27"/>
  <c r="R42" i="27"/>
  <c r="U42" i="27"/>
  <c r="U41" i="27"/>
  <c r="P42" i="27"/>
  <c r="S42" i="27"/>
  <c r="S41" i="27"/>
  <c r="O51" i="27"/>
  <c r="O43" i="27"/>
  <c r="O44" i="27" s="1"/>
  <c r="O46" i="27" s="1"/>
  <c r="O48" i="27"/>
  <c r="O49" i="27"/>
  <c r="O50" i="27"/>
  <c r="T40" i="24"/>
  <c r="T41" i="24" s="1"/>
  <c r="V41" i="26"/>
  <c r="V43" i="26" s="1"/>
  <c r="V44" i="26" s="1"/>
  <c r="U42" i="26"/>
  <c r="P47" i="24"/>
  <c r="P48" i="24"/>
  <c r="P50" i="24"/>
  <c r="P43" i="24"/>
  <c r="P45" i="24" s="1"/>
  <c r="P49" i="24"/>
  <c r="R43" i="24"/>
  <c r="R45" i="24" s="1"/>
  <c r="Q48" i="24"/>
  <c r="Q50" i="24"/>
  <c r="Q49" i="24"/>
  <c r="Q47" i="24"/>
  <c r="R50" i="24"/>
  <c r="R48" i="24"/>
  <c r="S43" i="24"/>
  <c r="S45" i="24" s="1"/>
  <c r="R47" i="24"/>
  <c r="R49" i="24"/>
  <c r="T43" i="26"/>
  <c r="T44" i="26" s="1"/>
  <c r="T46" i="26" s="1"/>
  <c r="T49" i="26"/>
  <c r="T51" i="26"/>
  <c r="T50" i="26"/>
  <c r="T48" i="26"/>
  <c r="U48" i="26"/>
  <c r="U49" i="26"/>
  <c r="U50" i="26"/>
  <c r="U51" i="26"/>
  <c r="U46" i="26"/>
  <c r="Q49" i="26"/>
  <c r="Q50" i="26"/>
  <c r="Q46" i="26"/>
  <c r="Q48" i="26"/>
  <c r="Q51" i="26"/>
  <c r="S41" i="26"/>
  <c r="S43" i="26" s="1"/>
  <c r="S44" i="26" s="1"/>
  <c r="R46" i="26"/>
  <c r="R51" i="26"/>
  <c r="R50" i="26"/>
  <c r="R49" i="26"/>
  <c r="R48" i="26"/>
  <c r="P50" i="26"/>
  <c r="P49" i="26"/>
  <c r="P46" i="26"/>
  <c r="P48" i="26"/>
  <c r="P51" i="26"/>
  <c r="O41" i="26"/>
  <c r="O43" i="26" s="1"/>
  <c r="O44" i="26" s="1"/>
  <c r="O49" i="24"/>
  <c r="O50" i="24"/>
  <c r="O47" i="24"/>
  <c r="O48" i="24"/>
  <c r="O43" i="24"/>
  <c r="O45" i="24" s="1"/>
  <c r="J46" i="23"/>
  <c r="J42" i="23"/>
  <c r="K43" i="23"/>
  <c r="L43" i="23" s="1"/>
  <c r="K44" i="23"/>
  <c r="L44" i="23" s="1"/>
  <c r="J45" i="23"/>
  <c r="Y7" i="28" l="1"/>
  <c r="AC6" i="28"/>
  <c r="T43" i="27"/>
  <c r="T44" i="27" s="1"/>
  <c r="T46" i="27" s="1"/>
  <c r="T50" i="27"/>
  <c r="T49" i="27"/>
  <c r="T48" i="27"/>
  <c r="T51" i="27"/>
  <c r="U43" i="27"/>
  <c r="U44" i="27" s="1"/>
  <c r="U46" i="27" s="1"/>
  <c r="U50" i="27"/>
  <c r="U49" i="27"/>
  <c r="U48" i="27"/>
  <c r="U51" i="27"/>
  <c r="S43" i="27"/>
  <c r="S44" i="27" s="1"/>
  <c r="S46" i="27" s="1"/>
  <c r="S50" i="27"/>
  <c r="S49" i="27"/>
  <c r="S48" i="27"/>
  <c r="S51" i="27"/>
  <c r="R43" i="27"/>
  <c r="R44" i="27" s="1"/>
  <c r="R46" i="27" s="1"/>
  <c r="R50" i="27"/>
  <c r="R49" i="27"/>
  <c r="R48" i="27"/>
  <c r="R51" i="27"/>
  <c r="S48" i="24"/>
  <c r="S50" i="24"/>
  <c r="S47" i="24"/>
  <c r="S49" i="24"/>
  <c r="T43" i="24"/>
  <c r="T45" i="24" s="1"/>
  <c r="O51" i="26"/>
  <c r="O46" i="26"/>
  <c r="O50" i="26"/>
  <c r="O49" i="26"/>
  <c r="O48" i="26"/>
  <c r="S49" i="26"/>
  <c r="S51" i="26"/>
  <c r="S50" i="26"/>
  <c r="S48" i="26"/>
  <c r="S46" i="26"/>
  <c r="M4" i="23"/>
  <c r="N4" i="23" s="1"/>
  <c r="K4" i="23"/>
  <c r="M3" i="23"/>
  <c r="N3" i="23" s="1"/>
  <c r="K3" i="23"/>
  <c r="M25" i="23"/>
  <c r="N25" i="23" s="1"/>
  <c r="M26" i="23"/>
  <c r="N26" i="23" s="1"/>
  <c r="X218" i="23"/>
  <c r="C32" i="23" s="1"/>
  <c r="D32" i="23" s="1"/>
  <c r="X217" i="23"/>
  <c r="X216" i="23"/>
  <c r="X215" i="23"/>
  <c r="X214" i="23"/>
  <c r="X213" i="23"/>
  <c r="X212" i="23"/>
  <c r="X211" i="23"/>
  <c r="X210" i="23"/>
  <c r="X209" i="23"/>
  <c r="X208" i="23"/>
  <c r="X207" i="23"/>
  <c r="X206" i="23"/>
  <c r="X205" i="23"/>
  <c r="X204" i="23"/>
  <c r="X203" i="23"/>
  <c r="X202" i="23"/>
  <c r="X201" i="23"/>
  <c r="X200" i="23"/>
  <c r="X199" i="23"/>
  <c r="X198" i="23"/>
  <c r="X197" i="23"/>
  <c r="X196" i="23"/>
  <c r="X195" i="23"/>
  <c r="X194" i="23"/>
  <c r="X193" i="23"/>
  <c r="X192" i="23"/>
  <c r="X191" i="23"/>
  <c r="X190" i="23"/>
  <c r="X189" i="23"/>
  <c r="X188" i="23"/>
  <c r="X187" i="23"/>
  <c r="X186" i="23"/>
  <c r="X185" i="23"/>
  <c r="X184" i="23"/>
  <c r="X183" i="23"/>
  <c r="X182" i="23"/>
  <c r="X181" i="23"/>
  <c r="X180" i="23"/>
  <c r="X179" i="23"/>
  <c r="X178" i="23"/>
  <c r="X177" i="23"/>
  <c r="X176" i="23"/>
  <c r="X175" i="23"/>
  <c r="X174" i="23"/>
  <c r="X173" i="23"/>
  <c r="X172" i="23"/>
  <c r="X171" i="23"/>
  <c r="X170" i="23"/>
  <c r="X169" i="23"/>
  <c r="X168" i="23"/>
  <c r="X167" i="23"/>
  <c r="X166" i="23"/>
  <c r="X165" i="23"/>
  <c r="X164" i="23"/>
  <c r="X163" i="23"/>
  <c r="X162" i="23"/>
  <c r="X161" i="23"/>
  <c r="X160" i="23"/>
  <c r="X159" i="23"/>
  <c r="X158" i="23"/>
  <c r="X157" i="23"/>
  <c r="X156" i="23"/>
  <c r="X155" i="23"/>
  <c r="X154" i="23"/>
  <c r="X153" i="23"/>
  <c r="C31" i="23" s="1"/>
  <c r="X152" i="23"/>
  <c r="X151" i="23"/>
  <c r="X150" i="23"/>
  <c r="X149" i="23"/>
  <c r="X148" i="23"/>
  <c r="X147" i="23"/>
  <c r="X146" i="23"/>
  <c r="X145" i="23"/>
  <c r="X144" i="23"/>
  <c r="X143" i="23"/>
  <c r="X142" i="23"/>
  <c r="X141" i="23"/>
  <c r="X140" i="23"/>
  <c r="X139" i="23"/>
  <c r="X138" i="23"/>
  <c r="X137" i="23"/>
  <c r="X136" i="23"/>
  <c r="X135" i="23"/>
  <c r="X134" i="23"/>
  <c r="X133" i="23"/>
  <c r="X132" i="23"/>
  <c r="X131" i="23"/>
  <c r="X130" i="23"/>
  <c r="X129" i="23"/>
  <c r="X128" i="23"/>
  <c r="X127" i="23"/>
  <c r="X126" i="23"/>
  <c r="X125" i="23"/>
  <c r="X124" i="23"/>
  <c r="X123" i="23"/>
  <c r="X122" i="23"/>
  <c r="X121" i="23"/>
  <c r="X120" i="23"/>
  <c r="X119" i="23"/>
  <c r="X118" i="23"/>
  <c r="X117" i="23"/>
  <c r="X116" i="23"/>
  <c r="X115" i="23"/>
  <c r="X114" i="23"/>
  <c r="X113" i="23"/>
  <c r="C30" i="23" s="1"/>
  <c r="D30" i="23" s="1"/>
  <c r="R37" i="23" s="1"/>
  <c r="R38" i="23" s="1"/>
  <c r="R40" i="23" s="1"/>
  <c r="X112" i="23"/>
  <c r="X111" i="23"/>
  <c r="X110" i="23"/>
  <c r="X109" i="23"/>
  <c r="X108" i="23"/>
  <c r="X107" i="23"/>
  <c r="X106" i="23"/>
  <c r="X105" i="23"/>
  <c r="X104" i="23"/>
  <c r="X103" i="23"/>
  <c r="X102" i="23"/>
  <c r="X101" i="23"/>
  <c r="X100" i="23"/>
  <c r="X99" i="23"/>
  <c r="X98" i="23"/>
  <c r="I98" i="23"/>
  <c r="J98" i="23" s="1"/>
  <c r="X97" i="23"/>
  <c r="I97" i="23"/>
  <c r="J97" i="23" s="1"/>
  <c r="X96" i="23"/>
  <c r="I96" i="23"/>
  <c r="J96" i="23" s="1"/>
  <c r="X95" i="23"/>
  <c r="I95" i="23"/>
  <c r="J95" i="23" s="1"/>
  <c r="X94" i="23"/>
  <c r="I94" i="23"/>
  <c r="J94" i="23" s="1"/>
  <c r="X93" i="23"/>
  <c r="C29" i="23" s="1"/>
  <c r="D29" i="23" s="1"/>
  <c r="Q37" i="23" s="1"/>
  <c r="Q38" i="23" s="1"/>
  <c r="Q40" i="23" s="1"/>
  <c r="I93" i="23"/>
  <c r="J93" i="23" s="1"/>
  <c r="X92" i="23"/>
  <c r="I92" i="23"/>
  <c r="J92" i="23" s="1"/>
  <c r="X91" i="23"/>
  <c r="I91" i="23"/>
  <c r="J91" i="23" s="1"/>
  <c r="X90" i="23"/>
  <c r="I90" i="23"/>
  <c r="J90" i="23" s="1"/>
  <c r="X89" i="23"/>
  <c r="I89" i="23"/>
  <c r="J89" i="23" s="1"/>
  <c r="X88" i="23"/>
  <c r="X87" i="23"/>
  <c r="X86" i="23"/>
  <c r="X85" i="23"/>
  <c r="X84" i="23"/>
  <c r="X83" i="23"/>
  <c r="X82" i="23"/>
  <c r="X81" i="23"/>
  <c r="X80" i="23"/>
  <c r="X79" i="23"/>
  <c r="X78" i="23"/>
  <c r="X77" i="23"/>
  <c r="X76" i="23"/>
  <c r="X75" i="23"/>
  <c r="X74" i="23"/>
  <c r="X73" i="23"/>
  <c r="C28" i="23" s="1"/>
  <c r="M21" i="23"/>
  <c r="N21" i="23" s="1"/>
  <c r="X72" i="23"/>
  <c r="M28" i="23"/>
  <c r="N28" i="23" s="1"/>
  <c r="K28" i="23"/>
  <c r="X71" i="23"/>
  <c r="M27" i="23"/>
  <c r="N27" i="23" s="1"/>
  <c r="K27" i="23"/>
  <c r="X70" i="23"/>
  <c r="X69" i="23"/>
  <c r="M19" i="23"/>
  <c r="N19" i="23" s="1"/>
  <c r="X68" i="23"/>
  <c r="M18" i="23"/>
  <c r="N18" i="23" s="1"/>
  <c r="X67" i="23"/>
  <c r="M17" i="23"/>
  <c r="N17" i="23" s="1"/>
  <c r="X66" i="23"/>
  <c r="M16" i="23"/>
  <c r="N16" i="23" s="1"/>
  <c r="X65" i="23"/>
  <c r="M15" i="23"/>
  <c r="N15" i="23" s="1"/>
  <c r="X64" i="23"/>
  <c r="M14" i="23"/>
  <c r="N14" i="23" s="1"/>
  <c r="X63" i="23"/>
  <c r="X62" i="23"/>
  <c r="M12" i="23"/>
  <c r="N12" i="23" s="1"/>
  <c r="X61" i="23"/>
  <c r="M11" i="23"/>
  <c r="N11" i="23" s="1"/>
  <c r="X60" i="23"/>
  <c r="M10" i="23"/>
  <c r="N10" i="23" s="1"/>
  <c r="X59" i="23"/>
  <c r="X58" i="23"/>
  <c r="X57" i="23"/>
  <c r="X56" i="23"/>
  <c r="M8" i="23"/>
  <c r="N8" i="23" s="1"/>
  <c r="X55" i="23"/>
  <c r="M7" i="23"/>
  <c r="N7" i="23" s="1"/>
  <c r="X54" i="23"/>
  <c r="X53" i="23"/>
  <c r="C27" i="23" s="1"/>
  <c r="D27" i="23" s="1"/>
  <c r="X52" i="23"/>
  <c r="X51" i="23"/>
  <c r="X50" i="23"/>
  <c r="X49" i="23"/>
  <c r="I41" i="23"/>
  <c r="J41" i="23"/>
  <c r="X48" i="23"/>
  <c r="I40" i="23"/>
  <c r="J40" i="23"/>
  <c r="X47" i="23"/>
  <c r="I39" i="23"/>
  <c r="J39" i="23"/>
  <c r="X46" i="23"/>
  <c r="I38" i="23"/>
  <c r="K38" i="23"/>
  <c r="L38" i="23" s="1"/>
  <c r="X45" i="23"/>
  <c r="X44" i="23"/>
  <c r="X43" i="23"/>
  <c r="X42" i="23"/>
  <c r="X41" i="23"/>
  <c r="X40" i="23"/>
  <c r="X39" i="23"/>
  <c r="X38" i="23"/>
  <c r="X37" i="23"/>
  <c r="X36" i="23"/>
  <c r="X35" i="23"/>
  <c r="X34" i="23"/>
  <c r="G35" i="23"/>
  <c r="J35" i="23" s="1"/>
  <c r="X33" i="23"/>
  <c r="C26" i="23" s="1"/>
  <c r="X32" i="23"/>
  <c r="X31" i="23"/>
  <c r="X30" i="23"/>
  <c r="X29" i="23"/>
  <c r="X28" i="23"/>
  <c r="X27" i="23"/>
  <c r="X26" i="23"/>
  <c r="X25" i="23"/>
  <c r="X24" i="23"/>
  <c r="X23" i="23"/>
  <c r="X22" i="23"/>
  <c r="C22" i="23"/>
  <c r="X21" i="23"/>
  <c r="D21" i="23"/>
  <c r="X20" i="23"/>
  <c r="D20" i="23"/>
  <c r="X19" i="23"/>
  <c r="D19" i="23"/>
  <c r="X18" i="23"/>
  <c r="D18" i="23"/>
  <c r="X17" i="23"/>
  <c r="D17" i="23"/>
  <c r="X16" i="23"/>
  <c r="D16" i="23"/>
  <c r="X15" i="23"/>
  <c r="D15" i="23"/>
  <c r="X14" i="23"/>
  <c r="D14" i="23"/>
  <c r="X13" i="23"/>
  <c r="D13" i="23"/>
  <c r="X12" i="23"/>
  <c r="D12" i="23"/>
  <c r="X11" i="23"/>
  <c r="X10" i="23"/>
  <c r="X9" i="23"/>
  <c r="D9" i="23"/>
  <c r="X8" i="23"/>
  <c r="X7" i="23"/>
  <c r="X6" i="23"/>
  <c r="X5" i="23"/>
  <c r="X4" i="23"/>
  <c r="X3" i="23"/>
  <c r="G51" i="22"/>
  <c r="Y8" i="28" l="1"/>
  <c r="AC7" i="28"/>
  <c r="K22" i="23"/>
  <c r="D26" i="23"/>
  <c r="O37" i="23" s="1"/>
  <c r="O38" i="23" s="1"/>
  <c r="O40" i="23" s="1"/>
  <c r="O42" i="23" s="1"/>
  <c r="D31" i="23"/>
  <c r="K39" i="23"/>
  <c r="L39" i="23" s="1"/>
  <c r="T37" i="23"/>
  <c r="T38" i="23" s="1"/>
  <c r="D28" i="23"/>
  <c r="K35" i="23"/>
  <c r="K41" i="23"/>
  <c r="L41" i="23" s="1"/>
  <c r="Q46" i="23"/>
  <c r="Q47" i="23"/>
  <c r="Q42" i="23"/>
  <c r="Q44" i="23"/>
  <c r="Q45" i="23"/>
  <c r="J38" i="23"/>
  <c r="K40" i="23"/>
  <c r="L40" i="23" s="1"/>
  <c r="G46" i="22"/>
  <c r="K46" i="22" s="1"/>
  <c r="G37" i="22"/>
  <c r="D53" i="22"/>
  <c r="I52" i="22"/>
  <c r="G52" i="22"/>
  <c r="K52" i="22" s="1"/>
  <c r="I51" i="22"/>
  <c r="K51" i="22"/>
  <c r="I50" i="22"/>
  <c r="G50" i="22"/>
  <c r="J50" i="22" s="1"/>
  <c r="I49" i="22"/>
  <c r="G49" i="22"/>
  <c r="K49" i="22" s="1"/>
  <c r="I48" i="22"/>
  <c r="G48" i="22"/>
  <c r="K48" i="22" s="1"/>
  <c r="I47" i="22"/>
  <c r="G47" i="22"/>
  <c r="K47" i="22" s="1"/>
  <c r="I46" i="22"/>
  <c r="F55" i="22"/>
  <c r="H55" i="22"/>
  <c r="I55" i="22" s="1"/>
  <c r="F56" i="22"/>
  <c r="H56" i="22"/>
  <c r="I56" i="22" s="1"/>
  <c r="H58" i="22"/>
  <c r="I58" i="22"/>
  <c r="H59" i="22"/>
  <c r="I59" i="22" s="1"/>
  <c r="F60" i="22"/>
  <c r="H60" i="22"/>
  <c r="I60" i="22"/>
  <c r="F61" i="22"/>
  <c r="H61" i="22"/>
  <c r="I61" i="22" s="1"/>
  <c r="AC8" i="28" l="1"/>
  <c r="Y9" i="28"/>
  <c r="T40" i="23"/>
  <c r="T42" i="23" s="1"/>
  <c r="O44" i="23"/>
  <c r="L35" i="23"/>
  <c r="O47" i="23"/>
  <c r="P37" i="23"/>
  <c r="P38" i="23" s="1"/>
  <c r="P40" i="23" s="1"/>
  <c r="P42" i="23" s="1"/>
  <c r="O46" i="23"/>
  <c r="O45" i="23"/>
  <c r="S46" i="23"/>
  <c r="S45" i="23"/>
  <c r="S44" i="23"/>
  <c r="S47" i="23"/>
  <c r="S37" i="23"/>
  <c r="S38" i="23" s="1"/>
  <c r="S40" i="23" s="1"/>
  <c r="S42" i="23" s="1"/>
  <c r="J48" i="22"/>
  <c r="K50" i="22"/>
  <c r="J46" i="22"/>
  <c r="J51" i="22"/>
  <c r="J47" i="22"/>
  <c r="J52" i="22"/>
  <c r="J49" i="22"/>
  <c r="Y10" i="28" l="1"/>
  <c r="AC9" i="28"/>
  <c r="P46" i="23"/>
  <c r="P47" i="23"/>
  <c r="P44" i="23"/>
  <c r="P45" i="23"/>
  <c r="R42" i="23"/>
  <c r="R46" i="23"/>
  <c r="R47" i="23"/>
  <c r="R45" i="23"/>
  <c r="R44" i="23"/>
  <c r="H44" i="22"/>
  <c r="G41" i="22"/>
  <c r="G40" i="22"/>
  <c r="G38" i="22"/>
  <c r="AC10" i="28" l="1"/>
  <c r="Y11" i="28"/>
  <c r="E174" i="15"/>
  <c r="E173" i="15"/>
  <c r="E172" i="15"/>
  <c r="E171" i="15"/>
  <c r="E170" i="15"/>
  <c r="E169" i="15"/>
  <c r="E168" i="15"/>
  <c r="E167" i="15"/>
  <c r="E166" i="15"/>
  <c r="E165" i="15"/>
  <c r="E164" i="15"/>
  <c r="E163" i="15"/>
  <c r="E162" i="15"/>
  <c r="E161" i="15"/>
  <c r="E160" i="15"/>
  <c r="E159" i="15"/>
  <c r="E158" i="15"/>
  <c r="E157" i="15"/>
  <c r="E156" i="15"/>
  <c r="E155" i="15"/>
  <c r="E154" i="15"/>
  <c r="E153" i="15"/>
  <c r="E152" i="15"/>
  <c r="E151" i="15"/>
  <c r="E150" i="15"/>
  <c r="E149" i="15"/>
  <c r="E148" i="15"/>
  <c r="E147" i="15"/>
  <c r="E146" i="15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92" i="15"/>
  <c r="E89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1" i="15"/>
  <c r="E90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2" i="15"/>
  <c r="G43" i="22"/>
  <c r="G42" i="22"/>
  <c r="G39" i="22"/>
  <c r="K41" i="22"/>
  <c r="D44" i="22"/>
  <c r="I41" i="22"/>
  <c r="O76" i="22"/>
  <c r="O77" i="22"/>
  <c r="O78" i="22"/>
  <c r="O79" i="22"/>
  <c r="Y12" i="28" l="1"/>
  <c r="AC11" i="28"/>
  <c r="J41" i="22"/>
  <c r="O80" i="22"/>
  <c r="Y13" i="28" l="1"/>
  <c r="AC12" i="28"/>
  <c r="K43" i="22"/>
  <c r="H64" i="22"/>
  <c r="I64" i="22" s="1"/>
  <c r="H65" i="22"/>
  <c r="I65" i="22" s="1"/>
  <c r="H66" i="22"/>
  <c r="I66" i="22" s="1"/>
  <c r="H67" i="22"/>
  <c r="I67" i="22" s="1"/>
  <c r="H68" i="22"/>
  <c r="I68" i="22" s="1"/>
  <c r="H69" i="22"/>
  <c r="I69" i="22" s="1"/>
  <c r="H71" i="22"/>
  <c r="I71" i="22" s="1"/>
  <c r="H72" i="22"/>
  <c r="I72" i="22" s="1"/>
  <c r="H73" i="22"/>
  <c r="I73" i="22" s="1"/>
  <c r="H62" i="22"/>
  <c r="I62" i="22" s="1"/>
  <c r="F62" i="22"/>
  <c r="J38" i="22"/>
  <c r="I43" i="22"/>
  <c r="I42" i="22"/>
  <c r="K42" i="22"/>
  <c r="I40" i="22"/>
  <c r="J40" i="22"/>
  <c r="I39" i="22"/>
  <c r="K39" i="22"/>
  <c r="I38" i="22"/>
  <c r="I37" i="22"/>
  <c r="K37" i="22"/>
  <c r="F64" i="22"/>
  <c r="F65" i="22"/>
  <c r="F66" i="22"/>
  <c r="F67" i="22"/>
  <c r="F68" i="22"/>
  <c r="F71" i="22"/>
  <c r="F72" i="22"/>
  <c r="F69" i="22"/>
  <c r="F73" i="22"/>
  <c r="W153" i="22"/>
  <c r="C30" i="22" s="1"/>
  <c r="D30" i="22" s="1"/>
  <c r="R59" i="22" s="1"/>
  <c r="R60" i="22" s="1"/>
  <c r="W4" i="22"/>
  <c r="W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38" i="22"/>
  <c r="W39" i="22"/>
  <c r="W40" i="22"/>
  <c r="W41" i="22"/>
  <c r="W42" i="22"/>
  <c r="W43" i="22"/>
  <c r="W44" i="22"/>
  <c r="W45" i="22"/>
  <c r="W46" i="22"/>
  <c r="W47" i="22"/>
  <c r="W48" i="22"/>
  <c r="W49" i="22"/>
  <c r="W50" i="22"/>
  <c r="W51" i="22"/>
  <c r="W52" i="22"/>
  <c r="W53" i="22"/>
  <c r="C27" i="22" s="1"/>
  <c r="D27" i="22" s="1"/>
  <c r="W54" i="22"/>
  <c r="W55" i="22"/>
  <c r="W56" i="22"/>
  <c r="W57" i="22"/>
  <c r="W58" i="22"/>
  <c r="W59" i="22"/>
  <c r="W60" i="22"/>
  <c r="W61" i="22"/>
  <c r="W62" i="22"/>
  <c r="W63" i="22"/>
  <c r="W64" i="22"/>
  <c r="W65" i="22"/>
  <c r="W66" i="22"/>
  <c r="W67" i="22"/>
  <c r="W68" i="22"/>
  <c r="W69" i="22"/>
  <c r="W70" i="22"/>
  <c r="W71" i="22"/>
  <c r="W72" i="22"/>
  <c r="W73" i="22"/>
  <c r="C28" i="22" s="1"/>
  <c r="W74" i="22"/>
  <c r="W75" i="22"/>
  <c r="W76" i="22"/>
  <c r="W77" i="22"/>
  <c r="W78" i="22"/>
  <c r="W79" i="22"/>
  <c r="W80" i="22"/>
  <c r="W81" i="22"/>
  <c r="W82" i="22"/>
  <c r="W83" i="22"/>
  <c r="W84" i="22"/>
  <c r="W85" i="22"/>
  <c r="W86" i="22"/>
  <c r="W87" i="22"/>
  <c r="W88" i="22"/>
  <c r="W89" i="22"/>
  <c r="W90" i="22"/>
  <c r="W91" i="22"/>
  <c r="W92" i="22"/>
  <c r="W93" i="22"/>
  <c r="W94" i="22"/>
  <c r="W95" i="22"/>
  <c r="W96" i="22"/>
  <c r="W97" i="22"/>
  <c r="W98" i="22"/>
  <c r="W99" i="22"/>
  <c r="W100" i="22"/>
  <c r="W101" i="22"/>
  <c r="W102" i="22"/>
  <c r="W103" i="22"/>
  <c r="W104" i="22"/>
  <c r="W105" i="22"/>
  <c r="W106" i="22"/>
  <c r="W107" i="22"/>
  <c r="W108" i="22"/>
  <c r="W109" i="22"/>
  <c r="W110" i="22"/>
  <c r="W111" i="22"/>
  <c r="W112" i="22"/>
  <c r="W113" i="22"/>
  <c r="C29" i="22" s="1"/>
  <c r="W114" i="22"/>
  <c r="W115" i="22"/>
  <c r="W116" i="22"/>
  <c r="W117" i="22"/>
  <c r="W118" i="22"/>
  <c r="W119" i="22"/>
  <c r="W120" i="22"/>
  <c r="W121" i="22"/>
  <c r="W122" i="22"/>
  <c r="W123" i="22"/>
  <c r="W124" i="22"/>
  <c r="W125" i="22"/>
  <c r="W126" i="22"/>
  <c r="W127" i="22"/>
  <c r="W128" i="22"/>
  <c r="W129" i="22"/>
  <c r="W130" i="22"/>
  <c r="W131" i="22"/>
  <c r="W132" i="22"/>
  <c r="W133" i="22"/>
  <c r="W134" i="22"/>
  <c r="W135" i="22"/>
  <c r="W136" i="22"/>
  <c r="W137" i="22"/>
  <c r="W138" i="22"/>
  <c r="W139" i="22"/>
  <c r="W140" i="22"/>
  <c r="W141" i="22"/>
  <c r="W142" i="22"/>
  <c r="W143" i="22"/>
  <c r="W144" i="22"/>
  <c r="W145" i="22"/>
  <c r="W146" i="22"/>
  <c r="W147" i="22"/>
  <c r="W148" i="22"/>
  <c r="W149" i="22"/>
  <c r="W150" i="22"/>
  <c r="W151" i="22"/>
  <c r="W152" i="22"/>
  <c r="W154" i="22"/>
  <c r="W155" i="22"/>
  <c r="W156" i="22"/>
  <c r="W157" i="22"/>
  <c r="W158" i="22"/>
  <c r="W159" i="22"/>
  <c r="W160" i="22"/>
  <c r="W161" i="22"/>
  <c r="W162" i="22"/>
  <c r="W163" i="22"/>
  <c r="W164" i="22"/>
  <c r="W165" i="22"/>
  <c r="W166" i="22"/>
  <c r="W167" i="22"/>
  <c r="W168" i="22"/>
  <c r="W169" i="22"/>
  <c r="W170" i="22"/>
  <c r="W171" i="22"/>
  <c r="W172" i="22"/>
  <c r="W173" i="22"/>
  <c r="W174" i="22"/>
  <c r="W175" i="22"/>
  <c r="W176" i="22"/>
  <c r="W177" i="22"/>
  <c r="W178" i="22"/>
  <c r="W179" i="22"/>
  <c r="W180" i="22"/>
  <c r="W181" i="22"/>
  <c r="W182" i="22"/>
  <c r="W183" i="22"/>
  <c r="W184" i="22"/>
  <c r="W185" i="22"/>
  <c r="W186" i="22"/>
  <c r="W187" i="22"/>
  <c r="W188" i="22"/>
  <c r="W189" i="22"/>
  <c r="W190" i="22"/>
  <c r="W191" i="22"/>
  <c r="W192" i="22"/>
  <c r="W193" i="22"/>
  <c r="W194" i="22"/>
  <c r="W195" i="22"/>
  <c r="W196" i="22"/>
  <c r="W197" i="22"/>
  <c r="W198" i="22"/>
  <c r="W199" i="22"/>
  <c r="W200" i="22"/>
  <c r="W201" i="22"/>
  <c r="W202" i="22"/>
  <c r="W203" i="22"/>
  <c r="W204" i="22"/>
  <c r="W205" i="22"/>
  <c r="W206" i="22"/>
  <c r="W207" i="22"/>
  <c r="W208" i="22"/>
  <c r="W209" i="22"/>
  <c r="W210" i="22"/>
  <c r="W211" i="22"/>
  <c r="W212" i="22"/>
  <c r="W213" i="22"/>
  <c r="W214" i="22"/>
  <c r="W215" i="22"/>
  <c r="W216" i="22"/>
  <c r="W217" i="22"/>
  <c r="W218" i="22"/>
  <c r="C31" i="22" s="1"/>
  <c r="W219" i="22"/>
  <c r="W220" i="22"/>
  <c r="W221" i="22"/>
  <c r="W222" i="22"/>
  <c r="W223" i="22"/>
  <c r="W224" i="22"/>
  <c r="W225" i="22"/>
  <c r="W226" i="22"/>
  <c r="W227" i="22"/>
  <c r="W228" i="22"/>
  <c r="W229" i="22"/>
  <c r="W230" i="22"/>
  <c r="W231" i="22"/>
  <c r="W232" i="22"/>
  <c r="W233" i="22"/>
  <c r="W234" i="22"/>
  <c r="W235" i="22"/>
  <c r="W236" i="22"/>
  <c r="W237" i="22"/>
  <c r="W238" i="22"/>
  <c r="W239" i="22"/>
  <c r="W240" i="22"/>
  <c r="W241" i="22"/>
  <c r="W242" i="22"/>
  <c r="W243" i="22"/>
  <c r="W244" i="22"/>
  <c r="W245" i="22"/>
  <c r="W246" i="22"/>
  <c r="W247" i="22"/>
  <c r="W248" i="22"/>
  <c r="W249" i="22"/>
  <c r="W250" i="22"/>
  <c r="W251" i="22"/>
  <c r="W252" i="22"/>
  <c r="W253" i="22"/>
  <c r="W254" i="22"/>
  <c r="W255" i="22"/>
  <c r="W256" i="22"/>
  <c r="W257" i="22"/>
  <c r="W258" i="22"/>
  <c r="W259" i="22"/>
  <c r="W260" i="22"/>
  <c r="W261" i="22"/>
  <c r="W262" i="22"/>
  <c r="W263" i="22"/>
  <c r="W264" i="22"/>
  <c r="W265" i="22"/>
  <c r="W266" i="22"/>
  <c r="W267" i="22"/>
  <c r="W268" i="22"/>
  <c r="W269" i="22"/>
  <c r="W270" i="22"/>
  <c r="W271" i="22"/>
  <c r="W272" i="22"/>
  <c r="W273" i="22"/>
  <c r="W274" i="22"/>
  <c r="W275" i="22"/>
  <c r="W276" i="22"/>
  <c r="W277" i="22"/>
  <c r="W278" i="22"/>
  <c r="W279" i="22"/>
  <c r="W280" i="22"/>
  <c r="W281" i="22"/>
  <c r="W282" i="22"/>
  <c r="W283" i="22"/>
  <c r="W284" i="22"/>
  <c r="W285" i="22"/>
  <c r="W286" i="22"/>
  <c r="W287" i="22"/>
  <c r="W288" i="22"/>
  <c r="W289" i="22"/>
  <c r="W290" i="22"/>
  <c r="W291" i="22"/>
  <c r="W292" i="22"/>
  <c r="W293" i="22"/>
  <c r="W294" i="22"/>
  <c r="W295" i="22"/>
  <c r="W296" i="22"/>
  <c r="W297" i="22"/>
  <c r="W298" i="22"/>
  <c r="W299" i="22"/>
  <c r="W300" i="22"/>
  <c r="W301" i="22"/>
  <c r="W302" i="22"/>
  <c r="W303" i="22"/>
  <c r="W304" i="22"/>
  <c r="W305" i="22"/>
  <c r="W306" i="22"/>
  <c r="W307" i="22"/>
  <c r="W308" i="22"/>
  <c r="W309" i="22"/>
  <c r="W310" i="22"/>
  <c r="W311" i="22"/>
  <c r="W312" i="22"/>
  <c r="W313" i="22"/>
  <c r="W314" i="22"/>
  <c r="W315" i="22"/>
  <c r="W316" i="22"/>
  <c r="W317" i="22"/>
  <c r="W318" i="22"/>
  <c r="W319" i="22"/>
  <c r="W320" i="22"/>
  <c r="W321" i="22"/>
  <c r="W322" i="22"/>
  <c r="W323" i="22"/>
  <c r="W324" i="22"/>
  <c r="W325" i="22"/>
  <c r="W326" i="22"/>
  <c r="W327" i="22"/>
  <c r="W328" i="22"/>
  <c r="W329" i="22"/>
  <c r="W330" i="22"/>
  <c r="W331" i="22"/>
  <c r="W332" i="22"/>
  <c r="W333" i="22"/>
  <c r="W334" i="22"/>
  <c r="W335" i="22"/>
  <c r="W336" i="22"/>
  <c r="W337" i="22"/>
  <c r="W338" i="22"/>
  <c r="W339" i="22"/>
  <c r="W340" i="22"/>
  <c r="W341" i="22"/>
  <c r="W342" i="22"/>
  <c r="W343" i="22"/>
  <c r="W344" i="22"/>
  <c r="W345" i="22"/>
  <c r="W346" i="22"/>
  <c r="W347" i="22"/>
  <c r="W348" i="22"/>
  <c r="W349" i="22"/>
  <c r="W350" i="22"/>
  <c r="W351" i="22"/>
  <c r="W352" i="22"/>
  <c r="W353" i="22"/>
  <c r="W354" i="22"/>
  <c r="W355" i="22"/>
  <c r="W356" i="22"/>
  <c r="W357" i="22"/>
  <c r="W358" i="22"/>
  <c r="W359" i="22"/>
  <c r="W360" i="22"/>
  <c r="W361" i="22"/>
  <c r="W362" i="22"/>
  <c r="W363" i="22"/>
  <c r="W364" i="22"/>
  <c r="W365" i="22"/>
  <c r="W366" i="22"/>
  <c r="W367" i="22"/>
  <c r="W368" i="22"/>
  <c r="W369" i="22"/>
  <c r="W370" i="22"/>
  <c r="W371" i="22"/>
  <c r="W372" i="22"/>
  <c r="W373" i="22"/>
  <c r="W374" i="22"/>
  <c r="W375" i="22"/>
  <c r="W376" i="22"/>
  <c r="W377" i="22"/>
  <c r="W378" i="22"/>
  <c r="W379" i="22"/>
  <c r="W380" i="22"/>
  <c r="W381" i="22"/>
  <c r="W382" i="22"/>
  <c r="W383" i="22"/>
  <c r="W384" i="22"/>
  <c r="W385" i="22"/>
  <c r="W386" i="22"/>
  <c r="W387" i="22"/>
  <c r="W388" i="22"/>
  <c r="W389" i="22"/>
  <c r="W390" i="22"/>
  <c r="W391" i="22"/>
  <c r="W392" i="22"/>
  <c r="W393" i="22"/>
  <c r="W3" i="22"/>
  <c r="Y14" i="28" l="1"/>
  <c r="AC13" i="28"/>
  <c r="G10" i="22"/>
  <c r="O59" i="22"/>
  <c r="O60" i="22" s="1"/>
  <c r="R68" i="22"/>
  <c r="R67" i="22"/>
  <c r="R69" i="22"/>
  <c r="R66" i="22"/>
  <c r="R62" i="22"/>
  <c r="R64" i="22" s="1"/>
  <c r="C26" i="22"/>
  <c r="D26" i="22" s="1"/>
  <c r="N59" i="22" s="1"/>
  <c r="N60" i="22" s="1"/>
  <c r="K40" i="22"/>
  <c r="K38" i="22"/>
  <c r="J42" i="22"/>
  <c r="J39" i="22"/>
  <c r="J37" i="22"/>
  <c r="J43" i="22"/>
  <c r="F74" i="22"/>
  <c r="I98" i="22"/>
  <c r="J98" i="22" s="1"/>
  <c r="I97" i="22"/>
  <c r="J97" i="22" s="1"/>
  <c r="J89" i="22"/>
  <c r="I90" i="22"/>
  <c r="J90" i="22" s="1"/>
  <c r="I91" i="22"/>
  <c r="J91" i="22" s="1"/>
  <c r="I92" i="22"/>
  <c r="J92" i="22" s="1"/>
  <c r="I93" i="22"/>
  <c r="J93" i="22" s="1"/>
  <c r="I94" i="22"/>
  <c r="J94" i="22" s="1"/>
  <c r="I95" i="22"/>
  <c r="J95" i="22" s="1"/>
  <c r="I96" i="22"/>
  <c r="J96" i="22" s="1"/>
  <c r="I89" i="22"/>
  <c r="D13" i="22"/>
  <c r="D14" i="22"/>
  <c r="D15" i="22"/>
  <c r="D16" i="22"/>
  <c r="D17" i="22"/>
  <c r="D18" i="22"/>
  <c r="D19" i="22"/>
  <c r="D20" i="22"/>
  <c r="D21" i="22"/>
  <c r="D12" i="22"/>
  <c r="D28" i="22"/>
  <c r="P59" i="22" s="1"/>
  <c r="P60" i="22" s="1"/>
  <c r="D29" i="22"/>
  <c r="Q59" i="22" s="1"/>
  <c r="Q60" i="22" s="1"/>
  <c r="D31" i="22"/>
  <c r="S59" i="22" s="1"/>
  <c r="S60" i="22" s="1"/>
  <c r="D9" i="22"/>
  <c r="G8" i="22" s="1"/>
  <c r="C22" i="22"/>
  <c r="G9" i="22" s="1"/>
  <c r="Y15" i="28" l="1"/>
  <c r="AC14" i="28"/>
  <c r="N67" i="22"/>
  <c r="N69" i="22"/>
  <c r="N62" i="22"/>
  <c r="N64" i="22" s="1"/>
  <c r="N68" i="22"/>
  <c r="N66" i="22"/>
  <c r="S62" i="22"/>
  <c r="S64" i="22" s="1"/>
  <c r="S68" i="22"/>
  <c r="S67" i="22"/>
  <c r="S69" i="22"/>
  <c r="S66" i="22"/>
  <c r="Q67" i="22"/>
  <c r="Q69" i="22"/>
  <c r="Q66" i="22"/>
  <c r="Q62" i="22"/>
  <c r="Q64" i="22" s="1"/>
  <c r="Q68" i="22"/>
  <c r="P67" i="22"/>
  <c r="P69" i="22"/>
  <c r="P66" i="22"/>
  <c r="P62" i="22"/>
  <c r="P64" i="22" s="1"/>
  <c r="P68" i="22"/>
  <c r="O67" i="22"/>
  <c r="O69" i="22"/>
  <c r="O66" i="22"/>
  <c r="O62" i="22"/>
  <c r="O64" i="22" s="1"/>
  <c r="O68" i="22"/>
  <c r="G34" i="22"/>
  <c r="K34" i="22" s="1"/>
  <c r="N6" i="21"/>
  <c r="N7" i="21" s="1"/>
  <c r="N9" i="21" s="1"/>
  <c r="J6" i="21"/>
  <c r="J7" i="21" s="1"/>
  <c r="J9" i="21" s="1"/>
  <c r="K6" i="21"/>
  <c r="K7" i="21" s="1"/>
  <c r="K9" i="21" s="1"/>
  <c r="L6" i="21"/>
  <c r="L7" i="21" s="1"/>
  <c r="L9" i="21" s="1"/>
  <c r="M6" i="21"/>
  <c r="M7" i="21" s="1"/>
  <c r="M9" i="21" s="1"/>
  <c r="Y16" i="28" l="1"/>
  <c r="AC15" i="28"/>
  <c r="L41" i="22"/>
  <c r="L46" i="22"/>
  <c r="L49" i="22"/>
  <c r="L47" i="22"/>
  <c r="L48" i="22"/>
  <c r="L50" i="22"/>
  <c r="L51" i="22"/>
  <c r="L52" i="22"/>
  <c r="L40" i="22"/>
  <c r="L42" i="22"/>
  <c r="L43" i="22"/>
  <c r="L37" i="22"/>
  <c r="L39" i="22"/>
  <c r="L38" i="22"/>
  <c r="G12" i="22"/>
  <c r="J34" i="22"/>
  <c r="L34" i="22"/>
  <c r="F106" i="11"/>
  <c r="Q194" i="15"/>
  <c r="I171" i="15"/>
  <c r="I167" i="15"/>
  <c r="I168" i="15"/>
  <c r="I169" i="15"/>
  <c r="I170" i="15"/>
  <c r="I166" i="15"/>
  <c r="I165" i="15"/>
  <c r="I159" i="15"/>
  <c r="I158" i="15"/>
  <c r="I157" i="15"/>
  <c r="I156" i="15"/>
  <c r="I161" i="15"/>
  <c r="I162" i="15"/>
  <c r="I163" i="15"/>
  <c r="I164" i="15"/>
  <c r="I160" i="15"/>
  <c r="I154" i="15"/>
  <c r="I153" i="15"/>
  <c r="I152" i="15"/>
  <c r="I151" i="15"/>
  <c r="I150" i="15"/>
  <c r="I146" i="15"/>
  <c r="I148" i="15"/>
  <c r="I149" i="15"/>
  <c r="I147" i="15"/>
  <c r="I144" i="15"/>
  <c r="I145" i="15"/>
  <c r="I143" i="15"/>
  <c r="I142" i="15"/>
  <c r="I141" i="15"/>
  <c r="I138" i="15"/>
  <c r="I137" i="15"/>
  <c r="I136" i="15"/>
  <c r="I135" i="15"/>
  <c r="I130" i="15"/>
  <c r="I129" i="15"/>
  <c r="I128" i="15"/>
  <c r="I127" i="15"/>
  <c r="I126" i="15"/>
  <c r="I124" i="15"/>
  <c r="I123" i="15"/>
  <c r="I134" i="15"/>
  <c r="I133" i="15"/>
  <c r="I132" i="15"/>
  <c r="I131" i="15"/>
  <c r="I121" i="15"/>
  <c r="I120" i="15"/>
  <c r="I119" i="15"/>
  <c r="I118" i="15"/>
  <c r="I122" i="15"/>
  <c r="I125" i="15"/>
  <c r="S48" i="15"/>
  <c r="AO33" i="15"/>
  <c r="AO32" i="15"/>
  <c r="AO31" i="15"/>
  <c r="AO30" i="15"/>
  <c r="AO29" i="15"/>
  <c r="AO28" i="15"/>
  <c r="AO27" i="15"/>
  <c r="AO25" i="15"/>
  <c r="AO24" i="15"/>
  <c r="AO23" i="15"/>
  <c r="I173" i="15"/>
  <c r="I174" i="15"/>
  <c r="I172" i="15"/>
  <c r="I140" i="15"/>
  <c r="I139" i="15"/>
  <c r="I155" i="15"/>
  <c r="I76" i="15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52" i="11"/>
  <c r="G53" i="11"/>
  <c r="G54" i="11"/>
  <c r="G55" i="11"/>
  <c r="G56" i="11"/>
  <c r="G57" i="11"/>
  <c r="G58" i="11"/>
  <c r="G59" i="11"/>
  <c r="G60" i="11"/>
  <c r="G61" i="11"/>
  <c r="G62" i="11"/>
  <c r="B14" i="18"/>
  <c r="E13" i="18"/>
  <c r="E14" i="18" s="1"/>
  <c r="D13" i="18"/>
  <c r="D14" i="18" s="1"/>
  <c r="B13" i="18"/>
  <c r="B4" i="18"/>
  <c r="C3" i="18"/>
  <c r="C13" i="18" s="1"/>
  <c r="C14" i="18" s="1"/>
  <c r="F14" i="18" s="1"/>
  <c r="AC16" i="28" l="1"/>
  <c r="Y17" i="28"/>
  <c r="E175" i="15"/>
  <c r="H152" i="15"/>
  <c r="J153" i="15"/>
  <c r="K153" i="15" s="1"/>
  <c r="J154" i="15"/>
  <c r="K154" i="15" s="1"/>
  <c r="J155" i="15"/>
  <c r="K155" i="15" s="1"/>
  <c r="J156" i="15"/>
  <c r="K156" i="15" s="1"/>
  <c r="J157" i="15"/>
  <c r="K157" i="15" s="1"/>
  <c r="J158" i="15"/>
  <c r="K158" i="15" s="1"/>
  <c r="J159" i="15"/>
  <c r="K159" i="15" s="1"/>
  <c r="J160" i="15"/>
  <c r="K160" i="15" s="1"/>
  <c r="J161" i="15"/>
  <c r="K161" i="15" s="1"/>
  <c r="J162" i="15"/>
  <c r="K162" i="15" s="1"/>
  <c r="J163" i="15"/>
  <c r="K163" i="15" s="1"/>
  <c r="J164" i="15"/>
  <c r="K164" i="15" s="1"/>
  <c r="J165" i="15"/>
  <c r="K165" i="15" s="1"/>
  <c r="J166" i="15"/>
  <c r="K166" i="15" s="1"/>
  <c r="J167" i="15"/>
  <c r="K167" i="15" s="1"/>
  <c r="J168" i="15"/>
  <c r="K168" i="15" s="1"/>
  <c r="J169" i="15"/>
  <c r="K169" i="15" s="1"/>
  <c r="J170" i="15"/>
  <c r="K170" i="15" s="1"/>
  <c r="J171" i="15"/>
  <c r="K171" i="15" s="1"/>
  <c r="J172" i="15"/>
  <c r="K172" i="15" s="1"/>
  <c r="J173" i="15"/>
  <c r="K173" i="15" s="1"/>
  <c r="J174" i="15"/>
  <c r="K174" i="15" s="1"/>
  <c r="J152" i="15"/>
  <c r="K152" i="15" s="1"/>
  <c r="M173" i="15"/>
  <c r="O172" i="15" s="1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J139" i="15"/>
  <c r="K139" i="15" s="1"/>
  <c r="J140" i="15"/>
  <c r="K140" i="15" s="1"/>
  <c r="J141" i="15"/>
  <c r="K141" i="15" s="1"/>
  <c r="J142" i="15"/>
  <c r="K142" i="15" s="1"/>
  <c r="J143" i="15"/>
  <c r="K143" i="15" s="1"/>
  <c r="J144" i="15"/>
  <c r="K144" i="15" s="1"/>
  <c r="J145" i="15"/>
  <c r="K145" i="15" s="1"/>
  <c r="J146" i="15"/>
  <c r="K146" i="15" s="1"/>
  <c r="J147" i="15"/>
  <c r="K147" i="15" s="1"/>
  <c r="J148" i="15"/>
  <c r="K148" i="15" s="1"/>
  <c r="J149" i="15"/>
  <c r="K149" i="15" s="1"/>
  <c r="J150" i="15"/>
  <c r="K150" i="15" s="1"/>
  <c r="J151" i="15"/>
  <c r="K151" i="15" s="1"/>
  <c r="J138" i="15"/>
  <c r="K138" i="15" s="1"/>
  <c r="M161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38" i="15"/>
  <c r="H127" i="15"/>
  <c r="H129" i="15"/>
  <c r="H130" i="15"/>
  <c r="J125" i="15"/>
  <c r="K125" i="15" s="1"/>
  <c r="J119" i="15"/>
  <c r="K119" i="15" s="1"/>
  <c r="J122" i="15"/>
  <c r="K122" i="15" s="1"/>
  <c r="J123" i="15"/>
  <c r="K123" i="15" s="1"/>
  <c r="J124" i="15"/>
  <c r="K124" i="15" s="1"/>
  <c r="J126" i="15"/>
  <c r="K126" i="15" s="1"/>
  <c r="J127" i="15"/>
  <c r="K127" i="15" s="1"/>
  <c r="J128" i="15"/>
  <c r="K128" i="15" s="1"/>
  <c r="J129" i="15"/>
  <c r="K129" i="15" s="1"/>
  <c r="J130" i="15"/>
  <c r="K130" i="15" s="1"/>
  <c r="J131" i="15"/>
  <c r="K131" i="15" s="1"/>
  <c r="J134" i="15"/>
  <c r="K134" i="15" s="1"/>
  <c r="J135" i="15"/>
  <c r="K135" i="15" s="1"/>
  <c r="J118" i="15"/>
  <c r="K118" i="15" s="1"/>
  <c r="J120" i="15"/>
  <c r="K120" i="15" s="1"/>
  <c r="J121" i="15"/>
  <c r="K121" i="15" s="1"/>
  <c r="J132" i="15"/>
  <c r="K132" i="15" s="1"/>
  <c r="J133" i="15"/>
  <c r="K133" i="15" s="1"/>
  <c r="J136" i="15"/>
  <c r="K136" i="15" s="1"/>
  <c r="J137" i="15"/>
  <c r="K137" i="15" s="1"/>
  <c r="H120" i="15"/>
  <c r="H121" i="15"/>
  <c r="H122" i="15"/>
  <c r="H123" i="15"/>
  <c r="H124" i="15"/>
  <c r="H125" i="15"/>
  <c r="H126" i="15"/>
  <c r="H128" i="15"/>
  <c r="H131" i="15"/>
  <c r="H132" i="15"/>
  <c r="H133" i="15"/>
  <c r="H134" i="15"/>
  <c r="H135" i="15"/>
  <c r="H136" i="15"/>
  <c r="H137" i="15"/>
  <c r="H118" i="15"/>
  <c r="D175" i="15"/>
  <c r="D66" i="15"/>
  <c r="D117" i="15"/>
  <c r="G112" i="15"/>
  <c r="I112" i="15" s="1"/>
  <c r="J112" i="15" s="1"/>
  <c r="K112" i="15" s="1"/>
  <c r="G101" i="15"/>
  <c r="I101" i="15" s="1"/>
  <c r="G92" i="15"/>
  <c r="I92" i="15" s="1"/>
  <c r="G89" i="15"/>
  <c r="I89" i="15" s="1"/>
  <c r="G86" i="15"/>
  <c r="I86" i="15" s="1"/>
  <c r="G85" i="15"/>
  <c r="I85" i="15" s="1"/>
  <c r="G67" i="15"/>
  <c r="I67" i="15" s="1"/>
  <c r="J67" i="15" s="1"/>
  <c r="G82" i="15"/>
  <c r="I82" i="15" s="1"/>
  <c r="J82" i="15" s="1"/>
  <c r="G81" i="15"/>
  <c r="I81" i="15" s="1"/>
  <c r="J81" i="15" s="1"/>
  <c r="G80" i="15"/>
  <c r="I80" i="15" s="1"/>
  <c r="J80" i="15" s="1"/>
  <c r="G91" i="15"/>
  <c r="G90" i="15"/>
  <c r="G98" i="15"/>
  <c r="G97" i="15"/>
  <c r="G100" i="15"/>
  <c r="G99" i="15"/>
  <c r="G94" i="15"/>
  <c r="G95" i="15"/>
  <c r="G96" i="15"/>
  <c r="G93" i="15"/>
  <c r="G88" i="15"/>
  <c r="I88" i="15" s="1"/>
  <c r="J88" i="15" s="1"/>
  <c r="K88" i="15" s="1"/>
  <c r="G87" i="15"/>
  <c r="I87" i="15" s="1"/>
  <c r="J87" i="15" s="1"/>
  <c r="K87" i="15" s="1"/>
  <c r="G107" i="15"/>
  <c r="I107" i="15" s="1"/>
  <c r="J107" i="15" s="1"/>
  <c r="K107" i="15" s="1"/>
  <c r="G106" i="15"/>
  <c r="G116" i="15"/>
  <c r="G115" i="15"/>
  <c r="G114" i="15"/>
  <c r="G113" i="15"/>
  <c r="G109" i="15"/>
  <c r="G110" i="15"/>
  <c r="I110" i="15" s="1"/>
  <c r="J110" i="15" s="1"/>
  <c r="K110" i="15" s="1"/>
  <c r="G111" i="15"/>
  <c r="I111" i="15" s="1"/>
  <c r="J111" i="15" s="1"/>
  <c r="K111" i="15" s="1"/>
  <c r="G108" i="15"/>
  <c r="I108" i="15" s="1"/>
  <c r="J108" i="15" s="1"/>
  <c r="K108" i="15" s="1"/>
  <c r="G103" i="15"/>
  <c r="G104" i="15"/>
  <c r="G105" i="15"/>
  <c r="G102" i="15"/>
  <c r="G84" i="15"/>
  <c r="I84" i="15" s="1"/>
  <c r="G83" i="15"/>
  <c r="G74" i="15"/>
  <c r="G75" i="15"/>
  <c r="G73" i="15"/>
  <c r="G69" i="15"/>
  <c r="G70" i="15"/>
  <c r="G68" i="15"/>
  <c r="G78" i="15"/>
  <c r="I78" i="15" s="1"/>
  <c r="G79" i="15"/>
  <c r="I79" i="15" s="1"/>
  <c r="G77" i="15"/>
  <c r="G72" i="15"/>
  <c r="G71" i="15"/>
  <c r="G39" i="11"/>
  <c r="G40" i="11"/>
  <c r="G41" i="11"/>
  <c r="G42" i="11"/>
  <c r="G43" i="11"/>
  <c r="G37" i="11"/>
  <c r="G38" i="11"/>
  <c r="G44" i="11"/>
  <c r="G45" i="11"/>
  <c r="G46" i="11"/>
  <c r="G47" i="11"/>
  <c r="G48" i="11"/>
  <c r="G49" i="11"/>
  <c r="G50" i="11"/>
  <c r="G51" i="11"/>
  <c r="G36" i="11"/>
  <c r="G56" i="15"/>
  <c r="H56" i="15" s="1"/>
  <c r="G63" i="15"/>
  <c r="H63" i="15" s="1"/>
  <c r="G42" i="15"/>
  <c r="I42" i="15" s="1"/>
  <c r="J42" i="15" s="1"/>
  <c r="G25" i="15"/>
  <c r="G26" i="15"/>
  <c r="G29" i="15"/>
  <c r="I29" i="15" s="1"/>
  <c r="J29" i="15" s="1"/>
  <c r="G28" i="15"/>
  <c r="I28" i="15" s="1"/>
  <c r="G24" i="15"/>
  <c r="I24" i="15" s="1"/>
  <c r="J24" i="15" s="1"/>
  <c r="G65" i="15"/>
  <c r="I65" i="15" s="1"/>
  <c r="G64" i="15"/>
  <c r="I64" i="15" s="1"/>
  <c r="G62" i="15"/>
  <c r="H62" i="15" s="1"/>
  <c r="G61" i="15"/>
  <c r="I61" i="15" s="1"/>
  <c r="G59" i="15"/>
  <c r="I59" i="15" s="1"/>
  <c r="G60" i="15"/>
  <c r="I60" i="15" s="1"/>
  <c r="G58" i="15"/>
  <c r="I58" i="15" s="1"/>
  <c r="J58" i="15" s="1"/>
  <c r="G57" i="15"/>
  <c r="I57" i="15" s="1"/>
  <c r="J57" i="15" s="1"/>
  <c r="G55" i="15"/>
  <c r="I55" i="15" s="1"/>
  <c r="J55" i="15" s="1"/>
  <c r="G52" i="15"/>
  <c r="I52" i="15" s="1"/>
  <c r="J52" i="15" s="1"/>
  <c r="G53" i="15"/>
  <c r="I53" i="15" s="1"/>
  <c r="J53" i="15" s="1"/>
  <c r="G51" i="15"/>
  <c r="I51" i="15" s="1"/>
  <c r="J51" i="15" s="1"/>
  <c r="G54" i="15"/>
  <c r="H54" i="15" s="1"/>
  <c r="G49" i="15"/>
  <c r="I49" i="15" s="1"/>
  <c r="G50" i="15"/>
  <c r="I50" i="15" s="1"/>
  <c r="G48" i="15"/>
  <c r="I48" i="15" s="1"/>
  <c r="J48" i="15" s="1"/>
  <c r="G46" i="15"/>
  <c r="I46" i="15" s="1"/>
  <c r="G47" i="15"/>
  <c r="I47" i="15" s="1"/>
  <c r="G45" i="15"/>
  <c r="I45" i="15" s="1"/>
  <c r="J45" i="15" s="1"/>
  <c r="G43" i="15"/>
  <c r="I43" i="15" s="1"/>
  <c r="J43" i="15" s="1"/>
  <c r="G44" i="15"/>
  <c r="I44" i="15" s="1"/>
  <c r="J44" i="15" s="1"/>
  <c r="G41" i="15"/>
  <c r="H41" i="15" s="1"/>
  <c r="G40" i="15"/>
  <c r="H40" i="15" s="1"/>
  <c r="G39" i="15"/>
  <c r="G38" i="15"/>
  <c r="G37" i="15"/>
  <c r="I37" i="15" s="1"/>
  <c r="J37" i="15" s="1"/>
  <c r="G36" i="15"/>
  <c r="I36" i="15" s="1"/>
  <c r="J36" i="15" s="1"/>
  <c r="G35" i="15"/>
  <c r="I35" i="15" s="1"/>
  <c r="J35" i="15" s="1"/>
  <c r="G34" i="15"/>
  <c r="I34" i="15" s="1"/>
  <c r="J34" i="15" s="1"/>
  <c r="G33" i="15"/>
  <c r="I33" i="15" s="1"/>
  <c r="J33" i="15" s="1"/>
  <c r="G32" i="15"/>
  <c r="I32" i="15" s="1"/>
  <c r="G31" i="15"/>
  <c r="I31" i="15" s="1"/>
  <c r="G30" i="15"/>
  <c r="I30" i="15" s="1"/>
  <c r="G27" i="15"/>
  <c r="I27" i="15" s="1"/>
  <c r="G23" i="15"/>
  <c r="I23" i="15" s="1"/>
  <c r="J23" i="15" s="1"/>
  <c r="G20" i="15"/>
  <c r="H20" i="15" s="1"/>
  <c r="G21" i="15"/>
  <c r="H21" i="15" s="1"/>
  <c r="G22" i="15"/>
  <c r="H22" i="15" s="1"/>
  <c r="G19" i="15"/>
  <c r="I19" i="15" s="1"/>
  <c r="G18" i="15"/>
  <c r="I18" i="15" s="1"/>
  <c r="J18" i="15" s="1"/>
  <c r="K18" i="15" s="1"/>
  <c r="G17" i="15"/>
  <c r="I17" i="15" s="1"/>
  <c r="J17" i="15" s="1"/>
  <c r="K17" i="15" s="1"/>
  <c r="G16" i="15"/>
  <c r="I16" i="15" s="1"/>
  <c r="G15" i="15"/>
  <c r="I15" i="15" s="1"/>
  <c r="G12" i="15"/>
  <c r="I12" i="15" s="1"/>
  <c r="G13" i="15"/>
  <c r="I13" i="15" s="1"/>
  <c r="G14" i="15"/>
  <c r="I14" i="15" s="1"/>
  <c r="G11" i="15"/>
  <c r="I11" i="15" s="1"/>
  <c r="J11" i="15" s="1"/>
  <c r="K11" i="15" s="1"/>
  <c r="G9" i="15"/>
  <c r="H9" i="15" s="1"/>
  <c r="G10" i="15"/>
  <c r="I10" i="15" s="1"/>
  <c r="J10" i="15" s="1"/>
  <c r="K10" i="15" s="1"/>
  <c r="G8" i="15"/>
  <c r="I8" i="15" s="1"/>
  <c r="J8" i="15" s="1"/>
  <c r="K8" i="15" s="1"/>
  <c r="G7" i="15"/>
  <c r="I7" i="15" s="1"/>
  <c r="G5" i="15"/>
  <c r="I5" i="15" s="1"/>
  <c r="G6" i="15"/>
  <c r="I6" i="15" s="1"/>
  <c r="G4" i="15"/>
  <c r="I4" i="15" s="1"/>
  <c r="G3" i="15"/>
  <c r="I3" i="15" s="1"/>
  <c r="G2" i="15"/>
  <c r="I2" i="15" s="1"/>
  <c r="H76" i="15"/>
  <c r="S106" i="15"/>
  <c r="T105" i="15"/>
  <c r="T104" i="15"/>
  <c r="T103" i="15"/>
  <c r="T102" i="15"/>
  <c r="T101" i="15"/>
  <c r="T100" i="15"/>
  <c r="T99" i="15"/>
  <c r="T98" i="15"/>
  <c r="T97" i="15"/>
  <c r="T96" i="15"/>
  <c r="T95" i="15"/>
  <c r="T94" i="15"/>
  <c r="T93" i="15"/>
  <c r="T92" i="15"/>
  <c r="T91" i="15"/>
  <c r="T90" i="15"/>
  <c r="T89" i="15"/>
  <c r="T88" i="15"/>
  <c r="G35" i="11"/>
  <c r="G34" i="11"/>
  <c r="G33" i="11"/>
  <c r="G32" i="11"/>
  <c r="G31" i="11"/>
  <c r="G30" i="11"/>
  <c r="G29" i="11"/>
  <c r="G24" i="11"/>
  <c r="G23" i="11"/>
  <c r="G22" i="11"/>
  <c r="G19" i="11"/>
  <c r="G18" i="11"/>
  <c r="G90" i="11"/>
  <c r="G89" i="11"/>
  <c r="G88" i="11"/>
  <c r="G87" i="11"/>
  <c r="G86" i="11"/>
  <c r="G85" i="11"/>
  <c r="G106" i="11"/>
  <c r="G105" i="11"/>
  <c r="G104" i="11"/>
  <c r="G103" i="11"/>
  <c r="G102" i="11"/>
  <c r="G99" i="11"/>
  <c r="G98" i="11"/>
  <c r="G97" i="11"/>
  <c r="G96" i="11"/>
  <c r="G95" i="11"/>
  <c r="G94" i="11"/>
  <c r="G93" i="11"/>
  <c r="G92" i="11"/>
  <c r="G28" i="11"/>
  <c r="G27" i="11"/>
  <c r="G26" i="11"/>
  <c r="G25" i="11"/>
  <c r="G21" i="11"/>
  <c r="G20" i="11"/>
  <c r="P7" i="11"/>
  <c r="G9" i="11"/>
  <c r="P9" i="11"/>
  <c r="G10" i="11"/>
  <c r="G14" i="11"/>
  <c r="G15" i="11"/>
  <c r="G17" i="11"/>
  <c r="P17" i="11"/>
  <c r="P6" i="11"/>
  <c r="G7" i="11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F346" i="4"/>
  <c r="E3" i="7"/>
  <c r="E4" i="7"/>
  <c r="E5" i="7" s="1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06" i="7" s="1"/>
  <c r="E107" i="7" s="1"/>
  <c r="E108" i="7" s="1"/>
  <c r="E109" i="7" s="1"/>
  <c r="E110" i="7" s="1"/>
  <c r="E111" i="7" s="1"/>
  <c r="E112" i="7" s="1"/>
  <c r="E113" i="7" s="1"/>
  <c r="E114" i="7" s="1"/>
  <c r="E115" i="7" s="1"/>
  <c r="E116" i="7" s="1"/>
  <c r="E117" i="7" s="1"/>
  <c r="E118" i="7" s="1"/>
  <c r="E119" i="7" s="1"/>
  <c r="E120" i="7" s="1"/>
  <c r="E121" i="7" s="1"/>
  <c r="E122" i="7" s="1"/>
  <c r="E123" i="7" s="1"/>
  <c r="E124" i="7" s="1"/>
  <c r="E125" i="7" s="1"/>
  <c r="E126" i="7" s="1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 s="1"/>
  <c r="E138" i="7" s="1"/>
  <c r="E139" i="7" s="1"/>
  <c r="E140" i="7" s="1"/>
  <c r="E141" i="7" s="1"/>
  <c r="E142" i="7" s="1"/>
  <c r="E143" i="7" s="1"/>
  <c r="E144" i="7" s="1"/>
  <c r="E145" i="7" s="1"/>
  <c r="E146" i="7" s="1"/>
  <c r="E147" i="7" s="1"/>
  <c r="E148" i="7" s="1"/>
  <c r="E149" i="7" s="1"/>
  <c r="E150" i="7" s="1"/>
  <c r="E151" i="7" s="1"/>
  <c r="E152" i="7" s="1"/>
  <c r="E153" i="7" s="1"/>
  <c r="E154" i="7" s="1"/>
  <c r="E155" i="7" s="1"/>
  <c r="E156" i="7" s="1"/>
  <c r="E157" i="7" s="1"/>
  <c r="E158" i="7" s="1"/>
  <c r="E159" i="7" s="1"/>
  <c r="E160" i="7" s="1"/>
  <c r="E161" i="7" s="1"/>
  <c r="E162" i="7" s="1"/>
  <c r="E163" i="7" s="1"/>
  <c r="E164" i="7" s="1"/>
  <c r="E165" i="7" s="1"/>
  <c r="E166" i="7" s="1"/>
  <c r="E167" i="7" s="1"/>
  <c r="E168" i="7" s="1"/>
  <c r="E169" i="7" s="1"/>
  <c r="E170" i="7" s="1"/>
  <c r="E171" i="7" s="1"/>
  <c r="E172" i="7" s="1"/>
  <c r="E173" i="7" s="1"/>
  <c r="E174" i="7" s="1"/>
  <c r="E175" i="7" s="1"/>
  <c r="E176" i="7" s="1"/>
  <c r="E177" i="7" s="1"/>
  <c r="E178" i="7" s="1"/>
  <c r="E179" i="7" s="1"/>
  <c r="E180" i="7" s="1"/>
  <c r="E181" i="7" s="1"/>
  <c r="E182" i="7" s="1"/>
  <c r="E183" i="7" s="1"/>
  <c r="E184" i="7" s="1"/>
  <c r="E185" i="7" s="1"/>
  <c r="E186" i="7" s="1"/>
  <c r="E187" i="7" s="1"/>
  <c r="E188" i="7" s="1"/>
  <c r="E189" i="7" s="1"/>
  <c r="E190" i="7" s="1"/>
  <c r="E191" i="7" s="1"/>
  <c r="E192" i="7" s="1"/>
  <c r="E193" i="7" s="1"/>
  <c r="E194" i="7" s="1"/>
  <c r="E195" i="7" s="1"/>
  <c r="E196" i="7" s="1"/>
  <c r="E197" i="7" s="1"/>
  <c r="E198" i="7" s="1"/>
  <c r="E199" i="7" s="1"/>
  <c r="E200" i="7" s="1"/>
  <c r="E201" i="7" s="1"/>
  <c r="E202" i="7" s="1"/>
  <c r="E203" i="7" s="1"/>
  <c r="E204" i="7" s="1"/>
  <c r="E205" i="7" s="1"/>
  <c r="E206" i="7" s="1"/>
  <c r="E207" i="7" s="1"/>
  <c r="E208" i="7" s="1"/>
  <c r="E209" i="7" s="1"/>
  <c r="E210" i="7" s="1"/>
  <c r="E211" i="7" s="1"/>
  <c r="E212" i="7" s="1"/>
  <c r="E213" i="7" s="1"/>
  <c r="E214" i="7" s="1"/>
  <c r="E215" i="7" s="1"/>
  <c r="E216" i="7" s="1"/>
  <c r="E217" i="7" s="1"/>
  <c r="E218" i="7" s="1"/>
  <c r="E219" i="7" s="1"/>
  <c r="E220" i="7" s="1"/>
  <c r="E221" i="7" s="1"/>
  <c r="E222" i="7" s="1"/>
  <c r="E223" i="7" s="1"/>
  <c r="E224" i="7" s="1"/>
  <c r="E225" i="7" s="1"/>
  <c r="E226" i="7" s="1"/>
  <c r="E227" i="7" s="1"/>
  <c r="E228" i="7" s="1"/>
  <c r="E229" i="7" s="1"/>
  <c r="E230" i="7" s="1"/>
  <c r="E231" i="7" s="1"/>
  <c r="E232" i="7" s="1"/>
  <c r="E233" i="7" s="1"/>
  <c r="E234" i="7" s="1"/>
  <c r="E235" i="7" s="1"/>
  <c r="E236" i="7" s="1"/>
  <c r="E237" i="7" s="1"/>
  <c r="E238" i="7" s="1"/>
  <c r="E239" i="7" s="1"/>
  <c r="E240" i="7" s="1"/>
  <c r="E241" i="7" s="1"/>
  <c r="E242" i="7" s="1"/>
  <c r="E243" i="7" s="1"/>
  <c r="E244" i="7" s="1"/>
  <c r="E245" i="7" s="1"/>
  <c r="E246" i="7" s="1"/>
  <c r="E247" i="7" s="1"/>
  <c r="E248" i="7" s="1"/>
  <c r="E249" i="7" s="1"/>
  <c r="E250" i="7" s="1"/>
  <c r="E251" i="7" s="1"/>
  <c r="E252" i="7" s="1"/>
  <c r="E253" i="7" s="1"/>
  <c r="E254" i="7" s="1"/>
  <c r="E255" i="7" s="1"/>
  <c r="E256" i="7" s="1"/>
  <c r="E257" i="7" s="1"/>
  <c r="E258" i="7" s="1"/>
  <c r="E259" i="7" s="1"/>
  <c r="E260" i="7" s="1"/>
  <c r="E261" i="7" s="1"/>
  <c r="E262" i="7" s="1"/>
  <c r="E263" i="7" s="1"/>
  <c r="E264" i="7" s="1"/>
  <c r="E265" i="7" s="1"/>
  <c r="E266" i="7" s="1"/>
  <c r="E267" i="7" s="1"/>
  <c r="E268" i="7" s="1"/>
  <c r="E269" i="7" s="1"/>
  <c r="E270" i="7" s="1"/>
  <c r="E271" i="7" s="1"/>
  <c r="E272" i="7" s="1"/>
  <c r="E273" i="7" s="1"/>
  <c r="E274" i="7" s="1"/>
  <c r="E275" i="7" s="1"/>
  <c r="E276" i="7" s="1"/>
  <c r="E277" i="7" s="1"/>
  <c r="E278" i="7" s="1"/>
  <c r="E279" i="7" s="1"/>
  <c r="E280" i="7" s="1"/>
  <c r="E281" i="7" s="1"/>
  <c r="E282" i="7" s="1"/>
  <c r="E283" i="7" s="1"/>
  <c r="E284" i="7" s="1"/>
  <c r="E285" i="7" s="1"/>
  <c r="E286" i="7" s="1"/>
  <c r="E287" i="7" s="1"/>
  <c r="E288" i="7" s="1"/>
  <c r="E289" i="7" s="1"/>
  <c r="E290" i="7" s="1"/>
  <c r="E291" i="7" s="1"/>
  <c r="E292" i="7" s="1"/>
  <c r="E293" i="7" s="1"/>
  <c r="E294" i="7" s="1"/>
  <c r="E295" i="7" s="1"/>
  <c r="E296" i="7" s="1"/>
  <c r="E297" i="7" s="1"/>
  <c r="E298" i="7" s="1"/>
  <c r="E299" i="7" s="1"/>
  <c r="E300" i="7" s="1"/>
  <c r="E301" i="7" s="1"/>
  <c r="E302" i="7" s="1"/>
  <c r="E303" i="7" s="1"/>
  <c r="E304" i="7" s="1"/>
  <c r="E305" i="7" s="1"/>
  <c r="E306" i="7" s="1"/>
  <c r="E307" i="7" s="1"/>
  <c r="E308" i="7" s="1"/>
  <c r="E309" i="7" s="1"/>
  <c r="E310" i="7" s="1"/>
  <c r="E311" i="7" s="1"/>
  <c r="E312" i="7" s="1"/>
  <c r="E313" i="7" s="1"/>
  <c r="E314" i="7" s="1"/>
  <c r="E315" i="7" s="1"/>
  <c r="E316" i="7" s="1"/>
  <c r="E317" i="7" s="1"/>
  <c r="E318" i="7" s="1"/>
  <c r="E319" i="7" s="1"/>
  <c r="E320" i="7" s="1"/>
  <c r="E321" i="7" s="1"/>
  <c r="E322" i="7" s="1"/>
  <c r="E323" i="7" s="1"/>
  <c r="E324" i="7" s="1"/>
  <c r="E325" i="7" s="1"/>
  <c r="E326" i="7" s="1"/>
  <c r="E327" i="7" s="1"/>
  <c r="E328" i="7" s="1"/>
  <c r="E329" i="7" s="1"/>
  <c r="E330" i="7" s="1"/>
  <c r="E331" i="7" s="1"/>
  <c r="E332" i="7" s="1"/>
  <c r="E333" i="7" s="1"/>
  <c r="E334" i="7" s="1"/>
  <c r="E335" i="7" s="1"/>
  <c r="E336" i="7" s="1"/>
  <c r="E337" i="7" s="1"/>
  <c r="E338" i="7" s="1"/>
  <c r="E339" i="7" s="1"/>
  <c r="E340" i="7" s="1"/>
  <c r="E341" i="7" s="1"/>
  <c r="E342" i="7" s="1"/>
  <c r="E343" i="7" s="1"/>
  <c r="E344" i="7" s="1"/>
  <c r="E345" i="7" s="1"/>
  <c r="E346" i="7" s="1"/>
  <c r="E347" i="7" s="1"/>
  <c r="E348" i="7" s="1"/>
  <c r="E349" i="7" s="1"/>
  <c r="E350" i="7" s="1"/>
  <c r="E351" i="7" s="1"/>
  <c r="E352" i="7" s="1"/>
  <c r="E353" i="7" s="1"/>
  <c r="E354" i="7" s="1"/>
  <c r="E355" i="7" s="1"/>
  <c r="E356" i="7" s="1"/>
  <c r="E357" i="7" s="1"/>
  <c r="E358" i="7" s="1"/>
  <c r="E359" i="7" s="1"/>
  <c r="E360" i="7" s="1"/>
  <c r="E361" i="7" s="1"/>
  <c r="E362" i="7" s="1"/>
  <c r="E363" i="7" s="1"/>
  <c r="E364" i="7" s="1"/>
  <c r="E365" i="7" s="1"/>
  <c r="E366" i="7" s="1"/>
  <c r="E367" i="7" s="1"/>
  <c r="E368" i="7" s="1"/>
  <c r="E369" i="7" s="1"/>
  <c r="E370" i="7" s="1"/>
  <c r="E371" i="7" s="1"/>
  <c r="E372" i="7" s="1"/>
  <c r="E373" i="7" s="1"/>
  <c r="E374" i="7" s="1"/>
  <c r="E375" i="7" s="1"/>
  <c r="E376" i="7" s="1"/>
  <c r="E377" i="7" s="1"/>
  <c r="E378" i="7" s="1"/>
  <c r="E379" i="7" s="1"/>
  <c r="E380" i="7" s="1"/>
  <c r="E381" i="7" s="1"/>
  <c r="E382" i="7" s="1"/>
  <c r="E383" i="7" s="1"/>
  <c r="E384" i="7" s="1"/>
  <c r="E385" i="7" s="1"/>
  <c r="E386" i="7" s="1"/>
  <c r="E387" i="7" s="1"/>
  <c r="E388" i="7" s="1"/>
  <c r="E389" i="7" s="1"/>
  <c r="E390" i="7" s="1"/>
  <c r="E391" i="7" s="1"/>
  <c r="E392" i="7" s="1"/>
  <c r="E393" i="7" s="1"/>
  <c r="E394" i="7" s="1"/>
  <c r="E395" i="7" s="1"/>
  <c r="E396" i="7" s="1"/>
  <c r="E397" i="7" s="1"/>
  <c r="E398" i="7" s="1"/>
  <c r="E399" i="7" s="1"/>
  <c r="E400" i="7" s="1"/>
  <c r="E401" i="7" s="1"/>
  <c r="E402" i="7" s="1"/>
  <c r="E403" i="7" s="1"/>
  <c r="E404" i="7" s="1"/>
  <c r="E405" i="7" s="1"/>
  <c r="E406" i="7" s="1"/>
  <c r="E407" i="7" s="1"/>
  <c r="E408" i="7" s="1"/>
  <c r="E409" i="7" s="1"/>
  <c r="E410" i="7" s="1"/>
  <c r="E411" i="7" s="1"/>
  <c r="E412" i="7" s="1"/>
  <c r="E413" i="7" s="1"/>
  <c r="E414" i="7" s="1"/>
  <c r="E415" i="7" s="1"/>
  <c r="E416" i="7" s="1"/>
  <c r="E417" i="7" s="1"/>
  <c r="E418" i="7" s="1"/>
  <c r="E419" i="7" s="1"/>
  <c r="E420" i="7" s="1"/>
  <c r="E421" i="7" s="1"/>
  <c r="E422" i="7" s="1"/>
  <c r="E423" i="7" s="1"/>
  <c r="E424" i="7" s="1"/>
  <c r="E425" i="7" s="1"/>
  <c r="E426" i="7" s="1"/>
  <c r="E427" i="7" s="1"/>
  <c r="E428" i="7" s="1"/>
  <c r="E429" i="7" s="1"/>
  <c r="E430" i="7" s="1"/>
  <c r="E431" i="7" s="1"/>
  <c r="E432" i="7" s="1"/>
  <c r="E433" i="7" s="1"/>
  <c r="E434" i="7" s="1"/>
  <c r="E435" i="7" s="1"/>
  <c r="E436" i="7" s="1"/>
  <c r="E437" i="7" s="1"/>
  <c r="E438" i="7" s="1"/>
  <c r="E439" i="7" s="1"/>
  <c r="E440" i="7" s="1"/>
  <c r="E441" i="7" s="1"/>
  <c r="E442" i="7" s="1"/>
  <c r="E443" i="7" s="1"/>
  <c r="E444" i="7" s="1"/>
  <c r="E445" i="7" s="1"/>
  <c r="E446" i="7" s="1"/>
  <c r="E447" i="7" s="1"/>
  <c r="E448" i="7" s="1"/>
  <c r="E449" i="7" s="1"/>
  <c r="E450" i="7" s="1"/>
  <c r="E451" i="7" s="1"/>
  <c r="E452" i="7" s="1"/>
  <c r="E453" i="7" s="1"/>
  <c r="E454" i="7" s="1"/>
  <c r="E455" i="7" s="1"/>
  <c r="E456" i="7" s="1"/>
  <c r="E457" i="7" s="1"/>
  <c r="E458" i="7" s="1"/>
  <c r="E459" i="7" s="1"/>
  <c r="E460" i="7" s="1"/>
  <c r="E461" i="7" s="1"/>
  <c r="E462" i="7" s="1"/>
  <c r="E463" i="7" s="1"/>
  <c r="E464" i="7" s="1"/>
  <c r="E465" i="7" s="1"/>
  <c r="E466" i="7" s="1"/>
  <c r="E467" i="7" s="1"/>
  <c r="E468" i="7" s="1"/>
  <c r="E469" i="7" s="1"/>
  <c r="E470" i="7" s="1"/>
  <c r="E471" i="7" s="1"/>
  <c r="E472" i="7" s="1"/>
  <c r="E473" i="7" s="1"/>
  <c r="E474" i="7" s="1"/>
  <c r="E475" i="7" s="1"/>
  <c r="E476" i="7" s="1"/>
  <c r="E477" i="7" s="1"/>
  <c r="E478" i="7" s="1"/>
  <c r="E479" i="7" s="1"/>
  <c r="E480" i="7" s="1"/>
  <c r="E481" i="7" s="1"/>
  <c r="E482" i="7" s="1"/>
  <c r="E483" i="7" s="1"/>
  <c r="E484" i="7" s="1"/>
  <c r="E485" i="7" s="1"/>
  <c r="E486" i="7" s="1"/>
  <c r="E487" i="7" s="1"/>
  <c r="E488" i="7" s="1"/>
  <c r="E489" i="7" s="1"/>
  <c r="E490" i="7" s="1"/>
  <c r="E491" i="7" s="1"/>
  <c r="E492" i="7" s="1"/>
  <c r="E493" i="7" s="1"/>
  <c r="E494" i="7" s="1"/>
  <c r="E495" i="7" s="1"/>
  <c r="E496" i="7" s="1"/>
  <c r="E497" i="7" s="1"/>
  <c r="E498" i="7" s="1"/>
  <c r="E499" i="7" s="1"/>
  <c r="E500" i="7" s="1"/>
  <c r="E501" i="7" s="1"/>
  <c r="E502" i="7" s="1"/>
  <c r="E503" i="7" s="1"/>
  <c r="E504" i="7" s="1"/>
  <c r="E505" i="7" s="1"/>
  <c r="E506" i="7" s="1"/>
  <c r="E507" i="7" s="1"/>
  <c r="E508" i="7" s="1"/>
  <c r="E509" i="7" s="1"/>
  <c r="E510" i="7" s="1"/>
  <c r="E511" i="7" s="1"/>
  <c r="E512" i="7" s="1"/>
  <c r="E513" i="7" s="1"/>
  <c r="E514" i="7" s="1"/>
  <c r="E515" i="7" s="1"/>
  <c r="E516" i="7" s="1"/>
  <c r="E517" i="7" s="1"/>
  <c r="E518" i="7" s="1"/>
  <c r="E519" i="7" s="1"/>
  <c r="E520" i="7" s="1"/>
  <c r="E521" i="7" s="1"/>
  <c r="E522" i="7" s="1"/>
  <c r="E523" i="7" s="1"/>
  <c r="E524" i="7" s="1"/>
  <c r="E525" i="7" s="1"/>
  <c r="E526" i="7" s="1"/>
  <c r="E527" i="7" s="1"/>
  <c r="E528" i="7" s="1"/>
  <c r="E529" i="7" s="1"/>
  <c r="E530" i="7" s="1"/>
  <c r="E531" i="7" s="1"/>
  <c r="E532" i="7" s="1"/>
  <c r="E533" i="7" s="1"/>
  <c r="E534" i="7" s="1"/>
  <c r="E535" i="7" s="1"/>
  <c r="E536" i="7" s="1"/>
  <c r="E537" i="7" s="1"/>
  <c r="E538" i="7" s="1"/>
  <c r="E539" i="7" s="1"/>
  <c r="E540" i="7" s="1"/>
  <c r="E541" i="7" s="1"/>
  <c r="E542" i="7" s="1"/>
  <c r="E543" i="7" s="1"/>
  <c r="E544" i="7" s="1"/>
  <c r="E545" i="7" s="1"/>
  <c r="E546" i="7" s="1"/>
  <c r="E547" i="7" s="1"/>
  <c r="E548" i="7" s="1"/>
  <c r="E549" i="7" s="1"/>
  <c r="E550" i="7" s="1"/>
  <c r="E551" i="7" s="1"/>
  <c r="E552" i="7" s="1"/>
  <c r="E553" i="7" s="1"/>
  <c r="E554" i="7" s="1"/>
  <c r="E555" i="7" s="1"/>
  <c r="E556" i="7" s="1"/>
  <c r="E557" i="7" s="1"/>
  <c r="E558" i="7" s="1"/>
  <c r="E559" i="7" s="1"/>
  <c r="E560" i="7" s="1"/>
  <c r="E561" i="7" s="1"/>
  <c r="E562" i="7" s="1"/>
  <c r="E563" i="7" s="1"/>
  <c r="E564" i="7" s="1"/>
  <c r="E565" i="7" s="1"/>
  <c r="E566" i="7" s="1"/>
  <c r="E567" i="7" s="1"/>
  <c r="E568" i="7" s="1"/>
  <c r="E569" i="7" s="1"/>
  <c r="E570" i="7" s="1"/>
  <c r="E571" i="7" s="1"/>
  <c r="E572" i="7" s="1"/>
  <c r="E573" i="7" s="1"/>
  <c r="E574" i="7" s="1"/>
  <c r="E575" i="7" s="1"/>
  <c r="E576" i="7" s="1"/>
  <c r="E577" i="7" s="1"/>
  <c r="E578" i="7" s="1"/>
  <c r="E579" i="7" s="1"/>
  <c r="E580" i="7" s="1"/>
  <c r="E581" i="7" s="1"/>
  <c r="E582" i="7" s="1"/>
  <c r="E583" i="7" s="1"/>
  <c r="E584" i="7" s="1"/>
  <c r="E585" i="7" s="1"/>
  <c r="E586" i="7" s="1"/>
  <c r="E587" i="7" s="1"/>
  <c r="E588" i="7" s="1"/>
  <c r="E589" i="7" s="1"/>
  <c r="E590" i="7" s="1"/>
  <c r="E591" i="7" s="1"/>
  <c r="E592" i="7" s="1"/>
  <c r="E593" i="7" s="1"/>
  <c r="E594" i="7" s="1"/>
  <c r="E595" i="7" s="1"/>
  <c r="E596" i="7" s="1"/>
  <c r="E597" i="7" s="1"/>
  <c r="E598" i="7" s="1"/>
  <c r="E599" i="7" s="1"/>
  <c r="E600" i="7" s="1"/>
  <c r="E601" i="7" s="1"/>
  <c r="E602" i="7" s="1"/>
  <c r="E603" i="7" s="1"/>
  <c r="E604" i="7" s="1"/>
  <c r="E605" i="7" s="1"/>
  <c r="E606" i="7" s="1"/>
  <c r="E607" i="7" s="1"/>
  <c r="E608" i="7" s="1"/>
  <c r="E609" i="7" s="1"/>
  <c r="E610" i="7" s="1"/>
  <c r="E611" i="7" s="1"/>
  <c r="E612" i="7" s="1"/>
  <c r="E613" i="7" s="1"/>
  <c r="E614" i="7" s="1"/>
  <c r="E615" i="7" s="1"/>
  <c r="E616" i="7" s="1"/>
  <c r="E617" i="7" s="1"/>
  <c r="E618" i="7" s="1"/>
  <c r="E619" i="7" s="1"/>
  <c r="E620" i="7" s="1"/>
  <c r="E621" i="7" s="1"/>
  <c r="E622" i="7" s="1"/>
  <c r="E623" i="7" s="1"/>
  <c r="E624" i="7" s="1"/>
  <c r="E625" i="7" s="1"/>
  <c r="E626" i="7" s="1"/>
  <c r="E627" i="7" s="1"/>
  <c r="E628" i="7" s="1"/>
  <c r="E629" i="7" s="1"/>
  <c r="E630" i="7" s="1"/>
  <c r="E631" i="7" s="1"/>
  <c r="E632" i="7" s="1"/>
  <c r="E633" i="7" s="1"/>
  <c r="E634" i="7" s="1"/>
  <c r="E635" i="7" s="1"/>
  <c r="E636" i="7" s="1"/>
  <c r="E637" i="7" s="1"/>
  <c r="E638" i="7" s="1"/>
  <c r="E639" i="7" s="1"/>
  <c r="E640" i="7" s="1"/>
  <c r="E641" i="7" s="1"/>
  <c r="E642" i="7" s="1"/>
  <c r="E643" i="7" s="1"/>
  <c r="E644" i="7" s="1"/>
  <c r="E645" i="7" s="1"/>
  <c r="E646" i="7" s="1"/>
  <c r="E647" i="7" s="1"/>
  <c r="E648" i="7" s="1"/>
  <c r="E649" i="7" s="1"/>
  <c r="E650" i="7" s="1"/>
  <c r="E651" i="7" s="1"/>
  <c r="E652" i="7" s="1"/>
  <c r="E653" i="7" s="1"/>
  <c r="E654" i="7" s="1"/>
  <c r="E655" i="7" s="1"/>
  <c r="E656" i="7" s="1"/>
  <c r="E657" i="7" s="1"/>
  <c r="E658" i="7" s="1"/>
  <c r="E659" i="7" s="1"/>
  <c r="E660" i="7" s="1"/>
  <c r="E661" i="7" s="1"/>
  <c r="E662" i="7" s="1"/>
  <c r="E663" i="7" s="1"/>
  <c r="E664" i="7" s="1"/>
  <c r="E665" i="7" s="1"/>
  <c r="E666" i="7" s="1"/>
  <c r="E667" i="7" s="1"/>
  <c r="E668" i="7" s="1"/>
  <c r="E669" i="7" s="1"/>
  <c r="E670" i="7" s="1"/>
  <c r="E671" i="7" s="1"/>
  <c r="E672" i="7" s="1"/>
  <c r="E673" i="7" s="1"/>
  <c r="E674" i="7" s="1"/>
  <c r="E675" i="7" s="1"/>
  <c r="E676" i="7" s="1"/>
  <c r="E677" i="7" s="1"/>
  <c r="E678" i="7" s="1"/>
  <c r="E679" i="7" s="1"/>
  <c r="E680" i="7" s="1"/>
  <c r="E681" i="7" s="1"/>
  <c r="E682" i="7" s="1"/>
  <c r="E683" i="7" s="1"/>
  <c r="E684" i="7" s="1"/>
  <c r="E685" i="7" s="1"/>
  <c r="E686" i="7" s="1"/>
  <c r="E687" i="7" s="1"/>
  <c r="E688" i="7" s="1"/>
  <c r="E689" i="7" s="1"/>
  <c r="E690" i="7" s="1"/>
  <c r="E691" i="7" s="1"/>
  <c r="E692" i="7" s="1"/>
  <c r="E693" i="7" s="1"/>
  <c r="E694" i="7" s="1"/>
  <c r="E695" i="7" s="1"/>
  <c r="E696" i="7" s="1"/>
  <c r="E697" i="7" s="1"/>
  <c r="E698" i="7" s="1"/>
  <c r="E699" i="7" s="1"/>
  <c r="E700" i="7" s="1"/>
  <c r="E701" i="7" s="1"/>
  <c r="E702" i="7" s="1"/>
  <c r="E703" i="7" s="1"/>
  <c r="E704" i="7" s="1"/>
  <c r="E705" i="7" s="1"/>
  <c r="E706" i="7" s="1"/>
  <c r="E707" i="7" s="1"/>
  <c r="E708" i="7" s="1"/>
  <c r="E709" i="7" s="1"/>
  <c r="E710" i="7" s="1"/>
  <c r="E711" i="7" s="1"/>
  <c r="E712" i="7" s="1"/>
  <c r="E713" i="7" s="1"/>
  <c r="E714" i="7" s="1"/>
  <c r="E715" i="7" s="1"/>
  <c r="E716" i="7" s="1"/>
  <c r="E717" i="7" s="1"/>
  <c r="E718" i="7" s="1"/>
  <c r="E719" i="7" s="1"/>
  <c r="E720" i="7" s="1"/>
  <c r="E721" i="7" s="1"/>
  <c r="E722" i="7" s="1"/>
  <c r="E723" i="7" s="1"/>
  <c r="E724" i="7" s="1"/>
  <c r="E725" i="7" s="1"/>
  <c r="E726" i="7" s="1"/>
  <c r="E727" i="7" s="1"/>
  <c r="E728" i="7" s="1"/>
  <c r="E729" i="7" s="1"/>
  <c r="E730" i="7" s="1"/>
  <c r="E731" i="7" s="1"/>
  <c r="E732" i="7" s="1"/>
  <c r="E733" i="7" s="1"/>
  <c r="E734" i="7" s="1"/>
  <c r="E735" i="7" s="1"/>
  <c r="E736" i="7" s="1"/>
  <c r="E737" i="7" s="1"/>
  <c r="E738" i="7" s="1"/>
  <c r="E739" i="7" s="1"/>
  <c r="E740" i="7" s="1"/>
  <c r="E741" i="7" s="1"/>
  <c r="E742" i="7" s="1"/>
  <c r="E743" i="7" s="1"/>
  <c r="E744" i="7" s="1"/>
  <c r="E745" i="7" s="1"/>
  <c r="E746" i="7" s="1"/>
  <c r="E747" i="7" s="1"/>
  <c r="E748" i="7" s="1"/>
  <c r="E749" i="7" s="1"/>
  <c r="E750" i="7" s="1"/>
  <c r="E751" i="7" s="1"/>
  <c r="E752" i="7" s="1"/>
  <c r="E753" i="7" s="1"/>
  <c r="E754" i="7" s="1"/>
  <c r="E755" i="7" s="1"/>
  <c r="E756" i="7" s="1"/>
  <c r="E757" i="7" s="1"/>
  <c r="E758" i="7" s="1"/>
  <c r="E759" i="7" s="1"/>
  <c r="E760" i="7" s="1"/>
  <c r="E761" i="7" s="1"/>
  <c r="E762" i="7" s="1"/>
  <c r="E763" i="7" s="1"/>
  <c r="E764" i="7" s="1"/>
  <c r="E765" i="7" s="1"/>
  <c r="E766" i="7" s="1"/>
  <c r="E767" i="7" s="1"/>
  <c r="E768" i="7" s="1"/>
  <c r="E769" i="7" s="1"/>
  <c r="E770" i="7" s="1"/>
  <c r="E771" i="7" s="1"/>
  <c r="E772" i="7" s="1"/>
  <c r="E773" i="7" s="1"/>
  <c r="E774" i="7" s="1"/>
  <c r="E775" i="7" s="1"/>
  <c r="E776" i="7" s="1"/>
  <c r="E777" i="7" s="1"/>
  <c r="E778" i="7" s="1"/>
  <c r="E779" i="7" s="1"/>
  <c r="E780" i="7" s="1"/>
  <c r="E781" i="7" s="1"/>
  <c r="E782" i="7" s="1"/>
  <c r="E783" i="7" s="1"/>
  <c r="E784" i="7" s="1"/>
  <c r="E785" i="7" s="1"/>
  <c r="E786" i="7" s="1"/>
  <c r="E787" i="7" s="1"/>
  <c r="E788" i="7" s="1"/>
  <c r="E789" i="7" s="1"/>
  <c r="E790" i="7" s="1"/>
  <c r="E791" i="7" s="1"/>
  <c r="E792" i="7" s="1"/>
  <c r="E793" i="7" s="1"/>
  <c r="E794" i="7" s="1"/>
  <c r="E795" i="7" s="1"/>
  <c r="E796" i="7" s="1"/>
  <c r="E797" i="7" s="1"/>
  <c r="E798" i="7" s="1"/>
  <c r="E799" i="7" s="1"/>
  <c r="E800" i="7" s="1"/>
  <c r="E801" i="7" s="1"/>
  <c r="E802" i="7" s="1"/>
  <c r="E803" i="7" s="1"/>
  <c r="E804" i="7" s="1"/>
  <c r="E805" i="7" s="1"/>
  <c r="E806" i="7" s="1"/>
  <c r="E807" i="7" s="1"/>
  <c r="E808" i="7" s="1"/>
  <c r="E809" i="7" s="1"/>
  <c r="E810" i="7" s="1"/>
  <c r="E811" i="7" s="1"/>
  <c r="E812" i="7" s="1"/>
  <c r="E813" i="7" s="1"/>
  <c r="E814" i="7" s="1"/>
  <c r="E815" i="7" s="1"/>
  <c r="E816" i="7" s="1"/>
  <c r="E817" i="7" s="1"/>
  <c r="E818" i="7" s="1"/>
  <c r="E819" i="7" s="1"/>
  <c r="E820" i="7" s="1"/>
  <c r="E821" i="7" s="1"/>
  <c r="E822" i="7" s="1"/>
  <c r="E823" i="7" s="1"/>
  <c r="E824" i="7" s="1"/>
  <c r="E825" i="7" s="1"/>
  <c r="E826" i="7" s="1"/>
  <c r="E827" i="7" s="1"/>
  <c r="E828" i="7" s="1"/>
  <c r="E829" i="7" s="1"/>
  <c r="E830" i="7" s="1"/>
  <c r="E831" i="7" s="1"/>
  <c r="E832" i="7" s="1"/>
  <c r="E833" i="7" s="1"/>
  <c r="E834" i="7" s="1"/>
  <c r="E835" i="7" s="1"/>
  <c r="E836" i="7" s="1"/>
  <c r="E837" i="7" s="1"/>
  <c r="E838" i="7" s="1"/>
  <c r="E839" i="7" s="1"/>
  <c r="E840" i="7" s="1"/>
  <c r="E841" i="7" s="1"/>
  <c r="E842" i="7" s="1"/>
  <c r="E843" i="7" s="1"/>
  <c r="E844" i="7" s="1"/>
  <c r="E845" i="7" s="1"/>
  <c r="E846" i="7" s="1"/>
  <c r="E847" i="7" s="1"/>
  <c r="E848" i="7" s="1"/>
  <c r="E849" i="7" s="1"/>
  <c r="E850" i="7" s="1"/>
  <c r="E851" i="7" s="1"/>
  <c r="E852" i="7" s="1"/>
  <c r="E853" i="7" s="1"/>
  <c r="E854" i="7" s="1"/>
  <c r="E855" i="7" s="1"/>
  <c r="E856" i="7" s="1"/>
  <c r="E857" i="7" s="1"/>
  <c r="E858" i="7" s="1"/>
  <c r="E859" i="7" s="1"/>
  <c r="E860" i="7" s="1"/>
  <c r="E861" i="7" s="1"/>
  <c r="E862" i="7" s="1"/>
  <c r="E863" i="7" s="1"/>
  <c r="E864" i="7" s="1"/>
  <c r="E865" i="7" s="1"/>
  <c r="E866" i="7" s="1"/>
  <c r="E867" i="7" s="1"/>
  <c r="E868" i="7" s="1"/>
  <c r="E869" i="7" s="1"/>
  <c r="E870" i="7" s="1"/>
  <c r="E871" i="7" s="1"/>
  <c r="E872" i="7" s="1"/>
  <c r="E873" i="7" s="1"/>
  <c r="E874" i="7" s="1"/>
  <c r="E875" i="7" s="1"/>
  <c r="E876" i="7" s="1"/>
  <c r="E877" i="7" s="1"/>
  <c r="E878" i="7" s="1"/>
  <c r="E879" i="7" s="1"/>
  <c r="E880" i="7" s="1"/>
  <c r="E881" i="7" s="1"/>
  <c r="E882" i="7" s="1"/>
  <c r="E883" i="7" s="1"/>
  <c r="E884" i="7" s="1"/>
  <c r="E885" i="7" s="1"/>
  <c r="E886" i="7" s="1"/>
  <c r="E887" i="7" s="1"/>
  <c r="E888" i="7" s="1"/>
  <c r="E889" i="7" s="1"/>
  <c r="E890" i="7" s="1"/>
  <c r="E891" i="7" s="1"/>
  <c r="E892" i="7" s="1"/>
  <c r="E893" i="7" s="1"/>
  <c r="E894" i="7" s="1"/>
  <c r="E895" i="7" s="1"/>
  <c r="E896" i="7" s="1"/>
  <c r="E897" i="7" s="1"/>
  <c r="E898" i="7" s="1"/>
  <c r="E899" i="7" s="1"/>
  <c r="E900" i="7" s="1"/>
  <c r="E901" i="7" s="1"/>
  <c r="E902" i="7" s="1"/>
  <c r="E903" i="7" s="1"/>
  <c r="E904" i="7" s="1"/>
  <c r="E905" i="7" s="1"/>
  <c r="E906" i="7" s="1"/>
  <c r="E907" i="7" s="1"/>
  <c r="E908" i="7" s="1"/>
  <c r="E909" i="7" s="1"/>
  <c r="E910" i="7" s="1"/>
  <c r="E911" i="7" s="1"/>
  <c r="E912" i="7" s="1"/>
  <c r="E913" i="7" s="1"/>
  <c r="E914" i="7" s="1"/>
  <c r="E915" i="7" s="1"/>
  <c r="E916" i="7" s="1"/>
  <c r="E917" i="7" s="1"/>
  <c r="E918" i="7" s="1"/>
  <c r="E919" i="7" s="1"/>
  <c r="E920" i="7" s="1"/>
  <c r="E921" i="7" s="1"/>
  <c r="E922" i="7" s="1"/>
  <c r="E923" i="7" s="1"/>
  <c r="E924" i="7" s="1"/>
  <c r="E925" i="7" s="1"/>
  <c r="E926" i="7" s="1"/>
  <c r="E927" i="7" s="1"/>
  <c r="E928" i="7" s="1"/>
  <c r="E929" i="7" s="1"/>
  <c r="E930" i="7" s="1"/>
  <c r="E931" i="7" s="1"/>
  <c r="E932" i="7" s="1"/>
  <c r="E933" i="7" s="1"/>
  <c r="E934" i="7" s="1"/>
  <c r="E935" i="7" s="1"/>
  <c r="E936" i="7" s="1"/>
  <c r="E937" i="7" s="1"/>
  <c r="E938" i="7" s="1"/>
  <c r="E939" i="7" s="1"/>
  <c r="E940" i="7" s="1"/>
  <c r="E941" i="7" s="1"/>
  <c r="E942" i="7" s="1"/>
  <c r="E943" i="7" s="1"/>
  <c r="E944" i="7" s="1"/>
  <c r="E945" i="7" s="1"/>
  <c r="E946" i="7" s="1"/>
  <c r="E947" i="7" s="1"/>
  <c r="E948" i="7" s="1"/>
  <c r="E949" i="7" s="1"/>
  <c r="E950" i="7" s="1"/>
  <c r="E951" i="7" s="1"/>
  <c r="E952" i="7" s="1"/>
  <c r="E953" i="7" s="1"/>
  <c r="E954" i="7" s="1"/>
  <c r="E955" i="7" s="1"/>
  <c r="E956" i="7" s="1"/>
  <c r="E957" i="7" s="1"/>
  <c r="E958" i="7" s="1"/>
  <c r="E959" i="7" s="1"/>
  <c r="E960" i="7" s="1"/>
  <c r="E961" i="7" s="1"/>
  <c r="E962" i="7" s="1"/>
  <c r="E963" i="7" s="1"/>
  <c r="E964" i="7" s="1"/>
  <c r="E965" i="7" s="1"/>
  <c r="E966" i="7" s="1"/>
  <c r="E967" i="7" s="1"/>
  <c r="E968" i="7" s="1"/>
  <c r="E969" i="7" s="1"/>
  <c r="E970" i="7" s="1"/>
  <c r="E971" i="7" s="1"/>
  <c r="E972" i="7" s="1"/>
  <c r="E973" i="7" s="1"/>
  <c r="E974" i="7" s="1"/>
  <c r="E975" i="7" s="1"/>
  <c r="E976" i="7" s="1"/>
  <c r="E977" i="7" s="1"/>
  <c r="E978" i="7" s="1"/>
  <c r="E979" i="7" s="1"/>
  <c r="E980" i="7" s="1"/>
  <c r="E981" i="7" s="1"/>
  <c r="E982" i="7" s="1"/>
  <c r="E983" i="7" s="1"/>
  <c r="E984" i="7" s="1"/>
  <c r="E985" i="7" s="1"/>
  <c r="E986" i="7" s="1"/>
  <c r="E987" i="7" s="1"/>
  <c r="E988" i="7" s="1"/>
  <c r="E989" i="7" s="1"/>
  <c r="E990" i="7" s="1"/>
  <c r="E991" i="7" s="1"/>
  <c r="E992" i="7" s="1"/>
  <c r="E993" i="7" s="1"/>
  <c r="E994" i="7" s="1"/>
  <c r="E995" i="7" s="1"/>
  <c r="E996" i="7" s="1"/>
  <c r="E997" i="7" s="1"/>
  <c r="E998" i="7" s="1"/>
  <c r="E999" i="7" s="1"/>
  <c r="E1000" i="7" s="1"/>
  <c r="E1001" i="7" s="1"/>
  <c r="E1002" i="7" s="1"/>
  <c r="E1003" i="7" s="1"/>
  <c r="E1004" i="7" s="1"/>
  <c r="E1005" i="7" s="1"/>
  <c r="E1006" i="7" s="1"/>
  <c r="E1007" i="7" s="1"/>
  <c r="E1008" i="7" s="1"/>
  <c r="E1009" i="7" s="1"/>
  <c r="E1010" i="7" s="1"/>
  <c r="E1011" i="7" s="1"/>
  <c r="E1012" i="7" s="1"/>
  <c r="E1013" i="7" s="1"/>
  <c r="E1014" i="7" s="1"/>
  <c r="E1015" i="7" s="1"/>
  <c r="E1016" i="7" s="1"/>
  <c r="E1017" i="7" s="1"/>
  <c r="E1018" i="7" s="1"/>
  <c r="E1019" i="7" s="1"/>
  <c r="E1020" i="7" s="1"/>
  <c r="E1021" i="7" s="1"/>
  <c r="E1022" i="7" s="1"/>
  <c r="E1023" i="7" s="1"/>
  <c r="E1024" i="7" s="1"/>
  <c r="E1025" i="7" s="1"/>
  <c r="E1026" i="7" s="1"/>
  <c r="E1027" i="7" s="1"/>
  <c r="E1028" i="7" s="1"/>
  <c r="E1029" i="7" s="1"/>
  <c r="E1030" i="7" s="1"/>
  <c r="E1031" i="7" s="1"/>
  <c r="E1032" i="7" s="1"/>
  <c r="E1033" i="7" s="1"/>
  <c r="E1034" i="7" s="1"/>
  <c r="E1035" i="7" s="1"/>
  <c r="E1036" i="7" s="1"/>
  <c r="E1037" i="7" s="1"/>
  <c r="E1038" i="7" s="1"/>
  <c r="E1039" i="7" s="1"/>
  <c r="E1040" i="7" s="1"/>
  <c r="E1041" i="7" s="1"/>
  <c r="E1042" i="7" s="1"/>
  <c r="E1043" i="7" s="1"/>
  <c r="E1044" i="7" s="1"/>
  <c r="E1045" i="7" s="1"/>
  <c r="E1046" i="7" s="1"/>
  <c r="E1047" i="7" s="1"/>
  <c r="E1048" i="7" s="1"/>
  <c r="E1049" i="7" s="1"/>
  <c r="E1050" i="7" s="1"/>
  <c r="E1051" i="7" s="1"/>
  <c r="E1052" i="7" s="1"/>
  <c r="E1053" i="7" s="1"/>
  <c r="E1054" i="7" s="1"/>
  <c r="E1055" i="7" s="1"/>
  <c r="E1056" i="7" s="1"/>
  <c r="E1057" i="7" s="1"/>
  <c r="E1058" i="7" s="1"/>
  <c r="E1059" i="7" s="1"/>
  <c r="E1060" i="7" s="1"/>
  <c r="E1061" i="7" s="1"/>
  <c r="E1062" i="7" s="1"/>
  <c r="E1063" i="7" s="1"/>
  <c r="E1064" i="7" s="1"/>
  <c r="E1065" i="7" s="1"/>
  <c r="E1066" i="7" s="1"/>
  <c r="E1067" i="7" s="1"/>
  <c r="E1068" i="7" s="1"/>
  <c r="E1069" i="7" s="1"/>
  <c r="E1070" i="7" s="1"/>
  <c r="E1071" i="7" s="1"/>
  <c r="E1072" i="7" s="1"/>
  <c r="E1073" i="7" s="1"/>
  <c r="E1074" i="7" s="1"/>
  <c r="E1075" i="7" s="1"/>
  <c r="E1076" i="7" s="1"/>
  <c r="E1077" i="7" s="1"/>
  <c r="E1078" i="7" s="1"/>
  <c r="E1079" i="7" s="1"/>
  <c r="E1080" i="7" s="1"/>
  <c r="E1081" i="7" s="1"/>
  <c r="E1082" i="7" s="1"/>
  <c r="E1083" i="7" s="1"/>
  <c r="E1084" i="7" s="1"/>
  <c r="E1085" i="7" s="1"/>
  <c r="E1086" i="7" s="1"/>
  <c r="E1087" i="7" s="1"/>
  <c r="E1088" i="7" s="1"/>
  <c r="E1089" i="7" s="1"/>
  <c r="E1090" i="7" s="1"/>
  <c r="E1091" i="7" s="1"/>
  <c r="E1092" i="7" s="1"/>
  <c r="E1093" i="7" s="1"/>
  <c r="E1094" i="7" s="1"/>
  <c r="E1095" i="7" s="1"/>
  <c r="E1096" i="7" s="1"/>
  <c r="E1097" i="7" s="1"/>
  <c r="E1098" i="7" s="1"/>
  <c r="E1099" i="7" s="1"/>
  <c r="E1100" i="7" s="1"/>
  <c r="E1101" i="7" s="1"/>
  <c r="E1102" i="7" s="1"/>
  <c r="E1103" i="7" s="1"/>
  <c r="E1104" i="7" s="1"/>
  <c r="E1105" i="7" s="1"/>
  <c r="E1106" i="7" s="1"/>
  <c r="E1107" i="7" s="1"/>
  <c r="E1108" i="7" s="1"/>
  <c r="E1109" i="7" s="1"/>
  <c r="E1110" i="7" s="1"/>
  <c r="E1111" i="7" s="1"/>
  <c r="E1112" i="7" s="1"/>
  <c r="E1113" i="7" s="1"/>
  <c r="E1114" i="7" s="1"/>
  <c r="E1115" i="7" s="1"/>
  <c r="E1116" i="7" s="1"/>
  <c r="E1117" i="7" s="1"/>
  <c r="E1118" i="7" s="1"/>
  <c r="E1119" i="7" s="1"/>
  <c r="E1120" i="7" s="1"/>
  <c r="E1121" i="7" s="1"/>
  <c r="E1122" i="7" s="1"/>
  <c r="E1123" i="7" s="1"/>
  <c r="E1124" i="7" s="1"/>
  <c r="E1125" i="7" s="1"/>
  <c r="E1126" i="7" s="1"/>
  <c r="E1127" i="7" s="1"/>
  <c r="E1128" i="7" s="1"/>
  <c r="E1129" i="7" s="1"/>
  <c r="E1130" i="7" s="1"/>
  <c r="E1131" i="7" s="1"/>
  <c r="E1132" i="7" s="1"/>
  <c r="E1133" i="7" s="1"/>
  <c r="E1134" i="7" s="1"/>
  <c r="E1135" i="7" s="1"/>
  <c r="E1136" i="7" s="1"/>
  <c r="E1137" i="7" s="1"/>
  <c r="E1138" i="7" s="1"/>
  <c r="E1139" i="7" s="1"/>
  <c r="E1140" i="7" s="1"/>
  <c r="E1141" i="7" s="1"/>
  <c r="E1142" i="7" s="1"/>
  <c r="E1143" i="7" s="1"/>
  <c r="E1144" i="7" s="1"/>
  <c r="E1145" i="7" s="1"/>
  <c r="E1146" i="7" s="1"/>
  <c r="E1147" i="7" s="1"/>
  <c r="E1148" i="7" s="1"/>
  <c r="E1149" i="7" s="1"/>
  <c r="E1150" i="7" s="1"/>
  <c r="E1151" i="7" s="1"/>
  <c r="E1152" i="7" s="1"/>
  <c r="E1153" i="7" s="1"/>
  <c r="E1154" i="7" s="1"/>
  <c r="E1155" i="7" s="1"/>
  <c r="E1156" i="7" s="1"/>
  <c r="E1157" i="7" s="1"/>
  <c r="E1158" i="7" s="1"/>
  <c r="E1159" i="7" s="1"/>
  <c r="E1160" i="7" s="1"/>
  <c r="E1161" i="7" s="1"/>
  <c r="E1162" i="7" s="1"/>
  <c r="E1163" i="7" s="1"/>
  <c r="E1164" i="7" s="1"/>
  <c r="E1165" i="7" s="1"/>
  <c r="E1166" i="7" s="1"/>
  <c r="E1167" i="7" s="1"/>
  <c r="E1168" i="7" s="1"/>
  <c r="E1169" i="7" s="1"/>
  <c r="E1170" i="7" s="1"/>
  <c r="E1171" i="7" s="1"/>
  <c r="E1172" i="7" s="1"/>
  <c r="E1173" i="7" s="1"/>
  <c r="E1174" i="7" s="1"/>
  <c r="E1175" i="7" s="1"/>
  <c r="E1176" i="7" s="1"/>
  <c r="E1177" i="7" s="1"/>
  <c r="E1178" i="7" s="1"/>
  <c r="E1179" i="7" s="1"/>
  <c r="E1180" i="7" s="1"/>
  <c r="E1181" i="7" s="1"/>
  <c r="E1182" i="7" s="1"/>
  <c r="E1183" i="7" s="1"/>
  <c r="E1184" i="7" s="1"/>
  <c r="E1185" i="7" s="1"/>
  <c r="E1186" i="7" s="1"/>
  <c r="E1187" i="7" s="1"/>
  <c r="E1188" i="7" s="1"/>
  <c r="E1189" i="7" s="1"/>
  <c r="E1190" i="7" s="1"/>
  <c r="E1191" i="7" s="1"/>
  <c r="E1192" i="7" s="1"/>
  <c r="E1193" i="7" s="1"/>
  <c r="E1194" i="7" s="1"/>
  <c r="E1195" i="7" s="1"/>
  <c r="E1196" i="7" s="1"/>
  <c r="E1197" i="7" s="1"/>
  <c r="E1198" i="7" s="1"/>
  <c r="E1199" i="7" s="1"/>
  <c r="E1200" i="7" s="1"/>
  <c r="E1201" i="7" s="1"/>
  <c r="E1202" i="7" s="1"/>
  <c r="E1203" i="7" s="1"/>
  <c r="E1204" i="7" s="1"/>
  <c r="E1205" i="7" s="1"/>
  <c r="E1206" i="7" s="1"/>
  <c r="E1207" i="7" s="1"/>
  <c r="E1208" i="7" s="1"/>
  <c r="E1209" i="7" s="1"/>
  <c r="E1210" i="7" s="1"/>
  <c r="E1211" i="7" s="1"/>
  <c r="E1212" i="7" s="1"/>
  <c r="E1213" i="7" s="1"/>
  <c r="E1214" i="7" s="1"/>
  <c r="E1215" i="7" s="1"/>
  <c r="E1216" i="7" s="1"/>
  <c r="E1217" i="7" s="1"/>
  <c r="E1218" i="7" s="1"/>
  <c r="E1219" i="7" s="1"/>
  <c r="E1220" i="7" s="1"/>
  <c r="E1221" i="7" s="1"/>
  <c r="E1222" i="7" s="1"/>
  <c r="E1223" i="7" s="1"/>
  <c r="E1224" i="7" s="1"/>
  <c r="E1225" i="7" s="1"/>
  <c r="E1226" i="7" s="1"/>
  <c r="E1227" i="7" s="1"/>
  <c r="E1228" i="7" s="1"/>
  <c r="E1229" i="7" s="1"/>
  <c r="E1230" i="7" s="1"/>
  <c r="E1231" i="7" s="1"/>
  <c r="E1232" i="7" s="1"/>
  <c r="E1233" i="7" s="1"/>
  <c r="E1234" i="7" s="1"/>
  <c r="E1235" i="7" s="1"/>
  <c r="E1236" i="7" s="1"/>
  <c r="E1237" i="7" s="1"/>
  <c r="E1238" i="7" s="1"/>
  <c r="E1239" i="7" s="1"/>
  <c r="E1240" i="7" s="1"/>
  <c r="E1241" i="7" s="1"/>
  <c r="E1242" i="7" s="1"/>
  <c r="E1243" i="7" s="1"/>
  <c r="E1244" i="7" s="1"/>
  <c r="E1245" i="7" s="1"/>
  <c r="E1246" i="7" s="1"/>
  <c r="E1247" i="7" s="1"/>
  <c r="E1248" i="7" s="1"/>
  <c r="E1249" i="7" s="1"/>
  <c r="E1250" i="7" s="1"/>
  <c r="E1251" i="7" s="1"/>
  <c r="E1252" i="7" s="1"/>
  <c r="E1253" i="7" s="1"/>
  <c r="E1254" i="7" s="1"/>
  <c r="E1255" i="7" s="1"/>
  <c r="E1256" i="7" s="1"/>
  <c r="E1257" i="7" s="1"/>
  <c r="E1258" i="7" s="1"/>
  <c r="E1259" i="7" s="1"/>
  <c r="E1260" i="7" s="1"/>
  <c r="E1261" i="7" s="1"/>
  <c r="E1262" i="7" s="1"/>
  <c r="E1263" i="7" s="1"/>
  <c r="E1264" i="7" s="1"/>
  <c r="E1265" i="7" s="1"/>
  <c r="E1266" i="7" s="1"/>
  <c r="E1267" i="7" s="1"/>
  <c r="E1268" i="7" s="1"/>
  <c r="E1269" i="7" s="1"/>
  <c r="E1270" i="7" s="1"/>
  <c r="E1271" i="7" s="1"/>
  <c r="E1272" i="7" s="1"/>
  <c r="E1273" i="7" s="1"/>
  <c r="E1274" i="7" s="1"/>
  <c r="E1275" i="7" s="1"/>
  <c r="E1276" i="7" s="1"/>
  <c r="E1277" i="7" s="1"/>
  <c r="E1278" i="7" s="1"/>
  <c r="E1279" i="7" s="1"/>
  <c r="E1280" i="7" s="1"/>
  <c r="E1281" i="7" s="1"/>
  <c r="E1282" i="7" s="1"/>
  <c r="E1283" i="7" s="1"/>
  <c r="E1284" i="7" s="1"/>
  <c r="E1285" i="7" s="1"/>
  <c r="E1286" i="7" s="1"/>
  <c r="E1287" i="7" s="1"/>
  <c r="E1288" i="7" s="1"/>
  <c r="E1289" i="7" s="1"/>
  <c r="E1290" i="7" s="1"/>
  <c r="E1291" i="7" s="1"/>
  <c r="E1292" i="7" s="1"/>
  <c r="E1293" i="7" s="1"/>
  <c r="E1294" i="7" s="1"/>
  <c r="E1295" i="7" s="1"/>
  <c r="E1296" i="7" s="1"/>
  <c r="E1297" i="7" s="1"/>
  <c r="E1298" i="7" s="1"/>
  <c r="E1299" i="7" s="1"/>
  <c r="E1300" i="7" s="1"/>
  <c r="E1301" i="7" s="1"/>
  <c r="E1302" i="7" s="1"/>
  <c r="E1303" i="7" s="1"/>
  <c r="E1304" i="7" s="1"/>
  <c r="E1305" i="7" s="1"/>
  <c r="E1306" i="7" s="1"/>
  <c r="E1307" i="7" s="1"/>
  <c r="E1308" i="7" s="1"/>
  <c r="E1309" i="7" s="1"/>
  <c r="E1310" i="7" s="1"/>
  <c r="E1311" i="7" s="1"/>
  <c r="E1312" i="7" s="1"/>
  <c r="E1313" i="7" s="1"/>
  <c r="E1314" i="7" s="1"/>
  <c r="E1315" i="7" s="1"/>
  <c r="E1316" i="7" s="1"/>
  <c r="E1317" i="7" s="1"/>
  <c r="E1318" i="7" s="1"/>
  <c r="E1319" i="7" s="1"/>
  <c r="E1320" i="7" s="1"/>
  <c r="E1321" i="7" s="1"/>
  <c r="E1322" i="7" s="1"/>
  <c r="E1323" i="7" s="1"/>
  <c r="E1324" i="7" s="1"/>
  <c r="E1325" i="7" s="1"/>
  <c r="E1326" i="7" s="1"/>
  <c r="E1327" i="7" s="1"/>
  <c r="E1328" i="7" s="1"/>
  <c r="E1329" i="7" s="1"/>
  <c r="E1330" i="7" s="1"/>
  <c r="E1331" i="7" s="1"/>
  <c r="E1332" i="7" s="1"/>
  <c r="E1333" i="7" s="1"/>
  <c r="E1334" i="7" s="1"/>
  <c r="E1335" i="7" s="1"/>
  <c r="E1336" i="7" s="1"/>
  <c r="E1337" i="7" s="1"/>
  <c r="E1338" i="7" s="1"/>
  <c r="E1339" i="7" s="1"/>
  <c r="E1340" i="7" s="1"/>
  <c r="E1341" i="7" s="1"/>
  <c r="E1342" i="7" s="1"/>
  <c r="E1343" i="7" s="1"/>
  <c r="E1344" i="7" s="1"/>
  <c r="E1345" i="7" s="1"/>
  <c r="E1346" i="7" s="1"/>
  <c r="E1347" i="7" s="1"/>
  <c r="E1348" i="7" s="1"/>
  <c r="E1349" i="7" s="1"/>
  <c r="E1350" i="7" s="1"/>
  <c r="E1351" i="7" s="1"/>
  <c r="E1352" i="7" s="1"/>
  <c r="E1353" i="7" s="1"/>
  <c r="E1354" i="7" s="1"/>
  <c r="E1355" i="7" s="1"/>
  <c r="E1356" i="7" s="1"/>
  <c r="E1357" i="7" s="1"/>
  <c r="E1358" i="7" s="1"/>
  <c r="E1359" i="7" s="1"/>
  <c r="E1360" i="7" s="1"/>
  <c r="E1361" i="7" s="1"/>
  <c r="E1362" i="7" s="1"/>
  <c r="E1363" i="7" s="1"/>
  <c r="E1364" i="7" s="1"/>
  <c r="E1365" i="7" s="1"/>
  <c r="E1366" i="7" s="1"/>
  <c r="E1367" i="7" s="1"/>
  <c r="E1368" i="7" s="1"/>
  <c r="E1369" i="7" s="1"/>
  <c r="E1370" i="7" s="1"/>
  <c r="E1371" i="7" s="1"/>
  <c r="E1372" i="7" s="1"/>
  <c r="E1373" i="7" s="1"/>
  <c r="E1374" i="7" s="1"/>
  <c r="E1375" i="7" s="1"/>
  <c r="E1376" i="7" s="1"/>
  <c r="E1377" i="7" s="1"/>
  <c r="E1378" i="7" s="1"/>
  <c r="E1379" i="7" s="1"/>
  <c r="E1380" i="7" s="1"/>
  <c r="E1381" i="7" s="1"/>
  <c r="E1382" i="7" s="1"/>
  <c r="E1383" i="7" s="1"/>
  <c r="E1384" i="7" s="1"/>
  <c r="E1385" i="7" s="1"/>
  <c r="E1386" i="7" s="1"/>
  <c r="E1387" i="7" s="1"/>
  <c r="E1388" i="7" s="1"/>
  <c r="E1389" i="7" s="1"/>
  <c r="E1390" i="7" s="1"/>
  <c r="E1391" i="7" s="1"/>
  <c r="E1392" i="7" s="1"/>
  <c r="E1393" i="7" s="1"/>
  <c r="E1394" i="7" s="1"/>
  <c r="E1395" i="7" s="1"/>
  <c r="E1396" i="7" s="1"/>
  <c r="E1397" i="7" s="1"/>
  <c r="E1398" i="7" s="1"/>
  <c r="E1399" i="7" s="1"/>
  <c r="E1400" i="7" s="1"/>
  <c r="E1401" i="7" s="1"/>
  <c r="E1402" i="7" s="1"/>
  <c r="E1403" i="7" s="1"/>
  <c r="E1404" i="7" s="1"/>
  <c r="E1405" i="7" s="1"/>
  <c r="E1406" i="7" s="1"/>
  <c r="E1407" i="7" s="1"/>
  <c r="E1408" i="7" s="1"/>
  <c r="E1409" i="7" s="1"/>
  <c r="E1410" i="7" s="1"/>
  <c r="E1411" i="7" s="1"/>
  <c r="E1412" i="7" s="1"/>
  <c r="E1413" i="7" s="1"/>
  <c r="E1414" i="7" s="1"/>
  <c r="E1415" i="7" s="1"/>
  <c r="E1416" i="7" s="1"/>
  <c r="E1417" i="7" s="1"/>
  <c r="E1418" i="7" s="1"/>
  <c r="E1419" i="7" s="1"/>
  <c r="E1420" i="7" s="1"/>
  <c r="E1421" i="7" s="1"/>
  <c r="E1422" i="7" s="1"/>
  <c r="E1423" i="7" s="1"/>
  <c r="E1424" i="7" s="1"/>
  <c r="E1425" i="7" s="1"/>
  <c r="E1426" i="7" s="1"/>
  <c r="E1427" i="7" s="1"/>
  <c r="E1428" i="7" s="1"/>
  <c r="E1429" i="7" s="1"/>
  <c r="E1430" i="7" s="1"/>
  <c r="E1431" i="7" s="1"/>
  <c r="E1432" i="7" s="1"/>
  <c r="E1433" i="7" s="1"/>
  <c r="E1434" i="7" s="1"/>
  <c r="E1435" i="7" s="1"/>
  <c r="E1436" i="7" s="1"/>
  <c r="E1437" i="7" s="1"/>
  <c r="E1438" i="7" s="1"/>
  <c r="E1439" i="7" s="1"/>
  <c r="E1440" i="7" s="1"/>
  <c r="E1441" i="7" s="1"/>
  <c r="E1442" i="7" s="1"/>
  <c r="E1443" i="7" s="1"/>
  <c r="E1444" i="7" s="1"/>
  <c r="E1445" i="7" s="1"/>
  <c r="E1446" i="7" s="1"/>
  <c r="E1447" i="7" s="1"/>
  <c r="E1448" i="7" s="1"/>
  <c r="E1449" i="7" s="1"/>
  <c r="E1450" i="7" s="1"/>
  <c r="E1451" i="7" s="1"/>
  <c r="E1452" i="7" s="1"/>
  <c r="E1453" i="7" s="1"/>
  <c r="E1454" i="7" s="1"/>
  <c r="E1455" i="7" s="1"/>
  <c r="E1456" i="7" s="1"/>
  <c r="E1457" i="7" s="1"/>
  <c r="E1458" i="7" s="1"/>
  <c r="E1459" i="7" s="1"/>
  <c r="E1460" i="7" s="1"/>
  <c r="E1461" i="7" s="1"/>
  <c r="E1462" i="7" s="1"/>
  <c r="E1463" i="7" s="1"/>
  <c r="E1464" i="7" s="1"/>
  <c r="E1465" i="7" s="1"/>
  <c r="E1466" i="7" s="1"/>
  <c r="E1467" i="7" s="1"/>
  <c r="E1468" i="7" s="1"/>
  <c r="E1469" i="7" s="1"/>
  <c r="E1470" i="7" s="1"/>
  <c r="E1471" i="7" s="1"/>
  <c r="E1472" i="7" s="1"/>
  <c r="E1473" i="7" s="1"/>
  <c r="E1474" i="7" s="1"/>
  <c r="E1475" i="7" s="1"/>
  <c r="E1476" i="7" s="1"/>
  <c r="E1477" i="7" s="1"/>
  <c r="E1478" i="7" s="1"/>
  <c r="E1479" i="7" s="1"/>
  <c r="E1480" i="7" s="1"/>
  <c r="E1481" i="7" s="1"/>
  <c r="E1482" i="7" s="1"/>
  <c r="E1483" i="7" s="1"/>
  <c r="E1484" i="7" s="1"/>
  <c r="E1485" i="7" s="1"/>
  <c r="E1486" i="7" s="1"/>
  <c r="E1487" i="7" s="1"/>
  <c r="E1488" i="7" s="1"/>
  <c r="E1489" i="7" s="1"/>
  <c r="E1490" i="7" s="1"/>
  <c r="E1491" i="7" s="1"/>
  <c r="E1492" i="7" s="1"/>
  <c r="E1493" i="7" s="1"/>
  <c r="E1494" i="7" s="1"/>
  <c r="E1495" i="7" s="1"/>
  <c r="E1496" i="7" s="1"/>
  <c r="E1497" i="7" s="1"/>
  <c r="E1498" i="7" s="1"/>
  <c r="E1499" i="7" s="1"/>
  <c r="E1500" i="7" s="1"/>
  <c r="E1501" i="7" s="1"/>
  <c r="E1502" i="7" s="1"/>
  <c r="E1503" i="7" s="1"/>
  <c r="E1504" i="7" s="1"/>
  <c r="E1505" i="7" s="1"/>
  <c r="E1506" i="7" s="1"/>
  <c r="E1507" i="7" s="1"/>
  <c r="E1508" i="7" s="1"/>
  <c r="E1509" i="7" s="1"/>
  <c r="E1510" i="7" s="1"/>
  <c r="E1511" i="7" s="1"/>
  <c r="E1512" i="7" s="1"/>
  <c r="E1513" i="7" s="1"/>
  <c r="E1514" i="7" s="1"/>
  <c r="E1515" i="7" s="1"/>
  <c r="E1516" i="7" s="1"/>
  <c r="E1517" i="7" s="1"/>
  <c r="E1518" i="7" s="1"/>
  <c r="E1519" i="7" s="1"/>
  <c r="E1520" i="7" s="1"/>
  <c r="E1521" i="7" s="1"/>
  <c r="E1522" i="7" s="1"/>
  <c r="E1523" i="7" s="1"/>
  <c r="E1524" i="7" s="1"/>
  <c r="E1525" i="7" s="1"/>
  <c r="E1526" i="7" s="1"/>
  <c r="E1527" i="7" s="1"/>
  <c r="E1528" i="7" s="1"/>
  <c r="E1529" i="7" s="1"/>
  <c r="E1530" i="7" s="1"/>
  <c r="E1531" i="7" s="1"/>
  <c r="E1532" i="7" s="1"/>
  <c r="E1533" i="7" s="1"/>
  <c r="E1534" i="7" s="1"/>
  <c r="E1535" i="7" s="1"/>
  <c r="E1536" i="7" s="1"/>
  <c r="E1537" i="7" s="1"/>
  <c r="E1538" i="7" s="1"/>
  <c r="E1539" i="7" s="1"/>
  <c r="E1540" i="7" s="1"/>
  <c r="E1541" i="7" s="1"/>
  <c r="E1542" i="7" s="1"/>
  <c r="E1543" i="7" s="1"/>
  <c r="E1544" i="7" s="1"/>
  <c r="E1545" i="7" s="1"/>
  <c r="E1546" i="7" s="1"/>
  <c r="E1547" i="7" s="1"/>
  <c r="E1548" i="7" s="1"/>
  <c r="E1549" i="7" s="1"/>
  <c r="E1550" i="7" s="1"/>
  <c r="E1551" i="7" s="1"/>
  <c r="E1552" i="7" s="1"/>
  <c r="E1553" i="7" s="1"/>
  <c r="E1554" i="7" s="1"/>
  <c r="E1555" i="7" s="1"/>
  <c r="E1556" i="7" s="1"/>
  <c r="E1557" i="7" s="1"/>
  <c r="E1558" i="7" s="1"/>
  <c r="E1559" i="7" s="1"/>
  <c r="E1560" i="7" s="1"/>
  <c r="E1561" i="7" s="1"/>
  <c r="E1562" i="7" s="1"/>
  <c r="E1563" i="7" s="1"/>
  <c r="E1564" i="7" s="1"/>
  <c r="E1565" i="7" s="1"/>
  <c r="E1566" i="7" s="1"/>
  <c r="E1567" i="7" s="1"/>
  <c r="E1568" i="7" s="1"/>
  <c r="E1569" i="7" s="1"/>
  <c r="E1570" i="7" s="1"/>
  <c r="E1571" i="7" s="1"/>
  <c r="E1572" i="7" s="1"/>
  <c r="E1573" i="7" s="1"/>
  <c r="E1574" i="7" s="1"/>
  <c r="E1575" i="7" s="1"/>
  <c r="E1576" i="7" s="1"/>
  <c r="E1577" i="7" s="1"/>
  <c r="E1578" i="7" s="1"/>
  <c r="E1579" i="7" s="1"/>
  <c r="E1580" i="7" s="1"/>
  <c r="E1581" i="7" s="1"/>
  <c r="E1582" i="7" s="1"/>
  <c r="E1583" i="7" s="1"/>
  <c r="E1584" i="7" s="1"/>
  <c r="E1585" i="7" s="1"/>
  <c r="E1586" i="7" s="1"/>
  <c r="E1587" i="7" s="1"/>
  <c r="E1588" i="7" s="1"/>
  <c r="E1589" i="7" s="1"/>
  <c r="E1590" i="7" s="1"/>
  <c r="E1591" i="7" s="1"/>
  <c r="E1592" i="7" s="1"/>
  <c r="E1593" i="7" s="1"/>
  <c r="E1594" i="7" s="1"/>
  <c r="E1595" i="7" s="1"/>
  <c r="E1596" i="7" s="1"/>
  <c r="E1597" i="7" s="1"/>
  <c r="E1598" i="7" s="1"/>
  <c r="E1599" i="7" s="1"/>
  <c r="E1600" i="7" s="1"/>
  <c r="E1601" i="7" s="1"/>
  <c r="E1602" i="7" s="1"/>
  <c r="E1603" i="7" s="1"/>
  <c r="E1604" i="7" s="1"/>
  <c r="E1605" i="7" s="1"/>
  <c r="E1606" i="7" s="1"/>
  <c r="E1607" i="7" s="1"/>
  <c r="E1608" i="7" s="1"/>
  <c r="E1609" i="7" s="1"/>
  <c r="E1610" i="7" s="1"/>
  <c r="E1611" i="7" s="1"/>
  <c r="E1612" i="7" s="1"/>
  <c r="E1613" i="7" s="1"/>
  <c r="E1614" i="7" s="1"/>
  <c r="E1615" i="7" s="1"/>
  <c r="E1616" i="7" s="1"/>
  <c r="E1617" i="7" s="1"/>
  <c r="E1618" i="7" s="1"/>
  <c r="E1619" i="7" s="1"/>
  <c r="E1620" i="7" s="1"/>
  <c r="E1621" i="7" s="1"/>
  <c r="E1622" i="7" s="1"/>
  <c r="E1623" i="7" s="1"/>
  <c r="E1624" i="7" s="1"/>
  <c r="E1625" i="7" s="1"/>
  <c r="E1626" i="7" s="1"/>
  <c r="E1627" i="7" s="1"/>
  <c r="E1628" i="7" s="1"/>
  <c r="E1629" i="7" s="1"/>
  <c r="E1630" i="7" s="1"/>
  <c r="E1631" i="7" s="1"/>
  <c r="E1632" i="7" s="1"/>
  <c r="E1633" i="7" s="1"/>
  <c r="E1634" i="7" s="1"/>
  <c r="E1635" i="7" s="1"/>
  <c r="E1636" i="7" s="1"/>
  <c r="E1637" i="7" s="1"/>
  <c r="E1638" i="7" s="1"/>
  <c r="E1639" i="7" s="1"/>
  <c r="E1640" i="7" s="1"/>
  <c r="E1641" i="7" s="1"/>
  <c r="E1642" i="7" s="1"/>
  <c r="E1643" i="7" s="1"/>
  <c r="E1644" i="7" s="1"/>
  <c r="E1645" i="7" s="1"/>
  <c r="E1646" i="7" s="1"/>
  <c r="E1647" i="7" s="1"/>
  <c r="E1648" i="7" s="1"/>
  <c r="E1649" i="7" s="1"/>
  <c r="E1650" i="7" s="1"/>
  <c r="E1651" i="7" s="1"/>
  <c r="E1652" i="7" s="1"/>
  <c r="E1653" i="7" s="1"/>
  <c r="E1654" i="7" s="1"/>
  <c r="E1655" i="7" s="1"/>
  <c r="E1656" i="7" s="1"/>
  <c r="E1657" i="7" s="1"/>
  <c r="E1658" i="7" s="1"/>
  <c r="E1659" i="7" s="1"/>
  <c r="E1660" i="7" s="1"/>
  <c r="E1661" i="7" s="1"/>
  <c r="E1662" i="7" s="1"/>
  <c r="E1663" i="7" s="1"/>
  <c r="E1664" i="7" s="1"/>
  <c r="E1665" i="7" s="1"/>
  <c r="E1666" i="7" s="1"/>
  <c r="E1667" i="7" s="1"/>
  <c r="E1668" i="7" s="1"/>
  <c r="E1669" i="7" s="1"/>
  <c r="E1670" i="7" s="1"/>
  <c r="E1671" i="7" s="1"/>
  <c r="E1672" i="7" s="1"/>
  <c r="E1673" i="7" s="1"/>
  <c r="E1674" i="7" s="1"/>
  <c r="E1675" i="7" s="1"/>
  <c r="E1676" i="7" s="1"/>
  <c r="E1677" i="7" s="1"/>
  <c r="E1678" i="7" s="1"/>
  <c r="E1679" i="7" s="1"/>
  <c r="E1680" i="7" s="1"/>
  <c r="E1681" i="7" s="1"/>
  <c r="E1682" i="7" s="1"/>
  <c r="E1683" i="7" s="1"/>
  <c r="E1684" i="7" s="1"/>
  <c r="E1685" i="7" s="1"/>
  <c r="E1686" i="7" s="1"/>
  <c r="E1687" i="7" s="1"/>
  <c r="E1688" i="7" s="1"/>
  <c r="E1689" i="7" s="1"/>
  <c r="E1690" i="7" s="1"/>
  <c r="E1691" i="7" s="1"/>
  <c r="E1692" i="7" s="1"/>
  <c r="E1693" i="7" s="1"/>
  <c r="E1694" i="7" s="1"/>
  <c r="E1695" i="7" s="1"/>
  <c r="E1696" i="7" s="1"/>
  <c r="E1697" i="7" s="1"/>
  <c r="E1698" i="7" s="1"/>
  <c r="E1699" i="7" s="1"/>
  <c r="E1700" i="7" s="1"/>
  <c r="E1701" i="7" s="1"/>
  <c r="E1702" i="7" s="1"/>
  <c r="E1703" i="7" s="1"/>
  <c r="E1704" i="7" s="1"/>
  <c r="E1705" i="7" s="1"/>
  <c r="E1706" i="7" s="1"/>
  <c r="E1707" i="7" s="1"/>
  <c r="E1708" i="7" s="1"/>
  <c r="E1709" i="7" s="1"/>
  <c r="E1710" i="7" s="1"/>
  <c r="E1711" i="7" s="1"/>
  <c r="E1712" i="7" s="1"/>
  <c r="E1713" i="7" s="1"/>
  <c r="E1714" i="7" s="1"/>
  <c r="E1715" i="7" s="1"/>
  <c r="E1716" i="7" s="1"/>
  <c r="E1717" i="7" s="1"/>
  <c r="E1718" i="7" s="1"/>
  <c r="E1719" i="7" s="1"/>
  <c r="E1720" i="7" s="1"/>
  <c r="E1721" i="7" s="1"/>
  <c r="E1722" i="7" s="1"/>
  <c r="E1723" i="7" s="1"/>
  <c r="E1724" i="7" s="1"/>
  <c r="E1725" i="7" s="1"/>
  <c r="E1726" i="7" s="1"/>
  <c r="E1727" i="7" s="1"/>
  <c r="E1728" i="7" s="1"/>
  <c r="E1729" i="7" s="1"/>
  <c r="E1730" i="7" s="1"/>
  <c r="E1731" i="7" s="1"/>
  <c r="E1732" i="7" s="1"/>
  <c r="E1733" i="7" s="1"/>
  <c r="E1734" i="7" s="1"/>
  <c r="E1735" i="7" s="1"/>
  <c r="E1736" i="7" s="1"/>
  <c r="E1737" i="7" s="1"/>
  <c r="E1738" i="7" s="1"/>
  <c r="E1739" i="7" s="1"/>
  <c r="E1740" i="7" s="1"/>
  <c r="E1741" i="7" s="1"/>
  <c r="E1742" i="7" s="1"/>
  <c r="E1743" i="7" s="1"/>
  <c r="E1744" i="7" s="1"/>
  <c r="E1745" i="7" s="1"/>
  <c r="E1746" i="7" s="1"/>
  <c r="E1747" i="7" s="1"/>
  <c r="E1748" i="7" s="1"/>
  <c r="E1749" i="7" s="1"/>
  <c r="E1750" i="7" s="1"/>
  <c r="E1751" i="7" s="1"/>
  <c r="E1752" i="7" s="1"/>
  <c r="E1753" i="7" s="1"/>
  <c r="E1754" i="7" s="1"/>
  <c r="E1755" i="7" s="1"/>
  <c r="E1756" i="7" s="1"/>
  <c r="E1757" i="7" s="1"/>
  <c r="E1758" i="7" s="1"/>
  <c r="E1759" i="7" s="1"/>
  <c r="E1760" i="7" s="1"/>
  <c r="E1761" i="7" s="1"/>
  <c r="E1762" i="7" s="1"/>
  <c r="E1763" i="7" s="1"/>
  <c r="E1764" i="7" s="1"/>
  <c r="E1765" i="7" s="1"/>
  <c r="E1766" i="7" s="1"/>
  <c r="E1767" i="7" s="1"/>
  <c r="E1768" i="7" s="1"/>
  <c r="E1769" i="7" s="1"/>
  <c r="E1770" i="7" s="1"/>
  <c r="E1771" i="7" s="1"/>
  <c r="E1772" i="7" s="1"/>
  <c r="E1773" i="7" s="1"/>
  <c r="E1774" i="7" s="1"/>
  <c r="E1775" i="7" s="1"/>
  <c r="E1776" i="7" s="1"/>
  <c r="E1777" i="7" s="1"/>
  <c r="E1778" i="7" s="1"/>
  <c r="E1779" i="7" s="1"/>
  <c r="E1780" i="7" s="1"/>
  <c r="E1781" i="7" s="1"/>
  <c r="E1782" i="7" s="1"/>
  <c r="E1783" i="7" s="1"/>
  <c r="E1784" i="7" s="1"/>
  <c r="E1785" i="7" s="1"/>
  <c r="E1786" i="7" s="1"/>
  <c r="E1787" i="7" s="1"/>
  <c r="E1788" i="7" s="1"/>
  <c r="E1789" i="7" s="1"/>
  <c r="E1790" i="7" s="1"/>
  <c r="E1791" i="7" s="1"/>
  <c r="E1792" i="7" s="1"/>
  <c r="E1793" i="7" s="1"/>
  <c r="E1794" i="7" s="1"/>
  <c r="E1795" i="7" s="1"/>
  <c r="E1796" i="7" s="1"/>
  <c r="E1797" i="7" s="1"/>
  <c r="E1798" i="7" s="1"/>
  <c r="E1799" i="7" s="1"/>
  <c r="E1800" i="7" s="1"/>
  <c r="E1801" i="7" s="1"/>
  <c r="E1802" i="7" s="1"/>
  <c r="E1803" i="7" s="1"/>
  <c r="E1804" i="7" s="1"/>
  <c r="E1805" i="7" s="1"/>
  <c r="E1806" i="7" s="1"/>
  <c r="E1807" i="7" s="1"/>
  <c r="E1808" i="7" s="1"/>
  <c r="E1809" i="7" s="1"/>
  <c r="E1810" i="7" s="1"/>
  <c r="E1811" i="7" s="1"/>
  <c r="E1812" i="7" s="1"/>
  <c r="E1813" i="7" s="1"/>
  <c r="E1814" i="7" s="1"/>
  <c r="E1815" i="7" s="1"/>
  <c r="E1816" i="7" s="1"/>
  <c r="E1817" i="7" s="1"/>
  <c r="E1818" i="7" s="1"/>
  <c r="E1819" i="7" s="1"/>
  <c r="E1820" i="7" s="1"/>
  <c r="E1821" i="7" s="1"/>
  <c r="E1822" i="7" s="1"/>
  <c r="E1823" i="7" s="1"/>
  <c r="E1824" i="7" s="1"/>
  <c r="E1825" i="7" s="1"/>
  <c r="E1826" i="7" s="1"/>
  <c r="E1827" i="7" s="1"/>
  <c r="E1828" i="7" s="1"/>
  <c r="E1829" i="7" s="1"/>
  <c r="E1830" i="7" s="1"/>
  <c r="E1831" i="7" s="1"/>
  <c r="E1832" i="7" s="1"/>
  <c r="E1833" i="7" s="1"/>
  <c r="E1834" i="7" s="1"/>
  <c r="E1835" i="7" s="1"/>
  <c r="E1836" i="7" s="1"/>
  <c r="E1837" i="7" s="1"/>
  <c r="E1838" i="7" s="1"/>
  <c r="E1839" i="7" s="1"/>
  <c r="E1840" i="7" s="1"/>
  <c r="E1841" i="7" s="1"/>
  <c r="E1842" i="7" s="1"/>
  <c r="E1843" i="7" s="1"/>
  <c r="E1844" i="7" s="1"/>
  <c r="E1845" i="7" s="1"/>
  <c r="E1846" i="7" s="1"/>
  <c r="E1847" i="7" s="1"/>
  <c r="E1848" i="7" s="1"/>
  <c r="E1849" i="7" s="1"/>
  <c r="E1850" i="7" s="1"/>
  <c r="E1851" i="7" s="1"/>
  <c r="E1852" i="7" s="1"/>
  <c r="E1853" i="7" s="1"/>
  <c r="E1854" i="7" s="1"/>
  <c r="E1855" i="7" s="1"/>
  <c r="E1856" i="7" s="1"/>
  <c r="E1857" i="7" s="1"/>
  <c r="E1858" i="7" s="1"/>
  <c r="E1859" i="7" s="1"/>
  <c r="E1860" i="7" s="1"/>
  <c r="E1861" i="7" s="1"/>
  <c r="E1862" i="7" s="1"/>
  <c r="E1863" i="7" s="1"/>
  <c r="E1864" i="7" s="1"/>
  <c r="E1865" i="7" s="1"/>
  <c r="E1866" i="7" s="1"/>
  <c r="E1867" i="7" s="1"/>
  <c r="E1868" i="7" s="1"/>
  <c r="E1869" i="7" s="1"/>
  <c r="E1870" i="7" s="1"/>
  <c r="E1871" i="7" s="1"/>
  <c r="E1872" i="7" s="1"/>
  <c r="E1873" i="7" s="1"/>
  <c r="E1874" i="7" s="1"/>
  <c r="E1875" i="7" s="1"/>
  <c r="E1876" i="7" s="1"/>
  <c r="E1877" i="7" s="1"/>
  <c r="E1878" i="7" s="1"/>
  <c r="E1879" i="7" s="1"/>
  <c r="E1880" i="7" s="1"/>
  <c r="E1881" i="7" s="1"/>
  <c r="E1882" i="7" s="1"/>
  <c r="E1883" i="7" s="1"/>
  <c r="E1884" i="7" s="1"/>
  <c r="E1885" i="7" s="1"/>
  <c r="E1886" i="7" s="1"/>
  <c r="E1887" i="7" s="1"/>
  <c r="E1888" i="7" s="1"/>
  <c r="E1889" i="7" s="1"/>
  <c r="E1890" i="7" s="1"/>
  <c r="E1891" i="7" s="1"/>
  <c r="E1892" i="7" s="1"/>
  <c r="E1893" i="7" s="1"/>
  <c r="E1894" i="7" s="1"/>
  <c r="E1895" i="7" s="1"/>
  <c r="E1896" i="7" s="1"/>
  <c r="E1897" i="7" s="1"/>
  <c r="E1898" i="7" s="1"/>
  <c r="E1899" i="7" s="1"/>
  <c r="E1900" i="7" s="1"/>
  <c r="E1901" i="7" s="1"/>
  <c r="E1902" i="7" s="1"/>
  <c r="E1903" i="7" s="1"/>
  <c r="E1904" i="7" s="1"/>
  <c r="E1905" i="7" s="1"/>
  <c r="E1906" i="7" s="1"/>
  <c r="E1907" i="7" s="1"/>
  <c r="E1908" i="7" s="1"/>
  <c r="E1909" i="7" s="1"/>
  <c r="E1910" i="7" s="1"/>
  <c r="E1911" i="7" s="1"/>
  <c r="E1912" i="7" s="1"/>
  <c r="E1913" i="7" s="1"/>
  <c r="E1914" i="7" s="1"/>
  <c r="E1915" i="7" s="1"/>
  <c r="E1916" i="7" s="1"/>
  <c r="E1917" i="7" s="1"/>
  <c r="E1918" i="7" s="1"/>
  <c r="E1919" i="7" s="1"/>
  <c r="E1920" i="7" s="1"/>
  <c r="E1921" i="7" s="1"/>
  <c r="E1922" i="7" s="1"/>
  <c r="E1923" i="7" s="1"/>
  <c r="E1924" i="7" s="1"/>
  <c r="E1925" i="7" s="1"/>
  <c r="E1926" i="7" s="1"/>
  <c r="E1927" i="7" s="1"/>
  <c r="E1928" i="7" s="1"/>
  <c r="E1929" i="7" s="1"/>
  <c r="E1930" i="7" s="1"/>
  <c r="E1931" i="7" s="1"/>
  <c r="E1932" i="7" s="1"/>
  <c r="E1933" i="7" s="1"/>
  <c r="E1934" i="7" s="1"/>
  <c r="E1935" i="7" s="1"/>
  <c r="E1936" i="7" s="1"/>
  <c r="E1937" i="7" s="1"/>
  <c r="E1938" i="7" s="1"/>
  <c r="E1939" i="7" s="1"/>
  <c r="E1940" i="7" s="1"/>
  <c r="E1941" i="7" s="1"/>
  <c r="E1942" i="7" s="1"/>
  <c r="E1943" i="7" s="1"/>
  <c r="E1944" i="7" s="1"/>
  <c r="E1945" i="7" s="1"/>
  <c r="E1946" i="7" s="1"/>
  <c r="E1947" i="7" s="1"/>
  <c r="E1948" i="7" s="1"/>
  <c r="E1949" i="7" s="1"/>
  <c r="E1950" i="7" s="1"/>
  <c r="E1951" i="7" s="1"/>
  <c r="E1952" i="7" s="1"/>
  <c r="E1953" i="7" s="1"/>
  <c r="E1954" i="7" s="1"/>
  <c r="E1955" i="7" s="1"/>
  <c r="E1956" i="7" s="1"/>
  <c r="E1957" i="7" s="1"/>
  <c r="E1958" i="7" s="1"/>
  <c r="E1959" i="7" s="1"/>
  <c r="E1960" i="7" s="1"/>
  <c r="E1961" i="7" s="1"/>
  <c r="E1962" i="7" s="1"/>
  <c r="E1963" i="7" s="1"/>
  <c r="E1964" i="7" s="1"/>
  <c r="E1965" i="7" s="1"/>
  <c r="E1966" i="7" s="1"/>
  <c r="E1967" i="7" s="1"/>
  <c r="E1968" i="7" s="1"/>
  <c r="E1969" i="7" s="1"/>
  <c r="E1970" i="7" s="1"/>
  <c r="E1971" i="7" s="1"/>
  <c r="E1972" i="7" s="1"/>
  <c r="E1973" i="7" s="1"/>
  <c r="E1974" i="7" s="1"/>
  <c r="E1975" i="7" s="1"/>
  <c r="E1976" i="7" s="1"/>
  <c r="E1977" i="7" s="1"/>
  <c r="E1978" i="7" s="1"/>
  <c r="E1979" i="7" s="1"/>
  <c r="E1980" i="7" s="1"/>
  <c r="E1981" i="7" s="1"/>
  <c r="E1982" i="7" s="1"/>
  <c r="E1983" i="7" s="1"/>
  <c r="E1984" i="7" s="1"/>
  <c r="E1985" i="7" s="1"/>
  <c r="E1986" i="7" s="1"/>
  <c r="E1987" i="7" s="1"/>
  <c r="E1988" i="7" s="1"/>
  <c r="E1989" i="7" s="1"/>
  <c r="E1990" i="7" s="1"/>
  <c r="E1991" i="7" s="1"/>
  <c r="E1992" i="7" s="1"/>
  <c r="E1993" i="7" s="1"/>
  <c r="E1994" i="7" s="1"/>
  <c r="E1995" i="7" s="1"/>
  <c r="E1996" i="7" s="1"/>
  <c r="E1997" i="7" s="1"/>
  <c r="E1998" i="7" s="1"/>
  <c r="E1999" i="7" s="1"/>
  <c r="E2000" i="7" s="1"/>
  <c r="E2001" i="7" s="1"/>
  <c r="E2002" i="7" s="1"/>
  <c r="E2003" i="7" s="1"/>
  <c r="E2004" i="7" s="1"/>
  <c r="E2005" i="7" s="1"/>
  <c r="E2006" i="7" s="1"/>
  <c r="E2007" i="7" s="1"/>
  <c r="E2008" i="7" s="1"/>
  <c r="E2009" i="7" s="1"/>
  <c r="E2010" i="7" s="1"/>
  <c r="E2011" i="7" s="1"/>
  <c r="E2012" i="7" s="1"/>
  <c r="E2013" i="7" s="1"/>
  <c r="E2014" i="7" s="1"/>
  <c r="E2015" i="7" s="1"/>
  <c r="E2016" i="7" s="1"/>
  <c r="E2017" i="7" s="1"/>
  <c r="E2018" i="7" s="1"/>
  <c r="E2019" i="7" s="1"/>
  <c r="E2020" i="7" s="1"/>
  <c r="E2021" i="7" s="1"/>
  <c r="E2022" i="7" s="1"/>
  <c r="E2023" i="7" s="1"/>
  <c r="E2024" i="7" s="1"/>
  <c r="E2025" i="7" s="1"/>
  <c r="E2026" i="7" s="1"/>
  <c r="E2027" i="7" s="1"/>
  <c r="E2028" i="7" s="1"/>
  <c r="E2029" i="7" s="1"/>
  <c r="E2030" i="7" s="1"/>
  <c r="E2031" i="7" s="1"/>
  <c r="E2032" i="7" s="1"/>
  <c r="E2033" i="7" s="1"/>
  <c r="E2034" i="7" s="1"/>
  <c r="E2035" i="7" s="1"/>
  <c r="E2036" i="7" s="1"/>
  <c r="E2037" i="7" s="1"/>
  <c r="E2038" i="7" s="1"/>
  <c r="E2039" i="7" s="1"/>
  <c r="E2040" i="7" s="1"/>
  <c r="E2041" i="7" s="1"/>
  <c r="E2042" i="7" s="1"/>
  <c r="E2043" i="7" s="1"/>
  <c r="E2044" i="7" s="1"/>
  <c r="E2045" i="7" s="1"/>
  <c r="E2046" i="7" s="1"/>
  <c r="E2047" i="7" s="1"/>
  <c r="E2048" i="7" s="1"/>
  <c r="E2049" i="7" s="1"/>
  <c r="E2050" i="7" s="1"/>
  <c r="E2051" i="7" s="1"/>
  <c r="E2052" i="7" s="1"/>
  <c r="E2053" i="7" s="1"/>
  <c r="E2054" i="7" s="1"/>
  <c r="E2055" i="7" s="1"/>
  <c r="E2056" i="7" s="1"/>
  <c r="E2057" i="7" s="1"/>
  <c r="E2058" i="7" s="1"/>
  <c r="E2059" i="7" s="1"/>
  <c r="E2060" i="7" s="1"/>
  <c r="E2061" i="7" s="1"/>
  <c r="E2062" i="7" s="1"/>
  <c r="E2063" i="7" s="1"/>
  <c r="E2064" i="7" s="1"/>
  <c r="E2065" i="7" s="1"/>
  <c r="E2066" i="7" s="1"/>
  <c r="E2067" i="7" s="1"/>
  <c r="E2068" i="7" s="1"/>
  <c r="E2069" i="7" s="1"/>
  <c r="E2070" i="7" s="1"/>
  <c r="E2071" i="7" s="1"/>
  <c r="E2072" i="7" s="1"/>
  <c r="E2073" i="7" s="1"/>
  <c r="E2074" i="7" s="1"/>
  <c r="E2075" i="7" s="1"/>
  <c r="E2076" i="7" s="1"/>
  <c r="E2077" i="7" s="1"/>
  <c r="E2078" i="7" s="1"/>
  <c r="E2079" i="7" s="1"/>
  <c r="E2080" i="7" s="1"/>
  <c r="E2081" i="7" s="1"/>
  <c r="E2082" i="7" s="1"/>
  <c r="E2083" i="7" s="1"/>
  <c r="E2084" i="7" s="1"/>
  <c r="E2085" i="7" s="1"/>
  <c r="E2086" i="7" s="1"/>
  <c r="E2087" i="7" s="1"/>
  <c r="E2088" i="7" s="1"/>
  <c r="E2089" i="7" s="1"/>
  <c r="E2090" i="7" s="1"/>
  <c r="E2091" i="7" s="1"/>
  <c r="E2092" i="7" s="1"/>
  <c r="E2093" i="7" s="1"/>
  <c r="E2094" i="7" s="1"/>
  <c r="E2095" i="7" s="1"/>
  <c r="E2096" i="7" s="1"/>
  <c r="E2097" i="7" s="1"/>
  <c r="E2098" i="7" s="1"/>
  <c r="E2099" i="7" s="1"/>
  <c r="E2100" i="7" s="1"/>
  <c r="E2101" i="7" s="1"/>
  <c r="E2102" i="7" s="1"/>
  <c r="E2103" i="7" s="1"/>
  <c r="E2104" i="7" s="1"/>
  <c r="E2105" i="7" s="1"/>
  <c r="E2106" i="7" s="1"/>
  <c r="E2107" i="7" s="1"/>
  <c r="E2108" i="7" s="1"/>
  <c r="E2109" i="7" s="1"/>
  <c r="E2110" i="7" s="1"/>
  <c r="E2111" i="7" s="1"/>
  <c r="E2112" i="7" s="1"/>
  <c r="E2113" i="7" s="1"/>
  <c r="E2114" i="7" s="1"/>
  <c r="E2115" i="7" s="1"/>
  <c r="E2116" i="7" s="1"/>
  <c r="E2117" i="7" s="1"/>
  <c r="E2118" i="7" s="1"/>
  <c r="E2119" i="7" s="1"/>
  <c r="E2120" i="7" s="1"/>
  <c r="E2121" i="7" s="1"/>
  <c r="E2122" i="7" s="1"/>
  <c r="E2123" i="7" s="1"/>
  <c r="E2124" i="7" s="1"/>
  <c r="E2125" i="7" s="1"/>
  <c r="E2126" i="7" s="1"/>
  <c r="E2127" i="7" s="1"/>
  <c r="E2128" i="7" s="1"/>
  <c r="E2129" i="7" s="1"/>
  <c r="E2130" i="7" s="1"/>
  <c r="E2131" i="7" s="1"/>
  <c r="E2132" i="7" s="1"/>
  <c r="E2133" i="7" s="1"/>
  <c r="E2134" i="7" s="1"/>
  <c r="E2135" i="7" s="1"/>
  <c r="E2136" i="7" s="1"/>
  <c r="E2137" i="7" s="1"/>
  <c r="E2138" i="7" s="1"/>
  <c r="E2139" i="7" s="1"/>
  <c r="E2140" i="7" s="1"/>
  <c r="E2141" i="7" s="1"/>
  <c r="E2142" i="7" s="1"/>
  <c r="E2143" i="7" s="1"/>
  <c r="E2144" i="7" s="1"/>
  <c r="E2145" i="7" s="1"/>
  <c r="E2146" i="7" s="1"/>
  <c r="E2147" i="7" s="1"/>
  <c r="E2148" i="7" s="1"/>
  <c r="E2149" i="7" s="1"/>
  <c r="E2150" i="7" s="1"/>
  <c r="E2151" i="7" s="1"/>
  <c r="E2152" i="7" s="1"/>
  <c r="E2153" i="7" s="1"/>
  <c r="E2154" i="7" s="1"/>
  <c r="E2155" i="7" s="1"/>
  <c r="E2156" i="7" s="1"/>
  <c r="E2157" i="7" s="1"/>
  <c r="E2158" i="7" s="1"/>
  <c r="E2159" i="7" s="1"/>
  <c r="E2160" i="7" s="1"/>
  <c r="E2161" i="7" s="1"/>
  <c r="E2162" i="7" s="1"/>
  <c r="E2163" i="7" s="1"/>
  <c r="E2164" i="7" s="1"/>
  <c r="E2165" i="7" s="1"/>
  <c r="E2166" i="7" s="1"/>
  <c r="E2167" i="7" s="1"/>
  <c r="E2168" i="7" s="1"/>
  <c r="E2169" i="7" s="1"/>
  <c r="E2170" i="7" s="1"/>
  <c r="E2171" i="7" s="1"/>
  <c r="E2172" i="7" s="1"/>
  <c r="E2173" i="7" s="1"/>
  <c r="E2174" i="7" s="1"/>
  <c r="E2175" i="7" s="1"/>
  <c r="E2176" i="7" s="1"/>
  <c r="E2177" i="7" s="1"/>
  <c r="E2178" i="7" s="1"/>
  <c r="E2179" i="7" s="1"/>
  <c r="E2180" i="7" s="1"/>
  <c r="E2181" i="7" s="1"/>
  <c r="E2182" i="7" s="1"/>
  <c r="E2183" i="7" s="1"/>
  <c r="E2184" i="7" s="1"/>
  <c r="E2185" i="7" s="1"/>
  <c r="E2186" i="7" s="1"/>
  <c r="E2187" i="7" s="1"/>
  <c r="E2188" i="7" s="1"/>
  <c r="E2189" i="7" s="1"/>
  <c r="E2190" i="7" s="1"/>
  <c r="E2191" i="7" s="1"/>
  <c r="E2192" i="7" s="1"/>
  <c r="E2193" i="7" s="1"/>
  <c r="E2194" i="7" s="1"/>
  <c r="E2195" i="7" s="1"/>
  <c r="E2196" i="7" s="1"/>
  <c r="E2197" i="7" s="1"/>
  <c r="E2198" i="7" s="1"/>
  <c r="E2199" i="7" s="1"/>
  <c r="E2200" i="7" s="1"/>
  <c r="E2201" i="7" s="1"/>
  <c r="E2202" i="7" s="1"/>
  <c r="E2203" i="7" s="1"/>
  <c r="E2204" i="7" s="1"/>
  <c r="E2205" i="7" s="1"/>
  <c r="E2206" i="7" s="1"/>
  <c r="E2207" i="7" s="1"/>
  <c r="E2208" i="7" s="1"/>
  <c r="E2209" i="7" s="1"/>
  <c r="E2210" i="7" s="1"/>
  <c r="E2211" i="7" s="1"/>
  <c r="E2212" i="7" s="1"/>
  <c r="E2213" i="7" s="1"/>
  <c r="E2214" i="7" s="1"/>
  <c r="E2215" i="7" s="1"/>
  <c r="E2216" i="7" s="1"/>
  <c r="E2217" i="7" s="1"/>
  <c r="E2218" i="7" s="1"/>
  <c r="E2219" i="7" s="1"/>
  <c r="E2220" i="7" s="1"/>
  <c r="E2221" i="7" s="1"/>
  <c r="E2222" i="7" s="1"/>
  <c r="E2223" i="7" s="1"/>
  <c r="E2224" i="7" s="1"/>
  <c r="E2225" i="7" s="1"/>
  <c r="E2226" i="7" s="1"/>
  <c r="E2227" i="7" s="1"/>
  <c r="E2228" i="7" s="1"/>
  <c r="E2229" i="7" s="1"/>
  <c r="E2230" i="7" s="1"/>
  <c r="E2231" i="7" s="1"/>
  <c r="E2232" i="7" s="1"/>
  <c r="E2233" i="7" s="1"/>
  <c r="E2234" i="7" s="1"/>
  <c r="E2235" i="7" s="1"/>
  <c r="E2236" i="7" s="1"/>
  <c r="E2237" i="7" s="1"/>
  <c r="E2238" i="7" s="1"/>
  <c r="E2239" i="7" s="1"/>
  <c r="E2240" i="7" s="1"/>
  <c r="E2241" i="7" s="1"/>
  <c r="E2242" i="7" s="1"/>
  <c r="E2243" i="7" s="1"/>
  <c r="E2244" i="7" s="1"/>
  <c r="E2245" i="7" s="1"/>
  <c r="E2246" i="7" s="1"/>
  <c r="E2247" i="7" s="1"/>
  <c r="E2248" i="7" s="1"/>
  <c r="E2249" i="7" s="1"/>
  <c r="E2250" i="7" s="1"/>
  <c r="E2251" i="7" s="1"/>
  <c r="E2252" i="7" s="1"/>
  <c r="E2253" i="7" s="1"/>
  <c r="E2254" i="7" s="1"/>
  <c r="E2255" i="7" s="1"/>
  <c r="E2256" i="7" s="1"/>
  <c r="E2257" i="7" s="1"/>
  <c r="E2258" i="7" s="1"/>
  <c r="E2259" i="7" s="1"/>
  <c r="E2260" i="7" s="1"/>
  <c r="E2261" i="7" s="1"/>
  <c r="E2262" i="7" s="1"/>
  <c r="E2263" i="7" s="1"/>
  <c r="E2264" i="7" s="1"/>
  <c r="E2265" i="7" s="1"/>
  <c r="E2266" i="7" s="1"/>
  <c r="E2267" i="7" s="1"/>
  <c r="E2268" i="7" s="1"/>
  <c r="E2269" i="7" s="1"/>
  <c r="E2270" i="7" s="1"/>
  <c r="E2271" i="7" s="1"/>
  <c r="E2272" i="7" s="1"/>
  <c r="E2273" i="7" s="1"/>
  <c r="E2274" i="7" s="1"/>
  <c r="E2275" i="7" s="1"/>
  <c r="E2276" i="7" s="1"/>
  <c r="E2277" i="7" s="1"/>
  <c r="E2278" i="7" s="1"/>
  <c r="E2279" i="7" s="1"/>
  <c r="E2280" i="7" s="1"/>
  <c r="E2281" i="7" s="1"/>
  <c r="E2282" i="7" s="1"/>
  <c r="E2283" i="7" s="1"/>
  <c r="E2284" i="7" s="1"/>
  <c r="E2285" i="7" s="1"/>
  <c r="E2286" i="7" s="1"/>
  <c r="E2287" i="7" s="1"/>
  <c r="E2288" i="7" s="1"/>
  <c r="E2289" i="7" s="1"/>
  <c r="E2290" i="7" s="1"/>
  <c r="E2291" i="7" s="1"/>
  <c r="E2292" i="7" s="1"/>
  <c r="E2293" i="7" s="1"/>
  <c r="E2294" i="7" s="1"/>
  <c r="E2295" i="7" s="1"/>
  <c r="E2296" i="7" s="1"/>
  <c r="E2297" i="7" s="1"/>
  <c r="E2298" i="7" s="1"/>
  <c r="E2299" i="7" s="1"/>
  <c r="E2300" i="7" s="1"/>
  <c r="E2301" i="7" s="1"/>
  <c r="E2302" i="7" s="1"/>
  <c r="E2303" i="7" s="1"/>
  <c r="E2304" i="7" s="1"/>
  <c r="E2305" i="7" s="1"/>
  <c r="E2306" i="7" s="1"/>
  <c r="E2307" i="7" s="1"/>
  <c r="E2308" i="7" s="1"/>
  <c r="E2309" i="7" s="1"/>
  <c r="E2310" i="7" s="1"/>
  <c r="E2311" i="7" s="1"/>
  <c r="E2312" i="7" s="1"/>
  <c r="E2313" i="7" s="1"/>
  <c r="E2314" i="7" s="1"/>
  <c r="E2315" i="7" s="1"/>
  <c r="E2316" i="7" s="1"/>
  <c r="E2317" i="7" s="1"/>
  <c r="E2318" i="7" s="1"/>
  <c r="E2319" i="7" s="1"/>
  <c r="E2320" i="7" s="1"/>
  <c r="E2321" i="7" s="1"/>
  <c r="E2322" i="7" s="1"/>
  <c r="E2323" i="7" s="1"/>
  <c r="E2324" i="7" s="1"/>
  <c r="E2325" i="7" s="1"/>
  <c r="E2326" i="7" s="1"/>
  <c r="E2327" i="7" s="1"/>
  <c r="E2328" i="7" s="1"/>
  <c r="E2329" i="7" s="1"/>
  <c r="E2330" i="7" s="1"/>
  <c r="E2331" i="7" s="1"/>
  <c r="E2332" i="7" s="1"/>
  <c r="E2333" i="7" s="1"/>
  <c r="E2334" i="7" s="1"/>
  <c r="E2335" i="7" s="1"/>
  <c r="E2336" i="7" s="1"/>
  <c r="E2337" i="7" s="1"/>
  <c r="E2338" i="7" s="1"/>
  <c r="E2339" i="7" s="1"/>
  <c r="E2340" i="7" s="1"/>
  <c r="E2341" i="7" s="1"/>
  <c r="E2342" i="7" s="1"/>
  <c r="E2343" i="7" s="1"/>
  <c r="E2344" i="7" s="1"/>
  <c r="E2345" i="7" s="1"/>
  <c r="E2346" i="7" s="1"/>
  <c r="E2347" i="7" s="1"/>
  <c r="E2348" i="7" s="1"/>
  <c r="E2349" i="7" s="1"/>
  <c r="E2350" i="7" s="1"/>
  <c r="E2351" i="7" s="1"/>
  <c r="E2352" i="7" s="1"/>
  <c r="E2353" i="7" s="1"/>
  <c r="E2354" i="7" s="1"/>
  <c r="E2355" i="7" s="1"/>
  <c r="E2356" i="7" s="1"/>
  <c r="E2357" i="7" s="1"/>
  <c r="E2358" i="7" s="1"/>
  <c r="E2359" i="7" s="1"/>
  <c r="E2360" i="7" s="1"/>
  <c r="E2361" i="7" s="1"/>
  <c r="E2362" i="7" s="1"/>
  <c r="E2363" i="7" s="1"/>
  <c r="E2364" i="7" s="1"/>
  <c r="E2365" i="7" s="1"/>
  <c r="E2366" i="7" s="1"/>
  <c r="E2367" i="7" s="1"/>
  <c r="E2368" i="7" s="1"/>
  <c r="E2369" i="7" s="1"/>
  <c r="E2370" i="7" s="1"/>
  <c r="E2371" i="7" s="1"/>
  <c r="E2372" i="7" s="1"/>
  <c r="E2373" i="7" s="1"/>
  <c r="E2374" i="7" s="1"/>
  <c r="E2375" i="7" s="1"/>
  <c r="E2376" i="7" s="1"/>
  <c r="E2377" i="7" s="1"/>
  <c r="E2378" i="7" s="1"/>
  <c r="E2379" i="7" s="1"/>
  <c r="E2380" i="7" s="1"/>
  <c r="E2381" i="7" s="1"/>
  <c r="E2382" i="7" s="1"/>
  <c r="E2383" i="7" s="1"/>
  <c r="E2384" i="7" s="1"/>
  <c r="E2385" i="7" s="1"/>
  <c r="E2386" i="7" s="1"/>
  <c r="E2387" i="7" s="1"/>
  <c r="E2388" i="7" s="1"/>
  <c r="E2389" i="7" s="1"/>
  <c r="E2390" i="7" s="1"/>
  <c r="E2391" i="7" s="1"/>
  <c r="E2392" i="7" s="1"/>
  <c r="E2393" i="7" s="1"/>
  <c r="E2394" i="7" s="1"/>
  <c r="E2395" i="7" s="1"/>
  <c r="E2396" i="7" s="1"/>
  <c r="E2397" i="7" s="1"/>
  <c r="E2398" i="7" s="1"/>
  <c r="E2399" i="7" s="1"/>
  <c r="E2400" i="7" s="1"/>
  <c r="E2401" i="7" s="1"/>
  <c r="E2402" i="7" s="1"/>
  <c r="E2403" i="7" s="1"/>
  <c r="E2404" i="7" s="1"/>
  <c r="E2405" i="7" s="1"/>
  <c r="E2406" i="7" s="1"/>
  <c r="E2407" i="7" s="1"/>
  <c r="E2408" i="7" s="1"/>
  <c r="E2409" i="7" s="1"/>
  <c r="E2410" i="7" s="1"/>
  <c r="E2411" i="7" s="1"/>
  <c r="E2412" i="7" s="1"/>
  <c r="E2413" i="7" s="1"/>
  <c r="E2414" i="7" s="1"/>
  <c r="E2415" i="7" s="1"/>
  <c r="E2416" i="7" s="1"/>
  <c r="E2417" i="7" s="1"/>
  <c r="E2418" i="7" s="1"/>
  <c r="E2419" i="7" s="1"/>
  <c r="E2420" i="7" s="1"/>
  <c r="E2421" i="7" s="1"/>
  <c r="E2422" i="7" s="1"/>
  <c r="E2423" i="7" s="1"/>
  <c r="E2424" i="7" s="1"/>
  <c r="E2425" i="7" s="1"/>
  <c r="E2426" i="7" s="1"/>
  <c r="E2427" i="7" s="1"/>
  <c r="E2428" i="7" s="1"/>
  <c r="E2429" i="7" s="1"/>
  <c r="E2430" i="7" s="1"/>
  <c r="E2431" i="7" s="1"/>
  <c r="E2432" i="7" s="1"/>
  <c r="E2433" i="7" s="1"/>
  <c r="E2434" i="7" s="1"/>
  <c r="E2435" i="7" s="1"/>
  <c r="E2436" i="7" s="1"/>
  <c r="E2437" i="7" s="1"/>
  <c r="E2438" i="7" s="1"/>
  <c r="E2439" i="7" s="1"/>
  <c r="E2440" i="7" s="1"/>
  <c r="E2441" i="7" s="1"/>
  <c r="E2442" i="7" s="1"/>
  <c r="E2443" i="7" s="1"/>
  <c r="E2444" i="7" s="1"/>
  <c r="E2445" i="7" s="1"/>
  <c r="E2446" i="7" s="1"/>
  <c r="E2447" i="7" s="1"/>
  <c r="E2448" i="7" s="1"/>
  <c r="E2449" i="7" s="1"/>
  <c r="E2450" i="7" s="1"/>
  <c r="E2451" i="7" s="1"/>
  <c r="E2452" i="7" s="1"/>
  <c r="E2453" i="7" s="1"/>
  <c r="E2454" i="7" s="1"/>
  <c r="E2455" i="7" s="1"/>
  <c r="E2456" i="7" s="1"/>
  <c r="E2457" i="7" s="1"/>
  <c r="E2458" i="7" s="1"/>
  <c r="E2459" i="7" s="1"/>
  <c r="E2460" i="7" s="1"/>
  <c r="E2461" i="7" s="1"/>
  <c r="E2462" i="7" s="1"/>
  <c r="E2463" i="7" s="1"/>
  <c r="E2464" i="7" s="1"/>
  <c r="E2465" i="7" s="1"/>
  <c r="E2466" i="7" s="1"/>
  <c r="E2467" i="7" s="1"/>
  <c r="E2468" i="7" s="1"/>
  <c r="E2469" i="7" s="1"/>
  <c r="E2470" i="7" s="1"/>
  <c r="E2471" i="7" s="1"/>
  <c r="E2472" i="7" s="1"/>
  <c r="E2473" i="7" s="1"/>
  <c r="E2474" i="7" s="1"/>
  <c r="E2475" i="7" s="1"/>
  <c r="E2476" i="7" s="1"/>
  <c r="E2477" i="7" s="1"/>
  <c r="E2478" i="7" s="1"/>
  <c r="E2479" i="7" s="1"/>
  <c r="E2480" i="7" s="1"/>
  <c r="E2481" i="7" s="1"/>
  <c r="E2482" i="7" s="1"/>
  <c r="E2483" i="7" s="1"/>
  <c r="E2484" i="7" s="1"/>
  <c r="E2485" i="7" s="1"/>
  <c r="E2486" i="7" s="1"/>
  <c r="E2487" i="7" s="1"/>
  <c r="E2488" i="7" s="1"/>
  <c r="E2489" i="7" s="1"/>
  <c r="E2490" i="7" s="1"/>
  <c r="E2491" i="7" s="1"/>
  <c r="E2492" i="7" s="1"/>
  <c r="E2493" i="7" s="1"/>
  <c r="E2494" i="7" s="1"/>
  <c r="E2495" i="7" s="1"/>
  <c r="E2496" i="7" s="1"/>
  <c r="E2497" i="7" s="1"/>
  <c r="E2498" i="7" s="1"/>
  <c r="E2499" i="7" s="1"/>
  <c r="E2500" i="7" s="1"/>
  <c r="E2501" i="7" s="1"/>
  <c r="E2502" i="7" s="1"/>
  <c r="E2503" i="7" s="1"/>
  <c r="E2504" i="7" s="1"/>
  <c r="E2505" i="7" s="1"/>
  <c r="E2506" i="7" s="1"/>
  <c r="E2507" i="7" s="1"/>
  <c r="E2508" i="7" s="1"/>
  <c r="E2509" i="7" s="1"/>
  <c r="E2510" i="7" s="1"/>
  <c r="E2511" i="7" s="1"/>
  <c r="E2512" i="7" s="1"/>
  <c r="E2513" i="7" s="1"/>
  <c r="E2514" i="7" s="1"/>
  <c r="E2515" i="7" s="1"/>
  <c r="E2516" i="7" s="1"/>
  <c r="E2517" i="7" s="1"/>
  <c r="E2518" i="7" s="1"/>
  <c r="E2519" i="7" s="1"/>
  <c r="E2520" i="7" s="1"/>
  <c r="E2521" i="7" s="1"/>
  <c r="E2522" i="7" s="1"/>
  <c r="E2523" i="7" s="1"/>
  <c r="E2524" i="7" s="1"/>
  <c r="E2525" i="7" s="1"/>
  <c r="E2526" i="7" s="1"/>
  <c r="E2527" i="7" s="1"/>
  <c r="E2528" i="7" s="1"/>
  <c r="E2529" i="7" s="1"/>
  <c r="E2530" i="7" s="1"/>
  <c r="E2531" i="7" s="1"/>
  <c r="E2532" i="7" s="1"/>
  <c r="E2533" i="7" s="1"/>
  <c r="E2534" i="7" s="1"/>
  <c r="E2535" i="7" s="1"/>
  <c r="E2536" i="7" s="1"/>
  <c r="E2537" i="7" s="1"/>
  <c r="E2538" i="7" s="1"/>
  <c r="E2539" i="7" s="1"/>
  <c r="E2540" i="7" s="1"/>
  <c r="E2541" i="7" s="1"/>
  <c r="E2542" i="7" s="1"/>
  <c r="E2543" i="7" s="1"/>
  <c r="E2544" i="7" s="1"/>
  <c r="E2545" i="7" s="1"/>
  <c r="E2546" i="7" s="1"/>
  <c r="E2547" i="7" s="1"/>
  <c r="E2548" i="7" s="1"/>
  <c r="E2549" i="7" s="1"/>
  <c r="E2550" i="7" s="1"/>
  <c r="E2551" i="7" s="1"/>
  <c r="E2552" i="7" s="1"/>
  <c r="E2553" i="7" s="1"/>
  <c r="E2554" i="7" s="1"/>
  <c r="E2555" i="7" s="1"/>
  <c r="E2556" i="7" s="1"/>
  <c r="E2557" i="7" s="1"/>
  <c r="E2558" i="7" s="1"/>
  <c r="E2559" i="7" s="1"/>
  <c r="E2560" i="7" s="1"/>
  <c r="E2561" i="7" s="1"/>
  <c r="E2562" i="7" s="1"/>
  <c r="E2563" i="7" s="1"/>
  <c r="E2564" i="7" s="1"/>
  <c r="E2565" i="7" s="1"/>
  <c r="E2566" i="7" s="1"/>
  <c r="E2567" i="7" s="1"/>
  <c r="E2568" i="7" s="1"/>
  <c r="E2569" i="7" s="1"/>
  <c r="E2570" i="7" s="1"/>
  <c r="E2571" i="7" s="1"/>
  <c r="E2572" i="7" s="1"/>
  <c r="E2573" i="7" s="1"/>
  <c r="E2574" i="7" s="1"/>
  <c r="E2575" i="7" s="1"/>
  <c r="E2576" i="7" s="1"/>
  <c r="E2577" i="7" s="1"/>
  <c r="E2578" i="7" s="1"/>
  <c r="E2579" i="7" s="1"/>
  <c r="E2580" i="7" s="1"/>
  <c r="E2581" i="7" s="1"/>
  <c r="E2582" i="7" s="1"/>
  <c r="E2583" i="7" s="1"/>
  <c r="E2584" i="7" s="1"/>
  <c r="E2585" i="7" s="1"/>
  <c r="E2586" i="7" s="1"/>
  <c r="E2587" i="7" s="1"/>
  <c r="E2588" i="7" s="1"/>
  <c r="E2589" i="7" s="1"/>
  <c r="E2590" i="7" s="1"/>
  <c r="E2591" i="7" s="1"/>
  <c r="E2592" i="7" s="1"/>
  <c r="E2593" i="7" s="1"/>
  <c r="E2594" i="7" s="1"/>
  <c r="E2595" i="7" s="1"/>
  <c r="E2596" i="7" s="1"/>
  <c r="E2597" i="7" s="1"/>
  <c r="E2598" i="7" s="1"/>
  <c r="E2599" i="7" s="1"/>
  <c r="E2600" i="7" s="1"/>
  <c r="E2601" i="7" s="1"/>
  <c r="E2602" i="7" s="1"/>
  <c r="E2603" i="7" s="1"/>
  <c r="E2604" i="7" s="1"/>
  <c r="E2605" i="7" s="1"/>
  <c r="E2606" i="7" s="1"/>
  <c r="E2607" i="7" s="1"/>
  <c r="E2608" i="7" s="1"/>
  <c r="E2609" i="7" s="1"/>
  <c r="E2610" i="7" s="1"/>
  <c r="E2611" i="7" s="1"/>
  <c r="E2612" i="7" s="1"/>
  <c r="E2613" i="7" s="1"/>
  <c r="E2614" i="7" s="1"/>
  <c r="E2615" i="7" s="1"/>
  <c r="E2616" i="7" s="1"/>
  <c r="E2617" i="7" s="1"/>
  <c r="E2618" i="7" s="1"/>
  <c r="E2619" i="7" s="1"/>
  <c r="E2620" i="7" s="1"/>
  <c r="E2621" i="7" s="1"/>
  <c r="E2622" i="7" s="1"/>
  <c r="E2623" i="7" s="1"/>
  <c r="E2624" i="7" s="1"/>
  <c r="E2625" i="7" s="1"/>
  <c r="E2626" i="7" s="1"/>
  <c r="E2627" i="7" s="1"/>
  <c r="E2628" i="7" s="1"/>
  <c r="E2629" i="7" s="1"/>
  <c r="E2630" i="7" s="1"/>
  <c r="E2631" i="7" s="1"/>
  <c r="E2632" i="7" s="1"/>
  <c r="E2633" i="7" s="1"/>
  <c r="E2634" i="7" s="1"/>
  <c r="E2635" i="7" s="1"/>
  <c r="E2636" i="7" s="1"/>
  <c r="E2637" i="7" s="1"/>
  <c r="E2638" i="7" s="1"/>
  <c r="E2639" i="7" s="1"/>
  <c r="E2640" i="7" s="1"/>
  <c r="E2641" i="7" s="1"/>
  <c r="E2642" i="7" s="1"/>
  <c r="E2643" i="7" s="1"/>
  <c r="E2644" i="7" s="1"/>
  <c r="E2645" i="7" s="1"/>
  <c r="E2646" i="7" s="1"/>
  <c r="E2647" i="7" s="1"/>
  <c r="E2648" i="7" s="1"/>
  <c r="E2649" i="7" s="1"/>
  <c r="E2650" i="7" s="1"/>
  <c r="E2651" i="7" s="1"/>
  <c r="E2652" i="7" s="1"/>
  <c r="E2653" i="7" s="1"/>
  <c r="E2654" i="7" s="1"/>
  <c r="E2655" i="7" s="1"/>
  <c r="E2656" i="7" s="1"/>
  <c r="E2657" i="7" s="1"/>
  <c r="E2658" i="7" s="1"/>
  <c r="E2659" i="7" s="1"/>
  <c r="E2660" i="7" s="1"/>
  <c r="E2661" i="7" s="1"/>
  <c r="E2662" i="7" s="1"/>
  <c r="E2663" i="7" s="1"/>
  <c r="E2664" i="7" s="1"/>
  <c r="E2665" i="7" s="1"/>
  <c r="E2666" i="7" s="1"/>
  <c r="E2667" i="7" s="1"/>
  <c r="E2668" i="7" s="1"/>
  <c r="E2669" i="7" s="1"/>
  <c r="E2670" i="7" s="1"/>
  <c r="E2671" i="7" s="1"/>
  <c r="E2672" i="7" s="1"/>
  <c r="E2673" i="7" s="1"/>
  <c r="E2674" i="7" s="1"/>
  <c r="E2675" i="7" s="1"/>
  <c r="E2676" i="7" s="1"/>
  <c r="E2677" i="7" s="1"/>
  <c r="E2678" i="7" s="1"/>
  <c r="E2679" i="7" s="1"/>
  <c r="E2680" i="7" s="1"/>
  <c r="E2681" i="7" s="1"/>
  <c r="E2682" i="7" s="1"/>
  <c r="E2683" i="7" s="1"/>
  <c r="E2684" i="7" s="1"/>
  <c r="E2685" i="7" s="1"/>
  <c r="E2686" i="7" s="1"/>
  <c r="E2687" i="7" s="1"/>
  <c r="E2688" i="7" s="1"/>
  <c r="E2689" i="7" s="1"/>
  <c r="E2690" i="7" s="1"/>
  <c r="E2691" i="7" s="1"/>
  <c r="E2692" i="7" s="1"/>
  <c r="E2693" i="7" s="1"/>
  <c r="E2694" i="7" s="1"/>
  <c r="E2695" i="7" s="1"/>
  <c r="E2696" i="7" s="1"/>
  <c r="E2697" i="7" s="1"/>
  <c r="E2698" i="7" s="1"/>
  <c r="E2699" i="7" s="1"/>
  <c r="E2700" i="7" s="1"/>
  <c r="E2701" i="7" s="1"/>
  <c r="E2702" i="7" s="1"/>
  <c r="E2703" i="7" s="1"/>
  <c r="E2704" i="7" s="1"/>
  <c r="E2705" i="7" s="1"/>
  <c r="E2706" i="7" s="1"/>
  <c r="E2707" i="7" s="1"/>
  <c r="E2708" i="7" s="1"/>
  <c r="E2709" i="7" s="1"/>
  <c r="E2710" i="7" s="1"/>
  <c r="E2711" i="7" s="1"/>
  <c r="E2712" i="7" s="1"/>
  <c r="E2713" i="7" s="1"/>
  <c r="E2714" i="7" s="1"/>
  <c r="E2715" i="7" s="1"/>
  <c r="E2716" i="7" s="1"/>
  <c r="E2717" i="7" s="1"/>
  <c r="E2718" i="7" s="1"/>
  <c r="E2719" i="7" s="1"/>
  <c r="E2720" i="7" s="1"/>
  <c r="E2721" i="7" s="1"/>
  <c r="E2722" i="7" s="1"/>
  <c r="E2723" i="7" s="1"/>
  <c r="E2724" i="7" s="1"/>
  <c r="E2725" i="7" s="1"/>
  <c r="E2726" i="7" s="1"/>
  <c r="E2727" i="7" s="1"/>
  <c r="E2728" i="7" s="1"/>
  <c r="E2729" i="7" s="1"/>
  <c r="E2730" i="7" s="1"/>
  <c r="E2731" i="7" s="1"/>
  <c r="E2732" i="7" s="1"/>
  <c r="E2733" i="7" s="1"/>
  <c r="E2734" i="7" s="1"/>
  <c r="E2735" i="7" s="1"/>
  <c r="E2736" i="7" s="1"/>
  <c r="E2737" i="7" s="1"/>
  <c r="E2738" i="7" s="1"/>
  <c r="E2739" i="7" s="1"/>
  <c r="E2740" i="7" s="1"/>
  <c r="E2741" i="7" s="1"/>
  <c r="E2742" i="7" s="1"/>
  <c r="E2743" i="7" s="1"/>
  <c r="E2744" i="7" s="1"/>
  <c r="E2745" i="7" s="1"/>
  <c r="E2746" i="7" s="1"/>
  <c r="E2747" i="7" s="1"/>
  <c r="E2748" i="7" s="1"/>
  <c r="E2749" i="7" s="1"/>
  <c r="E2750" i="7" s="1"/>
  <c r="E2751" i="7" s="1"/>
  <c r="E2752" i="7" s="1"/>
  <c r="E2753" i="7" s="1"/>
  <c r="E2754" i="7" s="1"/>
  <c r="E2755" i="7" s="1"/>
  <c r="E2756" i="7" s="1"/>
  <c r="E2757" i="7" s="1"/>
  <c r="E2758" i="7" s="1"/>
  <c r="E2759" i="7" s="1"/>
  <c r="E2760" i="7" s="1"/>
  <c r="E2761" i="7" s="1"/>
  <c r="E2762" i="7" s="1"/>
  <c r="E2763" i="7" s="1"/>
  <c r="E2764" i="7" s="1"/>
  <c r="E2765" i="7" s="1"/>
  <c r="E2766" i="7" s="1"/>
  <c r="E2767" i="7" s="1"/>
  <c r="E2768" i="7" s="1"/>
  <c r="E2769" i="7" s="1"/>
  <c r="E2770" i="7" s="1"/>
  <c r="E2771" i="7" s="1"/>
  <c r="E2772" i="7" s="1"/>
  <c r="E2773" i="7" s="1"/>
  <c r="E2774" i="7" s="1"/>
  <c r="E2775" i="7" s="1"/>
  <c r="E2776" i="7" s="1"/>
  <c r="E2777" i="7" s="1"/>
  <c r="E2778" i="7" s="1"/>
  <c r="E2779" i="7" s="1"/>
  <c r="E2780" i="7" s="1"/>
  <c r="E2781" i="7" s="1"/>
  <c r="E2782" i="7" s="1"/>
  <c r="E2783" i="7" s="1"/>
  <c r="E2784" i="7" s="1"/>
  <c r="E2785" i="7" s="1"/>
  <c r="E2786" i="7" s="1"/>
  <c r="E2787" i="7" s="1"/>
  <c r="E2788" i="7" s="1"/>
  <c r="E2789" i="7" s="1"/>
  <c r="E2790" i="7" s="1"/>
  <c r="E2791" i="7" s="1"/>
  <c r="E2792" i="7" s="1"/>
  <c r="E2793" i="7" s="1"/>
  <c r="E2794" i="7" s="1"/>
  <c r="E2795" i="7" s="1"/>
  <c r="E2796" i="7" s="1"/>
  <c r="E2797" i="7" s="1"/>
  <c r="E2798" i="7" s="1"/>
  <c r="E2799" i="7" s="1"/>
  <c r="E2800" i="7" s="1"/>
  <c r="E2801" i="7" s="1"/>
  <c r="E2802" i="7" s="1"/>
  <c r="E2803" i="7" s="1"/>
  <c r="E2804" i="7" s="1"/>
  <c r="E2805" i="7" s="1"/>
  <c r="E2806" i="7" s="1"/>
  <c r="E2807" i="7" s="1"/>
  <c r="E2808" i="7" s="1"/>
  <c r="E2809" i="7" s="1"/>
  <c r="E2810" i="7" s="1"/>
  <c r="E2811" i="7" s="1"/>
  <c r="E2812" i="7" s="1"/>
  <c r="E2813" i="7" s="1"/>
  <c r="E2814" i="7" s="1"/>
  <c r="E2815" i="7" s="1"/>
  <c r="E2816" i="7" s="1"/>
  <c r="E2817" i="7" s="1"/>
  <c r="E2818" i="7" s="1"/>
  <c r="E2819" i="7" s="1"/>
  <c r="E2820" i="7" s="1"/>
  <c r="E2821" i="7" s="1"/>
  <c r="E2822" i="7" s="1"/>
  <c r="E2823" i="7" s="1"/>
  <c r="E2824" i="7" s="1"/>
  <c r="E2825" i="7" s="1"/>
  <c r="E2826" i="7" s="1"/>
  <c r="E2827" i="7" s="1"/>
  <c r="E2828" i="7" s="1"/>
  <c r="E2829" i="7" s="1"/>
  <c r="E2830" i="7" s="1"/>
  <c r="E2831" i="7" s="1"/>
  <c r="E2832" i="7" s="1"/>
  <c r="E2833" i="7" s="1"/>
  <c r="E2834" i="7" s="1"/>
  <c r="E2835" i="7" s="1"/>
  <c r="E2836" i="7" s="1"/>
  <c r="E2837" i="7" s="1"/>
  <c r="E2838" i="7" s="1"/>
  <c r="E2839" i="7" s="1"/>
  <c r="E2840" i="7" s="1"/>
  <c r="E2841" i="7" s="1"/>
  <c r="E2842" i="7" s="1"/>
  <c r="E2843" i="7" s="1"/>
  <c r="E2844" i="7" s="1"/>
  <c r="E2845" i="7" s="1"/>
  <c r="E2846" i="7" s="1"/>
  <c r="E2847" i="7" s="1"/>
  <c r="E2848" i="7" s="1"/>
  <c r="E2849" i="7" s="1"/>
  <c r="E2850" i="7" s="1"/>
  <c r="E2851" i="7" s="1"/>
  <c r="E2852" i="7" s="1"/>
  <c r="E2853" i="7" s="1"/>
  <c r="E2854" i="7" s="1"/>
  <c r="E2855" i="7" s="1"/>
  <c r="E2856" i="7" s="1"/>
  <c r="E2857" i="7" s="1"/>
  <c r="E2858" i="7" s="1"/>
  <c r="E2859" i="7" s="1"/>
  <c r="E2860" i="7" s="1"/>
  <c r="E2861" i="7" s="1"/>
  <c r="E2862" i="7" s="1"/>
  <c r="E2863" i="7" s="1"/>
  <c r="E2864" i="7" s="1"/>
  <c r="E2865" i="7" s="1"/>
  <c r="E2866" i="7" s="1"/>
  <c r="E2867" i="7" s="1"/>
  <c r="E2868" i="7" s="1"/>
  <c r="E2869" i="7" s="1"/>
  <c r="E2870" i="7" s="1"/>
  <c r="E2871" i="7" s="1"/>
  <c r="E2872" i="7" s="1"/>
  <c r="E2873" i="7" s="1"/>
  <c r="E2874" i="7" s="1"/>
  <c r="E2875" i="7" s="1"/>
  <c r="E2876" i="7" s="1"/>
  <c r="E2877" i="7" s="1"/>
  <c r="E2878" i="7" s="1"/>
  <c r="E2879" i="7" s="1"/>
  <c r="E2880" i="7" s="1"/>
  <c r="E2881" i="7" s="1"/>
  <c r="E2882" i="7" s="1"/>
  <c r="E2883" i="7" s="1"/>
  <c r="E2884" i="7" s="1"/>
  <c r="E2885" i="7" s="1"/>
  <c r="E2886" i="7" s="1"/>
  <c r="E2887" i="7" s="1"/>
  <c r="E2888" i="7" s="1"/>
  <c r="E2889" i="7" s="1"/>
  <c r="E2890" i="7" s="1"/>
  <c r="E2891" i="7" s="1"/>
  <c r="E2892" i="7" s="1"/>
  <c r="E2893" i="7" s="1"/>
  <c r="E2894" i="7" s="1"/>
  <c r="E2895" i="7" s="1"/>
  <c r="E2896" i="7" s="1"/>
  <c r="E2897" i="7" s="1"/>
  <c r="E2898" i="7" s="1"/>
  <c r="E2899" i="7" s="1"/>
  <c r="E2900" i="7" s="1"/>
  <c r="E2901" i="7" s="1"/>
  <c r="E2902" i="7" s="1"/>
  <c r="E2903" i="7" s="1"/>
  <c r="E2904" i="7" s="1"/>
  <c r="E2905" i="7" s="1"/>
  <c r="E2906" i="7" s="1"/>
  <c r="E2907" i="7" s="1"/>
  <c r="E2908" i="7" s="1"/>
  <c r="E2909" i="7" s="1"/>
  <c r="E2910" i="7" s="1"/>
  <c r="E2911" i="7" s="1"/>
  <c r="E2912" i="7" s="1"/>
  <c r="E2913" i="7" s="1"/>
  <c r="E2914" i="7" s="1"/>
  <c r="E2915" i="7" s="1"/>
  <c r="E2916" i="7" s="1"/>
  <c r="E2917" i="7" s="1"/>
  <c r="E2918" i="7" s="1"/>
  <c r="E2919" i="7" s="1"/>
  <c r="E2920" i="7" s="1"/>
  <c r="E2921" i="7" s="1"/>
  <c r="E2922" i="7" s="1"/>
  <c r="E2923" i="7" s="1"/>
  <c r="E2924" i="7" s="1"/>
  <c r="E2925" i="7" s="1"/>
  <c r="E2926" i="7" s="1"/>
  <c r="E2927" i="7" s="1"/>
  <c r="E2928" i="7" s="1"/>
  <c r="E2929" i="7" s="1"/>
  <c r="E2930" i="7" s="1"/>
  <c r="E2931" i="7" s="1"/>
  <c r="E2932" i="7" s="1"/>
  <c r="E2933" i="7" s="1"/>
  <c r="E2934" i="7" s="1"/>
  <c r="E2935" i="7" s="1"/>
  <c r="E2936" i="7" s="1"/>
  <c r="E2937" i="7" s="1"/>
  <c r="E2938" i="7" s="1"/>
  <c r="E2939" i="7" s="1"/>
  <c r="E2940" i="7" s="1"/>
  <c r="E2941" i="7" s="1"/>
  <c r="E2942" i="7" s="1"/>
  <c r="E2943" i="7" s="1"/>
  <c r="E2944" i="7" s="1"/>
  <c r="E2945" i="7" s="1"/>
  <c r="E2946" i="7" s="1"/>
  <c r="E2947" i="7" s="1"/>
  <c r="E2948" i="7" s="1"/>
  <c r="E2949" i="7" s="1"/>
  <c r="E2950" i="7" s="1"/>
  <c r="E2951" i="7" s="1"/>
  <c r="E2952" i="7" s="1"/>
  <c r="E2953" i="7" s="1"/>
  <c r="E2954" i="7" s="1"/>
  <c r="E2955" i="7" s="1"/>
  <c r="E2956" i="7" s="1"/>
  <c r="E2957" i="7" s="1"/>
  <c r="E2958" i="7" s="1"/>
  <c r="E2959" i="7" s="1"/>
  <c r="E2960" i="7" s="1"/>
  <c r="E2961" i="7" s="1"/>
  <c r="E2962" i="7" s="1"/>
  <c r="E2963" i="7" s="1"/>
  <c r="E2964" i="7" s="1"/>
  <c r="E2965" i="7" s="1"/>
  <c r="E2966" i="7" s="1"/>
  <c r="E2967" i="7" s="1"/>
  <c r="E2968" i="7" s="1"/>
  <c r="E2969" i="7" s="1"/>
  <c r="E2970" i="7" s="1"/>
  <c r="E2971" i="7" s="1"/>
  <c r="E2972" i="7" s="1"/>
  <c r="E2973" i="7" s="1"/>
  <c r="E2974" i="7" s="1"/>
  <c r="E2975" i="7" s="1"/>
  <c r="E2976" i="7" s="1"/>
  <c r="E2977" i="7" s="1"/>
  <c r="E2978" i="7" s="1"/>
  <c r="E2979" i="7" s="1"/>
  <c r="E2980" i="7" s="1"/>
  <c r="E2981" i="7" s="1"/>
  <c r="E2982" i="7" s="1"/>
  <c r="E2983" i="7" s="1"/>
  <c r="E2984" i="7" s="1"/>
  <c r="E2985" i="7" s="1"/>
  <c r="E2986" i="7" s="1"/>
  <c r="E2987" i="7" s="1"/>
  <c r="E2988" i="7" s="1"/>
  <c r="E2989" i="7" s="1"/>
  <c r="E2990" i="7" s="1"/>
  <c r="E2991" i="7" s="1"/>
  <c r="E2992" i="7" s="1"/>
  <c r="E2993" i="7" s="1"/>
  <c r="E2994" i="7" s="1"/>
  <c r="E2995" i="7" s="1"/>
  <c r="E2996" i="7" s="1"/>
  <c r="E2997" i="7" s="1"/>
  <c r="E2998" i="7" s="1"/>
  <c r="E2999" i="7" s="1"/>
  <c r="E3000" i="7" s="1"/>
  <c r="E3001" i="7" s="1"/>
  <c r="E3002" i="7" s="1"/>
  <c r="E3003" i="7" s="1"/>
  <c r="E3004" i="7" s="1"/>
  <c r="E3005" i="7" s="1"/>
  <c r="E3006" i="7" s="1"/>
  <c r="E3007" i="7" s="1"/>
  <c r="E3008" i="7" s="1"/>
  <c r="E3009" i="7" s="1"/>
  <c r="E3010" i="7" s="1"/>
  <c r="E3011" i="7" s="1"/>
  <c r="E3012" i="7" s="1"/>
  <c r="E3013" i="7" s="1"/>
  <c r="E3014" i="7" s="1"/>
  <c r="E3015" i="7" s="1"/>
  <c r="E3016" i="7" s="1"/>
  <c r="E3017" i="7" s="1"/>
  <c r="E3018" i="7" s="1"/>
  <c r="E3019" i="7" s="1"/>
  <c r="E3020" i="7" s="1"/>
  <c r="E3021" i="7" s="1"/>
  <c r="E3022" i="7" s="1"/>
  <c r="E3023" i="7" s="1"/>
  <c r="E3024" i="7" s="1"/>
  <c r="E3025" i="7" s="1"/>
  <c r="E3026" i="7" s="1"/>
  <c r="E3027" i="7" s="1"/>
  <c r="E3028" i="7" s="1"/>
  <c r="E3029" i="7" s="1"/>
  <c r="E3030" i="7" s="1"/>
  <c r="E3031" i="7" s="1"/>
  <c r="E3032" i="7" s="1"/>
  <c r="E3033" i="7" s="1"/>
  <c r="E3034" i="7" s="1"/>
  <c r="E3035" i="7" s="1"/>
  <c r="E3036" i="7" s="1"/>
  <c r="E3037" i="7" s="1"/>
  <c r="E3038" i="7" s="1"/>
  <c r="E3039" i="7" s="1"/>
  <c r="E3040" i="7" s="1"/>
  <c r="E3041" i="7" s="1"/>
  <c r="E3042" i="7" s="1"/>
  <c r="E3043" i="7" s="1"/>
  <c r="E3044" i="7" s="1"/>
  <c r="E3045" i="7" s="1"/>
  <c r="E3046" i="7" s="1"/>
  <c r="E3047" i="7" s="1"/>
  <c r="E3048" i="7" s="1"/>
  <c r="E3049" i="7" s="1"/>
  <c r="E3050" i="7" s="1"/>
  <c r="E3051" i="7" s="1"/>
  <c r="E3052" i="7" s="1"/>
  <c r="E3053" i="7" s="1"/>
  <c r="E3054" i="7" s="1"/>
  <c r="E3055" i="7" s="1"/>
  <c r="E3056" i="7" s="1"/>
  <c r="E3057" i="7" s="1"/>
  <c r="E3058" i="7" s="1"/>
  <c r="E3059" i="7" s="1"/>
  <c r="E3060" i="7" s="1"/>
  <c r="E3061" i="7" s="1"/>
  <c r="E3062" i="7" s="1"/>
  <c r="E3063" i="7" s="1"/>
  <c r="E3064" i="7" s="1"/>
  <c r="E3065" i="7" s="1"/>
  <c r="E3066" i="7" s="1"/>
  <c r="E3067" i="7" s="1"/>
  <c r="E3068" i="7" s="1"/>
  <c r="E3069" i="7" s="1"/>
  <c r="E3070" i="7" s="1"/>
  <c r="E3071" i="7" s="1"/>
  <c r="E3072" i="7" s="1"/>
  <c r="E3073" i="7" s="1"/>
  <c r="E3074" i="7" s="1"/>
  <c r="E3075" i="7" s="1"/>
  <c r="E3076" i="7" s="1"/>
  <c r="E3077" i="7" s="1"/>
  <c r="E3078" i="7" s="1"/>
  <c r="E3079" i="7" s="1"/>
  <c r="E3080" i="7" s="1"/>
  <c r="E3081" i="7" s="1"/>
  <c r="E3082" i="7" s="1"/>
  <c r="E3083" i="7" s="1"/>
  <c r="E3084" i="7" s="1"/>
  <c r="E3085" i="7" s="1"/>
  <c r="E3086" i="7" s="1"/>
  <c r="E3087" i="7" s="1"/>
  <c r="E3088" i="7" s="1"/>
  <c r="E3089" i="7" s="1"/>
  <c r="E3090" i="7" s="1"/>
  <c r="E3091" i="7" s="1"/>
  <c r="E3092" i="7" s="1"/>
  <c r="E3093" i="7" s="1"/>
  <c r="E3094" i="7" s="1"/>
  <c r="E3095" i="7" s="1"/>
  <c r="E3096" i="7" s="1"/>
  <c r="E3097" i="7" s="1"/>
  <c r="E3098" i="7" s="1"/>
  <c r="E3099" i="7" s="1"/>
  <c r="E3100" i="7" s="1"/>
  <c r="E3101" i="7" s="1"/>
  <c r="E3102" i="7" s="1"/>
  <c r="E3103" i="7" s="1"/>
  <c r="E3104" i="7" s="1"/>
  <c r="E3105" i="7" s="1"/>
  <c r="E3106" i="7" s="1"/>
  <c r="E3107" i="7" s="1"/>
  <c r="E3108" i="7" s="1"/>
  <c r="E3109" i="7" s="1"/>
  <c r="E3110" i="7" s="1"/>
  <c r="E3111" i="7" s="1"/>
  <c r="E3112" i="7" s="1"/>
  <c r="E3113" i="7" s="1"/>
  <c r="E3114" i="7" s="1"/>
  <c r="E3115" i="7" s="1"/>
  <c r="E3116" i="7" s="1"/>
  <c r="E3117" i="7" s="1"/>
  <c r="E3118" i="7" s="1"/>
  <c r="E3119" i="7" s="1"/>
  <c r="E3120" i="7" s="1"/>
  <c r="E3121" i="7" s="1"/>
  <c r="E3122" i="7" s="1"/>
  <c r="E3123" i="7" s="1"/>
  <c r="E3124" i="7" s="1"/>
  <c r="E3125" i="7" s="1"/>
  <c r="E3126" i="7" s="1"/>
  <c r="E3127" i="7" s="1"/>
  <c r="E3128" i="7" s="1"/>
  <c r="E3129" i="7" s="1"/>
  <c r="E3130" i="7" s="1"/>
  <c r="E3131" i="7" s="1"/>
  <c r="E3132" i="7" s="1"/>
  <c r="E3133" i="7" s="1"/>
  <c r="E3134" i="7" s="1"/>
  <c r="E3135" i="7" s="1"/>
  <c r="E3136" i="7" s="1"/>
  <c r="E3137" i="7" s="1"/>
  <c r="E3138" i="7" s="1"/>
  <c r="E3139" i="7" s="1"/>
  <c r="E3140" i="7" s="1"/>
  <c r="E3141" i="7" s="1"/>
  <c r="E3142" i="7" s="1"/>
  <c r="E3143" i="7" s="1"/>
  <c r="E3144" i="7" s="1"/>
  <c r="E3145" i="7" s="1"/>
  <c r="E3146" i="7" s="1"/>
  <c r="E3147" i="7" s="1"/>
  <c r="E3148" i="7" s="1"/>
  <c r="E3149" i="7" s="1"/>
  <c r="E3150" i="7" s="1"/>
  <c r="E3151" i="7" s="1"/>
  <c r="E3152" i="7" s="1"/>
  <c r="E3153" i="7" s="1"/>
  <c r="E3154" i="7" s="1"/>
  <c r="E3155" i="7" s="1"/>
  <c r="E3156" i="7" s="1"/>
  <c r="E3157" i="7" s="1"/>
  <c r="E3158" i="7" s="1"/>
  <c r="E3159" i="7" s="1"/>
  <c r="E3160" i="7" s="1"/>
  <c r="E3161" i="7" s="1"/>
  <c r="E3162" i="7" s="1"/>
  <c r="E3163" i="7" s="1"/>
  <c r="E3164" i="7" s="1"/>
  <c r="E3165" i="7" s="1"/>
  <c r="E3166" i="7" s="1"/>
  <c r="E3167" i="7" s="1"/>
  <c r="E3168" i="7" s="1"/>
  <c r="E3169" i="7" s="1"/>
  <c r="E3170" i="7" s="1"/>
  <c r="E3171" i="7" s="1"/>
  <c r="E3172" i="7" s="1"/>
  <c r="E3173" i="7" s="1"/>
  <c r="E3174" i="7" s="1"/>
  <c r="E3175" i="7" s="1"/>
  <c r="E3176" i="7" s="1"/>
  <c r="E3177" i="7" s="1"/>
  <c r="E3178" i="7" s="1"/>
  <c r="E3179" i="7" s="1"/>
  <c r="E3180" i="7" s="1"/>
  <c r="E3181" i="7" s="1"/>
  <c r="E3182" i="7" s="1"/>
  <c r="E3183" i="7" s="1"/>
  <c r="E3184" i="7" s="1"/>
  <c r="E3185" i="7" s="1"/>
  <c r="E3186" i="7" s="1"/>
  <c r="E3187" i="7" s="1"/>
  <c r="E3188" i="7" s="1"/>
  <c r="E3189" i="7" s="1"/>
  <c r="E3190" i="7" s="1"/>
  <c r="E3191" i="7" s="1"/>
  <c r="E3192" i="7" s="1"/>
  <c r="E3193" i="7" s="1"/>
  <c r="E3194" i="7" s="1"/>
  <c r="E3195" i="7" s="1"/>
  <c r="E3196" i="7" s="1"/>
  <c r="E3197" i="7" s="1"/>
  <c r="E3198" i="7" s="1"/>
  <c r="E3199" i="7" s="1"/>
  <c r="E3200" i="7" s="1"/>
  <c r="E3201" i="7" s="1"/>
  <c r="E3202" i="7" s="1"/>
  <c r="E3203" i="7" s="1"/>
  <c r="E3204" i="7" s="1"/>
  <c r="E3205" i="7" s="1"/>
  <c r="E3206" i="7" s="1"/>
  <c r="E3207" i="7" s="1"/>
  <c r="E3208" i="7" s="1"/>
  <c r="E3209" i="7" s="1"/>
  <c r="E3210" i="7" s="1"/>
  <c r="E3211" i="7" s="1"/>
  <c r="E3212" i="7" s="1"/>
  <c r="E3213" i="7" s="1"/>
  <c r="E3214" i="7" s="1"/>
  <c r="E3215" i="7" s="1"/>
  <c r="E3216" i="7" s="1"/>
  <c r="E3217" i="7" s="1"/>
  <c r="E3218" i="7" s="1"/>
  <c r="E3219" i="7" s="1"/>
  <c r="E3220" i="7" s="1"/>
  <c r="E3221" i="7" s="1"/>
  <c r="E3222" i="7" s="1"/>
  <c r="E3223" i="7" s="1"/>
  <c r="E3224" i="7" s="1"/>
  <c r="E3225" i="7" s="1"/>
  <c r="E3226" i="7" s="1"/>
  <c r="E3227" i="7" s="1"/>
  <c r="E3228" i="7" s="1"/>
  <c r="E3229" i="7" s="1"/>
  <c r="E3230" i="7" s="1"/>
  <c r="E3231" i="7" s="1"/>
  <c r="E3232" i="7" s="1"/>
  <c r="E3233" i="7" s="1"/>
  <c r="E3234" i="7" s="1"/>
  <c r="E3235" i="7" s="1"/>
  <c r="E3236" i="7" s="1"/>
  <c r="E3237" i="7" s="1"/>
  <c r="E3238" i="7" s="1"/>
  <c r="E3239" i="7" s="1"/>
  <c r="E3240" i="7" s="1"/>
  <c r="E3241" i="7" s="1"/>
  <c r="E3242" i="7" s="1"/>
  <c r="E3243" i="7" s="1"/>
  <c r="E3244" i="7" s="1"/>
  <c r="E3245" i="7" s="1"/>
  <c r="E3246" i="7" s="1"/>
  <c r="E3247" i="7" s="1"/>
  <c r="E3248" i="7" s="1"/>
  <c r="E3249" i="7" s="1"/>
  <c r="E3250" i="7" s="1"/>
  <c r="E3251" i="7" s="1"/>
  <c r="E3252" i="7" s="1"/>
  <c r="E3253" i="7" s="1"/>
  <c r="E3254" i="7" s="1"/>
  <c r="E3255" i="7" s="1"/>
  <c r="E3256" i="7" s="1"/>
  <c r="E3257" i="7" s="1"/>
  <c r="E3258" i="7" s="1"/>
  <c r="E3259" i="7" s="1"/>
  <c r="E3260" i="7" s="1"/>
  <c r="E3261" i="7" s="1"/>
  <c r="E3262" i="7" s="1"/>
  <c r="E3263" i="7" s="1"/>
  <c r="E3264" i="7" s="1"/>
  <c r="E3265" i="7" s="1"/>
  <c r="E3266" i="7" s="1"/>
  <c r="E3267" i="7" s="1"/>
  <c r="E3268" i="7" s="1"/>
  <c r="E3269" i="7" s="1"/>
  <c r="E3270" i="7" s="1"/>
  <c r="E3271" i="7" s="1"/>
  <c r="E3272" i="7" s="1"/>
  <c r="E3273" i="7" s="1"/>
  <c r="E3274" i="7" s="1"/>
  <c r="E3275" i="7" s="1"/>
  <c r="E3276" i="7" s="1"/>
  <c r="E3277" i="7" s="1"/>
  <c r="E3278" i="7" s="1"/>
  <c r="E3279" i="7" s="1"/>
  <c r="E3280" i="7" s="1"/>
  <c r="E3281" i="7" s="1"/>
  <c r="E3282" i="7" s="1"/>
  <c r="E3283" i="7" s="1"/>
  <c r="E3284" i="7" s="1"/>
  <c r="E3285" i="7" s="1"/>
  <c r="E3286" i="7" s="1"/>
  <c r="E3287" i="7" s="1"/>
  <c r="E3288" i="7" s="1"/>
  <c r="E3289" i="7" s="1"/>
  <c r="E3290" i="7" s="1"/>
  <c r="E3291" i="7" s="1"/>
  <c r="E3292" i="7" s="1"/>
  <c r="E3293" i="7" s="1"/>
  <c r="E3294" i="7" s="1"/>
  <c r="E3295" i="7" s="1"/>
  <c r="E3296" i="7" s="1"/>
  <c r="E3297" i="7" s="1"/>
  <c r="E3298" i="7" s="1"/>
  <c r="E3299" i="7" s="1"/>
  <c r="E3300" i="7" s="1"/>
  <c r="E3301" i="7" s="1"/>
  <c r="E3302" i="7" s="1"/>
  <c r="E3303" i="7" s="1"/>
  <c r="E3304" i="7" s="1"/>
  <c r="E3305" i="7" s="1"/>
  <c r="E3306" i="7" s="1"/>
  <c r="E3307" i="7" s="1"/>
  <c r="E3308" i="7" s="1"/>
  <c r="E3309" i="7" s="1"/>
  <c r="E3310" i="7" s="1"/>
  <c r="E3311" i="7" s="1"/>
  <c r="E3312" i="7" s="1"/>
  <c r="E3313" i="7" s="1"/>
  <c r="E3314" i="7" s="1"/>
  <c r="E3315" i="7" s="1"/>
  <c r="E3316" i="7" s="1"/>
  <c r="E3317" i="7" s="1"/>
  <c r="E3318" i="7" s="1"/>
  <c r="E3319" i="7" s="1"/>
  <c r="E3320" i="7" s="1"/>
  <c r="E3321" i="7" s="1"/>
  <c r="E3322" i="7" s="1"/>
  <c r="E3323" i="7" s="1"/>
  <c r="E3324" i="7" s="1"/>
  <c r="E3325" i="7" s="1"/>
  <c r="E3326" i="7" s="1"/>
  <c r="E3327" i="7" s="1"/>
  <c r="E3328" i="7" s="1"/>
  <c r="E3329" i="7" s="1"/>
  <c r="E3330" i="7" s="1"/>
  <c r="E3331" i="7" s="1"/>
  <c r="E3332" i="7" s="1"/>
  <c r="E3333" i="7" s="1"/>
  <c r="E3334" i="7" s="1"/>
  <c r="E3335" i="7" s="1"/>
  <c r="E3336" i="7" s="1"/>
  <c r="E3337" i="7" s="1"/>
  <c r="E3338" i="7" s="1"/>
  <c r="E3339" i="7" s="1"/>
  <c r="E3340" i="7" s="1"/>
  <c r="E3341" i="7" s="1"/>
  <c r="E3342" i="7" s="1"/>
  <c r="E3343" i="7" s="1"/>
  <c r="E3344" i="7" s="1"/>
  <c r="E3345" i="7" s="1"/>
  <c r="E3346" i="7" s="1"/>
  <c r="E3347" i="7" s="1"/>
  <c r="E3348" i="7" s="1"/>
  <c r="E3349" i="7" s="1"/>
  <c r="E3350" i="7" s="1"/>
  <c r="E3351" i="7" s="1"/>
  <c r="E3352" i="7" s="1"/>
  <c r="E3353" i="7" s="1"/>
  <c r="E3354" i="7" s="1"/>
  <c r="E3355" i="7" s="1"/>
  <c r="E3356" i="7" s="1"/>
  <c r="E3357" i="7" s="1"/>
  <c r="E3358" i="7" s="1"/>
  <c r="E3359" i="7" s="1"/>
  <c r="E3360" i="7" s="1"/>
  <c r="E3361" i="7" s="1"/>
  <c r="E3362" i="7" s="1"/>
  <c r="E3363" i="7" s="1"/>
  <c r="E3364" i="7" s="1"/>
  <c r="E3365" i="7" s="1"/>
  <c r="E3366" i="7" s="1"/>
  <c r="E3367" i="7" s="1"/>
  <c r="E3368" i="7" s="1"/>
  <c r="E3369" i="7" s="1"/>
  <c r="E3370" i="7" s="1"/>
  <c r="E3371" i="7" s="1"/>
  <c r="E3372" i="7" s="1"/>
  <c r="E3373" i="7" s="1"/>
  <c r="E3374" i="7" s="1"/>
  <c r="E3375" i="7" s="1"/>
  <c r="E3376" i="7" s="1"/>
  <c r="E3377" i="7" s="1"/>
  <c r="E3378" i="7" s="1"/>
  <c r="E3379" i="7" s="1"/>
  <c r="E3380" i="7" s="1"/>
  <c r="E3381" i="7" s="1"/>
  <c r="E3382" i="7" s="1"/>
  <c r="E3383" i="7" s="1"/>
  <c r="E3384" i="7" s="1"/>
  <c r="E3385" i="7" s="1"/>
  <c r="E3386" i="7" s="1"/>
  <c r="E3387" i="7" s="1"/>
  <c r="E3388" i="7" s="1"/>
  <c r="E3389" i="7" s="1"/>
  <c r="E3390" i="7" s="1"/>
  <c r="E3391" i="7" s="1"/>
  <c r="E3392" i="7" s="1"/>
  <c r="E3393" i="7" s="1"/>
  <c r="E3394" i="7" s="1"/>
  <c r="E3395" i="7" s="1"/>
  <c r="E3396" i="7" s="1"/>
  <c r="E3397" i="7" s="1"/>
  <c r="E3398" i="7" s="1"/>
  <c r="E3399" i="7" s="1"/>
  <c r="E3400" i="7" s="1"/>
  <c r="E3401" i="7" s="1"/>
  <c r="E3402" i="7" s="1"/>
  <c r="E3403" i="7" s="1"/>
  <c r="E3404" i="7" s="1"/>
  <c r="E3405" i="7" s="1"/>
  <c r="E3406" i="7" s="1"/>
  <c r="E3407" i="7" s="1"/>
  <c r="E3408" i="7" s="1"/>
  <c r="E3409" i="7" s="1"/>
  <c r="E3410" i="7" s="1"/>
  <c r="E3411" i="7" s="1"/>
  <c r="E3412" i="7" s="1"/>
  <c r="E3413" i="7" s="1"/>
  <c r="E3414" i="7" s="1"/>
  <c r="E3415" i="7" s="1"/>
  <c r="E3416" i="7" s="1"/>
  <c r="E3417" i="7" s="1"/>
  <c r="E3418" i="7" s="1"/>
  <c r="E3419" i="7" s="1"/>
  <c r="E3420" i="7" s="1"/>
  <c r="E3421" i="7" s="1"/>
  <c r="E3422" i="7" s="1"/>
  <c r="E3423" i="7" s="1"/>
  <c r="E3424" i="7" s="1"/>
  <c r="E3425" i="7" s="1"/>
  <c r="E3426" i="7" s="1"/>
  <c r="E3427" i="7" s="1"/>
  <c r="E3428" i="7" s="1"/>
  <c r="E3429" i="7" s="1"/>
  <c r="E3430" i="7" s="1"/>
  <c r="E3431" i="7" s="1"/>
  <c r="E3432" i="7" s="1"/>
  <c r="E3433" i="7" s="1"/>
  <c r="E3434" i="7" s="1"/>
  <c r="E3435" i="7" s="1"/>
  <c r="E3436" i="7" s="1"/>
  <c r="E3437" i="7" s="1"/>
  <c r="E3438" i="7" s="1"/>
  <c r="E3439" i="7" s="1"/>
  <c r="E3440" i="7" s="1"/>
  <c r="E3441" i="7" s="1"/>
  <c r="E3442" i="7" s="1"/>
  <c r="E3443" i="7" s="1"/>
  <c r="E3444" i="7" s="1"/>
  <c r="E3445" i="7" s="1"/>
  <c r="E3446" i="7" s="1"/>
  <c r="E3447" i="7" s="1"/>
  <c r="E3448" i="7" s="1"/>
  <c r="E3449" i="7" s="1"/>
  <c r="E3450" i="7" s="1"/>
  <c r="E3451" i="7" s="1"/>
  <c r="E3452" i="7" s="1"/>
  <c r="E3453" i="7" s="1"/>
  <c r="E3454" i="7" s="1"/>
  <c r="E3455" i="7" s="1"/>
  <c r="E3456" i="7" s="1"/>
  <c r="E3457" i="7" s="1"/>
  <c r="E3458" i="7" s="1"/>
  <c r="E3459" i="7" s="1"/>
  <c r="E3460" i="7" s="1"/>
  <c r="E3461" i="7" s="1"/>
  <c r="E3462" i="7" s="1"/>
  <c r="E3463" i="7" s="1"/>
  <c r="E3464" i="7" s="1"/>
  <c r="E3465" i="7" s="1"/>
  <c r="E3466" i="7" s="1"/>
  <c r="E3467" i="7" s="1"/>
  <c r="E3468" i="7" s="1"/>
  <c r="E3469" i="7" s="1"/>
  <c r="E3470" i="7" s="1"/>
  <c r="E3471" i="7" s="1"/>
  <c r="E3472" i="7" s="1"/>
  <c r="E3473" i="7" s="1"/>
  <c r="E3474" i="7" s="1"/>
  <c r="E3475" i="7" s="1"/>
  <c r="E3476" i="7" s="1"/>
  <c r="E3477" i="7" s="1"/>
  <c r="E3478" i="7" s="1"/>
  <c r="E3479" i="7" s="1"/>
  <c r="E3480" i="7" s="1"/>
  <c r="E3481" i="7" s="1"/>
  <c r="E3482" i="7" s="1"/>
  <c r="E3483" i="7" s="1"/>
  <c r="E3484" i="7" s="1"/>
  <c r="E3485" i="7" s="1"/>
  <c r="E3486" i="7" s="1"/>
  <c r="E3487" i="7" s="1"/>
  <c r="E3488" i="7" s="1"/>
  <c r="E3489" i="7" s="1"/>
  <c r="E3490" i="7" s="1"/>
  <c r="E3491" i="7" s="1"/>
  <c r="E3492" i="7" s="1"/>
  <c r="E3493" i="7" s="1"/>
  <c r="E3494" i="7" s="1"/>
  <c r="E3495" i="7" s="1"/>
  <c r="E3496" i="7" s="1"/>
  <c r="E3497" i="7" s="1"/>
  <c r="E3498" i="7" s="1"/>
  <c r="E3499" i="7" s="1"/>
  <c r="E3500" i="7" s="1"/>
  <c r="E3501" i="7" s="1"/>
  <c r="E3502" i="7" s="1"/>
  <c r="E3503" i="7" s="1"/>
  <c r="E3504" i="7" s="1"/>
  <c r="E3505" i="7" s="1"/>
  <c r="E3506" i="7" s="1"/>
  <c r="E3507" i="7" s="1"/>
  <c r="E3508" i="7" s="1"/>
  <c r="E3509" i="7" s="1"/>
  <c r="E3510" i="7" s="1"/>
  <c r="E3511" i="7" s="1"/>
  <c r="E3512" i="7" s="1"/>
  <c r="E3513" i="7" s="1"/>
  <c r="E3514" i="7" s="1"/>
  <c r="E3515" i="7" s="1"/>
  <c r="E3516" i="7" s="1"/>
  <c r="E3517" i="7" s="1"/>
  <c r="E3518" i="7" s="1"/>
  <c r="E3519" i="7" s="1"/>
  <c r="E3520" i="7" s="1"/>
  <c r="E3521" i="7" s="1"/>
  <c r="E3522" i="7" s="1"/>
  <c r="E3523" i="7" s="1"/>
  <c r="E3524" i="7" s="1"/>
  <c r="E3525" i="7" s="1"/>
  <c r="E3526" i="7" s="1"/>
  <c r="E3527" i="7" s="1"/>
  <c r="E3528" i="7" s="1"/>
  <c r="E3529" i="7" s="1"/>
  <c r="E3530" i="7" s="1"/>
  <c r="E3531" i="7" s="1"/>
  <c r="E3532" i="7" s="1"/>
  <c r="E3533" i="7" s="1"/>
  <c r="E3534" i="7" s="1"/>
  <c r="E3535" i="7" s="1"/>
  <c r="E3536" i="7" s="1"/>
  <c r="E3537" i="7" s="1"/>
  <c r="E3538" i="7" s="1"/>
  <c r="E3539" i="7" s="1"/>
  <c r="E3540" i="7" s="1"/>
  <c r="E3541" i="7" s="1"/>
  <c r="E3542" i="7" s="1"/>
  <c r="E3543" i="7" s="1"/>
  <c r="E3544" i="7" s="1"/>
  <c r="E3545" i="7" s="1"/>
  <c r="E3546" i="7" s="1"/>
  <c r="E3547" i="7" s="1"/>
  <c r="E3548" i="7" s="1"/>
  <c r="E3549" i="7" s="1"/>
  <c r="E3550" i="7" s="1"/>
  <c r="E3551" i="7" s="1"/>
  <c r="E3552" i="7" s="1"/>
  <c r="E3553" i="7" s="1"/>
  <c r="E3554" i="7" s="1"/>
  <c r="E3555" i="7" s="1"/>
  <c r="E3556" i="7" s="1"/>
  <c r="E3557" i="7" s="1"/>
  <c r="E3558" i="7" s="1"/>
  <c r="E3559" i="7" s="1"/>
  <c r="E3560" i="7" s="1"/>
  <c r="E3561" i="7" s="1"/>
  <c r="E3562" i="7" s="1"/>
  <c r="E3563" i="7" s="1"/>
  <c r="E3564" i="7" s="1"/>
  <c r="E3565" i="7" s="1"/>
  <c r="E3566" i="7" s="1"/>
  <c r="E3567" i="7" s="1"/>
  <c r="E3568" i="7" s="1"/>
  <c r="E3569" i="7" s="1"/>
  <c r="E3570" i="7" s="1"/>
  <c r="E3571" i="7" s="1"/>
  <c r="E3572" i="7" s="1"/>
  <c r="E3573" i="7" s="1"/>
  <c r="E3574" i="7" s="1"/>
  <c r="E3575" i="7" s="1"/>
  <c r="E3576" i="7" s="1"/>
  <c r="E3577" i="7" s="1"/>
  <c r="E3578" i="7" s="1"/>
  <c r="E3579" i="7" s="1"/>
  <c r="E3580" i="7" s="1"/>
  <c r="E3581" i="7" s="1"/>
  <c r="E3582" i="7" s="1"/>
  <c r="E3583" i="7" s="1"/>
  <c r="E3584" i="7" s="1"/>
  <c r="E3585" i="7" s="1"/>
  <c r="E3586" i="7" s="1"/>
  <c r="E3587" i="7" s="1"/>
  <c r="E3588" i="7" s="1"/>
  <c r="E3589" i="7" s="1"/>
  <c r="E3590" i="7" s="1"/>
  <c r="E3591" i="7" s="1"/>
  <c r="E3592" i="7" s="1"/>
  <c r="E3593" i="7" s="1"/>
  <c r="E3594" i="7" s="1"/>
  <c r="E3595" i="7" s="1"/>
  <c r="E3596" i="7" s="1"/>
  <c r="E3597" i="7" s="1"/>
  <c r="E3598" i="7" s="1"/>
  <c r="E3599" i="7" s="1"/>
  <c r="E3600" i="7" s="1"/>
  <c r="E3601" i="7" s="1"/>
  <c r="E3602" i="7" s="1"/>
  <c r="E3603" i="7" s="1"/>
  <c r="E3604" i="7" s="1"/>
  <c r="E3605" i="7" s="1"/>
  <c r="E3606" i="7" s="1"/>
  <c r="E3607" i="7" s="1"/>
  <c r="E3608" i="7" s="1"/>
  <c r="E3609" i="7" s="1"/>
  <c r="E3610" i="7" s="1"/>
  <c r="E3611" i="7" s="1"/>
  <c r="E3612" i="7" s="1"/>
  <c r="E3613" i="7" s="1"/>
  <c r="E3614" i="7" s="1"/>
  <c r="E3615" i="7" s="1"/>
  <c r="E3616" i="7" s="1"/>
  <c r="E3617" i="7" s="1"/>
  <c r="E3618" i="7" s="1"/>
  <c r="E3619" i="7" s="1"/>
  <c r="E3620" i="7" s="1"/>
  <c r="E3621" i="7" s="1"/>
  <c r="E3622" i="7" s="1"/>
  <c r="E3623" i="7" s="1"/>
  <c r="E3624" i="7" s="1"/>
  <c r="E3625" i="7" s="1"/>
  <c r="E3626" i="7" s="1"/>
  <c r="E3627" i="7" s="1"/>
  <c r="E3628" i="7" s="1"/>
  <c r="E3629" i="7" s="1"/>
  <c r="E3630" i="7" s="1"/>
  <c r="E3631" i="7" s="1"/>
  <c r="E3632" i="7" s="1"/>
  <c r="E3633" i="7" s="1"/>
  <c r="E3634" i="7" s="1"/>
  <c r="E3635" i="7" s="1"/>
  <c r="E3636" i="7" s="1"/>
  <c r="E3637" i="7" s="1"/>
  <c r="E3638" i="7" s="1"/>
  <c r="E3639" i="7" s="1"/>
  <c r="E3640" i="7" s="1"/>
  <c r="E3641" i="7" s="1"/>
  <c r="E3642" i="7" s="1"/>
  <c r="E3643" i="7" s="1"/>
  <c r="E3644" i="7" s="1"/>
  <c r="E3645" i="7" s="1"/>
  <c r="E3646" i="7" s="1"/>
  <c r="E3647" i="7" s="1"/>
  <c r="E3648" i="7" s="1"/>
  <c r="E3649" i="7" s="1"/>
  <c r="E3650" i="7" s="1"/>
  <c r="E3651" i="7" s="1"/>
  <c r="E3652" i="7" s="1"/>
  <c r="E3653" i="7" s="1"/>
  <c r="E3654" i="7" s="1"/>
  <c r="E3655" i="7" s="1"/>
  <c r="E3656" i="7" s="1"/>
  <c r="E3657" i="7" s="1"/>
  <c r="E3658" i="7" s="1"/>
  <c r="E3659" i="7" s="1"/>
  <c r="E3660" i="7" s="1"/>
  <c r="E3661" i="7" s="1"/>
  <c r="E3662" i="7" s="1"/>
  <c r="E3663" i="7" s="1"/>
  <c r="E3664" i="7" s="1"/>
  <c r="E3665" i="7" s="1"/>
  <c r="E3666" i="7" s="1"/>
  <c r="E3667" i="7" s="1"/>
  <c r="E3668" i="7" s="1"/>
  <c r="E3669" i="7" s="1"/>
  <c r="E3670" i="7" s="1"/>
  <c r="E3671" i="7" s="1"/>
  <c r="E3672" i="7" s="1"/>
  <c r="E3673" i="7" s="1"/>
  <c r="E3674" i="7" s="1"/>
  <c r="E3675" i="7" s="1"/>
  <c r="E3676" i="7" s="1"/>
  <c r="E3677" i="7" s="1"/>
  <c r="E3678" i="7" s="1"/>
  <c r="E3679" i="7" s="1"/>
  <c r="E3680" i="7" s="1"/>
  <c r="E3681" i="7" s="1"/>
  <c r="E3682" i="7" s="1"/>
  <c r="E3683" i="7" s="1"/>
  <c r="E3684" i="7" s="1"/>
  <c r="E3685" i="7" s="1"/>
  <c r="E3686" i="7" s="1"/>
  <c r="E3687" i="7" s="1"/>
  <c r="E3688" i="7" s="1"/>
  <c r="E3689" i="7" s="1"/>
  <c r="E3690" i="7" s="1"/>
  <c r="E3691" i="7" s="1"/>
  <c r="E3692" i="7" s="1"/>
  <c r="E3693" i="7" s="1"/>
  <c r="E3694" i="7" s="1"/>
  <c r="E3695" i="7" s="1"/>
  <c r="E3696" i="7" s="1"/>
  <c r="E3697" i="7" s="1"/>
  <c r="E3698" i="7" s="1"/>
  <c r="E3699" i="7" s="1"/>
  <c r="E3700" i="7" s="1"/>
  <c r="E3701" i="7" s="1"/>
  <c r="E3702" i="7" s="1"/>
  <c r="E3703" i="7" s="1"/>
  <c r="E3704" i="7" s="1"/>
  <c r="E3705" i="7" s="1"/>
  <c r="E3706" i="7" s="1"/>
  <c r="E3707" i="7" s="1"/>
  <c r="E3708" i="7" s="1"/>
  <c r="E3709" i="7" s="1"/>
  <c r="E3710" i="7" s="1"/>
  <c r="E3711" i="7" s="1"/>
  <c r="E3712" i="7" s="1"/>
  <c r="E3713" i="7" s="1"/>
  <c r="E3714" i="7" s="1"/>
  <c r="E3715" i="7" s="1"/>
  <c r="E3716" i="7" s="1"/>
  <c r="E3717" i="7" s="1"/>
  <c r="E3718" i="7" s="1"/>
  <c r="E3719" i="7" s="1"/>
  <c r="E3720" i="7" s="1"/>
  <c r="E3721" i="7" s="1"/>
  <c r="E3722" i="7" s="1"/>
  <c r="E3723" i="7" s="1"/>
  <c r="E3724" i="7" s="1"/>
  <c r="E3725" i="7" s="1"/>
  <c r="E3726" i="7" s="1"/>
  <c r="E3727" i="7" s="1"/>
  <c r="E3728" i="7" s="1"/>
  <c r="E3729" i="7" s="1"/>
  <c r="E3730" i="7" s="1"/>
  <c r="E3731" i="7" s="1"/>
  <c r="E3732" i="7" s="1"/>
  <c r="E3733" i="7" s="1"/>
  <c r="E3734" i="7" s="1"/>
  <c r="E3735" i="7" s="1"/>
  <c r="E3736" i="7" s="1"/>
  <c r="E3737" i="7" s="1"/>
  <c r="E3738" i="7" s="1"/>
  <c r="E3739" i="7" s="1"/>
  <c r="E3740" i="7" s="1"/>
  <c r="E3741" i="7" s="1"/>
  <c r="E3742" i="7" s="1"/>
  <c r="E3743" i="7" s="1"/>
  <c r="E3744" i="7" s="1"/>
  <c r="E3745" i="7" s="1"/>
  <c r="E3746" i="7" s="1"/>
  <c r="E3747" i="7" s="1"/>
  <c r="E3748" i="7" s="1"/>
  <c r="E3749" i="7" s="1"/>
  <c r="E3750" i="7" s="1"/>
  <c r="E3751" i="7" s="1"/>
  <c r="E3752" i="7" s="1"/>
  <c r="E3753" i="7" s="1"/>
  <c r="E3754" i="7" s="1"/>
  <c r="E3755" i="7" s="1"/>
  <c r="E3756" i="7" s="1"/>
  <c r="E3757" i="7" s="1"/>
  <c r="E3758" i="7" s="1"/>
  <c r="E3759" i="7" s="1"/>
  <c r="E3760" i="7" s="1"/>
  <c r="E3761" i="7" s="1"/>
  <c r="E3762" i="7" s="1"/>
  <c r="E3763" i="7" s="1"/>
  <c r="E3764" i="7" s="1"/>
  <c r="E3765" i="7" s="1"/>
  <c r="E3766" i="7" s="1"/>
  <c r="E3767" i="7" s="1"/>
  <c r="E3768" i="7" s="1"/>
  <c r="E3769" i="7" s="1"/>
  <c r="E3770" i="7" s="1"/>
  <c r="E3771" i="7" s="1"/>
  <c r="E3772" i="7" s="1"/>
  <c r="E3773" i="7" s="1"/>
  <c r="E3774" i="7" s="1"/>
  <c r="E3775" i="7" s="1"/>
  <c r="E3776" i="7" s="1"/>
  <c r="E3777" i="7" s="1"/>
  <c r="E3778" i="7" s="1"/>
  <c r="E3779" i="7" s="1"/>
  <c r="E3780" i="7" s="1"/>
  <c r="E3781" i="7" s="1"/>
  <c r="E3782" i="7" s="1"/>
  <c r="E3783" i="7" s="1"/>
  <c r="E3784" i="7" s="1"/>
  <c r="E3785" i="7" s="1"/>
  <c r="E3786" i="7" s="1"/>
  <c r="E3787" i="7" s="1"/>
  <c r="E3788" i="7" s="1"/>
  <c r="E3789" i="7" s="1"/>
  <c r="E3790" i="7" s="1"/>
  <c r="E3791" i="7" s="1"/>
  <c r="E3792" i="7" s="1"/>
  <c r="E3793" i="7" s="1"/>
  <c r="E3794" i="7" s="1"/>
  <c r="E3795" i="7" s="1"/>
  <c r="E3796" i="7" s="1"/>
  <c r="E3797" i="7" s="1"/>
  <c r="E3798" i="7" s="1"/>
  <c r="E3799" i="7" s="1"/>
  <c r="E3800" i="7" s="1"/>
  <c r="E3801" i="7" s="1"/>
  <c r="E3802" i="7" s="1"/>
  <c r="E3803" i="7" s="1"/>
  <c r="E3804" i="7" s="1"/>
  <c r="E3805" i="7" s="1"/>
  <c r="E3806" i="7" s="1"/>
  <c r="E3807" i="7" s="1"/>
  <c r="E3808" i="7" s="1"/>
  <c r="E3809" i="7" s="1"/>
  <c r="E3810" i="7" s="1"/>
  <c r="E3811" i="7" s="1"/>
  <c r="E3812" i="7" s="1"/>
  <c r="E3813" i="7" s="1"/>
  <c r="E3814" i="7" s="1"/>
  <c r="E3815" i="7" s="1"/>
  <c r="E3816" i="7" s="1"/>
  <c r="E3817" i="7" s="1"/>
  <c r="E3818" i="7" s="1"/>
  <c r="E3819" i="7" s="1"/>
  <c r="E3820" i="7" s="1"/>
  <c r="E3821" i="7" s="1"/>
  <c r="E3822" i="7" s="1"/>
  <c r="E3823" i="7" s="1"/>
  <c r="E3824" i="7" s="1"/>
  <c r="E3825" i="7" s="1"/>
  <c r="E3826" i="7" s="1"/>
  <c r="E3827" i="7" s="1"/>
  <c r="E3828" i="7" s="1"/>
  <c r="E3829" i="7" s="1"/>
  <c r="E3830" i="7" s="1"/>
  <c r="E3831" i="7" s="1"/>
  <c r="E3832" i="7" s="1"/>
  <c r="E3833" i="7" s="1"/>
  <c r="E3834" i="7" s="1"/>
  <c r="E3835" i="7" s="1"/>
  <c r="E3836" i="7" s="1"/>
  <c r="E3837" i="7" s="1"/>
  <c r="E3838" i="7" s="1"/>
  <c r="E3839" i="7" s="1"/>
  <c r="E3840" i="7" s="1"/>
  <c r="E3841" i="7" s="1"/>
  <c r="E3842" i="7" s="1"/>
  <c r="E3843" i="7" s="1"/>
  <c r="E3844" i="7" s="1"/>
  <c r="E3845" i="7" s="1"/>
  <c r="E3846" i="7" s="1"/>
  <c r="E3847" i="7" s="1"/>
  <c r="E3848" i="7" s="1"/>
  <c r="E3849" i="7" s="1"/>
  <c r="E3850" i="7" s="1"/>
  <c r="E3851" i="7" s="1"/>
  <c r="E3852" i="7" s="1"/>
  <c r="E3853" i="7" s="1"/>
  <c r="E3854" i="7" s="1"/>
  <c r="E3855" i="7" s="1"/>
  <c r="E3856" i="7" s="1"/>
  <c r="E3857" i="7" s="1"/>
  <c r="E3858" i="7" s="1"/>
  <c r="E3859" i="7" s="1"/>
  <c r="E3860" i="7" s="1"/>
  <c r="E3861" i="7" s="1"/>
  <c r="E3862" i="7" s="1"/>
  <c r="E3863" i="7" s="1"/>
  <c r="E3864" i="7" s="1"/>
  <c r="E3865" i="7" s="1"/>
  <c r="E3866" i="7" s="1"/>
  <c r="E3867" i="7" s="1"/>
  <c r="E3868" i="7" s="1"/>
  <c r="E3869" i="7" s="1"/>
  <c r="E3870" i="7" s="1"/>
  <c r="E3871" i="7" s="1"/>
  <c r="E3872" i="7" s="1"/>
  <c r="E3873" i="7" s="1"/>
  <c r="E3874" i="7" s="1"/>
  <c r="E3875" i="7" s="1"/>
  <c r="E3876" i="7" s="1"/>
  <c r="E3877" i="7" s="1"/>
  <c r="E3878" i="7" s="1"/>
  <c r="E3879" i="7" s="1"/>
  <c r="E3880" i="7" s="1"/>
  <c r="E3881" i="7" s="1"/>
  <c r="E3882" i="7" s="1"/>
  <c r="E3883" i="7" s="1"/>
  <c r="E3884" i="7" s="1"/>
  <c r="E3885" i="7" s="1"/>
  <c r="E3886" i="7" s="1"/>
  <c r="E3887" i="7" s="1"/>
  <c r="E3888" i="7" s="1"/>
  <c r="E3889" i="7" s="1"/>
  <c r="E3890" i="7" s="1"/>
  <c r="E3891" i="7" s="1"/>
  <c r="E3892" i="7" s="1"/>
  <c r="E3893" i="7" s="1"/>
  <c r="E3894" i="7" s="1"/>
  <c r="E3895" i="7" s="1"/>
  <c r="E3896" i="7" s="1"/>
  <c r="E3897" i="7" s="1"/>
  <c r="E3898" i="7" s="1"/>
  <c r="E3899" i="7" s="1"/>
  <c r="E3900" i="7" s="1"/>
  <c r="E3901" i="7" s="1"/>
  <c r="E3902" i="7" s="1"/>
  <c r="E3903" i="7" s="1"/>
  <c r="E3904" i="7" s="1"/>
  <c r="E3905" i="7" s="1"/>
  <c r="E3906" i="7" s="1"/>
  <c r="E3907" i="7" s="1"/>
  <c r="E3908" i="7" s="1"/>
  <c r="E3909" i="7" s="1"/>
  <c r="E3910" i="7" s="1"/>
  <c r="E3911" i="7" s="1"/>
  <c r="E3912" i="7" s="1"/>
  <c r="E3913" i="7" s="1"/>
  <c r="E3914" i="7" s="1"/>
  <c r="E3915" i="7" s="1"/>
  <c r="E3916" i="7" s="1"/>
  <c r="E3917" i="7" s="1"/>
  <c r="E3918" i="7" s="1"/>
  <c r="E3919" i="7" s="1"/>
  <c r="E3920" i="7" s="1"/>
  <c r="E3921" i="7" s="1"/>
  <c r="E3922" i="7" s="1"/>
  <c r="E3923" i="7" s="1"/>
  <c r="E3924" i="7" s="1"/>
  <c r="E3925" i="7" s="1"/>
  <c r="E3926" i="7" s="1"/>
  <c r="E3927" i="7" s="1"/>
  <c r="E3928" i="7" s="1"/>
  <c r="E3929" i="7" s="1"/>
  <c r="E3930" i="7" s="1"/>
  <c r="E3931" i="7" s="1"/>
  <c r="E3932" i="7" s="1"/>
  <c r="E3933" i="7" s="1"/>
  <c r="E3934" i="7" s="1"/>
  <c r="E3935" i="7" s="1"/>
  <c r="E3936" i="7" s="1"/>
  <c r="E3937" i="7" s="1"/>
  <c r="E3938" i="7" s="1"/>
  <c r="E3939" i="7" s="1"/>
  <c r="E3940" i="7" s="1"/>
  <c r="E3941" i="7" s="1"/>
  <c r="E3942" i="7" s="1"/>
  <c r="E3943" i="7" s="1"/>
  <c r="E3944" i="7" s="1"/>
  <c r="E3945" i="7" s="1"/>
  <c r="E3946" i="7" s="1"/>
  <c r="E3947" i="7" s="1"/>
  <c r="E3948" i="7" s="1"/>
  <c r="E3949" i="7" s="1"/>
  <c r="E3950" i="7" s="1"/>
  <c r="E3951" i="7" s="1"/>
  <c r="E3952" i="7" s="1"/>
  <c r="E3953" i="7" s="1"/>
  <c r="E3954" i="7" s="1"/>
  <c r="E3955" i="7" s="1"/>
  <c r="E3956" i="7" s="1"/>
  <c r="E3957" i="7" s="1"/>
  <c r="E3958" i="7" s="1"/>
  <c r="E3959" i="7" s="1"/>
  <c r="E3960" i="7" s="1"/>
  <c r="E3961" i="7" s="1"/>
  <c r="E3962" i="7" s="1"/>
  <c r="E3963" i="7" s="1"/>
  <c r="E3964" i="7" s="1"/>
  <c r="E3965" i="7" s="1"/>
  <c r="E3966" i="7" s="1"/>
  <c r="E3967" i="7" s="1"/>
  <c r="E3968" i="7" s="1"/>
  <c r="E3969" i="7" s="1"/>
  <c r="E3970" i="7" s="1"/>
  <c r="E3971" i="7" s="1"/>
  <c r="E3972" i="7" s="1"/>
  <c r="E3973" i="7" s="1"/>
  <c r="E3974" i="7" s="1"/>
  <c r="E3975" i="7" s="1"/>
  <c r="E3976" i="7" s="1"/>
  <c r="E3977" i="7" s="1"/>
  <c r="E3978" i="7" s="1"/>
  <c r="E3979" i="7" s="1"/>
  <c r="E3980" i="7" s="1"/>
  <c r="E3981" i="7" s="1"/>
  <c r="E3982" i="7" s="1"/>
  <c r="E3983" i="7" s="1"/>
  <c r="E3984" i="7" s="1"/>
  <c r="E3985" i="7" s="1"/>
  <c r="E3986" i="7" s="1"/>
  <c r="E3987" i="7" s="1"/>
  <c r="E3988" i="7" s="1"/>
  <c r="E3989" i="7" s="1"/>
  <c r="E3990" i="7" s="1"/>
  <c r="E3991" i="7" s="1"/>
  <c r="E3992" i="7" s="1"/>
  <c r="E3993" i="7" s="1"/>
  <c r="E3994" i="7" s="1"/>
  <c r="E3995" i="7" s="1"/>
  <c r="E3996" i="7" s="1"/>
  <c r="E3997" i="7" s="1"/>
  <c r="E3998" i="7" s="1"/>
  <c r="E3999" i="7" s="1"/>
  <c r="E4000" i="7" s="1"/>
  <c r="E4001" i="7" s="1"/>
  <c r="E4002" i="7" s="1"/>
  <c r="E4003" i="7" s="1"/>
  <c r="E4004" i="7" s="1"/>
  <c r="E4005" i="7" s="1"/>
  <c r="E4006" i="7" s="1"/>
  <c r="E4007" i="7" s="1"/>
  <c r="E4008" i="7" s="1"/>
  <c r="E4009" i="7" s="1"/>
  <c r="E4010" i="7" s="1"/>
  <c r="E4011" i="7" s="1"/>
  <c r="E4012" i="7" s="1"/>
  <c r="E4013" i="7" s="1"/>
  <c r="E4014" i="7" s="1"/>
  <c r="E4015" i="7" s="1"/>
  <c r="E4016" i="7" s="1"/>
  <c r="E4017" i="7" s="1"/>
  <c r="E4018" i="7" s="1"/>
  <c r="E4019" i="7" s="1"/>
  <c r="E4020" i="7" s="1"/>
  <c r="E4021" i="7" s="1"/>
  <c r="E4022" i="7" s="1"/>
  <c r="E4023" i="7" s="1"/>
  <c r="E4024" i="7" s="1"/>
  <c r="E4025" i="7" s="1"/>
  <c r="E4026" i="7" s="1"/>
  <c r="E4027" i="7" s="1"/>
  <c r="E4028" i="7" s="1"/>
  <c r="E4029" i="7" s="1"/>
  <c r="E4030" i="7" s="1"/>
  <c r="E4031" i="7" s="1"/>
  <c r="E4032" i="7" s="1"/>
  <c r="E4033" i="7" s="1"/>
  <c r="E4034" i="7" s="1"/>
  <c r="E4035" i="7" s="1"/>
  <c r="E4036" i="7" s="1"/>
  <c r="E4037" i="7" s="1"/>
  <c r="E4038" i="7" s="1"/>
  <c r="E4039" i="7" s="1"/>
  <c r="E4040" i="7" s="1"/>
  <c r="E4041" i="7" s="1"/>
  <c r="E4042" i="7" s="1"/>
  <c r="E4043" i="7" s="1"/>
  <c r="E4044" i="7" s="1"/>
  <c r="E4045" i="7" s="1"/>
  <c r="E4046" i="7" s="1"/>
  <c r="E4047" i="7" s="1"/>
  <c r="E4048" i="7" s="1"/>
  <c r="E4049" i="7" s="1"/>
  <c r="E4050" i="7" s="1"/>
  <c r="E4051" i="7" s="1"/>
  <c r="E4052" i="7" s="1"/>
  <c r="E4053" i="7" s="1"/>
  <c r="E4054" i="7" s="1"/>
  <c r="E4055" i="7" s="1"/>
  <c r="E4056" i="7" s="1"/>
  <c r="E4057" i="7" s="1"/>
  <c r="E4058" i="7" s="1"/>
  <c r="E4059" i="7" s="1"/>
  <c r="E4060" i="7" s="1"/>
  <c r="E4061" i="7" s="1"/>
  <c r="E4062" i="7" s="1"/>
  <c r="E4063" i="7" s="1"/>
  <c r="E4064" i="7" s="1"/>
  <c r="E4065" i="7" s="1"/>
  <c r="E4066" i="7" s="1"/>
  <c r="E4067" i="7" s="1"/>
  <c r="E4068" i="7" s="1"/>
  <c r="E4069" i="7" s="1"/>
  <c r="E4070" i="7" s="1"/>
  <c r="E4071" i="7" s="1"/>
  <c r="E4072" i="7" s="1"/>
  <c r="E4073" i="7" s="1"/>
  <c r="E4074" i="7" s="1"/>
  <c r="E4075" i="7" s="1"/>
  <c r="E4076" i="7" s="1"/>
  <c r="E4077" i="7" s="1"/>
  <c r="E4078" i="7" s="1"/>
  <c r="E4079" i="7" s="1"/>
  <c r="E4080" i="7" s="1"/>
  <c r="E4081" i="7" s="1"/>
  <c r="E4082" i="7" s="1"/>
  <c r="E4083" i="7" s="1"/>
  <c r="E4084" i="7" s="1"/>
  <c r="E4085" i="7" s="1"/>
  <c r="E4086" i="7" s="1"/>
  <c r="E4087" i="7" s="1"/>
  <c r="E4088" i="7" s="1"/>
  <c r="E4089" i="7" s="1"/>
  <c r="E4090" i="7" s="1"/>
  <c r="E4091" i="7" s="1"/>
  <c r="E4092" i="7" s="1"/>
  <c r="E4093" i="7" s="1"/>
  <c r="E4094" i="7" s="1"/>
  <c r="E4095" i="7" s="1"/>
  <c r="E4096" i="7" s="1"/>
  <c r="E4097" i="7" s="1"/>
  <c r="E4098" i="7" s="1"/>
  <c r="E4099" i="7" s="1"/>
  <c r="E4100" i="7" s="1"/>
  <c r="E4101" i="7" s="1"/>
  <c r="E4102" i="7" s="1"/>
  <c r="E4103" i="7" s="1"/>
  <c r="E4104" i="7" s="1"/>
  <c r="E4105" i="7" s="1"/>
  <c r="E4106" i="7" s="1"/>
  <c r="E4107" i="7" s="1"/>
  <c r="E4108" i="7" s="1"/>
  <c r="E4109" i="7" s="1"/>
  <c r="E4110" i="7" s="1"/>
  <c r="E4111" i="7" s="1"/>
  <c r="E4112" i="7" s="1"/>
  <c r="E4113" i="7" s="1"/>
  <c r="E4114" i="7" s="1"/>
  <c r="E4115" i="7" s="1"/>
  <c r="E4116" i="7" s="1"/>
  <c r="E4117" i="7" s="1"/>
  <c r="E4118" i="7" s="1"/>
  <c r="E4119" i="7" s="1"/>
  <c r="E4120" i="7" s="1"/>
  <c r="E4121" i="7" s="1"/>
  <c r="E4122" i="7" s="1"/>
  <c r="E4123" i="7" s="1"/>
  <c r="E4124" i="7" s="1"/>
  <c r="E4125" i="7" s="1"/>
  <c r="E4126" i="7" s="1"/>
  <c r="E4127" i="7" s="1"/>
  <c r="E4128" i="7" s="1"/>
  <c r="E4129" i="7" s="1"/>
  <c r="E4130" i="7" s="1"/>
  <c r="E4131" i="7" s="1"/>
  <c r="E4132" i="7" s="1"/>
  <c r="E4133" i="7" s="1"/>
  <c r="E4134" i="7" s="1"/>
  <c r="E4135" i="7" s="1"/>
  <c r="E4136" i="7" s="1"/>
  <c r="E4137" i="7" s="1"/>
  <c r="E4138" i="7" s="1"/>
  <c r="E4139" i="7" s="1"/>
  <c r="E4140" i="7" s="1"/>
  <c r="E4141" i="7" s="1"/>
  <c r="E4142" i="7" s="1"/>
  <c r="E4143" i="7" s="1"/>
  <c r="E4144" i="7" s="1"/>
  <c r="E4145" i="7" s="1"/>
  <c r="E4146" i="7" s="1"/>
  <c r="E4147" i="7" s="1"/>
  <c r="E4148" i="7" s="1"/>
  <c r="E4149" i="7" s="1"/>
  <c r="E4150" i="7" s="1"/>
  <c r="E4151" i="7" s="1"/>
  <c r="E4152" i="7" s="1"/>
  <c r="E4153" i="7" s="1"/>
  <c r="E4154" i="7" s="1"/>
  <c r="E4155" i="7" s="1"/>
  <c r="E4156" i="7" s="1"/>
  <c r="E4157" i="7" s="1"/>
  <c r="E4158" i="7" s="1"/>
  <c r="E4159" i="7" s="1"/>
  <c r="E4160" i="7" s="1"/>
  <c r="E4161" i="7" s="1"/>
  <c r="E4162" i="7" s="1"/>
  <c r="E4163" i="7" s="1"/>
  <c r="E4164" i="7" s="1"/>
  <c r="E4165" i="7" s="1"/>
  <c r="E4166" i="7" s="1"/>
  <c r="E4167" i="7" s="1"/>
  <c r="E4168" i="7" s="1"/>
  <c r="E4169" i="7" s="1"/>
  <c r="E4170" i="7" s="1"/>
  <c r="E4171" i="7" s="1"/>
  <c r="E4172" i="7" s="1"/>
  <c r="E4173" i="7" s="1"/>
  <c r="E4174" i="7" s="1"/>
  <c r="E4175" i="7" s="1"/>
  <c r="E4176" i="7" s="1"/>
  <c r="E4177" i="7" s="1"/>
  <c r="E4178" i="7" s="1"/>
  <c r="E4179" i="7" s="1"/>
  <c r="E4180" i="7" s="1"/>
  <c r="E4181" i="7" s="1"/>
  <c r="E4182" i="7" s="1"/>
  <c r="E4183" i="7" s="1"/>
  <c r="E4184" i="7" s="1"/>
  <c r="E4185" i="7" s="1"/>
  <c r="E4186" i="7" s="1"/>
  <c r="E4187" i="7" s="1"/>
  <c r="E4188" i="7" s="1"/>
  <c r="E4189" i="7" s="1"/>
  <c r="E4190" i="7" s="1"/>
  <c r="E4191" i="7" s="1"/>
  <c r="E4192" i="7" s="1"/>
  <c r="E4193" i="7" s="1"/>
  <c r="E4194" i="7" s="1"/>
  <c r="E4195" i="7" s="1"/>
  <c r="E4196" i="7" s="1"/>
  <c r="E4197" i="7" s="1"/>
  <c r="E4198" i="7" s="1"/>
  <c r="E4199" i="7" s="1"/>
  <c r="E4200" i="7" s="1"/>
  <c r="E4201" i="7" s="1"/>
  <c r="E4202" i="7" s="1"/>
  <c r="E4203" i="7" s="1"/>
  <c r="E4204" i="7" s="1"/>
  <c r="E4205" i="7" s="1"/>
  <c r="E4206" i="7" s="1"/>
  <c r="E4207" i="7" s="1"/>
  <c r="E4208" i="7" s="1"/>
  <c r="E4209" i="7" s="1"/>
  <c r="E4210" i="7" s="1"/>
  <c r="E4211" i="7" s="1"/>
  <c r="E4212" i="7" s="1"/>
  <c r="E4213" i="7" s="1"/>
  <c r="E4214" i="7" s="1"/>
  <c r="E4215" i="7" s="1"/>
  <c r="E4216" i="7" s="1"/>
  <c r="E4217" i="7" s="1"/>
  <c r="E4218" i="7" s="1"/>
  <c r="E4219" i="7" s="1"/>
  <c r="E4220" i="7" s="1"/>
  <c r="E4221" i="7" s="1"/>
  <c r="E4222" i="7" s="1"/>
  <c r="E4223" i="7" s="1"/>
  <c r="E4224" i="7" s="1"/>
  <c r="E4225" i="7" s="1"/>
  <c r="E4226" i="7" s="1"/>
  <c r="E4227" i="7" s="1"/>
  <c r="E4228" i="7" s="1"/>
  <c r="E4229" i="7" s="1"/>
  <c r="E4230" i="7" s="1"/>
  <c r="E4231" i="7" s="1"/>
  <c r="E4232" i="7" s="1"/>
  <c r="E4233" i="7" s="1"/>
  <c r="E4234" i="7" s="1"/>
  <c r="E4235" i="7" s="1"/>
  <c r="E4236" i="7" s="1"/>
  <c r="E4237" i="7" s="1"/>
  <c r="E4238" i="7" s="1"/>
  <c r="E4239" i="7" s="1"/>
  <c r="E4240" i="7" s="1"/>
  <c r="E4241" i="7" s="1"/>
  <c r="E4242" i="7" s="1"/>
  <c r="E4243" i="7" s="1"/>
  <c r="E4244" i="7" s="1"/>
  <c r="E4245" i="7" s="1"/>
  <c r="E4246" i="7" s="1"/>
  <c r="E4247" i="7" s="1"/>
  <c r="E4248" i="7" s="1"/>
  <c r="E4249" i="7" s="1"/>
  <c r="E4250" i="7" s="1"/>
  <c r="E4251" i="7" s="1"/>
  <c r="E4252" i="7" s="1"/>
  <c r="E4253" i="7" s="1"/>
  <c r="E4254" i="7" s="1"/>
  <c r="E4255" i="7" s="1"/>
  <c r="E4256" i="7" s="1"/>
  <c r="E4257" i="7" s="1"/>
  <c r="E4258" i="7" s="1"/>
  <c r="E4259" i="7" s="1"/>
  <c r="E4260" i="7" s="1"/>
  <c r="E4261" i="7" s="1"/>
  <c r="E4262" i="7" s="1"/>
  <c r="E4263" i="7" s="1"/>
  <c r="E4264" i="7" s="1"/>
  <c r="E4265" i="7" s="1"/>
  <c r="E4266" i="7" s="1"/>
  <c r="E4267" i="7" s="1"/>
  <c r="E4268" i="7" s="1"/>
  <c r="E4269" i="7" s="1"/>
  <c r="E4270" i="7" s="1"/>
  <c r="E4271" i="7" s="1"/>
  <c r="E4272" i="7" s="1"/>
  <c r="E4273" i="7" s="1"/>
  <c r="E4274" i="7" s="1"/>
  <c r="E4275" i="7" s="1"/>
  <c r="E4276" i="7" s="1"/>
  <c r="E4277" i="7" s="1"/>
  <c r="E4278" i="7" s="1"/>
  <c r="E4279" i="7" s="1"/>
  <c r="E4280" i="7" s="1"/>
  <c r="E4281" i="7" s="1"/>
  <c r="E4282" i="7" s="1"/>
  <c r="E4283" i="7" s="1"/>
  <c r="E4284" i="7" s="1"/>
  <c r="E4285" i="7" s="1"/>
  <c r="E4286" i="7" s="1"/>
  <c r="E4287" i="7" s="1"/>
  <c r="E4288" i="7" s="1"/>
  <c r="E4289" i="7" s="1"/>
  <c r="E4290" i="7" s="1"/>
  <c r="E4291" i="7" s="1"/>
  <c r="E4292" i="7" s="1"/>
  <c r="E4293" i="7" s="1"/>
  <c r="E4294" i="7" s="1"/>
  <c r="E4295" i="7" s="1"/>
  <c r="E4296" i="7" s="1"/>
  <c r="E4297" i="7" s="1"/>
  <c r="E4298" i="7" s="1"/>
  <c r="E4299" i="7" s="1"/>
  <c r="E4300" i="7" s="1"/>
  <c r="E4301" i="7" s="1"/>
  <c r="E4302" i="7" s="1"/>
  <c r="E4303" i="7" s="1"/>
  <c r="E4304" i="7" s="1"/>
  <c r="E4305" i="7" s="1"/>
  <c r="E4306" i="7" s="1"/>
  <c r="E4307" i="7" s="1"/>
  <c r="E4308" i="7" s="1"/>
  <c r="E4309" i="7" s="1"/>
  <c r="E4310" i="7" s="1"/>
  <c r="E4311" i="7" s="1"/>
  <c r="E4312" i="7" s="1"/>
  <c r="E4313" i="7" s="1"/>
  <c r="E4314" i="7" s="1"/>
  <c r="E4315" i="7" s="1"/>
  <c r="E4316" i="7" s="1"/>
  <c r="E4317" i="7" s="1"/>
  <c r="E4318" i="7" s="1"/>
  <c r="E4319" i="7" s="1"/>
  <c r="E4320" i="7" s="1"/>
  <c r="E4321" i="7" s="1"/>
  <c r="E4322" i="7" s="1"/>
  <c r="E4323" i="7" s="1"/>
  <c r="E4324" i="7" s="1"/>
  <c r="E4325" i="7" s="1"/>
  <c r="E4326" i="7" s="1"/>
  <c r="E4327" i="7" s="1"/>
  <c r="E4328" i="7" s="1"/>
  <c r="E4329" i="7" s="1"/>
  <c r="E4330" i="7" s="1"/>
  <c r="E4331" i="7" s="1"/>
  <c r="E4332" i="7" s="1"/>
  <c r="E4333" i="7" s="1"/>
  <c r="E4334" i="7" s="1"/>
  <c r="E4335" i="7" s="1"/>
  <c r="E4336" i="7" s="1"/>
  <c r="E4337" i="7" s="1"/>
  <c r="E4338" i="7" s="1"/>
  <c r="E4339" i="7" s="1"/>
  <c r="E4340" i="7" s="1"/>
  <c r="E4341" i="7" s="1"/>
  <c r="E4342" i="7" s="1"/>
  <c r="E4343" i="7" s="1"/>
  <c r="E4344" i="7" s="1"/>
  <c r="E4345" i="7" s="1"/>
  <c r="E4346" i="7" s="1"/>
  <c r="E4347" i="7" s="1"/>
  <c r="E4348" i="7" s="1"/>
  <c r="E4349" i="7" s="1"/>
  <c r="E4350" i="7" s="1"/>
  <c r="E4351" i="7" s="1"/>
  <c r="E4352" i="7" s="1"/>
  <c r="E4353" i="7" s="1"/>
  <c r="E4354" i="7" s="1"/>
  <c r="E4355" i="7" s="1"/>
  <c r="E4356" i="7" s="1"/>
  <c r="E4357" i="7" s="1"/>
  <c r="E4358" i="7" s="1"/>
  <c r="E4359" i="7" s="1"/>
  <c r="E4360" i="7" s="1"/>
  <c r="E4361" i="7" s="1"/>
  <c r="E4362" i="7" s="1"/>
  <c r="E4363" i="7" s="1"/>
  <c r="E4364" i="7" s="1"/>
  <c r="E4365" i="7" s="1"/>
  <c r="E4366" i="7" s="1"/>
  <c r="E4367" i="7" s="1"/>
  <c r="E4368" i="7" s="1"/>
  <c r="E4369" i="7" s="1"/>
  <c r="E4370" i="7" s="1"/>
  <c r="E4371" i="7" s="1"/>
  <c r="E4372" i="7" s="1"/>
  <c r="E4373" i="7" s="1"/>
  <c r="E4374" i="7" s="1"/>
  <c r="E4375" i="7" s="1"/>
  <c r="E4376" i="7" s="1"/>
  <c r="E4377" i="7" s="1"/>
  <c r="E4378" i="7" s="1"/>
  <c r="E4379" i="7" s="1"/>
  <c r="E4380" i="7" s="1"/>
  <c r="E4381" i="7" s="1"/>
  <c r="E4382" i="7" s="1"/>
  <c r="E4383" i="7" s="1"/>
  <c r="E4384" i="7" s="1"/>
  <c r="E4385" i="7" s="1"/>
  <c r="E4386" i="7" s="1"/>
  <c r="E4387" i="7" s="1"/>
  <c r="E4388" i="7" s="1"/>
  <c r="E4389" i="7" s="1"/>
  <c r="E4390" i="7" s="1"/>
  <c r="E4391" i="7" s="1"/>
  <c r="E4392" i="7" s="1"/>
  <c r="E4393" i="7" s="1"/>
  <c r="E4394" i="7" s="1"/>
  <c r="E4395" i="7" s="1"/>
  <c r="E4396" i="7" s="1"/>
  <c r="E4397" i="7" s="1"/>
  <c r="E4398" i="7" s="1"/>
  <c r="E4399" i="7" s="1"/>
  <c r="E4400" i="7" s="1"/>
  <c r="E4401" i="7" s="1"/>
  <c r="E4402" i="7" s="1"/>
  <c r="E4403" i="7" s="1"/>
  <c r="E4404" i="7" s="1"/>
  <c r="E4405" i="7" s="1"/>
  <c r="E4406" i="7" s="1"/>
  <c r="E4407" i="7" s="1"/>
  <c r="E4408" i="7" s="1"/>
  <c r="E4409" i="7" s="1"/>
  <c r="E4410" i="7" s="1"/>
  <c r="E4411" i="7" s="1"/>
  <c r="E4412" i="7" s="1"/>
  <c r="E4413" i="7" s="1"/>
  <c r="E4414" i="7" s="1"/>
  <c r="E4415" i="7" s="1"/>
  <c r="E4416" i="7" s="1"/>
  <c r="E4417" i="7" s="1"/>
  <c r="E4418" i="7" s="1"/>
  <c r="E4419" i="7" s="1"/>
  <c r="E4420" i="7" s="1"/>
  <c r="E4421" i="7" s="1"/>
  <c r="E4422" i="7" s="1"/>
  <c r="E4423" i="7" s="1"/>
  <c r="E4424" i="7" s="1"/>
  <c r="E4425" i="7" s="1"/>
  <c r="E4426" i="7" s="1"/>
  <c r="E4427" i="7" s="1"/>
  <c r="E4428" i="7" s="1"/>
  <c r="E4429" i="7" s="1"/>
  <c r="E4430" i="7" s="1"/>
  <c r="E4431" i="7" s="1"/>
  <c r="E4432" i="7" s="1"/>
  <c r="E4433" i="7" s="1"/>
  <c r="E4434" i="7" s="1"/>
  <c r="E4435" i="7" s="1"/>
  <c r="E4436" i="7" s="1"/>
  <c r="E4437" i="7" s="1"/>
  <c r="E4438" i="7" s="1"/>
  <c r="E4439" i="7" s="1"/>
  <c r="E4440" i="7" s="1"/>
  <c r="E4441" i="7" s="1"/>
  <c r="E4442" i="7" s="1"/>
  <c r="E4443" i="7" s="1"/>
  <c r="E4444" i="7" s="1"/>
  <c r="E4445" i="7" s="1"/>
  <c r="E4446" i="7" s="1"/>
  <c r="E4447" i="7" s="1"/>
  <c r="E4448" i="7" s="1"/>
  <c r="E4449" i="7" s="1"/>
  <c r="E4450" i="7" s="1"/>
  <c r="E4451" i="7" s="1"/>
  <c r="E4452" i="7" s="1"/>
  <c r="E4453" i="7" s="1"/>
  <c r="E4454" i="7" s="1"/>
  <c r="E4455" i="7" s="1"/>
  <c r="E4456" i="7" s="1"/>
  <c r="E4457" i="7" s="1"/>
  <c r="E4458" i="7" s="1"/>
  <c r="E4459" i="7" s="1"/>
  <c r="E4460" i="7" s="1"/>
  <c r="E4461" i="7" s="1"/>
  <c r="E4462" i="7" s="1"/>
  <c r="E4463" i="7" s="1"/>
  <c r="E4464" i="7" s="1"/>
  <c r="E4465" i="7" s="1"/>
  <c r="E4466" i="7" s="1"/>
  <c r="E4467" i="7" s="1"/>
  <c r="E4468" i="7" s="1"/>
  <c r="E4469" i="7" s="1"/>
  <c r="E4470" i="7" s="1"/>
  <c r="E4471" i="7" s="1"/>
  <c r="E4472" i="7" s="1"/>
  <c r="E4473" i="7" s="1"/>
  <c r="E4474" i="7" s="1"/>
  <c r="E4475" i="7" s="1"/>
  <c r="E4476" i="7" s="1"/>
  <c r="E4477" i="7" s="1"/>
  <c r="E4478" i="7" s="1"/>
  <c r="E4479" i="7" s="1"/>
  <c r="E4480" i="7" s="1"/>
  <c r="E4481" i="7" s="1"/>
  <c r="E4482" i="7" s="1"/>
  <c r="E4483" i="7" s="1"/>
  <c r="E4484" i="7" s="1"/>
  <c r="E4485" i="7" s="1"/>
  <c r="E4486" i="7" s="1"/>
  <c r="E4487" i="7" s="1"/>
  <c r="E4488" i="7" s="1"/>
  <c r="E4489" i="7" s="1"/>
  <c r="E4490" i="7" s="1"/>
  <c r="E4491" i="7" s="1"/>
  <c r="E4492" i="7" s="1"/>
  <c r="E4493" i="7" s="1"/>
  <c r="E4494" i="7" s="1"/>
  <c r="E4495" i="7" s="1"/>
  <c r="E4496" i="7" s="1"/>
  <c r="E4497" i="7" s="1"/>
  <c r="E4498" i="7" s="1"/>
  <c r="E4499" i="7" s="1"/>
  <c r="E4500" i="7" s="1"/>
  <c r="E4501" i="7" s="1"/>
  <c r="E4502" i="7" s="1"/>
  <c r="E4503" i="7" s="1"/>
  <c r="E4504" i="7" s="1"/>
  <c r="E4505" i="7" s="1"/>
  <c r="E4506" i="7" s="1"/>
  <c r="E4507" i="7" s="1"/>
  <c r="E4508" i="7" s="1"/>
  <c r="E4509" i="7" s="1"/>
  <c r="E4510" i="7" s="1"/>
  <c r="E4511" i="7" s="1"/>
  <c r="E4512" i="7" s="1"/>
  <c r="E4513" i="7" s="1"/>
  <c r="E4514" i="7" s="1"/>
  <c r="E4515" i="7" s="1"/>
  <c r="E4516" i="7" s="1"/>
  <c r="E4517" i="7" s="1"/>
  <c r="E4518" i="7" s="1"/>
  <c r="E4519" i="7" s="1"/>
  <c r="E4520" i="7" s="1"/>
  <c r="E4521" i="7" s="1"/>
  <c r="E4522" i="7" s="1"/>
  <c r="E4523" i="7" s="1"/>
  <c r="E4524" i="7" s="1"/>
  <c r="E4525" i="7" s="1"/>
  <c r="E4526" i="7" s="1"/>
  <c r="E4527" i="7" s="1"/>
  <c r="E4528" i="7" s="1"/>
  <c r="E4529" i="7" s="1"/>
  <c r="E4530" i="7" s="1"/>
  <c r="E4531" i="7" s="1"/>
  <c r="E4532" i="7" s="1"/>
  <c r="E4533" i="7" s="1"/>
  <c r="E4534" i="7" s="1"/>
  <c r="E4535" i="7" s="1"/>
  <c r="E4536" i="7" s="1"/>
  <c r="E4537" i="7" s="1"/>
  <c r="E4538" i="7" s="1"/>
  <c r="E4539" i="7" s="1"/>
  <c r="E4540" i="7" s="1"/>
  <c r="E4541" i="7" s="1"/>
  <c r="E4542" i="7" s="1"/>
  <c r="E4543" i="7" s="1"/>
  <c r="E4544" i="7" s="1"/>
  <c r="E4545" i="7" s="1"/>
  <c r="E4546" i="7" s="1"/>
  <c r="E4547" i="7" s="1"/>
  <c r="E4548" i="7" s="1"/>
  <c r="E4549" i="7" s="1"/>
  <c r="E4550" i="7" s="1"/>
  <c r="E4551" i="7" s="1"/>
  <c r="E4552" i="7" s="1"/>
  <c r="E4553" i="7" s="1"/>
  <c r="E4554" i="7" s="1"/>
  <c r="E4555" i="7" s="1"/>
  <c r="E4556" i="7" s="1"/>
  <c r="E4557" i="7" s="1"/>
  <c r="E4558" i="7" s="1"/>
  <c r="E4559" i="7" s="1"/>
  <c r="E4560" i="7" s="1"/>
  <c r="E4561" i="7" s="1"/>
  <c r="E4562" i="7" s="1"/>
  <c r="E4563" i="7" s="1"/>
  <c r="E4564" i="7" s="1"/>
  <c r="E4565" i="7" s="1"/>
  <c r="E4566" i="7" s="1"/>
  <c r="E4567" i="7" s="1"/>
  <c r="E4568" i="7" s="1"/>
  <c r="E4569" i="7" s="1"/>
  <c r="E4570" i="7" s="1"/>
  <c r="E4571" i="7" s="1"/>
  <c r="E4572" i="7" s="1"/>
  <c r="E4573" i="7" s="1"/>
  <c r="E4574" i="7" s="1"/>
  <c r="E4575" i="7" s="1"/>
  <c r="E4576" i="7" s="1"/>
  <c r="E4577" i="7" s="1"/>
  <c r="E4578" i="7" s="1"/>
  <c r="E4579" i="7" s="1"/>
  <c r="E4580" i="7" s="1"/>
  <c r="E4581" i="7" s="1"/>
  <c r="E4582" i="7" s="1"/>
  <c r="E4583" i="7" s="1"/>
  <c r="E4584" i="7" s="1"/>
  <c r="E4585" i="7" s="1"/>
  <c r="E4586" i="7" s="1"/>
  <c r="E4587" i="7" s="1"/>
  <c r="E4588" i="7" s="1"/>
  <c r="E4589" i="7" s="1"/>
  <c r="E4590" i="7" s="1"/>
  <c r="E4591" i="7" s="1"/>
  <c r="E4592" i="7" s="1"/>
  <c r="E4593" i="7" s="1"/>
  <c r="E4594" i="7" s="1"/>
  <c r="E4595" i="7" s="1"/>
  <c r="E4596" i="7" s="1"/>
  <c r="E4597" i="7" s="1"/>
  <c r="E4598" i="7" s="1"/>
  <c r="E4599" i="7" s="1"/>
  <c r="E4600" i="7" s="1"/>
  <c r="E4601" i="7" s="1"/>
  <c r="E4602" i="7" s="1"/>
  <c r="E4603" i="7" s="1"/>
  <c r="E4604" i="7" s="1"/>
  <c r="E4605" i="7" s="1"/>
  <c r="E4606" i="7" s="1"/>
  <c r="E4607" i="7" s="1"/>
  <c r="E4608" i="7" s="1"/>
  <c r="E4609" i="7" s="1"/>
  <c r="E4610" i="7" s="1"/>
  <c r="E4611" i="7" s="1"/>
  <c r="E4612" i="7" s="1"/>
  <c r="E4613" i="7" s="1"/>
  <c r="E4614" i="7" s="1"/>
  <c r="E4615" i="7" s="1"/>
  <c r="E4616" i="7" s="1"/>
  <c r="E4617" i="7" s="1"/>
  <c r="E4618" i="7" s="1"/>
  <c r="E4619" i="7" s="1"/>
  <c r="E4620" i="7" s="1"/>
  <c r="E4621" i="7" s="1"/>
  <c r="E4622" i="7" s="1"/>
  <c r="E4623" i="7" s="1"/>
  <c r="E4624" i="7" s="1"/>
  <c r="E4625" i="7" s="1"/>
  <c r="E4626" i="7" s="1"/>
  <c r="E4627" i="7" s="1"/>
  <c r="E4628" i="7" s="1"/>
  <c r="E4629" i="7" s="1"/>
  <c r="E4630" i="7" s="1"/>
  <c r="E4631" i="7" s="1"/>
  <c r="E4632" i="7" s="1"/>
  <c r="E4633" i="7" s="1"/>
  <c r="E4634" i="7" s="1"/>
  <c r="E4635" i="7" s="1"/>
  <c r="E4636" i="7" s="1"/>
  <c r="E4637" i="7" s="1"/>
  <c r="E4638" i="7" s="1"/>
  <c r="E4639" i="7" s="1"/>
  <c r="E4640" i="7" s="1"/>
  <c r="E4641" i="7" s="1"/>
  <c r="E4642" i="7" s="1"/>
  <c r="E4643" i="7" s="1"/>
  <c r="E4644" i="7" s="1"/>
  <c r="E4645" i="7" s="1"/>
  <c r="E4646" i="7" s="1"/>
  <c r="E4647" i="7" s="1"/>
  <c r="E4648" i="7" s="1"/>
  <c r="E4649" i="7" s="1"/>
  <c r="E4650" i="7" s="1"/>
  <c r="E4651" i="7" s="1"/>
  <c r="E4652" i="7" s="1"/>
  <c r="E4653" i="7" s="1"/>
  <c r="E4654" i="7" s="1"/>
  <c r="E4655" i="7" s="1"/>
  <c r="E4656" i="7" s="1"/>
  <c r="E4657" i="7" s="1"/>
  <c r="E4658" i="7" s="1"/>
  <c r="E4659" i="7" s="1"/>
  <c r="E4660" i="7" s="1"/>
  <c r="E4661" i="7" s="1"/>
  <c r="E4662" i="7" s="1"/>
  <c r="E4663" i="7" s="1"/>
  <c r="E4664" i="7" s="1"/>
  <c r="E4665" i="7" s="1"/>
  <c r="E4666" i="7" s="1"/>
  <c r="E4667" i="7" s="1"/>
  <c r="E4668" i="7" s="1"/>
  <c r="E4669" i="7" s="1"/>
  <c r="E4670" i="7" s="1"/>
  <c r="E4671" i="7" s="1"/>
  <c r="E4672" i="7" s="1"/>
  <c r="E4673" i="7" s="1"/>
  <c r="E4674" i="7" s="1"/>
  <c r="E4675" i="7" s="1"/>
  <c r="E4676" i="7" s="1"/>
  <c r="E4677" i="7" s="1"/>
  <c r="E4678" i="7" s="1"/>
  <c r="E4679" i="7" s="1"/>
  <c r="E4680" i="7" s="1"/>
  <c r="E4681" i="7" s="1"/>
  <c r="E4682" i="7" s="1"/>
  <c r="E4683" i="7" s="1"/>
  <c r="E4684" i="7" s="1"/>
  <c r="E4685" i="7" s="1"/>
  <c r="E4686" i="7" s="1"/>
  <c r="E4687" i="7" s="1"/>
  <c r="E4688" i="7" s="1"/>
  <c r="E4689" i="7" s="1"/>
  <c r="E4690" i="7" s="1"/>
  <c r="E4691" i="7" s="1"/>
  <c r="E4692" i="7" s="1"/>
  <c r="E4693" i="7" s="1"/>
  <c r="E4694" i="7" s="1"/>
  <c r="E4695" i="7" s="1"/>
  <c r="E4696" i="7" s="1"/>
  <c r="E4697" i="7" s="1"/>
  <c r="E4698" i="7" s="1"/>
  <c r="E4699" i="7" s="1"/>
  <c r="E4700" i="7" s="1"/>
  <c r="E4701" i="7" s="1"/>
  <c r="E4702" i="7" s="1"/>
  <c r="E4703" i="7" s="1"/>
  <c r="E4704" i="7" s="1"/>
  <c r="E4705" i="7" s="1"/>
  <c r="E4706" i="7" s="1"/>
  <c r="E4707" i="7" s="1"/>
  <c r="E4708" i="7" s="1"/>
  <c r="E4709" i="7" s="1"/>
  <c r="E4710" i="7" s="1"/>
  <c r="E4711" i="7" s="1"/>
  <c r="E4712" i="7" s="1"/>
  <c r="E4713" i="7" s="1"/>
  <c r="E4714" i="7" s="1"/>
  <c r="E4715" i="7" s="1"/>
  <c r="E4716" i="7" s="1"/>
  <c r="E4717" i="7" s="1"/>
  <c r="E4718" i="7" s="1"/>
  <c r="E4719" i="7" s="1"/>
  <c r="E4720" i="7" s="1"/>
  <c r="E4721" i="7" s="1"/>
  <c r="E4722" i="7" s="1"/>
  <c r="E4723" i="7" s="1"/>
  <c r="E4724" i="7" s="1"/>
  <c r="E4725" i="7" s="1"/>
  <c r="E4726" i="7" s="1"/>
  <c r="E4727" i="7" s="1"/>
  <c r="E4728" i="7" s="1"/>
  <c r="E4729" i="7" s="1"/>
  <c r="E4730" i="7" s="1"/>
  <c r="E4731" i="7" s="1"/>
  <c r="E4732" i="7" s="1"/>
  <c r="E4733" i="7" s="1"/>
  <c r="E4734" i="7" s="1"/>
  <c r="E4735" i="7" s="1"/>
  <c r="E4736" i="7" s="1"/>
  <c r="E4737" i="7" s="1"/>
  <c r="E4738" i="7" s="1"/>
  <c r="E4739" i="7" s="1"/>
  <c r="E4740" i="7" s="1"/>
  <c r="E4741" i="7" s="1"/>
  <c r="E4742" i="7" s="1"/>
  <c r="E4743" i="7" s="1"/>
  <c r="E4744" i="7" s="1"/>
  <c r="E4745" i="7" s="1"/>
  <c r="E4746" i="7" s="1"/>
  <c r="E4747" i="7" s="1"/>
  <c r="E4748" i="7" s="1"/>
  <c r="E4749" i="7" s="1"/>
  <c r="E4750" i="7" s="1"/>
  <c r="E4751" i="7" s="1"/>
  <c r="E4752" i="7" s="1"/>
  <c r="E4753" i="7" s="1"/>
  <c r="E4754" i="7" s="1"/>
  <c r="E4755" i="7" s="1"/>
  <c r="E4756" i="7" s="1"/>
  <c r="E4757" i="7" s="1"/>
  <c r="E4758" i="7" s="1"/>
  <c r="E4759" i="7" s="1"/>
  <c r="E4760" i="7" s="1"/>
  <c r="E4761" i="7" s="1"/>
  <c r="E4762" i="7" s="1"/>
  <c r="E4763" i="7" s="1"/>
  <c r="E4764" i="7" s="1"/>
  <c r="E4765" i="7" s="1"/>
  <c r="E4766" i="7" s="1"/>
  <c r="E4767" i="7" s="1"/>
  <c r="E4768" i="7" s="1"/>
  <c r="E4769" i="7" s="1"/>
  <c r="E4770" i="7" s="1"/>
  <c r="E4771" i="7" s="1"/>
  <c r="E4772" i="7" s="1"/>
  <c r="E4773" i="7" s="1"/>
  <c r="E4774" i="7" s="1"/>
  <c r="E4775" i="7" s="1"/>
  <c r="E4776" i="7" s="1"/>
  <c r="E4777" i="7" s="1"/>
  <c r="E4778" i="7" s="1"/>
  <c r="E4779" i="7" s="1"/>
  <c r="E4780" i="7" s="1"/>
  <c r="E4781" i="7" s="1"/>
  <c r="E4782" i="7" s="1"/>
  <c r="E4783" i="7" s="1"/>
  <c r="E4784" i="7" s="1"/>
  <c r="E4785" i="7" s="1"/>
  <c r="E4786" i="7" s="1"/>
  <c r="E4787" i="7" s="1"/>
  <c r="E4788" i="7" s="1"/>
  <c r="E4789" i="7" s="1"/>
  <c r="E4790" i="7" s="1"/>
  <c r="E4791" i="7" s="1"/>
  <c r="E4792" i="7" s="1"/>
  <c r="E4793" i="7" s="1"/>
  <c r="E4794" i="7" s="1"/>
  <c r="E4795" i="7" s="1"/>
  <c r="E4796" i="7" s="1"/>
  <c r="E4797" i="7" s="1"/>
  <c r="E4798" i="7" s="1"/>
  <c r="E4799" i="7" s="1"/>
  <c r="E4800" i="7" s="1"/>
  <c r="E4801" i="7" s="1"/>
  <c r="E4802" i="7" s="1"/>
  <c r="E4803" i="7" s="1"/>
  <c r="E4804" i="7" s="1"/>
  <c r="E4805" i="7" s="1"/>
  <c r="E4806" i="7" s="1"/>
  <c r="E4807" i="7" s="1"/>
  <c r="E4808" i="7" s="1"/>
  <c r="E4809" i="7" s="1"/>
  <c r="E4810" i="7" s="1"/>
  <c r="E4811" i="7" s="1"/>
  <c r="E4812" i="7" s="1"/>
  <c r="E4813" i="7" s="1"/>
  <c r="E4814" i="7" s="1"/>
  <c r="E4815" i="7" s="1"/>
  <c r="E4816" i="7" s="1"/>
  <c r="E4817" i="7" s="1"/>
  <c r="E4818" i="7" s="1"/>
  <c r="E4819" i="7" s="1"/>
  <c r="E4820" i="7" s="1"/>
  <c r="E4821" i="7" s="1"/>
  <c r="E4822" i="7" s="1"/>
  <c r="E4823" i="7" s="1"/>
  <c r="E4824" i="7" s="1"/>
  <c r="E4825" i="7" s="1"/>
  <c r="E4826" i="7" s="1"/>
  <c r="E4827" i="7" s="1"/>
  <c r="E4828" i="7" s="1"/>
  <c r="E4829" i="7" s="1"/>
  <c r="E4830" i="7" s="1"/>
  <c r="E4831" i="7" s="1"/>
  <c r="E4832" i="7" s="1"/>
  <c r="E4833" i="7" s="1"/>
  <c r="E4834" i="7" s="1"/>
  <c r="E4835" i="7" s="1"/>
  <c r="E4836" i="7" s="1"/>
  <c r="E4837" i="7" s="1"/>
  <c r="E4838" i="7" s="1"/>
  <c r="E4839" i="7" s="1"/>
  <c r="E4840" i="7" s="1"/>
  <c r="E4841" i="7" s="1"/>
  <c r="E4842" i="7" s="1"/>
  <c r="E4843" i="7" s="1"/>
  <c r="E4844" i="7" s="1"/>
  <c r="E4845" i="7" s="1"/>
  <c r="E4846" i="7" s="1"/>
  <c r="E4847" i="7" s="1"/>
  <c r="E4848" i="7" s="1"/>
  <c r="E4849" i="7" s="1"/>
  <c r="E4850" i="7" s="1"/>
  <c r="E4851" i="7" s="1"/>
  <c r="E4852" i="7" s="1"/>
  <c r="E4853" i="7" s="1"/>
  <c r="E4854" i="7" s="1"/>
  <c r="E4855" i="7" s="1"/>
  <c r="E4856" i="7" s="1"/>
  <c r="E4857" i="7" s="1"/>
  <c r="E4858" i="7" s="1"/>
  <c r="E4859" i="7" s="1"/>
  <c r="E4860" i="7" s="1"/>
  <c r="E4861" i="7" s="1"/>
  <c r="E4862" i="7" s="1"/>
  <c r="E4863" i="7" s="1"/>
  <c r="E4864" i="7" s="1"/>
  <c r="E4865" i="7" s="1"/>
  <c r="E4866" i="7" s="1"/>
  <c r="E4867" i="7" s="1"/>
  <c r="E4868" i="7" s="1"/>
  <c r="E4869" i="7" s="1"/>
  <c r="E4870" i="7" s="1"/>
  <c r="E4871" i="7" s="1"/>
  <c r="E4872" i="7" s="1"/>
  <c r="E4873" i="7" s="1"/>
  <c r="E4874" i="7" s="1"/>
  <c r="E4875" i="7" s="1"/>
  <c r="E4876" i="7" s="1"/>
  <c r="E4877" i="7" s="1"/>
  <c r="E4878" i="7" s="1"/>
  <c r="E4879" i="7" s="1"/>
  <c r="E4880" i="7" s="1"/>
  <c r="E4881" i="7" s="1"/>
  <c r="E4882" i="7" s="1"/>
  <c r="E4883" i="7" s="1"/>
  <c r="E4884" i="7" s="1"/>
  <c r="E4885" i="7" s="1"/>
  <c r="E4886" i="7" s="1"/>
  <c r="E4887" i="7" s="1"/>
  <c r="E4888" i="7" s="1"/>
  <c r="E4889" i="7" s="1"/>
  <c r="E4890" i="7" s="1"/>
  <c r="E4891" i="7" s="1"/>
  <c r="E4892" i="7" s="1"/>
  <c r="E4893" i="7" s="1"/>
  <c r="E4894" i="7" s="1"/>
  <c r="E4895" i="7" s="1"/>
  <c r="E4896" i="7" s="1"/>
  <c r="E4897" i="7" s="1"/>
  <c r="E4898" i="7" s="1"/>
  <c r="E4899" i="7" s="1"/>
  <c r="E4900" i="7" s="1"/>
  <c r="E4901" i="7" s="1"/>
  <c r="E4902" i="7" s="1"/>
  <c r="E4903" i="7" s="1"/>
  <c r="E4904" i="7" s="1"/>
  <c r="E4905" i="7" s="1"/>
  <c r="E4906" i="7" s="1"/>
  <c r="E4907" i="7" s="1"/>
  <c r="E4908" i="7" s="1"/>
  <c r="E4909" i="7" s="1"/>
  <c r="E4910" i="7" s="1"/>
  <c r="E4911" i="7" s="1"/>
  <c r="E4912" i="7" s="1"/>
  <c r="E4913" i="7" s="1"/>
  <c r="E4914" i="7" s="1"/>
  <c r="E4915" i="7" s="1"/>
  <c r="E4916" i="7" s="1"/>
  <c r="E4917" i="7" s="1"/>
  <c r="E4918" i="7" s="1"/>
  <c r="E4919" i="7" s="1"/>
  <c r="E4920" i="7" s="1"/>
  <c r="E4921" i="7" s="1"/>
  <c r="E4922" i="7" s="1"/>
  <c r="E4923" i="7" s="1"/>
  <c r="E4924" i="7" s="1"/>
  <c r="E4925" i="7" s="1"/>
  <c r="E4926" i="7" s="1"/>
  <c r="E4927" i="7" s="1"/>
  <c r="E4928" i="7" s="1"/>
  <c r="E4929" i="7" s="1"/>
  <c r="E4930" i="7" s="1"/>
  <c r="E4931" i="7" s="1"/>
  <c r="E4932" i="7" s="1"/>
  <c r="E4933" i="7" s="1"/>
  <c r="E4934" i="7" s="1"/>
  <c r="E4935" i="7" s="1"/>
  <c r="E4936" i="7" s="1"/>
  <c r="E4937" i="7" s="1"/>
  <c r="E4938" i="7" s="1"/>
  <c r="E4939" i="7" s="1"/>
  <c r="E4940" i="7" s="1"/>
  <c r="E4941" i="7" s="1"/>
  <c r="E4942" i="7" s="1"/>
  <c r="E4943" i="7" s="1"/>
  <c r="E4944" i="7" s="1"/>
  <c r="E4945" i="7" s="1"/>
  <c r="E4946" i="7" s="1"/>
  <c r="E4947" i="7" s="1"/>
  <c r="E4948" i="7" s="1"/>
  <c r="E4949" i="7" s="1"/>
  <c r="E4950" i="7" s="1"/>
  <c r="E4951" i="7" s="1"/>
  <c r="E4952" i="7" s="1"/>
  <c r="E4953" i="7" s="1"/>
  <c r="E4954" i="7" s="1"/>
  <c r="E4955" i="7" s="1"/>
  <c r="E4956" i="7" s="1"/>
  <c r="E4957" i="7" s="1"/>
  <c r="E4958" i="7" s="1"/>
  <c r="E4959" i="7" s="1"/>
  <c r="E4960" i="7" s="1"/>
  <c r="E4961" i="7" s="1"/>
  <c r="E4962" i="7" s="1"/>
  <c r="E4963" i="7" s="1"/>
  <c r="E4964" i="7" s="1"/>
  <c r="E4965" i="7" s="1"/>
  <c r="E4966" i="7" s="1"/>
  <c r="E4967" i="7" s="1"/>
  <c r="E4968" i="7" s="1"/>
  <c r="E4969" i="7" s="1"/>
  <c r="E4970" i="7" s="1"/>
  <c r="E4971" i="7" s="1"/>
  <c r="E4972" i="7" s="1"/>
  <c r="E4973" i="7" s="1"/>
  <c r="E4974" i="7" s="1"/>
  <c r="E4975" i="7" s="1"/>
  <c r="E4976" i="7" s="1"/>
  <c r="E4977" i="7" s="1"/>
  <c r="E4978" i="7" s="1"/>
  <c r="E4979" i="7" s="1"/>
  <c r="E4980" i="7" s="1"/>
  <c r="E4981" i="7" s="1"/>
  <c r="E4982" i="7" s="1"/>
  <c r="E4983" i="7" s="1"/>
  <c r="E4984" i="7" s="1"/>
  <c r="E4985" i="7" s="1"/>
  <c r="E4986" i="7" s="1"/>
  <c r="E4987" i="7" s="1"/>
  <c r="E4988" i="7" s="1"/>
  <c r="E4989" i="7" s="1"/>
  <c r="E4990" i="7" s="1"/>
  <c r="E4991" i="7" s="1"/>
  <c r="E4992" i="7" s="1"/>
  <c r="E4993" i="7" s="1"/>
  <c r="E4994" i="7" s="1"/>
  <c r="E4995" i="7" s="1"/>
  <c r="E4996" i="7" s="1"/>
  <c r="E4997" i="7" s="1"/>
  <c r="E4998" i="7" s="1"/>
  <c r="E4999" i="7" s="1"/>
  <c r="E5000" i="7" s="1"/>
  <c r="E5001" i="7" s="1"/>
  <c r="E5002" i="7" s="1"/>
  <c r="E5003" i="7" s="1"/>
  <c r="E5004" i="7" s="1"/>
  <c r="E5005" i="7" s="1"/>
  <c r="E5006" i="7" s="1"/>
  <c r="E5007" i="7" s="1"/>
  <c r="E5008" i="7" s="1"/>
  <c r="E5009" i="7" s="1"/>
  <c r="E5010" i="7" s="1"/>
  <c r="E5011" i="7" s="1"/>
  <c r="E5012" i="7" s="1"/>
  <c r="E5013" i="7" s="1"/>
  <c r="E5014" i="7" s="1"/>
  <c r="E5015" i="7" s="1"/>
  <c r="E5016" i="7" s="1"/>
  <c r="E5017" i="7" s="1"/>
  <c r="E5018" i="7" s="1"/>
  <c r="E5019" i="7" s="1"/>
  <c r="E5020" i="7" s="1"/>
  <c r="E5021" i="7" s="1"/>
  <c r="E5022" i="7" s="1"/>
  <c r="E5023" i="7" s="1"/>
  <c r="E5024" i="7" s="1"/>
  <c r="E5025" i="7" s="1"/>
  <c r="E5026" i="7" s="1"/>
  <c r="E5027" i="7" s="1"/>
  <c r="E5028" i="7" s="1"/>
  <c r="E5029" i="7" s="1"/>
  <c r="E5030" i="7" s="1"/>
  <c r="E5031" i="7" s="1"/>
  <c r="E5032" i="7" s="1"/>
  <c r="E5033" i="7" s="1"/>
  <c r="E5034" i="7" s="1"/>
  <c r="E5035" i="7" s="1"/>
  <c r="E5036" i="7" s="1"/>
  <c r="E5037" i="7" s="1"/>
  <c r="E5038" i="7" s="1"/>
  <c r="E5039" i="7" s="1"/>
  <c r="E5040" i="7" s="1"/>
  <c r="E5041" i="7" s="1"/>
  <c r="E5042" i="7" s="1"/>
  <c r="E5043" i="7" s="1"/>
  <c r="E5044" i="7" s="1"/>
  <c r="E5045" i="7" s="1"/>
  <c r="E5046" i="7" s="1"/>
  <c r="E5047" i="7" s="1"/>
  <c r="E5048" i="7" s="1"/>
  <c r="E5049" i="7" s="1"/>
  <c r="E5050" i="7" s="1"/>
  <c r="E5051" i="7" s="1"/>
  <c r="E5052" i="7" s="1"/>
  <c r="E5053" i="7" s="1"/>
  <c r="E5054" i="7" s="1"/>
  <c r="E5055" i="7" s="1"/>
  <c r="E5056" i="7" s="1"/>
  <c r="E5057" i="7" s="1"/>
  <c r="E5058" i="7" s="1"/>
  <c r="E5059" i="7" s="1"/>
  <c r="E5060" i="7" s="1"/>
  <c r="E5061" i="7" s="1"/>
  <c r="E5062" i="7" s="1"/>
  <c r="E5063" i="7" s="1"/>
  <c r="E5064" i="7" s="1"/>
  <c r="E5065" i="7" s="1"/>
  <c r="E5066" i="7" s="1"/>
  <c r="E5067" i="7" s="1"/>
  <c r="E5068" i="7" s="1"/>
  <c r="E5069" i="7" s="1"/>
  <c r="E5070" i="7" s="1"/>
  <c r="E5071" i="7" s="1"/>
  <c r="E5072" i="7" s="1"/>
  <c r="E5073" i="7" s="1"/>
  <c r="E5074" i="7" s="1"/>
  <c r="E5075" i="7" s="1"/>
  <c r="E5076" i="7" s="1"/>
  <c r="E5077" i="7" s="1"/>
  <c r="E5078" i="7" s="1"/>
  <c r="E5079" i="7" s="1"/>
  <c r="E5080" i="7" s="1"/>
  <c r="E5081" i="7" s="1"/>
  <c r="E5082" i="7" s="1"/>
  <c r="E5083" i="7" s="1"/>
  <c r="E5084" i="7" s="1"/>
  <c r="E5085" i="7" s="1"/>
  <c r="E5086" i="7" s="1"/>
  <c r="E5087" i="7" s="1"/>
  <c r="E5088" i="7" s="1"/>
  <c r="E5089" i="7" s="1"/>
  <c r="E5090" i="7" s="1"/>
  <c r="E5091" i="7" s="1"/>
  <c r="E5092" i="7" s="1"/>
  <c r="E5093" i="7" s="1"/>
  <c r="E5094" i="7" s="1"/>
  <c r="E5095" i="7" s="1"/>
  <c r="E5096" i="7" s="1"/>
  <c r="E5097" i="7" s="1"/>
  <c r="E5098" i="7" s="1"/>
  <c r="E5099" i="7" s="1"/>
  <c r="E5100" i="7" s="1"/>
  <c r="E5101" i="7" s="1"/>
  <c r="E5102" i="7" s="1"/>
  <c r="E5103" i="7" s="1"/>
  <c r="E5104" i="7" s="1"/>
  <c r="E5105" i="7" s="1"/>
  <c r="E5106" i="7" s="1"/>
  <c r="E5107" i="7" s="1"/>
  <c r="E5108" i="7" s="1"/>
  <c r="E5109" i="7" s="1"/>
  <c r="E5110" i="7" s="1"/>
  <c r="E5111" i="7" s="1"/>
  <c r="E5112" i="7" s="1"/>
  <c r="E5113" i="7" s="1"/>
  <c r="E5114" i="7" s="1"/>
  <c r="E5115" i="7" s="1"/>
  <c r="E5116" i="7" s="1"/>
  <c r="E5117" i="7" s="1"/>
  <c r="E5118" i="7" s="1"/>
  <c r="E5119" i="7" s="1"/>
  <c r="E5120" i="7" s="1"/>
  <c r="E5121" i="7" s="1"/>
  <c r="E5122" i="7" s="1"/>
  <c r="E5123" i="7" s="1"/>
  <c r="E5124" i="7" s="1"/>
  <c r="E5125" i="7" s="1"/>
  <c r="E5126" i="7" s="1"/>
  <c r="E5127" i="7" s="1"/>
  <c r="E5128" i="7" s="1"/>
  <c r="E5129" i="7" s="1"/>
  <c r="E5130" i="7" s="1"/>
  <c r="E5131" i="7" s="1"/>
  <c r="E5132" i="7" s="1"/>
  <c r="E5133" i="7" s="1"/>
  <c r="E5134" i="7" s="1"/>
  <c r="E5135" i="7" s="1"/>
  <c r="E5136" i="7" s="1"/>
  <c r="E5137" i="7" s="1"/>
  <c r="E5138" i="7" s="1"/>
  <c r="E5139" i="7" s="1"/>
  <c r="E5140" i="7" s="1"/>
  <c r="E5141" i="7" s="1"/>
  <c r="E5142" i="7" s="1"/>
  <c r="E5143" i="7" s="1"/>
  <c r="E5144" i="7" s="1"/>
  <c r="E5145" i="7" s="1"/>
  <c r="E5146" i="7" s="1"/>
  <c r="E5147" i="7" s="1"/>
  <c r="E5148" i="7" s="1"/>
  <c r="E5149" i="7" s="1"/>
  <c r="E5150" i="7" s="1"/>
  <c r="E5151" i="7" s="1"/>
  <c r="E5152" i="7" s="1"/>
  <c r="E5153" i="7" s="1"/>
  <c r="E5154" i="7" s="1"/>
  <c r="E5155" i="7" s="1"/>
  <c r="E5156" i="7" s="1"/>
  <c r="E5157" i="7" s="1"/>
  <c r="E5158" i="7" s="1"/>
  <c r="E5159" i="7" s="1"/>
  <c r="E5160" i="7" s="1"/>
  <c r="E5161" i="7" s="1"/>
  <c r="E5162" i="7" s="1"/>
  <c r="E5163" i="7" s="1"/>
  <c r="E5164" i="7" s="1"/>
  <c r="E5165" i="7" s="1"/>
  <c r="E5166" i="7" s="1"/>
  <c r="E5167" i="7" s="1"/>
  <c r="E5168" i="7" s="1"/>
  <c r="E5169" i="7" s="1"/>
  <c r="E5170" i="7" s="1"/>
  <c r="E5171" i="7" s="1"/>
  <c r="E5172" i="7" s="1"/>
  <c r="E5173" i="7" s="1"/>
  <c r="E5174" i="7" s="1"/>
  <c r="E5175" i="7" s="1"/>
  <c r="E5176" i="7" s="1"/>
  <c r="E5177" i="7" s="1"/>
  <c r="E5178" i="7" s="1"/>
  <c r="E5179" i="7" s="1"/>
  <c r="E5180" i="7" s="1"/>
  <c r="E5181" i="7" s="1"/>
  <c r="E5182" i="7" s="1"/>
  <c r="E5183" i="7" s="1"/>
  <c r="E5184" i="7" s="1"/>
  <c r="E5185" i="7" s="1"/>
  <c r="E5186" i="7" s="1"/>
  <c r="E5187" i="7" s="1"/>
  <c r="E5188" i="7" s="1"/>
  <c r="E5189" i="7" s="1"/>
  <c r="E5190" i="7" s="1"/>
  <c r="E5191" i="7" s="1"/>
  <c r="E5192" i="7" s="1"/>
  <c r="E5193" i="7" s="1"/>
  <c r="E5194" i="7" s="1"/>
  <c r="E5195" i="7" s="1"/>
  <c r="E5196" i="7" s="1"/>
  <c r="E5197" i="7" s="1"/>
  <c r="E5198" i="7" s="1"/>
  <c r="E5199" i="7" s="1"/>
  <c r="E5200" i="7" s="1"/>
  <c r="E5201" i="7" s="1"/>
  <c r="E5202" i="7" s="1"/>
  <c r="E5203" i="7" s="1"/>
  <c r="E5204" i="7" s="1"/>
  <c r="E5205" i="7" s="1"/>
  <c r="E5206" i="7" s="1"/>
  <c r="E5207" i="7" s="1"/>
  <c r="E5208" i="7" s="1"/>
  <c r="E5209" i="7" s="1"/>
  <c r="E5210" i="7" s="1"/>
  <c r="E5211" i="7" s="1"/>
  <c r="E5212" i="7" s="1"/>
  <c r="E5213" i="7" s="1"/>
  <c r="E5214" i="7" s="1"/>
  <c r="E5215" i="7" s="1"/>
  <c r="E5216" i="7" s="1"/>
  <c r="E5217" i="7" s="1"/>
  <c r="E5218" i="7" s="1"/>
  <c r="E5219" i="7" s="1"/>
  <c r="E5220" i="7" s="1"/>
  <c r="E5221" i="7" s="1"/>
  <c r="E5222" i="7" s="1"/>
  <c r="E5223" i="7" s="1"/>
  <c r="E5224" i="7" s="1"/>
  <c r="E5225" i="7" s="1"/>
  <c r="E5226" i="7" s="1"/>
  <c r="E5227" i="7" s="1"/>
  <c r="E5228" i="7" s="1"/>
  <c r="E5229" i="7" s="1"/>
  <c r="E5230" i="7" s="1"/>
  <c r="E5231" i="7" s="1"/>
  <c r="E5232" i="7" s="1"/>
  <c r="E5233" i="7" s="1"/>
  <c r="E5234" i="7" s="1"/>
  <c r="E5235" i="7" s="1"/>
  <c r="E5236" i="7" s="1"/>
  <c r="E5237" i="7" s="1"/>
  <c r="E5238" i="7" s="1"/>
  <c r="E5239" i="7" s="1"/>
  <c r="E5240" i="7" s="1"/>
  <c r="E5241" i="7" s="1"/>
  <c r="E5242" i="7" s="1"/>
  <c r="E5243" i="7" s="1"/>
  <c r="E5244" i="7" s="1"/>
  <c r="E5245" i="7" s="1"/>
  <c r="E5246" i="7" s="1"/>
  <c r="E5247" i="7" s="1"/>
  <c r="E5248" i="7" s="1"/>
  <c r="E5249" i="7" s="1"/>
  <c r="E5250" i="7" s="1"/>
  <c r="E5251" i="7" s="1"/>
  <c r="E5252" i="7" s="1"/>
  <c r="E5253" i="7" s="1"/>
  <c r="E5254" i="7" s="1"/>
  <c r="E5255" i="7" s="1"/>
  <c r="E5256" i="7" s="1"/>
  <c r="E5257" i="7" s="1"/>
  <c r="E5258" i="7" s="1"/>
  <c r="E5259" i="7" s="1"/>
  <c r="E5260" i="7" s="1"/>
  <c r="E5261" i="7" s="1"/>
  <c r="E5262" i="7" s="1"/>
  <c r="E5263" i="7" s="1"/>
  <c r="E5264" i="7" s="1"/>
  <c r="E5265" i="7" s="1"/>
  <c r="E5266" i="7" s="1"/>
  <c r="E5267" i="7" s="1"/>
  <c r="E5268" i="7" s="1"/>
  <c r="E5269" i="7" s="1"/>
  <c r="E5270" i="7" s="1"/>
  <c r="E5271" i="7" s="1"/>
  <c r="E5272" i="7" s="1"/>
  <c r="E5273" i="7" s="1"/>
  <c r="E5274" i="7" s="1"/>
  <c r="E5275" i="7" s="1"/>
  <c r="E5276" i="7" s="1"/>
  <c r="E5277" i="7" s="1"/>
  <c r="E5278" i="7" s="1"/>
  <c r="E5279" i="7" s="1"/>
  <c r="E5280" i="7" s="1"/>
  <c r="E5281" i="7" s="1"/>
  <c r="E5282" i="7" s="1"/>
  <c r="E5283" i="7" s="1"/>
  <c r="E5284" i="7" s="1"/>
  <c r="E5285" i="7" s="1"/>
  <c r="E5286" i="7" s="1"/>
  <c r="E5287" i="7" s="1"/>
  <c r="E5288" i="7" s="1"/>
  <c r="E5289" i="7" s="1"/>
  <c r="E5290" i="7" s="1"/>
  <c r="E5291" i="7" s="1"/>
  <c r="E5292" i="7" s="1"/>
  <c r="E5293" i="7" s="1"/>
  <c r="E5294" i="7" s="1"/>
  <c r="E5295" i="7" s="1"/>
  <c r="E5296" i="7" s="1"/>
  <c r="E5297" i="7" s="1"/>
  <c r="E5298" i="7" s="1"/>
  <c r="E5299" i="7" s="1"/>
  <c r="E5300" i="7" s="1"/>
  <c r="E5301" i="7" s="1"/>
  <c r="E5302" i="7" s="1"/>
  <c r="E5303" i="7" s="1"/>
  <c r="E5304" i="7" s="1"/>
  <c r="E5305" i="7" s="1"/>
  <c r="E5306" i="7" s="1"/>
  <c r="E5307" i="7" s="1"/>
  <c r="E5308" i="7" s="1"/>
  <c r="E5309" i="7" s="1"/>
  <c r="E5310" i="7" s="1"/>
  <c r="E5311" i="7" s="1"/>
  <c r="E5312" i="7" s="1"/>
  <c r="E5313" i="7" s="1"/>
  <c r="E5314" i="7" s="1"/>
  <c r="E5315" i="7" s="1"/>
  <c r="E5316" i="7" s="1"/>
  <c r="E5317" i="7" s="1"/>
  <c r="E5318" i="7" s="1"/>
  <c r="E5319" i="7" s="1"/>
  <c r="E5320" i="7" s="1"/>
  <c r="E5321" i="7" s="1"/>
  <c r="E5322" i="7" s="1"/>
  <c r="E5323" i="7" s="1"/>
  <c r="E5324" i="7" s="1"/>
  <c r="E5325" i="7" s="1"/>
  <c r="E5326" i="7" s="1"/>
  <c r="E5327" i="7" s="1"/>
  <c r="E5328" i="7" s="1"/>
  <c r="E5329" i="7" s="1"/>
  <c r="E5330" i="7" s="1"/>
  <c r="E5331" i="7" s="1"/>
  <c r="E5332" i="7" s="1"/>
  <c r="E5333" i="7" s="1"/>
  <c r="E5334" i="7" s="1"/>
  <c r="E5335" i="7" s="1"/>
  <c r="E5336" i="7" s="1"/>
  <c r="E5337" i="7" s="1"/>
  <c r="E5338" i="7" s="1"/>
  <c r="E5339" i="7" s="1"/>
  <c r="E5340" i="7" s="1"/>
  <c r="E5341" i="7" s="1"/>
  <c r="E5342" i="7" s="1"/>
  <c r="E5343" i="7" s="1"/>
  <c r="E5344" i="7" s="1"/>
  <c r="E5345" i="7" s="1"/>
  <c r="E5346" i="7" s="1"/>
  <c r="E5347" i="7" s="1"/>
  <c r="E5348" i="7" s="1"/>
  <c r="E5349" i="7" s="1"/>
  <c r="E5350" i="7" s="1"/>
  <c r="E5351" i="7" s="1"/>
  <c r="E5352" i="7" s="1"/>
  <c r="E5353" i="7" s="1"/>
  <c r="E5354" i="7" s="1"/>
  <c r="E5355" i="7" s="1"/>
  <c r="E5356" i="7" s="1"/>
  <c r="E5357" i="7" s="1"/>
  <c r="E5358" i="7" s="1"/>
  <c r="E5359" i="7" s="1"/>
  <c r="E5360" i="7" s="1"/>
  <c r="E5361" i="7" s="1"/>
  <c r="E5362" i="7" s="1"/>
  <c r="E5363" i="7" s="1"/>
  <c r="E5364" i="7" s="1"/>
  <c r="E5365" i="7" s="1"/>
  <c r="E5366" i="7" s="1"/>
  <c r="E5367" i="7" s="1"/>
  <c r="E5368" i="7" s="1"/>
  <c r="E5369" i="7" s="1"/>
  <c r="E5370" i="7" s="1"/>
  <c r="E5371" i="7" s="1"/>
  <c r="E5372" i="7" s="1"/>
  <c r="E5373" i="7" s="1"/>
  <c r="E5374" i="7" s="1"/>
  <c r="E5375" i="7" s="1"/>
  <c r="E5376" i="7" s="1"/>
  <c r="E5377" i="7" s="1"/>
  <c r="E5378" i="7" s="1"/>
  <c r="E5379" i="7" s="1"/>
  <c r="E5380" i="7" s="1"/>
  <c r="E5381" i="7" s="1"/>
  <c r="E5382" i="7" s="1"/>
  <c r="E5383" i="7" s="1"/>
  <c r="E5384" i="7" s="1"/>
  <c r="E5385" i="7" s="1"/>
  <c r="E5386" i="7" s="1"/>
  <c r="E5387" i="7" s="1"/>
  <c r="E5388" i="7" s="1"/>
  <c r="E5389" i="7" s="1"/>
  <c r="E5390" i="7" s="1"/>
  <c r="E5391" i="7" s="1"/>
  <c r="E5392" i="7" s="1"/>
  <c r="E5393" i="7" s="1"/>
  <c r="E5394" i="7" s="1"/>
  <c r="E5395" i="7" s="1"/>
  <c r="E5396" i="7" s="1"/>
  <c r="E5397" i="7" s="1"/>
  <c r="E5398" i="7" s="1"/>
  <c r="E5399" i="7" s="1"/>
  <c r="E5400" i="7" s="1"/>
  <c r="E5401" i="7" s="1"/>
  <c r="E5402" i="7" s="1"/>
  <c r="E5403" i="7" s="1"/>
  <c r="E5404" i="7" s="1"/>
  <c r="E5405" i="7" s="1"/>
  <c r="E5406" i="7" s="1"/>
  <c r="E5407" i="7" s="1"/>
  <c r="E5408" i="7" s="1"/>
  <c r="E5409" i="7" s="1"/>
  <c r="E5410" i="7" s="1"/>
  <c r="E5411" i="7" s="1"/>
  <c r="E5412" i="7" s="1"/>
  <c r="E5413" i="7" s="1"/>
  <c r="E5414" i="7" s="1"/>
  <c r="E5415" i="7" s="1"/>
  <c r="E5416" i="7" s="1"/>
  <c r="E5417" i="7" s="1"/>
  <c r="E5418" i="7" s="1"/>
  <c r="E5419" i="7" s="1"/>
  <c r="E5420" i="7" s="1"/>
  <c r="E5421" i="7" s="1"/>
  <c r="E5422" i="7" s="1"/>
  <c r="E5423" i="7" s="1"/>
  <c r="E5424" i="7" s="1"/>
  <c r="E5425" i="7" s="1"/>
  <c r="E5426" i="7" s="1"/>
  <c r="E5427" i="7" s="1"/>
  <c r="E5428" i="7" s="1"/>
  <c r="E5429" i="7" s="1"/>
  <c r="E5430" i="7" s="1"/>
  <c r="E5431" i="7" s="1"/>
  <c r="E5432" i="7" s="1"/>
  <c r="E5433" i="7" s="1"/>
  <c r="E5434" i="7" s="1"/>
  <c r="E5435" i="7" s="1"/>
  <c r="E5436" i="7" s="1"/>
  <c r="E5437" i="7" s="1"/>
  <c r="E5438" i="7" s="1"/>
  <c r="E5439" i="7" s="1"/>
  <c r="E5440" i="7" s="1"/>
  <c r="E5441" i="7" s="1"/>
  <c r="E5442" i="7" s="1"/>
  <c r="E5443" i="7" s="1"/>
  <c r="E5444" i="7" s="1"/>
  <c r="E5445" i="7" s="1"/>
  <c r="E5446" i="7" s="1"/>
  <c r="E5447" i="7" s="1"/>
  <c r="E5448" i="7" s="1"/>
  <c r="E5449" i="7" s="1"/>
  <c r="E5450" i="7" s="1"/>
  <c r="E5451" i="7" s="1"/>
  <c r="E5452" i="7" s="1"/>
  <c r="E5453" i="7" s="1"/>
  <c r="E5454" i="7" s="1"/>
  <c r="E5455" i="7" s="1"/>
  <c r="E5456" i="7" s="1"/>
  <c r="E5457" i="7" s="1"/>
  <c r="E5458" i="7" s="1"/>
  <c r="E5459" i="7" s="1"/>
  <c r="E5460" i="7" s="1"/>
  <c r="E5461" i="7" s="1"/>
  <c r="E5462" i="7" s="1"/>
  <c r="E5463" i="7" s="1"/>
  <c r="E5464" i="7" s="1"/>
  <c r="E5465" i="7" s="1"/>
  <c r="E5466" i="7" s="1"/>
  <c r="E5467" i="7" s="1"/>
  <c r="E5468" i="7" s="1"/>
  <c r="E5469" i="7" s="1"/>
  <c r="E5470" i="7" s="1"/>
  <c r="E5471" i="7" s="1"/>
  <c r="E5472" i="7" s="1"/>
  <c r="E5473" i="7" s="1"/>
  <c r="E5474" i="7" s="1"/>
  <c r="E5475" i="7" s="1"/>
  <c r="E5476" i="7" s="1"/>
  <c r="E5477" i="7" s="1"/>
  <c r="E5478" i="7" s="1"/>
  <c r="E5479" i="7" s="1"/>
  <c r="E5480" i="7" s="1"/>
  <c r="E5481" i="7" s="1"/>
  <c r="E5482" i="7" s="1"/>
  <c r="E5483" i="7" s="1"/>
  <c r="E5484" i="7" s="1"/>
  <c r="E5485" i="7" s="1"/>
  <c r="E5486" i="7" s="1"/>
  <c r="E5487" i="7" s="1"/>
  <c r="E5488" i="7" s="1"/>
  <c r="E5489" i="7" s="1"/>
  <c r="E5490" i="7" s="1"/>
  <c r="E5491" i="7" s="1"/>
  <c r="E5492" i="7" s="1"/>
  <c r="E5493" i="7" s="1"/>
  <c r="E5494" i="7" s="1"/>
  <c r="E5495" i="7" s="1"/>
  <c r="E5496" i="7" s="1"/>
  <c r="E5497" i="7" s="1"/>
  <c r="E5498" i="7" s="1"/>
  <c r="E5499" i="7" s="1"/>
  <c r="E5500" i="7" s="1"/>
  <c r="E5501" i="7" s="1"/>
  <c r="E5502" i="7" s="1"/>
  <c r="E5503" i="7" s="1"/>
  <c r="E5504" i="7" s="1"/>
  <c r="E5505" i="7" s="1"/>
  <c r="E5506" i="7" s="1"/>
  <c r="E5507" i="7" s="1"/>
  <c r="E5508" i="7" s="1"/>
  <c r="E5509" i="7" s="1"/>
  <c r="E5510" i="7" s="1"/>
  <c r="E5511" i="7" s="1"/>
  <c r="E5512" i="7" s="1"/>
  <c r="E5513" i="7" s="1"/>
  <c r="E5514" i="7" s="1"/>
  <c r="E5515" i="7" s="1"/>
  <c r="E5516" i="7" s="1"/>
  <c r="E5517" i="7" s="1"/>
  <c r="E5518" i="7" s="1"/>
  <c r="E5519" i="7" s="1"/>
  <c r="E5520" i="7" s="1"/>
  <c r="E5521" i="7" s="1"/>
  <c r="E5522" i="7" s="1"/>
  <c r="E5523" i="7" s="1"/>
  <c r="E5524" i="7" s="1"/>
  <c r="E5525" i="7" s="1"/>
  <c r="E5526" i="7" s="1"/>
  <c r="E5527" i="7" s="1"/>
  <c r="E5528" i="7" s="1"/>
  <c r="E5529" i="7" s="1"/>
  <c r="E5530" i="7" s="1"/>
  <c r="E5531" i="7" s="1"/>
  <c r="E5532" i="7" s="1"/>
  <c r="E5533" i="7" s="1"/>
  <c r="E5534" i="7" s="1"/>
  <c r="E5535" i="7" s="1"/>
  <c r="E5536" i="7" s="1"/>
  <c r="E5537" i="7" s="1"/>
  <c r="E5538" i="7" s="1"/>
  <c r="E5539" i="7" s="1"/>
  <c r="E5540" i="7" s="1"/>
  <c r="E5541" i="7" s="1"/>
  <c r="E5542" i="7" s="1"/>
  <c r="E5543" i="7" s="1"/>
  <c r="E5544" i="7" s="1"/>
  <c r="E5545" i="7" s="1"/>
  <c r="E5546" i="7" s="1"/>
  <c r="E5547" i="7" s="1"/>
  <c r="E5548" i="7" s="1"/>
  <c r="E5549" i="7" s="1"/>
  <c r="E5550" i="7" s="1"/>
  <c r="E5551" i="7" s="1"/>
  <c r="E5552" i="7" s="1"/>
  <c r="E5553" i="7" s="1"/>
  <c r="E5554" i="7" s="1"/>
  <c r="E5555" i="7" s="1"/>
  <c r="E5556" i="7" s="1"/>
  <c r="E5557" i="7" s="1"/>
  <c r="E5558" i="7" s="1"/>
  <c r="E5559" i="7" s="1"/>
  <c r="E5560" i="7" s="1"/>
  <c r="E5561" i="7" s="1"/>
  <c r="E5562" i="7" s="1"/>
  <c r="E5563" i="7" s="1"/>
  <c r="E5564" i="7" s="1"/>
  <c r="E5565" i="7" s="1"/>
  <c r="E5566" i="7" s="1"/>
  <c r="E5567" i="7" s="1"/>
  <c r="E5568" i="7" s="1"/>
  <c r="E5569" i="7" s="1"/>
  <c r="E5570" i="7" s="1"/>
  <c r="E5571" i="7" s="1"/>
  <c r="E5572" i="7" s="1"/>
  <c r="E5573" i="7" s="1"/>
  <c r="E5574" i="7" s="1"/>
  <c r="E5575" i="7" s="1"/>
  <c r="E5576" i="7" s="1"/>
  <c r="E5577" i="7" s="1"/>
  <c r="E5578" i="7" s="1"/>
  <c r="E5579" i="7" s="1"/>
  <c r="E5580" i="7" s="1"/>
  <c r="E5581" i="7" s="1"/>
  <c r="E5582" i="7" s="1"/>
  <c r="E5583" i="7" s="1"/>
  <c r="E5584" i="7" s="1"/>
  <c r="E5585" i="7" s="1"/>
  <c r="E5586" i="7" s="1"/>
  <c r="E5587" i="7" s="1"/>
  <c r="E5588" i="7" s="1"/>
  <c r="E5589" i="7" s="1"/>
  <c r="E5590" i="7" s="1"/>
  <c r="E5591" i="7" s="1"/>
  <c r="E5592" i="7" s="1"/>
  <c r="E5593" i="7" s="1"/>
  <c r="E5594" i="7" s="1"/>
  <c r="E5595" i="7" s="1"/>
  <c r="E5596" i="7" s="1"/>
  <c r="E5597" i="7" s="1"/>
  <c r="E5598" i="7" s="1"/>
  <c r="E5599" i="7" s="1"/>
  <c r="E5600" i="7" s="1"/>
  <c r="E5601" i="7" s="1"/>
  <c r="E5602" i="7" s="1"/>
  <c r="E5603" i="7" s="1"/>
  <c r="E5604" i="7" s="1"/>
  <c r="E5605" i="7" s="1"/>
  <c r="E5606" i="7" s="1"/>
  <c r="E5607" i="7" s="1"/>
  <c r="E5608" i="7" s="1"/>
  <c r="E5609" i="7" s="1"/>
  <c r="E5610" i="7" s="1"/>
  <c r="E5611" i="7" s="1"/>
  <c r="E5612" i="7" s="1"/>
  <c r="E5613" i="7" s="1"/>
  <c r="E5614" i="7" s="1"/>
  <c r="E5615" i="7" s="1"/>
  <c r="E5616" i="7" s="1"/>
  <c r="E5617" i="7" s="1"/>
  <c r="E5618" i="7" s="1"/>
  <c r="E5619" i="7" s="1"/>
  <c r="E5620" i="7" s="1"/>
  <c r="E5621" i="7" s="1"/>
  <c r="E5622" i="7" s="1"/>
  <c r="E5623" i="7" s="1"/>
  <c r="E5624" i="7" s="1"/>
  <c r="E5625" i="7" s="1"/>
  <c r="E5626" i="7" s="1"/>
  <c r="E5627" i="7" s="1"/>
  <c r="E5628" i="7" s="1"/>
  <c r="E5629" i="7" s="1"/>
  <c r="E5630" i="7" s="1"/>
  <c r="E5631" i="7" s="1"/>
  <c r="E5632" i="7" s="1"/>
  <c r="E5633" i="7" s="1"/>
  <c r="E5634" i="7" s="1"/>
  <c r="E5635" i="7" s="1"/>
  <c r="E5636" i="7" s="1"/>
  <c r="E5637" i="7" s="1"/>
  <c r="E5638" i="7" s="1"/>
  <c r="E5639" i="7" s="1"/>
  <c r="E5640" i="7" s="1"/>
  <c r="E5641" i="7" s="1"/>
  <c r="E5642" i="7" s="1"/>
  <c r="E5643" i="7" s="1"/>
  <c r="E5644" i="7" s="1"/>
  <c r="E5645" i="7" s="1"/>
  <c r="E5646" i="7" s="1"/>
  <c r="E5647" i="7" s="1"/>
  <c r="E5648" i="7" s="1"/>
  <c r="E5649" i="7" s="1"/>
  <c r="E5650" i="7" s="1"/>
  <c r="E5651" i="7" s="1"/>
  <c r="E5652" i="7" s="1"/>
  <c r="E5653" i="7" s="1"/>
  <c r="E5654" i="7" s="1"/>
  <c r="E5655" i="7" s="1"/>
  <c r="E5656" i="7" s="1"/>
  <c r="E5657" i="7" s="1"/>
  <c r="E5658" i="7" s="1"/>
  <c r="E5659" i="7" s="1"/>
  <c r="E5660" i="7" s="1"/>
  <c r="E5661" i="7" s="1"/>
  <c r="E5662" i="7" s="1"/>
  <c r="E5663" i="7" s="1"/>
  <c r="E5664" i="7" s="1"/>
  <c r="E5665" i="7" s="1"/>
  <c r="E5666" i="7" s="1"/>
  <c r="E5667" i="7" s="1"/>
  <c r="E5668" i="7" s="1"/>
  <c r="E5669" i="7" s="1"/>
  <c r="E5670" i="7" s="1"/>
  <c r="E5671" i="7" s="1"/>
  <c r="E5672" i="7" s="1"/>
  <c r="E5673" i="7" s="1"/>
  <c r="E5674" i="7" s="1"/>
  <c r="E5675" i="7" s="1"/>
  <c r="E5676" i="7" s="1"/>
  <c r="E5677" i="7" s="1"/>
  <c r="E5678" i="7" s="1"/>
  <c r="E5679" i="7" s="1"/>
  <c r="E5680" i="7" s="1"/>
  <c r="E5681" i="7" s="1"/>
  <c r="E5682" i="7" s="1"/>
  <c r="E5683" i="7" s="1"/>
  <c r="E5684" i="7" s="1"/>
  <c r="E5685" i="7" s="1"/>
  <c r="E5686" i="7" s="1"/>
  <c r="E5687" i="7" s="1"/>
  <c r="E5688" i="7" s="1"/>
  <c r="E5689" i="7" s="1"/>
  <c r="E5690" i="7" s="1"/>
  <c r="E5691" i="7" s="1"/>
  <c r="E5692" i="7" s="1"/>
  <c r="E5693" i="7" s="1"/>
  <c r="E5694" i="7" s="1"/>
  <c r="E5695" i="7" s="1"/>
  <c r="E5696" i="7" s="1"/>
  <c r="E5697" i="7" s="1"/>
  <c r="E5698" i="7" s="1"/>
  <c r="E5699" i="7" s="1"/>
  <c r="E5700" i="7" s="1"/>
  <c r="E5701" i="7" s="1"/>
  <c r="E5702" i="7" s="1"/>
  <c r="E5703" i="7" s="1"/>
  <c r="E5704" i="7" s="1"/>
  <c r="E5705" i="7" s="1"/>
  <c r="E5706" i="7" s="1"/>
  <c r="E5707" i="7" s="1"/>
  <c r="E5708" i="7" s="1"/>
  <c r="E5709" i="7" s="1"/>
  <c r="E5710" i="7" s="1"/>
  <c r="E5711" i="7" s="1"/>
  <c r="E5712" i="7" s="1"/>
  <c r="E5713" i="7" s="1"/>
  <c r="E5714" i="7" s="1"/>
  <c r="E5715" i="7" s="1"/>
  <c r="E5716" i="7" s="1"/>
  <c r="E5717" i="7" s="1"/>
  <c r="E5718" i="7" s="1"/>
  <c r="E5719" i="7" s="1"/>
  <c r="E5720" i="7" s="1"/>
  <c r="E5721" i="7" s="1"/>
  <c r="E5722" i="7" s="1"/>
  <c r="E5723" i="7" s="1"/>
  <c r="E5724" i="7" s="1"/>
  <c r="E5725" i="7" s="1"/>
  <c r="E5726" i="7" s="1"/>
  <c r="E5727" i="7" s="1"/>
  <c r="E5728" i="7" s="1"/>
  <c r="E5729" i="7" s="1"/>
  <c r="E5730" i="7" s="1"/>
  <c r="E5731" i="7" s="1"/>
  <c r="E5732" i="7" s="1"/>
  <c r="E5733" i="7" s="1"/>
  <c r="E5734" i="7" s="1"/>
  <c r="E5735" i="7" s="1"/>
  <c r="E5736" i="7" s="1"/>
  <c r="E5737" i="7" s="1"/>
  <c r="E5738" i="7" s="1"/>
  <c r="E5739" i="7" s="1"/>
  <c r="E5740" i="7" s="1"/>
  <c r="E5741" i="7" s="1"/>
  <c r="E5742" i="7" s="1"/>
  <c r="E5743" i="7" s="1"/>
  <c r="E5744" i="7" s="1"/>
  <c r="E5745" i="7" s="1"/>
  <c r="E5746" i="7" s="1"/>
  <c r="E5747" i="7" s="1"/>
  <c r="E5748" i="7" s="1"/>
  <c r="E5749" i="7" s="1"/>
  <c r="E5750" i="7" s="1"/>
  <c r="E5751" i="7" s="1"/>
  <c r="E5752" i="7" s="1"/>
  <c r="E5753" i="7" s="1"/>
  <c r="E5754" i="7" s="1"/>
  <c r="E5755" i="7" s="1"/>
  <c r="E5756" i="7" s="1"/>
  <c r="E5757" i="7" s="1"/>
  <c r="E5758" i="7" s="1"/>
  <c r="E5759" i="7" s="1"/>
  <c r="E5760" i="7" s="1"/>
  <c r="E5761" i="7" s="1"/>
  <c r="E5762" i="7" s="1"/>
  <c r="E5763" i="7" s="1"/>
  <c r="E5764" i="7" s="1"/>
  <c r="E5765" i="7" s="1"/>
  <c r="E5766" i="7" s="1"/>
  <c r="E5767" i="7" s="1"/>
  <c r="E5768" i="7" s="1"/>
  <c r="E5769" i="7" s="1"/>
  <c r="E5770" i="7" s="1"/>
  <c r="E5771" i="7" s="1"/>
  <c r="E5772" i="7" s="1"/>
  <c r="E5773" i="7" s="1"/>
  <c r="E5774" i="7" s="1"/>
  <c r="E5775" i="7" s="1"/>
  <c r="E5776" i="7" s="1"/>
  <c r="E5777" i="7" s="1"/>
  <c r="E5778" i="7" s="1"/>
  <c r="E5779" i="7" s="1"/>
  <c r="E5780" i="7" s="1"/>
  <c r="E5781" i="7" s="1"/>
  <c r="E5782" i="7" s="1"/>
  <c r="E5783" i="7" s="1"/>
  <c r="E5784" i="7" s="1"/>
  <c r="E5785" i="7" s="1"/>
  <c r="E5786" i="7" s="1"/>
  <c r="E5787" i="7" s="1"/>
  <c r="E5788" i="7" s="1"/>
  <c r="E5789" i="7" s="1"/>
  <c r="E5790" i="7" s="1"/>
  <c r="E5791" i="7" s="1"/>
  <c r="E5792" i="7" s="1"/>
  <c r="E5793" i="7" s="1"/>
  <c r="E5794" i="7" s="1"/>
  <c r="E5795" i="7" s="1"/>
  <c r="E5796" i="7" s="1"/>
  <c r="E5797" i="7" s="1"/>
  <c r="E5798" i="7" s="1"/>
  <c r="E5799" i="7" s="1"/>
  <c r="E5800" i="7" s="1"/>
  <c r="E5801" i="7" s="1"/>
  <c r="E5802" i="7" s="1"/>
  <c r="E5803" i="7" s="1"/>
  <c r="E5804" i="7" s="1"/>
  <c r="E5805" i="7" s="1"/>
  <c r="E5806" i="7" s="1"/>
  <c r="E5807" i="7" s="1"/>
  <c r="E5808" i="7" s="1"/>
  <c r="E5809" i="7" s="1"/>
  <c r="E5810" i="7" s="1"/>
  <c r="E5811" i="7" s="1"/>
  <c r="E5812" i="7" s="1"/>
  <c r="E5813" i="7" s="1"/>
  <c r="E5814" i="7" s="1"/>
  <c r="E5815" i="7" s="1"/>
  <c r="E5816" i="7" s="1"/>
  <c r="E5817" i="7" s="1"/>
  <c r="E5818" i="7" s="1"/>
  <c r="E5819" i="7" s="1"/>
  <c r="E5820" i="7" s="1"/>
  <c r="E5821" i="7" s="1"/>
  <c r="E5822" i="7" s="1"/>
  <c r="E5823" i="7" s="1"/>
  <c r="E5824" i="7" s="1"/>
  <c r="E5825" i="7" s="1"/>
  <c r="E5826" i="7" s="1"/>
  <c r="E5827" i="7" s="1"/>
  <c r="E5828" i="7" s="1"/>
  <c r="E5829" i="7" s="1"/>
  <c r="E5830" i="7" s="1"/>
  <c r="E5831" i="7" s="1"/>
  <c r="E5832" i="7" s="1"/>
  <c r="E5833" i="7" s="1"/>
  <c r="E5834" i="7" s="1"/>
  <c r="E5835" i="7" s="1"/>
  <c r="E5836" i="7" s="1"/>
  <c r="E5837" i="7" s="1"/>
  <c r="E5838" i="7" s="1"/>
  <c r="E5839" i="7" s="1"/>
  <c r="E5840" i="7" s="1"/>
  <c r="E5841" i="7" s="1"/>
  <c r="E5842" i="7" s="1"/>
  <c r="E5843" i="7" s="1"/>
  <c r="E5844" i="7" s="1"/>
  <c r="E5845" i="7" s="1"/>
  <c r="E5846" i="7" s="1"/>
  <c r="E5847" i="7" s="1"/>
  <c r="E5848" i="7" s="1"/>
  <c r="E5849" i="7" s="1"/>
  <c r="E5850" i="7" s="1"/>
  <c r="E5851" i="7" s="1"/>
  <c r="E5852" i="7" s="1"/>
  <c r="E5853" i="7" s="1"/>
  <c r="E5854" i="7" s="1"/>
  <c r="E5855" i="7" s="1"/>
  <c r="E5856" i="7" s="1"/>
  <c r="E5857" i="7" s="1"/>
  <c r="E5858" i="7" s="1"/>
  <c r="E5859" i="7" s="1"/>
  <c r="E5860" i="7" s="1"/>
  <c r="E5861" i="7" s="1"/>
  <c r="E5862" i="7" s="1"/>
  <c r="E5863" i="7" s="1"/>
  <c r="E5864" i="7" s="1"/>
  <c r="E5865" i="7" s="1"/>
  <c r="E5866" i="7" s="1"/>
  <c r="E5867" i="7" s="1"/>
  <c r="E5868" i="7" s="1"/>
  <c r="E5869" i="7" s="1"/>
  <c r="E5870" i="7" s="1"/>
  <c r="E5871" i="7" s="1"/>
  <c r="E5872" i="7" s="1"/>
  <c r="E5873" i="7" s="1"/>
  <c r="E5874" i="7" s="1"/>
  <c r="E5875" i="7" s="1"/>
  <c r="E5876" i="7" s="1"/>
  <c r="E5877" i="7" s="1"/>
  <c r="E5878" i="7" s="1"/>
  <c r="E5879" i="7" s="1"/>
  <c r="E5880" i="7" s="1"/>
  <c r="E5881" i="7" s="1"/>
  <c r="E5882" i="7" s="1"/>
  <c r="E5883" i="7" s="1"/>
  <c r="E5884" i="7" s="1"/>
  <c r="E5885" i="7" s="1"/>
  <c r="E5886" i="7" s="1"/>
  <c r="E5887" i="7" s="1"/>
  <c r="E5888" i="7" s="1"/>
  <c r="E5889" i="7" s="1"/>
  <c r="E5890" i="7" s="1"/>
  <c r="E5891" i="7" s="1"/>
  <c r="E5892" i="7" s="1"/>
  <c r="E5893" i="7" s="1"/>
  <c r="E5894" i="7" s="1"/>
  <c r="E5895" i="7" s="1"/>
  <c r="E5896" i="7" s="1"/>
  <c r="E5897" i="7" s="1"/>
  <c r="E5898" i="7" s="1"/>
  <c r="E5899" i="7" s="1"/>
  <c r="E5900" i="7" s="1"/>
  <c r="E5901" i="7" s="1"/>
  <c r="E5902" i="7" s="1"/>
  <c r="E5903" i="7" s="1"/>
  <c r="E5904" i="7" s="1"/>
  <c r="E5905" i="7" s="1"/>
  <c r="E5906" i="7" s="1"/>
  <c r="E5907" i="7" s="1"/>
  <c r="E5908" i="7" s="1"/>
  <c r="E5909" i="7" s="1"/>
  <c r="E5910" i="7" s="1"/>
  <c r="E5911" i="7" s="1"/>
  <c r="E5912" i="7" s="1"/>
  <c r="E5913" i="7" s="1"/>
  <c r="E5914" i="7" s="1"/>
  <c r="E5915" i="7" s="1"/>
  <c r="E5916" i="7" s="1"/>
  <c r="E5917" i="7" s="1"/>
  <c r="E5918" i="7" s="1"/>
  <c r="E5919" i="7" s="1"/>
  <c r="E5920" i="7" s="1"/>
  <c r="E5921" i="7" s="1"/>
  <c r="E5922" i="7" s="1"/>
  <c r="E5923" i="7" s="1"/>
  <c r="E5924" i="7" s="1"/>
  <c r="E5925" i="7" s="1"/>
  <c r="E5926" i="7" s="1"/>
  <c r="E5927" i="7" s="1"/>
  <c r="E5928" i="7" s="1"/>
  <c r="E5929" i="7" s="1"/>
  <c r="E5930" i="7" s="1"/>
  <c r="E5931" i="7" s="1"/>
  <c r="E5932" i="7" s="1"/>
  <c r="E5933" i="7" s="1"/>
  <c r="E5934" i="7" s="1"/>
  <c r="E5935" i="7" s="1"/>
  <c r="E5936" i="7" s="1"/>
  <c r="E5937" i="7" s="1"/>
  <c r="E5938" i="7" s="1"/>
  <c r="E5939" i="7" s="1"/>
  <c r="E5940" i="7" s="1"/>
  <c r="E5941" i="7" s="1"/>
  <c r="E5942" i="7" s="1"/>
  <c r="E5943" i="7" s="1"/>
  <c r="E5944" i="7" s="1"/>
  <c r="E5945" i="7" s="1"/>
  <c r="E5946" i="7" s="1"/>
  <c r="E5947" i="7" s="1"/>
  <c r="E5948" i="7" s="1"/>
  <c r="E5949" i="7" s="1"/>
  <c r="E5950" i="7" s="1"/>
  <c r="E5951" i="7" s="1"/>
  <c r="E5952" i="7" s="1"/>
  <c r="E5953" i="7" s="1"/>
  <c r="E5954" i="7" s="1"/>
  <c r="E5955" i="7" s="1"/>
  <c r="E5956" i="7" s="1"/>
  <c r="E5957" i="7" s="1"/>
  <c r="E5958" i="7" s="1"/>
  <c r="E5959" i="7" s="1"/>
  <c r="E5960" i="7" s="1"/>
  <c r="E5961" i="7" s="1"/>
  <c r="E5962" i="7" s="1"/>
  <c r="E5963" i="7" s="1"/>
  <c r="E5964" i="7" s="1"/>
  <c r="E5965" i="7" s="1"/>
  <c r="E5966" i="7" s="1"/>
  <c r="E5967" i="7" s="1"/>
  <c r="E5968" i="7" s="1"/>
  <c r="E5969" i="7" s="1"/>
  <c r="E5970" i="7" s="1"/>
  <c r="E5971" i="7" s="1"/>
  <c r="E5972" i="7" s="1"/>
  <c r="E5973" i="7" s="1"/>
  <c r="E5974" i="7" s="1"/>
  <c r="E5975" i="7" s="1"/>
  <c r="E5976" i="7" s="1"/>
  <c r="E5977" i="7" s="1"/>
  <c r="E5978" i="7" s="1"/>
  <c r="E5979" i="7" s="1"/>
  <c r="E5980" i="7" s="1"/>
  <c r="E5981" i="7" s="1"/>
  <c r="E5982" i="7" s="1"/>
  <c r="E5983" i="7" s="1"/>
  <c r="E5984" i="7" s="1"/>
  <c r="E5985" i="7" s="1"/>
  <c r="E5986" i="7" s="1"/>
  <c r="E5987" i="7" s="1"/>
  <c r="E5988" i="7" s="1"/>
  <c r="E5989" i="7" s="1"/>
  <c r="E5990" i="7" s="1"/>
  <c r="E5991" i="7" s="1"/>
  <c r="E5992" i="7" s="1"/>
  <c r="E5993" i="7" s="1"/>
  <c r="E5994" i="7" s="1"/>
  <c r="E5995" i="7" s="1"/>
  <c r="E5996" i="7" s="1"/>
  <c r="E5997" i="7" s="1"/>
  <c r="E5998" i="7" s="1"/>
  <c r="E5999" i="7" s="1"/>
  <c r="E6000" i="7" s="1"/>
  <c r="E6001" i="7" s="1"/>
  <c r="E6002" i="7" s="1"/>
  <c r="E6003" i="7" s="1"/>
  <c r="E6004" i="7" s="1"/>
  <c r="E6005" i="7" s="1"/>
  <c r="E6006" i="7" s="1"/>
  <c r="E6007" i="7" s="1"/>
  <c r="E6008" i="7" s="1"/>
  <c r="E6009" i="7" s="1"/>
  <c r="E6010" i="7" s="1"/>
  <c r="E6011" i="7" s="1"/>
  <c r="E6012" i="7" s="1"/>
  <c r="E6013" i="7" s="1"/>
  <c r="E6014" i="7" s="1"/>
  <c r="E6015" i="7" s="1"/>
  <c r="E6016" i="7" s="1"/>
  <c r="E6017" i="7" s="1"/>
  <c r="E6018" i="7" s="1"/>
  <c r="E6019" i="7" s="1"/>
  <c r="E6020" i="7" s="1"/>
  <c r="E6021" i="7" s="1"/>
  <c r="E6022" i="7" s="1"/>
  <c r="E6023" i="7" s="1"/>
  <c r="E6024" i="7" s="1"/>
  <c r="E6025" i="7" s="1"/>
  <c r="E6026" i="7" s="1"/>
  <c r="E6027" i="7" s="1"/>
  <c r="E6028" i="7" s="1"/>
  <c r="E6029" i="7" s="1"/>
  <c r="E6030" i="7" s="1"/>
  <c r="E6031" i="7" s="1"/>
  <c r="E6032" i="7" s="1"/>
  <c r="E6033" i="7" s="1"/>
  <c r="E6034" i="7" s="1"/>
  <c r="E6035" i="7" s="1"/>
  <c r="E6036" i="7" s="1"/>
  <c r="E6037" i="7" s="1"/>
  <c r="E6038" i="7" s="1"/>
  <c r="E6039" i="7" s="1"/>
  <c r="E6040" i="7" s="1"/>
  <c r="E6041" i="7" s="1"/>
  <c r="E6042" i="7" s="1"/>
  <c r="E6043" i="7" s="1"/>
  <c r="E6044" i="7" s="1"/>
  <c r="E6045" i="7" s="1"/>
  <c r="E6046" i="7" s="1"/>
  <c r="E6047" i="7" s="1"/>
  <c r="E6048" i="7" s="1"/>
  <c r="E6049" i="7" s="1"/>
  <c r="E6050" i="7" s="1"/>
  <c r="E6051" i="7" s="1"/>
  <c r="E6052" i="7" s="1"/>
  <c r="E6053" i="7" s="1"/>
  <c r="E6054" i="7" s="1"/>
  <c r="E6055" i="7" s="1"/>
  <c r="E6056" i="7" s="1"/>
  <c r="E6057" i="7" s="1"/>
  <c r="E6058" i="7" s="1"/>
  <c r="E6059" i="7" s="1"/>
  <c r="E6060" i="7" s="1"/>
  <c r="E6061" i="7" s="1"/>
  <c r="E6062" i="7" s="1"/>
  <c r="E6063" i="7" s="1"/>
  <c r="E6064" i="7" s="1"/>
  <c r="E6065" i="7" s="1"/>
  <c r="E6066" i="7" s="1"/>
  <c r="E6067" i="7" s="1"/>
  <c r="E6068" i="7" s="1"/>
  <c r="E6069" i="7" s="1"/>
  <c r="E6070" i="7" s="1"/>
  <c r="E6071" i="7" s="1"/>
  <c r="E6072" i="7" s="1"/>
  <c r="E6073" i="7" s="1"/>
  <c r="E6074" i="7" s="1"/>
  <c r="E6075" i="7" s="1"/>
  <c r="E6076" i="7" s="1"/>
  <c r="E6077" i="7" s="1"/>
  <c r="E6078" i="7" s="1"/>
  <c r="E6079" i="7" s="1"/>
  <c r="E6080" i="7" s="1"/>
  <c r="E6081" i="7" s="1"/>
  <c r="E6082" i="7" s="1"/>
  <c r="E6083" i="7" s="1"/>
  <c r="E6084" i="7" s="1"/>
  <c r="E6085" i="7" s="1"/>
  <c r="E6086" i="7" s="1"/>
  <c r="E6087" i="7" s="1"/>
  <c r="E6088" i="7" s="1"/>
  <c r="E6089" i="7" s="1"/>
  <c r="E6090" i="7" s="1"/>
  <c r="E6091" i="7" s="1"/>
  <c r="E6092" i="7" s="1"/>
  <c r="E6093" i="7" s="1"/>
  <c r="E6094" i="7" s="1"/>
  <c r="E6095" i="7" s="1"/>
  <c r="E6096" i="7" s="1"/>
  <c r="E6097" i="7" s="1"/>
  <c r="E6098" i="7" s="1"/>
  <c r="E6099" i="7" s="1"/>
  <c r="E6100" i="7" s="1"/>
  <c r="E6101" i="7" s="1"/>
  <c r="E6102" i="7" s="1"/>
  <c r="E6103" i="7" s="1"/>
  <c r="E6104" i="7" s="1"/>
  <c r="E6105" i="7" s="1"/>
  <c r="E6106" i="7" s="1"/>
  <c r="E6107" i="7" s="1"/>
  <c r="E6108" i="7" s="1"/>
  <c r="E6109" i="7" s="1"/>
  <c r="E6110" i="7" s="1"/>
  <c r="E6111" i="7" s="1"/>
  <c r="E6112" i="7" s="1"/>
  <c r="E6113" i="7" s="1"/>
  <c r="E6114" i="7" s="1"/>
  <c r="E6115" i="7" s="1"/>
  <c r="E6116" i="7" s="1"/>
  <c r="E6117" i="7" s="1"/>
  <c r="E6118" i="7" s="1"/>
  <c r="E6119" i="7" s="1"/>
  <c r="E6120" i="7" s="1"/>
  <c r="E6121" i="7" s="1"/>
  <c r="E6122" i="7" s="1"/>
  <c r="E6123" i="7" s="1"/>
  <c r="E6124" i="7" s="1"/>
  <c r="E6125" i="7" s="1"/>
  <c r="E6126" i="7" s="1"/>
  <c r="E6127" i="7" s="1"/>
  <c r="E6128" i="7" s="1"/>
  <c r="E6129" i="7" s="1"/>
  <c r="E6130" i="7" s="1"/>
  <c r="E6131" i="7" s="1"/>
  <c r="E6132" i="7" s="1"/>
  <c r="E6133" i="7" s="1"/>
  <c r="E6134" i="7" s="1"/>
  <c r="E6135" i="7" s="1"/>
  <c r="E6136" i="7" s="1"/>
  <c r="E6137" i="7" s="1"/>
  <c r="E6138" i="7" s="1"/>
  <c r="E6139" i="7" s="1"/>
  <c r="E6140" i="7" s="1"/>
  <c r="E6141" i="7" s="1"/>
  <c r="E6142" i="7" s="1"/>
  <c r="E6143" i="7" s="1"/>
  <c r="E6144" i="7" s="1"/>
  <c r="E6145" i="7" s="1"/>
  <c r="E6146" i="7" s="1"/>
  <c r="E6147" i="7" s="1"/>
  <c r="E6148" i="7" s="1"/>
  <c r="E6149" i="7" s="1"/>
  <c r="E6150" i="7" s="1"/>
  <c r="E6151" i="7" s="1"/>
  <c r="E6152" i="7" s="1"/>
  <c r="E6153" i="7" s="1"/>
  <c r="E6154" i="7" s="1"/>
  <c r="E6155" i="7" s="1"/>
  <c r="E6156" i="7" s="1"/>
  <c r="E6157" i="7" s="1"/>
  <c r="E6158" i="7" s="1"/>
  <c r="E6159" i="7" s="1"/>
  <c r="E6160" i="7" s="1"/>
  <c r="E6161" i="7" s="1"/>
  <c r="E6162" i="7" s="1"/>
  <c r="E6163" i="7" s="1"/>
  <c r="E6164" i="7" s="1"/>
  <c r="E6165" i="7" s="1"/>
  <c r="E6166" i="7" s="1"/>
  <c r="E6167" i="7" s="1"/>
  <c r="E6168" i="7" s="1"/>
  <c r="E6169" i="7" s="1"/>
  <c r="E6170" i="7" s="1"/>
  <c r="E6171" i="7" s="1"/>
  <c r="E6172" i="7" s="1"/>
  <c r="E6173" i="7" s="1"/>
  <c r="E6174" i="7" s="1"/>
  <c r="E6175" i="7" s="1"/>
  <c r="E6176" i="7" s="1"/>
  <c r="E6177" i="7" s="1"/>
  <c r="E6178" i="7" s="1"/>
  <c r="E6179" i="7" s="1"/>
  <c r="E6180" i="7" s="1"/>
  <c r="E6181" i="7" s="1"/>
  <c r="E6182" i="7" s="1"/>
  <c r="E6183" i="7" s="1"/>
  <c r="E6184" i="7" s="1"/>
  <c r="E6185" i="7" s="1"/>
  <c r="E6186" i="7" s="1"/>
  <c r="E6187" i="7" s="1"/>
  <c r="E6188" i="7" s="1"/>
  <c r="E6189" i="7" s="1"/>
  <c r="E6190" i="7" s="1"/>
  <c r="E6191" i="7" s="1"/>
  <c r="E6192" i="7" s="1"/>
  <c r="E6193" i="7" s="1"/>
  <c r="E6194" i="7" s="1"/>
  <c r="E6195" i="7" s="1"/>
  <c r="E6196" i="7" s="1"/>
  <c r="E6197" i="7" s="1"/>
  <c r="E6198" i="7" s="1"/>
  <c r="E6199" i="7" s="1"/>
  <c r="E6200" i="7" s="1"/>
  <c r="E6201" i="7" s="1"/>
  <c r="E6202" i="7" s="1"/>
  <c r="E6203" i="7" s="1"/>
  <c r="E6204" i="7" s="1"/>
  <c r="E6205" i="7" s="1"/>
  <c r="E6206" i="7" s="1"/>
  <c r="E6207" i="7" s="1"/>
  <c r="E6208" i="7" s="1"/>
  <c r="E6209" i="7" s="1"/>
  <c r="E6210" i="7" s="1"/>
  <c r="E6211" i="7" s="1"/>
  <c r="E6212" i="7" s="1"/>
  <c r="E6213" i="7" s="1"/>
  <c r="E6214" i="7" s="1"/>
  <c r="E6215" i="7" s="1"/>
  <c r="E6216" i="7" s="1"/>
  <c r="E6217" i="7" s="1"/>
  <c r="E6218" i="7" s="1"/>
  <c r="E6219" i="7" s="1"/>
  <c r="E6220" i="7" s="1"/>
  <c r="E6221" i="7" s="1"/>
  <c r="E6222" i="7" s="1"/>
  <c r="E6223" i="7" s="1"/>
  <c r="E6224" i="7" s="1"/>
  <c r="E6225" i="7" s="1"/>
  <c r="E6226" i="7" s="1"/>
  <c r="E6227" i="7" s="1"/>
  <c r="E6228" i="7" s="1"/>
  <c r="E6229" i="7" s="1"/>
  <c r="E6230" i="7" s="1"/>
  <c r="E6231" i="7" s="1"/>
  <c r="E6232" i="7" s="1"/>
  <c r="E6233" i="7" s="1"/>
  <c r="E6234" i="7" s="1"/>
  <c r="E6235" i="7" s="1"/>
  <c r="E6236" i="7" s="1"/>
  <c r="E6237" i="7" s="1"/>
  <c r="E6238" i="7" s="1"/>
  <c r="E6239" i="7" s="1"/>
  <c r="E6240" i="7" s="1"/>
  <c r="E6241" i="7" s="1"/>
  <c r="E6242" i="7" s="1"/>
  <c r="E6243" i="7" s="1"/>
  <c r="E6244" i="7" s="1"/>
  <c r="E6245" i="7" s="1"/>
  <c r="E6246" i="7" s="1"/>
  <c r="E6247" i="7" s="1"/>
  <c r="E6248" i="7" s="1"/>
  <c r="E6249" i="7" s="1"/>
  <c r="E6250" i="7" s="1"/>
  <c r="E6251" i="7" s="1"/>
  <c r="E6252" i="7" s="1"/>
  <c r="E6253" i="7" s="1"/>
  <c r="E6254" i="7" s="1"/>
  <c r="E6255" i="7" s="1"/>
  <c r="E6256" i="7" s="1"/>
  <c r="E6257" i="7" s="1"/>
  <c r="E6258" i="7" s="1"/>
  <c r="E6259" i="7" s="1"/>
  <c r="E6260" i="7" s="1"/>
  <c r="E6261" i="7" s="1"/>
  <c r="E6262" i="7" s="1"/>
  <c r="E6263" i="7" s="1"/>
  <c r="E6264" i="7" s="1"/>
  <c r="E6265" i="7" s="1"/>
  <c r="E6266" i="7" s="1"/>
  <c r="E6267" i="7" s="1"/>
  <c r="E6268" i="7" s="1"/>
  <c r="E6269" i="7" s="1"/>
  <c r="E6270" i="7" s="1"/>
  <c r="E6271" i="7" s="1"/>
  <c r="E6272" i="7" s="1"/>
  <c r="E6273" i="7" s="1"/>
  <c r="E6274" i="7" s="1"/>
  <c r="E6275" i="7" s="1"/>
  <c r="E6276" i="7" s="1"/>
  <c r="E6277" i="7" s="1"/>
  <c r="E6278" i="7" s="1"/>
  <c r="E6279" i="7" s="1"/>
  <c r="E6280" i="7" s="1"/>
  <c r="E6281" i="7" s="1"/>
  <c r="E6282" i="7" s="1"/>
  <c r="E6283" i="7" s="1"/>
  <c r="E6284" i="7" s="1"/>
  <c r="E6285" i="7" s="1"/>
  <c r="E6286" i="7" s="1"/>
  <c r="E6287" i="7" s="1"/>
  <c r="E6288" i="7" s="1"/>
  <c r="E6289" i="7" s="1"/>
  <c r="E6290" i="7" s="1"/>
  <c r="E6291" i="7" s="1"/>
  <c r="E6292" i="7" s="1"/>
  <c r="E6293" i="7" s="1"/>
  <c r="E6294" i="7" s="1"/>
  <c r="E6295" i="7" s="1"/>
  <c r="E6296" i="7" s="1"/>
  <c r="E6297" i="7" s="1"/>
  <c r="E6298" i="7" s="1"/>
  <c r="E6299" i="7" s="1"/>
  <c r="E6300" i="7" s="1"/>
  <c r="E6301" i="7" s="1"/>
  <c r="E6302" i="7" s="1"/>
  <c r="E6303" i="7" s="1"/>
  <c r="E6304" i="7" s="1"/>
  <c r="E6305" i="7" s="1"/>
  <c r="E6306" i="7" s="1"/>
  <c r="E6307" i="7" s="1"/>
  <c r="E6308" i="7" s="1"/>
  <c r="E6309" i="7" s="1"/>
  <c r="E6310" i="7" s="1"/>
  <c r="E6311" i="7" s="1"/>
  <c r="E6312" i="7" s="1"/>
  <c r="E6313" i="7" s="1"/>
  <c r="E6314" i="7" s="1"/>
  <c r="E6315" i="7" s="1"/>
  <c r="E6316" i="7" s="1"/>
  <c r="E6317" i="7" s="1"/>
  <c r="E6318" i="7" s="1"/>
  <c r="E6319" i="7" s="1"/>
  <c r="E6320" i="7" s="1"/>
  <c r="E6321" i="7" s="1"/>
  <c r="E6322" i="7" s="1"/>
  <c r="E6323" i="7" s="1"/>
  <c r="E6324" i="7" s="1"/>
  <c r="E6325" i="7" s="1"/>
  <c r="E6326" i="7" s="1"/>
  <c r="E6327" i="7" s="1"/>
  <c r="E6328" i="7" s="1"/>
  <c r="E6329" i="7" s="1"/>
  <c r="E6330" i="7" s="1"/>
  <c r="E6331" i="7" s="1"/>
  <c r="E6332" i="7" s="1"/>
  <c r="E6333" i="7" s="1"/>
  <c r="E6334" i="7" s="1"/>
  <c r="E6335" i="7" s="1"/>
  <c r="E6336" i="7" s="1"/>
  <c r="E6337" i="7" s="1"/>
  <c r="E6338" i="7" s="1"/>
  <c r="E6339" i="7" s="1"/>
  <c r="E6340" i="7" s="1"/>
  <c r="E6341" i="7" s="1"/>
  <c r="E6342" i="7" s="1"/>
  <c r="E6343" i="7" s="1"/>
  <c r="E6344" i="7" s="1"/>
  <c r="E6345" i="7" s="1"/>
  <c r="E6346" i="7" s="1"/>
  <c r="E6347" i="7" s="1"/>
  <c r="E6348" i="7" s="1"/>
  <c r="E6349" i="7" s="1"/>
  <c r="E6350" i="7" s="1"/>
  <c r="E6351" i="7" s="1"/>
  <c r="E6352" i="7" s="1"/>
  <c r="E6353" i="7" s="1"/>
  <c r="E6354" i="7" s="1"/>
  <c r="E6355" i="7" s="1"/>
  <c r="E6356" i="7" s="1"/>
  <c r="E6357" i="7" s="1"/>
  <c r="E6358" i="7" s="1"/>
  <c r="E6359" i="7" s="1"/>
  <c r="E6360" i="7" s="1"/>
  <c r="E6361" i="7" s="1"/>
  <c r="E6362" i="7" s="1"/>
  <c r="E6363" i="7" s="1"/>
  <c r="E6364" i="7" s="1"/>
  <c r="E6365" i="7" s="1"/>
  <c r="E6366" i="7" s="1"/>
  <c r="E6367" i="7" s="1"/>
  <c r="E6368" i="7" s="1"/>
  <c r="E6369" i="7" s="1"/>
  <c r="E6370" i="7" s="1"/>
  <c r="E6371" i="7" s="1"/>
  <c r="E6372" i="7" s="1"/>
  <c r="E6373" i="7" s="1"/>
  <c r="E6374" i="7" s="1"/>
  <c r="E6375" i="7" s="1"/>
  <c r="E6376" i="7" s="1"/>
  <c r="E6377" i="7" s="1"/>
  <c r="E6378" i="7" s="1"/>
  <c r="E6379" i="7" s="1"/>
  <c r="E6380" i="7" s="1"/>
  <c r="E6381" i="7" s="1"/>
  <c r="E6382" i="7" s="1"/>
  <c r="E6383" i="7" s="1"/>
  <c r="E6384" i="7" s="1"/>
  <c r="E6385" i="7" s="1"/>
  <c r="E6386" i="7" s="1"/>
  <c r="E6387" i="7" s="1"/>
  <c r="E6388" i="7" s="1"/>
  <c r="E6389" i="7" s="1"/>
  <c r="E6390" i="7" s="1"/>
  <c r="E6391" i="7" s="1"/>
  <c r="E6392" i="7" s="1"/>
  <c r="E6393" i="7" s="1"/>
  <c r="E6394" i="7" s="1"/>
  <c r="E6395" i="7" s="1"/>
  <c r="E6396" i="7" s="1"/>
  <c r="E6397" i="7" s="1"/>
  <c r="E6398" i="7" s="1"/>
  <c r="E6399" i="7" s="1"/>
  <c r="E6400" i="7" s="1"/>
  <c r="E6401" i="7" s="1"/>
  <c r="E6402" i="7" s="1"/>
  <c r="E6403" i="7" s="1"/>
  <c r="E6404" i="7" s="1"/>
  <c r="E6405" i="7" s="1"/>
  <c r="E6406" i="7" s="1"/>
  <c r="E6407" i="7" s="1"/>
  <c r="E6408" i="7" s="1"/>
  <c r="E6409" i="7" s="1"/>
  <c r="E6410" i="7" s="1"/>
  <c r="E6411" i="7" s="1"/>
  <c r="E6412" i="7" s="1"/>
  <c r="E6413" i="7" s="1"/>
  <c r="E6414" i="7" s="1"/>
  <c r="E6415" i="7" s="1"/>
  <c r="E6416" i="7" s="1"/>
  <c r="E6417" i="7" s="1"/>
  <c r="E6418" i="7" s="1"/>
  <c r="E6419" i="7" s="1"/>
  <c r="E6420" i="7" s="1"/>
  <c r="E6421" i="7" s="1"/>
  <c r="E6422" i="7" s="1"/>
  <c r="E6423" i="7" s="1"/>
  <c r="E6424" i="7" s="1"/>
  <c r="E6425" i="7" s="1"/>
  <c r="E6426" i="7" s="1"/>
  <c r="E6427" i="7" s="1"/>
  <c r="E6428" i="7" s="1"/>
  <c r="E6429" i="7" s="1"/>
  <c r="E6430" i="7" s="1"/>
  <c r="E6431" i="7" s="1"/>
  <c r="E6432" i="7" s="1"/>
  <c r="E6433" i="7" s="1"/>
  <c r="E6434" i="7" s="1"/>
  <c r="E6435" i="7" s="1"/>
  <c r="E6436" i="7" s="1"/>
  <c r="E6437" i="7" s="1"/>
  <c r="E6438" i="7" s="1"/>
  <c r="E6439" i="7" s="1"/>
  <c r="E6440" i="7" s="1"/>
  <c r="E6441" i="7" s="1"/>
  <c r="E6442" i="7" s="1"/>
  <c r="E6443" i="7" s="1"/>
  <c r="E6444" i="7" s="1"/>
  <c r="E6445" i="7" s="1"/>
  <c r="E6446" i="7" s="1"/>
  <c r="E6447" i="7" s="1"/>
  <c r="E6448" i="7" s="1"/>
  <c r="E6449" i="7" s="1"/>
  <c r="E6450" i="7" s="1"/>
  <c r="E6451" i="7" s="1"/>
  <c r="E6452" i="7" s="1"/>
  <c r="E6453" i="7" s="1"/>
  <c r="E6454" i="7" s="1"/>
  <c r="E6455" i="7" s="1"/>
  <c r="E6456" i="7" s="1"/>
  <c r="E6457" i="7" s="1"/>
  <c r="E6458" i="7" s="1"/>
  <c r="E6459" i="7" s="1"/>
  <c r="E6460" i="7" s="1"/>
  <c r="E6461" i="7" s="1"/>
  <c r="E6462" i="7" s="1"/>
  <c r="E6463" i="7" s="1"/>
  <c r="E6464" i="7" s="1"/>
  <c r="E6465" i="7" s="1"/>
  <c r="E6466" i="7" s="1"/>
  <c r="E6467" i="7" s="1"/>
  <c r="E6468" i="7" s="1"/>
  <c r="E6469" i="7" s="1"/>
  <c r="E6470" i="7" s="1"/>
  <c r="E6471" i="7" s="1"/>
  <c r="E6472" i="7" s="1"/>
  <c r="E6473" i="7" s="1"/>
  <c r="E6474" i="7" s="1"/>
  <c r="E6475" i="7" s="1"/>
  <c r="E6476" i="7" s="1"/>
  <c r="E6477" i="7" s="1"/>
  <c r="E6478" i="7" s="1"/>
  <c r="E6479" i="7" s="1"/>
  <c r="E6480" i="7" s="1"/>
  <c r="E6481" i="7" s="1"/>
  <c r="E6482" i="7" s="1"/>
  <c r="E6483" i="7" s="1"/>
  <c r="E6484" i="7" s="1"/>
  <c r="E6485" i="7" s="1"/>
  <c r="E6486" i="7" s="1"/>
  <c r="E6487" i="7" s="1"/>
  <c r="E6488" i="7" s="1"/>
  <c r="E6489" i="7" s="1"/>
  <c r="E6490" i="7" s="1"/>
  <c r="E6491" i="7" s="1"/>
  <c r="E6492" i="7" s="1"/>
  <c r="E6493" i="7" s="1"/>
  <c r="E6494" i="7" s="1"/>
  <c r="E6495" i="7" s="1"/>
  <c r="E6496" i="7" s="1"/>
  <c r="E6497" i="7" s="1"/>
  <c r="E6498" i="7" s="1"/>
  <c r="E6499" i="7" s="1"/>
  <c r="E6500" i="7" s="1"/>
  <c r="E6501" i="7" s="1"/>
  <c r="E6502" i="7" s="1"/>
  <c r="E6503" i="7" s="1"/>
  <c r="E6504" i="7" s="1"/>
  <c r="E6505" i="7" s="1"/>
  <c r="E6506" i="7" s="1"/>
  <c r="E6507" i="7" s="1"/>
  <c r="E6508" i="7" s="1"/>
  <c r="E6509" i="7" s="1"/>
  <c r="E6510" i="7" s="1"/>
  <c r="E6511" i="7" s="1"/>
  <c r="E6512" i="7" s="1"/>
  <c r="E6513" i="7" s="1"/>
  <c r="E6514" i="7" s="1"/>
  <c r="E6515" i="7" s="1"/>
  <c r="E6516" i="7" s="1"/>
  <c r="E6517" i="7" s="1"/>
  <c r="E6518" i="7" s="1"/>
  <c r="E6519" i="7" s="1"/>
  <c r="E6520" i="7" s="1"/>
  <c r="E6521" i="7" s="1"/>
  <c r="E6522" i="7" s="1"/>
  <c r="E6523" i="7" s="1"/>
  <c r="E6524" i="7" s="1"/>
  <c r="E6525" i="7" s="1"/>
  <c r="E6526" i="7" s="1"/>
  <c r="E6527" i="7" s="1"/>
  <c r="E6528" i="7" s="1"/>
  <c r="E6529" i="7" s="1"/>
  <c r="E6530" i="7" s="1"/>
  <c r="E6531" i="7" s="1"/>
  <c r="E6532" i="7" s="1"/>
  <c r="E6533" i="7" s="1"/>
  <c r="E6534" i="7" s="1"/>
  <c r="E6535" i="7" s="1"/>
  <c r="E6536" i="7" s="1"/>
  <c r="E6537" i="7" s="1"/>
  <c r="E6538" i="7" s="1"/>
  <c r="E6539" i="7" s="1"/>
  <c r="E6540" i="7" s="1"/>
  <c r="E6541" i="7" s="1"/>
  <c r="E6542" i="7" s="1"/>
  <c r="E6543" i="7" s="1"/>
  <c r="E6544" i="7" s="1"/>
  <c r="E6545" i="7" s="1"/>
  <c r="E6546" i="7" s="1"/>
  <c r="E6547" i="7" s="1"/>
  <c r="E6548" i="7" s="1"/>
  <c r="E6549" i="7" s="1"/>
  <c r="E6550" i="7" s="1"/>
  <c r="E6551" i="7" s="1"/>
  <c r="E6552" i="7" s="1"/>
  <c r="E6553" i="7" s="1"/>
  <c r="E6554" i="7" s="1"/>
  <c r="E6555" i="7" s="1"/>
  <c r="E6556" i="7" s="1"/>
  <c r="E6557" i="7" s="1"/>
  <c r="E6558" i="7" s="1"/>
  <c r="E6559" i="7" s="1"/>
  <c r="E6560" i="7" s="1"/>
  <c r="E6561" i="7" s="1"/>
  <c r="E6562" i="7" s="1"/>
  <c r="E6563" i="7" s="1"/>
  <c r="E6564" i="7" s="1"/>
  <c r="E6565" i="7" s="1"/>
  <c r="E6566" i="7" s="1"/>
  <c r="E6567" i="7" s="1"/>
  <c r="E6568" i="7" s="1"/>
  <c r="E6569" i="7" s="1"/>
  <c r="E6570" i="7" s="1"/>
  <c r="E6571" i="7" s="1"/>
  <c r="E6572" i="7" s="1"/>
  <c r="E6573" i="7" s="1"/>
  <c r="E6574" i="7" s="1"/>
  <c r="E6575" i="7" s="1"/>
  <c r="E6576" i="7" s="1"/>
  <c r="E6577" i="7" s="1"/>
  <c r="E6578" i="7" s="1"/>
  <c r="E6579" i="7" s="1"/>
  <c r="E6580" i="7" s="1"/>
  <c r="E6581" i="7" s="1"/>
  <c r="E6582" i="7" s="1"/>
  <c r="E6583" i="7" s="1"/>
  <c r="E6584" i="7" s="1"/>
  <c r="E6585" i="7" s="1"/>
  <c r="E6586" i="7" s="1"/>
  <c r="E6587" i="7" s="1"/>
  <c r="E6588" i="7" s="1"/>
  <c r="E6589" i="7" s="1"/>
  <c r="E6590" i="7" s="1"/>
  <c r="E6591" i="7" s="1"/>
  <c r="E6592" i="7" s="1"/>
  <c r="E6593" i="7" s="1"/>
  <c r="E6594" i="7" s="1"/>
  <c r="E6595" i="7" s="1"/>
  <c r="E6596" i="7" s="1"/>
  <c r="E6597" i="7" s="1"/>
  <c r="E6598" i="7" s="1"/>
  <c r="E6599" i="7" s="1"/>
  <c r="E6600" i="7" s="1"/>
  <c r="E6601" i="7" s="1"/>
  <c r="E6602" i="7" s="1"/>
  <c r="E6603" i="7" s="1"/>
  <c r="E6604" i="7" s="1"/>
  <c r="E6605" i="7" s="1"/>
  <c r="E6606" i="7" s="1"/>
  <c r="E6607" i="7" s="1"/>
  <c r="E6608" i="7" s="1"/>
  <c r="E6609" i="7" s="1"/>
  <c r="E6610" i="7" s="1"/>
  <c r="E6611" i="7" s="1"/>
  <c r="E6612" i="7" s="1"/>
  <c r="E6613" i="7" s="1"/>
  <c r="E6614" i="7" s="1"/>
  <c r="E6615" i="7" s="1"/>
  <c r="E6616" i="7" s="1"/>
  <c r="E6617" i="7" s="1"/>
  <c r="E6618" i="7" s="1"/>
  <c r="E6619" i="7" s="1"/>
  <c r="E6620" i="7" s="1"/>
  <c r="E6621" i="7" s="1"/>
  <c r="E6622" i="7" s="1"/>
  <c r="E6623" i="7" s="1"/>
  <c r="E6624" i="7" s="1"/>
  <c r="E6625" i="7" s="1"/>
  <c r="E6626" i="7" s="1"/>
  <c r="E6627" i="7" s="1"/>
  <c r="E6628" i="7" s="1"/>
  <c r="E6629" i="7" s="1"/>
  <c r="E6630" i="7" s="1"/>
  <c r="E6631" i="7" s="1"/>
  <c r="E6632" i="7" s="1"/>
  <c r="E6633" i="7" s="1"/>
  <c r="E6634" i="7" s="1"/>
  <c r="E6635" i="7" s="1"/>
  <c r="E6636" i="7" s="1"/>
  <c r="E6637" i="7" s="1"/>
  <c r="E6638" i="7" s="1"/>
  <c r="E6639" i="7" s="1"/>
  <c r="E6640" i="7" s="1"/>
  <c r="E6641" i="7" s="1"/>
  <c r="E6642" i="7" s="1"/>
  <c r="E6643" i="7" s="1"/>
  <c r="E6644" i="7" s="1"/>
  <c r="E6645" i="7" s="1"/>
  <c r="E6646" i="7" s="1"/>
  <c r="E6647" i="7" s="1"/>
  <c r="E6648" i="7" s="1"/>
  <c r="E6649" i="7" s="1"/>
  <c r="E6650" i="7" s="1"/>
  <c r="E6651" i="7" s="1"/>
  <c r="E6652" i="7" s="1"/>
  <c r="E6653" i="7" s="1"/>
  <c r="E6654" i="7" s="1"/>
  <c r="E6655" i="7" s="1"/>
  <c r="E6656" i="7" s="1"/>
  <c r="E6657" i="7" s="1"/>
  <c r="E6658" i="7" s="1"/>
  <c r="E6659" i="7" s="1"/>
  <c r="E6660" i="7" s="1"/>
  <c r="E6661" i="7" s="1"/>
  <c r="E6662" i="7" s="1"/>
  <c r="E6663" i="7" s="1"/>
  <c r="E6664" i="7" s="1"/>
  <c r="E6665" i="7" s="1"/>
  <c r="E6666" i="7" s="1"/>
  <c r="E6667" i="7" s="1"/>
  <c r="E6668" i="7" s="1"/>
  <c r="E6669" i="7" s="1"/>
  <c r="E6670" i="7" s="1"/>
  <c r="E6671" i="7" s="1"/>
  <c r="E6672" i="7" s="1"/>
  <c r="E6673" i="7" s="1"/>
  <c r="E6674" i="7" s="1"/>
  <c r="E6675" i="7" s="1"/>
  <c r="E6676" i="7" s="1"/>
  <c r="E6677" i="7" s="1"/>
  <c r="E6678" i="7" s="1"/>
  <c r="E6679" i="7" s="1"/>
  <c r="E6680" i="7" s="1"/>
  <c r="E6681" i="7" s="1"/>
  <c r="E6682" i="7" s="1"/>
  <c r="E6683" i="7" s="1"/>
  <c r="E6684" i="7" s="1"/>
  <c r="E6685" i="7" s="1"/>
  <c r="E6686" i="7" s="1"/>
  <c r="E6687" i="7" s="1"/>
  <c r="E6688" i="7" s="1"/>
  <c r="E6689" i="7" s="1"/>
  <c r="E6690" i="7" s="1"/>
  <c r="E6691" i="7" s="1"/>
  <c r="E6692" i="7" s="1"/>
  <c r="E6693" i="7" s="1"/>
  <c r="E6694" i="7" s="1"/>
  <c r="E6695" i="7" s="1"/>
  <c r="E6696" i="7" s="1"/>
  <c r="E6697" i="7" s="1"/>
  <c r="E6698" i="7" s="1"/>
  <c r="E6699" i="7" s="1"/>
  <c r="E6700" i="7" s="1"/>
  <c r="E6701" i="7" s="1"/>
  <c r="E6702" i="7" s="1"/>
  <c r="E6703" i="7" s="1"/>
  <c r="E6704" i="7" s="1"/>
  <c r="E6705" i="7" s="1"/>
  <c r="E6706" i="7" s="1"/>
  <c r="E6707" i="7" s="1"/>
  <c r="E6708" i="7" s="1"/>
  <c r="E6709" i="7" s="1"/>
  <c r="E6710" i="7" s="1"/>
  <c r="E6711" i="7" s="1"/>
  <c r="E6712" i="7" s="1"/>
  <c r="E6713" i="7" s="1"/>
  <c r="E6714" i="7" s="1"/>
  <c r="E6715" i="7" s="1"/>
  <c r="E6716" i="7" s="1"/>
  <c r="E6717" i="7" s="1"/>
  <c r="E6718" i="7" s="1"/>
  <c r="E6719" i="7" s="1"/>
  <c r="E6720" i="7" s="1"/>
  <c r="E6721" i="7" s="1"/>
  <c r="E6722" i="7" s="1"/>
  <c r="E6723" i="7" s="1"/>
  <c r="E6724" i="7" s="1"/>
  <c r="E6725" i="7" s="1"/>
  <c r="E6726" i="7" s="1"/>
  <c r="E6727" i="7" s="1"/>
  <c r="E6728" i="7" s="1"/>
  <c r="E6729" i="7" s="1"/>
  <c r="E6730" i="7" s="1"/>
  <c r="E6731" i="7" s="1"/>
  <c r="E6732" i="7" s="1"/>
  <c r="E6733" i="7" s="1"/>
  <c r="E6734" i="7" s="1"/>
  <c r="E6735" i="7" s="1"/>
  <c r="E6736" i="7" s="1"/>
  <c r="E6737" i="7" s="1"/>
  <c r="E6738" i="7" s="1"/>
  <c r="E6739" i="7" s="1"/>
  <c r="E6740" i="7" s="1"/>
  <c r="E6741" i="7" s="1"/>
  <c r="E6742" i="7" s="1"/>
  <c r="E6743" i="7" s="1"/>
  <c r="E6744" i="7" s="1"/>
  <c r="E6745" i="7" s="1"/>
  <c r="E6746" i="7" s="1"/>
  <c r="E6747" i="7" s="1"/>
  <c r="E6748" i="7" s="1"/>
  <c r="E6749" i="7" s="1"/>
  <c r="E6750" i="7" s="1"/>
  <c r="E6751" i="7" s="1"/>
  <c r="E6752" i="7" s="1"/>
  <c r="E6753" i="7" s="1"/>
  <c r="E6754" i="7" s="1"/>
  <c r="E6755" i="7" s="1"/>
  <c r="E6756" i="7" s="1"/>
  <c r="E6757" i="7" s="1"/>
  <c r="E6758" i="7" s="1"/>
  <c r="E6759" i="7" s="1"/>
  <c r="E6760" i="7" s="1"/>
  <c r="E6761" i="7" s="1"/>
  <c r="E6762" i="7" s="1"/>
  <c r="E6763" i="7" s="1"/>
  <c r="E6764" i="7" s="1"/>
  <c r="E6765" i="7" s="1"/>
  <c r="E6766" i="7" s="1"/>
  <c r="E6767" i="7" s="1"/>
  <c r="E6768" i="7" s="1"/>
  <c r="E6769" i="7" s="1"/>
  <c r="E6770" i="7" s="1"/>
  <c r="E6771" i="7" s="1"/>
  <c r="E6772" i="7" s="1"/>
  <c r="E6773" i="7" s="1"/>
  <c r="E6774" i="7" s="1"/>
  <c r="E6775" i="7" s="1"/>
  <c r="E6776" i="7" s="1"/>
  <c r="E6777" i="7" s="1"/>
  <c r="E6778" i="7" s="1"/>
  <c r="E6779" i="7" s="1"/>
  <c r="E6780" i="7" s="1"/>
  <c r="E6781" i="7" s="1"/>
  <c r="E6782" i="7" s="1"/>
  <c r="E6783" i="7" s="1"/>
  <c r="E6784" i="7" s="1"/>
  <c r="E6785" i="7" s="1"/>
  <c r="E6786" i="7" s="1"/>
  <c r="E6787" i="7" s="1"/>
  <c r="E6788" i="7" s="1"/>
  <c r="E6789" i="7" s="1"/>
  <c r="E6790" i="7" s="1"/>
  <c r="E6791" i="7" s="1"/>
  <c r="E6792" i="7" s="1"/>
  <c r="E6793" i="7" s="1"/>
  <c r="E6794" i="7" s="1"/>
  <c r="E6795" i="7" s="1"/>
  <c r="E6796" i="7" s="1"/>
  <c r="E6797" i="7" s="1"/>
  <c r="E6798" i="7" s="1"/>
  <c r="E6799" i="7" s="1"/>
  <c r="E6800" i="7" s="1"/>
  <c r="E6801" i="7" s="1"/>
  <c r="E6802" i="7" s="1"/>
  <c r="E6803" i="7" s="1"/>
  <c r="E6804" i="7" s="1"/>
  <c r="E6805" i="7" s="1"/>
  <c r="E6806" i="7" s="1"/>
  <c r="E6807" i="7" s="1"/>
  <c r="E6808" i="7" s="1"/>
  <c r="E6809" i="7" s="1"/>
  <c r="E6810" i="7" s="1"/>
  <c r="E6811" i="7" s="1"/>
  <c r="E6812" i="7" s="1"/>
  <c r="E6813" i="7" s="1"/>
  <c r="E6814" i="7" s="1"/>
  <c r="E6815" i="7" s="1"/>
  <c r="E6816" i="7" s="1"/>
  <c r="E6817" i="7" s="1"/>
  <c r="E6818" i="7" s="1"/>
  <c r="E6819" i="7" s="1"/>
  <c r="E6820" i="7" s="1"/>
  <c r="E6821" i="7" s="1"/>
  <c r="E6822" i="7" s="1"/>
  <c r="E6823" i="7" s="1"/>
  <c r="E6824" i="7" s="1"/>
  <c r="E6825" i="7" s="1"/>
  <c r="E6826" i="7" s="1"/>
  <c r="E6827" i="7" s="1"/>
  <c r="E6828" i="7" s="1"/>
  <c r="E6829" i="7" s="1"/>
  <c r="E6830" i="7" s="1"/>
  <c r="E6831" i="7" s="1"/>
  <c r="E6832" i="7" s="1"/>
  <c r="E6833" i="7" s="1"/>
  <c r="E6834" i="7" s="1"/>
  <c r="E6835" i="7" s="1"/>
  <c r="E6836" i="7" s="1"/>
  <c r="E6837" i="7" s="1"/>
  <c r="E6838" i="7" s="1"/>
  <c r="E6839" i="7" s="1"/>
  <c r="E6840" i="7" s="1"/>
  <c r="E6841" i="7" s="1"/>
  <c r="E6842" i="7" s="1"/>
  <c r="E6843" i="7" s="1"/>
  <c r="E6844" i="7" s="1"/>
  <c r="E6845" i="7" s="1"/>
  <c r="E6846" i="7" s="1"/>
  <c r="E6847" i="7" s="1"/>
  <c r="E6848" i="7" s="1"/>
  <c r="E6849" i="7" s="1"/>
  <c r="E6850" i="7" s="1"/>
  <c r="E6851" i="7" s="1"/>
  <c r="E6852" i="7" s="1"/>
  <c r="E6853" i="7" s="1"/>
  <c r="E6854" i="7" s="1"/>
  <c r="E6855" i="7" s="1"/>
  <c r="E6856" i="7" s="1"/>
  <c r="E6857" i="7" s="1"/>
  <c r="E6858" i="7" s="1"/>
  <c r="E6859" i="7" s="1"/>
  <c r="E6860" i="7" s="1"/>
  <c r="E6861" i="7" s="1"/>
  <c r="E6862" i="7" s="1"/>
  <c r="E6863" i="7" s="1"/>
  <c r="E6864" i="7" s="1"/>
  <c r="E6865" i="7" s="1"/>
  <c r="E6866" i="7" s="1"/>
  <c r="E6867" i="7" s="1"/>
  <c r="E6868" i="7" s="1"/>
  <c r="E6869" i="7" s="1"/>
  <c r="E6870" i="7" s="1"/>
  <c r="E6871" i="7" s="1"/>
  <c r="E6872" i="7" s="1"/>
  <c r="E6873" i="7" s="1"/>
  <c r="E6874" i="7" s="1"/>
  <c r="E6875" i="7" s="1"/>
  <c r="E6876" i="7" s="1"/>
  <c r="E6877" i="7" s="1"/>
  <c r="E6878" i="7" s="1"/>
  <c r="E6879" i="7" s="1"/>
  <c r="E6880" i="7" s="1"/>
  <c r="E6881" i="7" s="1"/>
  <c r="E6882" i="7" s="1"/>
  <c r="E6883" i="7" s="1"/>
  <c r="E6884" i="7" s="1"/>
  <c r="E6885" i="7" s="1"/>
  <c r="E6886" i="7" s="1"/>
  <c r="E6887" i="7" s="1"/>
  <c r="E6888" i="7" s="1"/>
  <c r="E6889" i="7" s="1"/>
  <c r="E6890" i="7" s="1"/>
  <c r="E6891" i="7" s="1"/>
  <c r="E6892" i="7" s="1"/>
  <c r="E6893" i="7" s="1"/>
  <c r="E6894" i="7" s="1"/>
  <c r="E6895" i="7" s="1"/>
  <c r="E6896" i="7" s="1"/>
  <c r="E6897" i="7" s="1"/>
  <c r="E6898" i="7" s="1"/>
  <c r="E6899" i="7" s="1"/>
  <c r="E6900" i="7" s="1"/>
  <c r="E6901" i="7" s="1"/>
  <c r="E6902" i="7" s="1"/>
  <c r="E6903" i="7" s="1"/>
  <c r="E6904" i="7" s="1"/>
  <c r="E6905" i="7" s="1"/>
  <c r="E6906" i="7" s="1"/>
  <c r="E6907" i="7" s="1"/>
  <c r="E6908" i="7" s="1"/>
  <c r="E6909" i="7" s="1"/>
  <c r="E6910" i="7" s="1"/>
  <c r="E6911" i="7" s="1"/>
  <c r="E6912" i="7" s="1"/>
  <c r="E6913" i="7" s="1"/>
  <c r="E6914" i="7" s="1"/>
  <c r="E6915" i="7" s="1"/>
  <c r="E6916" i="7" s="1"/>
  <c r="E6917" i="7" s="1"/>
  <c r="E6918" i="7" s="1"/>
  <c r="E6919" i="7" s="1"/>
  <c r="E6920" i="7" s="1"/>
  <c r="E6921" i="7" s="1"/>
  <c r="E6922" i="7" s="1"/>
  <c r="E6923" i="7" s="1"/>
  <c r="E6924" i="7" s="1"/>
  <c r="E6925" i="7" s="1"/>
  <c r="E6926" i="7" s="1"/>
  <c r="E6927" i="7" s="1"/>
  <c r="E6928" i="7" s="1"/>
  <c r="E6929" i="7" s="1"/>
  <c r="E6930" i="7" s="1"/>
  <c r="E6931" i="7" s="1"/>
  <c r="E6932" i="7" s="1"/>
  <c r="E6933" i="7" s="1"/>
  <c r="E6934" i="7" s="1"/>
  <c r="E6935" i="7" s="1"/>
  <c r="E6936" i="7" s="1"/>
  <c r="E6937" i="7" s="1"/>
  <c r="E6938" i="7" s="1"/>
  <c r="E6939" i="7" s="1"/>
  <c r="E6940" i="7" s="1"/>
  <c r="E6941" i="7" s="1"/>
  <c r="E6942" i="7" s="1"/>
  <c r="E6943" i="7" s="1"/>
  <c r="E6944" i="7" s="1"/>
  <c r="E6945" i="7" s="1"/>
  <c r="E6946" i="7" s="1"/>
  <c r="E6947" i="7" s="1"/>
  <c r="E6948" i="7" s="1"/>
  <c r="E6949" i="7" s="1"/>
  <c r="E6950" i="7" s="1"/>
  <c r="E6951" i="7" s="1"/>
  <c r="E6952" i="7" s="1"/>
  <c r="E6953" i="7" s="1"/>
  <c r="E6954" i="7" s="1"/>
  <c r="E6955" i="7" s="1"/>
  <c r="E6956" i="7" s="1"/>
  <c r="E6957" i="7" s="1"/>
  <c r="E6958" i="7" s="1"/>
  <c r="E6959" i="7" s="1"/>
  <c r="E6960" i="7" s="1"/>
  <c r="E6961" i="7" s="1"/>
  <c r="E6962" i="7" s="1"/>
  <c r="E6963" i="7" s="1"/>
  <c r="E6964" i="7" s="1"/>
  <c r="E6965" i="7" s="1"/>
  <c r="E6966" i="7" s="1"/>
  <c r="E6967" i="7" s="1"/>
  <c r="E6968" i="7" s="1"/>
  <c r="E6969" i="7" s="1"/>
  <c r="E6970" i="7" s="1"/>
  <c r="E6971" i="7" s="1"/>
  <c r="E6972" i="7" s="1"/>
  <c r="E6973" i="7" s="1"/>
  <c r="E6974" i="7" s="1"/>
  <c r="E6975" i="7" s="1"/>
  <c r="E6976" i="7" s="1"/>
  <c r="E6977" i="7" s="1"/>
  <c r="E6978" i="7" s="1"/>
  <c r="E6979" i="7" s="1"/>
  <c r="E6980" i="7" s="1"/>
  <c r="E6981" i="7" s="1"/>
  <c r="E6982" i="7" s="1"/>
  <c r="E6983" i="7" s="1"/>
  <c r="E6984" i="7" s="1"/>
  <c r="E6985" i="7" s="1"/>
  <c r="E6986" i="7" s="1"/>
  <c r="E6987" i="7" s="1"/>
  <c r="E6988" i="7" s="1"/>
  <c r="E6989" i="7" s="1"/>
  <c r="E6990" i="7" s="1"/>
  <c r="E6991" i="7" s="1"/>
  <c r="E6992" i="7" s="1"/>
  <c r="E6993" i="7" s="1"/>
  <c r="E6994" i="7" s="1"/>
  <c r="E6995" i="7" s="1"/>
  <c r="E6996" i="7" s="1"/>
  <c r="E6997" i="7" s="1"/>
  <c r="E6998" i="7" s="1"/>
  <c r="E6999" i="7" s="1"/>
  <c r="E7000" i="7" s="1"/>
  <c r="E7001" i="7" s="1"/>
  <c r="E7002" i="7" s="1"/>
  <c r="E7003" i="7" s="1"/>
  <c r="E7004" i="7" s="1"/>
  <c r="E7005" i="7" s="1"/>
  <c r="E7006" i="7" s="1"/>
  <c r="E7007" i="7" s="1"/>
  <c r="E7008" i="7" s="1"/>
  <c r="E7009" i="7" s="1"/>
  <c r="E7010" i="7" s="1"/>
  <c r="E7011" i="7" s="1"/>
  <c r="E7012" i="7" s="1"/>
  <c r="E7013" i="7" s="1"/>
  <c r="E7014" i="7" s="1"/>
  <c r="E7015" i="7" s="1"/>
  <c r="E7016" i="7" s="1"/>
  <c r="E7017" i="7" s="1"/>
  <c r="E7018" i="7" s="1"/>
  <c r="E7019" i="7" s="1"/>
  <c r="E7020" i="7" s="1"/>
  <c r="E7021" i="7" s="1"/>
  <c r="E7022" i="7" s="1"/>
  <c r="E7023" i="7" s="1"/>
  <c r="E7024" i="7" s="1"/>
  <c r="E7025" i="7" s="1"/>
  <c r="E7026" i="7" s="1"/>
  <c r="E7027" i="7" s="1"/>
  <c r="E7028" i="7" s="1"/>
  <c r="E7029" i="7" s="1"/>
  <c r="E7030" i="7" s="1"/>
  <c r="E7031" i="7" s="1"/>
  <c r="E7032" i="7" s="1"/>
  <c r="E7033" i="7" s="1"/>
  <c r="E7034" i="7" s="1"/>
  <c r="E7035" i="7" s="1"/>
  <c r="E7036" i="7" s="1"/>
  <c r="E7037" i="7" s="1"/>
  <c r="E7038" i="7" s="1"/>
  <c r="E7039" i="7" s="1"/>
  <c r="E7040" i="7" s="1"/>
  <c r="E7041" i="7" s="1"/>
  <c r="E7042" i="7" s="1"/>
  <c r="E7043" i="7" s="1"/>
  <c r="E7044" i="7" s="1"/>
  <c r="E7045" i="7" s="1"/>
  <c r="E7046" i="7" s="1"/>
  <c r="E7047" i="7" s="1"/>
  <c r="E7048" i="7" s="1"/>
  <c r="E7049" i="7" s="1"/>
  <c r="E7050" i="7" s="1"/>
  <c r="E7051" i="7" s="1"/>
  <c r="E7052" i="7" s="1"/>
  <c r="E7053" i="7" s="1"/>
  <c r="E7054" i="7" s="1"/>
  <c r="E7055" i="7" s="1"/>
  <c r="E7056" i="7" s="1"/>
  <c r="E7057" i="7" s="1"/>
  <c r="E7058" i="7" s="1"/>
  <c r="E7059" i="7" s="1"/>
  <c r="E7060" i="7" s="1"/>
  <c r="E7061" i="7" s="1"/>
  <c r="E7062" i="7" s="1"/>
  <c r="E7063" i="7" s="1"/>
  <c r="E7064" i="7" s="1"/>
  <c r="E7065" i="7" s="1"/>
  <c r="E7066" i="7" s="1"/>
  <c r="E7067" i="7" s="1"/>
  <c r="E7068" i="7" s="1"/>
  <c r="E7069" i="7" s="1"/>
  <c r="E7070" i="7" s="1"/>
  <c r="E7071" i="7" s="1"/>
  <c r="E7072" i="7" s="1"/>
  <c r="E7073" i="7" s="1"/>
  <c r="E7074" i="7" s="1"/>
  <c r="E7075" i="7" s="1"/>
  <c r="E7076" i="7" s="1"/>
  <c r="E7077" i="7" s="1"/>
  <c r="E7078" i="7" s="1"/>
  <c r="E7079" i="7" s="1"/>
  <c r="E7080" i="7" s="1"/>
  <c r="E7081" i="7" s="1"/>
  <c r="E7082" i="7" s="1"/>
  <c r="E7083" i="7" s="1"/>
  <c r="E7084" i="7" s="1"/>
  <c r="E7085" i="7" s="1"/>
  <c r="E7086" i="7" s="1"/>
  <c r="E7087" i="7" s="1"/>
  <c r="E7088" i="7" s="1"/>
  <c r="E7089" i="7" s="1"/>
  <c r="E7090" i="7" s="1"/>
  <c r="E7091" i="7" s="1"/>
  <c r="E7092" i="7" s="1"/>
  <c r="E7093" i="7" s="1"/>
  <c r="E7094" i="7" s="1"/>
  <c r="E7095" i="7" s="1"/>
  <c r="E7096" i="7" s="1"/>
  <c r="E7097" i="7" s="1"/>
  <c r="E7098" i="7" s="1"/>
  <c r="E7099" i="7" s="1"/>
  <c r="E7100" i="7" s="1"/>
  <c r="E7101" i="7" s="1"/>
  <c r="E7102" i="7" s="1"/>
  <c r="E7103" i="7" s="1"/>
  <c r="E7104" i="7" s="1"/>
  <c r="E7105" i="7" s="1"/>
  <c r="E7106" i="7" s="1"/>
  <c r="E7107" i="7" s="1"/>
  <c r="E7108" i="7" s="1"/>
  <c r="E7109" i="7" s="1"/>
  <c r="E7110" i="7" s="1"/>
  <c r="E7111" i="7" s="1"/>
  <c r="E7112" i="7" s="1"/>
  <c r="E7113" i="7" s="1"/>
  <c r="E7114" i="7" s="1"/>
  <c r="E7115" i="7" s="1"/>
  <c r="E7116" i="7" s="1"/>
  <c r="E7117" i="7" s="1"/>
  <c r="E7118" i="7" s="1"/>
  <c r="E7119" i="7" s="1"/>
  <c r="E7120" i="7" s="1"/>
  <c r="E7121" i="7" s="1"/>
  <c r="E7122" i="7" s="1"/>
  <c r="E7123" i="7" s="1"/>
  <c r="E7124" i="7" s="1"/>
  <c r="E7125" i="7" s="1"/>
  <c r="E7126" i="7" s="1"/>
  <c r="E7127" i="7" s="1"/>
  <c r="E7128" i="7" s="1"/>
  <c r="E7129" i="7" s="1"/>
  <c r="E7130" i="7" s="1"/>
  <c r="E7131" i="7" s="1"/>
  <c r="E7132" i="7" s="1"/>
  <c r="E7133" i="7" s="1"/>
  <c r="E7134" i="7" s="1"/>
  <c r="E7135" i="7" s="1"/>
  <c r="E7136" i="7" s="1"/>
  <c r="E7137" i="7" s="1"/>
  <c r="E7138" i="7" s="1"/>
  <c r="E7139" i="7" s="1"/>
  <c r="E7140" i="7" s="1"/>
  <c r="E7141" i="7" s="1"/>
  <c r="E7142" i="7" s="1"/>
  <c r="E7143" i="7" s="1"/>
  <c r="E7144" i="7" s="1"/>
  <c r="E7145" i="7" s="1"/>
  <c r="E7146" i="7" s="1"/>
  <c r="E7147" i="7" s="1"/>
  <c r="E7148" i="7" s="1"/>
  <c r="E7149" i="7" s="1"/>
  <c r="E7150" i="7" s="1"/>
  <c r="E7151" i="7" s="1"/>
  <c r="E7152" i="7" s="1"/>
  <c r="E7153" i="7" s="1"/>
  <c r="E7154" i="7" s="1"/>
  <c r="E7155" i="7" s="1"/>
  <c r="E7156" i="7" s="1"/>
  <c r="E7157" i="7" s="1"/>
  <c r="E7158" i="7" s="1"/>
  <c r="E7159" i="7" s="1"/>
  <c r="E7160" i="7" s="1"/>
  <c r="E7161" i="7" s="1"/>
  <c r="E7162" i="7" s="1"/>
  <c r="E7163" i="7" s="1"/>
  <c r="E7164" i="7" s="1"/>
  <c r="E7165" i="7" s="1"/>
  <c r="E7166" i="7" s="1"/>
  <c r="E7167" i="7" s="1"/>
  <c r="E7168" i="7" s="1"/>
  <c r="E7169" i="7" s="1"/>
  <c r="E7170" i="7" s="1"/>
  <c r="E7171" i="7" s="1"/>
  <c r="E7172" i="7" s="1"/>
  <c r="E7173" i="7" s="1"/>
  <c r="E7174" i="7" s="1"/>
  <c r="E7175" i="7" s="1"/>
  <c r="E7176" i="7" s="1"/>
  <c r="E7177" i="7" s="1"/>
  <c r="E7178" i="7" s="1"/>
  <c r="E7179" i="7" s="1"/>
  <c r="E7180" i="7" s="1"/>
  <c r="E7181" i="7" s="1"/>
  <c r="E7182" i="7" s="1"/>
  <c r="E7183" i="7" s="1"/>
  <c r="E7184" i="7" s="1"/>
  <c r="E7185" i="7" s="1"/>
  <c r="E7186" i="7" s="1"/>
  <c r="E7187" i="7" s="1"/>
  <c r="E7188" i="7" s="1"/>
  <c r="E7189" i="7" s="1"/>
  <c r="E7190" i="7" s="1"/>
  <c r="E7191" i="7" s="1"/>
  <c r="E7192" i="7" s="1"/>
  <c r="E7193" i="7" s="1"/>
  <c r="E7194" i="7" s="1"/>
  <c r="E7195" i="7" s="1"/>
  <c r="E7196" i="7" s="1"/>
  <c r="E7197" i="7" s="1"/>
  <c r="E7198" i="7" s="1"/>
  <c r="E7199" i="7" s="1"/>
  <c r="E7200" i="7" s="1"/>
  <c r="E7201" i="7" s="1"/>
  <c r="E7202" i="7" s="1"/>
  <c r="E7203" i="7" s="1"/>
  <c r="E7204" i="7" s="1"/>
  <c r="E7205" i="7" s="1"/>
  <c r="E7206" i="7" s="1"/>
  <c r="E7207" i="7" s="1"/>
  <c r="E7208" i="7" s="1"/>
  <c r="E7209" i="7" s="1"/>
  <c r="E7210" i="7" s="1"/>
  <c r="E7211" i="7" s="1"/>
  <c r="E7212" i="7" s="1"/>
  <c r="E7213" i="7" s="1"/>
  <c r="E7214" i="7" s="1"/>
  <c r="E7215" i="7" s="1"/>
  <c r="E7216" i="7" s="1"/>
  <c r="E7217" i="7" s="1"/>
  <c r="E7218" i="7" s="1"/>
  <c r="E7219" i="7" s="1"/>
  <c r="E7220" i="7" s="1"/>
  <c r="E7221" i="7" s="1"/>
  <c r="E7222" i="7" s="1"/>
  <c r="E7223" i="7" s="1"/>
  <c r="E7224" i="7" s="1"/>
  <c r="E7225" i="7" s="1"/>
  <c r="E7226" i="7" s="1"/>
  <c r="E7227" i="7" s="1"/>
  <c r="E7228" i="7" s="1"/>
  <c r="E7229" i="7" s="1"/>
  <c r="E7230" i="7" s="1"/>
  <c r="E7231" i="7" s="1"/>
  <c r="E7232" i="7" s="1"/>
  <c r="E7233" i="7" s="1"/>
  <c r="E7234" i="7" s="1"/>
  <c r="E7235" i="7" s="1"/>
  <c r="E7236" i="7" s="1"/>
  <c r="E7237" i="7" s="1"/>
  <c r="E7238" i="7" s="1"/>
  <c r="E7239" i="7" s="1"/>
  <c r="E7240" i="7" s="1"/>
  <c r="E7241" i="7" s="1"/>
  <c r="E7242" i="7" s="1"/>
  <c r="E7243" i="7" s="1"/>
  <c r="E7244" i="7" s="1"/>
  <c r="E7245" i="7" s="1"/>
  <c r="E7246" i="7" s="1"/>
  <c r="E7247" i="7" s="1"/>
  <c r="E7248" i="7" s="1"/>
  <c r="E7249" i="7" s="1"/>
  <c r="E7250" i="7" s="1"/>
  <c r="E7251" i="7" s="1"/>
  <c r="E7252" i="7" s="1"/>
  <c r="E7253" i="7" s="1"/>
  <c r="E7254" i="7" s="1"/>
  <c r="E7255" i="7" s="1"/>
  <c r="E7256" i="7" s="1"/>
  <c r="E7257" i="7" s="1"/>
  <c r="E7258" i="7" s="1"/>
  <c r="E7259" i="7" s="1"/>
  <c r="E7260" i="7" s="1"/>
  <c r="E7261" i="7" s="1"/>
  <c r="E7262" i="7" s="1"/>
  <c r="E7263" i="7" s="1"/>
  <c r="E7264" i="7" s="1"/>
  <c r="E7265" i="7" s="1"/>
  <c r="E7266" i="7" s="1"/>
  <c r="E7267" i="7" s="1"/>
  <c r="E7268" i="7" s="1"/>
  <c r="E7269" i="7" s="1"/>
  <c r="E7270" i="7" s="1"/>
  <c r="E7271" i="7" s="1"/>
  <c r="E7272" i="7" s="1"/>
  <c r="E7273" i="7" s="1"/>
  <c r="E7274" i="7" s="1"/>
  <c r="E7275" i="7" s="1"/>
  <c r="E7276" i="7" s="1"/>
  <c r="E7277" i="7" s="1"/>
  <c r="E7278" i="7" s="1"/>
  <c r="E7279" i="7" s="1"/>
  <c r="E7280" i="7" s="1"/>
  <c r="E7281" i="7" s="1"/>
  <c r="E7282" i="7" s="1"/>
  <c r="E7283" i="7" s="1"/>
  <c r="E7284" i="7" s="1"/>
  <c r="E7285" i="7" s="1"/>
  <c r="E7286" i="7" s="1"/>
  <c r="E7287" i="7" s="1"/>
  <c r="E7288" i="7" s="1"/>
  <c r="E7289" i="7" s="1"/>
  <c r="E7290" i="7" s="1"/>
  <c r="E7291" i="7" s="1"/>
  <c r="E7292" i="7" s="1"/>
  <c r="E7293" i="7" s="1"/>
  <c r="E7294" i="7" s="1"/>
  <c r="E7295" i="7" s="1"/>
  <c r="E7296" i="7" s="1"/>
  <c r="E7297" i="7" s="1"/>
  <c r="E7298" i="7" s="1"/>
  <c r="E7299" i="7" s="1"/>
  <c r="E7300" i="7" s="1"/>
  <c r="E7301" i="7" s="1"/>
  <c r="E7302" i="7" s="1"/>
  <c r="E7303" i="7" s="1"/>
  <c r="E7304" i="7" s="1"/>
  <c r="E7305" i="7" s="1"/>
  <c r="E7306" i="7" s="1"/>
  <c r="E7307" i="7" s="1"/>
  <c r="E7308" i="7" s="1"/>
  <c r="E7309" i="7" s="1"/>
  <c r="E7310" i="7" s="1"/>
  <c r="E7311" i="7" s="1"/>
  <c r="E7312" i="7" s="1"/>
  <c r="E7313" i="7" s="1"/>
  <c r="E7314" i="7" s="1"/>
  <c r="E7315" i="7" s="1"/>
  <c r="E7316" i="7" s="1"/>
  <c r="E7317" i="7" s="1"/>
  <c r="E7318" i="7" s="1"/>
  <c r="E7319" i="7" s="1"/>
  <c r="E7320" i="7" s="1"/>
  <c r="E7321" i="7" s="1"/>
  <c r="E7322" i="7" s="1"/>
  <c r="E7323" i="7" s="1"/>
  <c r="E7324" i="7" s="1"/>
  <c r="E7325" i="7" s="1"/>
  <c r="E7326" i="7" s="1"/>
  <c r="E7327" i="7" s="1"/>
  <c r="E7328" i="7" s="1"/>
  <c r="E7329" i="7" s="1"/>
  <c r="E7330" i="7" s="1"/>
  <c r="E7331" i="7" s="1"/>
  <c r="E7332" i="7" s="1"/>
  <c r="E7333" i="7" s="1"/>
  <c r="E7334" i="7" s="1"/>
  <c r="E7335" i="7" s="1"/>
  <c r="E7336" i="7" s="1"/>
  <c r="E7337" i="7" s="1"/>
  <c r="E7338" i="7" s="1"/>
  <c r="E7339" i="7" s="1"/>
  <c r="E7340" i="7" s="1"/>
  <c r="E7341" i="7" s="1"/>
  <c r="E7342" i="7" s="1"/>
  <c r="E7343" i="7" s="1"/>
  <c r="E7344" i="7" s="1"/>
  <c r="E7345" i="7" s="1"/>
  <c r="E7346" i="7" s="1"/>
  <c r="E7347" i="7" s="1"/>
  <c r="E7348" i="7" s="1"/>
  <c r="E7349" i="7" s="1"/>
  <c r="E7350" i="7" s="1"/>
  <c r="E7351" i="7" s="1"/>
  <c r="E7352" i="7" s="1"/>
  <c r="E7353" i="7" s="1"/>
  <c r="E7354" i="7" s="1"/>
  <c r="E7355" i="7" s="1"/>
  <c r="E7356" i="7" s="1"/>
  <c r="E7357" i="7" s="1"/>
  <c r="E7358" i="7" s="1"/>
  <c r="E7359" i="7" s="1"/>
  <c r="E7360" i="7" s="1"/>
  <c r="E7361" i="7" s="1"/>
  <c r="E7362" i="7" s="1"/>
  <c r="E7363" i="7" s="1"/>
  <c r="E7364" i="7" s="1"/>
  <c r="E7365" i="7" s="1"/>
  <c r="E7366" i="7" s="1"/>
  <c r="E7367" i="7" s="1"/>
  <c r="E7368" i="7" s="1"/>
  <c r="E7369" i="7" s="1"/>
  <c r="E7370" i="7" s="1"/>
  <c r="E7371" i="7" s="1"/>
  <c r="E7372" i="7" s="1"/>
  <c r="E7373" i="7" s="1"/>
  <c r="E7374" i="7" s="1"/>
  <c r="E7375" i="7" s="1"/>
  <c r="E7376" i="7" s="1"/>
  <c r="E7377" i="7" s="1"/>
  <c r="E7378" i="7" s="1"/>
  <c r="E7379" i="7" s="1"/>
  <c r="E7380" i="7" s="1"/>
  <c r="E7381" i="7" s="1"/>
  <c r="E7382" i="7" s="1"/>
  <c r="E7383" i="7" s="1"/>
  <c r="E7384" i="7" s="1"/>
  <c r="E7385" i="7" s="1"/>
  <c r="E7386" i="7" s="1"/>
  <c r="E7387" i="7" s="1"/>
  <c r="E7388" i="7" s="1"/>
  <c r="E7389" i="7" s="1"/>
  <c r="E7390" i="7" s="1"/>
  <c r="E7391" i="7" s="1"/>
  <c r="E7392" i="7" s="1"/>
  <c r="E7393" i="7" s="1"/>
  <c r="E7394" i="7" s="1"/>
  <c r="E7395" i="7" s="1"/>
  <c r="E7396" i="7" s="1"/>
  <c r="E7397" i="7" s="1"/>
  <c r="E7398" i="7" s="1"/>
  <c r="E7399" i="7" s="1"/>
  <c r="E7400" i="7" s="1"/>
  <c r="E7401" i="7" s="1"/>
  <c r="E7402" i="7" s="1"/>
  <c r="E7403" i="7" s="1"/>
  <c r="E7404" i="7" s="1"/>
  <c r="E7405" i="7" s="1"/>
  <c r="E7406" i="7" s="1"/>
  <c r="E7407" i="7" s="1"/>
  <c r="E7408" i="7" s="1"/>
  <c r="E7409" i="7" s="1"/>
  <c r="E7410" i="7" s="1"/>
  <c r="E7411" i="7" s="1"/>
  <c r="E7412" i="7" s="1"/>
  <c r="E7413" i="7" s="1"/>
  <c r="E7414" i="7" s="1"/>
  <c r="E7415" i="7" s="1"/>
  <c r="E7416" i="7" s="1"/>
  <c r="E7417" i="7" s="1"/>
  <c r="E7418" i="7" s="1"/>
  <c r="E7419" i="7" s="1"/>
  <c r="E7420" i="7" s="1"/>
  <c r="E7421" i="7" s="1"/>
  <c r="E7422" i="7" s="1"/>
  <c r="E7423" i="7" s="1"/>
  <c r="E7424" i="7" s="1"/>
  <c r="E7425" i="7" s="1"/>
  <c r="E7426" i="7" s="1"/>
  <c r="E7427" i="7" s="1"/>
  <c r="E7428" i="7" s="1"/>
  <c r="E7429" i="7" s="1"/>
  <c r="E7430" i="7" s="1"/>
  <c r="E7431" i="7" s="1"/>
  <c r="E7432" i="7" s="1"/>
  <c r="E7433" i="7" s="1"/>
  <c r="E7434" i="7" s="1"/>
  <c r="E7435" i="7" s="1"/>
  <c r="E7436" i="7" s="1"/>
  <c r="E7437" i="7" s="1"/>
  <c r="E7438" i="7" s="1"/>
  <c r="E7439" i="7" s="1"/>
  <c r="E7440" i="7" s="1"/>
  <c r="E7441" i="7" s="1"/>
  <c r="E7442" i="7" s="1"/>
  <c r="E7443" i="7" s="1"/>
  <c r="E7444" i="7" s="1"/>
  <c r="E7445" i="7" s="1"/>
  <c r="E7446" i="7" s="1"/>
  <c r="E7447" i="7" s="1"/>
  <c r="E7448" i="7" s="1"/>
  <c r="E7449" i="7" s="1"/>
  <c r="E7450" i="7" s="1"/>
  <c r="E7451" i="7" s="1"/>
  <c r="E7452" i="7" s="1"/>
  <c r="E7453" i="7" s="1"/>
  <c r="E7454" i="7" s="1"/>
  <c r="E7455" i="7" s="1"/>
  <c r="E7456" i="7" s="1"/>
  <c r="E7457" i="7" s="1"/>
  <c r="E7458" i="7" s="1"/>
  <c r="E7459" i="7" s="1"/>
  <c r="E7460" i="7" s="1"/>
  <c r="E7461" i="7" s="1"/>
  <c r="E7462" i="7" s="1"/>
  <c r="E7463" i="7" s="1"/>
  <c r="E7464" i="7" s="1"/>
  <c r="E7465" i="7" s="1"/>
  <c r="E7466" i="7" s="1"/>
  <c r="E7467" i="7" s="1"/>
  <c r="E7468" i="7" s="1"/>
  <c r="E7469" i="7" s="1"/>
  <c r="E7470" i="7" s="1"/>
  <c r="E7471" i="7" s="1"/>
  <c r="E7472" i="7" s="1"/>
  <c r="E7473" i="7" s="1"/>
  <c r="E7474" i="7" s="1"/>
  <c r="E7475" i="7" s="1"/>
  <c r="E7476" i="7" s="1"/>
  <c r="E7477" i="7" s="1"/>
  <c r="E7478" i="7" s="1"/>
  <c r="E7479" i="7" s="1"/>
  <c r="E7480" i="7" s="1"/>
  <c r="E7481" i="7" s="1"/>
  <c r="E7482" i="7" s="1"/>
  <c r="E7483" i="7" s="1"/>
  <c r="E7484" i="7" s="1"/>
  <c r="E7485" i="7" s="1"/>
  <c r="E7486" i="7" s="1"/>
  <c r="E7487" i="7" s="1"/>
  <c r="E7488" i="7" s="1"/>
  <c r="E7489" i="7" s="1"/>
  <c r="E7490" i="7" s="1"/>
  <c r="E7491" i="7" s="1"/>
  <c r="E7492" i="7" s="1"/>
  <c r="E7493" i="7" s="1"/>
  <c r="E7494" i="7" s="1"/>
  <c r="E7495" i="7" s="1"/>
  <c r="E7496" i="7" s="1"/>
  <c r="E7497" i="7" s="1"/>
  <c r="E7498" i="7" s="1"/>
  <c r="E7499" i="7" s="1"/>
  <c r="E7500" i="7" s="1"/>
  <c r="E7501" i="7" s="1"/>
  <c r="E7502" i="7" s="1"/>
  <c r="E7503" i="7" s="1"/>
  <c r="E7504" i="7" s="1"/>
  <c r="E7505" i="7" s="1"/>
  <c r="E7506" i="7" s="1"/>
  <c r="E7507" i="7" s="1"/>
  <c r="E7508" i="7" s="1"/>
  <c r="E7509" i="7" s="1"/>
  <c r="E7510" i="7" s="1"/>
  <c r="E7511" i="7" s="1"/>
  <c r="E7512" i="7" s="1"/>
  <c r="E7513" i="7" s="1"/>
  <c r="E7514" i="7" s="1"/>
  <c r="E7515" i="7" s="1"/>
  <c r="E7516" i="7" s="1"/>
  <c r="E7517" i="7" s="1"/>
  <c r="E7518" i="7" s="1"/>
  <c r="E7519" i="7" s="1"/>
  <c r="E7520" i="7" s="1"/>
  <c r="E7521" i="7" s="1"/>
  <c r="E7522" i="7" s="1"/>
  <c r="E7523" i="7" s="1"/>
  <c r="E7524" i="7" s="1"/>
  <c r="E7525" i="7" s="1"/>
  <c r="E7526" i="7" s="1"/>
  <c r="E7527" i="7" s="1"/>
  <c r="E7528" i="7" s="1"/>
  <c r="E7529" i="7" s="1"/>
  <c r="E7530" i="7" s="1"/>
  <c r="E7531" i="7" s="1"/>
  <c r="E7532" i="7" s="1"/>
  <c r="E7533" i="7" s="1"/>
  <c r="E7534" i="7" s="1"/>
  <c r="E7535" i="7" s="1"/>
  <c r="E7536" i="7" s="1"/>
  <c r="E7537" i="7" s="1"/>
  <c r="E7538" i="7" s="1"/>
  <c r="E7539" i="7" s="1"/>
  <c r="E7540" i="7" s="1"/>
  <c r="E7541" i="7" s="1"/>
  <c r="E7542" i="7" s="1"/>
  <c r="E7543" i="7" s="1"/>
  <c r="E7544" i="7" s="1"/>
  <c r="E7545" i="7" s="1"/>
  <c r="E7546" i="7" s="1"/>
  <c r="E7547" i="7" s="1"/>
  <c r="E7548" i="7" s="1"/>
  <c r="E7549" i="7" s="1"/>
  <c r="E7550" i="7" s="1"/>
  <c r="E7551" i="7" s="1"/>
  <c r="E7552" i="7" s="1"/>
  <c r="E7553" i="7" s="1"/>
  <c r="E7554" i="7" s="1"/>
  <c r="E7555" i="7" s="1"/>
  <c r="E7556" i="7" s="1"/>
  <c r="E7557" i="7" s="1"/>
  <c r="E7558" i="7" s="1"/>
  <c r="E7559" i="7" s="1"/>
  <c r="E7560" i="7" s="1"/>
  <c r="E7561" i="7" s="1"/>
  <c r="E7562" i="7" s="1"/>
  <c r="E7563" i="7" s="1"/>
  <c r="E7564" i="7" s="1"/>
  <c r="E7565" i="7" s="1"/>
  <c r="E7566" i="7" s="1"/>
  <c r="E7567" i="7" s="1"/>
  <c r="E7568" i="7" s="1"/>
  <c r="E7569" i="7" s="1"/>
  <c r="E7570" i="7" s="1"/>
  <c r="E7571" i="7" s="1"/>
  <c r="E7572" i="7" s="1"/>
  <c r="E7573" i="7" s="1"/>
  <c r="E7574" i="7" s="1"/>
  <c r="E7575" i="7" s="1"/>
  <c r="E7576" i="7" s="1"/>
  <c r="E7577" i="7" s="1"/>
  <c r="E7578" i="7" s="1"/>
  <c r="E7579" i="7" s="1"/>
  <c r="E7580" i="7" s="1"/>
  <c r="E7581" i="7" s="1"/>
  <c r="E7582" i="7" s="1"/>
  <c r="E7583" i="7" s="1"/>
  <c r="E7584" i="7" s="1"/>
  <c r="E7585" i="7" s="1"/>
  <c r="E7586" i="7" s="1"/>
  <c r="E7587" i="7" s="1"/>
  <c r="E7588" i="7" s="1"/>
  <c r="E7589" i="7" s="1"/>
  <c r="E7590" i="7" s="1"/>
  <c r="E7591" i="7" s="1"/>
  <c r="E7592" i="7" s="1"/>
  <c r="E7593" i="7" s="1"/>
  <c r="E7594" i="7" s="1"/>
  <c r="E7595" i="7" s="1"/>
  <c r="E7596" i="7" s="1"/>
  <c r="E7597" i="7" s="1"/>
  <c r="E7598" i="7" s="1"/>
  <c r="E7599" i="7" s="1"/>
  <c r="E7600" i="7" s="1"/>
  <c r="E7601" i="7" s="1"/>
  <c r="E7602" i="7" s="1"/>
  <c r="E7603" i="7" s="1"/>
  <c r="E7604" i="7" s="1"/>
  <c r="E7605" i="7" s="1"/>
  <c r="E7606" i="7" s="1"/>
  <c r="E7607" i="7" s="1"/>
  <c r="E7608" i="7" s="1"/>
  <c r="E7609" i="7" s="1"/>
  <c r="E7610" i="7" s="1"/>
  <c r="E7611" i="7" s="1"/>
  <c r="E7612" i="7" s="1"/>
  <c r="E7613" i="7" s="1"/>
  <c r="E7614" i="7" s="1"/>
  <c r="E7615" i="7" s="1"/>
  <c r="E7616" i="7" s="1"/>
  <c r="E7617" i="7" s="1"/>
  <c r="E7618" i="7" s="1"/>
  <c r="E7619" i="7" s="1"/>
  <c r="E7620" i="7" s="1"/>
  <c r="E7621" i="7" s="1"/>
  <c r="E7622" i="7" s="1"/>
  <c r="E7623" i="7" s="1"/>
  <c r="E7624" i="7" s="1"/>
  <c r="E7625" i="7" s="1"/>
  <c r="E7626" i="7" s="1"/>
  <c r="E7627" i="7" s="1"/>
  <c r="E7628" i="7" s="1"/>
  <c r="E7629" i="7" s="1"/>
  <c r="E7630" i="7" s="1"/>
  <c r="E7631" i="7" s="1"/>
  <c r="E7632" i="7" s="1"/>
  <c r="E7633" i="7" s="1"/>
  <c r="E7634" i="7" s="1"/>
  <c r="E7635" i="7" s="1"/>
  <c r="E7636" i="7" s="1"/>
  <c r="E7637" i="7" s="1"/>
  <c r="E7638" i="7" s="1"/>
  <c r="E7639" i="7" s="1"/>
  <c r="E7640" i="7" s="1"/>
  <c r="E7641" i="7" s="1"/>
  <c r="E7642" i="7" s="1"/>
  <c r="E7643" i="7" s="1"/>
  <c r="E7644" i="7" s="1"/>
  <c r="E7645" i="7" s="1"/>
  <c r="E7646" i="7" s="1"/>
  <c r="E7647" i="7" s="1"/>
  <c r="E7648" i="7" s="1"/>
  <c r="E7649" i="7" s="1"/>
  <c r="E7650" i="7" s="1"/>
  <c r="E7651" i="7" s="1"/>
  <c r="E7652" i="7" s="1"/>
  <c r="E7653" i="7" s="1"/>
  <c r="E7654" i="7" s="1"/>
  <c r="E7655" i="7" s="1"/>
  <c r="E7656" i="7" s="1"/>
  <c r="E7657" i="7" s="1"/>
  <c r="E7658" i="7" s="1"/>
  <c r="E7659" i="7" s="1"/>
  <c r="E7660" i="7" s="1"/>
  <c r="E7661" i="7" s="1"/>
  <c r="E7662" i="7" s="1"/>
  <c r="E7663" i="7" s="1"/>
  <c r="E7664" i="7" s="1"/>
  <c r="E7665" i="7" s="1"/>
  <c r="E7666" i="7" s="1"/>
  <c r="E7667" i="7" s="1"/>
  <c r="E7668" i="7" s="1"/>
  <c r="E7669" i="7" s="1"/>
  <c r="E7670" i="7" s="1"/>
  <c r="E7671" i="7" s="1"/>
  <c r="E7672" i="7" s="1"/>
  <c r="E7673" i="7" s="1"/>
  <c r="E7674" i="7" s="1"/>
  <c r="E7675" i="7" s="1"/>
  <c r="E7676" i="7" s="1"/>
  <c r="E7677" i="7" s="1"/>
  <c r="E7678" i="7" s="1"/>
  <c r="E7679" i="7" s="1"/>
  <c r="E7680" i="7" s="1"/>
  <c r="E7681" i="7" s="1"/>
  <c r="E7682" i="7" s="1"/>
  <c r="E7683" i="7" s="1"/>
  <c r="E7684" i="7" s="1"/>
  <c r="E7685" i="7" s="1"/>
  <c r="E7686" i="7" s="1"/>
  <c r="E7687" i="7" s="1"/>
  <c r="E7688" i="7" s="1"/>
  <c r="E7689" i="7" s="1"/>
  <c r="E7690" i="7" s="1"/>
  <c r="E7691" i="7" s="1"/>
  <c r="E7692" i="7" s="1"/>
  <c r="E7693" i="7" s="1"/>
  <c r="E7694" i="7" s="1"/>
  <c r="E7695" i="7" s="1"/>
  <c r="E7696" i="7" s="1"/>
  <c r="E7697" i="7" s="1"/>
  <c r="E7698" i="7" s="1"/>
  <c r="E7699" i="7" s="1"/>
  <c r="E7700" i="7" s="1"/>
  <c r="E7701" i="7" s="1"/>
  <c r="E7702" i="7" s="1"/>
  <c r="E7703" i="7" s="1"/>
  <c r="E7704" i="7" s="1"/>
  <c r="E7705" i="7" s="1"/>
  <c r="E7706" i="7" s="1"/>
  <c r="E7707" i="7" s="1"/>
  <c r="E7708" i="7" s="1"/>
  <c r="E7709" i="7" s="1"/>
  <c r="E7710" i="7" s="1"/>
  <c r="E7711" i="7" s="1"/>
  <c r="E7712" i="7" s="1"/>
  <c r="E7713" i="7" s="1"/>
  <c r="E7714" i="7" s="1"/>
  <c r="E7715" i="7" s="1"/>
  <c r="E7716" i="7" s="1"/>
  <c r="E7717" i="7" s="1"/>
  <c r="E7718" i="7" s="1"/>
  <c r="E7719" i="7" s="1"/>
  <c r="E7720" i="7" s="1"/>
  <c r="E7721" i="7" s="1"/>
  <c r="E7722" i="7" s="1"/>
  <c r="E7723" i="7" s="1"/>
  <c r="E7724" i="7" s="1"/>
  <c r="E7725" i="7" s="1"/>
  <c r="E7726" i="7" s="1"/>
  <c r="E7727" i="7" s="1"/>
  <c r="E7728" i="7" s="1"/>
  <c r="E7729" i="7" s="1"/>
  <c r="E7730" i="7" s="1"/>
  <c r="E7731" i="7" s="1"/>
  <c r="E7732" i="7" s="1"/>
  <c r="E7733" i="7" s="1"/>
  <c r="E7734" i="7" s="1"/>
  <c r="E7735" i="7" s="1"/>
  <c r="E7736" i="7" s="1"/>
  <c r="E7737" i="7" s="1"/>
  <c r="E7738" i="7" s="1"/>
  <c r="E7739" i="7" s="1"/>
  <c r="E7740" i="7" s="1"/>
  <c r="E7741" i="7" s="1"/>
  <c r="E7742" i="7" s="1"/>
  <c r="E7743" i="7" s="1"/>
  <c r="E7744" i="7" s="1"/>
  <c r="E7745" i="7" s="1"/>
  <c r="E7746" i="7" s="1"/>
  <c r="E7747" i="7" s="1"/>
  <c r="E7748" i="7" s="1"/>
  <c r="E7749" i="7" s="1"/>
  <c r="E7750" i="7" s="1"/>
  <c r="E7751" i="7" s="1"/>
  <c r="E7752" i="7" s="1"/>
  <c r="E7753" i="7" s="1"/>
  <c r="E7754" i="7" s="1"/>
  <c r="E7755" i="7" s="1"/>
  <c r="E7756" i="7" s="1"/>
  <c r="E7757" i="7" s="1"/>
  <c r="E7758" i="7" s="1"/>
  <c r="E7759" i="7" s="1"/>
  <c r="E7760" i="7" s="1"/>
  <c r="E7761" i="7" s="1"/>
  <c r="E7762" i="7" s="1"/>
  <c r="E7763" i="7" s="1"/>
  <c r="E7764" i="7" s="1"/>
  <c r="E7765" i="7" s="1"/>
  <c r="E7766" i="7" s="1"/>
  <c r="E7767" i="7" s="1"/>
  <c r="E7768" i="7" s="1"/>
  <c r="E7769" i="7" s="1"/>
  <c r="E7770" i="7" s="1"/>
  <c r="E7771" i="7" s="1"/>
  <c r="E7772" i="7" s="1"/>
  <c r="E7773" i="7" s="1"/>
  <c r="E7774" i="7" s="1"/>
  <c r="E7775" i="7" s="1"/>
  <c r="E7776" i="7" s="1"/>
  <c r="E7777" i="7" s="1"/>
  <c r="E7778" i="7" s="1"/>
  <c r="E7779" i="7" s="1"/>
  <c r="E7780" i="7" s="1"/>
  <c r="E7781" i="7" s="1"/>
  <c r="E7782" i="7" s="1"/>
  <c r="E7783" i="7" s="1"/>
  <c r="E7784" i="7" s="1"/>
  <c r="E7785" i="7" s="1"/>
  <c r="E7786" i="7" s="1"/>
  <c r="E7787" i="7" s="1"/>
  <c r="E7788" i="7" s="1"/>
  <c r="E7789" i="7" s="1"/>
  <c r="E7790" i="7" s="1"/>
  <c r="E7791" i="7" s="1"/>
  <c r="E7792" i="7" s="1"/>
  <c r="E7793" i="7" s="1"/>
  <c r="E7794" i="7" s="1"/>
  <c r="E7795" i="7" s="1"/>
  <c r="E7796" i="7" s="1"/>
  <c r="E7797" i="7" s="1"/>
  <c r="E7798" i="7" s="1"/>
  <c r="E7799" i="7" s="1"/>
  <c r="E7800" i="7" s="1"/>
  <c r="E7801" i="7" s="1"/>
  <c r="E7802" i="7" s="1"/>
  <c r="E7803" i="7" s="1"/>
  <c r="E7804" i="7" s="1"/>
  <c r="E7805" i="7" s="1"/>
  <c r="E7806" i="7" s="1"/>
  <c r="E7807" i="7" s="1"/>
  <c r="E7808" i="7" s="1"/>
  <c r="E7809" i="7" s="1"/>
  <c r="E7810" i="7" s="1"/>
  <c r="E7811" i="7" s="1"/>
  <c r="E7812" i="7" s="1"/>
  <c r="E7813" i="7" s="1"/>
  <c r="E7814" i="7" s="1"/>
  <c r="E7815" i="7" s="1"/>
  <c r="E7816" i="7" s="1"/>
  <c r="E7817" i="7" s="1"/>
  <c r="E7818" i="7" s="1"/>
  <c r="E7819" i="7" s="1"/>
  <c r="E7820" i="7" s="1"/>
  <c r="E7821" i="7" s="1"/>
  <c r="E7822" i="7" s="1"/>
  <c r="E7823" i="7" s="1"/>
  <c r="E7824" i="7" s="1"/>
  <c r="E7825" i="7" s="1"/>
  <c r="E7826" i="7" s="1"/>
  <c r="E7827" i="7" s="1"/>
  <c r="E7828" i="7" s="1"/>
  <c r="E7829" i="7" s="1"/>
  <c r="E7830" i="7" s="1"/>
  <c r="E7831" i="7" s="1"/>
  <c r="E7832" i="7" s="1"/>
  <c r="E7833" i="7" s="1"/>
  <c r="E7834" i="7" s="1"/>
  <c r="E7835" i="7" s="1"/>
  <c r="E7836" i="7" s="1"/>
  <c r="E7837" i="7" s="1"/>
  <c r="E7838" i="7" s="1"/>
  <c r="E7839" i="7" s="1"/>
  <c r="E7840" i="7" s="1"/>
  <c r="E7841" i="7" s="1"/>
  <c r="E7842" i="7" s="1"/>
  <c r="E7843" i="7" s="1"/>
  <c r="E7844" i="7" s="1"/>
  <c r="E7845" i="7" s="1"/>
  <c r="E7846" i="7" s="1"/>
  <c r="E7847" i="7" s="1"/>
  <c r="E7848" i="7" s="1"/>
  <c r="E7849" i="7" s="1"/>
  <c r="E7850" i="7" s="1"/>
  <c r="E7851" i="7" s="1"/>
  <c r="E7852" i="7" s="1"/>
  <c r="E7853" i="7" s="1"/>
  <c r="E7854" i="7" s="1"/>
  <c r="E7855" i="7" s="1"/>
  <c r="E7856" i="7" s="1"/>
  <c r="E7857" i="7" s="1"/>
  <c r="E7858" i="7" s="1"/>
  <c r="E7859" i="7" s="1"/>
  <c r="E7860" i="7" s="1"/>
  <c r="E7861" i="7" s="1"/>
  <c r="E7862" i="7" s="1"/>
  <c r="E7863" i="7" s="1"/>
  <c r="E7864" i="7" s="1"/>
  <c r="E7865" i="7" s="1"/>
  <c r="E7866" i="7" s="1"/>
  <c r="E7867" i="7" s="1"/>
  <c r="E7868" i="7" s="1"/>
  <c r="E7869" i="7" s="1"/>
  <c r="E7870" i="7" s="1"/>
  <c r="E7871" i="7" s="1"/>
  <c r="E7872" i="7" s="1"/>
  <c r="E7873" i="7" s="1"/>
  <c r="E7874" i="7" s="1"/>
  <c r="E7875" i="7" s="1"/>
  <c r="E7876" i="7" s="1"/>
  <c r="E7877" i="7" s="1"/>
  <c r="E7878" i="7" s="1"/>
  <c r="E7879" i="7" s="1"/>
  <c r="E7880" i="7" s="1"/>
  <c r="E7881" i="7" s="1"/>
  <c r="E7882" i="7" s="1"/>
  <c r="E7883" i="7" s="1"/>
  <c r="E7884" i="7" s="1"/>
  <c r="E7885" i="7" s="1"/>
  <c r="E7886" i="7" s="1"/>
  <c r="E7887" i="7" s="1"/>
  <c r="E7888" i="7" s="1"/>
  <c r="E7889" i="7" s="1"/>
  <c r="E7890" i="7" s="1"/>
  <c r="E7891" i="7" s="1"/>
  <c r="E7892" i="7" s="1"/>
  <c r="E7893" i="7" s="1"/>
  <c r="E7894" i="7" s="1"/>
  <c r="E7895" i="7" s="1"/>
  <c r="E7896" i="7" s="1"/>
  <c r="E7897" i="7" s="1"/>
  <c r="E7898" i="7" s="1"/>
  <c r="E7899" i="7" s="1"/>
  <c r="E7900" i="7" s="1"/>
  <c r="E7901" i="7" s="1"/>
  <c r="E7902" i="7" s="1"/>
  <c r="E7903" i="7" s="1"/>
  <c r="E7904" i="7" s="1"/>
  <c r="E7905" i="7" s="1"/>
  <c r="E7906" i="7" s="1"/>
  <c r="E7907" i="7" s="1"/>
  <c r="E7908" i="7" s="1"/>
  <c r="E7909" i="7" s="1"/>
  <c r="E7910" i="7" s="1"/>
  <c r="E7911" i="7" s="1"/>
  <c r="E7912" i="7" s="1"/>
  <c r="E7913" i="7" s="1"/>
  <c r="E7914" i="7" s="1"/>
  <c r="E7915" i="7" s="1"/>
  <c r="E7916" i="7" s="1"/>
  <c r="E7917" i="7" s="1"/>
  <c r="E7918" i="7" s="1"/>
  <c r="E7919" i="7" s="1"/>
  <c r="E7920" i="7" s="1"/>
  <c r="E7921" i="7" s="1"/>
  <c r="E7922" i="7" s="1"/>
  <c r="E7923" i="7" s="1"/>
  <c r="E7924" i="7" s="1"/>
  <c r="E7925" i="7" s="1"/>
  <c r="E7926" i="7" s="1"/>
  <c r="E7927" i="7" s="1"/>
  <c r="E7928" i="7" s="1"/>
  <c r="E7929" i="7" s="1"/>
  <c r="E7930" i="7" s="1"/>
  <c r="E7931" i="7" s="1"/>
  <c r="E7932" i="7" s="1"/>
  <c r="E7933" i="7" s="1"/>
  <c r="E7934" i="7" s="1"/>
  <c r="E7935" i="7" s="1"/>
  <c r="E7936" i="7" s="1"/>
  <c r="E7937" i="7" s="1"/>
  <c r="E7938" i="7" s="1"/>
  <c r="E7939" i="7" s="1"/>
  <c r="E7940" i="7" s="1"/>
  <c r="E7941" i="7" s="1"/>
  <c r="E7942" i="7" s="1"/>
  <c r="E7943" i="7" s="1"/>
  <c r="E7944" i="7" s="1"/>
  <c r="E7945" i="7" s="1"/>
  <c r="E7946" i="7" s="1"/>
  <c r="E7947" i="7" s="1"/>
  <c r="E7948" i="7" s="1"/>
  <c r="E7949" i="7" s="1"/>
  <c r="E7950" i="7" s="1"/>
  <c r="E7951" i="7" s="1"/>
  <c r="E7952" i="7" s="1"/>
  <c r="E7953" i="7" s="1"/>
  <c r="E7954" i="7" s="1"/>
  <c r="E7955" i="7" s="1"/>
  <c r="E7956" i="7" s="1"/>
  <c r="E7957" i="7" s="1"/>
  <c r="E7958" i="7" s="1"/>
  <c r="E7959" i="7" s="1"/>
  <c r="E7960" i="7" s="1"/>
  <c r="E7961" i="7" s="1"/>
  <c r="E7962" i="7" s="1"/>
  <c r="E7963" i="7" s="1"/>
  <c r="E7964" i="7" s="1"/>
  <c r="E7965" i="7" s="1"/>
  <c r="E7966" i="7" s="1"/>
  <c r="E7967" i="7" s="1"/>
  <c r="E7968" i="7" s="1"/>
  <c r="E7969" i="7" s="1"/>
  <c r="E7970" i="7" s="1"/>
  <c r="E7971" i="7" s="1"/>
  <c r="E7972" i="7" s="1"/>
  <c r="E7973" i="7" s="1"/>
  <c r="E7974" i="7" s="1"/>
  <c r="E7975" i="7" s="1"/>
  <c r="E7976" i="7" s="1"/>
  <c r="E7977" i="7" s="1"/>
  <c r="E7978" i="7" s="1"/>
  <c r="E7979" i="7" s="1"/>
  <c r="E7980" i="7" s="1"/>
  <c r="E7981" i="7" s="1"/>
  <c r="E7982" i="7" s="1"/>
  <c r="E7983" i="7" s="1"/>
  <c r="E7984" i="7" s="1"/>
  <c r="E7985" i="7" s="1"/>
  <c r="E7986" i="7" s="1"/>
  <c r="E7987" i="7" s="1"/>
  <c r="E7988" i="7" s="1"/>
  <c r="E7989" i="7" s="1"/>
  <c r="E7990" i="7" s="1"/>
  <c r="E7991" i="7" s="1"/>
  <c r="E7992" i="7" s="1"/>
  <c r="E7993" i="7" s="1"/>
  <c r="E7994" i="7" s="1"/>
  <c r="E7995" i="7" s="1"/>
  <c r="E7996" i="7" s="1"/>
  <c r="E7997" i="7" s="1"/>
  <c r="E7998" i="7" s="1"/>
  <c r="E7999" i="7" s="1"/>
  <c r="E8000" i="7" s="1"/>
  <c r="E8001" i="7" s="1"/>
  <c r="E8002" i="7" s="1"/>
  <c r="E8003" i="7" s="1"/>
  <c r="E8004" i="7" s="1"/>
  <c r="E8005" i="7" s="1"/>
  <c r="E8006" i="7" s="1"/>
  <c r="E8007" i="7" s="1"/>
  <c r="E8008" i="7" s="1"/>
  <c r="E8009" i="7" s="1"/>
  <c r="E8010" i="7" s="1"/>
  <c r="E8011" i="7" s="1"/>
  <c r="E8012" i="7" s="1"/>
  <c r="E8013" i="7" s="1"/>
  <c r="E8014" i="7" s="1"/>
  <c r="E8015" i="7" s="1"/>
  <c r="E8016" i="7" s="1"/>
  <c r="E8017" i="7" s="1"/>
  <c r="E8018" i="7" s="1"/>
  <c r="E8019" i="7" s="1"/>
  <c r="E8020" i="7" s="1"/>
  <c r="E8021" i="7" s="1"/>
  <c r="E8022" i="7" s="1"/>
  <c r="E8023" i="7" s="1"/>
  <c r="E8024" i="7" s="1"/>
  <c r="E8025" i="7" s="1"/>
  <c r="E8026" i="7" s="1"/>
  <c r="E8027" i="7" s="1"/>
  <c r="E8028" i="7" s="1"/>
  <c r="E8029" i="7" s="1"/>
  <c r="E8030" i="7" s="1"/>
  <c r="E8031" i="7" s="1"/>
  <c r="E8032" i="7" s="1"/>
  <c r="E8033" i="7" s="1"/>
  <c r="E8034" i="7" s="1"/>
  <c r="E8035" i="7" s="1"/>
  <c r="E8036" i="7" s="1"/>
  <c r="E8037" i="7" s="1"/>
  <c r="E8038" i="7" s="1"/>
  <c r="E8039" i="7" s="1"/>
  <c r="E8040" i="7" s="1"/>
  <c r="E8041" i="7" s="1"/>
  <c r="E8042" i="7" s="1"/>
  <c r="E8043" i="7" s="1"/>
  <c r="E8044" i="7" s="1"/>
  <c r="E8045" i="7" s="1"/>
  <c r="E8046" i="7" s="1"/>
  <c r="E8047" i="7" s="1"/>
  <c r="E8048" i="7" s="1"/>
  <c r="E8049" i="7" s="1"/>
  <c r="E8050" i="7" s="1"/>
  <c r="E8051" i="7" s="1"/>
  <c r="E8052" i="7" s="1"/>
  <c r="E8053" i="7" s="1"/>
  <c r="E8054" i="7" s="1"/>
  <c r="E8055" i="7" s="1"/>
  <c r="E8056" i="7" s="1"/>
  <c r="E8057" i="7" s="1"/>
  <c r="E8058" i="7" s="1"/>
  <c r="E8059" i="7" s="1"/>
  <c r="E8060" i="7" s="1"/>
  <c r="E8061" i="7" s="1"/>
  <c r="E8062" i="7" s="1"/>
  <c r="E8063" i="7" s="1"/>
  <c r="E8064" i="7" s="1"/>
  <c r="E8065" i="7" s="1"/>
  <c r="E8066" i="7" s="1"/>
  <c r="E8067" i="7" s="1"/>
  <c r="E8068" i="7" s="1"/>
  <c r="E8069" i="7" s="1"/>
  <c r="E8070" i="7" s="1"/>
  <c r="E8071" i="7" s="1"/>
  <c r="E8072" i="7" s="1"/>
  <c r="E8073" i="7" s="1"/>
  <c r="E8074" i="7" s="1"/>
  <c r="E8075" i="7" s="1"/>
  <c r="E8076" i="7" s="1"/>
  <c r="E8077" i="7" s="1"/>
  <c r="E8078" i="7" s="1"/>
  <c r="E8079" i="7" s="1"/>
  <c r="E8080" i="7" s="1"/>
  <c r="E8081" i="7" s="1"/>
  <c r="E8082" i="7" s="1"/>
  <c r="E8083" i="7" s="1"/>
  <c r="E8084" i="7" s="1"/>
  <c r="E8085" i="7" s="1"/>
  <c r="E8086" i="7" s="1"/>
  <c r="E8087" i="7" s="1"/>
  <c r="E8088" i="7" s="1"/>
  <c r="E8089" i="7" s="1"/>
  <c r="E8090" i="7" s="1"/>
  <c r="E8091" i="7" s="1"/>
  <c r="E8092" i="7" s="1"/>
  <c r="E8093" i="7" s="1"/>
  <c r="E8094" i="7" s="1"/>
  <c r="E8095" i="7" s="1"/>
  <c r="E8096" i="7" s="1"/>
  <c r="E8097" i="7" s="1"/>
  <c r="E8098" i="7" s="1"/>
  <c r="E8099" i="7" s="1"/>
  <c r="E8100" i="7" s="1"/>
  <c r="E8101" i="7" s="1"/>
  <c r="E8102" i="7" s="1"/>
  <c r="E8103" i="7" s="1"/>
  <c r="E8104" i="7" s="1"/>
  <c r="E8105" i="7" s="1"/>
  <c r="E8106" i="7" s="1"/>
  <c r="E8107" i="7" s="1"/>
  <c r="E8108" i="7" s="1"/>
  <c r="E8109" i="7" s="1"/>
  <c r="E8110" i="7" s="1"/>
  <c r="E8111" i="7" s="1"/>
  <c r="E8112" i="7" s="1"/>
  <c r="E8113" i="7" s="1"/>
  <c r="E8114" i="7" s="1"/>
  <c r="E8115" i="7" s="1"/>
  <c r="E8116" i="7" s="1"/>
  <c r="E8117" i="7" s="1"/>
  <c r="E8118" i="7" s="1"/>
  <c r="E8119" i="7" s="1"/>
  <c r="E8120" i="7" s="1"/>
  <c r="E8121" i="7" s="1"/>
  <c r="E8122" i="7" s="1"/>
  <c r="E8123" i="7" s="1"/>
  <c r="E8124" i="7" s="1"/>
  <c r="E8125" i="7" s="1"/>
  <c r="E8126" i="7" s="1"/>
  <c r="E8127" i="7" s="1"/>
  <c r="E8128" i="7" s="1"/>
  <c r="E8129" i="7" s="1"/>
  <c r="E8130" i="7" s="1"/>
  <c r="E8131" i="7" s="1"/>
  <c r="E8132" i="7" s="1"/>
  <c r="E8133" i="7" s="1"/>
  <c r="E8134" i="7" s="1"/>
  <c r="E8135" i="7" s="1"/>
  <c r="E8136" i="7" s="1"/>
  <c r="E8137" i="7" s="1"/>
  <c r="E8138" i="7" s="1"/>
  <c r="E8139" i="7" s="1"/>
  <c r="E8140" i="7" s="1"/>
  <c r="E8141" i="7" s="1"/>
  <c r="E8142" i="7" s="1"/>
  <c r="E8143" i="7" s="1"/>
  <c r="E8144" i="7" s="1"/>
  <c r="E8145" i="7" s="1"/>
  <c r="E8146" i="7" s="1"/>
  <c r="E8147" i="7" s="1"/>
  <c r="E8148" i="7" s="1"/>
  <c r="E8149" i="7" s="1"/>
  <c r="E8150" i="7" s="1"/>
  <c r="E8151" i="7" s="1"/>
  <c r="E8152" i="7" s="1"/>
  <c r="E8153" i="7" s="1"/>
  <c r="E8154" i="7" s="1"/>
  <c r="E8155" i="7" s="1"/>
  <c r="E8156" i="7" s="1"/>
  <c r="E8157" i="7" s="1"/>
  <c r="E8158" i="7" s="1"/>
  <c r="E8159" i="7" s="1"/>
  <c r="E8160" i="7" s="1"/>
  <c r="E8161" i="7" s="1"/>
  <c r="E8162" i="7" s="1"/>
  <c r="E8163" i="7" s="1"/>
  <c r="E8164" i="7" s="1"/>
  <c r="E8165" i="7" s="1"/>
  <c r="E8166" i="7" s="1"/>
  <c r="E8167" i="7" s="1"/>
  <c r="E8168" i="7" s="1"/>
  <c r="E8169" i="7" s="1"/>
  <c r="E8170" i="7" s="1"/>
  <c r="E8171" i="7" s="1"/>
  <c r="E8172" i="7" s="1"/>
  <c r="E8173" i="7" s="1"/>
  <c r="E8174" i="7" s="1"/>
  <c r="E8175" i="7" s="1"/>
  <c r="E8176" i="7" s="1"/>
  <c r="E8177" i="7" s="1"/>
  <c r="E8178" i="7" s="1"/>
  <c r="E8179" i="7" s="1"/>
  <c r="E8180" i="7" s="1"/>
  <c r="E8181" i="7" s="1"/>
  <c r="E8182" i="7" s="1"/>
  <c r="E8183" i="7" s="1"/>
  <c r="E8184" i="7" s="1"/>
  <c r="E8185" i="7" s="1"/>
  <c r="E8186" i="7" s="1"/>
  <c r="E8187" i="7" s="1"/>
  <c r="E8188" i="7" s="1"/>
  <c r="E8189" i="7" s="1"/>
  <c r="E8190" i="7" s="1"/>
  <c r="E8191" i="7" s="1"/>
  <c r="E8192" i="7" s="1"/>
  <c r="E8193" i="7" s="1"/>
  <c r="E8194" i="7" s="1"/>
  <c r="E8195" i="7" s="1"/>
  <c r="E8196" i="7" s="1"/>
  <c r="E8197" i="7" s="1"/>
  <c r="E8198" i="7" s="1"/>
  <c r="E8199" i="7" s="1"/>
  <c r="E8200" i="7" s="1"/>
  <c r="E8201" i="7" s="1"/>
  <c r="E8202" i="7" s="1"/>
  <c r="E8203" i="7" s="1"/>
  <c r="E8204" i="7" s="1"/>
  <c r="E8205" i="7" s="1"/>
  <c r="E8206" i="7" s="1"/>
  <c r="E8207" i="7" s="1"/>
  <c r="E8208" i="7" s="1"/>
  <c r="E8209" i="7" s="1"/>
  <c r="E8210" i="7" s="1"/>
  <c r="E8211" i="7" s="1"/>
  <c r="E8212" i="7" s="1"/>
  <c r="E8213" i="7" s="1"/>
  <c r="E8214" i="7" s="1"/>
  <c r="E8215" i="7" s="1"/>
  <c r="E8216" i="7" s="1"/>
  <c r="E8217" i="7" s="1"/>
  <c r="E8218" i="7" s="1"/>
  <c r="E8219" i="7" s="1"/>
  <c r="E8220" i="7" s="1"/>
  <c r="E8221" i="7" s="1"/>
  <c r="E8222" i="7" s="1"/>
  <c r="E8223" i="7" s="1"/>
  <c r="E8224" i="7" s="1"/>
  <c r="E8225" i="7" s="1"/>
  <c r="E8226" i="7" s="1"/>
  <c r="E8227" i="7" s="1"/>
  <c r="E8228" i="7" s="1"/>
  <c r="E8229" i="7" s="1"/>
  <c r="E8230" i="7" s="1"/>
  <c r="E8231" i="7" s="1"/>
  <c r="E8232" i="7" s="1"/>
  <c r="E8233" i="7" s="1"/>
  <c r="E8234" i="7" s="1"/>
  <c r="E8235" i="7" s="1"/>
  <c r="E8236" i="7" s="1"/>
  <c r="E8237" i="7" s="1"/>
  <c r="E8238" i="7" s="1"/>
  <c r="E8239" i="7" s="1"/>
  <c r="E8240" i="7" s="1"/>
  <c r="E8241" i="7" s="1"/>
  <c r="E8242" i="7" s="1"/>
  <c r="E8243" i="7" s="1"/>
  <c r="E8244" i="7" s="1"/>
  <c r="E8245" i="7" s="1"/>
  <c r="E8246" i="7" s="1"/>
  <c r="E8247" i="7" s="1"/>
  <c r="E8248" i="7" s="1"/>
  <c r="E8249" i="7" s="1"/>
  <c r="E8250" i="7" s="1"/>
  <c r="E8251" i="7" s="1"/>
  <c r="E8252" i="7" s="1"/>
  <c r="E8253" i="7" s="1"/>
  <c r="E8254" i="7" s="1"/>
  <c r="E8255" i="7" s="1"/>
  <c r="E8256" i="7" s="1"/>
  <c r="E8257" i="7" s="1"/>
  <c r="E8258" i="7" s="1"/>
  <c r="E8259" i="7" s="1"/>
  <c r="E8260" i="7" s="1"/>
  <c r="E8261" i="7" s="1"/>
  <c r="E8262" i="7" s="1"/>
  <c r="E8263" i="7" s="1"/>
  <c r="E8264" i="7" s="1"/>
  <c r="E8265" i="7" s="1"/>
  <c r="E8266" i="7" s="1"/>
  <c r="E8267" i="7" s="1"/>
  <c r="E8268" i="7" s="1"/>
  <c r="E8269" i="7" s="1"/>
  <c r="E8270" i="7" s="1"/>
  <c r="E8271" i="7" s="1"/>
  <c r="E8272" i="7" s="1"/>
  <c r="E8273" i="7" s="1"/>
  <c r="E8274" i="7" s="1"/>
  <c r="E8275" i="7" s="1"/>
  <c r="E8276" i="7" s="1"/>
  <c r="E8277" i="7" s="1"/>
  <c r="E8278" i="7" s="1"/>
  <c r="E8279" i="7" s="1"/>
  <c r="E8280" i="7" s="1"/>
  <c r="E8281" i="7" s="1"/>
  <c r="E8282" i="7" s="1"/>
  <c r="E8283" i="7" s="1"/>
  <c r="E8284" i="7" s="1"/>
  <c r="E8285" i="7" s="1"/>
  <c r="E8286" i="7" s="1"/>
  <c r="E8287" i="7" s="1"/>
  <c r="E8288" i="7" s="1"/>
  <c r="E8289" i="7" s="1"/>
  <c r="E8290" i="7" s="1"/>
  <c r="E8291" i="7" s="1"/>
  <c r="E8292" i="7" s="1"/>
  <c r="E8293" i="7" s="1"/>
  <c r="E8294" i="7" s="1"/>
  <c r="E8295" i="7" s="1"/>
  <c r="E8296" i="7" s="1"/>
  <c r="E8297" i="7" s="1"/>
  <c r="E8298" i="7" s="1"/>
  <c r="E8299" i="7" s="1"/>
  <c r="E8300" i="7" s="1"/>
  <c r="E8301" i="7" s="1"/>
  <c r="E8302" i="7" s="1"/>
  <c r="E8303" i="7" s="1"/>
  <c r="E8304" i="7" s="1"/>
  <c r="E8305" i="7" s="1"/>
  <c r="E8306" i="7" s="1"/>
  <c r="E8307" i="7" s="1"/>
  <c r="E8308" i="7" s="1"/>
  <c r="E8309" i="7" s="1"/>
  <c r="E8310" i="7" s="1"/>
  <c r="E8311" i="7" s="1"/>
  <c r="E8312" i="7" s="1"/>
  <c r="E8313" i="7" s="1"/>
  <c r="E8314" i="7" s="1"/>
  <c r="E8315" i="7" s="1"/>
  <c r="E8316" i="7" s="1"/>
  <c r="E8317" i="7" s="1"/>
  <c r="E8318" i="7" s="1"/>
  <c r="E8319" i="7" s="1"/>
  <c r="E8320" i="7" s="1"/>
  <c r="E8321" i="7" s="1"/>
  <c r="E8322" i="7" s="1"/>
  <c r="E8323" i="7" s="1"/>
  <c r="E8324" i="7" s="1"/>
  <c r="E8325" i="7" s="1"/>
  <c r="E8326" i="7" s="1"/>
  <c r="E8327" i="7" s="1"/>
  <c r="E8328" i="7" s="1"/>
  <c r="E8329" i="7" s="1"/>
  <c r="E8330" i="7" s="1"/>
  <c r="E8331" i="7" s="1"/>
  <c r="E8332" i="7" s="1"/>
  <c r="E8333" i="7" s="1"/>
  <c r="E8334" i="7" s="1"/>
  <c r="E8335" i="7" s="1"/>
  <c r="E8336" i="7" s="1"/>
  <c r="E8337" i="7" s="1"/>
  <c r="E8338" i="7" s="1"/>
  <c r="E8339" i="7" s="1"/>
  <c r="E8340" i="7" s="1"/>
  <c r="E8341" i="7" s="1"/>
  <c r="E8342" i="7" s="1"/>
  <c r="E8343" i="7" s="1"/>
  <c r="E8344" i="7" s="1"/>
  <c r="E8345" i="7" s="1"/>
  <c r="E8346" i="7" s="1"/>
  <c r="E8347" i="7" s="1"/>
  <c r="E8348" i="7" s="1"/>
  <c r="E8349" i="7" s="1"/>
  <c r="E8350" i="7" s="1"/>
  <c r="E8351" i="7" s="1"/>
  <c r="E8352" i="7" s="1"/>
  <c r="E8353" i="7" s="1"/>
  <c r="E8354" i="7" s="1"/>
  <c r="E8355" i="7" s="1"/>
  <c r="E8356" i="7" s="1"/>
  <c r="E8357" i="7" s="1"/>
  <c r="E8358" i="7" s="1"/>
  <c r="E8359" i="7" s="1"/>
  <c r="E8360" i="7" s="1"/>
  <c r="E8361" i="7" s="1"/>
  <c r="E8362" i="7" s="1"/>
  <c r="E8363" i="7" s="1"/>
  <c r="E8364" i="7" s="1"/>
  <c r="E8365" i="7" s="1"/>
  <c r="E8366" i="7" s="1"/>
  <c r="E8367" i="7" s="1"/>
  <c r="E8368" i="7" s="1"/>
  <c r="E8369" i="7" s="1"/>
  <c r="E8370" i="7" s="1"/>
  <c r="E8371" i="7" s="1"/>
  <c r="E8372" i="7" s="1"/>
  <c r="E8373" i="7" s="1"/>
  <c r="E8374" i="7" s="1"/>
  <c r="E8375" i="7" s="1"/>
  <c r="E8376" i="7" s="1"/>
  <c r="E8377" i="7" s="1"/>
  <c r="E8378" i="7" s="1"/>
  <c r="E8379" i="7" s="1"/>
  <c r="E8380" i="7" s="1"/>
  <c r="E8381" i="7" s="1"/>
  <c r="E8382" i="7" s="1"/>
  <c r="E8383" i="7" s="1"/>
  <c r="E8384" i="7" s="1"/>
  <c r="E8385" i="7" s="1"/>
  <c r="E8386" i="7" s="1"/>
  <c r="E8387" i="7" s="1"/>
  <c r="E8388" i="7" s="1"/>
  <c r="E8389" i="7" s="1"/>
  <c r="E8390" i="7" s="1"/>
  <c r="E8391" i="7" s="1"/>
  <c r="E8392" i="7" s="1"/>
  <c r="E8393" i="7" s="1"/>
  <c r="E8394" i="7" s="1"/>
  <c r="E8395" i="7" s="1"/>
  <c r="E8396" i="7" s="1"/>
  <c r="E8397" i="7" s="1"/>
  <c r="E8398" i="7" s="1"/>
  <c r="E8399" i="7" s="1"/>
  <c r="E8400" i="7" s="1"/>
  <c r="E8401" i="7" s="1"/>
  <c r="E8402" i="7" s="1"/>
  <c r="E8403" i="7" s="1"/>
  <c r="E8404" i="7" s="1"/>
  <c r="E8405" i="7" s="1"/>
  <c r="E8406" i="7" s="1"/>
  <c r="E8407" i="7" s="1"/>
  <c r="E8408" i="7" s="1"/>
  <c r="E8409" i="7" s="1"/>
  <c r="E8410" i="7" s="1"/>
  <c r="E8411" i="7" s="1"/>
  <c r="E8412" i="7" s="1"/>
  <c r="E8413" i="7" s="1"/>
  <c r="E8414" i="7" s="1"/>
  <c r="E8415" i="7" s="1"/>
  <c r="E8416" i="7" s="1"/>
  <c r="E8417" i="7" s="1"/>
  <c r="E8418" i="7" s="1"/>
  <c r="E8419" i="7" s="1"/>
  <c r="E8420" i="7" s="1"/>
  <c r="E8421" i="7" s="1"/>
  <c r="E8422" i="7" s="1"/>
  <c r="E8423" i="7" s="1"/>
  <c r="E8424" i="7" s="1"/>
  <c r="E8425" i="7" s="1"/>
  <c r="E8426" i="7" s="1"/>
  <c r="E8427" i="7" s="1"/>
  <c r="E8428" i="7" s="1"/>
  <c r="E8429" i="7" s="1"/>
  <c r="E8430" i="7" s="1"/>
  <c r="E8431" i="7" s="1"/>
  <c r="E8432" i="7" s="1"/>
  <c r="E8433" i="7" s="1"/>
  <c r="E8434" i="7" s="1"/>
  <c r="E8435" i="7" s="1"/>
  <c r="E8436" i="7" s="1"/>
  <c r="E8437" i="7" s="1"/>
  <c r="E8438" i="7" s="1"/>
  <c r="E8439" i="7" s="1"/>
  <c r="E8440" i="7" s="1"/>
  <c r="E8441" i="7" s="1"/>
  <c r="E8442" i="7" s="1"/>
  <c r="E8443" i="7" s="1"/>
  <c r="E8444" i="7" s="1"/>
  <c r="E8445" i="7" s="1"/>
  <c r="E8446" i="7" s="1"/>
  <c r="E8447" i="7" s="1"/>
  <c r="E8448" i="7" s="1"/>
  <c r="E8449" i="7" s="1"/>
  <c r="E8450" i="7" s="1"/>
  <c r="E8451" i="7" s="1"/>
  <c r="E8452" i="7" s="1"/>
  <c r="E8453" i="7" s="1"/>
  <c r="E8454" i="7" s="1"/>
  <c r="E8455" i="7" s="1"/>
  <c r="E8456" i="7" s="1"/>
  <c r="E8457" i="7" s="1"/>
  <c r="E8458" i="7" s="1"/>
  <c r="E8459" i="7" s="1"/>
  <c r="E8460" i="7" s="1"/>
  <c r="E8461" i="7" s="1"/>
  <c r="E8462" i="7" s="1"/>
  <c r="E8463" i="7" s="1"/>
  <c r="E8464" i="7" s="1"/>
  <c r="E8465" i="7" s="1"/>
  <c r="E8466" i="7" s="1"/>
  <c r="E8467" i="7" s="1"/>
  <c r="E8468" i="7" s="1"/>
  <c r="E8469" i="7" s="1"/>
  <c r="E8470" i="7" s="1"/>
  <c r="E8471" i="7" s="1"/>
  <c r="E8472" i="7" s="1"/>
  <c r="E8473" i="7" s="1"/>
  <c r="E8474" i="7" s="1"/>
  <c r="E8475" i="7" s="1"/>
  <c r="E8476" i="7" s="1"/>
  <c r="E8477" i="7" s="1"/>
  <c r="E8478" i="7" s="1"/>
  <c r="E8479" i="7" s="1"/>
  <c r="E8480" i="7" s="1"/>
  <c r="E8481" i="7" s="1"/>
  <c r="E8482" i="7" s="1"/>
  <c r="E8483" i="7" s="1"/>
  <c r="E8484" i="7" s="1"/>
  <c r="E8485" i="7" s="1"/>
  <c r="E8486" i="7" s="1"/>
  <c r="E8487" i="7" s="1"/>
  <c r="E8488" i="7" s="1"/>
  <c r="E8489" i="7" s="1"/>
  <c r="E8490" i="7" s="1"/>
  <c r="E8491" i="7" s="1"/>
  <c r="E8492" i="7" s="1"/>
  <c r="E8493" i="7" s="1"/>
  <c r="E8494" i="7" s="1"/>
  <c r="E8495" i="7" s="1"/>
  <c r="E8496" i="7" s="1"/>
  <c r="E8497" i="7" s="1"/>
  <c r="E8498" i="7" s="1"/>
  <c r="E8499" i="7" s="1"/>
  <c r="E8500" i="7" s="1"/>
  <c r="E8501" i="7" s="1"/>
  <c r="E8502" i="7" s="1"/>
  <c r="E8503" i="7" s="1"/>
  <c r="E8504" i="7" s="1"/>
  <c r="E8505" i="7" s="1"/>
  <c r="E8506" i="7" s="1"/>
  <c r="E8507" i="7" s="1"/>
  <c r="E8508" i="7" s="1"/>
  <c r="E8509" i="7" s="1"/>
  <c r="E8510" i="7" s="1"/>
  <c r="E8511" i="7" s="1"/>
  <c r="E8512" i="7" s="1"/>
  <c r="E8513" i="7" s="1"/>
  <c r="E8514" i="7" s="1"/>
  <c r="E8515" i="7" s="1"/>
  <c r="E8516" i="7" s="1"/>
  <c r="E8517" i="7" s="1"/>
  <c r="E8518" i="7" s="1"/>
  <c r="E8519" i="7" s="1"/>
  <c r="E8520" i="7" s="1"/>
  <c r="E8521" i="7" s="1"/>
  <c r="E8522" i="7" s="1"/>
  <c r="E8523" i="7" s="1"/>
  <c r="E8524" i="7" s="1"/>
  <c r="E8525" i="7" s="1"/>
  <c r="E8526" i="7" s="1"/>
  <c r="E8527" i="7" s="1"/>
  <c r="E8528" i="7" s="1"/>
  <c r="E8529" i="7" s="1"/>
  <c r="E8530" i="7" s="1"/>
  <c r="E8531" i="7" s="1"/>
  <c r="E8532" i="7" s="1"/>
  <c r="E8533" i="7" s="1"/>
  <c r="E8534" i="7" s="1"/>
  <c r="E8535" i="7" s="1"/>
  <c r="E8536" i="7" s="1"/>
  <c r="E8537" i="7" s="1"/>
  <c r="E8538" i="7" s="1"/>
  <c r="E8539" i="7" s="1"/>
  <c r="E8540" i="7" s="1"/>
  <c r="E8541" i="7" s="1"/>
  <c r="E8542" i="7" s="1"/>
  <c r="E8543" i="7" s="1"/>
  <c r="E8544" i="7" s="1"/>
  <c r="E8545" i="7" s="1"/>
  <c r="E8546" i="7" s="1"/>
  <c r="E8547" i="7" s="1"/>
  <c r="E8548" i="7" s="1"/>
  <c r="E8549" i="7" s="1"/>
  <c r="E8550" i="7" s="1"/>
  <c r="E8551" i="7" s="1"/>
  <c r="E8552" i="7" s="1"/>
  <c r="E8553" i="7" s="1"/>
  <c r="E8554" i="7" s="1"/>
  <c r="E8555" i="7" s="1"/>
  <c r="E8556" i="7" s="1"/>
  <c r="E8557" i="7" s="1"/>
  <c r="E8558" i="7" s="1"/>
  <c r="E8559" i="7" s="1"/>
  <c r="E8560" i="7" s="1"/>
  <c r="E8561" i="7" s="1"/>
  <c r="E8562" i="7" s="1"/>
  <c r="E8563" i="7" s="1"/>
  <c r="E8564" i="7" s="1"/>
  <c r="E8565" i="7" s="1"/>
  <c r="E8566" i="7" s="1"/>
  <c r="E8567" i="7" s="1"/>
  <c r="E8568" i="7" s="1"/>
  <c r="E8569" i="7" s="1"/>
  <c r="E8570" i="7" s="1"/>
  <c r="E8571" i="7" s="1"/>
  <c r="E8572" i="7" s="1"/>
  <c r="E8573" i="7" s="1"/>
  <c r="E8574" i="7" s="1"/>
  <c r="E8575" i="7" s="1"/>
  <c r="E8576" i="7" s="1"/>
  <c r="E8577" i="7" s="1"/>
  <c r="E8578" i="7" s="1"/>
  <c r="E8579" i="7" s="1"/>
  <c r="E8580" i="7" s="1"/>
  <c r="E8581" i="7" s="1"/>
  <c r="E8582" i="7" s="1"/>
  <c r="E8583" i="7" s="1"/>
  <c r="E8584" i="7" s="1"/>
  <c r="E8585" i="7" s="1"/>
  <c r="E8586" i="7" s="1"/>
  <c r="E8587" i="7" s="1"/>
  <c r="E8588" i="7" s="1"/>
  <c r="E8589" i="7" s="1"/>
  <c r="E8590" i="7" s="1"/>
  <c r="E8591" i="7" s="1"/>
  <c r="E8592" i="7" s="1"/>
  <c r="E8593" i="7" s="1"/>
  <c r="E8594" i="7" s="1"/>
  <c r="E8595" i="7" s="1"/>
  <c r="E8596" i="7" s="1"/>
  <c r="E8597" i="7" s="1"/>
  <c r="E8598" i="7" s="1"/>
  <c r="E8599" i="7" s="1"/>
  <c r="E8600" i="7" s="1"/>
  <c r="E8601" i="7" s="1"/>
  <c r="E8602" i="7" s="1"/>
  <c r="E8603" i="7" s="1"/>
  <c r="E8604" i="7" s="1"/>
  <c r="E8605" i="7" s="1"/>
  <c r="E8606" i="7" s="1"/>
  <c r="E8607" i="7" s="1"/>
  <c r="E8608" i="7" s="1"/>
  <c r="E8609" i="7" s="1"/>
  <c r="E8610" i="7" s="1"/>
  <c r="E8611" i="7" s="1"/>
  <c r="E8612" i="7" s="1"/>
  <c r="E8613" i="7" s="1"/>
  <c r="E8614" i="7" s="1"/>
  <c r="E8615" i="7" s="1"/>
  <c r="E8616" i="7" s="1"/>
  <c r="E8617" i="7" s="1"/>
  <c r="E8618" i="7" s="1"/>
  <c r="E8619" i="7" s="1"/>
  <c r="E8620" i="7" s="1"/>
  <c r="E8621" i="7" s="1"/>
  <c r="E8622" i="7" s="1"/>
  <c r="E8623" i="7" s="1"/>
  <c r="E8624" i="7" s="1"/>
  <c r="E8625" i="7" s="1"/>
  <c r="E8626" i="7" s="1"/>
  <c r="E8627" i="7" s="1"/>
  <c r="E8628" i="7" s="1"/>
  <c r="E8629" i="7" s="1"/>
  <c r="E8630" i="7" s="1"/>
  <c r="E8631" i="7" s="1"/>
  <c r="E8632" i="7" s="1"/>
  <c r="E8633" i="7" s="1"/>
  <c r="E8634" i="7" s="1"/>
  <c r="E8635" i="7" s="1"/>
  <c r="E8636" i="7" s="1"/>
  <c r="E8637" i="7" s="1"/>
  <c r="E8638" i="7" s="1"/>
  <c r="E8639" i="7" s="1"/>
  <c r="E8640" i="7" s="1"/>
  <c r="E8641" i="7" s="1"/>
  <c r="E8642" i="7" s="1"/>
  <c r="E8643" i="7" s="1"/>
  <c r="E8644" i="7" s="1"/>
  <c r="E8645" i="7" s="1"/>
  <c r="E8646" i="7" s="1"/>
  <c r="E8647" i="7" s="1"/>
  <c r="E8648" i="7" s="1"/>
  <c r="E8649" i="7" s="1"/>
  <c r="E8650" i="7" s="1"/>
  <c r="E8651" i="7" s="1"/>
  <c r="E8652" i="7" s="1"/>
  <c r="E8653" i="7" s="1"/>
  <c r="E8654" i="7" s="1"/>
  <c r="E8655" i="7" s="1"/>
  <c r="E8656" i="7" s="1"/>
  <c r="E8657" i="7" s="1"/>
  <c r="E8658" i="7" s="1"/>
  <c r="E8659" i="7" s="1"/>
  <c r="E8660" i="7" s="1"/>
  <c r="E8661" i="7" s="1"/>
  <c r="E8662" i="7" s="1"/>
  <c r="E8663" i="7" s="1"/>
  <c r="E8664" i="7" s="1"/>
  <c r="E8665" i="7" s="1"/>
  <c r="E8666" i="7" s="1"/>
  <c r="E8667" i="7" s="1"/>
  <c r="E8668" i="7" s="1"/>
  <c r="E8669" i="7" s="1"/>
  <c r="E8670" i="7" s="1"/>
  <c r="E8671" i="7" s="1"/>
  <c r="E8672" i="7" s="1"/>
  <c r="E8673" i="7" s="1"/>
  <c r="E8674" i="7" s="1"/>
  <c r="E8675" i="7" s="1"/>
  <c r="E8676" i="7" s="1"/>
  <c r="E8677" i="7" s="1"/>
  <c r="E8678" i="7" s="1"/>
  <c r="E8679" i="7" s="1"/>
  <c r="E8680" i="7" s="1"/>
  <c r="E8681" i="7" s="1"/>
  <c r="E8682" i="7" s="1"/>
  <c r="E8683" i="7" s="1"/>
  <c r="E8684" i="7" s="1"/>
  <c r="E8685" i="7" s="1"/>
  <c r="E8686" i="7" s="1"/>
  <c r="E8687" i="7" s="1"/>
  <c r="E8688" i="7" s="1"/>
  <c r="E8689" i="7" s="1"/>
  <c r="E8690" i="7" s="1"/>
  <c r="E8691" i="7" s="1"/>
  <c r="E8692" i="7" s="1"/>
  <c r="E8693" i="7" s="1"/>
  <c r="E8694" i="7" s="1"/>
  <c r="E8695" i="7" s="1"/>
  <c r="E8696" i="7" s="1"/>
  <c r="E8697" i="7" s="1"/>
  <c r="E8698" i="7" s="1"/>
  <c r="E8699" i="7" s="1"/>
  <c r="E8700" i="7" s="1"/>
  <c r="E8701" i="7" s="1"/>
  <c r="E8702" i="7" s="1"/>
  <c r="E8703" i="7" s="1"/>
  <c r="E8704" i="7" s="1"/>
  <c r="E8705" i="7" s="1"/>
  <c r="E8706" i="7" s="1"/>
  <c r="E8707" i="7" s="1"/>
  <c r="E8708" i="7" s="1"/>
  <c r="E8709" i="7" s="1"/>
  <c r="E8710" i="7" s="1"/>
  <c r="E8711" i="7" s="1"/>
  <c r="E8712" i="7" s="1"/>
  <c r="E8713" i="7" s="1"/>
  <c r="E8714" i="7" s="1"/>
  <c r="E8715" i="7" s="1"/>
  <c r="E8716" i="7" s="1"/>
  <c r="E8717" i="7" s="1"/>
  <c r="E8718" i="7" s="1"/>
  <c r="E8719" i="7" s="1"/>
  <c r="E8720" i="7" s="1"/>
  <c r="E8721" i="7" s="1"/>
  <c r="E8722" i="7" s="1"/>
  <c r="E8723" i="7" s="1"/>
  <c r="E8724" i="7" s="1"/>
  <c r="E8725" i="7" s="1"/>
  <c r="E8726" i="7" s="1"/>
  <c r="E8727" i="7" s="1"/>
  <c r="E8728" i="7" s="1"/>
  <c r="E8729" i="7" s="1"/>
  <c r="E8730" i="7" s="1"/>
  <c r="E8731" i="7" s="1"/>
  <c r="E8732" i="7" s="1"/>
  <c r="E8733" i="7" s="1"/>
  <c r="E8734" i="7" s="1"/>
  <c r="E8735" i="7" s="1"/>
  <c r="E8736" i="7" s="1"/>
  <c r="E8737" i="7" s="1"/>
  <c r="E8738" i="7" s="1"/>
  <c r="E8739" i="7" s="1"/>
  <c r="E8740" i="7" s="1"/>
  <c r="E8741" i="7" s="1"/>
  <c r="E8742" i="7" s="1"/>
  <c r="E8743" i="7" s="1"/>
  <c r="E8744" i="7" s="1"/>
  <c r="E8745" i="7" s="1"/>
  <c r="E8746" i="7" s="1"/>
  <c r="E8747" i="7" s="1"/>
  <c r="E8748" i="7" s="1"/>
  <c r="E8749" i="7" s="1"/>
  <c r="E8750" i="7" s="1"/>
  <c r="E8751" i="7" s="1"/>
  <c r="E8752" i="7" s="1"/>
  <c r="E8753" i="7" s="1"/>
  <c r="E8754" i="7" s="1"/>
  <c r="E8755" i="7" s="1"/>
  <c r="E8756" i="7" s="1"/>
  <c r="E8757" i="7" s="1"/>
  <c r="E8758" i="7" s="1"/>
  <c r="E8759" i="7" s="1"/>
  <c r="E8760" i="7" s="1"/>
  <c r="E8761" i="7" s="1"/>
  <c r="E8762" i="7" s="1"/>
  <c r="E8763" i="7" s="1"/>
  <c r="E8764" i="7" s="1"/>
  <c r="E8765" i="7" s="1"/>
  <c r="E8766" i="7" s="1"/>
  <c r="E8767" i="7" s="1"/>
  <c r="E8768" i="7" s="1"/>
  <c r="E8769" i="7" s="1"/>
  <c r="E8770" i="7" s="1"/>
  <c r="E8771" i="7" s="1"/>
  <c r="E8772" i="7" s="1"/>
  <c r="E8773" i="7" s="1"/>
  <c r="E8774" i="7" s="1"/>
  <c r="E8775" i="7" s="1"/>
  <c r="E8776" i="7" s="1"/>
  <c r="E8777" i="7" s="1"/>
  <c r="E8778" i="7" s="1"/>
  <c r="E8779" i="7" s="1"/>
  <c r="E8780" i="7" s="1"/>
  <c r="E8781" i="7" s="1"/>
  <c r="E8782" i="7" s="1"/>
  <c r="E8783" i="7" s="1"/>
  <c r="E8784" i="7" s="1"/>
  <c r="E8785" i="7" s="1"/>
  <c r="E8786" i="7" s="1"/>
  <c r="E8787" i="7" s="1"/>
  <c r="E8788" i="7" s="1"/>
  <c r="E8789" i="7" s="1"/>
  <c r="E8790" i="7" s="1"/>
  <c r="E8791" i="7" s="1"/>
  <c r="E8792" i="7" s="1"/>
  <c r="E8793" i="7" s="1"/>
  <c r="E8794" i="7" s="1"/>
  <c r="E8795" i="7" s="1"/>
  <c r="E8796" i="7" s="1"/>
  <c r="E8797" i="7" s="1"/>
  <c r="E8798" i="7" s="1"/>
  <c r="E8799" i="7" s="1"/>
  <c r="E8800" i="7" s="1"/>
  <c r="E8801" i="7" s="1"/>
  <c r="E8802" i="7" s="1"/>
  <c r="E8803" i="7" s="1"/>
  <c r="E8804" i="7" s="1"/>
  <c r="E8805" i="7" s="1"/>
  <c r="E8806" i="7" s="1"/>
  <c r="E8807" i="7" s="1"/>
  <c r="E8808" i="7" s="1"/>
  <c r="E8809" i="7" s="1"/>
  <c r="E8810" i="7" s="1"/>
  <c r="E8811" i="7" s="1"/>
  <c r="E8812" i="7" s="1"/>
  <c r="E8813" i="7" s="1"/>
  <c r="E8814" i="7" s="1"/>
  <c r="E8815" i="7" s="1"/>
  <c r="E8816" i="7" s="1"/>
  <c r="E8817" i="7" s="1"/>
  <c r="E8818" i="7" s="1"/>
  <c r="E8819" i="7" s="1"/>
  <c r="E8820" i="7" s="1"/>
  <c r="E8821" i="7" s="1"/>
  <c r="E8822" i="7" s="1"/>
  <c r="E8823" i="7" s="1"/>
  <c r="E8824" i="7" s="1"/>
  <c r="E8825" i="7" s="1"/>
  <c r="E8826" i="7" s="1"/>
  <c r="E8827" i="7" s="1"/>
  <c r="E8828" i="7" s="1"/>
  <c r="E8829" i="7" s="1"/>
  <c r="E8830" i="7" s="1"/>
  <c r="E8831" i="7" s="1"/>
  <c r="E8832" i="7" s="1"/>
  <c r="E8833" i="7" s="1"/>
  <c r="E8834" i="7" s="1"/>
  <c r="E8835" i="7" s="1"/>
  <c r="E8836" i="7" s="1"/>
  <c r="E8837" i="7" s="1"/>
  <c r="E8838" i="7" s="1"/>
  <c r="E8839" i="7" s="1"/>
  <c r="E8840" i="7" s="1"/>
  <c r="E8841" i="7" s="1"/>
  <c r="E8842" i="7" s="1"/>
  <c r="E8843" i="7" s="1"/>
  <c r="E8844" i="7" s="1"/>
  <c r="E8845" i="7" s="1"/>
  <c r="E8846" i="7" s="1"/>
  <c r="E8847" i="7" s="1"/>
  <c r="E8848" i="7" s="1"/>
  <c r="E8849" i="7" s="1"/>
  <c r="E8850" i="7" s="1"/>
  <c r="E8851" i="7" s="1"/>
  <c r="E8852" i="7" s="1"/>
  <c r="E8853" i="7" s="1"/>
  <c r="E8854" i="7" s="1"/>
  <c r="E8855" i="7" s="1"/>
  <c r="E8856" i="7" s="1"/>
  <c r="E8857" i="7" s="1"/>
  <c r="E8858" i="7" s="1"/>
  <c r="E8859" i="7" s="1"/>
  <c r="E8860" i="7" s="1"/>
  <c r="E8861" i="7" s="1"/>
  <c r="E8862" i="7" s="1"/>
  <c r="E8863" i="7" s="1"/>
  <c r="E8864" i="7" s="1"/>
  <c r="E8865" i="7" s="1"/>
  <c r="E8866" i="7" s="1"/>
  <c r="E8867" i="7" s="1"/>
  <c r="E8868" i="7" s="1"/>
  <c r="E8869" i="7" s="1"/>
  <c r="E8870" i="7" s="1"/>
  <c r="E8871" i="7" s="1"/>
  <c r="E8872" i="7" s="1"/>
  <c r="E8873" i="7" s="1"/>
  <c r="E8874" i="7" s="1"/>
  <c r="E8875" i="7" s="1"/>
  <c r="E8876" i="7" s="1"/>
  <c r="E8877" i="7" s="1"/>
  <c r="E8878" i="7" s="1"/>
  <c r="E8879" i="7" s="1"/>
  <c r="E8880" i="7" s="1"/>
  <c r="E8881" i="7" s="1"/>
  <c r="E8882" i="7" s="1"/>
  <c r="E8883" i="7" s="1"/>
  <c r="E8884" i="7" s="1"/>
  <c r="E8885" i="7" s="1"/>
  <c r="E8886" i="7" s="1"/>
  <c r="E8887" i="7" s="1"/>
  <c r="E8888" i="7" s="1"/>
  <c r="E8889" i="7" s="1"/>
  <c r="E8890" i="7" s="1"/>
  <c r="E8891" i="7" s="1"/>
  <c r="E8892" i="7" s="1"/>
  <c r="E8893" i="7" s="1"/>
  <c r="E8894" i="7" s="1"/>
  <c r="E8895" i="7" s="1"/>
  <c r="E8896" i="7" s="1"/>
  <c r="E8897" i="7" s="1"/>
  <c r="E8898" i="7" s="1"/>
  <c r="E8899" i="7" s="1"/>
  <c r="E8900" i="7" s="1"/>
  <c r="E8901" i="7" s="1"/>
  <c r="E8902" i="7" s="1"/>
  <c r="E8903" i="7" s="1"/>
  <c r="E8904" i="7" s="1"/>
  <c r="E8905" i="7" s="1"/>
  <c r="E8906" i="7" s="1"/>
  <c r="E8907" i="7" s="1"/>
  <c r="E8908" i="7" s="1"/>
  <c r="E8909" i="7" s="1"/>
  <c r="E8910" i="7" s="1"/>
  <c r="E8911" i="7" s="1"/>
  <c r="E8912" i="7" s="1"/>
  <c r="E8913" i="7" s="1"/>
  <c r="E8914" i="7" s="1"/>
  <c r="E8915" i="7" s="1"/>
  <c r="E8916" i="7" s="1"/>
  <c r="E8917" i="7" s="1"/>
  <c r="E8918" i="7" s="1"/>
  <c r="E8919" i="7" s="1"/>
  <c r="E8920" i="7" s="1"/>
  <c r="E8921" i="7" s="1"/>
  <c r="E8922" i="7" s="1"/>
  <c r="E8923" i="7" s="1"/>
  <c r="E8924" i="7" s="1"/>
  <c r="E8925" i="7" s="1"/>
  <c r="E8926" i="7" s="1"/>
  <c r="E8927" i="7" s="1"/>
  <c r="E8928" i="7" s="1"/>
  <c r="E8929" i="7" s="1"/>
  <c r="E8930" i="7" s="1"/>
  <c r="E8931" i="7" s="1"/>
  <c r="E8932" i="7" s="1"/>
  <c r="E8933" i="7" s="1"/>
  <c r="E8934" i="7" s="1"/>
  <c r="E8935" i="7" s="1"/>
  <c r="E8936" i="7" s="1"/>
  <c r="E8937" i="7" s="1"/>
  <c r="E8938" i="7" s="1"/>
  <c r="E8939" i="7" s="1"/>
  <c r="E8940" i="7" s="1"/>
  <c r="E8941" i="7" s="1"/>
  <c r="E8942" i="7" s="1"/>
  <c r="E8943" i="7" s="1"/>
  <c r="E8944" i="7" s="1"/>
  <c r="E8945" i="7" s="1"/>
  <c r="E8946" i="7" s="1"/>
  <c r="E8947" i="7" s="1"/>
  <c r="E8948" i="7" s="1"/>
  <c r="E8949" i="7" s="1"/>
  <c r="E8950" i="7" s="1"/>
  <c r="E8951" i="7" s="1"/>
  <c r="E8952" i="7" s="1"/>
  <c r="E8953" i="7" s="1"/>
  <c r="E8954" i="7" s="1"/>
  <c r="E8955" i="7" s="1"/>
  <c r="E8956" i="7" s="1"/>
  <c r="E8957" i="7" s="1"/>
  <c r="E8958" i="7" s="1"/>
  <c r="E8959" i="7" s="1"/>
  <c r="E8960" i="7" s="1"/>
  <c r="E8961" i="7" s="1"/>
  <c r="E8962" i="7" s="1"/>
  <c r="E8963" i="7" s="1"/>
  <c r="E8964" i="7" s="1"/>
  <c r="E8965" i="7" s="1"/>
  <c r="E8966" i="7" s="1"/>
  <c r="E8967" i="7" s="1"/>
  <c r="E8968" i="7" s="1"/>
  <c r="E8969" i="7" s="1"/>
  <c r="E8970" i="7" s="1"/>
  <c r="E8971" i="7" s="1"/>
  <c r="E8972" i="7" s="1"/>
  <c r="E8973" i="7" s="1"/>
  <c r="E8974" i="7" s="1"/>
  <c r="E8975" i="7" s="1"/>
  <c r="E8976" i="7" s="1"/>
  <c r="E8977" i="7" s="1"/>
  <c r="E8978" i="7" s="1"/>
  <c r="E8979" i="7" s="1"/>
  <c r="E8980" i="7" s="1"/>
  <c r="E8981" i="7" s="1"/>
  <c r="E8982" i="7" s="1"/>
  <c r="E8983" i="7" s="1"/>
  <c r="E8984" i="7" s="1"/>
  <c r="E8985" i="7" s="1"/>
  <c r="E8986" i="7" s="1"/>
  <c r="E8987" i="7" s="1"/>
  <c r="E8988" i="7" s="1"/>
  <c r="E8989" i="7" s="1"/>
  <c r="E8990" i="7" s="1"/>
  <c r="E8991" i="7" s="1"/>
  <c r="E8992" i="7" s="1"/>
  <c r="E8993" i="7" s="1"/>
  <c r="E8994" i="7" s="1"/>
  <c r="E8995" i="7" s="1"/>
  <c r="E8996" i="7" s="1"/>
  <c r="E8997" i="7" s="1"/>
  <c r="E8998" i="7" s="1"/>
  <c r="E8999" i="7" s="1"/>
  <c r="E9000" i="7" s="1"/>
  <c r="E9001" i="7" s="1"/>
  <c r="E9002" i="7" s="1"/>
  <c r="E9003" i="7" s="1"/>
  <c r="E9004" i="7" s="1"/>
  <c r="E9005" i="7" s="1"/>
  <c r="E9006" i="7" s="1"/>
  <c r="E9007" i="7" s="1"/>
  <c r="E9008" i="7" s="1"/>
  <c r="E9009" i="7" s="1"/>
  <c r="E9010" i="7" s="1"/>
  <c r="E9011" i="7" s="1"/>
  <c r="E9012" i="7" s="1"/>
  <c r="E9013" i="7" s="1"/>
  <c r="E9014" i="7" s="1"/>
  <c r="E9015" i="7" s="1"/>
  <c r="E9016" i="7" s="1"/>
  <c r="E9017" i="7" s="1"/>
  <c r="E9018" i="7" s="1"/>
  <c r="E9019" i="7" s="1"/>
  <c r="E9020" i="7" s="1"/>
  <c r="E9021" i="7" s="1"/>
  <c r="E9022" i="7" s="1"/>
  <c r="E9023" i="7" s="1"/>
  <c r="E9024" i="7" s="1"/>
  <c r="E9025" i="7" s="1"/>
  <c r="E9026" i="7" s="1"/>
  <c r="E9027" i="7" s="1"/>
  <c r="E9028" i="7" s="1"/>
  <c r="E9029" i="7" s="1"/>
  <c r="E9030" i="7" s="1"/>
  <c r="E9031" i="7" s="1"/>
  <c r="E9032" i="7" s="1"/>
  <c r="E9033" i="7" s="1"/>
  <c r="E9034" i="7" s="1"/>
  <c r="E9035" i="7" s="1"/>
  <c r="E9036" i="7" s="1"/>
  <c r="E9037" i="7" s="1"/>
  <c r="E9038" i="7" s="1"/>
  <c r="E9039" i="7" s="1"/>
  <c r="E9040" i="7" s="1"/>
  <c r="E9041" i="7" s="1"/>
  <c r="E9042" i="7" s="1"/>
  <c r="E9043" i="7" s="1"/>
  <c r="E9044" i="7" s="1"/>
  <c r="E9045" i="7" s="1"/>
  <c r="E9046" i="7" s="1"/>
  <c r="E9047" i="7" s="1"/>
  <c r="E9048" i="7" s="1"/>
  <c r="E9049" i="7" s="1"/>
  <c r="E9050" i="7" s="1"/>
  <c r="E9051" i="7" s="1"/>
  <c r="E9052" i="7" s="1"/>
  <c r="E9053" i="7" s="1"/>
  <c r="E9054" i="7" s="1"/>
  <c r="E9055" i="7" s="1"/>
  <c r="E9056" i="7" s="1"/>
  <c r="E9057" i="7" s="1"/>
  <c r="E9058" i="7" s="1"/>
  <c r="E9059" i="7" s="1"/>
  <c r="E9060" i="7" s="1"/>
  <c r="E9061" i="7" s="1"/>
  <c r="E9062" i="7" s="1"/>
  <c r="E9063" i="7" s="1"/>
  <c r="E9064" i="7" s="1"/>
  <c r="E9065" i="7" s="1"/>
  <c r="E9066" i="7" s="1"/>
  <c r="E9067" i="7" s="1"/>
  <c r="E9068" i="7" s="1"/>
  <c r="E9069" i="7" s="1"/>
  <c r="E9070" i="7" s="1"/>
  <c r="E9071" i="7" s="1"/>
  <c r="E9072" i="7" s="1"/>
  <c r="E9073" i="7" s="1"/>
  <c r="E9074" i="7" s="1"/>
  <c r="E9075" i="7" s="1"/>
  <c r="E9076" i="7" s="1"/>
  <c r="E9077" i="7" s="1"/>
  <c r="E9078" i="7" s="1"/>
  <c r="E9079" i="7" s="1"/>
  <c r="E9080" i="7" s="1"/>
  <c r="E9081" i="7" s="1"/>
  <c r="E9082" i="7" s="1"/>
  <c r="E9083" i="7" s="1"/>
  <c r="E9084" i="7" s="1"/>
  <c r="E9085" i="7" s="1"/>
  <c r="E9086" i="7" s="1"/>
  <c r="E9087" i="7" s="1"/>
  <c r="E9088" i="7" s="1"/>
  <c r="E9089" i="7" s="1"/>
  <c r="E9090" i="7" s="1"/>
  <c r="E9091" i="7" s="1"/>
  <c r="E9092" i="7" s="1"/>
  <c r="E9093" i="7" s="1"/>
  <c r="E9094" i="7" s="1"/>
  <c r="E9095" i="7" s="1"/>
  <c r="E9096" i="7" s="1"/>
  <c r="E9097" i="7" s="1"/>
  <c r="E9098" i="7" s="1"/>
  <c r="E9099" i="7" s="1"/>
  <c r="E9100" i="7" s="1"/>
  <c r="E9101" i="7" s="1"/>
  <c r="E9102" i="7" s="1"/>
  <c r="E9103" i="7" s="1"/>
  <c r="E9104" i="7" s="1"/>
  <c r="E9105" i="7" s="1"/>
  <c r="E9106" i="7" s="1"/>
  <c r="E9107" i="7" s="1"/>
  <c r="E9108" i="7" s="1"/>
  <c r="E9109" i="7" s="1"/>
  <c r="E9110" i="7" s="1"/>
  <c r="E9111" i="7" s="1"/>
  <c r="E9112" i="7" s="1"/>
  <c r="E9113" i="7" s="1"/>
  <c r="E9114" i="7" s="1"/>
  <c r="E9115" i="7" s="1"/>
  <c r="E9116" i="7" s="1"/>
  <c r="E9117" i="7" s="1"/>
  <c r="E9118" i="7" s="1"/>
  <c r="E9119" i="7" s="1"/>
  <c r="E9120" i="7" s="1"/>
  <c r="E9121" i="7" s="1"/>
  <c r="E9122" i="7" s="1"/>
  <c r="E9123" i="7" s="1"/>
  <c r="E9124" i="7" s="1"/>
  <c r="E9125" i="7" s="1"/>
  <c r="E9126" i="7" s="1"/>
  <c r="E9127" i="7" s="1"/>
  <c r="E9128" i="7" s="1"/>
  <c r="E9129" i="7" s="1"/>
  <c r="E9130" i="7" s="1"/>
  <c r="E9131" i="7" s="1"/>
  <c r="E9132" i="7" s="1"/>
  <c r="E9133" i="7" s="1"/>
  <c r="E9134" i="7" s="1"/>
  <c r="E9135" i="7" s="1"/>
  <c r="E9136" i="7" s="1"/>
  <c r="E9137" i="7" s="1"/>
  <c r="E9138" i="7" s="1"/>
  <c r="E9139" i="7" s="1"/>
  <c r="E9140" i="7" s="1"/>
  <c r="E9141" i="7" s="1"/>
  <c r="E9142" i="7" s="1"/>
  <c r="E9143" i="7" s="1"/>
  <c r="E9144" i="7" s="1"/>
  <c r="E9145" i="7" s="1"/>
  <c r="E9146" i="7" s="1"/>
  <c r="E9147" i="7" s="1"/>
  <c r="E9148" i="7" s="1"/>
  <c r="E9149" i="7" s="1"/>
  <c r="E9150" i="7" s="1"/>
  <c r="E9151" i="7" s="1"/>
  <c r="E9152" i="7" s="1"/>
  <c r="E9153" i="7" s="1"/>
  <c r="E9154" i="7" s="1"/>
  <c r="E9155" i="7" s="1"/>
  <c r="E9156" i="7" s="1"/>
  <c r="E9157" i="7" s="1"/>
  <c r="E9158" i="7" s="1"/>
  <c r="E9159" i="7" s="1"/>
  <c r="E9160" i="7" s="1"/>
  <c r="E9161" i="7" s="1"/>
  <c r="E9162" i="7" s="1"/>
  <c r="E9163" i="7" s="1"/>
  <c r="E9164" i="7" s="1"/>
  <c r="E9165" i="7" s="1"/>
  <c r="E9166" i="7" s="1"/>
  <c r="E9167" i="7" s="1"/>
  <c r="E9168" i="7" s="1"/>
  <c r="E9169" i="7" s="1"/>
  <c r="E9170" i="7" s="1"/>
  <c r="E9171" i="7" s="1"/>
  <c r="E9172" i="7" s="1"/>
  <c r="E9173" i="7" s="1"/>
  <c r="E9174" i="7" s="1"/>
  <c r="E9175" i="7" s="1"/>
  <c r="E9176" i="7" s="1"/>
  <c r="E9177" i="7" s="1"/>
  <c r="E9178" i="7" s="1"/>
  <c r="E9179" i="7" s="1"/>
  <c r="E9180" i="7" s="1"/>
  <c r="E9181" i="7" s="1"/>
  <c r="E9182" i="7" s="1"/>
  <c r="E9183" i="7" s="1"/>
  <c r="E9184" i="7" s="1"/>
  <c r="E9185" i="7" s="1"/>
  <c r="E9186" i="7" s="1"/>
  <c r="E9187" i="7" s="1"/>
  <c r="E9188" i="7" s="1"/>
  <c r="E9189" i="7" s="1"/>
  <c r="E9190" i="7" s="1"/>
  <c r="E9191" i="7" s="1"/>
  <c r="E9192" i="7" s="1"/>
  <c r="E9193" i="7" s="1"/>
  <c r="E9194" i="7" s="1"/>
  <c r="E9195" i="7" s="1"/>
  <c r="E9196" i="7" s="1"/>
  <c r="E9197" i="7" s="1"/>
  <c r="E9198" i="7" s="1"/>
  <c r="E9199" i="7" s="1"/>
  <c r="E9200" i="7" s="1"/>
  <c r="E9201" i="7" s="1"/>
  <c r="E9202" i="7" s="1"/>
  <c r="E9203" i="7" s="1"/>
  <c r="E9204" i="7" s="1"/>
  <c r="E9205" i="7" s="1"/>
  <c r="E9206" i="7" s="1"/>
  <c r="E9207" i="7" s="1"/>
  <c r="E9208" i="7" s="1"/>
  <c r="E9209" i="7" s="1"/>
  <c r="E9210" i="7" s="1"/>
  <c r="E9211" i="7" s="1"/>
  <c r="E9212" i="7" s="1"/>
  <c r="E9213" i="7" s="1"/>
  <c r="E9214" i="7" s="1"/>
  <c r="E9215" i="7" s="1"/>
  <c r="E9216" i="7" s="1"/>
  <c r="E9217" i="7" s="1"/>
  <c r="E9218" i="7" s="1"/>
  <c r="E9219" i="7" s="1"/>
  <c r="E9220" i="7" s="1"/>
  <c r="E9221" i="7" s="1"/>
  <c r="E9222" i="7" s="1"/>
  <c r="E9223" i="7" s="1"/>
  <c r="E9224" i="7" s="1"/>
  <c r="E9225" i="7" s="1"/>
  <c r="E9226" i="7" s="1"/>
  <c r="E9227" i="7" s="1"/>
  <c r="E9228" i="7" s="1"/>
  <c r="E9229" i="7" s="1"/>
  <c r="E9230" i="7" s="1"/>
  <c r="E9231" i="7" s="1"/>
  <c r="E9232" i="7" s="1"/>
  <c r="E9233" i="7" s="1"/>
  <c r="E9234" i="7" s="1"/>
  <c r="E9235" i="7" s="1"/>
  <c r="E9236" i="7" s="1"/>
  <c r="E9237" i="7" s="1"/>
  <c r="E9238" i="7" s="1"/>
  <c r="E9239" i="7" s="1"/>
  <c r="E9240" i="7" s="1"/>
  <c r="E9241" i="7" s="1"/>
  <c r="E9242" i="7" s="1"/>
  <c r="E9243" i="7" s="1"/>
  <c r="E9244" i="7" s="1"/>
  <c r="E9245" i="7" s="1"/>
  <c r="E9246" i="7" s="1"/>
  <c r="E9247" i="7" s="1"/>
  <c r="E9248" i="7" s="1"/>
  <c r="E9249" i="7" s="1"/>
  <c r="E9250" i="7" s="1"/>
  <c r="E9251" i="7" s="1"/>
  <c r="E9252" i="7" s="1"/>
  <c r="E9253" i="7" s="1"/>
  <c r="E9254" i="7" s="1"/>
  <c r="E9255" i="7" s="1"/>
  <c r="E9256" i="7" s="1"/>
  <c r="E9257" i="7" s="1"/>
  <c r="E9258" i="7" s="1"/>
  <c r="E9259" i="7" s="1"/>
  <c r="E9260" i="7" s="1"/>
  <c r="E9261" i="7" s="1"/>
  <c r="E9262" i="7" s="1"/>
  <c r="E9263" i="7" s="1"/>
  <c r="E9264" i="7" s="1"/>
  <c r="E9265" i="7" s="1"/>
  <c r="E9266" i="7" s="1"/>
  <c r="E9267" i="7" s="1"/>
  <c r="E9268" i="7" s="1"/>
  <c r="E9269" i="7" s="1"/>
  <c r="E9270" i="7" s="1"/>
  <c r="E9271" i="7" s="1"/>
  <c r="E9272" i="7" s="1"/>
  <c r="E9273" i="7" s="1"/>
  <c r="E9274" i="7" s="1"/>
  <c r="E9275" i="7" s="1"/>
  <c r="E9276" i="7" s="1"/>
  <c r="E9277" i="7" s="1"/>
  <c r="E9278" i="7" s="1"/>
  <c r="E9279" i="7" s="1"/>
  <c r="E9280" i="7" s="1"/>
  <c r="E9281" i="7" s="1"/>
  <c r="E9282" i="7" s="1"/>
  <c r="E9283" i="7" s="1"/>
  <c r="E9284" i="7" s="1"/>
  <c r="E9285" i="7" s="1"/>
  <c r="E9286" i="7" s="1"/>
  <c r="E9287" i="7" s="1"/>
  <c r="E9288" i="7" s="1"/>
  <c r="E9289" i="7" s="1"/>
  <c r="E9290" i="7" s="1"/>
  <c r="E9291" i="7" s="1"/>
  <c r="E9292" i="7" s="1"/>
  <c r="E9293" i="7" s="1"/>
  <c r="E9294" i="7" s="1"/>
  <c r="E9295" i="7" s="1"/>
  <c r="E9296" i="7" s="1"/>
  <c r="E9297" i="7" s="1"/>
  <c r="E9298" i="7" s="1"/>
  <c r="E9299" i="7" s="1"/>
  <c r="E9300" i="7" s="1"/>
  <c r="E9301" i="7" s="1"/>
  <c r="E9302" i="7" s="1"/>
  <c r="E9303" i="7" s="1"/>
  <c r="E9304" i="7" s="1"/>
  <c r="E9305" i="7" s="1"/>
  <c r="E9306" i="7" s="1"/>
  <c r="E9307" i="7" s="1"/>
  <c r="E9308" i="7" s="1"/>
  <c r="E9309" i="7" s="1"/>
  <c r="E9310" i="7" s="1"/>
  <c r="E9311" i="7" s="1"/>
  <c r="E9312" i="7" s="1"/>
  <c r="E9313" i="7" s="1"/>
  <c r="E9314" i="7" s="1"/>
  <c r="E9315" i="7" s="1"/>
  <c r="E9316" i="7" s="1"/>
  <c r="E9317" i="7" s="1"/>
  <c r="E9318" i="7" s="1"/>
  <c r="E9319" i="7" s="1"/>
  <c r="E9320" i="7" s="1"/>
  <c r="E9321" i="7" s="1"/>
  <c r="E9322" i="7" s="1"/>
  <c r="E9323" i="7" s="1"/>
  <c r="E9324" i="7" s="1"/>
  <c r="E9325" i="7" s="1"/>
  <c r="E9326" i="7" s="1"/>
  <c r="E9327" i="7" s="1"/>
  <c r="E9328" i="7" s="1"/>
  <c r="E9329" i="7" s="1"/>
  <c r="E9330" i="7" s="1"/>
  <c r="E9331" i="7" s="1"/>
  <c r="E9332" i="7" s="1"/>
  <c r="E9333" i="7" s="1"/>
  <c r="E9334" i="7" s="1"/>
  <c r="E9335" i="7" s="1"/>
  <c r="E9336" i="7" s="1"/>
  <c r="E9337" i="7" s="1"/>
  <c r="E9338" i="7" s="1"/>
  <c r="E9339" i="7" s="1"/>
  <c r="E9340" i="7" s="1"/>
  <c r="E9341" i="7" s="1"/>
  <c r="E9342" i="7" s="1"/>
  <c r="E9343" i="7" s="1"/>
  <c r="E9344" i="7" s="1"/>
  <c r="E9345" i="7" s="1"/>
  <c r="E9346" i="7" s="1"/>
  <c r="E9347" i="7" s="1"/>
  <c r="E9348" i="7" s="1"/>
  <c r="E9349" i="7" s="1"/>
  <c r="E9350" i="7" s="1"/>
  <c r="E9351" i="7" s="1"/>
  <c r="E9352" i="7" s="1"/>
  <c r="E9353" i="7" s="1"/>
  <c r="E9354" i="7" s="1"/>
  <c r="E9355" i="7" s="1"/>
  <c r="E9356" i="7" s="1"/>
  <c r="E9357" i="7" s="1"/>
  <c r="E9358" i="7" s="1"/>
  <c r="E9359" i="7" s="1"/>
  <c r="E9360" i="7" s="1"/>
  <c r="E9361" i="7" s="1"/>
  <c r="E9362" i="7" s="1"/>
  <c r="E9363" i="7" s="1"/>
  <c r="E9364" i="7" s="1"/>
  <c r="E9365" i="7" s="1"/>
  <c r="E9366" i="7" s="1"/>
  <c r="E9367" i="7" s="1"/>
  <c r="E9368" i="7" s="1"/>
  <c r="E9369" i="7" s="1"/>
  <c r="E9370" i="7" s="1"/>
  <c r="E9371" i="7" s="1"/>
  <c r="E9372" i="7" s="1"/>
  <c r="E9373" i="7" s="1"/>
  <c r="E9374" i="7" s="1"/>
  <c r="E9375" i="7" s="1"/>
  <c r="E9376" i="7" s="1"/>
  <c r="E9377" i="7" s="1"/>
  <c r="E9378" i="7" s="1"/>
  <c r="E9379" i="7" s="1"/>
  <c r="E9380" i="7" s="1"/>
  <c r="E9381" i="7" s="1"/>
  <c r="E9382" i="7" s="1"/>
  <c r="E9383" i="7" s="1"/>
  <c r="E9384" i="7" s="1"/>
  <c r="E9385" i="7" s="1"/>
  <c r="E9386" i="7" s="1"/>
  <c r="E9387" i="7" s="1"/>
  <c r="E9388" i="7" s="1"/>
  <c r="E9389" i="7" s="1"/>
  <c r="E9390" i="7" s="1"/>
  <c r="E9391" i="7" s="1"/>
  <c r="E9392" i="7" s="1"/>
  <c r="E9393" i="7" s="1"/>
  <c r="E9394" i="7" s="1"/>
  <c r="E9395" i="7" s="1"/>
  <c r="E9396" i="7" s="1"/>
  <c r="E9397" i="7" s="1"/>
  <c r="E9398" i="7" s="1"/>
  <c r="E9399" i="7" s="1"/>
  <c r="E9400" i="7" s="1"/>
  <c r="E9401" i="7" s="1"/>
  <c r="E9402" i="7" s="1"/>
  <c r="E9403" i="7" s="1"/>
  <c r="E9404" i="7" s="1"/>
  <c r="E9405" i="7" s="1"/>
  <c r="E9406" i="7" s="1"/>
  <c r="E9407" i="7" s="1"/>
  <c r="E9408" i="7" s="1"/>
  <c r="E9409" i="7" s="1"/>
  <c r="E9410" i="7" s="1"/>
  <c r="E9411" i="7" s="1"/>
  <c r="E9412" i="7" s="1"/>
  <c r="E9413" i="7" s="1"/>
  <c r="E9414" i="7" s="1"/>
  <c r="E9415" i="7" s="1"/>
  <c r="E9416" i="7" s="1"/>
  <c r="E9417" i="7" s="1"/>
  <c r="E9418" i="7" s="1"/>
  <c r="E9419" i="7" s="1"/>
  <c r="E9420" i="7" s="1"/>
  <c r="E9421" i="7" s="1"/>
  <c r="E9422" i="7" s="1"/>
  <c r="E9423" i="7" s="1"/>
  <c r="E9424" i="7" s="1"/>
  <c r="E9425" i="7" s="1"/>
  <c r="E9426" i="7" s="1"/>
  <c r="E9427" i="7" s="1"/>
  <c r="E9428" i="7" s="1"/>
  <c r="E9429" i="7" s="1"/>
  <c r="E9430" i="7" s="1"/>
  <c r="E9431" i="7" s="1"/>
  <c r="E9432" i="7" s="1"/>
  <c r="E9433" i="7" s="1"/>
  <c r="E9434" i="7" s="1"/>
  <c r="E9435" i="7" s="1"/>
  <c r="E9436" i="7" s="1"/>
  <c r="E9437" i="7" s="1"/>
  <c r="E9438" i="7" s="1"/>
  <c r="E9439" i="7" s="1"/>
  <c r="E9440" i="7" s="1"/>
  <c r="E9441" i="7" s="1"/>
  <c r="E9442" i="7" s="1"/>
  <c r="E9443" i="7" s="1"/>
  <c r="E9444" i="7" s="1"/>
  <c r="E9445" i="7" s="1"/>
  <c r="E9446" i="7" s="1"/>
  <c r="E9447" i="7" s="1"/>
  <c r="E9448" i="7" s="1"/>
  <c r="E9449" i="7" s="1"/>
  <c r="E9450" i="7" s="1"/>
  <c r="E9451" i="7" s="1"/>
  <c r="E9452" i="7" s="1"/>
  <c r="E9453" i="7" s="1"/>
  <c r="E9454" i="7" s="1"/>
  <c r="E9455" i="7" s="1"/>
  <c r="E9456" i="7" s="1"/>
  <c r="E9457" i="7" s="1"/>
  <c r="E9458" i="7" s="1"/>
  <c r="E9459" i="7" s="1"/>
  <c r="E9460" i="7" s="1"/>
  <c r="E9461" i="7" s="1"/>
  <c r="E9462" i="7" s="1"/>
  <c r="E9463" i="7" s="1"/>
  <c r="E9464" i="7" s="1"/>
  <c r="E9465" i="7" s="1"/>
  <c r="E9466" i="7" s="1"/>
  <c r="E9467" i="7" s="1"/>
  <c r="E9468" i="7" s="1"/>
  <c r="E9469" i="7" s="1"/>
  <c r="E9470" i="7" s="1"/>
  <c r="E9471" i="7" s="1"/>
  <c r="E9472" i="7" s="1"/>
  <c r="E9473" i="7" s="1"/>
  <c r="E9474" i="7" s="1"/>
  <c r="E9475" i="7" s="1"/>
  <c r="E9476" i="7" s="1"/>
  <c r="E9477" i="7" s="1"/>
  <c r="E9478" i="7" s="1"/>
  <c r="E9479" i="7" s="1"/>
  <c r="E9480" i="7" s="1"/>
  <c r="E9481" i="7" s="1"/>
  <c r="E9482" i="7" s="1"/>
  <c r="E9483" i="7" s="1"/>
  <c r="E9484" i="7" s="1"/>
  <c r="E9485" i="7" s="1"/>
  <c r="E9486" i="7" s="1"/>
  <c r="E9487" i="7" s="1"/>
  <c r="E9488" i="7" s="1"/>
  <c r="E9489" i="7" s="1"/>
  <c r="E9490" i="7" s="1"/>
  <c r="E9491" i="7" s="1"/>
  <c r="E9492" i="7" s="1"/>
  <c r="E9493" i="7" s="1"/>
  <c r="E9494" i="7" s="1"/>
  <c r="E9495" i="7" s="1"/>
  <c r="E9496" i="7" s="1"/>
  <c r="E9497" i="7" s="1"/>
  <c r="E9498" i="7" s="1"/>
  <c r="E9499" i="7" s="1"/>
  <c r="E9500" i="7" s="1"/>
  <c r="E9501" i="7" s="1"/>
  <c r="E9502" i="7" s="1"/>
  <c r="E9503" i="7" s="1"/>
  <c r="E9504" i="7" s="1"/>
  <c r="E9505" i="7" s="1"/>
  <c r="E9506" i="7" s="1"/>
  <c r="E9507" i="7" s="1"/>
  <c r="E9508" i="7" s="1"/>
  <c r="E9509" i="7" s="1"/>
  <c r="E9510" i="7" s="1"/>
  <c r="E9511" i="7" s="1"/>
  <c r="E9512" i="7" s="1"/>
  <c r="E9513" i="7" s="1"/>
  <c r="E9514" i="7" s="1"/>
  <c r="E9515" i="7" s="1"/>
  <c r="E9516" i="7" s="1"/>
  <c r="E9517" i="7" s="1"/>
  <c r="E9518" i="7" s="1"/>
  <c r="E9519" i="7" s="1"/>
  <c r="E9520" i="7" s="1"/>
  <c r="E9521" i="7" s="1"/>
  <c r="E9522" i="7" s="1"/>
  <c r="E9523" i="7" s="1"/>
  <c r="E9524" i="7" s="1"/>
  <c r="E9525" i="7" s="1"/>
  <c r="E9526" i="7" s="1"/>
  <c r="E9527" i="7" s="1"/>
  <c r="E9528" i="7" s="1"/>
  <c r="E9529" i="7" s="1"/>
  <c r="E9530" i="7" s="1"/>
  <c r="E9531" i="7" s="1"/>
  <c r="E9532" i="7" s="1"/>
  <c r="E9533" i="7" s="1"/>
  <c r="E9534" i="7" s="1"/>
  <c r="E9535" i="7" s="1"/>
  <c r="E9536" i="7" s="1"/>
  <c r="E9537" i="7" s="1"/>
  <c r="E9538" i="7" s="1"/>
  <c r="E9539" i="7" s="1"/>
  <c r="E9540" i="7" s="1"/>
  <c r="E9541" i="7" s="1"/>
  <c r="E9542" i="7" s="1"/>
  <c r="E9543" i="7" s="1"/>
  <c r="E9544" i="7" s="1"/>
  <c r="E9545" i="7" s="1"/>
  <c r="E9546" i="7" s="1"/>
  <c r="E9547" i="7" s="1"/>
  <c r="E9548" i="7" s="1"/>
  <c r="E9549" i="7" s="1"/>
  <c r="E9550" i="7" s="1"/>
  <c r="E9551" i="7" s="1"/>
  <c r="E9552" i="7" s="1"/>
  <c r="E9553" i="7" s="1"/>
  <c r="E9554" i="7" s="1"/>
  <c r="E9555" i="7" s="1"/>
  <c r="E9556" i="7" s="1"/>
  <c r="E9557" i="7" s="1"/>
  <c r="E9558" i="7" s="1"/>
  <c r="E9559" i="7" s="1"/>
  <c r="E9560" i="7" s="1"/>
  <c r="E9561" i="7" s="1"/>
  <c r="E9562" i="7" s="1"/>
  <c r="E9563" i="7" s="1"/>
  <c r="E9564" i="7" s="1"/>
  <c r="E9565" i="7" s="1"/>
  <c r="E9566" i="7" s="1"/>
  <c r="E9567" i="7" s="1"/>
  <c r="E9568" i="7" s="1"/>
  <c r="E9569" i="7" s="1"/>
  <c r="E9570" i="7" s="1"/>
  <c r="E9571" i="7" s="1"/>
  <c r="E9572" i="7" s="1"/>
  <c r="E9573" i="7" s="1"/>
  <c r="E9574" i="7" s="1"/>
  <c r="E9575" i="7" s="1"/>
  <c r="E9576" i="7" s="1"/>
  <c r="E9577" i="7" s="1"/>
  <c r="E9578" i="7" s="1"/>
  <c r="E9579" i="7" s="1"/>
  <c r="E9580" i="7" s="1"/>
  <c r="E9581" i="7" s="1"/>
  <c r="E9582" i="7" s="1"/>
  <c r="E9583" i="7" s="1"/>
  <c r="E9584" i="7" s="1"/>
  <c r="E9585" i="7" s="1"/>
  <c r="E9586" i="7" s="1"/>
  <c r="E9587" i="7" s="1"/>
  <c r="E9588" i="7" s="1"/>
  <c r="E9589" i="7" s="1"/>
  <c r="E9590" i="7" s="1"/>
  <c r="E9591" i="7" s="1"/>
  <c r="E9592" i="7" s="1"/>
  <c r="E9593" i="7" s="1"/>
  <c r="E9594" i="7" s="1"/>
  <c r="E9595" i="7" s="1"/>
  <c r="E9596" i="7" s="1"/>
  <c r="E9597" i="7" s="1"/>
  <c r="E9598" i="7" s="1"/>
  <c r="E9599" i="7" s="1"/>
  <c r="E9600" i="7" s="1"/>
  <c r="E9601" i="7" s="1"/>
  <c r="E9602" i="7" s="1"/>
  <c r="E9603" i="7" s="1"/>
  <c r="E9604" i="7" s="1"/>
  <c r="E9605" i="7" s="1"/>
  <c r="E9606" i="7" s="1"/>
  <c r="E9607" i="7" s="1"/>
  <c r="E9608" i="7" s="1"/>
  <c r="E9609" i="7" s="1"/>
  <c r="E9610" i="7" s="1"/>
  <c r="E9611" i="7" s="1"/>
  <c r="E9612" i="7" s="1"/>
  <c r="E9613" i="7" s="1"/>
  <c r="E9614" i="7" s="1"/>
  <c r="E9615" i="7" s="1"/>
  <c r="E9616" i="7" s="1"/>
  <c r="E9617" i="7" s="1"/>
  <c r="E9618" i="7" s="1"/>
  <c r="E9619" i="7" s="1"/>
  <c r="E9620" i="7" s="1"/>
  <c r="E9621" i="7" s="1"/>
  <c r="E9622" i="7" s="1"/>
  <c r="E9623" i="7" s="1"/>
  <c r="E9624" i="7" s="1"/>
  <c r="E9625" i="7" s="1"/>
  <c r="E9626" i="7" s="1"/>
  <c r="E9627" i="7" s="1"/>
  <c r="E9628" i="7" s="1"/>
  <c r="E9629" i="7" s="1"/>
  <c r="E9630" i="7" s="1"/>
  <c r="E9631" i="7" s="1"/>
  <c r="E9632" i="7" s="1"/>
  <c r="E9633" i="7" s="1"/>
  <c r="E9634" i="7" s="1"/>
  <c r="E9635" i="7" s="1"/>
  <c r="E9636" i="7" s="1"/>
  <c r="E9637" i="7" s="1"/>
  <c r="E9638" i="7" s="1"/>
  <c r="E9639" i="7" s="1"/>
  <c r="E9640" i="7" s="1"/>
  <c r="E9641" i="7" s="1"/>
  <c r="E9642" i="7" s="1"/>
  <c r="E9643" i="7" s="1"/>
  <c r="E9644" i="7" s="1"/>
  <c r="E9645" i="7" s="1"/>
  <c r="E9646" i="7" s="1"/>
  <c r="E9647" i="7" s="1"/>
  <c r="E9648" i="7" s="1"/>
  <c r="E9649" i="7" s="1"/>
  <c r="E9650" i="7" s="1"/>
  <c r="E9651" i="7" s="1"/>
  <c r="E9652" i="7" s="1"/>
  <c r="E9653" i="7" s="1"/>
  <c r="E9654" i="7" s="1"/>
  <c r="E9655" i="7" s="1"/>
  <c r="E9656" i="7" s="1"/>
  <c r="E9657" i="7" s="1"/>
  <c r="E9658" i="7" s="1"/>
  <c r="E9659" i="7" s="1"/>
  <c r="E9660" i="7" s="1"/>
  <c r="E9661" i="7" s="1"/>
  <c r="E9662" i="7" s="1"/>
  <c r="E9663" i="7" s="1"/>
  <c r="E9664" i="7" s="1"/>
  <c r="E9665" i="7" s="1"/>
  <c r="E9666" i="7" s="1"/>
  <c r="E9667" i="7" s="1"/>
  <c r="E9668" i="7" s="1"/>
  <c r="E9669" i="7" s="1"/>
  <c r="E9670" i="7" s="1"/>
  <c r="E9671" i="7" s="1"/>
  <c r="E9672" i="7" s="1"/>
  <c r="E9673" i="7" s="1"/>
  <c r="E9674" i="7" s="1"/>
  <c r="E9675" i="7" s="1"/>
  <c r="E9676" i="7" s="1"/>
  <c r="E9677" i="7" s="1"/>
  <c r="E9678" i="7" s="1"/>
  <c r="E9679" i="7" s="1"/>
  <c r="E9680" i="7" s="1"/>
  <c r="E9681" i="7" s="1"/>
  <c r="E9682" i="7" s="1"/>
  <c r="E9683" i="7" s="1"/>
  <c r="E9684" i="7" s="1"/>
  <c r="E9685" i="7" s="1"/>
  <c r="E9686" i="7" s="1"/>
  <c r="E9687" i="7" s="1"/>
  <c r="E9688" i="7" s="1"/>
  <c r="E9689" i="7" s="1"/>
  <c r="E9690" i="7" s="1"/>
  <c r="E9691" i="7" s="1"/>
  <c r="E9692" i="7" s="1"/>
  <c r="E9693" i="7" s="1"/>
  <c r="E9694" i="7" s="1"/>
  <c r="E9695" i="7" s="1"/>
  <c r="E9696" i="7" s="1"/>
  <c r="E9697" i="7" s="1"/>
  <c r="E9698" i="7" s="1"/>
  <c r="E9699" i="7" s="1"/>
  <c r="E9700" i="7" s="1"/>
  <c r="E9701" i="7" s="1"/>
  <c r="E9702" i="7" s="1"/>
  <c r="E9703" i="7" s="1"/>
  <c r="E9704" i="7" s="1"/>
  <c r="E9705" i="7" s="1"/>
  <c r="E9706" i="7" s="1"/>
  <c r="E9707" i="7" s="1"/>
  <c r="E9708" i="7" s="1"/>
  <c r="E9709" i="7" s="1"/>
  <c r="E9710" i="7" s="1"/>
  <c r="E9711" i="7" s="1"/>
  <c r="E9712" i="7" s="1"/>
  <c r="E9713" i="7" s="1"/>
  <c r="E9714" i="7" s="1"/>
  <c r="E9715" i="7" s="1"/>
  <c r="E9716" i="7" s="1"/>
  <c r="E9717" i="7" s="1"/>
  <c r="E9718" i="7" s="1"/>
  <c r="E9719" i="7" s="1"/>
  <c r="E9720" i="7" s="1"/>
  <c r="E9721" i="7" s="1"/>
  <c r="E9722" i="7" s="1"/>
  <c r="E9723" i="7" s="1"/>
  <c r="E9724" i="7" s="1"/>
  <c r="E9725" i="7" s="1"/>
  <c r="E9726" i="7" s="1"/>
  <c r="E9727" i="7" s="1"/>
  <c r="E9728" i="7" s="1"/>
  <c r="E9729" i="7" s="1"/>
  <c r="E9730" i="7" s="1"/>
  <c r="E9731" i="7" s="1"/>
  <c r="E9732" i="7" s="1"/>
  <c r="E9733" i="7" s="1"/>
  <c r="E9734" i="7" s="1"/>
  <c r="E9735" i="7" s="1"/>
  <c r="E9736" i="7" s="1"/>
  <c r="E9737" i="7" s="1"/>
  <c r="E9738" i="7" s="1"/>
  <c r="E9739" i="7" s="1"/>
  <c r="E9740" i="7" s="1"/>
  <c r="E9741" i="7" s="1"/>
  <c r="E9742" i="7" s="1"/>
  <c r="E9743" i="7" s="1"/>
  <c r="E9744" i="7" s="1"/>
  <c r="E9745" i="7" s="1"/>
  <c r="E9746" i="7" s="1"/>
  <c r="E9747" i="7" s="1"/>
  <c r="E9748" i="7" s="1"/>
  <c r="E9749" i="7" s="1"/>
  <c r="E9750" i="7" s="1"/>
  <c r="E9751" i="7" s="1"/>
  <c r="E9752" i="7" s="1"/>
  <c r="E9753" i="7" s="1"/>
  <c r="E9754" i="7" s="1"/>
  <c r="E9755" i="7" s="1"/>
  <c r="E9756" i="7" s="1"/>
  <c r="E9757" i="7" s="1"/>
  <c r="E9758" i="7" s="1"/>
  <c r="E9759" i="7" s="1"/>
  <c r="E9760" i="7" s="1"/>
  <c r="E9761" i="7" s="1"/>
  <c r="E9762" i="7" s="1"/>
  <c r="E9763" i="7" s="1"/>
  <c r="E9764" i="7" s="1"/>
  <c r="E9765" i="7" s="1"/>
  <c r="E9766" i="7" s="1"/>
  <c r="E9767" i="7" s="1"/>
  <c r="E9768" i="7" s="1"/>
  <c r="E9769" i="7" s="1"/>
  <c r="E9770" i="7" s="1"/>
  <c r="E9771" i="7" s="1"/>
  <c r="E9772" i="7" s="1"/>
  <c r="E9773" i="7" s="1"/>
  <c r="E9774" i="7" s="1"/>
  <c r="E9775" i="7" s="1"/>
  <c r="E9776" i="7" s="1"/>
  <c r="E9777" i="7" s="1"/>
  <c r="E9778" i="7" s="1"/>
  <c r="E9779" i="7" s="1"/>
  <c r="E9780" i="7" s="1"/>
  <c r="E9781" i="7" s="1"/>
  <c r="E9782" i="7" s="1"/>
  <c r="E9783" i="7" s="1"/>
  <c r="E9784" i="7" s="1"/>
  <c r="E9785" i="7" s="1"/>
  <c r="E9786" i="7" s="1"/>
  <c r="E9787" i="7" s="1"/>
  <c r="E9788" i="7" s="1"/>
  <c r="E9789" i="7" s="1"/>
  <c r="E9790" i="7" s="1"/>
  <c r="E9791" i="7" s="1"/>
  <c r="E9792" i="7" s="1"/>
  <c r="E9793" i="7" s="1"/>
  <c r="E9794" i="7" s="1"/>
  <c r="E9795" i="7" s="1"/>
  <c r="E9796" i="7" s="1"/>
  <c r="E9797" i="7" s="1"/>
  <c r="E9798" i="7" s="1"/>
  <c r="E9799" i="7" s="1"/>
  <c r="E9800" i="7" s="1"/>
  <c r="E9801" i="7" s="1"/>
  <c r="E9802" i="7" s="1"/>
  <c r="E9803" i="7" s="1"/>
  <c r="E9804" i="7" s="1"/>
  <c r="E9805" i="7" s="1"/>
  <c r="E9806" i="7" s="1"/>
  <c r="E9807" i="7" s="1"/>
  <c r="E9808" i="7" s="1"/>
  <c r="E9809" i="7" s="1"/>
  <c r="E9810" i="7" s="1"/>
  <c r="E9811" i="7" s="1"/>
  <c r="E9812" i="7" s="1"/>
  <c r="E9813" i="7" s="1"/>
  <c r="E9814" i="7" s="1"/>
  <c r="E9815" i="7" s="1"/>
  <c r="E9816" i="7" s="1"/>
  <c r="E9817" i="7" s="1"/>
  <c r="E9818" i="7" s="1"/>
  <c r="E9819" i="7" s="1"/>
  <c r="E9820" i="7" s="1"/>
  <c r="E9821" i="7" s="1"/>
  <c r="E9822" i="7" s="1"/>
  <c r="E9823" i="7" s="1"/>
  <c r="E9824" i="7" s="1"/>
  <c r="E9825" i="7" s="1"/>
  <c r="E9826" i="7" s="1"/>
  <c r="E9827" i="7" s="1"/>
  <c r="E9828" i="7" s="1"/>
  <c r="E9829" i="7" s="1"/>
  <c r="E9830" i="7" s="1"/>
  <c r="E9831" i="7" s="1"/>
  <c r="E9832" i="7" s="1"/>
  <c r="E9833" i="7" s="1"/>
  <c r="E9834" i="7" s="1"/>
  <c r="E9835" i="7" s="1"/>
  <c r="E9836" i="7" s="1"/>
  <c r="E9837" i="7" s="1"/>
  <c r="E9838" i="7" s="1"/>
  <c r="E9839" i="7" s="1"/>
  <c r="E9840" i="7" s="1"/>
  <c r="E9841" i="7" s="1"/>
  <c r="E9842" i="7" s="1"/>
  <c r="E9843" i="7" s="1"/>
  <c r="E9844" i="7" s="1"/>
  <c r="E9845" i="7" s="1"/>
  <c r="E9846" i="7" s="1"/>
  <c r="E9847" i="7" s="1"/>
  <c r="E9848" i="7" s="1"/>
  <c r="E9849" i="7" s="1"/>
  <c r="E9850" i="7" s="1"/>
  <c r="E9851" i="7" s="1"/>
  <c r="E9852" i="7" s="1"/>
  <c r="E9853" i="7" s="1"/>
  <c r="E9854" i="7" s="1"/>
  <c r="E9855" i="7" s="1"/>
  <c r="E9856" i="7" s="1"/>
  <c r="E9857" i="7" s="1"/>
  <c r="E9858" i="7" s="1"/>
  <c r="E9859" i="7" s="1"/>
  <c r="E9860" i="7" s="1"/>
  <c r="E9861" i="7" s="1"/>
  <c r="E9862" i="7" s="1"/>
  <c r="E9863" i="7" s="1"/>
  <c r="E9864" i="7" s="1"/>
  <c r="E9865" i="7" s="1"/>
  <c r="E9866" i="7" s="1"/>
  <c r="E9867" i="7" s="1"/>
  <c r="E9868" i="7" s="1"/>
  <c r="E9869" i="7" s="1"/>
  <c r="E9870" i="7" s="1"/>
  <c r="E9871" i="7" s="1"/>
  <c r="E9872" i="7" s="1"/>
  <c r="E9873" i="7" s="1"/>
  <c r="E9874" i="7" s="1"/>
  <c r="E9875" i="7" s="1"/>
  <c r="E9876" i="7" s="1"/>
  <c r="E9877" i="7" s="1"/>
  <c r="E9878" i="7" s="1"/>
  <c r="E9879" i="7" s="1"/>
  <c r="E9880" i="7" s="1"/>
  <c r="E9881" i="7" s="1"/>
  <c r="E9882" i="7" s="1"/>
  <c r="E9883" i="7" s="1"/>
  <c r="E9884" i="7" s="1"/>
  <c r="E9885" i="7" s="1"/>
  <c r="E9886" i="7" s="1"/>
  <c r="E9887" i="7" s="1"/>
  <c r="E9888" i="7" s="1"/>
  <c r="E9889" i="7" s="1"/>
  <c r="E9890" i="7" s="1"/>
  <c r="E9891" i="7" s="1"/>
  <c r="E9892" i="7" s="1"/>
  <c r="E9893" i="7" s="1"/>
  <c r="E9894" i="7" s="1"/>
  <c r="E9895" i="7" s="1"/>
  <c r="E9896" i="7" s="1"/>
  <c r="E9897" i="7" s="1"/>
  <c r="E9898" i="7" s="1"/>
  <c r="E9899" i="7" s="1"/>
  <c r="E9900" i="7" s="1"/>
  <c r="E9901" i="7" s="1"/>
  <c r="E9902" i="7" s="1"/>
  <c r="E9903" i="7" s="1"/>
  <c r="E9904" i="7" s="1"/>
  <c r="E9905" i="7" s="1"/>
  <c r="E9906" i="7" s="1"/>
  <c r="E9907" i="7" s="1"/>
  <c r="E9908" i="7" s="1"/>
  <c r="E9909" i="7" s="1"/>
  <c r="E9910" i="7" s="1"/>
  <c r="E9911" i="7" s="1"/>
  <c r="E9912" i="7" s="1"/>
  <c r="E9913" i="7" s="1"/>
  <c r="E9914" i="7" s="1"/>
  <c r="E9915" i="7" s="1"/>
  <c r="E9916" i="7" s="1"/>
  <c r="E9917" i="7" s="1"/>
  <c r="E9918" i="7" s="1"/>
  <c r="E9919" i="7" s="1"/>
  <c r="E9920" i="7" s="1"/>
  <c r="E9921" i="7" s="1"/>
  <c r="E9922" i="7" s="1"/>
  <c r="E9923" i="7" s="1"/>
  <c r="E9924" i="7" s="1"/>
  <c r="E9925" i="7" s="1"/>
  <c r="E9926" i="7" s="1"/>
  <c r="E9927" i="7" s="1"/>
  <c r="E9928" i="7" s="1"/>
  <c r="E9929" i="7" s="1"/>
  <c r="E9930" i="7" s="1"/>
  <c r="E9931" i="7" s="1"/>
  <c r="E9932" i="7" s="1"/>
  <c r="E9933" i="7" s="1"/>
  <c r="E9934" i="7" s="1"/>
  <c r="E9935" i="7" s="1"/>
  <c r="E9936" i="7" s="1"/>
  <c r="E9937" i="7" s="1"/>
  <c r="E9938" i="7" s="1"/>
  <c r="E9939" i="7" s="1"/>
  <c r="E9940" i="7" s="1"/>
  <c r="E9941" i="7" s="1"/>
  <c r="E9942" i="7" s="1"/>
  <c r="E9943" i="7" s="1"/>
  <c r="E9944" i="7" s="1"/>
  <c r="E9945" i="7" s="1"/>
  <c r="E9946" i="7" s="1"/>
  <c r="E9947" i="7" s="1"/>
  <c r="E9948" i="7" s="1"/>
  <c r="E9949" i="7" s="1"/>
  <c r="E9950" i="7" s="1"/>
  <c r="E9951" i="7" s="1"/>
  <c r="E9952" i="7" s="1"/>
  <c r="E9953" i="7" s="1"/>
  <c r="E9954" i="7" s="1"/>
  <c r="E9955" i="7" s="1"/>
  <c r="E9956" i="7" s="1"/>
  <c r="E9957" i="7" s="1"/>
  <c r="E9958" i="7" s="1"/>
  <c r="E9959" i="7" s="1"/>
  <c r="E9960" i="7" s="1"/>
  <c r="E9961" i="7" s="1"/>
  <c r="E9962" i="7" s="1"/>
  <c r="E9963" i="7" s="1"/>
  <c r="E9964" i="7" s="1"/>
  <c r="E9965" i="7" s="1"/>
  <c r="E9966" i="7" s="1"/>
  <c r="E9967" i="7" s="1"/>
  <c r="E9968" i="7" s="1"/>
  <c r="E9969" i="7" s="1"/>
  <c r="E9970" i="7" s="1"/>
  <c r="E9971" i="7" s="1"/>
  <c r="E9972" i="7" s="1"/>
  <c r="E9973" i="7" s="1"/>
  <c r="E9974" i="7" s="1"/>
  <c r="E9975" i="7" s="1"/>
  <c r="E9976" i="7" s="1"/>
  <c r="E9977" i="7" s="1"/>
  <c r="E9978" i="7" s="1"/>
  <c r="E9979" i="7" s="1"/>
  <c r="E9980" i="7" s="1"/>
  <c r="E9981" i="7" s="1"/>
  <c r="E9982" i="7" s="1"/>
  <c r="E9983" i="7" s="1"/>
  <c r="E9984" i="7" s="1"/>
  <c r="E9985" i="7" s="1"/>
  <c r="E9986" i="7" s="1"/>
  <c r="E9987" i="7" s="1"/>
  <c r="E9988" i="7" s="1"/>
  <c r="E9989" i="7" s="1"/>
  <c r="E9990" i="7" s="1"/>
  <c r="E9991" i="7" s="1"/>
  <c r="E9992" i="7" s="1"/>
  <c r="E9993" i="7" s="1"/>
  <c r="E9994" i="7" s="1"/>
  <c r="E9995" i="7" s="1"/>
  <c r="E9996" i="7" s="1"/>
  <c r="E9997" i="7" s="1"/>
  <c r="E9998" i="7" s="1"/>
  <c r="E9999" i="7" s="1"/>
  <c r="E10000" i="7" s="1"/>
  <c r="E10001" i="7" s="1"/>
  <c r="E10002" i="7" s="1"/>
  <c r="E10003" i="7" s="1"/>
  <c r="E10004" i="7" s="1"/>
  <c r="E10005" i="7" s="1"/>
  <c r="E10006" i="7" s="1"/>
  <c r="E10007" i="7" s="1"/>
  <c r="E10008" i="7" s="1"/>
  <c r="E10009" i="7" s="1"/>
  <c r="E10010" i="7" s="1"/>
  <c r="E10011" i="7" s="1"/>
  <c r="E10012" i="7" s="1"/>
  <c r="E10013" i="7" s="1"/>
  <c r="E10014" i="7" s="1"/>
  <c r="E10015" i="7" s="1"/>
  <c r="E10016" i="7" s="1"/>
  <c r="E10017" i="7" s="1"/>
  <c r="E10018" i="7" s="1"/>
  <c r="E10019" i="7" s="1"/>
  <c r="E10020" i="7" s="1"/>
  <c r="E10021" i="7" s="1"/>
  <c r="E10022" i="7" s="1"/>
  <c r="E10023" i="7" s="1"/>
  <c r="E10024" i="7" s="1"/>
  <c r="E10025" i="7" s="1"/>
  <c r="E10026" i="7" s="1"/>
  <c r="E10027" i="7" s="1"/>
  <c r="E10028" i="7" s="1"/>
  <c r="E10029" i="7" s="1"/>
  <c r="E10030" i="7" s="1"/>
  <c r="E10031" i="7" s="1"/>
  <c r="E10032" i="7" s="1"/>
  <c r="E10033" i="7" s="1"/>
  <c r="E10034" i="7" s="1"/>
  <c r="E10035" i="7" s="1"/>
  <c r="E10036" i="7" s="1"/>
  <c r="E10037" i="7" s="1"/>
  <c r="E10038" i="7" s="1"/>
  <c r="E10039" i="7" s="1"/>
  <c r="E10040" i="7" s="1"/>
  <c r="E10041" i="7" s="1"/>
  <c r="E10042" i="7" s="1"/>
  <c r="E10043" i="7" s="1"/>
  <c r="E10044" i="7" s="1"/>
  <c r="E10045" i="7" s="1"/>
  <c r="E10046" i="7" s="1"/>
  <c r="E10047" i="7" s="1"/>
  <c r="E10048" i="7" s="1"/>
  <c r="E10049" i="7" s="1"/>
  <c r="E10050" i="7" s="1"/>
  <c r="E10051" i="7" s="1"/>
  <c r="E10052" i="7" s="1"/>
  <c r="E10053" i="7" s="1"/>
  <c r="E10054" i="7" s="1"/>
  <c r="E10055" i="7" s="1"/>
  <c r="E10056" i="7" s="1"/>
  <c r="E10057" i="7" s="1"/>
  <c r="E10058" i="7" s="1"/>
  <c r="E10059" i="7" s="1"/>
  <c r="E10060" i="7" s="1"/>
  <c r="E10061" i="7" s="1"/>
  <c r="E10062" i="7" s="1"/>
  <c r="E10063" i="7" s="1"/>
  <c r="E10064" i="7" s="1"/>
  <c r="E10065" i="7" s="1"/>
  <c r="E10066" i="7" s="1"/>
  <c r="E10067" i="7" s="1"/>
  <c r="E10068" i="7" s="1"/>
  <c r="E10069" i="7" s="1"/>
  <c r="E10070" i="7" s="1"/>
  <c r="E10071" i="7" s="1"/>
  <c r="E10072" i="7" s="1"/>
  <c r="E10073" i="7" s="1"/>
  <c r="E10074" i="7" s="1"/>
  <c r="E10075" i="7" s="1"/>
  <c r="E10076" i="7" s="1"/>
  <c r="E10077" i="7" s="1"/>
  <c r="E10078" i="7" s="1"/>
  <c r="E10079" i="7" s="1"/>
  <c r="E10080" i="7" s="1"/>
  <c r="E10081" i="7" s="1"/>
  <c r="E10082" i="7" s="1"/>
  <c r="E10083" i="7" s="1"/>
  <c r="E10084" i="7" s="1"/>
  <c r="E10085" i="7" s="1"/>
  <c r="E10086" i="7" s="1"/>
  <c r="E10087" i="7" s="1"/>
  <c r="E10088" i="7" s="1"/>
  <c r="E10089" i="7" s="1"/>
  <c r="E10090" i="7" s="1"/>
  <c r="E10091" i="7" s="1"/>
  <c r="E10092" i="7" s="1"/>
  <c r="E10093" i="7" s="1"/>
  <c r="E10094" i="7" s="1"/>
  <c r="E10095" i="7" s="1"/>
  <c r="E10096" i="7" s="1"/>
  <c r="E10097" i="7" s="1"/>
  <c r="E10098" i="7" s="1"/>
  <c r="E10099" i="7" s="1"/>
  <c r="E10100" i="7" s="1"/>
  <c r="E10101" i="7" s="1"/>
  <c r="E10102" i="7" s="1"/>
  <c r="E10103" i="7" s="1"/>
  <c r="E10104" i="7" s="1"/>
  <c r="E10105" i="7" s="1"/>
  <c r="E10106" i="7" s="1"/>
  <c r="E10107" i="7" s="1"/>
  <c r="E10108" i="7" s="1"/>
  <c r="E10109" i="7" s="1"/>
  <c r="E10110" i="7" s="1"/>
  <c r="E10111" i="7" s="1"/>
  <c r="E10112" i="7" s="1"/>
  <c r="E10113" i="7" s="1"/>
  <c r="E10114" i="7" s="1"/>
  <c r="E10115" i="7" s="1"/>
  <c r="E10116" i="7" s="1"/>
  <c r="E10117" i="7" s="1"/>
  <c r="E10118" i="7" s="1"/>
  <c r="E10119" i="7" s="1"/>
  <c r="E10120" i="7" s="1"/>
  <c r="E10121" i="7" s="1"/>
  <c r="E10122" i="7" s="1"/>
  <c r="E10123" i="7" s="1"/>
  <c r="E10124" i="7" s="1"/>
  <c r="E10125" i="7" s="1"/>
  <c r="E10126" i="7" s="1"/>
  <c r="E10127" i="7" s="1"/>
  <c r="E10128" i="7" s="1"/>
  <c r="E10129" i="7" s="1"/>
  <c r="E10130" i="7" s="1"/>
  <c r="E10131" i="7" s="1"/>
  <c r="E10132" i="7" s="1"/>
  <c r="E10133" i="7" s="1"/>
  <c r="E10134" i="7" s="1"/>
  <c r="E10135" i="7" s="1"/>
  <c r="E10136" i="7" s="1"/>
  <c r="E10137" i="7" s="1"/>
  <c r="E10138" i="7" s="1"/>
  <c r="E10139" i="7" s="1"/>
  <c r="E10140" i="7" s="1"/>
  <c r="E10141" i="7" s="1"/>
  <c r="E10142" i="7" s="1"/>
  <c r="E10143" i="7" s="1"/>
  <c r="E10144" i="7" s="1"/>
  <c r="E10145" i="7" s="1"/>
  <c r="E10146" i="7" s="1"/>
  <c r="E10147" i="7" s="1"/>
  <c r="E10148" i="7" s="1"/>
  <c r="E10149" i="7" s="1"/>
  <c r="E10150" i="7" s="1"/>
  <c r="E10151" i="7" s="1"/>
  <c r="E10152" i="7" s="1"/>
  <c r="E10153" i="7" s="1"/>
  <c r="E10154" i="7" s="1"/>
  <c r="E10155" i="7" s="1"/>
  <c r="E10156" i="7" s="1"/>
  <c r="E10157" i="7" s="1"/>
  <c r="E10158" i="7" s="1"/>
  <c r="E10159" i="7" s="1"/>
  <c r="E10160" i="7" s="1"/>
  <c r="E10161" i="7" s="1"/>
  <c r="E10162" i="7" s="1"/>
  <c r="E10163" i="7" s="1"/>
  <c r="E10164" i="7" s="1"/>
  <c r="E10165" i="7" s="1"/>
  <c r="E10166" i="7" s="1"/>
  <c r="E10167" i="7" s="1"/>
  <c r="E10168" i="7" s="1"/>
  <c r="E10169" i="7" s="1"/>
  <c r="E10170" i="7" s="1"/>
  <c r="E10171" i="7" s="1"/>
  <c r="E10172" i="7" s="1"/>
  <c r="E10173" i="7" s="1"/>
  <c r="E10174" i="7" s="1"/>
  <c r="E10175" i="7" s="1"/>
  <c r="E10176" i="7" s="1"/>
  <c r="E10177" i="7" s="1"/>
  <c r="E10178" i="7" s="1"/>
  <c r="E10179" i="7" s="1"/>
  <c r="E10180" i="7" s="1"/>
  <c r="E10181" i="7" s="1"/>
  <c r="E10182" i="7" s="1"/>
  <c r="E10183" i="7" s="1"/>
  <c r="E10184" i="7" s="1"/>
  <c r="E10185" i="7" s="1"/>
  <c r="E10186" i="7" s="1"/>
  <c r="E10187" i="7" s="1"/>
  <c r="E10188" i="7" s="1"/>
  <c r="E10189" i="7" s="1"/>
  <c r="E10190" i="7" s="1"/>
  <c r="E10191" i="7" s="1"/>
  <c r="E10192" i="7" s="1"/>
  <c r="E10193" i="7" s="1"/>
  <c r="E10194" i="7" s="1"/>
  <c r="E10195" i="7" s="1"/>
  <c r="E10196" i="7" s="1"/>
  <c r="E10197" i="7" s="1"/>
  <c r="E10198" i="7" s="1"/>
  <c r="E10199" i="7" s="1"/>
  <c r="E10200" i="7" s="1"/>
  <c r="E10201" i="7" s="1"/>
  <c r="E10202" i="7" s="1"/>
  <c r="E10203" i="7" s="1"/>
  <c r="E10204" i="7" s="1"/>
  <c r="E10205" i="7" s="1"/>
  <c r="E10206" i="7" s="1"/>
  <c r="E10207" i="7" s="1"/>
  <c r="E10208" i="7" s="1"/>
  <c r="E10209" i="7" s="1"/>
  <c r="E10210" i="7" s="1"/>
  <c r="E10211" i="7" s="1"/>
  <c r="E10212" i="7" s="1"/>
  <c r="E10213" i="7" s="1"/>
  <c r="E10214" i="7" s="1"/>
  <c r="E10215" i="7" s="1"/>
  <c r="E10216" i="7" s="1"/>
  <c r="E10217" i="7" s="1"/>
  <c r="E10218" i="7" s="1"/>
  <c r="E10219" i="7" s="1"/>
  <c r="E10220" i="7" s="1"/>
  <c r="E10221" i="7" s="1"/>
  <c r="E10222" i="7" s="1"/>
  <c r="E10223" i="7" s="1"/>
  <c r="E10224" i="7" s="1"/>
  <c r="E10225" i="7" s="1"/>
  <c r="E10226" i="7" s="1"/>
  <c r="E10227" i="7" s="1"/>
  <c r="E10228" i="7" s="1"/>
  <c r="E10229" i="7" s="1"/>
  <c r="E10230" i="7" s="1"/>
  <c r="E10231" i="7" s="1"/>
  <c r="E10232" i="7" s="1"/>
  <c r="E10233" i="7" s="1"/>
  <c r="E10234" i="7" s="1"/>
  <c r="E10235" i="7" s="1"/>
  <c r="E10236" i="7" s="1"/>
  <c r="E10237" i="7" s="1"/>
  <c r="E10238" i="7" s="1"/>
  <c r="E10239" i="7" s="1"/>
  <c r="E10240" i="7" s="1"/>
  <c r="E10241" i="7" s="1"/>
  <c r="E10242" i="7" s="1"/>
  <c r="E10243" i="7" s="1"/>
  <c r="E10244" i="7" s="1"/>
  <c r="E10245" i="7" s="1"/>
  <c r="E10246" i="7" s="1"/>
  <c r="E10247" i="7" s="1"/>
  <c r="E10248" i="7" s="1"/>
  <c r="E10249" i="7" s="1"/>
  <c r="E10250" i="7" s="1"/>
  <c r="E10251" i="7" s="1"/>
  <c r="E10252" i="7" s="1"/>
  <c r="E10253" i="7" s="1"/>
  <c r="E10254" i="7" s="1"/>
  <c r="E10255" i="7" s="1"/>
  <c r="E10256" i="7" s="1"/>
  <c r="E10257" i="7" s="1"/>
  <c r="E10258" i="7" s="1"/>
  <c r="E10259" i="7" s="1"/>
  <c r="E10260" i="7" s="1"/>
  <c r="E10261" i="7" s="1"/>
  <c r="E10262" i="7" s="1"/>
  <c r="E10263" i="7" s="1"/>
  <c r="E10264" i="7" s="1"/>
  <c r="E10265" i="7" s="1"/>
  <c r="E10266" i="7" s="1"/>
  <c r="E10267" i="7" s="1"/>
  <c r="E10268" i="7" s="1"/>
  <c r="E10269" i="7" s="1"/>
  <c r="E10270" i="7" s="1"/>
  <c r="E10271" i="7" s="1"/>
  <c r="E10272" i="7" s="1"/>
  <c r="E10273" i="7" s="1"/>
  <c r="E10274" i="7" s="1"/>
  <c r="E10275" i="7" s="1"/>
  <c r="E10276" i="7" s="1"/>
  <c r="E10277" i="7" s="1"/>
  <c r="E10278" i="7" s="1"/>
  <c r="E10279" i="7" s="1"/>
  <c r="E10280" i="7" s="1"/>
  <c r="E10281" i="7" s="1"/>
  <c r="E10282" i="7" s="1"/>
  <c r="E10283" i="7" s="1"/>
  <c r="E10284" i="7" s="1"/>
  <c r="E10285" i="7" s="1"/>
  <c r="E10286" i="7" s="1"/>
  <c r="E10287" i="7" s="1"/>
  <c r="E10288" i="7" s="1"/>
  <c r="E10289" i="7" s="1"/>
  <c r="E10290" i="7" s="1"/>
  <c r="E10291" i="7" s="1"/>
  <c r="E10292" i="7" s="1"/>
  <c r="E10293" i="7" s="1"/>
  <c r="E10294" i="7" s="1"/>
  <c r="E10295" i="7" s="1"/>
  <c r="E10296" i="7" s="1"/>
  <c r="E10297" i="7" s="1"/>
  <c r="E10298" i="7" s="1"/>
  <c r="E10299" i="7" s="1"/>
  <c r="E10300" i="7" s="1"/>
  <c r="E10301" i="7" s="1"/>
  <c r="E10302" i="7" s="1"/>
  <c r="E10303" i="7" s="1"/>
  <c r="E10304" i="7" s="1"/>
  <c r="E10305" i="7" s="1"/>
  <c r="E10306" i="7" s="1"/>
  <c r="E10307" i="7" s="1"/>
  <c r="E10308" i="7" s="1"/>
  <c r="E10309" i="7" s="1"/>
  <c r="E10310" i="7" s="1"/>
  <c r="E10311" i="7" s="1"/>
  <c r="E10312" i="7" s="1"/>
  <c r="E10313" i="7" s="1"/>
  <c r="E10314" i="7" s="1"/>
  <c r="E10315" i="7" s="1"/>
  <c r="E10316" i="7" s="1"/>
  <c r="E10317" i="7" s="1"/>
  <c r="E10318" i="7" s="1"/>
  <c r="E10319" i="7" s="1"/>
  <c r="E10320" i="7" s="1"/>
  <c r="E10321" i="7" s="1"/>
  <c r="E10322" i="7" s="1"/>
  <c r="E10323" i="7" s="1"/>
  <c r="E10324" i="7" s="1"/>
  <c r="E10325" i="7" s="1"/>
  <c r="E10326" i="7" s="1"/>
  <c r="E10327" i="7" s="1"/>
  <c r="E10328" i="7" s="1"/>
  <c r="E10329" i="7" s="1"/>
  <c r="E10330" i="7" s="1"/>
  <c r="E10331" i="7" s="1"/>
  <c r="E10332" i="7" s="1"/>
  <c r="E10333" i="7" s="1"/>
  <c r="E10334" i="7" s="1"/>
  <c r="E10335" i="7" s="1"/>
  <c r="E10336" i="7" s="1"/>
  <c r="E10337" i="7" s="1"/>
  <c r="E10338" i="7" s="1"/>
  <c r="E10339" i="7" s="1"/>
  <c r="E10340" i="7" s="1"/>
  <c r="E10341" i="7" s="1"/>
  <c r="E10342" i="7" s="1"/>
  <c r="E10343" i="7" s="1"/>
  <c r="E10344" i="7" s="1"/>
  <c r="E10345" i="7" s="1"/>
  <c r="E10346" i="7" s="1"/>
  <c r="E10347" i="7" s="1"/>
  <c r="E10348" i="7" s="1"/>
  <c r="E10349" i="7" s="1"/>
  <c r="E10350" i="7" s="1"/>
  <c r="E10351" i="7" s="1"/>
  <c r="E10352" i="7" s="1"/>
  <c r="E10353" i="7" s="1"/>
  <c r="E10354" i="7" s="1"/>
  <c r="E10355" i="7" s="1"/>
  <c r="E10356" i="7" s="1"/>
  <c r="E10357" i="7" s="1"/>
  <c r="E10358" i="7" s="1"/>
  <c r="E10359" i="7" s="1"/>
  <c r="E10360" i="7" s="1"/>
  <c r="E10361" i="7" s="1"/>
  <c r="E10362" i="7" s="1"/>
  <c r="E10363" i="7" s="1"/>
  <c r="E10364" i="7" s="1"/>
  <c r="E10365" i="7" s="1"/>
  <c r="E10366" i="7" s="1"/>
  <c r="E10367" i="7" s="1"/>
  <c r="E10368" i="7" s="1"/>
  <c r="E10369" i="7" s="1"/>
  <c r="E10370" i="7" s="1"/>
  <c r="E10371" i="7" s="1"/>
  <c r="E10372" i="7" s="1"/>
  <c r="E10373" i="7" s="1"/>
  <c r="E10374" i="7" s="1"/>
  <c r="E10375" i="7" s="1"/>
  <c r="E10376" i="7" s="1"/>
  <c r="E10377" i="7" s="1"/>
  <c r="E10378" i="7" s="1"/>
  <c r="E10379" i="7" s="1"/>
  <c r="E10380" i="7" s="1"/>
  <c r="E10381" i="7" s="1"/>
  <c r="E10382" i="7" s="1"/>
  <c r="E10383" i="7" s="1"/>
  <c r="E10384" i="7" s="1"/>
  <c r="E10385" i="7" s="1"/>
  <c r="E10386" i="7" s="1"/>
  <c r="E10387" i="7" s="1"/>
  <c r="E10388" i="7" s="1"/>
  <c r="E10389" i="7" s="1"/>
  <c r="E10390" i="7" s="1"/>
  <c r="E10391" i="7" s="1"/>
  <c r="E10392" i="7" s="1"/>
  <c r="E10393" i="7" s="1"/>
  <c r="E10394" i="7" s="1"/>
  <c r="E10395" i="7" s="1"/>
  <c r="E10396" i="7" s="1"/>
  <c r="E10397" i="7" s="1"/>
  <c r="E10398" i="7" s="1"/>
  <c r="E10399" i="7" s="1"/>
  <c r="E10400" i="7" s="1"/>
  <c r="E10401" i="7" s="1"/>
  <c r="E10402" i="7" s="1"/>
  <c r="E10403" i="7" s="1"/>
  <c r="E10404" i="7" s="1"/>
  <c r="E10405" i="7" s="1"/>
  <c r="E10406" i="7" s="1"/>
  <c r="E10407" i="7" s="1"/>
  <c r="E10408" i="7" s="1"/>
  <c r="E10409" i="7" s="1"/>
  <c r="E10410" i="7" s="1"/>
  <c r="E10411" i="7" s="1"/>
  <c r="E10412" i="7" s="1"/>
  <c r="E10413" i="7" s="1"/>
  <c r="E10414" i="7" s="1"/>
  <c r="E10415" i="7" s="1"/>
  <c r="E10416" i="7" s="1"/>
  <c r="E10417" i="7" s="1"/>
  <c r="E10418" i="7" s="1"/>
  <c r="E10419" i="7" s="1"/>
  <c r="E10420" i="7" s="1"/>
  <c r="E10421" i="7" s="1"/>
  <c r="E10422" i="7" s="1"/>
  <c r="E10423" i="7" s="1"/>
  <c r="E10424" i="7" s="1"/>
  <c r="E10425" i="7" s="1"/>
  <c r="E10426" i="7" s="1"/>
  <c r="E10427" i="7" s="1"/>
  <c r="E10428" i="7" s="1"/>
  <c r="E10429" i="7" s="1"/>
  <c r="E10430" i="7" s="1"/>
  <c r="E10431" i="7" s="1"/>
  <c r="E10432" i="7" s="1"/>
  <c r="E10433" i="7" s="1"/>
  <c r="E10434" i="7" s="1"/>
  <c r="E10435" i="7" s="1"/>
  <c r="E10436" i="7" s="1"/>
  <c r="E10437" i="7" s="1"/>
  <c r="E10438" i="7" s="1"/>
  <c r="E10439" i="7" s="1"/>
  <c r="E10440" i="7" s="1"/>
  <c r="E10441" i="7" s="1"/>
  <c r="E10442" i="7" s="1"/>
  <c r="E10443" i="7" s="1"/>
  <c r="E10444" i="7" s="1"/>
  <c r="E10445" i="7" s="1"/>
  <c r="E10446" i="7" s="1"/>
  <c r="E10447" i="7" s="1"/>
  <c r="E10448" i="7" s="1"/>
  <c r="E10449" i="7" s="1"/>
  <c r="E10450" i="7" s="1"/>
  <c r="E10451" i="7" s="1"/>
  <c r="E10452" i="7" s="1"/>
  <c r="E10453" i="7" s="1"/>
  <c r="E10454" i="7" s="1"/>
  <c r="E10455" i="7" s="1"/>
  <c r="E10456" i="7" s="1"/>
  <c r="E10457" i="7" s="1"/>
  <c r="E10458" i="7" s="1"/>
  <c r="E10459" i="7" s="1"/>
  <c r="E10460" i="7" s="1"/>
  <c r="E10461" i="7" s="1"/>
  <c r="E10462" i="7" s="1"/>
  <c r="E10463" i="7" s="1"/>
  <c r="E10464" i="7" s="1"/>
  <c r="E10465" i="7" s="1"/>
  <c r="E10466" i="7" s="1"/>
  <c r="E10467" i="7" s="1"/>
  <c r="E10468" i="7" s="1"/>
  <c r="E10469" i="7" s="1"/>
  <c r="E10470" i="7" s="1"/>
  <c r="E10471" i="7" s="1"/>
  <c r="E10472" i="7" s="1"/>
  <c r="E10473" i="7" s="1"/>
  <c r="E10474" i="7" s="1"/>
  <c r="E10475" i="7" s="1"/>
  <c r="E10476" i="7" s="1"/>
  <c r="E10477" i="7" s="1"/>
  <c r="E10478" i="7" s="1"/>
  <c r="E10479" i="7" s="1"/>
  <c r="E10480" i="7" s="1"/>
  <c r="E10481" i="7" s="1"/>
  <c r="E10482" i="7" s="1"/>
  <c r="E10483" i="7" s="1"/>
  <c r="E10484" i="7" s="1"/>
  <c r="E10485" i="7" s="1"/>
  <c r="E10486" i="7" s="1"/>
  <c r="E10487" i="7" s="1"/>
  <c r="E10488" i="7" s="1"/>
  <c r="E10489" i="7" s="1"/>
  <c r="E10490" i="7" s="1"/>
  <c r="E10491" i="7" s="1"/>
  <c r="E10492" i="7" s="1"/>
  <c r="E10493" i="7" s="1"/>
  <c r="E10494" i="7" s="1"/>
  <c r="E10495" i="7" s="1"/>
  <c r="E10496" i="7" s="1"/>
  <c r="E10497" i="7" s="1"/>
  <c r="E10498" i="7" s="1"/>
  <c r="E10499" i="7" s="1"/>
  <c r="E10500" i="7" s="1"/>
  <c r="E10501" i="7" s="1"/>
  <c r="E10502" i="7" s="1"/>
  <c r="E10503" i="7" s="1"/>
  <c r="E10504" i="7" s="1"/>
  <c r="E10505" i="7" s="1"/>
  <c r="E10506" i="7" s="1"/>
  <c r="E10507" i="7" s="1"/>
  <c r="E10508" i="7" s="1"/>
  <c r="E10509" i="7" s="1"/>
  <c r="E10510" i="7" s="1"/>
  <c r="E10511" i="7" s="1"/>
  <c r="E10512" i="7" s="1"/>
  <c r="E10513" i="7" s="1"/>
  <c r="E10514" i="7" s="1"/>
  <c r="E10515" i="7" s="1"/>
  <c r="E10516" i="7" s="1"/>
  <c r="E10517" i="7" s="1"/>
  <c r="E10518" i="7" s="1"/>
  <c r="E10519" i="7" s="1"/>
  <c r="E10520" i="7" s="1"/>
  <c r="E10521" i="7" s="1"/>
  <c r="E10522" i="7" s="1"/>
  <c r="E10523" i="7" s="1"/>
  <c r="E10524" i="7" s="1"/>
  <c r="E10525" i="7" s="1"/>
  <c r="E10526" i="7" s="1"/>
  <c r="E10527" i="7" s="1"/>
  <c r="E10528" i="7" s="1"/>
  <c r="E10529" i="7" s="1"/>
  <c r="E10530" i="7" s="1"/>
  <c r="E10531" i="7" s="1"/>
  <c r="E10532" i="7" s="1"/>
  <c r="E10533" i="7" s="1"/>
  <c r="E10534" i="7" s="1"/>
  <c r="E10535" i="7" s="1"/>
  <c r="E10536" i="7" s="1"/>
  <c r="E10537" i="7" s="1"/>
  <c r="E10538" i="7" s="1"/>
  <c r="E10539" i="7" s="1"/>
  <c r="E10540" i="7" s="1"/>
  <c r="E10541" i="7" s="1"/>
  <c r="E10542" i="7" s="1"/>
  <c r="E10543" i="7" s="1"/>
  <c r="E10544" i="7" s="1"/>
  <c r="E10545" i="7" s="1"/>
  <c r="E10546" i="7" s="1"/>
  <c r="E10547" i="7" s="1"/>
  <c r="E10548" i="7" s="1"/>
  <c r="E10549" i="7" s="1"/>
  <c r="E10550" i="7" s="1"/>
  <c r="E10551" i="7" s="1"/>
  <c r="E10552" i="7" s="1"/>
  <c r="E10553" i="7" s="1"/>
  <c r="E10554" i="7" s="1"/>
  <c r="E10555" i="7" s="1"/>
  <c r="E10556" i="7" s="1"/>
  <c r="E10557" i="7" s="1"/>
  <c r="E10558" i="7" s="1"/>
  <c r="E10559" i="7" s="1"/>
  <c r="E10560" i="7" s="1"/>
  <c r="E10561" i="7" s="1"/>
  <c r="E10562" i="7" s="1"/>
  <c r="E10563" i="7" s="1"/>
  <c r="E10564" i="7" s="1"/>
  <c r="E10565" i="7" s="1"/>
  <c r="E10566" i="7" s="1"/>
  <c r="E10567" i="7" s="1"/>
  <c r="E10568" i="7" s="1"/>
  <c r="E10569" i="7" s="1"/>
  <c r="E10570" i="7" s="1"/>
  <c r="E10571" i="7" s="1"/>
  <c r="E10572" i="7" s="1"/>
  <c r="E10573" i="7" s="1"/>
  <c r="E10574" i="7" s="1"/>
  <c r="E10575" i="7" s="1"/>
  <c r="E10576" i="7" s="1"/>
  <c r="E10577" i="7" s="1"/>
  <c r="E10578" i="7" s="1"/>
  <c r="E10579" i="7" s="1"/>
  <c r="E10580" i="7" s="1"/>
  <c r="E10581" i="7" s="1"/>
  <c r="E10582" i="7" s="1"/>
  <c r="E10583" i="7" s="1"/>
  <c r="E10584" i="7" s="1"/>
  <c r="E10585" i="7" s="1"/>
  <c r="E10586" i="7" s="1"/>
  <c r="E10587" i="7" s="1"/>
  <c r="E10588" i="7" s="1"/>
  <c r="E10589" i="7" s="1"/>
  <c r="E10590" i="7" s="1"/>
  <c r="E10591" i="7" s="1"/>
  <c r="E10592" i="7" s="1"/>
  <c r="E10593" i="7" s="1"/>
  <c r="E10594" i="7" s="1"/>
  <c r="E10595" i="7" s="1"/>
  <c r="E10596" i="7" s="1"/>
  <c r="E10597" i="7" s="1"/>
  <c r="E10598" i="7" s="1"/>
  <c r="E10599" i="7" s="1"/>
  <c r="E10600" i="7" s="1"/>
  <c r="E10601" i="7" s="1"/>
  <c r="E10602" i="7" s="1"/>
  <c r="E10603" i="7" s="1"/>
  <c r="E10604" i="7" s="1"/>
  <c r="E10605" i="7" s="1"/>
  <c r="E10606" i="7" s="1"/>
  <c r="E10607" i="7" s="1"/>
  <c r="E10608" i="7" s="1"/>
  <c r="E10609" i="7" s="1"/>
  <c r="E10610" i="7" s="1"/>
  <c r="E10611" i="7" s="1"/>
  <c r="E10612" i="7" s="1"/>
  <c r="E10613" i="7" s="1"/>
  <c r="E10614" i="7" s="1"/>
  <c r="E10615" i="7" s="1"/>
  <c r="E10616" i="7" s="1"/>
  <c r="E10617" i="7" s="1"/>
  <c r="E10618" i="7" s="1"/>
  <c r="E10619" i="7" s="1"/>
  <c r="E10620" i="7" s="1"/>
  <c r="E10621" i="7" s="1"/>
  <c r="E10622" i="7" s="1"/>
  <c r="E10623" i="7" s="1"/>
  <c r="E10624" i="7" s="1"/>
  <c r="E10625" i="7" s="1"/>
  <c r="E10626" i="7" s="1"/>
  <c r="E10627" i="7" s="1"/>
  <c r="E10628" i="7" s="1"/>
  <c r="E10629" i="7" s="1"/>
  <c r="E10630" i="7" s="1"/>
  <c r="E10631" i="7" s="1"/>
  <c r="E10632" i="7" s="1"/>
  <c r="E10633" i="7" s="1"/>
  <c r="E10634" i="7" s="1"/>
  <c r="E10635" i="7" s="1"/>
  <c r="E10636" i="7" s="1"/>
  <c r="E10637" i="7" s="1"/>
  <c r="E10638" i="7" s="1"/>
  <c r="E10639" i="7" s="1"/>
  <c r="E10640" i="7" s="1"/>
  <c r="E10641" i="7" s="1"/>
  <c r="E10642" i="7" s="1"/>
  <c r="E10643" i="7" s="1"/>
  <c r="E10644" i="7" s="1"/>
  <c r="E10645" i="7" s="1"/>
  <c r="E10646" i="7" s="1"/>
  <c r="E10647" i="7" s="1"/>
  <c r="E10648" i="7" s="1"/>
  <c r="E10649" i="7" s="1"/>
  <c r="E10650" i="7" s="1"/>
  <c r="E10651" i="7" s="1"/>
  <c r="E10652" i="7" s="1"/>
  <c r="E10653" i="7" s="1"/>
  <c r="E10654" i="7" s="1"/>
  <c r="E10655" i="7" s="1"/>
  <c r="E10656" i="7" s="1"/>
  <c r="E10657" i="7" s="1"/>
  <c r="E10658" i="7" s="1"/>
  <c r="E10659" i="7" s="1"/>
  <c r="E10660" i="7" s="1"/>
  <c r="E10661" i="7" s="1"/>
  <c r="E10662" i="7" s="1"/>
  <c r="E10663" i="7" s="1"/>
  <c r="E10664" i="7" s="1"/>
  <c r="E10665" i="7" s="1"/>
  <c r="E10666" i="7" s="1"/>
  <c r="E10667" i="7" s="1"/>
  <c r="E10668" i="7" s="1"/>
  <c r="E10669" i="7" s="1"/>
  <c r="E10670" i="7" s="1"/>
  <c r="E10671" i="7" s="1"/>
  <c r="E10672" i="7" s="1"/>
  <c r="E10673" i="7" s="1"/>
  <c r="E10674" i="7" s="1"/>
  <c r="E10675" i="7" s="1"/>
  <c r="E10676" i="7" s="1"/>
  <c r="E10677" i="7" s="1"/>
  <c r="E10678" i="7" s="1"/>
  <c r="E10679" i="7" s="1"/>
  <c r="E10680" i="7" s="1"/>
  <c r="E10681" i="7" s="1"/>
  <c r="E10682" i="7" s="1"/>
  <c r="E10683" i="7" s="1"/>
  <c r="E10684" i="7" s="1"/>
  <c r="E10685" i="7" s="1"/>
  <c r="E10686" i="7" s="1"/>
  <c r="E10687" i="7" s="1"/>
  <c r="E10688" i="7" s="1"/>
  <c r="E10689" i="7" s="1"/>
  <c r="E10690" i="7" s="1"/>
  <c r="E10691" i="7" s="1"/>
  <c r="E10692" i="7" s="1"/>
  <c r="E10693" i="7" s="1"/>
  <c r="E10694" i="7" s="1"/>
  <c r="E10695" i="7" s="1"/>
  <c r="E10696" i="7" s="1"/>
  <c r="E10697" i="7" s="1"/>
  <c r="E10698" i="7" s="1"/>
  <c r="E10699" i="7" s="1"/>
  <c r="E10700" i="7" s="1"/>
  <c r="E10701" i="7" s="1"/>
  <c r="E10702" i="7" s="1"/>
  <c r="E10703" i="7" s="1"/>
  <c r="E10704" i="7" s="1"/>
  <c r="E10705" i="7" s="1"/>
  <c r="E10706" i="7" s="1"/>
  <c r="E10707" i="7" s="1"/>
  <c r="E10708" i="7" s="1"/>
  <c r="E10709" i="7" s="1"/>
  <c r="E10710" i="7" s="1"/>
  <c r="E10711" i="7" s="1"/>
  <c r="E10712" i="7" s="1"/>
  <c r="E10713" i="7" s="1"/>
  <c r="E10714" i="7" s="1"/>
  <c r="E10715" i="7" s="1"/>
  <c r="E10716" i="7" s="1"/>
  <c r="E10717" i="7" s="1"/>
  <c r="E10718" i="7" s="1"/>
  <c r="E10719" i="7" s="1"/>
  <c r="E10720" i="7" s="1"/>
  <c r="E10721" i="7" s="1"/>
  <c r="E10722" i="7" s="1"/>
  <c r="E10723" i="7" s="1"/>
  <c r="E10724" i="7" s="1"/>
  <c r="E10725" i="7" s="1"/>
  <c r="E10726" i="7" s="1"/>
  <c r="E10727" i="7" s="1"/>
  <c r="E10728" i="7" s="1"/>
  <c r="E10729" i="7" s="1"/>
  <c r="E10730" i="7" s="1"/>
  <c r="E10731" i="7" s="1"/>
  <c r="E10732" i="7" s="1"/>
  <c r="E10733" i="7" s="1"/>
  <c r="E10734" i="7" s="1"/>
  <c r="E10735" i="7" s="1"/>
  <c r="E10736" i="7" s="1"/>
  <c r="E10737" i="7" s="1"/>
  <c r="E10738" i="7" s="1"/>
  <c r="E10739" i="7" s="1"/>
  <c r="E10740" i="7" s="1"/>
  <c r="E10741" i="7" s="1"/>
  <c r="E10742" i="7" s="1"/>
  <c r="E10743" i="7" s="1"/>
  <c r="E10744" i="7" s="1"/>
  <c r="E10745" i="7" s="1"/>
  <c r="E10746" i="7" s="1"/>
  <c r="E10747" i="7" s="1"/>
  <c r="E10748" i="7" s="1"/>
  <c r="E10749" i="7" s="1"/>
  <c r="E10750" i="7" s="1"/>
  <c r="E10751" i="7" s="1"/>
  <c r="E10752" i="7" s="1"/>
  <c r="E10753" i="7" s="1"/>
  <c r="E10754" i="7" s="1"/>
  <c r="E10755" i="7" s="1"/>
  <c r="E10756" i="7" s="1"/>
  <c r="E10757" i="7" s="1"/>
  <c r="E10758" i="7" s="1"/>
  <c r="E10759" i="7" s="1"/>
  <c r="E10760" i="7" s="1"/>
  <c r="E10761" i="7" s="1"/>
  <c r="E10762" i="7" s="1"/>
  <c r="E10763" i="7" s="1"/>
  <c r="E10764" i="7" s="1"/>
  <c r="E10765" i="7" s="1"/>
  <c r="E10766" i="7" s="1"/>
  <c r="E10767" i="7" s="1"/>
  <c r="E10768" i="7" s="1"/>
  <c r="E10769" i="7" s="1"/>
  <c r="E10770" i="7" s="1"/>
  <c r="E10771" i="7" s="1"/>
  <c r="E10772" i="7" s="1"/>
  <c r="E10773" i="7" s="1"/>
  <c r="E10774" i="7" s="1"/>
  <c r="E10775" i="7" s="1"/>
  <c r="E10776" i="7" s="1"/>
  <c r="E10777" i="7" s="1"/>
  <c r="E10778" i="7" s="1"/>
  <c r="E10779" i="7" s="1"/>
  <c r="E10780" i="7" s="1"/>
  <c r="E10781" i="7" s="1"/>
  <c r="E10782" i="7" s="1"/>
  <c r="E10783" i="7" s="1"/>
  <c r="E10784" i="7" s="1"/>
  <c r="E10785" i="7" s="1"/>
  <c r="E10786" i="7" s="1"/>
  <c r="E10787" i="7" s="1"/>
  <c r="E10788" i="7" s="1"/>
  <c r="E10789" i="7" s="1"/>
  <c r="E10790" i="7" s="1"/>
  <c r="E10791" i="7" s="1"/>
  <c r="E10792" i="7" s="1"/>
  <c r="E10793" i="7" s="1"/>
  <c r="E10794" i="7" s="1"/>
  <c r="E10795" i="7" s="1"/>
  <c r="E10796" i="7" s="1"/>
  <c r="E10797" i="7" s="1"/>
  <c r="E10798" i="7" s="1"/>
  <c r="E10799" i="7" s="1"/>
  <c r="E10800" i="7" s="1"/>
  <c r="E10801" i="7" s="1"/>
  <c r="E10802" i="7" s="1"/>
  <c r="E10803" i="7" s="1"/>
  <c r="E10804" i="7" s="1"/>
  <c r="E10805" i="7" s="1"/>
  <c r="E10806" i="7" s="1"/>
  <c r="E10807" i="7" s="1"/>
  <c r="E10808" i="7" s="1"/>
  <c r="E10809" i="7" s="1"/>
  <c r="E10810" i="7" s="1"/>
  <c r="E10811" i="7" s="1"/>
  <c r="E10812" i="7" s="1"/>
  <c r="E10813" i="7" s="1"/>
  <c r="E10814" i="7" s="1"/>
  <c r="E10815" i="7" s="1"/>
  <c r="E10816" i="7" s="1"/>
  <c r="E10817" i="7" s="1"/>
  <c r="E10818" i="7" s="1"/>
  <c r="E10819" i="7" s="1"/>
  <c r="E10820" i="7" s="1"/>
  <c r="E10821" i="7" s="1"/>
  <c r="E10822" i="7" s="1"/>
  <c r="E10823" i="7" s="1"/>
  <c r="E10824" i="7" s="1"/>
  <c r="E10825" i="7" s="1"/>
  <c r="E10826" i="7" s="1"/>
  <c r="E10827" i="7" s="1"/>
  <c r="E10828" i="7" s="1"/>
  <c r="E10829" i="7" s="1"/>
  <c r="E10830" i="7" s="1"/>
  <c r="E10831" i="7" s="1"/>
  <c r="E10832" i="7" s="1"/>
  <c r="E10833" i="7" s="1"/>
  <c r="E10834" i="7" s="1"/>
  <c r="E10835" i="7" s="1"/>
  <c r="E10836" i="7" s="1"/>
  <c r="E10837" i="7" s="1"/>
  <c r="E10838" i="7" s="1"/>
  <c r="E10839" i="7" s="1"/>
  <c r="E10840" i="7" s="1"/>
  <c r="E10841" i="7" s="1"/>
  <c r="E10842" i="7" s="1"/>
  <c r="E10843" i="7" s="1"/>
  <c r="E10844" i="7" s="1"/>
  <c r="E10845" i="7" s="1"/>
  <c r="E10846" i="7" s="1"/>
  <c r="E10847" i="7" s="1"/>
  <c r="E10848" i="7" s="1"/>
  <c r="E10849" i="7" s="1"/>
  <c r="E10850" i="7" s="1"/>
  <c r="E10851" i="7" s="1"/>
  <c r="E10852" i="7" s="1"/>
  <c r="E10853" i="7" s="1"/>
  <c r="E10854" i="7" s="1"/>
  <c r="E10855" i="7" s="1"/>
  <c r="E10856" i="7" s="1"/>
  <c r="E10857" i="7" s="1"/>
  <c r="E10858" i="7" s="1"/>
  <c r="E10859" i="7" s="1"/>
  <c r="E10860" i="7" s="1"/>
  <c r="E10861" i="7" s="1"/>
  <c r="E10862" i="7" s="1"/>
  <c r="E10863" i="7" s="1"/>
  <c r="E10864" i="7" s="1"/>
  <c r="E10865" i="7" s="1"/>
  <c r="E10866" i="7" s="1"/>
  <c r="E10867" i="7" s="1"/>
  <c r="E10868" i="7" s="1"/>
  <c r="E10869" i="7" s="1"/>
  <c r="E10870" i="7" s="1"/>
  <c r="E10871" i="7" s="1"/>
  <c r="E10872" i="7" s="1"/>
  <c r="E10873" i="7" s="1"/>
  <c r="E10874" i="7" s="1"/>
  <c r="E10875" i="7" s="1"/>
  <c r="E10876" i="7" s="1"/>
  <c r="E10877" i="7" s="1"/>
  <c r="E10878" i="7" s="1"/>
  <c r="E10879" i="7" s="1"/>
  <c r="E10880" i="7" s="1"/>
  <c r="E10881" i="7" s="1"/>
  <c r="E10882" i="7" s="1"/>
  <c r="E10883" i="7" s="1"/>
  <c r="E10884" i="7" s="1"/>
  <c r="E10885" i="7" s="1"/>
  <c r="E10886" i="7" s="1"/>
  <c r="E10887" i="7" s="1"/>
  <c r="E10888" i="7" s="1"/>
  <c r="E10889" i="7" s="1"/>
  <c r="E10890" i="7" s="1"/>
  <c r="E10891" i="7" s="1"/>
  <c r="E10892" i="7" s="1"/>
  <c r="E10893" i="7" s="1"/>
  <c r="E10894" i="7" s="1"/>
  <c r="E10895" i="7" s="1"/>
  <c r="E10896" i="7" s="1"/>
  <c r="E10897" i="7" s="1"/>
  <c r="E10898" i="7" s="1"/>
  <c r="E10899" i="7" s="1"/>
  <c r="E10900" i="7" s="1"/>
  <c r="E10901" i="7" s="1"/>
  <c r="E10902" i="7" s="1"/>
  <c r="E10903" i="7" s="1"/>
  <c r="E10904" i="7" s="1"/>
  <c r="E10905" i="7" s="1"/>
  <c r="E10906" i="7" s="1"/>
  <c r="E10907" i="7" s="1"/>
  <c r="E10908" i="7" s="1"/>
  <c r="E10909" i="7" s="1"/>
  <c r="E10910" i="7" s="1"/>
  <c r="E10911" i="7" s="1"/>
  <c r="E10912" i="7" s="1"/>
  <c r="E10913" i="7" s="1"/>
  <c r="E10914" i="7" s="1"/>
  <c r="E10915" i="7" s="1"/>
  <c r="E10916" i="7" s="1"/>
  <c r="E10917" i="7" s="1"/>
  <c r="E10918" i="7" s="1"/>
  <c r="E10919" i="7" s="1"/>
  <c r="E10920" i="7" s="1"/>
  <c r="E10921" i="7" s="1"/>
  <c r="E10922" i="7" s="1"/>
  <c r="E10923" i="7" s="1"/>
  <c r="E10924" i="7" s="1"/>
  <c r="E10925" i="7" s="1"/>
  <c r="E10926" i="7" s="1"/>
  <c r="E10927" i="7" s="1"/>
  <c r="E10928" i="7" s="1"/>
  <c r="E10929" i="7" s="1"/>
  <c r="E10930" i="7" s="1"/>
  <c r="E10931" i="7" s="1"/>
  <c r="E10932" i="7" s="1"/>
  <c r="E10933" i="7" s="1"/>
  <c r="E10934" i="7" s="1"/>
  <c r="E10935" i="7" s="1"/>
  <c r="E10936" i="7" s="1"/>
  <c r="E10937" i="7" s="1"/>
  <c r="E10938" i="7" s="1"/>
  <c r="E10939" i="7" s="1"/>
  <c r="E10940" i="7" s="1"/>
  <c r="E10941" i="7" s="1"/>
  <c r="E10942" i="7" s="1"/>
  <c r="E10943" i="7" s="1"/>
  <c r="E10944" i="7" s="1"/>
  <c r="E10945" i="7" s="1"/>
  <c r="E10946" i="7" s="1"/>
  <c r="E10947" i="7" s="1"/>
  <c r="E10948" i="7" s="1"/>
  <c r="E10949" i="7" s="1"/>
  <c r="E10950" i="7" s="1"/>
  <c r="E10951" i="7" s="1"/>
  <c r="E10952" i="7" s="1"/>
  <c r="E10953" i="7" s="1"/>
  <c r="E10954" i="7" s="1"/>
  <c r="E10955" i="7" s="1"/>
  <c r="E10956" i="7" s="1"/>
  <c r="E10957" i="7" s="1"/>
  <c r="E10958" i="7" s="1"/>
  <c r="E10959" i="7" s="1"/>
  <c r="E10960" i="7" s="1"/>
  <c r="E10961" i="7" s="1"/>
  <c r="E10962" i="7" s="1"/>
  <c r="E10963" i="7" s="1"/>
  <c r="E10964" i="7" s="1"/>
  <c r="E10965" i="7" s="1"/>
  <c r="E10966" i="7" s="1"/>
  <c r="E10967" i="7" s="1"/>
  <c r="E10968" i="7" s="1"/>
  <c r="E10969" i="7" s="1"/>
  <c r="E10970" i="7" s="1"/>
  <c r="E10971" i="7" s="1"/>
  <c r="E10972" i="7" s="1"/>
  <c r="E10973" i="7" s="1"/>
  <c r="E10974" i="7" s="1"/>
  <c r="E10975" i="7" s="1"/>
  <c r="E10976" i="7" s="1"/>
  <c r="E10977" i="7" s="1"/>
  <c r="E10978" i="7" s="1"/>
  <c r="E10979" i="7" s="1"/>
  <c r="E10980" i="7" s="1"/>
  <c r="E10981" i="7" s="1"/>
  <c r="E10982" i="7" s="1"/>
  <c r="E10983" i="7" s="1"/>
  <c r="E10984" i="7" s="1"/>
  <c r="E10985" i="7" s="1"/>
  <c r="E10986" i="7" s="1"/>
  <c r="E10987" i="7" s="1"/>
  <c r="E10988" i="7" s="1"/>
  <c r="E10989" i="7" s="1"/>
  <c r="E10990" i="7" s="1"/>
  <c r="E10991" i="7" s="1"/>
  <c r="E10992" i="7" s="1"/>
  <c r="E10993" i="7" s="1"/>
  <c r="E10994" i="7" s="1"/>
  <c r="E10995" i="7" s="1"/>
  <c r="E10996" i="7" s="1"/>
  <c r="E10997" i="7" s="1"/>
  <c r="E10998" i="7" s="1"/>
  <c r="E10999" i="7" s="1"/>
  <c r="E11000" i="7" s="1"/>
  <c r="E11001" i="7" s="1"/>
  <c r="E11002" i="7" s="1"/>
  <c r="E11003" i="7" s="1"/>
  <c r="E11004" i="7" s="1"/>
  <c r="E11005" i="7" s="1"/>
  <c r="E11006" i="7" s="1"/>
  <c r="E11007" i="7" s="1"/>
  <c r="E11008" i="7" s="1"/>
  <c r="E11009" i="7" s="1"/>
  <c r="E11010" i="7" s="1"/>
  <c r="E11011" i="7" s="1"/>
  <c r="E11012" i="7" s="1"/>
  <c r="E11013" i="7" s="1"/>
  <c r="E11014" i="7" s="1"/>
  <c r="E11015" i="7" s="1"/>
  <c r="E11016" i="7" s="1"/>
  <c r="E11017" i="7" s="1"/>
  <c r="E11018" i="7" s="1"/>
  <c r="E11019" i="7" s="1"/>
  <c r="E11020" i="7" s="1"/>
  <c r="E11021" i="7" s="1"/>
  <c r="E11022" i="7" s="1"/>
  <c r="E11023" i="7" s="1"/>
  <c r="E11024" i="7" s="1"/>
  <c r="E11025" i="7" s="1"/>
  <c r="E11026" i="7" s="1"/>
  <c r="E11027" i="7" s="1"/>
  <c r="E11028" i="7" s="1"/>
  <c r="E11029" i="7" s="1"/>
  <c r="E11030" i="7" s="1"/>
  <c r="E11031" i="7" s="1"/>
  <c r="E11032" i="7" s="1"/>
  <c r="E11033" i="7" s="1"/>
  <c r="E11034" i="7" s="1"/>
  <c r="E11035" i="7" s="1"/>
  <c r="E11036" i="7" s="1"/>
  <c r="E11037" i="7" s="1"/>
  <c r="E11038" i="7" s="1"/>
  <c r="E11039" i="7" s="1"/>
  <c r="E11040" i="7" s="1"/>
  <c r="E11041" i="7" s="1"/>
  <c r="E11042" i="7" s="1"/>
  <c r="E11043" i="7" s="1"/>
  <c r="E11044" i="7" s="1"/>
  <c r="E11045" i="7" s="1"/>
  <c r="E11046" i="7" s="1"/>
  <c r="E11047" i="7" s="1"/>
  <c r="E11048" i="7" s="1"/>
  <c r="E11049" i="7" s="1"/>
  <c r="E11050" i="7" s="1"/>
  <c r="E11051" i="7" s="1"/>
  <c r="E11052" i="7" s="1"/>
  <c r="E11053" i="7" s="1"/>
  <c r="E11054" i="7" s="1"/>
  <c r="E11055" i="7" s="1"/>
  <c r="E11056" i="7" s="1"/>
  <c r="E11057" i="7" s="1"/>
  <c r="E11058" i="7" s="1"/>
  <c r="E11059" i="7" s="1"/>
  <c r="E11060" i="7" s="1"/>
  <c r="E11061" i="7" s="1"/>
  <c r="E11062" i="7" s="1"/>
  <c r="E11063" i="7" s="1"/>
  <c r="E11064" i="7" s="1"/>
  <c r="E11065" i="7" s="1"/>
  <c r="E11066" i="7" s="1"/>
  <c r="E11067" i="7" s="1"/>
  <c r="E11068" i="7" s="1"/>
  <c r="E11069" i="7" s="1"/>
  <c r="E11070" i="7" s="1"/>
  <c r="E11071" i="7" s="1"/>
  <c r="E11072" i="7" s="1"/>
  <c r="E11073" i="7" s="1"/>
  <c r="E11074" i="7" s="1"/>
  <c r="E11075" i="7" s="1"/>
  <c r="E11076" i="7" s="1"/>
  <c r="E11077" i="7" s="1"/>
  <c r="E11078" i="7" s="1"/>
  <c r="E11079" i="7" s="1"/>
  <c r="E11080" i="7" s="1"/>
  <c r="E11081" i="7" s="1"/>
  <c r="E11082" i="7" s="1"/>
  <c r="E11083" i="7" s="1"/>
  <c r="E11084" i="7" s="1"/>
  <c r="E11085" i="7" s="1"/>
  <c r="E11086" i="7" s="1"/>
  <c r="E11087" i="7" s="1"/>
  <c r="E11088" i="7" s="1"/>
  <c r="E11089" i="7" s="1"/>
  <c r="E11090" i="7" s="1"/>
  <c r="E11091" i="7" s="1"/>
  <c r="E11092" i="7" s="1"/>
  <c r="E11093" i="7" s="1"/>
  <c r="E11094" i="7" s="1"/>
  <c r="E11095" i="7" s="1"/>
  <c r="E11096" i="7" s="1"/>
  <c r="E11097" i="7" s="1"/>
  <c r="E11098" i="7" s="1"/>
  <c r="E11099" i="7" s="1"/>
  <c r="E11100" i="7" s="1"/>
  <c r="E11101" i="7" s="1"/>
  <c r="E11102" i="7" s="1"/>
  <c r="E11103" i="7" s="1"/>
  <c r="E11104" i="7" s="1"/>
  <c r="E11105" i="7" s="1"/>
  <c r="E11106" i="7" s="1"/>
  <c r="E11107" i="7" s="1"/>
  <c r="E11108" i="7" s="1"/>
  <c r="E11109" i="7" s="1"/>
  <c r="E11110" i="7" s="1"/>
  <c r="E11111" i="7" s="1"/>
  <c r="E11112" i="7" s="1"/>
  <c r="E11113" i="7" s="1"/>
  <c r="E11114" i="7" s="1"/>
  <c r="E11115" i="7" s="1"/>
  <c r="E11116" i="7" s="1"/>
  <c r="E11117" i="7" s="1"/>
  <c r="E11118" i="7" s="1"/>
  <c r="E11119" i="7" s="1"/>
  <c r="E11120" i="7" s="1"/>
  <c r="E11121" i="7" s="1"/>
  <c r="E11122" i="7" s="1"/>
  <c r="E11123" i="7" s="1"/>
  <c r="E11124" i="7" s="1"/>
  <c r="E11125" i="7" s="1"/>
  <c r="E11126" i="7" s="1"/>
  <c r="E11127" i="7" s="1"/>
  <c r="E11128" i="7" s="1"/>
  <c r="E11129" i="7" s="1"/>
  <c r="E11130" i="7" s="1"/>
  <c r="E11131" i="7" s="1"/>
  <c r="E11132" i="7" s="1"/>
  <c r="E11133" i="7" s="1"/>
  <c r="E11134" i="7" s="1"/>
  <c r="E11135" i="7" s="1"/>
  <c r="E11136" i="7" s="1"/>
  <c r="E11137" i="7" s="1"/>
  <c r="E11138" i="7" s="1"/>
  <c r="E11139" i="7" s="1"/>
  <c r="E11140" i="7" s="1"/>
  <c r="E11141" i="7" s="1"/>
  <c r="E11142" i="7" s="1"/>
  <c r="E11143" i="7" s="1"/>
  <c r="E11144" i="7" s="1"/>
  <c r="E11145" i="7" s="1"/>
  <c r="E11146" i="7" s="1"/>
  <c r="E11147" i="7" s="1"/>
  <c r="E11148" i="7" s="1"/>
  <c r="E11149" i="7" s="1"/>
  <c r="E11150" i="7" s="1"/>
  <c r="E11151" i="7" s="1"/>
  <c r="E11152" i="7" s="1"/>
  <c r="E11153" i="7" s="1"/>
  <c r="E11154" i="7" s="1"/>
  <c r="E11155" i="7" s="1"/>
  <c r="E11156" i="7" s="1"/>
  <c r="E11157" i="7" s="1"/>
  <c r="E11158" i="7" s="1"/>
  <c r="E11159" i="7" s="1"/>
  <c r="E11160" i="7" s="1"/>
  <c r="E11161" i="7" s="1"/>
  <c r="E11162" i="7" s="1"/>
  <c r="E11163" i="7" s="1"/>
  <c r="E11164" i="7" s="1"/>
  <c r="E11165" i="7" s="1"/>
  <c r="E11166" i="7" s="1"/>
  <c r="E11167" i="7" s="1"/>
  <c r="E11168" i="7" s="1"/>
  <c r="E11169" i="7" s="1"/>
  <c r="E11170" i="7" s="1"/>
  <c r="E11171" i="7" s="1"/>
  <c r="E11172" i="7" s="1"/>
  <c r="E11173" i="7" s="1"/>
  <c r="E11174" i="7" s="1"/>
  <c r="E11175" i="7" s="1"/>
  <c r="E11176" i="7" s="1"/>
  <c r="E11177" i="7" s="1"/>
  <c r="E11178" i="7" s="1"/>
  <c r="E11179" i="7" s="1"/>
  <c r="E11180" i="7" s="1"/>
  <c r="E11181" i="7" s="1"/>
  <c r="E11182" i="7" s="1"/>
  <c r="E11183" i="7" s="1"/>
  <c r="E11184" i="7" s="1"/>
  <c r="E11185" i="7" s="1"/>
  <c r="E11186" i="7" s="1"/>
  <c r="E11187" i="7" s="1"/>
  <c r="E11188" i="7" s="1"/>
  <c r="E11189" i="7" s="1"/>
  <c r="E11190" i="7" s="1"/>
  <c r="E11191" i="7" s="1"/>
  <c r="E11192" i="7" s="1"/>
  <c r="E11193" i="7" s="1"/>
  <c r="E11194" i="7" s="1"/>
  <c r="E11195" i="7" s="1"/>
  <c r="E11196" i="7" s="1"/>
  <c r="E11197" i="7" s="1"/>
  <c r="E11198" i="7" s="1"/>
  <c r="E11199" i="7" s="1"/>
  <c r="E11200" i="7" s="1"/>
  <c r="E11201" i="7" s="1"/>
  <c r="E11202" i="7" s="1"/>
  <c r="E11203" i="7" s="1"/>
  <c r="E11204" i="7" s="1"/>
  <c r="E11205" i="7" s="1"/>
  <c r="E11206" i="7" s="1"/>
  <c r="E11207" i="7" s="1"/>
  <c r="E11208" i="7" s="1"/>
  <c r="E11209" i="7" s="1"/>
  <c r="E11210" i="7" s="1"/>
  <c r="E11211" i="7" s="1"/>
  <c r="E11212" i="7" s="1"/>
  <c r="E11213" i="7" s="1"/>
  <c r="E11214" i="7" s="1"/>
  <c r="E11215" i="7" s="1"/>
  <c r="E11216" i="7" s="1"/>
  <c r="E11217" i="7" s="1"/>
  <c r="E11218" i="7" s="1"/>
  <c r="E11219" i="7" s="1"/>
  <c r="E11220" i="7" s="1"/>
  <c r="E11221" i="7" s="1"/>
  <c r="E11222" i="7" s="1"/>
  <c r="E11223" i="7" s="1"/>
  <c r="E11224" i="7" s="1"/>
  <c r="E11225" i="7" s="1"/>
  <c r="E11226" i="7" s="1"/>
  <c r="E11227" i="7" s="1"/>
  <c r="E11228" i="7" s="1"/>
  <c r="E11229" i="7" s="1"/>
  <c r="E11230" i="7" s="1"/>
  <c r="E11231" i="7" s="1"/>
  <c r="E11232" i="7" s="1"/>
  <c r="E11233" i="7" s="1"/>
  <c r="E11234" i="7" s="1"/>
  <c r="E11235" i="7" s="1"/>
  <c r="E11236" i="7" s="1"/>
  <c r="E11237" i="7" s="1"/>
  <c r="E11238" i="7" s="1"/>
  <c r="E11239" i="7" s="1"/>
  <c r="E11240" i="7" s="1"/>
  <c r="E11241" i="7" s="1"/>
  <c r="E11242" i="7" s="1"/>
  <c r="E11243" i="7" s="1"/>
  <c r="E11244" i="7" s="1"/>
  <c r="E11245" i="7" s="1"/>
  <c r="E11246" i="7" s="1"/>
  <c r="E11247" i="7" s="1"/>
  <c r="E11248" i="7" s="1"/>
  <c r="E11249" i="7" s="1"/>
  <c r="E11250" i="7" s="1"/>
  <c r="E11251" i="7" s="1"/>
  <c r="E11252" i="7" s="1"/>
  <c r="E11253" i="7" s="1"/>
  <c r="E11254" i="7" s="1"/>
  <c r="E11255" i="7" s="1"/>
  <c r="E11256" i="7" s="1"/>
  <c r="E11257" i="7" s="1"/>
  <c r="E11258" i="7" s="1"/>
  <c r="E11259" i="7" s="1"/>
  <c r="E11260" i="7" s="1"/>
  <c r="E11261" i="7" s="1"/>
  <c r="E11262" i="7" s="1"/>
  <c r="E11263" i="7" s="1"/>
  <c r="E11264" i="7" s="1"/>
  <c r="E11265" i="7" s="1"/>
  <c r="E11266" i="7" s="1"/>
  <c r="E11267" i="7" s="1"/>
  <c r="E11268" i="7" s="1"/>
  <c r="E11269" i="7" s="1"/>
  <c r="E11270" i="7" s="1"/>
  <c r="E11271" i="7" s="1"/>
  <c r="E11272" i="7" s="1"/>
  <c r="E11273" i="7" s="1"/>
  <c r="E11274" i="7" s="1"/>
  <c r="E11275" i="7" s="1"/>
  <c r="E11276" i="7" s="1"/>
  <c r="E11277" i="7" s="1"/>
  <c r="E11278" i="7" s="1"/>
  <c r="E11279" i="7" s="1"/>
  <c r="E11280" i="7" s="1"/>
  <c r="E11281" i="7" s="1"/>
  <c r="E11282" i="7" s="1"/>
  <c r="E11283" i="7" s="1"/>
  <c r="E11284" i="7" s="1"/>
  <c r="E11285" i="7" s="1"/>
  <c r="E11286" i="7" s="1"/>
  <c r="E11287" i="7" s="1"/>
  <c r="E11288" i="7" s="1"/>
  <c r="E11289" i="7" s="1"/>
  <c r="E11290" i="7" s="1"/>
  <c r="E11291" i="7" s="1"/>
  <c r="E11292" i="7" s="1"/>
  <c r="E11293" i="7" s="1"/>
  <c r="E11294" i="7" s="1"/>
  <c r="E11295" i="7" s="1"/>
  <c r="E11296" i="7" s="1"/>
  <c r="E11297" i="7" s="1"/>
  <c r="E11298" i="7" s="1"/>
  <c r="E11299" i="7" s="1"/>
  <c r="E11300" i="7" s="1"/>
  <c r="E11301" i="7" s="1"/>
  <c r="E11302" i="7" s="1"/>
  <c r="E11303" i="7" s="1"/>
  <c r="E11304" i="7" s="1"/>
  <c r="E11305" i="7" s="1"/>
  <c r="E11306" i="7" s="1"/>
  <c r="E11307" i="7" s="1"/>
  <c r="E11308" i="7" s="1"/>
  <c r="E11309" i="7" s="1"/>
  <c r="E11310" i="7" s="1"/>
  <c r="E11311" i="7" s="1"/>
  <c r="E11312" i="7" s="1"/>
  <c r="E11313" i="7" s="1"/>
  <c r="E11314" i="7" s="1"/>
  <c r="E11315" i="7" s="1"/>
  <c r="E11316" i="7" s="1"/>
  <c r="E11317" i="7" s="1"/>
  <c r="E11318" i="7" s="1"/>
  <c r="E11319" i="7" s="1"/>
  <c r="E11320" i="7" s="1"/>
  <c r="E11321" i="7" s="1"/>
  <c r="E11322" i="7" s="1"/>
  <c r="E11323" i="7" s="1"/>
  <c r="E11324" i="7" s="1"/>
  <c r="E11325" i="7" s="1"/>
  <c r="E11326" i="7" s="1"/>
  <c r="E11327" i="7" s="1"/>
  <c r="E11328" i="7" s="1"/>
  <c r="E11329" i="7" s="1"/>
  <c r="E11330" i="7" s="1"/>
  <c r="E11331" i="7" s="1"/>
  <c r="E11332" i="7" s="1"/>
  <c r="E11333" i="7" s="1"/>
  <c r="E11334" i="7" s="1"/>
  <c r="E11335" i="7" s="1"/>
  <c r="E11336" i="7" s="1"/>
  <c r="E11337" i="7" s="1"/>
  <c r="E11338" i="7" s="1"/>
  <c r="E11339" i="7" s="1"/>
  <c r="E11340" i="7" s="1"/>
  <c r="E11341" i="7" s="1"/>
  <c r="E11342" i="7" s="1"/>
  <c r="E11343" i="7" s="1"/>
  <c r="E11344" i="7" s="1"/>
  <c r="E11345" i="7" s="1"/>
  <c r="E11346" i="7" s="1"/>
  <c r="E11347" i="7" s="1"/>
  <c r="E11348" i="7" s="1"/>
  <c r="E11349" i="7" s="1"/>
  <c r="E11350" i="7" s="1"/>
  <c r="E11351" i="7" s="1"/>
  <c r="E11352" i="7" s="1"/>
  <c r="E11353" i="7" s="1"/>
  <c r="E11354" i="7" s="1"/>
  <c r="E11355" i="7" s="1"/>
  <c r="E11356" i="7" s="1"/>
  <c r="E11357" i="7" s="1"/>
  <c r="E11358" i="7" s="1"/>
  <c r="E11359" i="7" s="1"/>
  <c r="E11360" i="7" s="1"/>
  <c r="E11361" i="7" s="1"/>
  <c r="E11362" i="7" s="1"/>
  <c r="E11363" i="7" s="1"/>
  <c r="E11364" i="7" s="1"/>
  <c r="E11365" i="7" s="1"/>
  <c r="E11366" i="7" s="1"/>
  <c r="E11367" i="7" s="1"/>
  <c r="E11368" i="7" s="1"/>
  <c r="E11369" i="7" s="1"/>
  <c r="E11370" i="7" s="1"/>
  <c r="E11371" i="7" s="1"/>
  <c r="E11372" i="7" s="1"/>
  <c r="E11373" i="7" s="1"/>
  <c r="E11374" i="7" s="1"/>
  <c r="E11375" i="7" s="1"/>
  <c r="E11376" i="7" s="1"/>
  <c r="E11377" i="7" s="1"/>
  <c r="E11378" i="7" s="1"/>
  <c r="E11379" i="7" s="1"/>
  <c r="E11380" i="7" s="1"/>
  <c r="E11381" i="7" s="1"/>
  <c r="E11382" i="7" s="1"/>
  <c r="E11383" i="7" s="1"/>
  <c r="E11384" i="7" s="1"/>
  <c r="E11385" i="7" s="1"/>
  <c r="E11386" i="7" s="1"/>
  <c r="E11387" i="7" s="1"/>
  <c r="E11388" i="7" s="1"/>
  <c r="E11389" i="7" s="1"/>
  <c r="E11390" i="7" s="1"/>
  <c r="E11391" i="7" s="1"/>
  <c r="E11392" i="7" s="1"/>
  <c r="E11393" i="7" s="1"/>
  <c r="E11394" i="7" s="1"/>
  <c r="E11395" i="7" s="1"/>
  <c r="E11396" i="7" s="1"/>
  <c r="E11397" i="7" s="1"/>
  <c r="E11398" i="7" s="1"/>
  <c r="E11399" i="7" s="1"/>
  <c r="E11400" i="7" s="1"/>
  <c r="E11401" i="7" s="1"/>
  <c r="E11402" i="7" s="1"/>
  <c r="E11403" i="7" s="1"/>
  <c r="E11404" i="7" s="1"/>
  <c r="E11405" i="7" s="1"/>
  <c r="E11406" i="7" s="1"/>
  <c r="E11407" i="7" s="1"/>
  <c r="E11408" i="7" s="1"/>
  <c r="E11409" i="7" s="1"/>
  <c r="E11410" i="7" s="1"/>
  <c r="E11411" i="7" s="1"/>
  <c r="E11412" i="7" s="1"/>
  <c r="E11413" i="7" s="1"/>
  <c r="E11414" i="7" s="1"/>
  <c r="E11415" i="7" s="1"/>
  <c r="E11416" i="7" s="1"/>
  <c r="E11417" i="7" s="1"/>
  <c r="E11418" i="7" s="1"/>
  <c r="E11419" i="7" s="1"/>
  <c r="E11420" i="7" s="1"/>
  <c r="E11421" i="7" s="1"/>
  <c r="E11422" i="7" s="1"/>
  <c r="E11423" i="7" s="1"/>
  <c r="E11424" i="7" s="1"/>
  <c r="E11425" i="7" s="1"/>
  <c r="E11426" i="7" s="1"/>
  <c r="E11427" i="7" s="1"/>
  <c r="E11428" i="7" s="1"/>
  <c r="E11429" i="7" s="1"/>
  <c r="E11430" i="7" s="1"/>
  <c r="E11431" i="7" s="1"/>
  <c r="E11432" i="7" s="1"/>
  <c r="E11433" i="7" s="1"/>
  <c r="E11434" i="7" s="1"/>
  <c r="E11435" i="7" s="1"/>
  <c r="E11436" i="7" s="1"/>
  <c r="E11437" i="7" s="1"/>
  <c r="E11438" i="7" s="1"/>
  <c r="E11439" i="7" s="1"/>
  <c r="E11440" i="7" s="1"/>
  <c r="E11441" i="7" s="1"/>
  <c r="E11442" i="7" s="1"/>
  <c r="E11443" i="7" s="1"/>
  <c r="E11444" i="7" s="1"/>
  <c r="E11445" i="7" s="1"/>
  <c r="E11446" i="7" s="1"/>
  <c r="E11447" i="7" s="1"/>
  <c r="E11448" i="7" s="1"/>
  <c r="E11449" i="7" s="1"/>
  <c r="E11450" i="7" s="1"/>
  <c r="E11451" i="7" s="1"/>
  <c r="E11452" i="7" s="1"/>
  <c r="E11453" i="7" s="1"/>
  <c r="E11454" i="7" s="1"/>
  <c r="E11455" i="7" s="1"/>
  <c r="E11456" i="7" s="1"/>
  <c r="E11457" i="7" s="1"/>
  <c r="E11458" i="7" s="1"/>
  <c r="E11459" i="7" s="1"/>
  <c r="E11460" i="7" s="1"/>
  <c r="E11461" i="7" s="1"/>
  <c r="E11462" i="7" s="1"/>
  <c r="E11463" i="7" s="1"/>
  <c r="E11464" i="7" s="1"/>
  <c r="E11465" i="7" s="1"/>
  <c r="E11466" i="7" s="1"/>
  <c r="E11467" i="7" s="1"/>
  <c r="E11468" i="7" s="1"/>
  <c r="E11469" i="7" s="1"/>
  <c r="E11470" i="7" s="1"/>
  <c r="E11471" i="7" s="1"/>
  <c r="E11472" i="7" s="1"/>
  <c r="E11473" i="7" s="1"/>
  <c r="E11474" i="7" s="1"/>
  <c r="E11475" i="7" s="1"/>
  <c r="E11476" i="7" s="1"/>
  <c r="E11477" i="7" s="1"/>
  <c r="E11478" i="7" s="1"/>
  <c r="E11479" i="7" s="1"/>
  <c r="E11480" i="7" s="1"/>
  <c r="E11481" i="7" s="1"/>
  <c r="E11482" i="7" s="1"/>
  <c r="E11483" i="7" s="1"/>
  <c r="E11484" i="7" s="1"/>
  <c r="E11485" i="7" s="1"/>
  <c r="E11486" i="7" s="1"/>
  <c r="E11487" i="7" s="1"/>
  <c r="E11488" i="7" s="1"/>
  <c r="E11489" i="7" s="1"/>
  <c r="E11490" i="7" s="1"/>
  <c r="E11491" i="7" s="1"/>
  <c r="E11492" i="7" s="1"/>
  <c r="E11493" i="7" s="1"/>
  <c r="E11494" i="7" s="1"/>
  <c r="E11495" i="7" s="1"/>
  <c r="E11496" i="7" s="1"/>
  <c r="E11497" i="7" s="1"/>
  <c r="E11498" i="7" s="1"/>
  <c r="E11499" i="7" s="1"/>
  <c r="E11500" i="7" s="1"/>
  <c r="E11501" i="7" s="1"/>
  <c r="E11502" i="7" s="1"/>
  <c r="E11503" i="7" s="1"/>
  <c r="E11504" i="7" s="1"/>
  <c r="E11505" i="7" s="1"/>
  <c r="E11506" i="7" s="1"/>
  <c r="E11507" i="7" s="1"/>
  <c r="E11508" i="7" s="1"/>
  <c r="E11509" i="7" s="1"/>
  <c r="E11510" i="7" s="1"/>
  <c r="E11511" i="7" s="1"/>
  <c r="E11512" i="7" s="1"/>
  <c r="E11513" i="7" s="1"/>
  <c r="E11514" i="7" s="1"/>
  <c r="E11515" i="7" s="1"/>
  <c r="E11516" i="7" s="1"/>
  <c r="E11517" i="7" s="1"/>
  <c r="E11518" i="7" s="1"/>
  <c r="E11519" i="7" s="1"/>
  <c r="E11520" i="7" s="1"/>
  <c r="E11521" i="7" s="1"/>
  <c r="E11522" i="7" s="1"/>
  <c r="E11523" i="7" s="1"/>
  <c r="E11524" i="7" s="1"/>
  <c r="E11525" i="7" s="1"/>
  <c r="E11526" i="7" s="1"/>
  <c r="E11527" i="7" s="1"/>
  <c r="E11528" i="7" s="1"/>
  <c r="E11529" i="7" s="1"/>
  <c r="E11530" i="7" s="1"/>
  <c r="E11531" i="7" s="1"/>
  <c r="E11532" i="7" s="1"/>
  <c r="E11533" i="7" s="1"/>
  <c r="E11534" i="7" s="1"/>
  <c r="E11535" i="7" s="1"/>
  <c r="E11536" i="7" s="1"/>
  <c r="E11537" i="7" s="1"/>
  <c r="E11538" i="7" s="1"/>
  <c r="E11539" i="7" s="1"/>
  <c r="E11540" i="7" s="1"/>
  <c r="E11541" i="7" s="1"/>
  <c r="E11542" i="7" s="1"/>
  <c r="E11543" i="7" s="1"/>
  <c r="E11544" i="7" s="1"/>
  <c r="E11545" i="7" s="1"/>
  <c r="E11546" i="7" s="1"/>
  <c r="E11547" i="7" s="1"/>
  <c r="E11548" i="7" s="1"/>
  <c r="E11549" i="7" s="1"/>
  <c r="E11550" i="7" s="1"/>
  <c r="E11551" i="7" s="1"/>
  <c r="E11552" i="7" s="1"/>
  <c r="E11553" i="7" s="1"/>
  <c r="E11554" i="7" s="1"/>
  <c r="E11555" i="7" s="1"/>
  <c r="E11556" i="7" s="1"/>
  <c r="E11557" i="7" s="1"/>
  <c r="E11558" i="7" s="1"/>
  <c r="E11559" i="7" s="1"/>
  <c r="E11560" i="7" s="1"/>
  <c r="E11561" i="7" s="1"/>
  <c r="E11562" i="7" s="1"/>
  <c r="E11563" i="7" s="1"/>
  <c r="E11564" i="7" s="1"/>
  <c r="E11565" i="7" s="1"/>
  <c r="E11566" i="7" s="1"/>
  <c r="E11567" i="7" s="1"/>
  <c r="E11568" i="7" s="1"/>
  <c r="E11569" i="7" s="1"/>
  <c r="E11570" i="7" s="1"/>
  <c r="E11571" i="7" s="1"/>
  <c r="E11572" i="7" s="1"/>
  <c r="E11573" i="7" s="1"/>
  <c r="E11574" i="7" s="1"/>
  <c r="E11575" i="7" s="1"/>
  <c r="E11576" i="7" s="1"/>
  <c r="E11577" i="7" s="1"/>
  <c r="E11578" i="7" s="1"/>
  <c r="E11579" i="7" s="1"/>
  <c r="E11580" i="7" s="1"/>
  <c r="E11581" i="7" s="1"/>
  <c r="E11582" i="7" s="1"/>
  <c r="E11583" i="7" s="1"/>
  <c r="E11584" i="7" s="1"/>
  <c r="E11585" i="7" s="1"/>
  <c r="E11586" i="7" s="1"/>
  <c r="E11587" i="7" s="1"/>
  <c r="E11588" i="7" s="1"/>
  <c r="E11589" i="7" s="1"/>
  <c r="E11590" i="7" s="1"/>
  <c r="E11591" i="7" s="1"/>
  <c r="E11592" i="7" s="1"/>
  <c r="E11593" i="7" s="1"/>
  <c r="E11594" i="7" s="1"/>
  <c r="E11595" i="7" s="1"/>
  <c r="E11596" i="7" s="1"/>
  <c r="E11597" i="7" s="1"/>
  <c r="E11598" i="7" s="1"/>
  <c r="E11599" i="7" s="1"/>
  <c r="E11600" i="7" s="1"/>
  <c r="E11601" i="7" s="1"/>
  <c r="E11602" i="7" s="1"/>
  <c r="E11603" i="7" s="1"/>
  <c r="E11604" i="7" s="1"/>
  <c r="E11605" i="7" s="1"/>
  <c r="E11606" i="7" s="1"/>
  <c r="E11607" i="7" s="1"/>
  <c r="E11608" i="7" s="1"/>
  <c r="E11609" i="7" s="1"/>
  <c r="E11610" i="7" s="1"/>
  <c r="E11611" i="7" s="1"/>
  <c r="E11612" i="7" s="1"/>
  <c r="E11613" i="7" s="1"/>
  <c r="E11614" i="7" s="1"/>
  <c r="E11615" i="7" s="1"/>
  <c r="E11616" i="7" s="1"/>
  <c r="E11617" i="7" s="1"/>
  <c r="E11618" i="7" s="1"/>
  <c r="E11619" i="7" s="1"/>
  <c r="E11620" i="7" s="1"/>
  <c r="E11621" i="7" s="1"/>
  <c r="E11622" i="7" s="1"/>
  <c r="E11623" i="7" s="1"/>
  <c r="E11624" i="7" s="1"/>
  <c r="E11625" i="7" s="1"/>
  <c r="E11626" i="7" s="1"/>
  <c r="E11627" i="7" s="1"/>
  <c r="E11628" i="7" s="1"/>
  <c r="E11629" i="7" s="1"/>
  <c r="E11630" i="7" s="1"/>
  <c r="E11631" i="7" s="1"/>
  <c r="E11632" i="7" s="1"/>
  <c r="E11633" i="7" s="1"/>
  <c r="E11634" i="7" s="1"/>
  <c r="E11635" i="7" s="1"/>
  <c r="E11636" i="7" s="1"/>
  <c r="E11637" i="7" s="1"/>
  <c r="E11638" i="7" s="1"/>
  <c r="E11639" i="7" s="1"/>
  <c r="E11640" i="7" s="1"/>
  <c r="E11641" i="7" s="1"/>
  <c r="E11642" i="7" s="1"/>
  <c r="E11643" i="7" s="1"/>
  <c r="E11644" i="7" s="1"/>
  <c r="E11645" i="7" s="1"/>
  <c r="E11646" i="7" s="1"/>
  <c r="E11647" i="7" s="1"/>
  <c r="E11648" i="7" s="1"/>
  <c r="E11649" i="7" s="1"/>
  <c r="E11650" i="7" s="1"/>
  <c r="E11651" i="7" s="1"/>
  <c r="E11652" i="7" s="1"/>
  <c r="E11653" i="7" s="1"/>
  <c r="E11654" i="7" s="1"/>
  <c r="E11655" i="7" s="1"/>
  <c r="E11656" i="7" s="1"/>
  <c r="E11657" i="7" s="1"/>
  <c r="E11658" i="7" s="1"/>
  <c r="E11659" i="7" s="1"/>
  <c r="E11660" i="7" s="1"/>
  <c r="E11661" i="7" s="1"/>
  <c r="E11662" i="7" s="1"/>
  <c r="E11663" i="7" s="1"/>
  <c r="E11664" i="7" s="1"/>
  <c r="E11665" i="7" s="1"/>
  <c r="E11666" i="7" s="1"/>
  <c r="E11667" i="7" s="1"/>
  <c r="E11668" i="7" s="1"/>
  <c r="E11669" i="7" s="1"/>
  <c r="E11670" i="7" s="1"/>
  <c r="E11671" i="7" s="1"/>
  <c r="E11672" i="7" s="1"/>
  <c r="E11673" i="7" s="1"/>
  <c r="E11674" i="7" s="1"/>
  <c r="E11675" i="7" s="1"/>
  <c r="E11676" i="7" s="1"/>
  <c r="E11677" i="7" s="1"/>
  <c r="E11678" i="7" s="1"/>
  <c r="E11679" i="7" s="1"/>
  <c r="E11680" i="7" s="1"/>
  <c r="E11681" i="7" s="1"/>
  <c r="E11682" i="7" s="1"/>
  <c r="E11683" i="7" s="1"/>
  <c r="E11684" i="7" s="1"/>
  <c r="E11685" i="7" s="1"/>
  <c r="E11686" i="7" s="1"/>
  <c r="E11687" i="7" s="1"/>
  <c r="E11688" i="7" s="1"/>
  <c r="E11689" i="7" s="1"/>
  <c r="E11690" i="7" s="1"/>
  <c r="E11691" i="7" s="1"/>
  <c r="E11692" i="7" s="1"/>
  <c r="E11693" i="7" s="1"/>
  <c r="E11694" i="7" s="1"/>
  <c r="E11695" i="7" s="1"/>
  <c r="E11696" i="7" s="1"/>
  <c r="E11697" i="7" s="1"/>
  <c r="E11698" i="7" s="1"/>
  <c r="E11699" i="7" s="1"/>
  <c r="E11700" i="7" s="1"/>
  <c r="E11701" i="7" s="1"/>
  <c r="E11702" i="7" s="1"/>
  <c r="E11703" i="7" s="1"/>
  <c r="E11704" i="7" s="1"/>
  <c r="E11705" i="7" s="1"/>
  <c r="E11706" i="7" s="1"/>
  <c r="E11707" i="7" s="1"/>
  <c r="E11708" i="7" s="1"/>
  <c r="E11709" i="7" s="1"/>
  <c r="E11710" i="7" s="1"/>
  <c r="E11711" i="7" s="1"/>
  <c r="E11712" i="7" s="1"/>
  <c r="E11713" i="7" s="1"/>
  <c r="E11714" i="7" s="1"/>
  <c r="E11715" i="7" s="1"/>
  <c r="E11716" i="7" s="1"/>
  <c r="E11717" i="7" s="1"/>
  <c r="E11718" i="7" s="1"/>
  <c r="E11719" i="7" s="1"/>
  <c r="E11720" i="7" s="1"/>
  <c r="E11721" i="7" s="1"/>
  <c r="E11722" i="7" s="1"/>
  <c r="E11723" i="7" s="1"/>
  <c r="E11724" i="7" s="1"/>
  <c r="E11725" i="7" s="1"/>
  <c r="E11726" i="7" s="1"/>
  <c r="E11727" i="7" s="1"/>
  <c r="E11728" i="7" s="1"/>
  <c r="E11729" i="7" s="1"/>
  <c r="E11730" i="7" s="1"/>
  <c r="E11731" i="7" s="1"/>
  <c r="E11732" i="7" s="1"/>
  <c r="E11733" i="7" s="1"/>
  <c r="E11734" i="7" s="1"/>
  <c r="E11735" i="7" s="1"/>
  <c r="E11736" i="7" s="1"/>
  <c r="E11737" i="7" s="1"/>
  <c r="E11738" i="7" s="1"/>
  <c r="E11739" i="7" s="1"/>
  <c r="E11740" i="7" s="1"/>
  <c r="E11741" i="7" s="1"/>
  <c r="E11742" i="7" s="1"/>
  <c r="E11743" i="7" s="1"/>
  <c r="E11744" i="7" s="1"/>
  <c r="E11745" i="7" s="1"/>
  <c r="E11746" i="7" s="1"/>
  <c r="E11747" i="7" s="1"/>
  <c r="E11748" i="7" s="1"/>
  <c r="E11749" i="7" s="1"/>
  <c r="E11750" i="7" s="1"/>
  <c r="E11751" i="7" s="1"/>
  <c r="E11752" i="7" s="1"/>
  <c r="E11753" i="7" s="1"/>
  <c r="E11754" i="7" s="1"/>
  <c r="E11755" i="7" s="1"/>
  <c r="E11756" i="7" s="1"/>
  <c r="E11757" i="7" s="1"/>
  <c r="E11758" i="7" s="1"/>
  <c r="E11759" i="7" s="1"/>
  <c r="E11760" i="7" s="1"/>
  <c r="E11761" i="7" s="1"/>
  <c r="E11762" i="7" s="1"/>
  <c r="E11763" i="7" s="1"/>
  <c r="E11764" i="7" s="1"/>
  <c r="E11765" i="7" s="1"/>
  <c r="E11766" i="7" s="1"/>
  <c r="E11767" i="7" s="1"/>
  <c r="E11768" i="7" s="1"/>
  <c r="E11769" i="7" s="1"/>
  <c r="E11770" i="7" s="1"/>
  <c r="E11771" i="7" s="1"/>
  <c r="E11772" i="7" s="1"/>
  <c r="E11773" i="7" s="1"/>
  <c r="E11774" i="7" s="1"/>
  <c r="E11775" i="7" s="1"/>
  <c r="E11776" i="7" s="1"/>
  <c r="E11777" i="7" s="1"/>
  <c r="E11778" i="7" s="1"/>
  <c r="E11779" i="7" s="1"/>
  <c r="E11780" i="7" s="1"/>
  <c r="E11781" i="7" s="1"/>
  <c r="E11782" i="7" s="1"/>
  <c r="E11783" i="7" s="1"/>
  <c r="E11784" i="7" s="1"/>
  <c r="E11785" i="7" s="1"/>
  <c r="E11786" i="7" s="1"/>
  <c r="E11787" i="7" s="1"/>
  <c r="E11788" i="7" s="1"/>
  <c r="E11789" i="7" s="1"/>
  <c r="E11790" i="7" s="1"/>
  <c r="E11791" i="7" s="1"/>
  <c r="E11792" i="7" s="1"/>
  <c r="E11793" i="7" s="1"/>
  <c r="E11794" i="7" s="1"/>
  <c r="E11795" i="7" s="1"/>
  <c r="E11796" i="7" s="1"/>
  <c r="E11797" i="7" s="1"/>
  <c r="E11798" i="7" s="1"/>
  <c r="E11799" i="7" s="1"/>
  <c r="E11800" i="7" s="1"/>
  <c r="E11801" i="7" s="1"/>
  <c r="E11802" i="7" s="1"/>
  <c r="E11803" i="7" s="1"/>
  <c r="E11804" i="7" s="1"/>
  <c r="E11805" i="7" s="1"/>
  <c r="E11806" i="7" s="1"/>
  <c r="E11807" i="7" s="1"/>
  <c r="E11808" i="7" s="1"/>
  <c r="E11809" i="7" s="1"/>
  <c r="E11810" i="7" s="1"/>
  <c r="E11811" i="7" s="1"/>
  <c r="E11812" i="7" s="1"/>
  <c r="E11813" i="7" s="1"/>
  <c r="E11814" i="7" s="1"/>
  <c r="E11815" i="7" s="1"/>
  <c r="E11816" i="7" s="1"/>
  <c r="E11817" i="7" s="1"/>
  <c r="E11818" i="7" s="1"/>
  <c r="E11819" i="7" s="1"/>
  <c r="E11820" i="7" s="1"/>
  <c r="E11821" i="7" s="1"/>
  <c r="E11822" i="7" s="1"/>
  <c r="E11823" i="7" s="1"/>
  <c r="E11824" i="7" s="1"/>
  <c r="E11825" i="7" s="1"/>
  <c r="E11826" i="7" s="1"/>
  <c r="E11827" i="7" s="1"/>
  <c r="E11828" i="7" s="1"/>
  <c r="E11829" i="7" s="1"/>
  <c r="E11830" i="7" s="1"/>
  <c r="E11831" i="7" s="1"/>
  <c r="E11832" i="7" s="1"/>
  <c r="E11833" i="7" s="1"/>
  <c r="E11834" i="7" s="1"/>
  <c r="E11835" i="7" s="1"/>
  <c r="E11836" i="7" s="1"/>
  <c r="E11837" i="7" s="1"/>
  <c r="E11838" i="7" s="1"/>
  <c r="E11839" i="7" s="1"/>
  <c r="E11840" i="7" s="1"/>
  <c r="E11841" i="7" s="1"/>
  <c r="E11842" i="7" s="1"/>
  <c r="E11843" i="7" s="1"/>
  <c r="E11844" i="7" s="1"/>
  <c r="E11845" i="7" s="1"/>
  <c r="E11846" i="7" s="1"/>
  <c r="E11847" i="7" s="1"/>
  <c r="E11848" i="7" s="1"/>
  <c r="E11849" i="7" s="1"/>
  <c r="E11850" i="7" s="1"/>
  <c r="E11851" i="7" s="1"/>
  <c r="E11852" i="7" s="1"/>
  <c r="E11853" i="7" s="1"/>
  <c r="E11854" i="7" s="1"/>
  <c r="E11855" i="7" s="1"/>
  <c r="E11856" i="7" s="1"/>
  <c r="E11857" i="7" s="1"/>
  <c r="E11858" i="7" s="1"/>
  <c r="E11859" i="7" s="1"/>
  <c r="E11860" i="7" s="1"/>
  <c r="E11861" i="7" s="1"/>
  <c r="E11862" i="7" s="1"/>
  <c r="E11863" i="7" s="1"/>
  <c r="E11864" i="7" s="1"/>
  <c r="E11865" i="7" s="1"/>
  <c r="E11866" i="7" s="1"/>
  <c r="E11867" i="7" s="1"/>
  <c r="E11868" i="7" s="1"/>
  <c r="E11869" i="7" s="1"/>
  <c r="E11870" i="7" s="1"/>
  <c r="E11871" i="7" s="1"/>
  <c r="E11872" i="7" s="1"/>
  <c r="E11873" i="7" s="1"/>
  <c r="E11874" i="7" s="1"/>
  <c r="E11875" i="7" s="1"/>
  <c r="E11876" i="7" s="1"/>
  <c r="E11877" i="7" s="1"/>
  <c r="E11878" i="7" s="1"/>
  <c r="E11879" i="7" s="1"/>
  <c r="E11880" i="7" s="1"/>
  <c r="E11881" i="7" s="1"/>
  <c r="E11882" i="7" s="1"/>
  <c r="E11883" i="7" s="1"/>
  <c r="E11884" i="7" s="1"/>
  <c r="E11885" i="7" s="1"/>
  <c r="E11886" i="7" s="1"/>
  <c r="E11887" i="7" s="1"/>
  <c r="E11888" i="7" s="1"/>
  <c r="E11889" i="7" s="1"/>
  <c r="E11890" i="7" s="1"/>
  <c r="E11891" i="7" s="1"/>
  <c r="E11892" i="7" s="1"/>
  <c r="E11893" i="7" s="1"/>
  <c r="E11894" i="7" s="1"/>
  <c r="E11895" i="7" s="1"/>
  <c r="E11896" i="7" s="1"/>
  <c r="E11897" i="7" s="1"/>
  <c r="E11898" i="7" s="1"/>
  <c r="E11899" i="7" s="1"/>
  <c r="E11900" i="7" s="1"/>
  <c r="E11901" i="7" s="1"/>
  <c r="E11902" i="7" s="1"/>
  <c r="E11903" i="7" s="1"/>
  <c r="E11904" i="7" s="1"/>
  <c r="E11905" i="7" s="1"/>
  <c r="E11906" i="7" s="1"/>
  <c r="E11907" i="7" s="1"/>
  <c r="E11908" i="7" s="1"/>
  <c r="E11909" i="7" s="1"/>
  <c r="E11910" i="7" s="1"/>
  <c r="E11911" i="7" s="1"/>
  <c r="E11912" i="7" s="1"/>
  <c r="E11913" i="7" s="1"/>
  <c r="E11914" i="7" s="1"/>
  <c r="E11915" i="7" s="1"/>
  <c r="E11916" i="7" s="1"/>
  <c r="E11917" i="7" s="1"/>
  <c r="E11918" i="7" s="1"/>
  <c r="E11919" i="7" s="1"/>
  <c r="E11920" i="7" s="1"/>
  <c r="E11921" i="7" s="1"/>
  <c r="E11922" i="7" s="1"/>
  <c r="E11923" i="7" s="1"/>
  <c r="E11924" i="7" s="1"/>
  <c r="E11925" i="7" s="1"/>
  <c r="E11926" i="7" s="1"/>
  <c r="E11927" i="7" s="1"/>
  <c r="E11928" i="7" s="1"/>
  <c r="E11929" i="7" s="1"/>
  <c r="E11930" i="7" s="1"/>
  <c r="E11931" i="7" s="1"/>
  <c r="E11932" i="7" s="1"/>
  <c r="E11933" i="7" s="1"/>
  <c r="E11934" i="7" s="1"/>
  <c r="E11935" i="7" s="1"/>
  <c r="E11936" i="7" s="1"/>
  <c r="E11937" i="7" s="1"/>
  <c r="E11938" i="7" s="1"/>
  <c r="E11939" i="7" s="1"/>
  <c r="E11940" i="7" s="1"/>
  <c r="E11941" i="7" s="1"/>
  <c r="E11942" i="7" s="1"/>
  <c r="E11943" i="7" s="1"/>
  <c r="E11944" i="7" s="1"/>
  <c r="E11945" i="7" s="1"/>
  <c r="E11946" i="7" s="1"/>
  <c r="E11947" i="7" s="1"/>
  <c r="E11948" i="7" s="1"/>
  <c r="E11949" i="7" s="1"/>
  <c r="E11950" i="7" s="1"/>
  <c r="E11951" i="7" s="1"/>
  <c r="E11952" i="7" s="1"/>
  <c r="E11953" i="7" s="1"/>
  <c r="E11954" i="7" s="1"/>
  <c r="E11955" i="7" s="1"/>
  <c r="E11956" i="7" s="1"/>
  <c r="E11957" i="7" s="1"/>
  <c r="E11958" i="7" s="1"/>
  <c r="E11959" i="7" s="1"/>
  <c r="E11960" i="7" s="1"/>
  <c r="E11961" i="7" s="1"/>
  <c r="E11962" i="7" s="1"/>
  <c r="E11963" i="7" s="1"/>
  <c r="E11964" i="7" s="1"/>
  <c r="E11965" i="7" s="1"/>
  <c r="E11966" i="7" s="1"/>
  <c r="E11967" i="7" s="1"/>
  <c r="E11968" i="7" s="1"/>
  <c r="E11969" i="7" s="1"/>
  <c r="E11970" i="7" s="1"/>
  <c r="E11971" i="7" s="1"/>
  <c r="E11972" i="7" s="1"/>
  <c r="E11973" i="7" s="1"/>
  <c r="E11974" i="7" s="1"/>
  <c r="E11975" i="7" s="1"/>
  <c r="E11976" i="7" s="1"/>
  <c r="E11977" i="7" s="1"/>
  <c r="E11978" i="7" s="1"/>
  <c r="E11979" i="7" s="1"/>
  <c r="E11980" i="7" s="1"/>
  <c r="E11981" i="7" s="1"/>
  <c r="E11982" i="7" s="1"/>
  <c r="E11983" i="7" s="1"/>
  <c r="E11984" i="7" s="1"/>
  <c r="E11985" i="7" s="1"/>
  <c r="E11986" i="7" s="1"/>
  <c r="E11987" i="7" s="1"/>
  <c r="E11988" i="7" s="1"/>
  <c r="E11989" i="7" s="1"/>
  <c r="E11990" i="7" s="1"/>
  <c r="E11991" i="7" s="1"/>
  <c r="E11992" i="7" s="1"/>
  <c r="E11993" i="7" s="1"/>
  <c r="E11994" i="7" s="1"/>
  <c r="E11995" i="7" s="1"/>
  <c r="E11996" i="7" s="1"/>
  <c r="E11997" i="7" s="1"/>
  <c r="E11998" i="7" s="1"/>
  <c r="E11999" i="7" s="1"/>
  <c r="E12000" i="7" s="1"/>
  <c r="E12001" i="7" s="1"/>
  <c r="E12002" i="7" s="1"/>
  <c r="E12003" i="7" s="1"/>
  <c r="E12004" i="7" s="1"/>
  <c r="E12005" i="7" s="1"/>
  <c r="E12006" i="7" s="1"/>
  <c r="E12007" i="7" s="1"/>
  <c r="E12008" i="7" s="1"/>
  <c r="E12009" i="7" s="1"/>
  <c r="E12010" i="7" s="1"/>
  <c r="E12011" i="7" s="1"/>
  <c r="E12012" i="7" s="1"/>
  <c r="E12013" i="7" s="1"/>
  <c r="E12014" i="7" s="1"/>
  <c r="E12015" i="7" s="1"/>
  <c r="E12016" i="7" s="1"/>
  <c r="E12017" i="7" s="1"/>
  <c r="E12018" i="7" s="1"/>
  <c r="E12019" i="7" s="1"/>
  <c r="E12020" i="7" s="1"/>
  <c r="E12021" i="7" s="1"/>
  <c r="E12022" i="7" s="1"/>
  <c r="E12023" i="7" s="1"/>
  <c r="E12024" i="7" s="1"/>
  <c r="E12025" i="7" s="1"/>
  <c r="E12026" i="7" s="1"/>
  <c r="E12027" i="7" s="1"/>
  <c r="E12028" i="7" s="1"/>
  <c r="E12029" i="7" s="1"/>
  <c r="E12030" i="7" s="1"/>
  <c r="E12031" i="7" s="1"/>
  <c r="E12032" i="7" s="1"/>
  <c r="E12033" i="7" s="1"/>
  <c r="E12034" i="7" s="1"/>
  <c r="E12035" i="7" s="1"/>
  <c r="E12036" i="7" s="1"/>
  <c r="E12037" i="7" s="1"/>
  <c r="E12038" i="7" s="1"/>
  <c r="E12039" i="7" s="1"/>
  <c r="E12040" i="7" s="1"/>
  <c r="E12041" i="7" s="1"/>
  <c r="E12042" i="7" s="1"/>
  <c r="E12043" i="7" s="1"/>
  <c r="E12044" i="7" s="1"/>
  <c r="E12045" i="7" s="1"/>
  <c r="E12046" i="7" s="1"/>
  <c r="E12047" i="7" s="1"/>
  <c r="E12048" i="7" s="1"/>
  <c r="E12049" i="7" s="1"/>
  <c r="E12050" i="7" s="1"/>
  <c r="E12051" i="7" s="1"/>
  <c r="E12052" i="7" s="1"/>
  <c r="E12053" i="7" s="1"/>
  <c r="E12054" i="7" s="1"/>
  <c r="E12055" i="7" s="1"/>
  <c r="E12056" i="7" s="1"/>
  <c r="E12057" i="7" s="1"/>
  <c r="E12058" i="7" s="1"/>
  <c r="E12059" i="7" s="1"/>
  <c r="E12060" i="7" s="1"/>
  <c r="E12061" i="7" s="1"/>
  <c r="E12062" i="7" s="1"/>
  <c r="E12063" i="7" s="1"/>
  <c r="E12064" i="7" s="1"/>
  <c r="E12065" i="7" s="1"/>
  <c r="E12066" i="7" s="1"/>
  <c r="E12067" i="7" s="1"/>
  <c r="E12068" i="7" s="1"/>
  <c r="E12069" i="7" s="1"/>
  <c r="E12070" i="7" s="1"/>
  <c r="E12071" i="7" s="1"/>
  <c r="E12072" i="7" s="1"/>
  <c r="E12073" i="7" s="1"/>
  <c r="E12074" i="7" s="1"/>
  <c r="E12075" i="7" s="1"/>
  <c r="E12076" i="7" s="1"/>
  <c r="E12077" i="7" s="1"/>
  <c r="E12078" i="7" s="1"/>
  <c r="E12079" i="7" s="1"/>
  <c r="E12080" i="7" s="1"/>
  <c r="E12081" i="7" s="1"/>
  <c r="E12082" i="7" s="1"/>
  <c r="E12083" i="7" s="1"/>
  <c r="E12084" i="7" s="1"/>
  <c r="E12085" i="7" s="1"/>
  <c r="E12086" i="7" s="1"/>
  <c r="E12087" i="7" s="1"/>
  <c r="E12088" i="7" s="1"/>
  <c r="E12089" i="7" s="1"/>
  <c r="E12090" i="7" s="1"/>
  <c r="E12091" i="7" s="1"/>
  <c r="E12092" i="7" s="1"/>
  <c r="E12093" i="7" s="1"/>
  <c r="E12094" i="7" s="1"/>
  <c r="E12095" i="7" s="1"/>
  <c r="E12096" i="7" s="1"/>
  <c r="E12097" i="7" s="1"/>
  <c r="E12098" i="7" s="1"/>
  <c r="E12099" i="7" s="1"/>
  <c r="E12100" i="7" s="1"/>
  <c r="E12101" i="7" s="1"/>
  <c r="E12102" i="7" s="1"/>
  <c r="E12103" i="7" s="1"/>
  <c r="E12104" i="7" s="1"/>
  <c r="E12105" i="7" s="1"/>
  <c r="E12106" i="7" s="1"/>
  <c r="E12107" i="7" s="1"/>
  <c r="E12108" i="7" s="1"/>
  <c r="E12109" i="7" s="1"/>
  <c r="E12110" i="7" s="1"/>
  <c r="E12111" i="7" s="1"/>
  <c r="E12112" i="7" s="1"/>
  <c r="E12113" i="7" s="1"/>
  <c r="E12114" i="7" s="1"/>
  <c r="E12115" i="7" s="1"/>
  <c r="E12116" i="7" s="1"/>
  <c r="E12117" i="7" s="1"/>
  <c r="E12118" i="7" s="1"/>
  <c r="E12119" i="7" s="1"/>
  <c r="E12120" i="7" s="1"/>
  <c r="E12121" i="7" s="1"/>
  <c r="E12122" i="7" s="1"/>
  <c r="E12123" i="7" s="1"/>
  <c r="E12124" i="7" s="1"/>
  <c r="E12125" i="7" s="1"/>
  <c r="E12126" i="7" s="1"/>
  <c r="E12127" i="7" s="1"/>
  <c r="E12128" i="7" s="1"/>
  <c r="E12129" i="7" s="1"/>
  <c r="E12130" i="7" s="1"/>
  <c r="E12131" i="7" s="1"/>
  <c r="E12132" i="7" s="1"/>
  <c r="E12133" i="7" s="1"/>
  <c r="E12134" i="7" s="1"/>
  <c r="E12135" i="7" s="1"/>
  <c r="E12136" i="7" s="1"/>
  <c r="E12137" i="7" s="1"/>
  <c r="E12138" i="7" s="1"/>
  <c r="E12139" i="7" s="1"/>
  <c r="E12140" i="7" s="1"/>
  <c r="E12141" i="7" s="1"/>
  <c r="E12142" i="7" s="1"/>
  <c r="E12143" i="7" s="1"/>
  <c r="E12144" i="7" s="1"/>
  <c r="E12145" i="7" s="1"/>
  <c r="E12146" i="7" s="1"/>
  <c r="E12147" i="7" s="1"/>
  <c r="E12148" i="7" s="1"/>
  <c r="E12149" i="7" s="1"/>
  <c r="E12150" i="7" s="1"/>
  <c r="E12151" i="7" s="1"/>
  <c r="E12152" i="7" s="1"/>
  <c r="E12153" i="7" s="1"/>
  <c r="E12154" i="7" s="1"/>
  <c r="E12155" i="7" s="1"/>
  <c r="E12156" i="7" s="1"/>
  <c r="E12157" i="7" s="1"/>
  <c r="E12158" i="7" s="1"/>
  <c r="E12159" i="7" s="1"/>
  <c r="E12160" i="7" s="1"/>
  <c r="E12161" i="7" s="1"/>
  <c r="E12162" i="7" s="1"/>
  <c r="E12163" i="7" s="1"/>
  <c r="E12164" i="7" s="1"/>
  <c r="E12165" i="7" s="1"/>
  <c r="E12166" i="7" s="1"/>
  <c r="E12167" i="7" s="1"/>
  <c r="E12168" i="7" s="1"/>
  <c r="E12169" i="7" s="1"/>
  <c r="E12170" i="7" s="1"/>
  <c r="E12171" i="7" s="1"/>
  <c r="E12172" i="7" s="1"/>
  <c r="E12173" i="7" s="1"/>
  <c r="E12174" i="7" s="1"/>
  <c r="E12175" i="7" s="1"/>
  <c r="E12176" i="7" s="1"/>
  <c r="E12177" i="7" s="1"/>
  <c r="E12178" i="7" s="1"/>
  <c r="E12179" i="7" s="1"/>
  <c r="E12180" i="7" s="1"/>
  <c r="E12181" i="7" s="1"/>
  <c r="E12182" i="7" s="1"/>
  <c r="E12183" i="7" s="1"/>
  <c r="E12184" i="7" s="1"/>
  <c r="E12185" i="7" s="1"/>
  <c r="E12186" i="7" s="1"/>
  <c r="E12187" i="7" s="1"/>
  <c r="E12188" i="7" s="1"/>
  <c r="E12189" i="7" s="1"/>
  <c r="E12190" i="7" s="1"/>
  <c r="E12191" i="7" s="1"/>
  <c r="E12192" i="7" s="1"/>
  <c r="E12193" i="7" s="1"/>
  <c r="E12194" i="7" s="1"/>
  <c r="E12195" i="7" s="1"/>
  <c r="E12196" i="7" s="1"/>
  <c r="E12197" i="7" s="1"/>
  <c r="E12198" i="7" s="1"/>
  <c r="E12199" i="7" s="1"/>
  <c r="E12200" i="7" s="1"/>
  <c r="E12201" i="7" s="1"/>
  <c r="E12202" i="7" s="1"/>
  <c r="E12203" i="7" s="1"/>
  <c r="E12204" i="7" s="1"/>
  <c r="E12205" i="7" s="1"/>
  <c r="E12206" i="7" s="1"/>
  <c r="E12207" i="7" s="1"/>
  <c r="E12208" i="7" s="1"/>
  <c r="E12209" i="7" s="1"/>
  <c r="E12210" i="7" s="1"/>
  <c r="E12211" i="7" s="1"/>
  <c r="E12212" i="7" s="1"/>
  <c r="E12213" i="7" s="1"/>
  <c r="E12214" i="7" s="1"/>
  <c r="E12215" i="7" s="1"/>
  <c r="E12216" i="7" s="1"/>
  <c r="E12217" i="7" s="1"/>
  <c r="E12218" i="7" s="1"/>
  <c r="E12219" i="7" s="1"/>
  <c r="E12220" i="7" s="1"/>
  <c r="E12221" i="7" s="1"/>
  <c r="E12222" i="7" s="1"/>
  <c r="E12223" i="7" s="1"/>
  <c r="E12224" i="7" s="1"/>
  <c r="E12225" i="7" s="1"/>
  <c r="E12226" i="7" s="1"/>
  <c r="E12227" i="7" s="1"/>
  <c r="E12228" i="7" s="1"/>
  <c r="E12229" i="7" s="1"/>
  <c r="E12230" i="7" s="1"/>
  <c r="E12231" i="7" s="1"/>
  <c r="E12232" i="7" s="1"/>
  <c r="E12233" i="7" s="1"/>
  <c r="E12234" i="7" s="1"/>
  <c r="E12235" i="7" s="1"/>
  <c r="E12236" i="7" s="1"/>
  <c r="E12237" i="7" s="1"/>
  <c r="E12238" i="7" s="1"/>
  <c r="E12239" i="7" s="1"/>
  <c r="E12240" i="7" s="1"/>
  <c r="E12241" i="7" s="1"/>
  <c r="E12242" i="7" s="1"/>
  <c r="E12243" i="7" s="1"/>
  <c r="E12244" i="7" s="1"/>
  <c r="E12245" i="7" s="1"/>
  <c r="E12246" i="7" s="1"/>
  <c r="E12247" i="7" s="1"/>
  <c r="E12248" i="7" s="1"/>
  <c r="E12249" i="7" s="1"/>
  <c r="E12250" i="7" s="1"/>
  <c r="E12251" i="7" s="1"/>
  <c r="E12252" i="7" s="1"/>
  <c r="E12253" i="7" s="1"/>
  <c r="E12254" i="7" s="1"/>
  <c r="E12255" i="7" s="1"/>
  <c r="E12256" i="7" s="1"/>
  <c r="E12257" i="7" s="1"/>
  <c r="E12258" i="7" s="1"/>
  <c r="E12259" i="7" s="1"/>
  <c r="E12260" i="7" s="1"/>
  <c r="E12261" i="7" s="1"/>
  <c r="E12262" i="7" s="1"/>
  <c r="E12263" i="7" s="1"/>
  <c r="E12264" i="7" s="1"/>
  <c r="E12265" i="7" s="1"/>
  <c r="E12266" i="7" s="1"/>
  <c r="E12267" i="7" s="1"/>
  <c r="E12268" i="7" s="1"/>
  <c r="E12269" i="7" s="1"/>
  <c r="E12270" i="7" s="1"/>
  <c r="E12271" i="7" s="1"/>
  <c r="E12272" i="7" s="1"/>
  <c r="E12273" i="7" s="1"/>
  <c r="E12274" i="7" s="1"/>
  <c r="E12275" i="7" s="1"/>
  <c r="E12276" i="7" s="1"/>
  <c r="E12277" i="7" s="1"/>
  <c r="E12278" i="7" s="1"/>
  <c r="E12279" i="7" s="1"/>
  <c r="E12280" i="7" s="1"/>
  <c r="E12281" i="7" s="1"/>
  <c r="E12282" i="7" s="1"/>
  <c r="E12283" i="7" s="1"/>
  <c r="E12284" i="7" s="1"/>
  <c r="E12285" i="7" s="1"/>
  <c r="E12286" i="7" s="1"/>
  <c r="E12287" i="7" s="1"/>
  <c r="E12288" i="7" s="1"/>
  <c r="E12289" i="7" s="1"/>
  <c r="E12290" i="7" s="1"/>
  <c r="E12291" i="7" s="1"/>
  <c r="E12292" i="7" s="1"/>
  <c r="E12293" i="7" s="1"/>
  <c r="E12294" i="7" s="1"/>
  <c r="E12295" i="7" s="1"/>
  <c r="E12296" i="7" s="1"/>
  <c r="E12297" i="7" s="1"/>
  <c r="E12298" i="7" s="1"/>
  <c r="E12299" i="7" s="1"/>
  <c r="E12300" i="7" s="1"/>
  <c r="E12301" i="7" s="1"/>
  <c r="E12302" i="7" s="1"/>
  <c r="E12303" i="7" s="1"/>
  <c r="E12304" i="7" s="1"/>
  <c r="E12305" i="7" s="1"/>
  <c r="E12306" i="7" s="1"/>
  <c r="E12307" i="7" s="1"/>
  <c r="E12308" i="7" s="1"/>
  <c r="E12309" i="7" s="1"/>
  <c r="E12310" i="7" s="1"/>
  <c r="E12311" i="7" s="1"/>
  <c r="E12312" i="7" s="1"/>
  <c r="E12313" i="7" s="1"/>
  <c r="E12314" i="7" s="1"/>
  <c r="E12315" i="7" s="1"/>
  <c r="E12316" i="7" s="1"/>
  <c r="E12317" i="7" s="1"/>
  <c r="E12318" i="7" s="1"/>
  <c r="E12319" i="7" s="1"/>
  <c r="E12320" i="7" s="1"/>
  <c r="E12321" i="7" s="1"/>
  <c r="E12322" i="7" s="1"/>
  <c r="E12323" i="7" s="1"/>
  <c r="E12324" i="7" s="1"/>
  <c r="E12325" i="7" s="1"/>
  <c r="E12326" i="7" s="1"/>
  <c r="E12327" i="7" s="1"/>
  <c r="E12328" i="7" s="1"/>
  <c r="E12329" i="7" s="1"/>
  <c r="E12330" i="7" s="1"/>
  <c r="E12331" i="7" s="1"/>
  <c r="E12332" i="7" s="1"/>
  <c r="E12333" i="7" s="1"/>
  <c r="E12334" i="7" s="1"/>
  <c r="E12335" i="7" s="1"/>
  <c r="E12336" i="7" s="1"/>
  <c r="E12337" i="7" s="1"/>
  <c r="E12338" i="7" s="1"/>
  <c r="E12339" i="7" s="1"/>
  <c r="E12340" i="7" s="1"/>
  <c r="E12341" i="7" s="1"/>
  <c r="E12342" i="7" s="1"/>
  <c r="E12343" i="7" s="1"/>
  <c r="E12344" i="7" s="1"/>
  <c r="E12345" i="7" s="1"/>
  <c r="E12346" i="7" s="1"/>
  <c r="E12347" i="7" s="1"/>
  <c r="E12348" i="7" s="1"/>
  <c r="E12349" i="7" s="1"/>
  <c r="E12350" i="7" s="1"/>
  <c r="E12351" i="7" s="1"/>
  <c r="E12352" i="7" s="1"/>
  <c r="E12353" i="7" s="1"/>
  <c r="E12354" i="7" s="1"/>
  <c r="E12355" i="7" s="1"/>
  <c r="E12356" i="7" s="1"/>
  <c r="E12357" i="7" s="1"/>
  <c r="E12358" i="7" s="1"/>
  <c r="E12359" i="7" s="1"/>
  <c r="E12360" i="7" s="1"/>
  <c r="E12361" i="7" s="1"/>
  <c r="E12362" i="7" s="1"/>
  <c r="E12363" i="7" s="1"/>
  <c r="E12364" i="7" s="1"/>
  <c r="E12365" i="7" s="1"/>
  <c r="E12366" i="7" s="1"/>
  <c r="E12367" i="7" s="1"/>
  <c r="E12368" i="7" s="1"/>
  <c r="E12369" i="7" s="1"/>
  <c r="E12370" i="7" s="1"/>
  <c r="E12371" i="7" s="1"/>
  <c r="E12372" i="7" s="1"/>
  <c r="E12373" i="7" s="1"/>
  <c r="E12374" i="7" s="1"/>
  <c r="E12375" i="7" s="1"/>
  <c r="E12376" i="7" s="1"/>
  <c r="E12377" i="7" s="1"/>
  <c r="E12378" i="7" s="1"/>
  <c r="E12379" i="7" s="1"/>
  <c r="E12380" i="7" s="1"/>
  <c r="E12381" i="7" s="1"/>
  <c r="E12382" i="7" s="1"/>
  <c r="E12383" i="7" s="1"/>
  <c r="E12384" i="7" s="1"/>
  <c r="E12385" i="7" s="1"/>
  <c r="E12386" i="7" s="1"/>
  <c r="E12387" i="7" s="1"/>
  <c r="E12388" i="7" s="1"/>
  <c r="E12389" i="7" s="1"/>
  <c r="E12390" i="7" s="1"/>
  <c r="E12391" i="7" s="1"/>
  <c r="E12392" i="7" s="1"/>
  <c r="E12393" i="7" s="1"/>
  <c r="E12394" i="7" s="1"/>
  <c r="E12395" i="7" s="1"/>
  <c r="E12396" i="7" s="1"/>
  <c r="E12397" i="7" s="1"/>
  <c r="E12398" i="7" s="1"/>
  <c r="E12399" i="7" s="1"/>
  <c r="E12400" i="7" s="1"/>
  <c r="E12401" i="7" s="1"/>
  <c r="E12402" i="7" s="1"/>
  <c r="E12403" i="7" s="1"/>
  <c r="E12404" i="7" s="1"/>
  <c r="E12405" i="7" s="1"/>
  <c r="E12406" i="7" s="1"/>
  <c r="E12407" i="7" s="1"/>
  <c r="E12408" i="7" s="1"/>
  <c r="E12409" i="7" s="1"/>
  <c r="E12410" i="7" s="1"/>
  <c r="E12411" i="7" s="1"/>
  <c r="E12412" i="7" s="1"/>
  <c r="E12413" i="7" s="1"/>
  <c r="E12414" i="7" s="1"/>
  <c r="E12415" i="7" s="1"/>
  <c r="E12416" i="7" s="1"/>
  <c r="E12417" i="7" s="1"/>
  <c r="E12418" i="7" s="1"/>
  <c r="E12419" i="7" s="1"/>
  <c r="E12420" i="7" s="1"/>
  <c r="E12421" i="7" s="1"/>
  <c r="E12422" i="7" s="1"/>
  <c r="E12423" i="7" s="1"/>
  <c r="E12424" i="7" s="1"/>
  <c r="E12425" i="7" s="1"/>
  <c r="E12426" i="7" s="1"/>
  <c r="E12427" i="7" s="1"/>
  <c r="E12428" i="7" s="1"/>
  <c r="E12429" i="7" s="1"/>
  <c r="E12430" i="7" s="1"/>
  <c r="E12431" i="7" s="1"/>
  <c r="E12432" i="7" s="1"/>
  <c r="E12433" i="7" s="1"/>
  <c r="E12434" i="7" s="1"/>
  <c r="E12435" i="7" s="1"/>
  <c r="E12436" i="7" s="1"/>
  <c r="E12437" i="7" s="1"/>
  <c r="E12438" i="7" s="1"/>
  <c r="E12439" i="7" s="1"/>
  <c r="E12440" i="7" s="1"/>
  <c r="E12441" i="7" s="1"/>
  <c r="E12442" i="7" s="1"/>
  <c r="E12443" i="7" s="1"/>
  <c r="E12444" i="7" s="1"/>
  <c r="E12445" i="7" s="1"/>
  <c r="E12446" i="7" s="1"/>
  <c r="E12447" i="7" s="1"/>
  <c r="E12448" i="7" s="1"/>
  <c r="E12449" i="7" s="1"/>
  <c r="E12450" i="7" s="1"/>
  <c r="E12451" i="7" s="1"/>
  <c r="E12452" i="7" s="1"/>
  <c r="E12453" i="7" s="1"/>
  <c r="E12454" i="7" s="1"/>
  <c r="E12455" i="7" s="1"/>
  <c r="E12456" i="7" s="1"/>
  <c r="E12457" i="7" s="1"/>
  <c r="E12458" i="7" s="1"/>
  <c r="E12459" i="7" s="1"/>
  <c r="E12460" i="7" s="1"/>
  <c r="E12461" i="7" s="1"/>
  <c r="E12462" i="7" s="1"/>
  <c r="E12463" i="7" s="1"/>
  <c r="E12464" i="7" s="1"/>
  <c r="E12465" i="7" s="1"/>
  <c r="E12466" i="7" s="1"/>
  <c r="E12467" i="7" s="1"/>
  <c r="E12468" i="7" s="1"/>
  <c r="E12469" i="7" s="1"/>
  <c r="E12470" i="7" s="1"/>
  <c r="E12471" i="7" s="1"/>
  <c r="E12472" i="7" s="1"/>
  <c r="E12473" i="7" s="1"/>
  <c r="E12474" i="7" s="1"/>
  <c r="E12475" i="7" s="1"/>
  <c r="E12476" i="7" s="1"/>
  <c r="E12477" i="7" s="1"/>
  <c r="E12478" i="7" s="1"/>
  <c r="E12479" i="7" s="1"/>
  <c r="E12480" i="7" s="1"/>
  <c r="E12481" i="7" s="1"/>
  <c r="E12482" i="7" s="1"/>
  <c r="E12483" i="7" s="1"/>
  <c r="E12484" i="7" s="1"/>
  <c r="E12485" i="7" s="1"/>
  <c r="E12486" i="7" s="1"/>
  <c r="E12487" i="7" s="1"/>
  <c r="E12488" i="7" s="1"/>
  <c r="E12489" i="7" s="1"/>
  <c r="E12490" i="7" s="1"/>
  <c r="E12491" i="7" s="1"/>
  <c r="E12492" i="7" s="1"/>
  <c r="E12493" i="7" s="1"/>
  <c r="E12494" i="7" s="1"/>
  <c r="E12495" i="7" s="1"/>
  <c r="E12496" i="7" s="1"/>
  <c r="E12497" i="7" s="1"/>
  <c r="E12498" i="7" s="1"/>
  <c r="E12499" i="7" s="1"/>
  <c r="E12500" i="7" s="1"/>
  <c r="E12501" i="7" s="1"/>
  <c r="E12502" i="7" s="1"/>
  <c r="E12503" i="7" s="1"/>
  <c r="E12504" i="7" s="1"/>
  <c r="E12505" i="7" s="1"/>
  <c r="E12506" i="7" s="1"/>
  <c r="E12507" i="7" s="1"/>
  <c r="E12508" i="7" s="1"/>
  <c r="E12509" i="7" s="1"/>
  <c r="E12510" i="7" s="1"/>
  <c r="E12511" i="7" s="1"/>
  <c r="E12512" i="7" s="1"/>
  <c r="E12513" i="7" s="1"/>
  <c r="E12514" i="7" s="1"/>
  <c r="E12515" i="7" s="1"/>
  <c r="E12516" i="7" s="1"/>
  <c r="E12517" i="7" s="1"/>
  <c r="E12518" i="7" s="1"/>
  <c r="E12519" i="7" s="1"/>
  <c r="E12520" i="7" s="1"/>
  <c r="E12521" i="7" s="1"/>
  <c r="E12522" i="7" s="1"/>
  <c r="E12523" i="7" s="1"/>
  <c r="E12524" i="7" s="1"/>
  <c r="E12525" i="7" s="1"/>
  <c r="E12526" i="7" s="1"/>
  <c r="E12527" i="7" s="1"/>
  <c r="E12528" i="7" s="1"/>
  <c r="E12529" i="7" s="1"/>
  <c r="E12530" i="7" s="1"/>
  <c r="E12531" i="7" s="1"/>
  <c r="E12532" i="7" s="1"/>
  <c r="E12533" i="7" s="1"/>
  <c r="E12534" i="7" s="1"/>
  <c r="E12535" i="7" s="1"/>
  <c r="E12536" i="7" s="1"/>
  <c r="E12537" i="7" s="1"/>
  <c r="E12538" i="7" s="1"/>
  <c r="E12539" i="7" s="1"/>
  <c r="E12540" i="7" s="1"/>
  <c r="E12541" i="7" s="1"/>
  <c r="E12542" i="7" s="1"/>
  <c r="E12543" i="7" s="1"/>
  <c r="E12544" i="7" s="1"/>
  <c r="E12545" i="7" s="1"/>
  <c r="E12546" i="7" s="1"/>
  <c r="E12547" i="7" s="1"/>
  <c r="E12548" i="7" s="1"/>
  <c r="E12549" i="7" s="1"/>
  <c r="E12550" i="7" s="1"/>
  <c r="E12551" i="7" s="1"/>
  <c r="E12552" i="7" s="1"/>
  <c r="E12553" i="7" s="1"/>
  <c r="E12554" i="7" s="1"/>
  <c r="E12555" i="7" s="1"/>
  <c r="E12556" i="7" s="1"/>
  <c r="E12557" i="7" s="1"/>
  <c r="E12558" i="7" s="1"/>
  <c r="E12559" i="7" s="1"/>
  <c r="E12560" i="7" s="1"/>
  <c r="E12561" i="7" s="1"/>
  <c r="E12562" i="7" s="1"/>
  <c r="E12563" i="7" s="1"/>
  <c r="E12564" i="7" s="1"/>
  <c r="E12565" i="7" s="1"/>
  <c r="E12566" i="7" s="1"/>
  <c r="E12567" i="7" s="1"/>
  <c r="E12568" i="7" s="1"/>
  <c r="E12569" i="7" s="1"/>
  <c r="E12570" i="7" s="1"/>
  <c r="E12571" i="7" s="1"/>
  <c r="E12572" i="7" s="1"/>
  <c r="E12573" i="7" s="1"/>
  <c r="E12574" i="7" s="1"/>
  <c r="E12575" i="7" s="1"/>
  <c r="E12576" i="7" s="1"/>
  <c r="E12577" i="7" s="1"/>
  <c r="E12578" i="7" s="1"/>
  <c r="E12579" i="7" s="1"/>
  <c r="E12580" i="7" s="1"/>
  <c r="E12581" i="7" s="1"/>
  <c r="E12582" i="7" s="1"/>
  <c r="E12583" i="7" s="1"/>
  <c r="E12584" i="7" s="1"/>
  <c r="E12585" i="7" s="1"/>
  <c r="E12586" i="7" s="1"/>
  <c r="E12587" i="7" s="1"/>
  <c r="E12588" i="7" s="1"/>
  <c r="E12589" i="7" s="1"/>
  <c r="E12590" i="7" s="1"/>
  <c r="E12591" i="7" s="1"/>
  <c r="E12592" i="7" s="1"/>
  <c r="E12593" i="7" s="1"/>
  <c r="E12594" i="7" s="1"/>
  <c r="E12595" i="7" s="1"/>
  <c r="E12596" i="7" s="1"/>
  <c r="E12597" i="7" s="1"/>
  <c r="E12598" i="7" s="1"/>
  <c r="E12599" i="7" s="1"/>
  <c r="E12600" i="7" s="1"/>
  <c r="E12601" i="7" s="1"/>
  <c r="E12602" i="7" s="1"/>
  <c r="E12603" i="7" s="1"/>
  <c r="E12604" i="7" s="1"/>
  <c r="E12605" i="7" s="1"/>
  <c r="E12606" i="7" s="1"/>
  <c r="E12607" i="7" s="1"/>
  <c r="E12608" i="7" s="1"/>
  <c r="E12609" i="7" s="1"/>
  <c r="E12610" i="7" s="1"/>
  <c r="E12611" i="7" s="1"/>
  <c r="E12612" i="7" s="1"/>
  <c r="E12613" i="7" s="1"/>
  <c r="E12614" i="7" s="1"/>
  <c r="E12615" i="7" s="1"/>
  <c r="E12616" i="7" s="1"/>
  <c r="E12617" i="7" s="1"/>
  <c r="E12618" i="7" s="1"/>
  <c r="E12619" i="7" s="1"/>
  <c r="E12620" i="7" s="1"/>
  <c r="E12621" i="7" s="1"/>
  <c r="E12622" i="7" s="1"/>
  <c r="E12623" i="7" s="1"/>
  <c r="E12624" i="7" s="1"/>
  <c r="E12625" i="7" s="1"/>
  <c r="E12626" i="7" s="1"/>
  <c r="E12627" i="7" s="1"/>
  <c r="E12628" i="7" s="1"/>
  <c r="E12629" i="7" s="1"/>
  <c r="E12630" i="7" s="1"/>
  <c r="E12631" i="7" s="1"/>
  <c r="E12632" i="7" s="1"/>
  <c r="E12633" i="7" s="1"/>
  <c r="E12634" i="7" s="1"/>
  <c r="E12635" i="7" s="1"/>
  <c r="E12636" i="7" s="1"/>
  <c r="E12637" i="7" s="1"/>
  <c r="E12638" i="7" s="1"/>
  <c r="E12639" i="7" s="1"/>
  <c r="E12640" i="7" s="1"/>
  <c r="E12641" i="7" s="1"/>
  <c r="E12642" i="7" s="1"/>
  <c r="E12643" i="7" s="1"/>
  <c r="E12644" i="7" s="1"/>
  <c r="E12645" i="7" s="1"/>
  <c r="E12646" i="7" s="1"/>
  <c r="E12647" i="7" s="1"/>
  <c r="E12648" i="7" s="1"/>
  <c r="E12649" i="7" s="1"/>
  <c r="E12650" i="7" s="1"/>
  <c r="E12651" i="7" s="1"/>
  <c r="E12652" i="7" s="1"/>
  <c r="E12653" i="7" s="1"/>
  <c r="E12654" i="7" s="1"/>
  <c r="E12655" i="7" s="1"/>
  <c r="E12656" i="7" s="1"/>
  <c r="E12657" i="7" s="1"/>
  <c r="E12658" i="7" s="1"/>
  <c r="E12659" i="7" s="1"/>
  <c r="E12660" i="7" s="1"/>
  <c r="E12661" i="7" s="1"/>
  <c r="E12662" i="7" s="1"/>
  <c r="E12663" i="7" s="1"/>
  <c r="E12664" i="7" s="1"/>
  <c r="E12665" i="7" s="1"/>
  <c r="E12666" i="7" s="1"/>
  <c r="E12667" i="7" s="1"/>
  <c r="E12668" i="7" s="1"/>
  <c r="E12669" i="7" s="1"/>
  <c r="E12670" i="7" s="1"/>
  <c r="E12671" i="7" s="1"/>
  <c r="E12672" i="7" s="1"/>
  <c r="E12673" i="7" s="1"/>
  <c r="E12674" i="7" s="1"/>
  <c r="E12675" i="7" s="1"/>
  <c r="E12676" i="7" s="1"/>
  <c r="E12677" i="7" s="1"/>
  <c r="E12678" i="7" s="1"/>
  <c r="E12679" i="7" s="1"/>
  <c r="E12680" i="7" s="1"/>
  <c r="E12681" i="7" s="1"/>
  <c r="E12682" i="7" s="1"/>
  <c r="E12683" i="7" s="1"/>
  <c r="E12684" i="7" s="1"/>
  <c r="E12685" i="7" s="1"/>
  <c r="E12686" i="7" s="1"/>
  <c r="E12687" i="7" s="1"/>
  <c r="E12688" i="7" s="1"/>
  <c r="E12689" i="7" s="1"/>
  <c r="E12690" i="7" s="1"/>
  <c r="E12691" i="7" s="1"/>
  <c r="E12692" i="7" s="1"/>
  <c r="E12693" i="7" s="1"/>
  <c r="E12694" i="7" s="1"/>
  <c r="E12695" i="7" s="1"/>
  <c r="E12696" i="7" s="1"/>
  <c r="E12697" i="7" s="1"/>
  <c r="E12698" i="7" s="1"/>
  <c r="E12699" i="7" s="1"/>
  <c r="E12700" i="7" s="1"/>
  <c r="E12701" i="7" s="1"/>
  <c r="E12702" i="7" s="1"/>
  <c r="E12703" i="7" s="1"/>
  <c r="E12704" i="7" s="1"/>
  <c r="E12705" i="7" s="1"/>
  <c r="E12706" i="7" s="1"/>
  <c r="E12707" i="7" s="1"/>
  <c r="E12708" i="7" s="1"/>
  <c r="E12709" i="7" s="1"/>
  <c r="E12710" i="7" s="1"/>
  <c r="E12711" i="7" s="1"/>
  <c r="E12712" i="7" s="1"/>
  <c r="E12713" i="7" s="1"/>
  <c r="E12714" i="7" s="1"/>
  <c r="E12715" i="7" s="1"/>
  <c r="E12716" i="7" s="1"/>
  <c r="E12717" i="7" s="1"/>
  <c r="E12718" i="7" s="1"/>
  <c r="E12719" i="7" s="1"/>
  <c r="E12720" i="7" s="1"/>
  <c r="E12721" i="7" s="1"/>
  <c r="E12722" i="7" s="1"/>
  <c r="E12723" i="7" s="1"/>
  <c r="E12724" i="7" s="1"/>
  <c r="E12725" i="7" s="1"/>
  <c r="E12726" i="7" s="1"/>
  <c r="E12727" i="7" s="1"/>
  <c r="E12728" i="7" s="1"/>
  <c r="E12729" i="7" s="1"/>
  <c r="E12730" i="7" s="1"/>
  <c r="E12731" i="7" s="1"/>
  <c r="E12732" i="7" s="1"/>
  <c r="E12733" i="7" s="1"/>
  <c r="E12734" i="7" s="1"/>
  <c r="E12735" i="7" s="1"/>
  <c r="E12736" i="7" s="1"/>
  <c r="E12737" i="7" s="1"/>
  <c r="E12738" i="7" s="1"/>
  <c r="E12739" i="7" s="1"/>
  <c r="E12740" i="7" s="1"/>
  <c r="E12741" i="7" s="1"/>
  <c r="E12742" i="7" s="1"/>
  <c r="E12743" i="7" s="1"/>
  <c r="E12744" i="7" s="1"/>
  <c r="E12745" i="7" s="1"/>
  <c r="E12746" i="7" s="1"/>
  <c r="E12747" i="7" s="1"/>
  <c r="E12748" i="7" s="1"/>
  <c r="E12749" i="7" s="1"/>
  <c r="E12750" i="7" s="1"/>
  <c r="E12751" i="7" s="1"/>
  <c r="E12752" i="7" s="1"/>
  <c r="E12753" i="7" s="1"/>
  <c r="E12754" i="7" s="1"/>
  <c r="E12755" i="7" s="1"/>
  <c r="E12756" i="7" s="1"/>
  <c r="E12757" i="7" s="1"/>
  <c r="E12758" i="7" s="1"/>
  <c r="E12759" i="7" s="1"/>
  <c r="E12760" i="7" s="1"/>
  <c r="E12761" i="7" s="1"/>
  <c r="E12762" i="7" s="1"/>
  <c r="E12763" i="7" s="1"/>
  <c r="E12764" i="7" s="1"/>
  <c r="E12765" i="7" s="1"/>
  <c r="E12766" i="7" s="1"/>
  <c r="E12767" i="7" s="1"/>
  <c r="E12768" i="7" s="1"/>
  <c r="E12769" i="7" s="1"/>
  <c r="E12770" i="7" s="1"/>
  <c r="E12771" i="7" s="1"/>
  <c r="E12772" i="7" s="1"/>
  <c r="E12773" i="7" s="1"/>
  <c r="E12774" i="7" s="1"/>
  <c r="E12775" i="7" s="1"/>
  <c r="E12776" i="7" s="1"/>
  <c r="E12777" i="7" s="1"/>
  <c r="E12778" i="7" s="1"/>
  <c r="E12779" i="7" s="1"/>
  <c r="E12780" i="7" s="1"/>
  <c r="E12781" i="7" s="1"/>
  <c r="E12782" i="7" s="1"/>
  <c r="E12783" i="7" s="1"/>
  <c r="E12784" i="7" s="1"/>
  <c r="E12785" i="7" s="1"/>
  <c r="E12786" i="7" s="1"/>
  <c r="E12787" i="7" s="1"/>
  <c r="E12788" i="7" s="1"/>
  <c r="E12789" i="7" s="1"/>
  <c r="E12790" i="7" s="1"/>
  <c r="E12791" i="7" s="1"/>
  <c r="E12792" i="7" s="1"/>
  <c r="E12793" i="7" s="1"/>
  <c r="E12794" i="7" s="1"/>
  <c r="E12795" i="7" s="1"/>
  <c r="E12796" i="7" s="1"/>
  <c r="E12797" i="7" s="1"/>
  <c r="E12798" i="7" s="1"/>
  <c r="E12799" i="7" s="1"/>
  <c r="E12800" i="7" s="1"/>
  <c r="E12801" i="7" s="1"/>
  <c r="E12802" i="7" s="1"/>
  <c r="E12803" i="7" s="1"/>
  <c r="E12804" i="7" s="1"/>
  <c r="E12805" i="7" s="1"/>
  <c r="E12806" i="7" s="1"/>
  <c r="E12807" i="7" s="1"/>
  <c r="E12808" i="7" s="1"/>
  <c r="E12809" i="7" s="1"/>
  <c r="E12810" i="7" s="1"/>
  <c r="E12811" i="7" s="1"/>
  <c r="E12812" i="7" s="1"/>
  <c r="E12813" i="7" s="1"/>
  <c r="E12814" i="7" s="1"/>
  <c r="E12815" i="7" s="1"/>
  <c r="E12816" i="7" s="1"/>
  <c r="E12817" i="7" s="1"/>
  <c r="E12818" i="7" s="1"/>
  <c r="E12819" i="7" s="1"/>
  <c r="E12820" i="7" s="1"/>
  <c r="E12821" i="7" s="1"/>
  <c r="E12822" i="7" s="1"/>
  <c r="E12823" i="7" s="1"/>
  <c r="E12824" i="7" s="1"/>
  <c r="E12825" i="7" s="1"/>
  <c r="E12826" i="7" s="1"/>
  <c r="E12827" i="7" s="1"/>
  <c r="E12828" i="7" s="1"/>
  <c r="E12829" i="7" s="1"/>
  <c r="E12830" i="7" s="1"/>
  <c r="E12831" i="7" s="1"/>
  <c r="E12832" i="7" s="1"/>
  <c r="E12833" i="7" s="1"/>
  <c r="E12834" i="7" s="1"/>
  <c r="E12835" i="7" s="1"/>
  <c r="E12836" i="7" s="1"/>
  <c r="E12837" i="7" s="1"/>
  <c r="E12838" i="7" s="1"/>
  <c r="E12839" i="7" s="1"/>
  <c r="E12840" i="7" s="1"/>
  <c r="E12841" i="7" s="1"/>
  <c r="E12842" i="7" s="1"/>
  <c r="E12843" i="7" s="1"/>
  <c r="E12844" i="7" s="1"/>
  <c r="E12845" i="7" s="1"/>
  <c r="E12846" i="7" s="1"/>
  <c r="E12847" i="7" s="1"/>
  <c r="E12848" i="7" s="1"/>
  <c r="E12849" i="7" s="1"/>
  <c r="E12850" i="7" s="1"/>
  <c r="E12851" i="7" s="1"/>
  <c r="E12852" i="7" s="1"/>
  <c r="E12853" i="7" s="1"/>
  <c r="E12854" i="7" s="1"/>
  <c r="E12855" i="7" s="1"/>
  <c r="E12856" i="7" s="1"/>
  <c r="E12857" i="7" s="1"/>
  <c r="E12858" i="7" s="1"/>
  <c r="E12859" i="7" s="1"/>
  <c r="E12860" i="7" s="1"/>
  <c r="E12861" i="7" s="1"/>
  <c r="E12862" i="7" s="1"/>
  <c r="E12863" i="7" s="1"/>
  <c r="E12864" i="7" s="1"/>
  <c r="E12865" i="7" s="1"/>
  <c r="E12866" i="7" s="1"/>
  <c r="E12867" i="7" s="1"/>
  <c r="E12868" i="7" s="1"/>
  <c r="E12869" i="7" s="1"/>
  <c r="E12870" i="7" s="1"/>
  <c r="E12871" i="7" s="1"/>
  <c r="E12872" i="7" s="1"/>
  <c r="E12873" i="7" s="1"/>
  <c r="E12874" i="7" s="1"/>
  <c r="E12875" i="7" s="1"/>
  <c r="E12876" i="7" s="1"/>
  <c r="E12877" i="7" s="1"/>
  <c r="E12878" i="7" s="1"/>
  <c r="E12879" i="7" s="1"/>
  <c r="E12880" i="7" s="1"/>
  <c r="E12881" i="7" s="1"/>
  <c r="E12882" i="7" s="1"/>
  <c r="E12883" i="7" s="1"/>
  <c r="E12884" i="7" s="1"/>
  <c r="E12885" i="7" s="1"/>
  <c r="E12886" i="7" s="1"/>
  <c r="E12887" i="7" s="1"/>
  <c r="E12888" i="7" s="1"/>
  <c r="E12889" i="7" s="1"/>
  <c r="E12890" i="7" s="1"/>
  <c r="E12891" i="7" s="1"/>
  <c r="E12892" i="7" s="1"/>
  <c r="E12893" i="7" s="1"/>
  <c r="E12894" i="7" s="1"/>
  <c r="E12895" i="7" s="1"/>
  <c r="E12896" i="7" s="1"/>
  <c r="E12897" i="7" s="1"/>
  <c r="E12898" i="7" s="1"/>
  <c r="E12899" i="7" s="1"/>
  <c r="E12900" i="7" s="1"/>
  <c r="E12901" i="7" s="1"/>
  <c r="E12902" i="7" s="1"/>
  <c r="E12903" i="7" s="1"/>
  <c r="E12904" i="7" s="1"/>
  <c r="E12905" i="7" s="1"/>
  <c r="E12906" i="7" s="1"/>
  <c r="E12907" i="7" s="1"/>
  <c r="E12908" i="7" s="1"/>
  <c r="E12909" i="7" s="1"/>
  <c r="E12910" i="7" s="1"/>
  <c r="E12911" i="7" s="1"/>
  <c r="E12912" i="7" s="1"/>
  <c r="E12913" i="7" s="1"/>
  <c r="E12914" i="7" s="1"/>
  <c r="E12915" i="7" s="1"/>
  <c r="E12916" i="7" s="1"/>
  <c r="E12917" i="7" s="1"/>
  <c r="E12918" i="7" s="1"/>
  <c r="E12919" i="7" s="1"/>
  <c r="E12920" i="7" s="1"/>
  <c r="E12921" i="7" s="1"/>
  <c r="E12922" i="7" s="1"/>
  <c r="E12923" i="7" s="1"/>
  <c r="E12924" i="7" s="1"/>
  <c r="E12925" i="7" s="1"/>
  <c r="E12926" i="7" s="1"/>
  <c r="E12927" i="7" s="1"/>
  <c r="E12928" i="7" s="1"/>
  <c r="E12929" i="7" s="1"/>
  <c r="E12930" i="7" s="1"/>
  <c r="E12931" i="7" s="1"/>
  <c r="E12932" i="7" s="1"/>
  <c r="E12933" i="7" s="1"/>
  <c r="E12934" i="7" s="1"/>
  <c r="E12935" i="7" s="1"/>
  <c r="E12936" i="7" s="1"/>
  <c r="E12937" i="7" s="1"/>
  <c r="E12938" i="7" s="1"/>
  <c r="E12939" i="7" s="1"/>
  <c r="E12940" i="7" s="1"/>
  <c r="E12941" i="7" s="1"/>
  <c r="E12942" i="7" s="1"/>
  <c r="E12943" i="7" s="1"/>
  <c r="E12944" i="7" s="1"/>
  <c r="E12945" i="7" s="1"/>
  <c r="E12946" i="7" s="1"/>
  <c r="E12947" i="7" s="1"/>
  <c r="E12948" i="7" s="1"/>
  <c r="E12949" i="7" s="1"/>
  <c r="E12950" i="7" s="1"/>
  <c r="E12951" i="7" s="1"/>
  <c r="E12952" i="7" s="1"/>
  <c r="E12953" i="7" s="1"/>
  <c r="E12954" i="7" s="1"/>
  <c r="E12955" i="7" s="1"/>
  <c r="E12956" i="7" s="1"/>
  <c r="E12957" i="7" s="1"/>
  <c r="E12958" i="7" s="1"/>
  <c r="E12959" i="7" s="1"/>
  <c r="E12960" i="7" s="1"/>
  <c r="E12961" i="7" s="1"/>
  <c r="E12962" i="7" s="1"/>
  <c r="E12963" i="7" s="1"/>
  <c r="E12964" i="7" s="1"/>
  <c r="E12965" i="7" s="1"/>
  <c r="E12966" i="7" s="1"/>
  <c r="E12967" i="7" s="1"/>
  <c r="E12968" i="7" s="1"/>
  <c r="E12969" i="7" s="1"/>
  <c r="E12970" i="7" s="1"/>
  <c r="E12971" i="7" s="1"/>
  <c r="E12972" i="7" s="1"/>
  <c r="E12973" i="7" s="1"/>
  <c r="E12974" i="7" s="1"/>
  <c r="E12975" i="7" s="1"/>
  <c r="E12976" i="7" s="1"/>
  <c r="E12977" i="7" s="1"/>
  <c r="E12978" i="7" s="1"/>
  <c r="E12979" i="7" s="1"/>
  <c r="E12980" i="7" s="1"/>
  <c r="E12981" i="7" s="1"/>
  <c r="E12982" i="7" s="1"/>
  <c r="E12983" i="7" s="1"/>
  <c r="E12984" i="7" s="1"/>
  <c r="E12985" i="7" s="1"/>
  <c r="E12986" i="7" s="1"/>
  <c r="E12987" i="7" s="1"/>
  <c r="E12988" i="7" s="1"/>
  <c r="E12989" i="7" s="1"/>
  <c r="E12990" i="7" s="1"/>
  <c r="E12991" i="7" s="1"/>
  <c r="E12992" i="7" s="1"/>
  <c r="E12993" i="7" s="1"/>
  <c r="E12994" i="7" s="1"/>
  <c r="E12995" i="7" s="1"/>
  <c r="E12996" i="7" s="1"/>
  <c r="E12997" i="7" s="1"/>
  <c r="E12998" i="7" s="1"/>
  <c r="E12999" i="7" s="1"/>
  <c r="E13000" i="7" s="1"/>
  <c r="E13001" i="7" s="1"/>
  <c r="E13002" i="7" s="1"/>
  <c r="E13003" i="7" s="1"/>
  <c r="E13004" i="7" s="1"/>
  <c r="E13005" i="7" s="1"/>
  <c r="E13006" i="7" s="1"/>
  <c r="E13007" i="7" s="1"/>
  <c r="E13008" i="7" s="1"/>
  <c r="E13009" i="7" s="1"/>
  <c r="E13010" i="7" s="1"/>
  <c r="E13011" i="7" s="1"/>
  <c r="E13012" i="7" s="1"/>
  <c r="E13013" i="7" s="1"/>
  <c r="E13014" i="7" s="1"/>
  <c r="E13015" i="7" s="1"/>
  <c r="E13016" i="7" s="1"/>
  <c r="E13017" i="7" s="1"/>
  <c r="E13018" i="7" s="1"/>
  <c r="E13019" i="7" s="1"/>
  <c r="E13020" i="7" s="1"/>
  <c r="E13021" i="7" s="1"/>
  <c r="E13022" i="7" s="1"/>
  <c r="E13023" i="7" s="1"/>
  <c r="E13024" i="7" s="1"/>
  <c r="E13025" i="7" s="1"/>
  <c r="E13026" i="7" s="1"/>
  <c r="E13027" i="7" s="1"/>
  <c r="E13028" i="7" s="1"/>
  <c r="E13029" i="7" s="1"/>
  <c r="E13030" i="7" s="1"/>
  <c r="E13031" i="7" s="1"/>
  <c r="E13032" i="7" s="1"/>
  <c r="E13033" i="7" s="1"/>
  <c r="E13034" i="7" s="1"/>
  <c r="E13035" i="7" s="1"/>
  <c r="E13036" i="7" s="1"/>
  <c r="E13037" i="7" s="1"/>
  <c r="E13038" i="7" s="1"/>
  <c r="E13039" i="7" s="1"/>
  <c r="E13040" i="7" s="1"/>
  <c r="E13041" i="7" s="1"/>
  <c r="E13042" i="7" s="1"/>
  <c r="E13043" i="7" s="1"/>
  <c r="E13044" i="7" s="1"/>
  <c r="E13045" i="7" s="1"/>
  <c r="E13046" i="7" s="1"/>
  <c r="E13047" i="7" s="1"/>
  <c r="E13048" i="7" s="1"/>
  <c r="E13049" i="7" s="1"/>
  <c r="E13050" i="7" s="1"/>
  <c r="E13051" i="7" s="1"/>
  <c r="E13052" i="7" s="1"/>
  <c r="E13053" i="7" s="1"/>
  <c r="E13054" i="7" s="1"/>
  <c r="E13055" i="7" s="1"/>
  <c r="E13056" i="7" s="1"/>
  <c r="E13057" i="7" s="1"/>
  <c r="E13058" i="7" s="1"/>
  <c r="E13059" i="7" s="1"/>
  <c r="E13060" i="7" s="1"/>
  <c r="E13061" i="7" s="1"/>
  <c r="E13062" i="7" s="1"/>
  <c r="E13063" i="7" s="1"/>
  <c r="E13064" i="7" s="1"/>
  <c r="E13065" i="7" s="1"/>
  <c r="E13066" i="7" s="1"/>
  <c r="E13067" i="7" s="1"/>
  <c r="E13068" i="7" s="1"/>
  <c r="E13069" i="7" s="1"/>
  <c r="E13070" i="7" s="1"/>
  <c r="E13071" i="7" s="1"/>
  <c r="E13072" i="7" s="1"/>
  <c r="E13073" i="7" s="1"/>
  <c r="E13074" i="7" s="1"/>
  <c r="E13075" i="7" s="1"/>
  <c r="E13076" i="7" s="1"/>
  <c r="E13077" i="7" s="1"/>
  <c r="E13078" i="7" s="1"/>
  <c r="E13079" i="7" s="1"/>
  <c r="E13080" i="7" s="1"/>
  <c r="E13081" i="7" s="1"/>
  <c r="E13082" i="7" s="1"/>
  <c r="E13083" i="7" s="1"/>
  <c r="E13084" i="7" s="1"/>
  <c r="E13085" i="7" s="1"/>
  <c r="E13086" i="7" s="1"/>
  <c r="E13087" i="7" s="1"/>
  <c r="E13088" i="7" s="1"/>
  <c r="E13089" i="7" s="1"/>
  <c r="E13090" i="7" s="1"/>
  <c r="E13091" i="7" s="1"/>
  <c r="E13092" i="7" s="1"/>
  <c r="E13093" i="7" s="1"/>
  <c r="E13094" i="7" s="1"/>
  <c r="E13095" i="7" s="1"/>
  <c r="E13096" i="7" s="1"/>
  <c r="E13097" i="7" s="1"/>
  <c r="E13098" i="7" s="1"/>
  <c r="E13099" i="7" s="1"/>
  <c r="E13100" i="7" s="1"/>
  <c r="E13101" i="7" s="1"/>
  <c r="E13102" i="7" s="1"/>
  <c r="E13103" i="7" s="1"/>
  <c r="E13104" i="7" s="1"/>
  <c r="E13105" i="7" s="1"/>
  <c r="E13106" i="7" s="1"/>
  <c r="E13107" i="7" s="1"/>
  <c r="E13108" i="7" s="1"/>
  <c r="E13109" i="7" s="1"/>
  <c r="E13110" i="7" s="1"/>
  <c r="E13111" i="7" s="1"/>
  <c r="E13112" i="7" s="1"/>
  <c r="E13113" i="7" s="1"/>
  <c r="E13114" i="7" s="1"/>
  <c r="E13115" i="7" s="1"/>
  <c r="E13116" i="7" s="1"/>
  <c r="E13117" i="7" s="1"/>
  <c r="E13118" i="7" s="1"/>
  <c r="E13119" i="7" s="1"/>
  <c r="E13120" i="7" s="1"/>
  <c r="E13121" i="7" s="1"/>
  <c r="E13122" i="7" s="1"/>
  <c r="E13123" i="7" s="1"/>
  <c r="E13124" i="7" s="1"/>
  <c r="E13125" i="7" s="1"/>
  <c r="E13126" i="7" s="1"/>
  <c r="E13127" i="7" s="1"/>
  <c r="E13128" i="7" s="1"/>
  <c r="E13129" i="7" s="1"/>
  <c r="E13130" i="7" s="1"/>
  <c r="E13131" i="7" s="1"/>
  <c r="E13132" i="7" s="1"/>
  <c r="E13133" i="7" s="1"/>
  <c r="E13134" i="7" s="1"/>
  <c r="E13135" i="7" s="1"/>
  <c r="E13136" i="7" s="1"/>
  <c r="E13137" i="7" s="1"/>
  <c r="E13138" i="7" s="1"/>
  <c r="E13139" i="7" s="1"/>
  <c r="E13140" i="7" s="1"/>
  <c r="E13141" i="7" s="1"/>
  <c r="E13142" i="7" s="1"/>
  <c r="E13143" i="7" s="1"/>
  <c r="E13144" i="7" s="1"/>
  <c r="E13145" i="7" s="1"/>
  <c r="E13146" i="7" s="1"/>
  <c r="E13147" i="7" s="1"/>
  <c r="E13148" i="7" s="1"/>
  <c r="E13149" i="7" s="1"/>
  <c r="E13150" i="7" s="1"/>
  <c r="E13151" i="7" s="1"/>
  <c r="E13152" i="7" s="1"/>
  <c r="E13153" i="7" s="1"/>
  <c r="E13154" i="7" s="1"/>
  <c r="E13155" i="7" s="1"/>
  <c r="E13156" i="7" s="1"/>
  <c r="E13157" i="7" s="1"/>
  <c r="E13158" i="7" s="1"/>
  <c r="E13159" i="7" s="1"/>
  <c r="E13160" i="7" s="1"/>
  <c r="E13161" i="7" s="1"/>
  <c r="E13162" i="7" s="1"/>
  <c r="E13163" i="7" s="1"/>
  <c r="E13164" i="7" s="1"/>
  <c r="E13165" i="7" s="1"/>
  <c r="E13166" i="7" s="1"/>
  <c r="E13167" i="7" s="1"/>
  <c r="E13168" i="7" s="1"/>
  <c r="E13169" i="7" s="1"/>
  <c r="E13170" i="7" s="1"/>
  <c r="E13171" i="7" s="1"/>
  <c r="E13172" i="7" s="1"/>
  <c r="E13173" i="7" s="1"/>
  <c r="E13174" i="7" s="1"/>
  <c r="E13175" i="7" s="1"/>
  <c r="E13176" i="7" s="1"/>
  <c r="E13177" i="7" s="1"/>
  <c r="E13178" i="7" s="1"/>
  <c r="E13179" i="7" s="1"/>
  <c r="E13180" i="7" s="1"/>
  <c r="E13181" i="7" s="1"/>
  <c r="E13182" i="7" s="1"/>
  <c r="E13183" i="7" s="1"/>
  <c r="E13184" i="7" s="1"/>
  <c r="E13185" i="7" s="1"/>
  <c r="E13186" i="7" s="1"/>
  <c r="E13187" i="7" s="1"/>
  <c r="E13188" i="7" s="1"/>
  <c r="E13189" i="7" s="1"/>
  <c r="E13190" i="7" s="1"/>
  <c r="E13191" i="7" s="1"/>
  <c r="E13192" i="7" s="1"/>
  <c r="E13193" i="7" s="1"/>
  <c r="E13194" i="7" s="1"/>
  <c r="E13195" i="7" s="1"/>
  <c r="E13196" i="7" s="1"/>
  <c r="E13197" i="7" s="1"/>
  <c r="E13198" i="7" s="1"/>
  <c r="E13199" i="7" s="1"/>
  <c r="E13200" i="7" s="1"/>
  <c r="E13201" i="7" s="1"/>
  <c r="E13202" i="7" s="1"/>
  <c r="E13203" i="7" s="1"/>
  <c r="E13204" i="7" s="1"/>
  <c r="E13205" i="7" s="1"/>
  <c r="E13206" i="7" s="1"/>
  <c r="E13207" i="7" s="1"/>
  <c r="E13208" i="7" s="1"/>
  <c r="E13209" i="7" s="1"/>
  <c r="E13210" i="7" s="1"/>
  <c r="E13211" i="7" s="1"/>
  <c r="E13212" i="7" s="1"/>
  <c r="E13213" i="7" s="1"/>
  <c r="E13214" i="7" s="1"/>
  <c r="E13215" i="7" s="1"/>
  <c r="E13216" i="7" s="1"/>
  <c r="E13217" i="7" s="1"/>
  <c r="E13218" i="7" s="1"/>
  <c r="E13219" i="7" s="1"/>
  <c r="E13220" i="7" s="1"/>
  <c r="E13221" i="7" s="1"/>
  <c r="E13222" i="7" s="1"/>
  <c r="E13223" i="7" s="1"/>
  <c r="E13224" i="7" s="1"/>
  <c r="E13225" i="7" s="1"/>
  <c r="E13226" i="7" s="1"/>
  <c r="E13227" i="7" s="1"/>
  <c r="E13228" i="7" s="1"/>
  <c r="E13229" i="7" s="1"/>
  <c r="E13230" i="7" s="1"/>
  <c r="E13231" i="7" s="1"/>
  <c r="E13232" i="7" s="1"/>
  <c r="E13233" i="7" s="1"/>
  <c r="E13234" i="7" s="1"/>
  <c r="E13235" i="7" s="1"/>
  <c r="E13236" i="7" s="1"/>
  <c r="E13237" i="7" s="1"/>
  <c r="E13238" i="7" s="1"/>
  <c r="E13239" i="7" s="1"/>
  <c r="E13240" i="7" s="1"/>
  <c r="E13241" i="7" s="1"/>
  <c r="E13242" i="7" s="1"/>
  <c r="E13243" i="7" s="1"/>
  <c r="E13244" i="7" s="1"/>
  <c r="E13245" i="7" s="1"/>
  <c r="E13246" i="7" s="1"/>
  <c r="E13247" i="7" s="1"/>
  <c r="E13248" i="7" s="1"/>
  <c r="E13249" i="7" s="1"/>
  <c r="E13250" i="7" s="1"/>
  <c r="E13251" i="7" s="1"/>
  <c r="E13252" i="7" s="1"/>
  <c r="E13253" i="7" s="1"/>
  <c r="E13254" i="7" s="1"/>
  <c r="E13255" i="7" s="1"/>
  <c r="E13256" i="7" s="1"/>
  <c r="E13257" i="7" s="1"/>
  <c r="E13258" i="7" s="1"/>
  <c r="E13259" i="7" s="1"/>
  <c r="E13260" i="7" s="1"/>
  <c r="E13261" i="7" s="1"/>
  <c r="E13262" i="7" s="1"/>
  <c r="E13263" i="7" s="1"/>
  <c r="E13264" i="7" s="1"/>
  <c r="E13265" i="7" s="1"/>
  <c r="E13266" i="7" s="1"/>
  <c r="E13267" i="7" s="1"/>
  <c r="E13268" i="7" s="1"/>
  <c r="E13269" i="7" s="1"/>
  <c r="E13270" i="7" s="1"/>
  <c r="E13271" i="7" s="1"/>
  <c r="E13272" i="7" s="1"/>
  <c r="E13273" i="7" s="1"/>
  <c r="E13274" i="7" s="1"/>
  <c r="E13275" i="7" s="1"/>
  <c r="E13276" i="7" s="1"/>
  <c r="E13277" i="7" s="1"/>
  <c r="E13278" i="7" s="1"/>
  <c r="E13279" i="7" s="1"/>
  <c r="E13280" i="7" s="1"/>
  <c r="E13281" i="7" s="1"/>
  <c r="E13282" i="7" s="1"/>
  <c r="E13283" i="7" s="1"/>
  <c r="E13284" i="7" s="1"/>
  <c r="E13285" i="7" s="1"/>
  <c r="E13286" i="7" s="1"/>
  <c r="E13287" i="7" s="1"/>
  <c r="E13288" i="7" s="1"/>
  <c r="E13289" i="7" s="1"/>
  <c r="E13290" i="7" s="1"/>
  <c r="E13291" i="7" s="1"/>
  <c r="E13292" i="7" s="1"/>
  <c r="E13293" i="7" s="1"/>
  <c r="E13294" i="7" s="1"/>
  <c r="E13295" i="7" s="1"/>
  <c r="E13296" i="7" s="1"/>
  <c r="E13297" i="7" s="1"/>
  <c r="E13298" i="7" s="1"/>
  <c r="E13299" i="7" s="1"/>
  <c r="E13300" i="7" s="1"/>
  <c r="E13301" i="7" s="1"/>
  <c r="E13302" i="7" s="1"/>
  <c r="E13303" i="7" s="1"/>
  <c r="E13304" i="7" s="1"/>
  <c r="E13305" i="7" s="1"/>
  <c r="E13306" i="7" s="1"/>
  <c r="E13307" i="7" s="1"/>
  <c r="E13308" i="7" s="1"/>
  <c r="E13309" i="7" s="1"/>
  <c r="E13310" i="7" s="1"/>
  <c r="E13311" i="7" s="1"/>
  <c r="E13312" i="7" s="1"/>
  <c r="E13313" i="7" s="1"/>
  <c r="E13314" i="7" s="1"/>
  <c r="E13315" i="7" s="1"/>
  <c r="E13316" i="7" s="1"/>
  <c r="E13317" i="7" s="1"/>
  <c r="E13318" i="7" s="1"/>
  <c r="E13319" i="7" s="1"/>
  <c r="E13320" i="7" s="1"/>
  <c r="E13321" i="7" s="1"/>
  <c r="E13322" i="7" s="1"/>
  <c r="E13323" i="7" s="1"/>
  <c r="E13324" i="7" s="1"/>
  <c r="E13325" i="7" s="1"/>
  <c r="E13326" i="7" s="1"/>
  <c r="E13327" i="7" s="1"/>
  <c r="E13328" i="7" s="1"/>
  <c r="E13329" i="7" s="1"/>
  <c r="E13330" i="7" s="1"/>
  <c r="E13331" i="7" s="1"/>
  <c r="E13332" i="7" s="1"/>
  <c r="E13333" i="7" s="1"/>
  <c r="E13334" i="7" s="1"/>
  <c r="E13335" i="7" s="1"/>
  <c r="E13336" i="7" s="1"/>
  <c r="E13337" i="7" s="1"/>
  <c r="E13338" i="7" s="1"/>
  <c r="E13339" i="7" s="1"/>
  <c r="E13340" i="7" s="1"/>
  <c r="E13341" i="7" s="1"/>
  <c r="E13342" i="7" s="1"/>
  <c r="E13343" i="7" s="1"/>
  <c r="E13344" i="7" s="1"/>
  <c r="E13345" i="7" s="1"/>
  <c r="E13346" i="7" s="1"/>
  <c r="E13347" i="7" s="1"/>
  <c r="E13348" i="7" s="1"/>
  <c r="E13349" i="7" s="1"/>
  <c r="E13350" i="7" s="1"/>
  <c r="E13351" i="7" s="1"/>
  <c r="E13352" i="7" s="1"/>
  <c r="E13353" i="7" s="1"/>
  <c r="E13354" i="7" s="1"/>
  <c r="E13355" i="7" s="1"/>
  <c r="E13356" i="7" s="1"/>
  <c r="E13357" i="7" s="1"/>
  <c r="E13358" i="7" s="1"/>
  <c r="E13359" i="7" s="1"/>
  <c r="E13360" i="7" s="1"/>
  <c r="E13361" i="7" s="1"/>
  <c r="E13362" i="7" s="1"/>
  <c r="E13363" i="7" s="1"/>
  <c r="E13364" i="7" s="1"/>
  <c r="E13365" i="7" s="1"/>
  <c r="E13366" i="7" s="1"/>
  <c r="E13367" i="7" s="1"/>
  <c r="E13368" i="7" s="1"/>
  <c r="E13369" i="7" s="1"/>
  <c r="E13370" i="7" s="1"/>
  <c r="E13371" i="7" s="1"/>
  <c r="E13372" i="7" s="1"/>
  <c r="E13373" i="7" s="1"/>
  <c r="E13374" i="7" s="1"/>
  <c r="E13375" i="7" s="1"/>
  <c r="E13376" i="7" s="1"/>
  <c r="E13377" i="7" s="1"/>
  <c r="E13378" i="7" s="1"/>
  <c r="E13379" i="7" s="1"/>
  <c r="E13380" i="7" s="1"/>
  <c r="E13381" i="7" s="1"/>
  <c r="E13382" i="7" s="1"/>
  <c r="E13383" i="7" s="1"/>
  <c r="E13384" i="7" s="1"/>
  <c r="E13385" i="7" s="1"/>
  <c r="E13386" i="7" s="1"/>
  <c r="E13387" i="7" s="1"/>
  <c r="E13388" i="7" s="1"/>
  <c r="E13389" i="7" s="1"/>
  <c r="E13390" i="7" s="1"/>
  <c r="E13391" i="7" s="1"/>
  <c r="E13392" i="7" s="1"/>
  <c r="E13393" i="7" s="1"/>
  <c r="E13394" i="7" s="1"/>
  <c r="E13395" i="7" s="1"/>
  <c r="E13396" i="7" s="1"/>
  <c r="E13397" i="7" s="1"/>
  <c r="E13398" i="7" s="1"/>
  <c r="E13399" i="7" s="1"/>
  <c r="E13400" i="7" s="1"/>
  <c r="E13401" i="7" s="1"/>
  <c r="E13402" i="7" s="1"/>
  <c r="E13403" i="7" s="1"/>
  <c r="E13404" i="7" s="1"/>
  <c r="E13405" i="7" s="1"/>
  <c r="E13406" i="7" s="1"/>
  <c r="E13407" i="7" s="1"/>
  <c r="E13408" i="7" s="1"/>
  <c r="E13409" i="7" s="1"/>
  <c r="E13410" i="7" s="1"/>
  <c r="E13411" i="7" s="1"/>
  <c r="E13412" i="7" s="1"/>
  <c r="E13413" i="7" s="1"/>
  <c r="E13414" i="7" s="1"/>
  <c r="E13415" i="7" s="1"/>
  <c r="E13416" i="7" s="1"/>
  <c r="E13417" i="7" s="1"/>
  <c r="E13418" i="7" s="1"/>
  <c r="E13419" i="7" s="1"/>
  <c r="E13420" i="7" s="1"/>
  <c r="E13421" i="7" s="1"/>
  <c r="E13422" i="7" s="1"/>
  <c r="E13423" i="7" s="1"/>
  <c r="E13424" i="7" s="1"/>
  <c r="E13425" i="7" s="1"/>
  <c r="E13426" i="7" s="1"/>
  <c r="E13427" i="7" s="1"/>
  <c r="E13428" i="7" s="1"/>
  <c r="E13429" i="7" s="1"/>
  <c r="E13430" i="7" s="1"/>
  <c r="E13431" i="7" s="1"/>
  <c r="E13432" i="7" s="1"/>
  <c r="E13433" i="7" s="1"/>
  <c r="E13434" i="7" s="1"/>
  <c r="E13435" i="7" s="1"/>
  <c r="E13436" i="7" s="1"/>
  <c r="E13437" i="7" s="1"/>
  <c r="E13438" i="7" s="1"/>
  <c r="E13439" i="7" s="1"/>
  <c r="E13440" i="7" s="1"/>
  <c r="E13441" i="7" s="1"/>
  <c r="E13442" i="7" s="1"/>
  <c r="E13443" i="7" s="1"/>
  <c r="E13444" i="7" s="1"/>
  <c r="E13445" i="7" s="1"/>
  <c r="E13446" i="7" s="1"/>
  <c r="E13447" i="7" s="1"/>
  <c r="E13448" i="7" s="1"/>
  <c r="E13449" i="7" s="1"/>
  <c r="E13450" i="7" s="1"/>
  <c r="E13451" i="7" s="1"/>
  <c r="E13452" i="7" s="1"/>
  <c r="E13453" i="7" s="1"/>
  <c r="E13454" i="7" s="1"/>
  <c r="E13455" i="7" s="1"/>
  <c r="E13456" i="7" s="1"/>
  <c r="E13457" i="7" s="1"/>
  <c r="E13458" i="7" s="1"/>
  <c r="E13459" i="7" s="1"/>
  <c r="E13460" i="7" s="1"/>
  <c r="E13461" i="7" s="1"/>
  <c r="E13462" i="7" s="1"/>
  <c r="E13463" i="7" s="1"/>
  <c r="E13464" i="7" s="1"/>
  <c r="E13465" i="7" s="1"/>
  <c r="E13466" i="7" s="1"/>
  <c r="E13467" i="7" s="1"/>
  <c r="E13468" i="7" s="1"/>
  <c r="E13469" i="7" s="1"/>
  <c r="E13470" i="7" s="1"/>
  <c r="E13471" i="7" s="1"/>
  <c r="E13472" i="7" s="1"/>
  <c r="E13473" i="7" s="1"/>
  <c r="E13474" i="7" s="1"/>
  <c r="E13475" i="7" s="1"/>
  <c r="E13476" i="7" s="1"/>
  <c r="E13477" i="7" s="1"/>
  <c r="E13478" i="7" s="1"/>
  <c r="E13479" i="7" s="1"/>
  <c r="E13480" i="7" s="1"/>
  <c r="E13481" i="7" s="1"/>
  <c r="E13482" i="7" s="1"/>
  <c r="E13483" i="7" s="1"/>
  <c r="E13484" i="7" s="1"/>
  <c r="E13485" i="7" s="1"/>
  <c r="E13486" i="7" s="1"/>
  <c r="E13487" i="7" s="1"/>
  <c r="E13488" i="7" s="1"/>
  <c r="E13489" i="7" s="1"/>
  <c r="E13490" i="7" s="1"/>
  <c r="E13491" i="7" s="1"/>
  <c r="E13492" i="7" s="1"/>
  <c r="E13493" i="7" s="1"/>
  <c r="E13494" i="7" s="1"/>
  <c r="E13495" i="7" s="1"/>
  <c r="E13496" i="7" s="1"/>
  <c r="E13497" i="7" s="1"/>
  <c r="E13498" i="7" s="1"/>
  <c r="E13499" i="7" s="1"/>
  <c r="E13500" i="7" s="1"/>
  <c r="E13501" i="7" s="1"/>
  <c r="E13502" i="7" s="1"/>
  <c r="E13503" i="7" s="1"/>
  <c r="E13504" i="7" s="1"/>
  <c r="E13505" i="7" s="1"/>
  <c r="E13506" i="7" s="1"/>
  <c r="E13507" i="7" s="1"/>
  <c r="E13508" i="7" s="1"/>
  <c r="E13509" i="7" s="1"/>
  <c r="E13510" i="7" s="1"/>
  <c r="E13511" i="7" s="1"/>
  <c r="E13512" i="7" s="1"/>
  <c r="E13513" i="7" s="1"/>
  <c r="E13514" i="7" s="1"/>
  <c r="E13515" i="7" s="1"/>
  <c r="E13516" i="7" s="1"/>
  <c r="E13517" i="7" s="1"/>
  <c r="E13518" i="7" s="1"/>
  <c r="E13519" i="7" s="1"/>
  <c r="E13520" i="7" s="1"/>
  <c r="E13521" i="7" s="1"/>
  <c r="E13522" i="7" s="1"/>
  <c r="E13523" i="7" s="1"/>
  <c r="E13524" i="7" s="1"/>
  <c r="E13525" i="7" s="1"/>
  <c r="E13526" i="7" s="1"/>
  <c r="E13527" i="7" s="1"/>
  <c r="E13528" i="7" s="1"/>
  <c r="E13529" i="7" s="1"/>
  <c r="E13530" i="7" s="1"/>
  <c r="E13531" i="7" s="1"/>
  <c r="E13532" i="7" s="1"/>
  <c r="E13533" i="7" s="1"/>
  <c r="E13534" i="7" s="1"/>
  <c r="E13535" i="7" s="1"/>
  <c r="E13536" i="7" s="1"/>
  <c r="E13537" i="7" s="1"/>
  <c r="E13538" i="7" s="1"/>
  <c r="E13539" i="7" s="1"/>
  <c r="E13540" i="7" s="1"/>
  <c r="E13541" i="7" s="1"/>
  <c r="E13542" i="7" s="1"/>
  <c r="E13543" i="7" s="1"/>
  <c r="E13544" i="7" s="1"/>
  <c r="E13545" i="7" s="1"/>
  <c r="E13546" i="7" s="1"/>
  <c r="E13547" i="7" s="1"/>
  <c r="E13548" i="7" s="1"/>
  <c r="E13549" i="7" s="1"/>
  <c r="E13550" i="7" s="1"/>
  <c r="E13551" i="7" s="1"/>
  <c r="E13552" i="7" s="1"/>
  <c r="E13553" i="7" s="1"/>
  <c r="E13554" i="7" s="1"/>
  <c r="E13555" i="7" s="1"/>
  <c r="E13556" i="7" s="1"/>
  <c r="E13557" i="7" s="1"/>
  <c r="E13558" i="7" s="1"/>
  <c r="E13559" i="7" s="1"/>
  <c r="E13560" i="7" s="1"/>
  <c r="E13561" i="7" s="1"/>
  <c r="E13562" i="7" s="1"/>
  <c r="E13563" i="7" s="1"/>
  <c r="E13564" i="7" s="1"/>
  <c r="E13565" i="7" s="1"/>
  <c r="E13566" i="7" s="1"/>
  <c r="E13567" i="7" s="1"/>
  <c r="E13568" i="7" s="1"/>
  <c r="E13569" i="7" s="1"/>
  <c r="E13570" i="7" s="1"/>
  <c r="E13571" i="7" s="1"/>
  <c r="E13572" i="7" s="1"/>
  <c r="E13573" i="7" s="1"/>
  <c r="E13574" i="7" s="1"/>
  <c r="E13575" i="7" s="1"/>
  <c r="E13576" i="7" s="1"/>
  <c r="E13577" i="7" s="1"/>
  <c r="E13578" i="7" s="1"/>
  <c r="E13579" i="7" s="1"/>
  <c r="E13580" i="7" s="1"/>
  <c r="E13581" i="7" s="1"/>
  <c r="E13582" i="7" s="1"/>
  <c r="E13583" i="7" s="1"/>
  <c r="E13584" i="7" s="1"/>
  <c r="E13585" i="7" s="1"/>
  <c r="E13586" i="7" s="1"/>
  <c r="E13587" i="7" s="1"/>
  <c r="E13588" i="7" s="1"/>
  <c r="E13589" i="7" s="1"/>
  <c r="E13590" i="7" s="1"/>
  <c r="E13591" i="7" s="1"/>
  <c r="E13592" i="7" s="1"/>
  <c r="E13593" i="7" s="1"/>
  <c r="E13594" i="7" s="1"/>
  <c r="E13595" i="7" s="1"/>
  <c r="E13596" i="7" s="1"/>
  <c r="E13597" i="7" s="1"/>
  <c r="E13598" i="7" s="1"/>
  <c r="E13599" i="7" s="1"/>
  <c r="E13600" i="7" s="1"/>
  <c r="E13601" i="7" s="1"/>
  <c r="E13602" i="7" s="1"/>
  <c r="E13603" i="7" s="1"/>
  <c r="E13604" i="7" s="1"/>
  <c r="E13605" i="7" s="1"/>
  <c r="E13606" i="7" s="1"/>
  <c r="E13607" i="7" s="1"/>
  <c r="E13608" i="7" s="1"/>
  <c r="E13609" i="7" s="1"/>
  <c r="E13610" i="7" s="1"/>
  <c r="E13611" i="7" s="1"/>
  <c r="E13612" i="7" s="1"/>
  <c r="E13613" i="7" s="1"/>
  <c r="E13614" i="7" s="1"/>
  <c r="E13615" i="7" s="1"/>
  <c r="E13616" i="7" s="1"/>
  <c r="E13617" i="7" s="1"/>
  <c r="E13618" i="7" s="1"/>
  <c r="E13619" i="7" s="1"/>
  <c r="E13620" i="7" s="1"/>
  <c r="E13621" i="7" s="1"/>
  <c r="E13622" i="7" s="1"/>
  <c r="E13623" i="7" s="1"/>
  <c r="E13624" i="7" s="1"/>
  <c r="E13625" i="7" s="1"/>
  <c r="E13626" i="7" s="1"/>
  <c r="E13627" i="7" s="1"/>
  <c r="E13628" i="7" s="1"/>
  <c r="E13629" i="7" s="1"/>
  <c r="E13630" i="7" s="1"/>
  <c r="E13631" i="7" s="1"/>
  <c r="E13632" i="7" s="1"/>
  <c r="E13633" i="7" s="1"/>
  <c r="E13634" i="7" s="1"/>
  <c r="E13635" i="7" s="1"/>
  <c r="E13636" i="7" s="1"/>
  <c r="E13637" i="7" s="1"/>
  <c r="E13638" i="7" s="1"/>
  <c r="E13639" i="7" s="1"/>
  <c r="E13640" i="7" s="1"/>
  <c r="E13641" i="7" s="1"/>
  <c r="E13642" i="7" s="1"/>
  <c r="E13643" i="7" s="1"/>
  <c r="E13644" i="7" s="1"/>
  <c r="E13645" i="7" s="1"/>
  <c r="E13646" i="7" s="1"/>
  <c r="E13647" i="7" s="1"/>
  <c r="E13648" i="7" s="1"/>
  <c r="E13649" i="7" s="1"/>
  <c r="E13650" i="7" s="1"/>
  <c r="E13651" i="7" s="1"/>
  <c r="E13652" i="7" s="1"/>
  <c r="E13653" i="7" s="1"/>
  <c r="E13654" i="7" s="1"/>
  <c r="E13655" i="7" s="1"/>
  <c r="E13656" i="7" s="1"/>
  <c r="E13657" i="7" s="1"/>
  <c r="E13658" i="7" s="1"/>
  <c r="E13659" i="7" s="1"/>
  <c r="E13660" i="7" s="1"/>
  <c r="E13661" i="7" s="1"/>
  <c r="E13662" i="7" s="1"/>
  <c r="E13663" i="7" s="1"/>
  <c r="E13664" i="7" s="1"/>
  <c r="E13665" i="7" s="1"/>
  <c r="E13666" i="7" s="1"/>
  <c r="E13667" i="7" s="1"/>
  <c r="E13668" i="7" s="1"/>
  <c r="E13669" i="7" s="1"/>
  <c r="E13670" i="7" s="1"/>
  <c r="E13671" i="7" s="1"/>
  <c r="E13672" i="7" s="1"/>
  <c r="E13673" i="7" s="1"/>
  <c r="E13674" i="7" s="1"/>
  <c r="E13675" i="7" s="1"/>
  <c r="E13676" i="7" s="1"/>
  <c r="E13677" i="7" s="1"/>
  <c r="E13678" i="7" s="1"/>
  <c r="E13679" i="7" s="1"/>
  <c r="E13680" i="7" s="1"/>
  <c r="E13681" i="7" s="1"/>
  <c r="E13682" i="7" s="1"/>
  <c r="E13683" i="7" s="1"/>
  <c r="E13684" i="7" s="1"/>
  <c r="E13685" i="7" s="1"/>
  <c r="E13686" i="7" s="1"/>
  <c r="E13687" i="7" s="1"/>
  <c r="E13688" i="7" s="1"/>
  <c r="E13689" i="7" s="1"/>
  <c r="E13690" i="7" s="1"/>
  <c r="E13691" i="7" s="1"/>
  <c r="E13692" i="7" s="1"/>
  <c r="E13693" i="7" s="1"/>
  <c r="E13694" i="7" s="1"/>
  <c r="E13695" i="7" s="1"/>
  <c r="E13696" i="7" s="1"/>
  <c r="E13697" i="7" s="1"/>
  <c r="E13698" i="7" s="1"/>
  <c r="E13699" i="7" s="1"/>
  <c r="E13700" i="7" s="1"/>
  <c r="E13701" i="7" s="1"/>
  <c r="E13702" i="7" s="1"/>
  <c r="E13703" i="7" s="1"/>
  <c r="E13704" i="7" s="1"/>
  <c r="E13705" i="7" s="1"/>
  <c r="E13706" i="7" s="1"/>
  <c r="E13707" i="7" s="1"/>
  <c r="E13708" i="7" s="1"/>
  <c r="E13709" i="7" s="1"/>
  <c r="E13710" i="7" s="1"/>
  <c r="E13711" i="7" s="1"/>
  <c r="E13712" i="7" s="1"/>
  <c r="E13713" i="7" s="1"/>
  <c r="E13714" i="7" s="1"/>
  <c r="E13715" i="7" s="1"/>
  <c r="E13716" i="7" s="1"/>
  <c r="E13717" i="7" s="1"/>
  <c r="E13718" i="7" s="1"/>
  <c r="E13719" i="7" s="1"/>
  <c r="E13720" i="7" s="1"/>
  <c r="E13721" i="7" s="1"/>
  <c r="E13722" i="7" s="1"/>
  <c r="E13723" i="7" s="1"/>
  <c r="E13724" i="7" s="1"/>
  <c r="E13725" i="7" s="1"/>
  <c r="E13726" i="7" s="1"/>
  <c r="E13727" i="7" s="1"/>
  <c r="E13728" i="7" s="1"/>
  <c r="E13729" i="7" s="1"/>
  <c r="E13730" i="7" s="1"/>
  <c r="E13731" i="7" s="1"/>
  <c r="E13732" i="7" s="1"/>
  <c r="E13733" i="7" s="1"/>
  <c r="E13734" i="7" s="1"/>
  <c r="E13735" i="7" s="1"/>
  <c r="E13736" i="7" s="1"/>
  <c r="E13737" i="7" s="1"/>
  <c r="E13738" i="7" s="1"/>
  <c r="E13739" i="7" s="1"/>
  <c r="E13740" i="7" s="1"/>
  <c r="E13741" i="7" s="1"/>
  <c r="E13742" i="7" s="1"/>
  <c r="E13743" i="7" s="1"/>
  <c r="E13744" i="7" s="1"/>
  <c r="E13745" i="7" s="1"/>
  <c r="E13746" i="7" s="1"/>
  <c r="E13747" i="7" s="1"/>
  <c r="E13748" i="7" s="1"/>
  <c r="E13749" i="7" s="1"/>
  <c r="E13750" i="7" s="1"/>
  <c r="E13751" i="7" s="1"/>
  <c r="E13752" i="7" s="1"/>
  <c r="E13753" i="7" s="1"/>
  <c r="E13754" i="7" s="1"/>
  <c r="E13755" i="7" s="1"/>
  <c r="E13756" i="7" s="1"/>
  <c r="E13757" i="7" s="1"/>
  <c r="E13758" i="7" s="1"/>
  <c r="E13759" i="7" s="1"/>
  <c r="E13760" i="7" s="1"/>
  <c r="E13761" i="7" s="1"/>
  <c r="E13762" i="7" s="1"/>
  <c r="E13763" i="7" s="1"/>
  <c r="E13764" i="7" s="1"/>
  <c r="E13765" i="7" s="1"/>
  <c r="E13766" i="7" s="1"/>
  <c r="E13767" i="7" s="1"/>
  <c r="E13768" i="7" s="1"/>
  <c r="E13769" i="7" s="1"/>
  <c r="E13770" i="7" s="1"/>
  <c r="E13771" i="7" s="1"/>
  <c r="E13772" i="7" s="1"/>
  <c r="E13773" i="7" s="1"/>
  <c r="E13774" i="7" s="1"/>
  <c r="E13775" i="7" s="1"/>
  <c r="E13776" i="7" s="1"/>
  <c r="E13777" i="7" s="1"/>
  <c r="E13778" i="7" s="1"/>
  <c r="E13779" i="7" s="1"/>
  <c r="E13780" i="7" s="1"/>
  <c r="E13781" i="7" s="1"/>
  <c r="E13782" i="7" s="1"/>
  <c r="E13783" i="7" s="1"/>
  <c r="E13784" i="7" s="1"/>
  <c r="E13785" i="7" s="1"/>
  <c r="E13786" i="7" s="1"/>
  <c r="E13787" i="7" s="1"/>
  <c r="E13788" i="7" s="1"/>
  <c r="E13789" i="7" s="1"/>
  <c r="E13790" i="7" s="1"/>
  <c r="E13791" i="7" s="1"/>
  <c r="E13792" i="7" s="1"/>
  <c r="E13793" i="7" s="1"/>
  <c r="E13794" i="7" s="1"/>
  <c r="E13795" i="7" s="1"/>
  <c r="E13796" i="7" s="1"/>
  <c r="E13797" i="7" s="1"/>
  <c r="E13798" i="7" s="1"/>
  <c r="E13799" i="7" s="1"/>
  <c r="E13800" i="7" s="1"/>
  <c r="E13801" i="7" s="1"/>
  <c r="E13802" i="7" s="1"/>
  <c r="E13803" i="7" s="1"/>
  <c r="E13804" i="7" s="1"/>
  <c r="E13805" i="7" s="1"/>
  <c r="E13806" i="7" s="1"/>
  <c r="E13807" i="7" s="1"/>
  <c r="E13808" i="7" s="1"/>
  <c r="E13809" i="7" s="1"/>
  <c r="E13810" i="7" s="1"/>
  <c r="E13811" i="7" s="1"/>
  <c r="E13812" i="7" s="1"/>
  <c r="E13813" i="7" s="1"/>
  <c r="E13814" i="7" s="1"/>
  <c r="E13815" i="7" s="1"/>
  <c r="E13816" i="7" s="1"/>
  <c r="E13817" i="7" s="1"/>
  <c r="E13818" i="7" s="1"/>
  <c r="E13819" i="7" s="1"/>
  <c r="E13820" i="7" s="1"/>
  <c r="E13821" i="7" s="1"/>
  <c r="E13822" i="7" s="1"/>
  <c r="E13823" i="7" s="1"/>
  <c r="E13824" i="7" s="1"/>
  <c r="E13825" i="7" s="1"/>
  <c r="E13826" i="7" s="1"/>
  <c r="E13827" i="7" s="1"/>
  <c r="E13828" i="7" s="1"/>
  <c r="E13829" i="7" s="1"/>
  <c r="E13830" i="7" s="1"/>
  <c r="E13831" i="7" s="1"/>
  <c r="E13832" i="7" s="1"/>
  <c r="E13833" i="7" s="1"/>
  <c r="E13834" i="7" s="1"/>
  <c r="E13835" i="7" s="1"/>
  <c r="E13836" i="7" s="1"/>
  <c r="E13837" i="7" s="1"/>
  <c r="E13838" i="7" s="1"/>
  <c r="E13839" i="7" s="1"/>
  <c r="E13840" i="7" s="1"/>
  <c r="E13841" i="7" s="1"/>
  <c r="E13842" i="7" s="1"/>
  <c r="E13843" i="7" s="1"/>
  <c r="E13844" i="7" s="1"/>
  <c r="E13845" i="7" s="1"/>
  <c r="E13846" i="7" s="1"/>
  <c r="E13847" i="7" s="1"/>
  <c r="E13848" i="7" s="1"/>
  <c r="E13849" i="7" s="1"/>
  <c r="E13850" i="7" s="1"/>
  <c r="E13851" i="7" s="1"/>
  <c r="E13852" i="7" s="1"/>
  <c r="E13853" i="7" s="1"/>
  <c r="E13854" i="7" s="1"/>
  <c r="E13855" i="7" s="1"/>
  <c r="E13856" i="7" s="1"/>
  <c r="E13857" i="7" s="1"/>
  <c r="E13858" i="7" s="1"/>
  <c r="E13859" i="7" s="1"/>
  <c r="E13860" i="7" s="1"/>
  <c r="E13861" i="7" s="1"/>
  <c r="E13862" i="7" s="1"/>
  <c r="E13863" i="7" s="1"/>
  <c r="E13864" i="7" s="1"/>
  <c r="E13865" i="7" s="1"/>
  <c r="E13866" i="7" s="1"/>
  <c r="E13867" i="7" s="1"/>
  <c r="E13868" i="7" s="1"/>
  <c r="E13869" i="7" s="1"/>
  <c r="E13870" i="7" s="1"/>
  <c r="E13871" i="7" s="1"/>
  <c r="E13872" i="7" s="1"/>
  <c r="E13873" i="7" s="1"/>
  <c r="E13874" i="7" s="1"/>
  <c r="E13875" i="7" s="1"/>
  <c r="E13876" i="7" s="1"/>
  <c r="E13877" i="7" s="1"/>
  <c r="E13878" i="7" s="1"/>
  <c r="E13879" i="7" s="1"/>
  <c r="E13880" i="7" s="1"/>
  <c r="E13881" i="7" s="1"/>
  <c r="E13882" i="7" s="1"/>
  <c r="E13883" i="7" s="1"/>
  <c r="E13884" i="7" s="1"/>
  <c r="E13885" i="7" s="1"/>
  <c r="E13886" i="7" s="1"/>
  <c r="E13887" i="7" s="1"/>
  <c r="E13888" i="7" s="1"/>
  <c r="E13889" i="7" s="1"/>
  <c r="E13890" i="7" s="1"/>
  <c r="E13891" i="7" s="1"/>
  <c r="E13892" i="7" s="1"/>
  <c r="E13893" i="7" s="1"/>
  <c r="E13894" i="7" s="1"/>
  <c r="E13895" i="7" s="1"/>
  <c r="E13896" i="7" s="1"/>
  <c r="E13897" i="7" s="1"/>
  <c r="E13898" i="7" s="1"/>
  <c r="E13899" i="7" s="1"/>
  <c r="E13900" i="7" s="1"/>
  <c r="E13901" i="7" s="1"/>
  <c r="E13902" i="7" s="1"/>
  <c r="E13903" i="7" s="1"/>
  <c r="E13904" i="7" s="1"/>
  <c r="E13905" i="7" s="1"/>
  <c r="E13906" i="7" s="1"/>
  <c r="E13907" i="7" s="1"/>
  <c r="E13908" i="7" s="1"/>
  <c r="E13909" i="7" s="1"/>
  <c r="E13910" i="7" s="1"/>
  <c r="E13911" i="7" s="1"/>
  <c r="E13912" i="7" s="1"/>
  <c r="E13913" i="7" s="1"/>
  <c r="E13914" i="7" s="1"/>
  <c r="E13915" i="7" s="1"/>
  <c r="E13916" i="7" s="1"/>
  <c r="E13917" i="7" s="1"/>
  <c r="E13918" i="7" s="1"/>
  <c r="E13919" i="7" s="1"/>
  <c r="E13920" i="7" s="1"/>
  <c r="E13921" i="7" s="1"/>
  <c r="E13922" i="7" s="1"/>
  <c r="E13923" i="7" s="1"/>
  <c r="E13924" i="7" s="1"/>
  <c r="E13925" i="7" s="1"/>
  <c r="E13926" i="7" s="1"/>
  <c r="E13927" i="7" s="1"/>
  <c r="E13928" i="7" s="1"/>
  <c r="E13929" i="7" s="1"/>
  <c r="E13930" i="7" s="1"/>
  <c r="E13931" i="7" s="1"/>
  <c r="E13932" i="7" s="1"/>
  <c r="E13933" i="7" s="1"/>
  <c r="E13934" i="7" s="1"/>
  <c r="E13935" i="7" s="1"/>
  <c r="E13936" i="7" s="1"/>
  <c r="E13937" i="7" s="1"/>
  <c r="E13938" i="7" s="1"/>
  <c r="E13939" i="7" s="1"/>
  <c r="E13940" i="7" s="1"/>
  <c r="E13941" i="7" s="1"/>
  <c r="E13942" i="7" s="1"/>
  <c r="E13943" i="7" s="1"/>
  <c r="E13944" i="7" s="1"/>
  <c r="E13945" i="7" s="1"/>
  <c r="E13946" i="7" s="1"/>
  <c r="E13947" i="7" s="1"/>
  <c r="E13948" i="7" s="1"/>
  <c r="E13949" i="7" s="1"/>
  <c r="E13950" i="7" s="1"/>
  <c r="E13951" i="7" s="1"/>
  <c r="E13952" i="7" s="1"/>
  <c r="E13953" i="7" s="1"/>
  <c r="E13954" i="7" s="1"/>
  <c r="E13955" i="7" s="1"/>
  <c r="E13956" i="7" s="1"/>
  <c r="E13957" i="7" s="1"/>
  <c r="E13958" i="7" s="1"/>
  <c r="E13959" i="7" s="1"/>
  <c r="E13960" i="7" s="1"/>
  <c r="E13961" i="7" s="1"/>
  <c r="E13962" i="7" s="1"/>
  <c r="E13963" i="7" s="1"/>
  <c r="E13964" i="7" s="1"/>
  <c r="E13965" i="7" s="1"/>
  <c r="E13966" i="7" s="1"/>
  <c r="E13967" i="7" s="1"/>
  <c r="E13968" i="7" s="1"/>
  <c r="E13969" i="7" s="1"/>
  <c r="E13970" i="7" s="1"/>
  <c r="E13971" i="7" s="1"/>
  <c r="E13972" i="7" s="1"/>
  <c r="E13973" i="7" s="1"/>
  <c r="E13974" i="7" s="1"/>
  <c r="E13975" i="7" s="1"/>
  <c r="E13976" i="7" s="1"/>
  <c r="E13977" i="7" s="1"/>
  <c r="E13978" i="7" s="1"/>
  <c r="E13979" i="7" s="1"/>
  <c r="E13980" i="7" s="1"/>
  <c r="E13981" i="7" s="1"/>
  <c r="E13982" i="7" s="1"/>
  <c r="E13983" i="7" s="1"/>
  <c r="E13984" i="7" s="1"/>
  <c r="E13985" i="7" s="1"/>
  <c r="E13986" i="7" s="1"/>
  <c r="E13987" i="7" s="1"/>
  <c r="E13988" i="7" s="1"/>
  <c r="E13989" i="7" s="1"/>
  <c r="E13990" i="7" s="1"/>
  <c r="E13991" i="7" s="1"/>
  <c r="E13992" i="7" s="1"/>
  <c r="E13993" i="7" s="1"/>
  <c r="E13994" i="7" s="1"/>
  <c r="E13995" i="7" s="1"/>
  <c r="E13996" i="7" s="1"/>
  <c r="E13997" i="7" s="1"/>
  <c r="E13998" i="7" s="1"/>
  <c r="E13999" i="7" s="1"/>
  <c r="E14000" i="7" s="1"/>
  <c r="E14001" i="7" s="1"/>
  <c r="E14002" i="7" s="1"/>
  <c r="E14003" i="7" s="1"/>
  <c r="E14004" i="7" s="1"/>
  <c r="E14005" i="7" s="1"/>
  <c r="E14006" i="7" s="1"/>
  <c r="E14007" i="7" s="1"/>
  <c r="E14008" i="7" s="1"/>
  <c r="E14009" i="7" s="1"/>
  <c r="E14010" i="7" s="1"/>
  <c r="E14011" i="7" s="1"/>
  <c r="E14012" i="7" s="1"/>
  <c r="E14013" i="7" s="1"/>
  <c r="E14014" i="7" s="1"/>
  <c r="E14015" i="7" s="1"/>
  <c r="E14016" i="7" s="1"/>
  <c r="E14017" i="7" s="1"/>
  <c r="E14018" i="7" s="1"/>
  <c r="E14019" i="7" s="1"/>
  <c r="E14020" i="7" s="1"/>
  <c r="E14021" i="7" s="1"/>
  <c r="E14022" i="7" s="1"/>
  <c r="E14023" i="7" s="1"/>
  <c r="E14024" i="7" s="1"/>
  <c r="E14025" i="7" s="1"/>
  <c r="E14026" i="7" s="1"/>
  <c r="E14027" i="7" s="1"/>
  <c r="E14028" i="7" s="1"/>
  <c r="E14029" i="7" s="1"/>
  <c r="E14030" i="7" s="1"/>
  <c r="E14031" i="7" s="1"/>
  <c r="E14032" i="7" s="1"/>
  <c r="E14033" i="7" s="1"/>
  <c r="E14034" i="7" s="1"/>
  <c r="E14035" i="7" s="1"/>
  <c r="E14036" i="7" s="1"/>
  <c r="E14037" i="7" s="1"/>
  <c r="E14038" i="7" s="1"/>
  <c r="E14039" i="7" s="1"/>
  <c r="E14040" i="7" s="1"/>
  <c r="E14041" i="7" s="1"/>
  <c r="E14042" i="7" s="1"/>
  <c r="E14043" i="7" s="1"/>
  <c r="E14044" i="7" s="1"/>
  <c r="E14045" i="7" s="1"/>
  <c r="E14046" i="7" s="1"/>
  <c r="E14047" i="7" s="1"/>
  <c r="E14048" i="7" s="1"/>
  <c r="E14049" i="7" s="1"/>
  <c r="E14050" i="7" s="1"/>
  <c r="E14051" i="7" s="1"/>
  <c r="E14052" i="7" s="1"/>
  <c r="E14053" i="7" s="1"/>
  <c r="E14054" i="7" s="1"/>
  <c r="E14055" i="7" s="1"/>
  <c r="E14056" i="7" s="1"/>
  <c r="E14057" i="7" s="1"/>
  <c r="E14058" i="7" s="1"/>
  <c r="E14059" i="7" s="1"/>
  <c r="E14060" i="7" s="1"/>
  <c r="E14061" i="7" s="1"/>
  <c r="E14062" i="7" s="1"/>
  <c r="E14063" i="7" s="1"/>
  <c r="E14064" i="7" s="1"/>
  <c r="E14065" i="7" s="1"/>
  <c r="E14066" i="7" s="1"/>
  <c r="E14067" i="7" s="1"/>
  <c r="E14068" i="7" s="1"/>
  <c r="E14069" i="7" s="1"/>
  <c r="E14070" i="7" s="1"/>
  <c r="E14071" i="7" s="1"/>
  <c r="E14072" i="7" s="1"/>
  <c r="E14073" i="7" s="1"/>
  <c r="E14074" i="7" s="1"/>
  <c r="E14075" i="7" s="1"/>
  <c r="E14076" i="7" s="1"/>
  <c r="E14077" i="7" s="1"/>
  <c r="E14078" i="7" s="1"/>
  <c r="E14079" i="7" s="1"/>
  <c r="E14080" i="7" s="1"/>
  <c r="E14081" i="7" s="1"/>
  <c r="E14082" i="7" s="1"/>
  <c r="E14083" i="7" s="1"/>
  <c r="E14084" i="7" s="1"/>
  <c r="E14085" i="7" s="1"/>
  <c r="E14086" i="7" s="1"/>
  <c r="E14087" i="7" s="1"/>
  <c r="E14088" i="7" s="1"/>
  <c r="E14089" i="7" s="1"/>
  <c r="E14090" i="7" s="1"/>
  <c r="E14091" i="7" s="1"/>
  <c r="E14092" i="7" s="1"/>
  <c r="E14093" i="7" s="1"/>
  <c r="E14094" i="7" s="1"/>
  <c r="E14095" i="7" s="1"/>
  <c r="E14096" i="7" s="1"/>
  <c r="E14097" i="7" s="1"/>
  <c r="E14098" i="7" s="1"/>
  <c r="E14099" i="7" s="1"/>
  <c r="E14100" i="7" s="1"/>
  <c r="E14101" i="7" s="1"/>
  <c r="E14102" i="7" s="1"/>
  <c r="E14103" i="7" s="1"/>
  <c r="E14104" i="7" s="1"/>
  <c r="E14105" i="7" s="1"/>
  <c r="E14106" i="7" s="1"/>
  <c r="E14107" i="7" s="1"/>
  <c r="E14108" i="7" s="1"/>
  <c r="E14109" i="7" s="1"/>
  <c r="E14110" i="7" s="1"/>
  <c r="E14111" i="7" s="1"/>
  <c r="E14112" i="7" s="1"/>
  <c r="E14113" i="7" s="1"/>
  <c r="E14114" i="7" s="1"/>
  <c r="E14115" i="7" s="1"/>
  <c r="E14116" i="7" s="1"/>
  <c r="E14117" i="7" s="1"/>
  <c r="E14118" i="7" s="1"/>
  <c r="E14119" i="7" s="1"/>
  <c r="E14120" i="7" s="1"/>
  <c r="E14121" i="7" s="1"/>
  <c r="E14122" i="7" s="1"/>
  <c r="E14123" i="7" s="1"/>
  <c r="E14124" i="7" s="1"/>
  <c r="E14125" i="7" s="1"/>
  <c r="E14126" i="7" s="1"/>
  <c r="E14127" i="7" s="1"/>
  <c r="E14128" i="7" s="1"/>
  <c r="E14129" i="7" s="1"/>
  <c r="E14130" i="7" s="1"/>
  <c r="E14131" i="7" s="1"/>
  <c r="E14132" i="7" s="1"/>
  <c r="E14133" i="7" s="1"/>
  <c r="E14134" i="7" s="1"/>
  <c r="E14135" i="7" s="1"/>
  <c r="E14136" i="7" s="1"/>
  <c r="E14137" i="7" s="1"/>
  <c r="E14138" i="7" s="1"/>
  <c r="E14139" i="7" s="1"/>
  <c r="E14140" i="7" s="1"/>
  <c r="E14141" i="7" s="1"/>
  <c r="E14142" i="7" s="1"/>
  <c r="E14143" i="7" s="1"/>
  <c r="E14144" i="7" s="1"/>
  <c r="E14145" i="7" s="1"/>
  <c r="E14146" i="7" s="1"/>
  <c r="E14147" i="7" s="1"/>
  <c r="E14148" i="7" s="1"/>
  <c r="E14149" i="7" s="1"/>
  <c r="E14150" i="7" s="1"/>
  <c r="E14151" i="7" s="1"/>
  <c r="E14152" i="7" s="1"/>
  <c r="E14153" i="7" s="1"/>
  <c r="E14154" i="7" s="1"/>
  <c r="E14155" i="7" s="1"/>
  <c r="E14156" i="7" s="1"/>
  <c r="E14157" i="7" s="1"/>
  <c r="E14158" i="7" s="1"/>
  <c r="E14159" i="7" s="1"/>
  <c r="E14160" i="7" s="1"/>
  <c r="E14161" i="7" s="1"/>
  <c r="E14162" i="7" s="1"/>
  <c r="E14163" i="7" s="1"/>
  <c r="E14164" i="7" s="1"/>
  <c r="E14165" i="7" s="1"/>
  <c r="E14166" i="7" s="1"/>
  <c r="E14167" i="7" s="1"/>
  <c r="E14168" i="7" s="1"/>
  <c r="E14169" i="7" s="1"/>
  <c r="E14170" i="7" s="1"/>
  <c r="E14171" i="7" s="1"/>
  <c r="E14172" i="7" s="1"/>
  <c r="E14173" i="7" s="1"/>
  <c r="E14174" i="7" s="1"/>
  <c r="E14175" i="7" s="1"/>
  <c r="E14176" i="7" s="1"/>
  <c r="E14177" i="7" s="1"/>
  <c r="E14178" i="7" s="1"/>
  <c r="E14179" i="7" s="1"/>
  <c r="E14180" i="7" s="1"/>
  <c r="E14181" i="7" s="1"/>
  <c r="E14182" i="7" s="1"/>
  <c r="E14183" i="7" s="1"/>
  <c r="E14184" i="7" s="1"/>
  <c r="E14185" i="7" s="1"/>
  <c r="E14186" i="7" s="1"/>
  <c r="E14187" i="7" s="1"/>
  <c r="E14188" i="7" s="1"/>
  <c r="E14189" i="7" s="1"/>
  <c r="E14190" i="7" s="1"/>
  <c r="E14191" i="7" s="1"/>
  <c r="E14192" i="7" s="1"/>
  <c r="E14193" i="7" s="1"/>
  <c r="E14194" i="7" s="1"/>
  <c r="E14195" i="7" s="1"/>
  <c r="E14196" i="7" s="1"/>
  <c r="E14197" i="7" s="1"/>
  <c r="E14198" i="7" s="1"/>
  <c r="E14199" i="7" s="1"/>
  <c r="E14200" i="7" s="1"/>
  <c r="E14201" i="7" s="1"/>
  <c r="E14202" i="7" s="1"/>
  <c r="E14203" i="7" s="1"/>
  <c r="E14204" i="7" s="1"/>
  <c r="E14205" i="7" s="1"/>
  <c r="E14206" i="7" s="1"/>
  <c r="E14207" i="7" s="1"/>
  <c r="E14208" i="7" s="1"/>
  <c r="E14209" i="7" s="1"/>
  <c r="E14210" i="7" s="1"/>
  <c r="E14211" i="7" s="1"/>
  <c r="E14212" i="7" s="1"/>
  <c r="E14213" i="7" s="1"/>
  <c r="E14214" i="7" s="1"/>
  <c r="E14215" i="7" s="1"/>
  <c r="E14216" i="7" s="1"/>
  <c r="E14217" i="7" s="1"/>
  <c r="E14218" i="7" s="1"/>
  <c r="E14219" i="7" s="1"/>
  <c r="E14220" i="7" s="1"/>
  <c r="E14221" i="7" s="1"/>
  <c r="E14222" i="7" s="1"/>
  <c r="E14223" i="7" s="1"/>
  <c r="E14224" i="7" s="1"/>
  <c r="E14225" i="7" s="1"/>
  <c r="E14226" i="7" s="1"/>
  <c r="E14227" i="7" s="1"/>
  <c r="E14228" i="7" s="1"/>
  <c r="E14229" i="7" s="1"/>
  <c r="E14230" i="7" s="1"/>
  <c r="E14231" i="7" s="1"/>
  <c r="E14232" i="7" s="1"/>
  <c r="E14233" i="7" s="1"/>
  <c r="E14234" i="7" s="1"/>
  <c r="E14235" i="7" s="1"/>
  <c r="E14236" i="7" s="1"/>
  <c r="E14237" i="7" s="1"/>
  <c r="E14238" i="7" s="1"/>
  <c r="E14239" i="7" s="1"/>
  <c r="E14240" i="7" s="1"/>
  <c r="E14241" i="7" s="1"/>
  <c r="E14242" i="7" s="1"/>
  <c r="E14243" i="7" s="1"/>
  <c r="E14244" i="7" s="1"/>
  <c r="E14245" i="7" s="1"/>
  <c r="E14246" i="7" s="1"/>
  <c r="E14247" i="7" s="1"/>
  <c r="E14248" i="7" s="1"/>
  <c r="E14249" i="7" s="1"/>
  <c r="E14250" i="7" s="1"/>
  <c r="E14251" i="7" s="1"/>
  <c r="E14252" i="7" s="1"/>
  <c r="E14253" i="7" s="1"/>
  <c r="E14254" i="7" s="1"/>
  <c r="E14255" i="7" s="1"/>
  <c r="E14256" i="7" s="1"/>
  <c r="E14257" i="7" s="1"/>
  <c r="E14258" i="7" s="1"/>
  <c r="E14259" i="7" s="1"/>
  <c r="E14260" i="7" s="1"/>
  <c r="E14261" i="7" s="1"/>
  <c r="E14262" i="7" s="1"/>
  <c r="E14263" i="7" s="1"/>
  <c r="E14264" i="7" s="1"/>
  <c r="E14265" i="7" s="1"/>
  <c r="E14266" i="7" s="1"/>
  <c r="E14267" i="7" s="1"/>
  <c r="E14268" i="7" s="1"/>
  <c r="E14269" i="7" s="1"/>
  <c r="E14270" i="7" s="1"/>
  <c r="E14271" i="7" s="1"/>
  <c r="E14272" i="7" s="1"/>
  <c r="E14273" i="7" s="1"/>
  <c r="E14274" i="7" s="1"/>
  <c r="E14275" i="7" s="1"/>
  <c r="E14276" i="7" s="1"/>
  <c r="E14277" i="7" s="1"/>
  <c r="E14278" i="7" s="1"/>
  <c r="E14279" i="7" s="1"/>
  <c r="E14280" i="7" s="1"/>
  <c r="E14281" i="7" s="1"/>
  <c r="E14282" i="7" s="1"/>
  <c r="E14283" i="7" s="1"/>
  <c r="E14284" i="7" s="1"/>
  <c r="E14285" i="7" s="1"/>
  <c r="E14286" i="7" s="1"/>
  <c r="E14287" i="7" s="1"/>
  <c r="E14288" i="7" s="1"/>
  <c r="E14289" i="7" s="1"/>
  <c r="E14290" i="7" s="1"/>
  <c r="E14291" i="7" s="1"/>
  <c r="E14292" i="7" s="1"/>
  <c r="E14293" i="7" s="1"/>
  <c r="E14294" i="7" s="1"/>
  <c r="E14295" i="7" s="1"/>
  <c r="E14296" i="7" s="1"/>
  <c r="E14297" i="7" s="1"/>
  <c r="E14298" i="7" s="1"/>
  <c r="E14299" i="7" s="1"/>
  <c r="E14300" i="7" s="1"/>
  <c r="E14301" i="7" s="1"/>
  <c r="E14302" i="7" s="1"/>
  <c r="E14303" i="7" s="1"/>
  <c r="E14304" i="7" s="1"/>
  <c r="E14305" i="7" s="1"/>
  <c r="E14306" i="7" s="1"/>
  <c r="E14307" i="7" s="1"/>
  <c r="E14308" i="7" s="1"/>
  <c r="E14309" i="7" s="1"/>
  <c r="E14310" i="7" s="1"/>
  <c r="E14311" i="7" s="1"/>
  <c r="E14312" i="7" s="1"/>
  <c r="E14313" i="7" s="1"/>
  <c r="E14314" i="7" s="1"/>
  <c r="E14315" i="7" s="1"/>
  <c r="E14316" i="7" s="1"/>
  <c r="E14317" i="7" s="1"/>
  <c r="E14318" i="7" s="1"/>
  <c r="E14319" i="7" s="1"/>
  <c r="E14320" i="7" s="1"/>
  <c r="E14321" i="7" s="1"/>
  <c r="E14322" i="7" s="1"/>
  <c r="E14323" i="7" s="1"/>
  <c r="E14324" i="7" s="1"/>
  <c r="E14325" i="7" s="1"/>
  <c r="E14326" i="7" s="1"/>
  <c r="E14327" i="7" s="1"/>
  <c r="E14328" i="7" s="1"/>
  <c r="E14329" i="7" s="1"/>
  <c r="E14330" i="7" s="1"/>
  <c r="E14331" i="7" s="1"/>
  <c r="E14332" i="7" s="1"/>
  <c r="E14333" i="7" s="1"/>
  <c r="E14334" i="7" s="1"/>
  <c r="E14335" i="7" s="1"/>
  <c r="E14336" i="7" s="1"/>
  <c r="E14337" i="7" s="1"/>
  <c r="E14338" i="7" s="1"/>
  <c r="E14339" i="7" s="1"/>
  <c r="E14340" i="7" s="1"/>
  <c r="E14341" i="7" s="1"/>
  <c r="E14342" i="7" s="1"/>
  <c r="E14343" i="7" s="1"/>
  <c r="E14344" i="7" s="1"/>
  <c r="E14345" i="7" s="1"/>
  <c r="E14346" i="7" s="1"/>
  <c r="E14347" i="7" s="1"/>
  <c r="E14348" i="7" s="1"/>
  <c r="E14349" i="7" s="1"/>
  <c r="E14350" i="7" s="1"/>
  <c r="E14351" i="7" s="1"/>
  <c r="E14352" i="7" s="1"/>
  <c r="E14353" i="7" s="1"/>
  <c r="E14354" i="7" s="1"/>
  <c r="E14355" i="7" s="1"/>
  <c r="E14356" i="7" s="1"/>
  <c r="E14357" i="7" s="1"/>
  <c r="E14358" i="7" s="1"/>
  <c r="E14359" i="7" s="1"/>
  <c r="E14360" i="7" s="1"/>
  <c r="E14361" i="7" s="1"/>
  <c r="E14362" i="7" s="1"/>
  <c r="E14363" i="7" s="1"/>
  <c r="E14364" i="7" s="1"/>
  <c r="E14365" i="7" s="1"/>
  <c r="E14366" i="7" s="1"/>
  <c r="E14367" i="7" s="1"/>
  <c r="E14368" i="7" s="1"/>
  <c r="E14369" i="7" s="1"/>
  <c r="E14370" i="7" s="1"/>
  <c r="E14371" i="7" s="1"/>
  <c r="E14372" i="7" s="1"/>
  <c r="E14373" i="7" s="1"/>
  <c r="E14374" i="7" s="1"/>
  <c r="E14375" i="7" s="1"/>
  <c r="E14376" i="7" s="1"/>
  <c r="E14377" i="7" s="1"/>
  <c r="E14378" i="7" s="1"/>
  <c r="E14379" i="7" s="1"/>
  <c r="E14380" i="7" s="1"/>
  <c r="E14381" i="7" s="1"/>
  <c r="E14382" i="7" s="1"/>
  <c r="E14383" i="7" s="1"/>
  <c r="E14384" i="7" s="1"/>
  <c r="E14385" i="7" s="1"/>
  <c r="E14386" i="7" s="1"/>
  <c r="E14387" i="7" s="1"/>
  <c r="E14388" i="7" s="1"/>
  <c r="E14389" i="7" s="1"/>
  <c r="E14390" i="7" s="1"/>
  <c r="E14391" i="7" s="1"/>
  <c r="E14392" i="7" s="1"/>
  <c r="E14393" i="7" s="1"/>
  <c r="E14394" i="7" s="1"/>
  <c r="E14395" i="7" s="1"/>
  <c r="E14396" i="7" s="1"/>
  <c r="E14397" i="7" s="1"/>
  <c r="E14398" i="7" s="1"/>
  <c r="E14399" i="7" s="1"/>
  <c r="E14400" i="7" s="1"/>
  <c r="E14401" i="7" s="1"/>
  <c r="E14402" i="7" s="1"/>
  <c r="E14403" i="7" s="1"/>
  <c r="E14404" i="7" s="1"/>
  <c r="E14405" i="7" s="1"/>
  <c r="E14406" i="7" s="1"/>
  <c r="E14407" i="7" s="1"/>
  <c r="E14408" i="7" s="1"/>
  <c r="E14409" i="7" s="1"/>
  <c r="E14410" i="7" s="1"/>
  <c r="E14411" i="7" s="1"/>
  <c r="E14412" i="7" s="1"/>
  <c r="E14413" i="7" s="1"/>
  <c r="E14414" i="7" s="1"/>
  <c r="E14415" i="7" s="1"/>
  <c r="E14416" i="7" s="1"/>
  <c r="E14417" i="7" s="1"/>
  <c r="E14418" i="7" s="1"/>
  <c r="E14419" i="7" s="1"/>
  <c r="E14420" i="7" s="1"/>
  <c r="E14421" i="7" s="1"/>
  <c r="E14422" i="7" s="1"/>
  <c r="E14423" i="7" s="1"/>
  <c r="E14424" i="7" s="1"/>
  <c r="E14425" i="7" s="1"/>
  <c r="E14426" i="7" s="1"/>
  <c r="E14427" i="7" s="1"/>
  <c r="E14428" i="7" s="1"/>
  <c r="E14429" i="7" s="1"/>
  <c r="E14430" i="7" s="1"/>
  <c r="E14431" i="7" s="1"/>
  <c r="E14432" i="7" s="1"/>
  <c r="E14433" i="7" s="1"/>
  <c r="E14434" i="7" s="1"/>
  <c r="E14435" i="7" s="1"/>
  <c r="E14436" i="7" s="1"/>
  <c r="E14437" i="7" s="1"/>
  <c r="E14438" i="7" s="1"/>
  <c r="E14439" i="7" s="1"/>
  <c r="E14440" i="7" s="1"/>
  <c r="E14441" i="7" s="1"/>
  <c r="E14442" i="7" s="1"/>
  <c r="E14443" i="7" s="1"/>
  <c r="E14444" i="7" s="1"/>
  <c r="E14445" i="7" s="1"/>
  <c r="E14446" i="7" s="1"/>
  <c r="E14447" i="7" s="1"/>
  <c r="E14448" i="7" s="1"/>
  <c r="E14449" i="7" s="1"/>
  <c r="E14450" i="7" s="1"/>
  <c r="E14451" i="7" s="1"/>
  <c r="E14452" i="7" s="1"/>
  <c r="E14453" i="7" s="1"/>
  <c r="E14454" i="7" s="1"/>
  <c r="E14455" i="7" s="1"/>
  <c r="E14456" i="7" s="1"/>
  <c r="E14457" i="7" s="1"/>
  <c r="E14458" i="7" s="1"/>
  <c r="E14459" i="7" s="1"/>
  <c r="E14460" i="7" s="1"/>
  <c r="E14461" i="7" s="1"/>
  <c r="E14462" i="7" s="1"/>
  <c r="E14463" i="7" s="1"/>
  <c r="E14464" i="7" s="1"/>
  <c r="E14465" i="7" s="1"/>
  <c r="E14466" i="7" s="1"/>
  <c r="E14467" i="7" s="1"/>
  <c r="E14468" i="7" s="1"/>
  <c r="E14469" i="7" s="1"/>
  <c r="E14470" i="7" s="1"/>
  <c r="E14471" i="7" s="1"/>
  <c r="E14472" i="7" s="1"/>
  <c r="E14473" i="7" s="1"/>
  <c r="E14474" i="7" s="1"/>
  <c r="E14475" i="7" s="1"/>
  <c r="E14476" i="7" s="1"/>
  <c r="E14477" i="7" s="1"/>
  <c r="E14478" i="7" s="1"/>
  <c r="E14479" i="7" s="1"/>
  <c r="E14480" i="7" s="1"/>
  <c r="E14481" i="7" s="1"/>
  <c r="E14482" i="7" s="1"/>
  <c r="E14483" i="7" s="1"/>
  <c r="E14484" i="7" s="1"/>
  <c r="E14485" i="7" s="1"/>
  <c r="E14486" i="7" s="1"/>
  <c r="E14487" i="7" s="1"/>
  <c r="E14488" i="7" s="1"/>
  <c r="E14489" i="7" s="1"/>
  <c r="E14490" i="7" s="1"/>
  <c r="E14491" i="7" s="1"/>
  <c r="E14492" i="7" s="1"/>
  <c r="E14493" i="7" s="1"/>
  <c r="E14494" i="7" s="1"/>
  <c r="E14495" i="7" s="1"/>
  <c r="E14496" i="7" s="1"/>
  <c r="E14497" i="7" s="1"/>
  <c r="E14498" i="7" s="1"/>
  <c r="E14499" i="7" s="1"/>
  <c r="E14500" i="7" s="1"/>
  <c r="E14501" i="7" s="1"/>
  <c r="E14502" i="7" s="1"/>
  <c r="E14503" i="7" s="1"/>
  <c r="E14504" i="7" s="1"/>
  <c r="E14505" i="7" s="1"/>
  <c r="E14506" i="7" s="1"/>
  <c r="E14507" i="7" s="1"/>
  <c r="E14508" i="7" s="1"/>
  <c r="E14509" i="7" s="1"/>
  <c r="E14510" i="7" s="1"/>
  <c r="E14511" i="7" s="1"/>
  <c r="E14512" i="7" s="1"/>
  <c r="E14513" i="7" s="1"/>
  <c r="E14514" i="7" s="1"/>
  <c r="E14515" i="7" s="1"/>
  <c r="E14516" i="7" s="1"/>
  <c r="E14517" i="7" s="1"/>
  <c r="E14518" i="7" s="1"/>
  <c r="E14519" i="7" s="1"/>
  <c r="E14520" i="7" s="1"/>
  <c r="E14521" i="7" s="1"/>
  <c r="E14522" i="7" s="1"/>
  <c r="E14523" i="7" s="1"/>
  <c r="E14524" i="7" s="1"/>
  <c r="E14525" i="7" s="1"/>
  <c r="E14526" i="7" s="1"/>
  <c r="E14527" i="7" s="1"/>
  <c r="E14528" i="7" s="1"/>
  <c r="E14529" i="7" s="1"/>
  <c r="E14530" i="7" s="1"/>
  <c r="E14531" i="7" s="1"/>
  <c r="E14532" i="7" s="1"/>
  <c r="E14533" i="7" s="1"/>
  <c r="E14534" i="7" s="1"/>
  <c r="E14535" i="7" s="1"/>
  <c r="E14536" i="7" s="1"/>
  <c r="E14537" i="7" s="1"/>
  <c r="E14538" i="7" s="1"/>
  <c r="E14539" i="7" s="1"/>
  <c r="E14540" i="7" s="1"/>
  <c r="E14541" i="7" s="1"/>
  <c r="E14542" i="7" s="1"/>
  <c r="E14543" i="7" s="1"/>
  <c r="E14544" i="7" s="1"/>
  <c r="E14545" i="7" s="1"/>
  <c r="E14546" i="7" s="1"/>
  <c r="E14547" i="7" s="1"/>
  <c r="E14548" i="7" s="1"/>
  <c r="E14549" i="7" s="1"/>
  <c r="E14550" i="7" s="1"/>
  <c r="E14551" i="7" s="1"/>
  <c r="E14552" i="7" s="1"/>
  <c r="E14553" i="7" s="1"/>
  <c r="E14554" i="7" s="1"/>
  <c r="E14555" i="7" s="1"/>
  <c r="E14556" i="7" s="1"/>
  <c r="E14557" i="7" s="1"/>
  <c r="E14558" i="7" s="1"/>
  <c r="E14559" i="7" s="1"/>
  <c r="E14560" i="7" s="1"/>
  <c r="E14561" i="7" s="1"/>
  <c r="E14562" i="7" s="1"/>
  <c r="E14563" i="7" s="1"/>
  <c r="E14564" i="7" s="1"/>
  <c r="E14565" i="7" s="1"/>
  <c r="E14566" i="7" s="1"/>
  <c r="E14567" i="7" s="1"/>
  <c r="E14568" i="7" s="1"/>
  <c r="E14569" i="7" s="1"/>
  <c r="E14570" i="7" s="1"/>
  <c r="E14571" i="7" s="1"/>
  <c r="E14572" i="7" s="1"/>
  <c r="E14573" i="7" s="1"/>
  <c r="E14574" i="7" s="1"/>
  <c r="E14575" i="7" s="1"/>
  <c r="E14576" i="7" s="1"/>
  <c r="E14577" i="7" s="1"/>
  <c r="E14578" i="7" s="1"/>
  <c r="E14579" i="7" s="1"/>
  <c r="E14580" i="7" s="1"/>
  <c r="E14581" i="7" s="1"/>
  <c r="E14582" i="7" s="1"/>
  <c r="E14583" i="7" s="1"/>
  <c r="E14584" i="7" s="1"/>
  <c r="E14585" i="7" s="1"/>
  <c r="E14586" i="7" s="1"/>
  <c r="E14587" i="7" s="1"/>
  <c r="E14588" i="7" s="1"/>
  <c r="E14589" i="7" s="1"/>
  <c r="E14590" i="7" s="1"/>
  <c r="E14591" i="7" s="1"/>
  <c r="E14592" i="7" s="1"/>
  <c r="E14593" i="7" s="1"/>
  <c r="E14594" i="7" s="1"/>
  <c r="E14595" i="7" s="1"/>
  <c r="E14596" i="7" s="1"/>
  <c r="E14597" i="7" s="1"/>
  <c r="E14598" i="7" s="1"/>
  <c r="E14599" i="7" s="1"/>
  <c r="E14600" i="7" s="1"/>
  <c r="E14601" i="7" s="1"/>
  <c r="E14602" i="7" s="1"/>
  <c r="E14603" i="7" s="1"/>
  <c r="E14604" i="7" s="1"/>
  <c r="E14605" i="7" s="1"/>
  <c r="E14606" i="7" s="1"/>
  <c r="E14607" i="7" s="1"/>
  <c r="E14608" i="7" s="1"/>
  <c r="E14609" i="7" s="1"/>
  <c r="E14610" i="7" s="1"/>
  <c r="E14611" i="7" s="1"/>
  <c r="E14612" i="7" s="1"/>
  <c r="E14613" i="7" s="1"/>
  <c r="E14614" i="7" s="1"/>
  <c r="E14615" i="7" s="1"/>
  <c r="E14616" i="7" s="1"/>
  <c r="E14617" i="7" s="1"/>
  <c r="E14618" i="7" s="1"/>
  <c r="E14619" i="7" s="1"/>
  <c r="E14620" i="7" s="1"/>
  <c r="E14621" i="7" s="1"/>
  <c r="E14622" i="7" s="1"/>
  <c r="E14623" i="7" s="1"/>
  <c r="E14624" i="7" s="1"/>
  <c r="E14625" i="7" s="1"/>
  <c r="E14626" i="7" s="1"/>
  <c r="E14627" i="7" s="1"/>
  <c r="E14628" i="7" s="1"/>
  <c r="E14629" i="7" s="1"/>
  <c r="E14630" i="7" s="1"/>
  <c r="E14631" i="7" s="1"/>
  <c r="E14632" i="7" s="1"/>
  <c r="E14633" i="7" s="1"/>
  <c r="E14634" i="7" s="1"/>
  <c r="E14635" i="7" s="1"/>
  <c r="E14636" i="7" s="1"/>
  <c r="E14637" i="7" s="1"/>
  <c r="E14638" i="7" s="1"/>
  <c r="E14639" i="7" s="1"/>
  <c r="E14640" i="7" s="1"/>
  <c r="E14641" i="7" s="1"/>
  <c r="E14642" i="7" s="1"/>
  <c r="E14643" i="7" s="1"/>
  <c r="E14644" i="7" s="1"/>
  <c r="E14645" i="7" s="1"/>
  <c r="E14646" i="7" s="1"/>
  <c r="E14647" i="7" s="1"/>
  <c r="E14648" i="7" s="1"/>
  <c r="E14649" i="7" s="1"/>
  <c r="E14650" i="7" s="1"/>
  <c r="E14651" i="7" s="1"/>
  <c r="E14652" i="7" s="1"/>
  <c r="E14653" i="7" s="1"/>
  <c r="E14654" i="7" s="1"/>
  <c r="E14655" i="7" s="1"/>
  <c r="E14656" i="7" s="1"/>
  <c r="E14657" i="7" s="1"/>
  <c r="E14658" i="7" s="1"/>
  <c r="E14659" i="7" s="1"/>
  <c r="E14660" i="7" s="1"/>
  <c r="E14661" i="7" s="1"/>
  <c r="E14662" i="7" s="1"/>
  <c r="E14663" i="7" s="1"/>
  <c r="E14664" i="7" s="1"/>
  <c r="E14665" i="7" s="1"/>
  <c r="E14666" i="7" s="1"/>
  <c r="E14667" i="7" s="1"/>
  <c r="E14668" i="7" s="1"/>
  <c r="E14669" i="7" s="1"/>
  <c r="E14670" i="7" s="1"/>
  <c r="E14671" i="7" s="1"/>
  <c r="E14672" i="7" s="1"/>
  <c r="E14673" i="7" s="1"/>
  <c r="E14674" i="7" s="1"/>
  <c r="E14675" i="7" s="1"/>
  <c r="E14676" i="7" s="1"/>
  <c r="E14677" i="7" s="1"/>
  <c r="E14678" i="7" s="1"/>
  <c r="E14679" i="7" s="1"/>
  <c r="E14680" i="7" s="1"/>
  <c r="E14681" i="7" s="1"/>
  <c r="E14682" i="7" s="1"/>
  <c r="E14683" i="7" s="1"/>
  <c r="E14684" i="7" s="1"/>
  <c r="E14685" i="7" s="1"/>
  <c r="E14686" i="7" s="1"/>
  <c r="E14687" i="7" s="1"/>
  <c r="E14688" i="7" s="1"/>
  <c r="E14689" i="7" s="1"/>
  <c r="E14690" i="7" s="1"/>
  <c r="E14691" i="7" s="1"/>
  <c r="E14692" i="7" s="1"/>
  <c r="E14693" i="7" s="1"/>
  <c r="E14694" i="7" s="1"/>
  <c r="E14695" i="7" s="1"/>
  <c r="E14696" i="7" s="1"/>
  <c r="E14697" i="7" s="1"/>
  <c r="E14698" i="7" s="1"/>
  <c r="E14699" i="7" s="1"/>
  <c r="E14700" i="7" s="1"/>
  <c r="E14701" i="7" s="1"/>
  <c r="E14702" i="7" s="1"/>
  <c r="E14703" i="7" s="1"/>
  <c r="E14704" i="7" s="1"/>
  <c r="E14705" i="7" s="1"/>
  <c r="E14706" i="7" s="1"/>
  <c r="E14707" i="7" s="1"/>
  <c r="E14708" i="7" s="1"/>
  <c r="E14709" i="7" s="1"/>
  <c r="E14710" i="7" s="1"/>
  <c r="E14711" i="7" s="1"/>
  <c r="E14712" i="7" s="1"/>
  <c r="E14713" i="7" s="1"/>
  <c r="E14714" i="7" s="1"/>
  <c r="E14715" i="7" s="1"/>
  <c r="E14716" i="7" s="1"/>
  <c r="E14717" i="7" s="1"/>
  <c r="E14718" i="7" s="1"/>
  <c r="E14719" i="7" s="1"/>
  <c r="E14720" i="7" s="1"/>
  <c r="E14721" i="7" s="1"/>
  <c r="E14722" i="7" s="1"/>
  <c r="E14723" i="7" s="1"/>
  <c r="E14724" i="7" s="1"/>
  <c r="E14725" i="7" s="1"/>
  <c r="E14726" i="7" s="1"/>
  <c r="E14727" i="7" s="1"/>
  <c r="E14728" i="7" s="1"/>
  <c r="E14729" i="7" s="1"/>
  <c r="E14730" i="7" s="1"/>
  <c r="E14731" i="7" s="1"/>
  <c r="E14732" i="7" s="1"/>
  <c r="E14733" i="7" s="1"/>
  <c r="E14734" i="7" s="1"/>
  <c r="E14735" i="7" s="1"/>
  <c r="E14736" i="7" s="1"/>
  <c r="E14737" i="7" s="1"/>
  <c r="E14738" i="7" s="1"/>
  <c r="E14739" i="7" s="1"/>
  <c r="E14740" i="7" s="1"/>
  <c r="E14741" i="7" s="1"/>
  <c r="E14742" i="7" s="1"/>
  <c r="E14743" i="7" s="1"/>
  <c r="E14744" i="7" s="1"/>
  <c r="E14745" i="7" s="1"/>
  <c r="E14746" i="7" s="1"/>
  <c r="E14747" i="7" s="1"/>
  <c r="E14748" i="7" s="1"/>
  <c r="E14749" i="7" s="1"/>
  <c r="E14750" i="7" s="1"/>
  <c r="E14751" i="7" s="1"/>
  <c r="E14752" i="7" s="1"/>
  <c r="E14753" i="7" s="1"/>
  <c r="E14754" i="7" s="1"/>
  <c r="E14755" i="7" s="1"/>
  <c r="E14756" i="7" s="1"/>
  <c r="E14757" i="7" s="1"/>
  <c r="E14758" i="7" s="1"/>
  <c r="E14759" i="7" s="1"/>
  <c r="E14760" i="7" s="1"/>
  <c r="E14761" i="7" s="1"/>
  <c r="E14762" i="7" s="1"/>
  <c r="E14763" i="7" s="1"/>
  <c r="E14764" i="7" s="1"/>
  <c r="E14765" i="7" s="1"/>
  <c r="E14766" i="7" s="1"/>
  <c r="E14767" i="7" s="1"/>
  <c r="E14768" i="7" s="1"/>
  <c r="E14769" i="7" s="1"/>
  <c r="E14770" i="7" s="1"/>
  <c r="E14771" i="7" s="1"/>
  <c r="E14772" i="7" s="1"/>
  <c r="E14773" i="7" s="1"/>
  <c r="E14774" i="7" s="1"/>
  <c r="E14775" i="7" s="1"/>
  <c r="E14776" i="7" s="1"/>
  <c r="E14777" i="7" s="1"/>
  <c r="E14778" i="7" s="1"/>
  <c r="E14779" i="7" s="1"/>
  <c r="E14780" i="7" s="1"/>
  <c r="E14781" i="7" s="1"/>
  <c r="E14782" i="7" s="1"/>
  <c r="E14783" i="7" s="1"/>
  <c r="E14784" i="7" s="1"/>
  <c r="E14785" i="7" s="1"/>
  <c r="E14786" i="7" s="1"/>
  <c r="E14787" i="7" s="1"/>
  <c r="E14788" i="7" s="1"/>
  <c r="E14789" i="7" s="1"/>
  <c r="E14790" i="7" s="1"/>
  <c r="E14791" i="7" s="1"/>
  <c r="E14792" i="7" s="1"/>
  <c r="E14793" i="7" s="1"/>
  <c r="E14794" i="7" s="1"/>
  <c r="E14795" i="7" s="1"/>
  <c r="E14796" i="7" s="1"/>
  <c r="E14797" i="7" s="1"/>
  <c r="E14798" i="7" s="1"/>
  <c r="E14799" i="7" s="1"/>
  <c r="E14800" i="7" s="1"/>
  <c r="E14801" i="7" s="1"/>
  <c r="E14802" i="7" s="1"/>
  <c r="E14803" i="7" s="1"/>
  <c r="E14804" i="7" s="1"/>
  <c r="E14805" i="7" s="1"/>
  <c r="E14806" i="7" s="1"/>
  <c r="E14807" i="7" s="1"/>
  <c r="E14808" i="7" s="1"/>
  <c r="E14809" i="7" s="1"/>
  <c r="E14810" i="7" s="1"/>
  <c r="E14811" i="7" s="1"/>
  <c r="E14812" i="7" s="1"/>
  <c r="E14813" i="7" s="1"/>
  <c r="E14814" i="7" s="1"/>
  <c r="E14815" i="7" s="1"/>
  <c r="E14816" i="7" s="1"/>
  <c r="E14817" i="7" s="1"/>
  <c r="E14818" i="7" s="1"/>
  <c r="E14819" i="7" s="1"/>
  <c r="E14820" i="7" s="1"/>
  <c r="E14821" i="7" s="1"/>
  <c r="E14822" i="7" s="1"/>
  <c r="E14823" i="7" s="1"/>
  <c r="E14824" i="7" s="1"/>
  <c r="E14825" i="7" s="1"/>
  <c r="E14826" i="7" s="1"/>
  <c r="E14827" i="7" s="1"/>
  <c r="E14828" i="7" s="1"/>
  <c r="E14829" i="7" s="1"/>
  <c r="E14830" i="7" s="1"/>
  <c r="E14831" i="7" s="1"/>
  <c r="E14832" i="7" s="1"/>
  <c r="E14833" i="7" s="1"/>
  <c r="E14834" i="7" s="1"/>
  <c r="E14835" i="7" s="1"/>
  <c r="E14836" i="7" s="1"/>
  <c r="E14837" i="7" s="1"/>
  <c r="E14838" i="7" s="1"/>
  <c r="E14839" i="7" s="1"/>
  <c r="E14840" i="7" s="1"/>
  <c r="E14841" i="7" s="1"/>
  <c r="E14842" i="7" s="1"/>
  <c r="E14843" i="7" s="1"/>
  <c r="E14844" i="7" s="1"/>
  <c r="E14845" i="7" s="1"/>
  <c r="E14846" i="7" s="1"/>
  <c r="E14847" i="7" s="1"/>
  <c r="E14848" i="7" s="1"/>
  <c r="E14849" i="7" s="1"/>
  <c r="E14850" i="7" s="1"/>
  <c r="E14851" i="7" s="1"/>
  <c r="E14852" i="7" s="1"/>
  <c r="E14853" i="7" s="1"/>
  <c r="E14854" i="7" s="1"/>
  <c r="E14855" i="7" s="1"/>
  <c r="E14856" i="7" s="1"/>
  <c r="E14857" i="7" s="1"/>
  <c r="E14858" i="7" s="1"/>
  <c r="E14859" i="7" s="1"/>
  <c r="E14860" i="7" s="1"/>
  <c r="E14861" i="7" s="1"/>
  <c r="E14862" i="7" s="1"/>
  <c r="E14863" i="7" s="1"/>
  <c r="E14864" i="7" s="1"/>
  <c r="E14865" i="7" s="1"/>
  <c r="E14866" i="7" s="1"/>
  <c r="E14867" i="7" s="1"/>
  <c r="E14868" i="7" s="1"/>
  <c r="E14869" i="7" s="1"/>
  <c r="E14870" i="7" s="1"/>
  <c r="E14871" i="7" s="1"/>
  <c r="E14872" i="7" s="1"/>
  <c r="E14873" i="7" s="1"/>
  <c r="E14874" i="7" s="1"/>
  <c r="E14875" i="7" s="1"/>
  <c r="E14876" i="7" s="1"/>
  <c r="E14877" i="7" s="1"/>
  <c r="E14878" i="7" s="1"/>
  <c r="E14879" i="7" s="1"/>
  <c r="E14880" i="7" s="1"/>
  <c r="E14881" i="7" s="1"/>
  <c r="E14882" i="7" s="1"/>
  <c r="E14883" i="7" s="1"/>
  <c r="E14884" i="7" s="1"/>
  <c r="E14885" i="7" s="1"/>
  <c r="E14886" i="7" s="1"/>
  <c r="E14887" i="7" s="1"/>
  <c r="E14888" i="7" s="1"/>
  <c r="E14889" i="7" s="1"/>
  <c r="E14890" i="7" s="1"/>
  <c r="E14891" i="7" s="1"/>
  <c r="E14892" i="7" s="1"/>
  <c r="E14893" i="7" s="1"/>
  <c r="E14894" i="7" s="1"/>
  <c r="E14895" i="7" s="1"/>
  <c r="E14896" i="7" s="1"/>
  <c r="E14897" i="7" s="1"/>
  <c r="E14898" i="7" s="1"/>
  <c r="E14899" i="7" s="1"/>
  <c r="E14900" i="7" s="1"/>
  <c r="E14901" i="7" s="1"/>
  <c r="E14902" i="7" s="1"/>
  <c r="E14903" i="7" s="1"/>
  <c r="E14904" i="7" s="1"/>
  <c r="E14905" i="7" s="1"/>
  <c r="E14906" i="7" s="1"/>
  <c r="E14907" i="7" s="1"/>
  <c r="E14908" i="7" s="1"/>
  <c r="E14909" i="7" s="1"/>
  <c r="E14910" i="7" s="1"/>
  <c r="E14911" i="7" s="1"/>
  <c r="E14912" i="7" s="1"/>
  <c r="E14913" i="7" s="1"/>
  <c r="E14914" i="7" s="1"/>
  <c r="E14915" i="7" s="1"/>
  <c r="E14916" i="7" s="1"/>
  <c r="E14917" i="7" s="1"/>
  <c r="E14918" i="7" s="1"/>
  <c r="E14919" i="7" s="1"/>
  <c r="E14920" i="7" s="1"/>
  <c r="E14921" i="7" s="1"/>
  <c r="E14922" i="7" s="1"/>
  <c r="E14923" i="7" s="1"/>
  <c r="E14924" i="7" s="1"/>
  <c r="E14925" i="7" s="1"/>
  <c r="E14926" i="7" s="1"/>
  <c r="E14927" i="7" s="1"/>
  <c r="E14928" i="7" s="1"/>
  <c r="E14929" i="7" s="1"/>
  <c r="E14930" i="7" s="1"/>
  <c r="E14931" i="7" s="1"/>
  <c r="E14932" i="7" s="1"/>
  <c r="E14933" i="7" s="1"/>
  <c r="E14934" i="7" s="1"/>
  <c r="E14935" i="7" s="1"/>
  <c r="E14936" i="7" s="1"/>
  <c r="E14937" i="7" s="1"/>
  <c r="E14938" i="7" s="1"/>
  <c r="E14939" i="7" s="1"/>
  <c r="E14940" i="7" s="1"/>
  <c r="E14941" i="7" s="1"/>
  <c r="E14942" i="7" s="1"/>
  <c r="E14943" i="7" s="1"/>
  <c r="E14944" i="7" s="1"/>
  <c r="E14945" i="7" s="1"/>
  <c r="E14946" i="7" s="1"/>
  <c r="E14947" i="7" s="1"/>
  <c r="E14948" i="7" s="1"/>
  <c r="E14949" i="7" s="1"/>
  <c r="E14950" i="7" s="1"/>
  <c r="E14951" i="7" s="1"/>
  <c r="E14952" i="7" s="1"/>
  <c r="E14953" i="7" s="1"/>
  <c r="E14954" i="7" s="1"/>
  <c r="E14955" i="7" s="1"/>
  <c r="E14956" i="7" s="1"/>
  <c r="E14957" i="7" s="1"/>
  <c r="E14958" i="7" s="1"/>
  <c r="E14959" i="7" s="1"/>
  <c r="E14960" i="7" s="1"/>
  <c r="E14961" i="7" s="1"/>
  <c r="E14962" i="7" s="1"/>
  <c r="E14963" i="7" s="1"/>
  <c r="E14964" i="7" s="1"/>
  <c r="E14965" i="7" s="1"/>
  <c r="E14966" i="7" s="1"/>
  <c r="E14967" i="7" s="1"/>
  <c r="E14968" i="7" s="1"/>
  <c r="E14969" i="7" s="1"/>
  <c r="E14970" i="7" s="1"/>
  <c r="E14971" i="7" s="1"/>
  <c r="E14972" i="7" s="1"/>
  <c r="E14973" i="7" s="1"/>
  <c r="E14974" i="7" s="1"/>
  <c r="E14975" i="7" s="1"/>
  <c r="E14976" i="7" s="1"/>
  <c r="E14977" i="7" s="1"/>
  <c r="E14978" i="7" s="1"/>
  <c r="E14979" i="7" s="1"/>
  <c r="E14980" i="7" s="1"/>
  <c r="E14981" i="7" s="1"/>
  <c r="E14982" i="7" s="1"/>
  <c r="E14983" i="7" s="1"/>
  <c r="E14984" i="7" s="1"/>
  <c r="E14985" i="7" s="1"/>
  <c r="E14986" i="7" s="1"/>
  <c r="E14987" i="7" s="1"/>
  <c r="E14988" i="7" s="1"/>
  <c r="E14989" i="7" s="1"/>
  <c r="E14990" i="7" s="1"/>
  <c r="E14991" i="7" s="1"/>
  <c r="E14992" i="7" s="1"/>
  <c r="E14993" i="7" s="1"/>
  <c r="E14994" i="7" s="1"/>
  <c r="E14995" i="7" s="1"/>
  <c r="E14996" i="7" s="1"/>
  <c r="E14997" i="7" s="1"/>
  <c r="E14998" i="7" s="1"/>
  <c r="E14999" i="7" s="1"/>
  <c r="E15000" i="7" s="1"/>
  <c r="E15001" i="7" s="1"/>
  <c r="E15002" i="7" s="1"/>
  <c r="E15003" i="7" s="1"/>
  <c r="E15004" i="7" s="1"/>
  <c r="E15005" i="7" s="1"/>
  <c r="E15006" i="7" s="1"/>
  <c r="E15007" i="7" s="1"/>
  <c r="E15008" i="7" s="1"/>
  <c r="E15009" i="7" s="1"/>
  <c r="E15010" i="7" s="1"/>
  <c r="E15011" i="7" s="1"/>
  <c r="E15012" i="7" s="1"/>
  <c r="E15013" i="7" s="1"/>
  <c r="E15014" i="7" s="1"/>
  <c r="E15015" i="7" s="1"/>
  <c r="E15016" i="7" s="1"/>
  <c r="E15017" i="7" s="1"/>
  <c r="E15018" i="7" s="1"/>
  <c r="E15019" i="7" s="1"/>
  <c r="E15020" i="7" s="1"/>
  <c r="E15021" i="7" s="1"/>
  <c r="E15022" i="7" s="1"/>
  <c r="E15023" i="7" s="1"/>
  <c r="E15024" i="7" s="1"/>
  <c r="E15025" i="7" s="1"/>
  <c r="E15026" i="7" s="1"/>
  <c r="E15027" i="7" s="1"/>
  <c r="E15028" i="7" s="1"/>
  <c r="E15029" i="7" s="1"/>
  <c r="E15030" i="7" s="1"/>
  <c r="E15031" i="7" s="1"/>
  <c r="E15032" i="7" s="1"/>
  <c r="E15033" i="7" s="1"/>
  <c r="E15034" i="7" s="1"/>
  <c r="E15035" i="7" s="1"/>
  <c r="E15036" i="7" s="1"/>
  <c r="E15037" i="7" s="1"/>
  <c r="E15038" i="7" s="1"/>
  <c r="E15039" i="7" s="1"/>
  <c r="E15040" i="7" s="1"/>
  <c r="E15041" i="7" s="1"/>
  <c r="E15042" i="7" s="1"/>
  <c r="E15043" i="7" s="1"/>
  <c r="E15044" i="7" s="1"/>
  <c r="E15045" i="7" s="1"/>
  <c r="E15046" i="7" s="1"/>
  <c r="E15047" i="7" s="1"/>
  <c r="E15048" i="7" s="1"/>
  <c r="E15049" i="7" s="1"/>
  <c r="E15050" i="7" s="1"/>
  <c r="E15051" i="7" s="1"/>
  <c r="E15052" i="7" s="1"/>
  <c r="E15053" i="7" s="1"/>
  <c r="E15054" i="7" s="1"/>
  <c r="E15055" i="7" s="1"/>
  <c r="E15056" i="7" s="1"/>
  <c r="E15057" i="7" s="1"/>
  <c r="E15058" i="7" s="1"/>
  <c r="E15059" i="7" s="1"/>
  <c r="E15060" i="7" s="1"/>
  <c r="E15061" i="7" s="1"/>
  <c r="E15062" i="7" s="1"/>
  <c r="E15063" i="7" s="1"/>
  <c r="E15064" i="7" s="1"/>
  <c r="E15065" i="7" s="1"/>
  <c r="E15066" i="7" s="1"/>
  <c r="E15067" i="7" s="1"/>
  <c r="E15068" i="7" s="1"/>
  <c r="E15069" i="7" s="1"/>
  <c r="E15070" i="7" s="1"/>
  <c r="E15071" i="7" s="1"/>
  <c r="E15072" i="7" s="1"/>
  <c r="E15073" i="7" s="1"/>
  <c r="E15074" i="7" s="1"/>
  <c r="E15075" i="7" s="1"/>
  <c r="E15076" i="7" s="1"/>
  <c r="E15077" i="7" s="1"/>
  <c r="E15078" i="7" s="1"/>
  <c r="E15079" i="7" s="1"/>
  <c r="E15080" i="7" s="1"/>
  <c r="E15081" i="7" s="1"/>
  <c r="E15082" i="7" s="1"/>
  <c r="E15083" i="7" s="1"/>
  <c r="E15084" i="7" s="1"/>
  <c r="E15085" i="7" s="1"/>
  <c r="E15086" i="7" s="1"/>
  <c r="E15087" i="7" s="1"/>
  <c r="E15088" i="7" s="1"/>
  <c r="E15089" i="7" s="1"/>
  <c r="E15090" i="7" s="1"/>
  <c r="E15091" i="7" s="1"/>
  <c r="E15092" i="7" s="1"/>
  <c r="E15093" i="7" s="1"/>
  <c r="E15094" i="7" s="1"/>
  <c r="E15095" i="7" s="1"/>
  <c r="E15096" i="7" s="1"/>
  <c r="E15097" i="7" s="1"/>
  <c r="E15098" i="7" s="1"/>
  <c r="E15099" i="7" s="1"/>
  <c r="E15100" i="7" s="1"/>
  <c r="E15101" i="7" s="1"/>
  <c r="E15102" i="7" s="1"/>
  <c r="E15103" i="7" s="1"/>
  <c r="E15104" i="7" s="1"/>
  <c r="E15105" i="7" s="1"/>
  <c r="E15106" i="7" s="1"/>
  <c r="E15107" i="7" s="1"/>
  <c r="E15108" i="7" s="1"/>
  <c r="E15109" i="7" s="1"/>
  <c r="E15110" i="7" s="1"/>
  <c r="E15111" i="7" s="1"/>
  <c r="E15112" i="7" s="1"/>
  <c r="E15113" i="7" s="1"/>
  <c r="E15114" i="7" s="1"/>
  <c r="E15115" i="7" s="1"/>
  <c r="E15116" i="7" s="1"/>
  <c r="E15117" i="7" s="1"/>
  <c r="E15118" i="7" s="1"/>
  <c r="E15119" i="7" s="1"/>
  <c r="E15120" i="7" s="1"/>
  <c r="E15121" i="7" s="1"/>
  <c r="E15122" i="7" s="1"/>
  <c r="E15123" i="7" s="1"/>
  <c r="E15124" i="7" s="1"/>
  <c r="E15125" i="7" s="1"/>
  <c r="E15126" i="7" s="1"/>
  <c r="E15127" i="7" s="1"/>
  <c r="E15128" i="7" s="1"/>
  <c r="E15129" i="7" s="1"/>
  <c r="E15130" i="7" s="1"/>
  <c r="E15131" i="7" s="1"/>
  <c r="E15132" i="7" s="1"/>
  <c r="E15133" i="7" s="1"/>
  <c r="E15134" i="7" s="1"/>
  <c r="E15135" i="7" s="1"/>
  <c r="E15136" i="7" s="1"/>
  <c r="E15137" i="7" s="1"/>
  <c r="E15138" i="7" s="1"/>
  <c r="E15139" i="7" s="1"/>
  <c r="E15140" i="7" s="1"/>
  <c r="E15141" i="7" s="1"/>
  <c r="E15142" i="7" s="1"/>
  <c r="E15143" i="7" s="1"/>
  <c r="E15144" i="7" s="1"/>
  <c r="E15145" i="7" s="1"/>
  <c r="E15146" i="7" s="1"/>
  <c r="E15147" i="7" s="1"/>
  <c r="E15148" i="7" s="1"/>
  <c r="E15149" i="7" s="1"/>
  <c r="E15150" i="7" s="1"/>
  <c r="E15151" i="7" s="1"/>
  <c r="E15152" i="7" s="1"/>
  <c r="E15153" i="7" s="1"/>
  <c r="E15154" i="7" s="1"/>
  <c r="E15155" i="7" s="1"/>
  <c r="E15156" i="7" s="1"/>
  <c r="E15157" i="7" s="1"/>
  <c r="E15158" i="7" s="1"/>
  <c r="E15159" i="7" s="1"/>
  <c r="E15160" i="7" s="1"/>
  <c r="E15161" i="7" s="1"/>
  <c r="E15162" i="7" s="1"/>
  <c r="E15163" i="7" s="1"/>
  <c r="E15164" i="7" s="1"/>
  <c r="E15165" i="7" s="1"/>
  <c r="E15166" i="7" s="1"/>
  <c r="E15167" i="7" s="1"/>
  <c r="E15168" i="7" s="1"/>
  <c r="E15169" i="7" s="1"/>
  <c r="E15170" i="7" s="1"/>
  <c r="E15171" i="7" s="1"/>
  <c r="E15172" i="7" s="1"/>
  <c r="E15173" i="7" s="1"/>
  <c r="E15174" i="7" s="1"/>
  <c r="E15175" i="7" s="1"/>
  <c r="E15176" i="7" s="1"/>
  <c r="E15177" i="7" s="1"/>
  <c r="E15178" i="7" s="1"/>
  <c r="E15179" i="7" s="1"/>
  <c r="E15180" i="7" s="1"/>
  <c r="E15181" i="7" s="1"/>
  <c r="E15182" i="7" s="1"/>
  <c r="E15183" i="7" s="1"/>
  <c r="E15184" i="7" s="1"/>
  <c r="E15185" i="7" s="1"/>
  <c r="E15186" i="7" s="1"/>
  <c r="E15187" i="7" s="1"/>
  <c r="E15188" i="7" s="1"/>
  <c r="E15189" i="7" s="1"/>
  <c r="E15190" i="7" s="1"/>
  <c r="E15191" i="7" s="1"/>
  <c r="E15192" i="7" s="1"/>
  <c r="E15193" i="7" s="1"/>
  <c r="E15194" i="7" s="1"/>
  <c r="E15195" i="7" s="1"/>
  <c r="E15196" i="7" s="1"/>
  <c r="E15197" i="7" s="1"/>
  <c r="E15198" i="7" s="1"/>
  <c r="E15199" i="7" s="1"/>
  <c r="E15200" i="7" s="1"/>
  <c r="E15201" i="7" s="1"/>
  <c r="E15202" i="7" s="1"/>
  <c r="E15203" i="7" s="1"/>
  <c r="E15204" i="7" s="1"/>
  <c r="E15205" i="7" s="1"/>
  <c r="E15206" i="7" s="1"/>
  <c r="E15207" i="7" s="1"/>
  <c r="E15208" i="7" s="1"/>
  <c r="E15209" i="7" s="1"/>
  <c r="E15210" i="7" s="1"/>
  <c r="E15211" i="7" s="1"/>
  <c r="E15212" i="7" s="1"/>
  <c r="E15213" i="7" s="1"/>
  <c r="E15214" i="7" s="1"/>
  <c r="E15215" i="7" s="1"/>
  <c r="E15216" i="7" s="1"/>
  <c r="E15217" i="7" s="1"/>
  <c r="E15218" i="7" s="1"/>
  <c r="E15219" i="7" s="1"/>
  <c r="E15220" i="7" s="1"/>
  <c r="E15221" i="7" s="1"/>
  <c r="E15222" i="7" s="1"/>
  <c r="E15223" i="7" s="1"/>
  <c r="E15224" i="7" s="1"/>
  <c r="E15225" i="7" s="1"/>
  <c r="E15226" i="7" s="1"/>
  <c r="E15227" i="7" s="1"/>
  <c r="E15228" i="7" s="1"/>
  <c r="E15229" i="7" s="1"/>
  <c r="E15230" i="7" s="1"/>
  <c r="E15231" i="7" s="1"/>
  <c r="E15232" i="7" s="1"/>
  <c r="E15233" i="7" s="1"/>
  <c r="E15234" i="7" s="1"/>
  <c r="E15235" i="7" s="1"/>
  <c r="E15236" i="7" s="1"/>
  <c r="E15237" i="7" s="1"/>
  <c r="E15238" i="7" s="1"/>
  <c r="E15239" i="7" s="1"/>
  <c r="E15240" i="7" s="1"/>
  <c r="E15241" i="7" s="1"/>
  <c r="E15242" i="7" s="1"/>
  <c r="E15243" i="7" s="1"/>
  <c r="E15244" i="7" s="1"/>
  <c r="E15245" i="7" s="1"/>
  <c r="E15246" i="7" s="1"/>
  <c r="E15247" i="7" s="1"/>
  <c r="E15248" i="7" s="1"/>
  <c r="E15249" i="7" s="1"/>
  <c r="E15250" i="7" s="1"/>
  <c r="E15251" i="7" s="1"/>
  <c r="E15252" i="7" s="1"/>
  <c r="E15253" i="7" s="1"/>
  <c r="E15254" i="7" s="1"/>
  <c r="E15255" i="7" s="1"/>
  <c r="E15256" i="7" s="1"/>
  <c r="E15257" i="7" s="1"/>
  <c r="E15258" i="7" s="1"/>
  <c r="E15259" i="7" s="1"/>
  <c r="E15260" i="7" s="1"/>
  <c r="E15261" i="7" s="1"/>
  <c r="E15262" i="7" s="1"/>
  <c r="E15263" i="7" s="1"/>
  <c r="E15264" i="7" s="1"/>
  <c r="E15265" i="7" s="1"/>
  <c r="E15266" i="7" s="1"/>
  <c r="E15267" i="7" s="1"/>
  <c r="E15268" i="7" s="1"/>
  <c r="E15269" i="7" s="1"/>
  <c r="E15270" i="7" s="1"/>
  <c r="E15271" i="7" s="1"/>
  <c r="E15272" i="7" s="1"/>
  <c r="E15273" i="7" s="1"/>
  <c r="E15274" i="7" s="1"/>
  <c r="E15275" i="7" s="1"/>
  <c r="E15276" i="7" s="1"/>
  <c r="E15277" i="7" s="1"/>
  <c r="E15278" i="7" s="1"/>
  <c r="E15279" i="7" s="1"/>
  <c r="E15280" i="7" s="1"/>
  <c r="E15281" i="7" s="1"/>
  <c r="E15282" i="7" s="1"/>
  <c r="E15283" i="7" s="1"/>
  <c r="E15284" i="7" s="1"/>
  <c r="E15285" i="7" s="1"/>
  <c r="E15286" i="7" s="1"/>
  <c r="E15287" i="7" s="1"/>
  <c r="E15288" i="7" s="1"/>
  <c r="E15289" i="7" s="1"/>
  <c r="E15290" i="7" s="1"/>
  <c r="E15291" i="7" s="1"/>
  <c r="E15292" i="7" s="1"/>
  <c r="E15293" i="7" s="1"/>
  <c r="E15294" i="7" s="1"/>
  <c r="E15295" i="7" s="1"/>
  <c r="E15296" i="7" s="1"/>
  <c r="E15297" i="7" s="1"/>
  <c r="E15298" i="7" s="1"/>
  <c r="E15299" i="7" s="1"/>
  <c r="E15300" i="7" s="1"/>
  <c r="E15301" i="7" s="1"/>
  <c r="E15302" i="7" s="1"/>
  <c r="E15303" i="7" s="1"/>
  <c r="E15304" i="7" s="1"/>
  <c r="E15305" i="7" s="1"/>
  <c r="E15306" i="7" s="1"/>
  <c r="E15307" i="7" s="1"/>
  <c r="E15308" i="7" s="1"/>
  <c r="E15309" i="7" s="1"/>
  <c r="E15310" i="7" s="1"/>
  <c r="E15311" i="7" s="1"/>
  <c r="E15312" i="7" s="1"/>
  <c r="E15313" i="7" s="1"/>
  <c r="E15314" i="7" s="1"/>
  <c r="E15315" i="7" s="1"/>
  <c r="E15316" i="7" s="1"/>
  <c r="E15317" i="7" s="1"/>
  <c r="E15318" i="7" s="1"/>
  <c r="E15319" i="7" s="1"/>
  <c r="E15320" i="7" s="1"/>
  <c r="E15321" i="7" s="1"/>
  <c r="E15322" i="7" s="1"/>
  <c r="E15323" i="7" s="1"/>
  <c r="E15324" i="7" s="1"/>
  <c r="E15325" i="7" s="1"/>
  <c r="E15326" i="7" s="1"/>
  <c r="E15327" i="7" s="1"/>
  <c r="E15328" i="7" s="1"/>
  <c r="E15329" i="7" s="1"/>
  <c r="E15330" i="7" s="1"/>
  <c r="E15331" i="7" s="1"/>
  <c r="E15332" i="7" s="1"/>
  <c r="E15333" i="7" s="1"/>
  <c r="E15334" i="7" s="1"/>
  <c r="E15335" i="7" s="1"/>
  <c r="E15336" i="7" s="1"/>
  <c r="E15337" i="7" s="1"/>
  <c r="E15338" i="7" s="1"/>
  <c r="E15339" i="7" s="1"/>
  <c r="E15340" i="7" s="1"/>
  <c r="E15341" i="7" s="1"/>
  <c r="E15342" i="7" s="1"/>
  <c r="E15343" i="7" s="1"/>
  <c r="E15344" i="7" s="1"/>
  <c r="E15345" i="7" s="1"/>
  <c r="E15346" i="7" s="1"/>
  <c r="E15347" i="7" s="1"/>
  <c r="E15348" i="7" s="1"/>
  <c r="E15349" i="7" s="1"/>
  <c r="E15350" i="7" s="1"/>
  <c r="E15351" i="7" s="1"/>
  <c r="E15352" i="7" s="1"/>
  <c r="E15353" i="7" s="1"/>
  <c r="E15354" i="7" s="1"/>
  <c r="E15355" i="7" s="1"/>
  <c r="E15356" i="7" s="1"/>
  <c r="E15357" i="7" s="1"/>
  <c r="E15358" i="7" s="1"/>
  <c r="E15359" i="7" s="1"/>
  <c r="E15360" i="7" s="1"/>
  <c r="E15361" i="7" s="1"/>
  <c r="E15362" i="7" s="1"/>
  <c r="E15363" i="7" s="1"/>
  <c r="E15364" i="7" s="1"/>
  <c r="E15365" i="7" s="1"/>
  <c r="E15366" i="7" s="1"/>
  <c r="E15367" i="7" s="1"/>
  <c r="E15368" i="7" s="1"/>
  <c r="E15369" i="7" s="1"/>
  <c r="E15370" i="7" s="1"/>
  <c r="E15371" i="7" s="1"/>
  <c r="E15372" i="7" s="1"/>
  <c r="E15373" i="7" s="1"/>
  <c r="E15374" i="7" s="1"/>
  <c r="E15375" i="7" s="1"/>
  <c r="E15376" i="7" s="1"/>
  <c r="E15377" i="7" s="1"/>
  <c r="E15378" i="7" s="1"/>
  <c r="E15379" i="7" s="1"/>
  <c r="E15380" i="7" s="1"/>
  <c r="E15381" i="7" s="1"/>
  <c r="E15382" i="7" s="1"/>
  <c r="E15383" i="7" s="1"/>
  <c r="E15384" i="7" s="1"/>
  <c r="E15385" i="7" s="1"/>
  <c r="E15386" i="7" s="1"/>
  <c r="E15387" i="7" s="1"/>
  <c r="E15388" i="7" s="1"/>
  <c r="E15389" i="7" s="1"/>
  <c r="E15390" i="7" s="1"/>
  <c r="E15391" i="7" s="1"/>
  <c r="E15392" i="7" s="1"/>
  <c r="E15393" i="7" s="1"/>
  <c r="E15394" i="7" s="1"/>
  <c r="E15395" i="7" s="1"/>
  <c r="E15396" i="7" s="1"/>
  <c r="E15397" i="7" s="1"/>
  <c r="E15398" i="7" s="1"/>
  <c r="E15399" i="7" s="1"/>
  <c r="E15400" i="7" s="1"/>
  <c r="E15401" i="7" s="1"/>
  <c r="E15402" i="7" s="1"/>
  <c r="E15403" i="7" s="1"/>
  <c r="E15404" i="7" s="1"/>
  <c r="E15405" i="7" s="1"/>
  <c r="E15406" i="7" s="1"/>
  <c r="E15407" i="7" s="1"/>
  <c r="E15408" i="7" s="1"/>
  <c r="E15409" i="7" s="1"/>
  <c r="E15410" i="7" s="1"/>
  <c r="E15411" i="7" s="1"/>
  <c r="E15412" i="7" s="1"/>
  <c r="E15413" i="7" s="1"/>
  <c r="E15414" i="7" s="1"/>
  <c r="E15415" i="7" s="1"/>
  <c r="E15416" i="7" s="1"/>
  <c r="E15417" i="7" s="1"/>
  <c r="E15418" i="7" s="1"/>
  <c r="E15419" i="7" s="1"/>
  <c r="E15420" i="7" s="1"/>
  <c r="E15421" i="7" s="1"/>
  <c r="E15422" i="7" s="1"/>
  <c r="E15423" i="7" s="1"/>
  <c r="E15424" i="7" s="1"/>
  <c r="E15425" i="7" s="1"/>
  <c r="E15426" i="7" s="1"/>
  <c r="E15427" i="7" s="1"/>
  <c r="E15428" i="7" s="1"/>
  <c r="E15429" i="7" s="1"/>
  <c r="E15430" i="7" s="1"/>
  <c r="E15431" i="7" s="1"/>
  <c r="E15432" i="7" s="1"/>
  <c r="E15433" i="7" s="1"/>
  <c r="E15434" i="7" s="1"/>
  <c r="E15435" i="7" s="1"/>
  <c r="E15436" i="7" s="1"/>
  <c r="E15437" i="7" s="1"/>
  <c r="E15438" i="7" s="1"/>
  <c r="E15439" i="7" s="1"/>
  <c r="E15440" i="7" s="1"/>
  <c r="E15441" i="7" s="1"/>
  <c r="E15442" i="7" s="1"/>
  <c r="E15443" i="7" s="1"/>
  <c r="E15444" i="7" s="1"/>
  <c r="E15445" i="7" s="1"/>
  <c r="E15446" i="7" s="1"/>
  <c r="E15447" i="7" s="1"/>
  <c r="E15448" i="7" s="1"/>
  <c r="E15449" i="7" s="1"/>
  <c r="E15450" i="7" s="1"/>
  <c r="E15451" i="7" s="1"/>
  <c r="E15452" i="7" s="1"/>
  <c r="E15453" i="7" s="1"/>
  <c r="E15454" i="7" s="1"/>
  <c r="E15455" i="7" s="1"/>
  <c r="E15456" i="7" s="1"/>
  <c r="E15457" i="7" s="1"/>
  <c r="E15458" i="7" s="1"/>
  <c r="E15459" i="7" s="1"/>
  <c r="E15460" i="7" s="1"/>
  <c r="E15461" i="7" s="1"/>
  <c r="E15462" i="7" s="1"/>
  <c r="E15463" i="7" s="1"/>
  <c r="E15464" i="7" s="1"/>
  <c r="E15465" i="7" s="1"/>
  <c r="E15466" i="7" s="1"/>
  <c r="E15467" i="7" s="1"/>
  <c r="E15468" i="7" s="1"/>
  <c r="E15469" i="7" s="1"/>
  <c r="E15470" i="7" s="1"/>
  <c r="E15471" i="7" s="1"/>
  <c r="E15472" i="7" s="1"/>
  <c r="E15473" i="7" s="1"/>
  <c r="E15474" i="7" s="1"/>
  <c r="E15475" i="7" s="1"/>
  <c r="E15476" i="7" s="1"/>
  <c r="E15477" i="7" s="1"/>
  <c r="E15478" i="7" s="1"/>
  <c r="E15479" i="7" s="1"/>
  <c r="E15480" i="7" s="1"/>
  <c r="E15481" i="7" s="1"/>
  <c r="E15482" i="7" s="1"/>
  <c r="E15483" i="7" s="1"/>
  <c r="E15484" i="7" s="1"/>
  <c r="E15485" i="7" s="1"/>
  <c r="E15486" i="7" s="1"/>
  <c r="E15487" i="7" s="1"/>
  <c r="E15488" i="7" s="1"/>
  <c r="E15489" i="7" s="1"/>
  <c r="E15490" i="7" s="1"/>
  <c r="E15491" i="7" s="1"/>
  <c r="E15492" i="7" s="1"/>
  <c r="E15493" i="7" s="1"/>
  <c r="E15494" i="7" s="1"/>
  <c r="E15495" i="7" s="1"/>
  <c r="E15496" i="7" s="1"/>
  <c r="E15497" i="7" s="1"/>
  <c r="E15498" i="7" s="1"/>
  <c r="E15499" i="7" s="1"/>
  <c r="E15500" i="7" s="1"/>
  <c r="E15501" i="7" s="1"/>
  <c r="E15502" i="7" s="1"/>
  <c r="E15503" i="7" s="1"/>
  <c r="E15504" i="7" s="1"/>
  <c r="E15505" i="7" s="1"/>
  <c r="E15506" i="7" s="1"/>
  <c r="E15507" i="7" s="1"/>
  <c r="E15508" i="7" s="1"/>
  <c r="E15509" i="7" s="1"/>
  <c r="E15510" i="7" s="1"/>
  <c r="E15511" i="7" s="1"/>
  <c r="E15512" i="7" s="1"/>
  <c r="E15513" i="7" s="1"/>
  <c r="E15514" i="7" s="1"/>
  <c r="E15515" i="7" s="1"/>
  <c r="E15516" i="7" s="1"/>
  <c r="E15517" i="7" s="1"/>
  <c r="E15518" i="7" s="1"/>
  <c r="E15519" i="7" s="1"/>
  <c r="E15520" i="7" s="1"/>
  <c r="E15521" i="7" s="1"/>
  <c r="E15522" i="7" s="1"/>
  <c r="E15523" i="7" s="1"/>
  <c r="E15524" i="7" s="1"/>
  <c r="E15525" i="7" s="1"/>
  <c r="E15526" i="7" s="1"/>
  <c r="E15527" i="7" s="1"/>
  <c r="E15528" i="7" s="1"/>
  <c r="E15529" i="7" s="1"/>
  <c r="E15530" i="7" s="1"/>
  <c r="E15531" i="7" s="1"/>
  <c r="E15532" i="7" s="1"/>
  <c r="E15533" i="7" s="1"/>
  <c r="E15534" i="7" s="1"/>
  <c r="E15535" i="7" s="1"/>
  <c r="E15536" i="7" s="1"/>
  <c r="E15537" i="7" s="1"/>
  <c r="E15538" i="7" s="1"/>
  <c r="E15539" i="7" s="1"/>
  <c r="E15540" i="7" s="1"/>
  <c r="E15541" i="7" s="1"/>
  <c r="E15542" i="7" s="1"/>
  <c r="E15543" i="7" s="1"/>
  <c r="E15544" i="7" s="1"/>
  <c r="E15545" i="7" s="1"/>
  <c r="E15546" i="7" s="1"/>
  <c r="E15547" i="7" s="1"/>
  <c r="E15548" i="7" s="1"/>
  <c r="E15549" i="7" s="1"/>
  <c r="E15550" i="7" s="1"/>
  <c r="E15551" i="7" s="1"/>
  <c r="E15552" i="7" s="1"/>
  <c r="E15553" i="7" s="1"/>
  <c r="E15554" i="7" s="1"/>
  <c r="E15555" i="7" s="1"/>
  <c r="E15556" i="7" s="1"/>
  <c r="E15557" i="7" s="1"/>
  <c r="E15558" i="7" s="1"/>
  <c r="E15559" i="7" s="1"/>
  <c r="E15560" i="7" s="1"/>
  <c r="E15561" i="7" s="1"/>
  <c r="E15562" i="7" s="1"/>
  <c r="E15563" i="7" s="1"/>
  <c r="E15564" i="7" s="1"/>
  <c r="E15565" i="7" s="1"/>
  <c r="E15566" i="7" s="1"/>
  <c r="E15567" i="7" s="1"/>
  <c r="E15568" i="7" s="1"/>
  <c r="E15569" i="7" s="1"/>
  <c r="E15570" i="7" s="1"/>
  <c r="E15571" i="7" s="1"/>
  <c r="E15572" i="7" s="1"/>
  <c r="E15573" i="7" s="1"/>
  <c r="E15574" i="7" s="1"/>
  <c r="E15575" i="7" s="1"/>
  <c r="E15576" i="7" s="1"/>
  <c r="E15577" i="7" s="1"/>
  <c r="E15578" i="7" s="1"/>
  <c r="E15579" i="7" s="1"/>
  <c r="E15580" i="7" s="1"/>
  <c r="E15581" i="7" s="1"/>
  <c r="E15582" i="7" s="1"/>
  <c r="E15583" i="7" s="1"/>
  <c r="E15584" i="7" s="1"/>
  <c r="E15585" i="7" s="1"/>
  <c r="E15586" i="7" s="1"/>
  <c r="E15587" i="7" s="1"/>
  <c r="E15588" i="7" s="1"/>
  <c r="E15589" i="7" s="1"/>
  <c r="E15590" i="7" s="1"/>
  <c r="E15591" i="7" s="1"/>
  <c r="E15592" i="7" s="1"/>
  <c r="E15593" i="7" s="1"/>
  <c r="E15594" i="7" s="1"/>
  <c r="E15595" i="7" s="1"/>
  <c r="E15596" i="7" s="1"/>
  <c r="E15597" i="7" s="1"/>
  <c r="E15598" i="7" s="1"/>
  <c r="E15599" i="7" s="1"/>
  <c r="E15600" i="7" s="1"/>
  <c r="E15601" i="7" s="1"/>
  <c r="E15602" i="7" s="1"/>
  <c r="E15603" i="7" s="1"/>
  <c r="E15604" i="7" s="1"/>
  <c r="E15605" i="7" s="1"/>
  <c r="E15606" i="7" s="1"/>
  <c r="E15607" i="7" s="1"/>
  <c r="E15608" i="7" s="1"/>
  <c r="E15609" i="7" s="1"/>
  <c r="E15610" i="7" s="1"/>
  <c r="E15611" i="7" s="1"/>
  <c r="E15612" i="7" s="1"/>
  <c r="E15613" i="7" s="1"/>
  <c r="E15614" i="7" s="1"/>
  <c r="E15615" i="7" s="1"/>
  <c r="E15616" i="7" s="1"/>
  <c r="E15617" i="7" s="1"/>
  <c r="E15618" i="7" s="1"/>
  <c r="E15619" i="7" s="1"/>
  <c r="E15620" i="7" s="1"/>
  <c r="E15621" i="7" s="1"/>
  <c r="E15622" i="7" s="1"/>
  <c r="E15623" i="7" s="1"/>
  <c r="E15624" i="7" s="1"/>
  <c r="E15625" i="7" s="1"/>
  <c r="E15626" i="7" s="1"/>
  <c r="E15627" i="7" s="1"/>
  <c r="E15628" i="7" s="1"/>
  <c r="E15629" i="7" s="1"/>
  <c r="E15630" i="7" s="1"/>
  <c r="E15631" i="7" s="1"/>
  <c r="E15632" i="7" s="1"/>
  <c r="E15633" i="7" s="1"/>
  <c r="E15634" i="7" s="1"/>
  <c r="E15635" i="7" s="1"/>
  <c r="E15636" i="7" s="1"/>
  <c r="E15637" i="7" s="1"/>
  <c r="E15638" i="7" s="1"/>
  <c r="E15639" i="7" s="1"/>
  <c r="E15640" i="7" s="1"/>
  <c r="E15641" i="7" s="1"/>
  <c r="E15642" i="7" s="1"/>
  <c r="E15643" i="7" s="1"/>
  <c r="E15644" i="7" s="1"/>
  <c r="E15645" i="7" s="1"/>
  <c r="E15646" i="7" s="1"/>
  <c r="E15647" i="7" s="1"/>
  <c r="E15648" i="7" s="1"/>
  <c r="E15649" i="7" s="1"/>
  <c r="E15650" i="7" s="1"/>
  <c r="E15651" i="7" s="1"/>
  <c r="E15652" i="7" s="1"/>
  <c r="E15653" i="7" s="1"/>
  <c r="E15654" i="7" s="1"/>
  <c r="E15655" i="7" s="1"/>
  <c r="E15656" i="7" s="1"/>
  <c r="E15657" i="7" s="1"/>
  <c r="E15658" i="7" s="1"/>
  <c r="E15659" i="7" s="1"/>
  <c r="E15660" i="7" s="1"/>
  <c r="E15661" i="7" s="1"/>
  <c r="E15662" i="7" s="1"/>
  <c r="E15663" i="7" s="1"/>
  <c r="E15664" i="7" s="1"/>
  <c r="E15665" i="7" s="1"/>
  <c r="E15666" i="7" s="1"/>
  <c r="E15667" i="7" s="1"/>
  <c r="E15668" i="7" s="1"/>
  <c r="E15669" i="7" s="1"/>
  <c r="E15670" i="7" s="1"/>
  <c r="E15671" i="7" s="1"/>
  <c r="E15672" i="7" s="1"/>
  <c r="E15673" i="7" s="1"/>
  <c r="E15674" i="7" s="1"/>
  <c r="E15675" i="7" s="1"/>
  <c r="E15676" i="7" s="1"/>
  <c r="E15677" i="7" s="1"/>
  <c r="E15678" i="7" s="1"/>
  <c r="E15679" i="7" s="1"/>
  <c r="E15680" i="7" s="1"/>
  <c r="E15681" i="7" s="1"/>
  <c r="E15682" i="7" s="1"/>
  <c r="E15683" i="7" s="1"/>
  <c r="E15684" i="7" s="1"/>
  <c r="E15685" i="7" s="1"/>
  <c r="E15686" i="7" s="1"/>
  <c r="E15687" i="7" s="1"/>
  <c r="E15688" i="7" s="1"/>
  <c r="E15689" i="7" s="1"/>
  <c r="E15690" i="7" s="1"/>
  <c r="E15691" i="7" s="1"/>
  <c r="E15692" i="7" s="1"/>
  <c r="E15693" i="7" s="1"/>
  <c r="E15694" i="7" s="1"/>
  <c r="E15695" i="7" s="1"/>
  <c r="E15696" i="7" s="1"/>
  <c r="E15697" i="7" s="1"/>
  <c r="E15698" i="7" s="1"/>
  <c r="E15699" i="7" s="1"/>
  <c r="E15700" i="7" s="1"/>
  <c r="E15701" i="7" s="1"/>
  <c r="E15702" i="7" s="1"/>
  <c r="E15703" i="7" s="1"/>
  <c r="E15704" i="7" s="1"/>
  <c r="E15705" i="7" s="1"/>
  <c r="E15706" i="7" s="1"/>
  <c r="E15707" i="7" s="1"/>
  <c r="E15708" i="7" s="1"/>
  <c r="E15709" i="7" s="1"/>
  <c r="E15710" i="7" s="1"/>
  <c r="E15711" i="7" s="1"/>
  <c r="E15712" i="7" s="1"/>
  <c r="E15713" i="7" s="1"/>
  <c r="E15714" i="7" s="1"/>
  <c r="E15715" i="7" s="1"/>
  <c r="E15716" i="7" s="1"/>
  <c r="E15717" i="7" s="1"/>
  <c r="E15718" i="7" s="1"/>
  <c r="E15719" i="7" s="1"/>
  <c r="E15720" i="7" s="1"/>
  <c r="E15721" i="7" s="1"/>
  <c r="E15722" i="7" s="1"/>
  <c r="E15723" i="7" s="1"/>
  <c r="E15724" i="7" s="1"/>
  <c r="E15725" i="7" s="1"/>
  <c r="E15726" i="7" s="1"/>
  <c r="E15727" i="7" s="1"/>
  <c r="E15728" i="7" s="1"/>
  <c r="E15729" i="7" s="1"/>
  <c r="E15730" i="7" s="1"/>
  <c r="E15731" i="7" s="1"/>
  <c r="E15732" i="7" s="1"/>
  <c r="E15733" i="7" s="1"/>
  <c r="E15734" i="7" s="1"/>
  <c r="E15735" i="7" s="1"/>
  <c r="E15736" i="7" s="1"/>
  <c r="E15737" i="7" s="1"/>
  <c r="E15738" i="7" s="1"/>
  <c r="E15739" i="7" s="1"/>
  <c r="E15740" i="7" s="1"/>
  <c r="E15741" i="7" s="1"/>
  <c r="E15742" i="7" s="1"/>
  <c r="E15743" i="7" s="1"/>
  <c r="E15744" i="7" s="1"/>
  <c r="E15745" i="7" s="1"/>
  <c r="E15746" i="7" s="1"/>
  <c r="E15747" i="7" s="1"/>
  <c r="E15748" i="7" s="1"/>
  <c r="E15749" i="7" s="1"/>
  <c r="E15750" i="7" s="1"/>
  <c r="E15751" i="7" s="1"/>
  <c r="E15752" i="7" s="1"/>
  <c r="E15753" i="7" s="1"/>
  <c r="E15754" i="7" s="1"/>
  <c r="E15755" i="7" s="1"/>
  <c r="E15756" i="7" s="1"/>
  <c r="E15757" i="7" s="1"/>
  <c r="E15758" i="7" s="1"/>
  <c r="E15759" i="7" s="1"/>
  <c r="E15760" i="7" s="1"/>
  <c r="E15761" i="7" s="1"/>
  <c r="E15762" i="7" s="1"/>
  <c r="E15763" i="7" s="1"/>
  <c r="E15764" i="7" s="1"/>
  <c r="E15765" i="7" s="1"/>
  <c r="E15766" i="7" s="1"/>
  <c r="E15767" i="7" s="1"/>
  <c r="E15768" i="7" s="1"/>
  <c r="E15769" i="7" s="1"/>
  <c r="E15770" i="7" s="1"/>
  <c r="E15771" i="7" s="1"/>
  <c r="E15772" i="7" s="1"/>
  <c r="E15773" i="7" s="1"/>
  <c r="E15774" i="7" s="1"/>
  <c r="E15775" i="7" s="1"/>
  <c r="E15776" i="7" s="1"/>
  <c r="E15777" i="7" s="1"/>
  <c r="E15778" i="7" s="1"/>
  <c r="E15779" i="7" s="1"/>
  <c r="E15780" i="7" s="1"/>
  <c r="E15781" i="7" s="1"/>
  <c r="E15782" i="7" s="1"/>
  <c r="E15783" i="7" s="1"/>
  <c r="E15784" i="7" s="1"/>
  <c r="E15785" i="7" s="1"/>
  <c r="E15786" i="7" s="1"/>
  <c r="E15787" i="7" s="1"/>
  <c r="E15788" i="7" s="1"/>
  <c r="E15789" i="7" s="1"/>
  <c r="E15790" i="7" s="1"/>
  <c r="E15791" i="7" s="1"/>
  <c r="E15792" i="7" s="1"/>
  <c r="E15793" i="7" s="1"/>
  <c r="E15794" i="7" s="1"/>
  <c r="E15795" i="7" s="1"/>
  <c r="E15796" i="7" s="1"/>
  <c r="E15797" i="7" s="1"/>
  <c r="E15798" i="7" s="1"/>
  <c r="E15799" i="7" s="1"/>
  <c r="E15800" i="7" s="1"/>
  <c r="E15801" i="7" s="1"/>
  <c r="E15802" i="7" s="1"/>
  <c r="E15803" i="7" s="1"/>
  <c r="E15804" i="7" s="1"/>
  <c r="E15805" i="7" s="1"/>
  <c r="E15806" i="7" s="1"/>
  <c r="E15807" i="7" s="1"/>
  <c r="E15808" i="7" s="1"/>
  <c r="E15809" i="7" s="1"/>
  <c r="E15810" i="7" s="1"/>
  <c r="E15811" i="7" s="1"/>
  <c r="E15812" i="7" s="1"/>
  <c r="E15813" i="7" s="1"/>
  <c r="E15814" i="7" s="1"/>
  <c r="E15815" i="7" s="1"/>
  <c r="E15816" i="7" s="1"/>
  <c r="E15817" i="7" s="1"/>
  <c r="E15818" i="7" s="1"/>
  <c r="E15819" i="7" s="1"/>
  <c r="E15820" i="7" s="1"/>
  <c r="E15821" i="7" s="1"/>
  <c r="E15822" i="7" s="1"/>
  <c r="E15823" i="7" s="1"/>
  <c r="E15824" i="7" s="1"/>
  <c r="E15825" i="7" s="1"/>
  <c r="E15826" i="7" s="1"/>
  <c r="E15827" i="7" s="1"/>
  <c r="E15828" i="7" s="1"/>
  <c r="E15829" i="7" s="1"/>
  <c r="E15830" i="7" s="1"/>
  <c r="E15831" i="7" s="1"/>
  <c r="E15832" i="7" s="1"/>
  <c r="E15833" i="7" s="1"/>
  <c r="E15834" i="7" s="1"/>
  <c r="E15835" i="7" s="1"/>
  <c r="E15836" i="7" s="1"/>
  <c r="E15837" i="7" s="1"/>
  <c r="E15838" i="7" s="1"/>
  <c r="E15839" i="7" s="1"/>
  <c r="E15840" i="7" s="1"/>
  <c r="E15841" i="7" s="1"/>
  <c r="E15842" i="7" s="1"/>
  <c r="E15843" i="7" s="1"/>
  <c r="E15844" i="7" s="1"/>
  <c r="E15845" i="7" s="1"/>
  <c r="E15846" i="7" s="1"/>
  <c r="E15847" i="7" s="1"/>
  <c r="E15848" i="7" s="1"/>
  <c r="E15849" i="7" s="1"/>
  <c r="E15850" i="7" s="1"/>
  <c r="E15851" i="7" s="1"/>
  <c r="E15852" i="7" s="1"/>
  <c r="E15853" i="7" s="1"/>
  <c r="E15854" i="7" s="1"/>
  <c r="E15855" i="7" s="1"/>
  <c r="E15856" i="7" s="1"/>
  <c r="E15857" i="7" s="1"/>
  <c r="E15858" i="7" s="1"/>
  <c r="E15859" i="7" s="1"/>
  <c r="E15860" i="7" s="1"/>
  <c r="E15861" i="7" s="1"/>
  <c r="E15862" i="7" s="1"/>
  <c r="E15863" i="7" s="1"/>
  <c r="E15864" i="7" s="1"/>
  <c r="E15865" i="7" s="1"/>
  <c r="E15866" i="7" s="1"/>
  <c r="E15867" i="7" s="1"/>
  <c r="E15868" i="7" s="1"/>
  <c r="E15869" i="7" s="1"/>
  <c r="E15870" i="7" s="1"/>
  <c r="E15871" i="7" s="1"/>
  <c r="E15872" i="7" s="1"/>
  <c r="E15873" i="7" s="1"/>
  <c r="E15874" i="7" s="1"/>
  <c r="E15875" i="7" s="1"/>
  <c r="E15876" i="7" s="1"/>
  <c r="E15877" i="7" s="1"/>
  <c r="E15878" i="7" s="1"/>
  <c r="E15879" i="7" s="1"/>
  <c r="E15880" i="7" s="1"/>
  <c r="E15881" i="7" s="1"/>
  <c r="E15882" i="7" s="1"/>
  <c r="E15883" i="7" s="1"/>
  <c r="E15884" i="7" s="1"/>
  <c r="E15885" i="7" s="1"/>
  <c r="E15886" i="7" s="1"/>
  <c r="E15887" i="7" s="1"/>
  <c r="E15888" i="7" s="1"/>
  <c r="E15889" i="7" s="1"/>
  <c r="E15890" i="7" s="1"/>
  <c r="E15891" i="7" s="1"/>
  <c r="E15892" i="7" s="1"/>
  <c r="E15893" i="7" s="1"/>
  <c r="E15894" i="7" s="1"/>
  <c r="E15895" i="7" s="1"/>
  <c r="E15896" i="7" s="1"/>
  <c r="E15897" i="7" s="1"/>
  <c r="E15898" i="7" s="1"/>
  <c r="E15899" i="7" s="1"/>
  <c r="E15900" i="7" s="1"/>
  <c r="E15901" i="7" s="1"/>
  <c r="E15902" i="7" s="1"/>
  <c r="E15903" i="7" s="1"/>
  <c r="E15904" i="7" s="1"/>
  <c r="E15905" i="7" s="1"/>
  <c r="E15906" i="7" s="1"/>
  <c r="E15907" i="7" s="1"/>
  <c r="E15908" i="7" s="1"/>
  <c r="E15909" i="7" s="1"/>
  <c r="E15910" i="7" s="1"/>
  <c r="E15911" i="7" s="1"/>
  <c r="E15912" i="7" s="1"/>
  <c r="E15913" i="7" s="1"/>
  <c r="E15914" i="7" s="1"/>
  <c r="E15915" i="7" s="1"/>
  <c r="E15916" i="7" s="1"/>
  <c r="E15917" i="7" s="1"/>
  <c r="E15918" i="7" s="1"/>
  <c r="E15919" i="7" s="1"/>
  <c r="E15920" i="7" s="1"/>
  <c r="E15921" i="7" s="1"/>
  <c r="E15922" i="7" s="1"/>
  <c r="E15923" i="7" s="1"/>
  <c r="E15924" i="7" s="1"/>
  <c r="E15925" i="7" s="1"/>
  <c r="E15926" i="7" s="1"/>
  <c r="E15927" i="7" s="1"/>
  <c r="E15928" i="7" s="1"/>
  <c r="E15929" i="7" s="1"/>
  <c r="E15930" i="7" s="1"/>
  <c r="E15931" i="7" s="1"/>
  <c r="E15932" i="7" s="1"/>
  <c r="E15933" i="7" s="1"/>
  <c r="E15934" i="7" s="1"/>
  <c r="E15935" i="7" s="1"/>
  <c r="E15936" i="7" s="1"/>
  <c r="E15937" i="7" s="1"/>
  <c r="E15938" i="7" s="1"/>
  <c r="E15939" i="7" s="1"/>
  <c r="E15940" i="7" s="1"/>
  <c r="E15941" i="7" s="1"/>
  <c r="E15942" i="7" s="1"/>
  <c r="E15943" i="7" s="1"/>
  <c r="E15944" i="7" s="1"/>
  <c r="E15945" i="7" s="1"/>
  <c r="E15946" i="7" s="1"/>
  <c r="E15947" i="7" s="1"/>
  <c r="E15948" i="7" s="1"/>
  <c r="E15949" i="7" s="1"/>
  <c r="E15950" i="7" s="1"/>
  <c r="E15951" i="7" s="1"/>
  <c r="E15952" i="7" s="1"/>
  <c r="E15953" i="7" s="1"/>
  <c r="E15954" i="7" s="1"/>
  <c r="E15955" i="7" s="1"/>
  <c r="E15956" i="7" s="1"/>
  <c r="E15957" i="7" s="1"/>
  <c r="E15958" i="7" s="1"/>
  <c r="E15959" i="7" s="1"/>
  <c r="E15960" i="7" s="1"/>
  <c r="E15961" i="7" s="1"/>
  <c r="E15962" i="7" s="1"/>
  <c r="E15963" i="7" s="1"/>
  <c r="E15964" i="7" s="1"/>
  <c r="E15965" i="7" s="1"/>
  <c r="E15966" i="7" s="1"/>
  <c r="E15967" i="7" s="1"/>
  <c r="E15968" i="7" s="1"/>
  <c r="E15969" i="7" s="1"/>
  <c r="E15970" i="7" s="1"/>
  <c r="E15971" i="7" s="1"/>
  <c r="E15972" i="7" s="1"/>
  <c r="E15973" i="7" s="1"/>
  <c r="E15974" i="7" s="1"/>
  <c r="E15975" i="7" s="1"/>
  <c r="E15976" i="7" s="1"/>
  <c r="E15977" i="7" s="1"/>
  <c r="E15978" i="7" s="1"/>
  <c r="E15979" i="7" s="1"/>
  <c r="E15980" i="7" s="1"/>
  <c r="E15981" i="7" s="1"/>
  <c r="E15982" i="7" s="1"/>
  <c r="E15983" i="7" s="1"/>
  <c r="E15984" i="7" s="1"/>
  <c r="E15985" i="7" s="1"/>
  <c r="E15986" i="7" s="1"/>
  <c r="E15987" i="7" s="1"/>
  <c r="E15988" i="7" s="1"/>
  <c r="E15989" i="7" s="1"/>
  <c r="E15990" i="7" s="1"/>
  <c r="E15991" i="7" s="1"/>
  <c r="E15992" i="7" s="1"/>
  <c r="E15993" i="7" s="1"/>
  <c r="E15994" i="7" s="1"/>
  <c r="E15995" i="7" s="1"/>
  <c r="E15996" i="7" s="1"/>
  <c r="E15997" i="7" s="1"/>
  <c r="E15998" i="7" s="1"/>
  <c r="E15999" i="7" s="1"/>
  <c r="E16000" i="7" s="1"/>
  <c r="E16001" i="7" s="1"/>
  <c r="E16002" i="7" s="1"/>
  <c r="E16003" i="7" s="1"/>
  <c r="E16004" i="7" s="1"/>
  <c r="E16005" i="7" s="1"/>
  <c r="E16006" i="7" s="1"/>
  <c r="E16007" i="7" s="1"/>
  <c r="E16008" i="7" s="1"/>
  <c r="E16009" i="7" s="1"/>
  <c r="E16010" i="7" s="1"/>
  <c r="E16011" i="7" s="1"/>
  <c r="E16012" i="7" s="1"/>
  <c r="E16013" i="7" s="1"/>
  <c r="E16014" i="7" s="1"/>
  <c r="E16015" i="7" s="1"/>
  <c r="E16016" i="7" s="1"/>
  <c r="E16017" i="7" s="1"/>
  <c r="E16018" i="7" s="1"/>
  <c r="E16019" i="7" s="1"/>
  <c r="E16020" i="7" s="1"/>
  <c r="E16021" i="7" s="1"/>
  <c r="E16022" i="7" s="1"/>
  <c r="E16023" i="7" s="1"/>
  <c r="E16024" i="7" s="1"/>
  <c r="E16025" i="7" s="1"/>
  <c r="E16026" i="7" s="1"/>
  <c r="E16027" i="7" s="1"/>
  <c r="E16028" i="7" s="1"/>
  <c r="E16029" i="7" s="1"/>
  <c r="E16030" i="7" s="1"/>
  <c r="E16031" i="7" s="1"/>
  <c r="E16032" i="7" s="1"/>
  <c r="E16033" i="7" s="1"/>
  <c r="E16034" i="7" s="1"/>
  <c r="E16035" i="7" s="1"/>
  <c r="E16036" i="7" s="1"/>
  <c r="E16037" i="7" s="1"/>
  <c r="E16038" i="7" s="1"/>
  <c r="E16039" i="7" s="1"/>
  <c r="E16040" i="7" s="1"/>
  <c r="E16041" i="7" s="1"/>
  <c r="E16042" i="7" s="1"/>
  <c r="E16043" i="7" s="1"/>
  <c r="E16044" i="7" s="1"/>
  <c r="E16045" i="7" s="1"/>
  <c r="E16046" i="7" s="1"/>
  <c r="E16047" i="7" s="1"/>
  <c r="E16048" i="7" s="1"/>
  <c r="E16049" i="7" s="1"/>
  <c r="E16050" i="7" s="1"/>
  <c r="E16051" i="7" s="1"/>
  <c r="E16052" i="7" s="1"/>
  <c r="E16053" i="7" s="1"/>
  <c r="E16054" i="7" s="1"/>
  <c r="E16055" i="7" s="1"/>
  <c r="E16056" i="7" s="1"/>
  <c r="E16057" i="7" s="1"/>
  <c r="E16058" i="7" s="1"/>
  <c r="E16059" i="7" s="1"/>
  <c r="E16060" i="7" s="1"/>
  <c r="E16061" i="7" s="1"/>
  <c r="E16062" i="7" s="1"/>
  <c r="E16063" i="7" s="1"/>
  <c r="E16064" i="7" s="1"/>
  <c r="E16065" i="7" s="1"/>
  <c r="E16066" i="7" s="1"/>
  <c r="E16067" i="7" s="1"/>
  <c r="E16068" i="7" s="1"/>
  <c r="E16069" i="7" s="1"/>
  <c r="E16070" i="7" s="1"/>
  <c r="E16071" i="7" s="1"/>
  <c r="E16072" i="7" s="1"/>
  <c r="E16073" i="7" s="1"/>
  <c r="E16074" i="7" s="1"/>
  <c r="E16075" i="7" s="1"/>
  <c r="E16076" i="7" s="1"/>
  <c r="E16077" i="7" s="1"/>
  <c r="E16078" i="7" s="1"/>
  <c r="E16079" i="7" s="1"/>
  <c r="E16080" i="7" s="1"/>
  <c r="E16081" i="7" s="1"/>
  <c r="E16082" i="7" s="1"/>
  <c r="E16083" i="7" s="1"/>
  <c r="E16084" i="7" s="1"/>
  <c r="E16085" i="7" s="1"/>
  <c r="E16086" i="7" s="1"/>
  <c r="E16087" i="7" s="1"/>
  <c r="E16088" i="7" s="1"/>
  <c r="E16089" i="7" s="1"/>
  <c r="E16090" i="7" s="1"/>
  <c r="E16091" i="7" s="1"/>
  <c r="E16092" i="7" s="1"/>
  <c r="E16093" i="7" s="1"/>
  <c r="E16094" i="7" s="1"/>
  <c r="E16095" i="7" s="1"/>
  <c r="E16096" i="7" s="1"/>
  <c r="E16097" i="7" s="1"/>
  <c r="E16098" i="7" s="1"/>
  <c r="E16099" i="7" s="1"/>
  <c r="E16100" i="7" s="1"/>
  <c r="E16101" i="7" s="1"/>
  <c r="E16102" i="7" s="1"/>
  <c r="E16103" i="7" s="1"/>
  <c r="E16104" i="7" s="1"/>
  <c r="E16105" i="7" s="1"/>
  <c r="E16106" i="7" s="1"/>
  <c r="E16107" i="7" s="1"/>
  <c r="E16108" i="7" s="1"/>
  <c r="E16109" i="7" s="1"/>
  <c r="E16110" i="7" s="1"/>
  <c r="E16111" i="7" s="1"/>
  <c r="E16112" i="7" s="1"/>
  <c r="E16113" i="7" s="1"/>
  <c r="E16114" i="7" s="1"/>
  <c r="E16115" i="7" s="1"/>
  <c r="E16116" i="7" s="1"/>
  <c r="E16117" i="7" s="1"/>
  <c r="E16118" i="7" s="1"/>
  <c r="E16119" i="7" s="1"/>
  <c r="E16120" i="7" s="1"/>
  <c r="E16121" i="7" s="1"/>
  <c r="E16122" i="7" s="1"/>
  <c r="E16123" i="7" s="1"/>
  <c r="E16124" i="7" s="1"/>
  <c r="E16125" i="7" s="1"/>
  <c r="E16126" i="7" s="1"/>
  <c r="E16127" i="7" s="1"/>
  <c r="E16128" i="7" s="1"/>
  <c r="E16129" i="7" s="1"/>
  <c r="E16130" i="7" s="1"/>
  <c r="E16131" i="7" s="1"/>
  <c r="E16132" i="7" s="1"/>
  <c r="E16133" i="7" s="1"/>
  <c r="E16134" i="7" s="1"/>
  <c r="E16135" i="7" s="1"/>
  <c r="E16136" i="7" s="1"/>
  <c r="E16137" i="7" s="1"/>
  <c r="E16138" i="7" s="1"/>
  <c r="E16139" i="7" s="1"/>
  <c r="E16140" i="7" s="1"/>
  <c r="E16141" i="7" s="1"/>
  <c r="E16142" i="7" s="1"/>
  <c r="E16143" i="7" s="1"/>
  <c r="E16144" i="7" s="1"/>
  <c r="E16145" i="7" s="1"/>
  <c r="E16146" i="7" s="1"/>
  <c r="E16147" i="7" s="1"/>
  <c r="E16148" i="7" s="1"/>
  <c r="E16149" i="7" s="1"/>
  <c r="E16150" i="7" s="1"/>
  <c r="E16151" i="7" s="1"/>
  <c r="E16152" i="7" s="1"/>
  <c r="E16153" i="7" s="1"/>
  <c r="E16154" i="7" s="1"/>
  <c r="E16155" i="7" s="1"/>
  <c r="E16156" i="7" s="1"/>
  <c r="E16157" i="7" s="1"/>
  <c r="E16158" i="7" s="1"/>
  <c r="E16159" i="7" s="1"/>
  <c r="E16160" i="7" s="1"/>
  <c r="E16161" i="7" s="1"/>
  <c r="E16162" i="7" s="1"/>
  <c r="E16163" i="7" s="1"/>
  <c r="E16164" i="7" s="1"/>
  <c r="E16165" i="7" s="1"/>
  <c r="E16166" i="7" s="1"/>
  <c r="E16167" i="7" s="1"/>
  <c r="E16168" i="7" s="1"/>
  <c r="E16169" i="7" s="1"/>
  <c r="E16170" i="7" s="1"/>
  <c r="E16171" i="7" s="1"/>
  <c r="E16172" i="7" s="1"/>
  <c r="E16173" i="7" s="1"/>
  <c r="E16174" i="7" s="1"/>
  <c r="E16175" i="7" s="1"/>
  <c r="E16176" i="7" s="1"/>
  <c r="E16177" i="7" s="1"/>
  <c r="E16178" i="7" s="1"/>
  <c r="E16179" i="7" s="1"/>
  <c r="E16180" i="7" s="1"/>
  <c r="E16181" i="7" s="1"/>
  <c r="E16182" i="7" s="1"/>
  <c r="E16183" i="7" s="1"/>
  <c r="E16184" i="7" s="1"/>
  <c r="E16185" i="7" s="1"/>
  <c r="E16186" i="7" s="1"/>
  <c r="E16187" i="7" s="1"/>
  <c r="E16188" i="7" s="1"/>
  <c r="E16189" i="7" s="1"/>
  <c r="E16190" i="7" s="1"/>
  <c r="E16191" i="7" s="1"/>
  <c r="E16192" i="7" s="1"/>
  <c r="E16193" i="7" s="1"/>
  <c r="E16194" i="7" s="1"/>
  <c r="E16195" i="7" s="1"/>
  <c r="E16196" i="7" s="1"/>
  <c r="E16197" i="7" s="1"/>
  <c r="E16198" i="7" s="1"/>
  <c r="E16199" i="7" s="1"/>
  <c r="E16200" i="7" s="1"/>
  <c r="E16201" i="7" s="1"/>
  <c r="E16202" i="7" s="1"/>
  <c r="E16203" i="7" s="1"/>
  <c r="E16204" i="7" s="1"/>
  <c r="E16205" i="7" s="1"/>
  <c r="E16206" i="7" s="1"/>
  <c r="E16207" i="7" s="1"/>
  <c r="E16208" i="7" s="1"/>
  <c r="E16209" i="7" s="1"/>
  <c r="E16210" i="7" s="1"/>
  <c r="E16211" i="7" s="1"/>
  <c r="E16212" i="7" s="1"/>
  <c r="E16213" i="7" s="1"/>
  <c r="E16214" i="7" s="1"/>
  <c r="E16215" i="7" s="1"/>
  <c r="E16216" i="7" s="1"/>
  <c r="E16217" i="7" s="1"/>
  <c r="E16218" i="7" s="1"/>
  <c r="E16219" i="7" s="1"/>
  <c r="E16220" i="7" s="1"/>
  <c r="E16221" i="7" s="1"/>
  <c r="E16222" i="7" s="1"/>
  <c r="E16223" i="7" s="1"/>
  <c r="E16224" i="7" s="1"/>
  <c r="E16225" i="7" s="1"/>
  <c r="E16226" i="7" s="1"/>
  <c r="E16227" i="7" s="1"/>
  <c r="E16228" i="7" s="1"/>
  <c r="E16229" i="7" s="1"/>
  <c r="E16230" i="7" s="1"/>
  <c r="E16231" i="7" s="1"/>
  <c r="E16232" i="7" s="1"/>
  <c r="E16233" i="7" s="1"/>
  <c r="E16234" i="7" s="1"/>
  <c r="E16235" i="7" s="1"/>
  <c r="E16236" i="7" s="1"/>
  <c r="E16237" i="7" s="1"/>
  <c r="E16238" i="7" s="1"/>
  <c r="E16239" i="7" s="1"/>
  <c r="E16240" i="7" s="1"/>
  <c r="E16241" i="7" s="1"/>
  <c r="E16242" i="7" s="1"/>
  <c r="E16243" i="7" s="1"/>
  <c r="E16244" i="7" s="1"/>
  <c r="E16245" i="7" s="1"/>
  <c r="E16246" i="7" s="1"/>
  <c r="E16247" i="7" s="1"/>
  <c r="E16248" i="7" s="1"/>
  <c r="E16249" i="7" s="1"/>
  <c r="E16250" i="7" s="1"/>
  <c r="E16251" i="7" s="1"/>
  <c r="E16252" i="7" s="1"/>
  <c r="E16253" i="7" s="1"/>
  <c r="E16254" i="7" s="1"/>
  <c r="E16255" i="7" s="1"/>
  <c r="E16256" i="7" s="1"/>
  <c r="E16257" i="7" s="1"/>
  <c r="E16258" i="7" s="1"/>
  <c r="E16259" i="7" s="1"/>
  <c r="E16260" i="7" s="1"/>
  <c r="E16261" i="7" s="1"/>
  <c r="E16262" i="7" s="1"/>
  <c r="E16263" i="7" s="1"/>
  <c r="E16264" i="7" s="1"/>
  <c r="E16265" i="7" s="1"/>
  <c r="E16266" i="7" s="1"/>
  <c r="E16267" i="7" s="1"/>
  <c r="E16268" i="7" s="1"/>
  <c r="E16269" i="7" s="1"/>
  <c r="E16270" i="7" s="1"/>
  <c r="E16271" i="7" s="1"/>
  <c r="E16272" i="7" s="1"/>
  <c r="E16273" i="7" s="1"/>
  <c r="E16274" i="7" s="1"/>
  <c r="E16275" i="7" s="1"/>
  <c r="E16276" i="7" s="1"/>
  <c r="E16277" i="7" s="1"/>
  <c r="E16278" i="7" s="1"/>
  <c r="E16279" i="7" s="1"/>
  <c r="E16280" i="7" s="1"/>
  <c r="E16281" i="7" s="1"/>
  <c r="E16282" i="7" s="1"/>
  <c r="E16283" i="7" s="1"/>
  <c r="E16284" i="7" s="1"/>
  <c r="E16285" i="7" s="1"/>
  <c r="E16286" i="7" s="1"/>
  <c r="E16287" i="7" s="1"/>
  <c r="E16288" i="7" s="1"/>
  <c r="E16289" i="7" s="1"/>
  <c r="E16290" i="7" s="1"/>
  <c r="E16291" i="7" s="1"/>
  <c r="E16292" i="7" s="1"/>
  <c r="E16293" i="7" s="1"/>
  <c r="E16294" i="7" s="1"/>
  <c r="E16295" i="7" s="1"/>
  <c r="E16296" i="7" s="1"/>
  <c r="E16297" i="7" s="1"/>
  <c r="E16298" i="7" s="1"/>
  <c r="E16299" i="7" s="1"/>
  <c r="E16300" i="7" s="1"/>
  <c r="E16301" i="7" s="1"/>
  <c r="E16302" i="7" s="1"/>
  <c r="E16303" i="7" s="1"/>
  <c r="E16304" i="7" s="1"/>
  <c r="E16305" i="7" s="1"/>
  <c r="E16306" i="7" s="1"/>
  <c r="E16307" i="7" s="1"/>
  <c r="E16308" i="7" s="1"/>
  <c r="E16309" i="7" s="1"/>
  <c r="E16310" i="7" s="1"/>
  <c r="E16311" i="7" s="1"/>
  <c r="E16312" i="7" s="1"/>
  <c r="E16313" i="7" s="1"/>
  <c r="E16314" i="7" s="1"/>
  <c r="E16315" i="7" s="1"/>
  <c r="E16316" i="7" s="1"/>
  <c r="E16317" i="7" s="1"/>
  <c r="E16318" i="7" s="1"/>
  <c r="E16319" i="7" s="1"/>
  <c r="E16320" i="7" s="1"/>
  <c r="E16321" i="7" s="1"/>
  <c r="E16322" i="7" s="1"/>
  <c r="E16323" i="7" s="1"/>
  <c r="E16324" i="7" s="1"/>
  <c r="E16325" i="7" s="1"/>
  <c r="E16326" i="7" s="1"/>
  <c r="E16327" i="7" s="1"/>
  <c r="E16328" i="7" s="1"/>
  <c r="E16329" i="7" s="1"/>
  <c r="E16330" i="7" s="1"/>
  <c r="E16331" i="7" s="1"/>
  <c r="E16332" i="7" s="1"/>
  <c r="E16333" i="7" s="1"/>
  <c r="E16334" i="7" s="1"/>
  <c r="E16335" i="7" s="1"/>
  <c r="E16336" i="7" s="1"/>
  <c r="E16337" i="7" s="1"/>
  <c r="E16338" i="7" s="1"/>
  <c r="E16339" i="7" s="1"/>
  <c r="E16340" i="7" s="1"/>
  <c r="E16341" i="7" s="1"/>
  <c r="E16342" i="7" s="1"/>
  <c r="E16343" i="7" s="1"/>
  <c r="E16344" i="7" s="1"/>
  <c r="E16345" i="7" s="1"/>
  <c r="E16346" i="7" s="1"/>
  <c r="E16347" i="7" s="1"/>
  <c r="E16348" i="7" s="1"/>
  <c r="E16349" i="7" s="1"/>
  <c r="E16350" i="7" s="1"/>
  <c r="E16351" i="7" s="1"/>
  <c r="E16352" i="7" s="1"/>
  <c r="E16353" i="7" s="1"/>
  <c r="E16354" i="7" s="1"/>
  <c r="E16355" i="7" s="1"/>
  <c r="E16356" i="7" s="1"/>
  <c r="E16357" i="7" s="1"/>
  <c r="E16358" i="7" s="1"/>
  <c r="E16359" i="7" s="1"/>
  <c r="E16360" i="7" s="1"/>
  <c r="E16361" i="7" s="1"/>
  <c r="E16362" i="7" s="1"/>
  <c r="E16363" i="7" s="1"/>
  <c r="E16364" i="7" s="1"/>
  <c r="E16365" i="7" s="1"/>
  <c r="E16366" i="7" s="1"/>
  <c r="E16367" i="7" s="1"/>
  <c r="E16368" i="7" s="1"/>
  <c r="E16369" i="7" s="1"/>
  <c r="E16370" i="7" s="1"/>
  <c r="E16371" i="7" s="1"/>
  <c r="E16372" i="7" s="1"/>
  <c r="E16373" i="7" s="1"/>
  <c r="E16374" i="7" s="1"/>
  <c r="E16375" i="7" s="1"/>
  <c r="E16376" i="7" s="1"/>
  <c r="E16377" i="7" s="1"/>
  <c r="E16378" i="7" s="1"/>
  <c r="E16379" i="7" s="1"/>
  <c r="E16380" i="7" s="1"/>
  <c r="E16381" i="7" s="1"/>
  <c r="E16382" i="7" s="1"/>
  <c r="E16383" i="7" s="1"/>
  <c r="E16384" i="7" s="1"/>
  <c r="E16385" i="7" s="1"/>
  <c r="E16386" i="7" s="1"/>
  <c r="E16387" i="7" s="1"/>
  <c r="E16388" i="7" s="1"/>
  <c r="E16389" i="7" s="1"/>
  <c r="E16390" i="7" s="1"/>
  <c r="E16391" i="7" s="1"/>
  <c r="E16392" i="7" s="1"/>
  <c r="E16393" i="7" s="1"/>
  <c r="E16394" i="7" s="1"/>
  <c r="E16395" i="7" s="1"/>
  <c r="E16396" i="7" s="1"/>
  <c r="E16397" i="7" s="1"/>
  <c r="E16398" i="7" s="1"/>
  <c r="E16399" i="7" s="1"/>
  <c r="E16400" i="7" s="1"/>
  <c r="E16401" i="7" s="1"/>
  <c r="E16402" i="7" s="1"/>
  <c r="E16403" i="7" s="1"/>
  <c r="E16404" i="7" s="1"/>
  <c r="E16405" i="7" s="1"/>
  <c r="E16406" i="7" s="1"/>
  <c r="E16407" i="7" s="1"/>
  <c r="E16408" i="7" s="1"/>
  <c r="E16409" i="7" s="1"/>
  <c r="E16410" i="7" s="1"/>
  <c r="E16411" i="7" s="1"/>
  <c r="E16412" i="7" s="1"/>
  <c r="E16413" i="7" s="1"/>
  <c r="E16414" i="7" s="1"/>
  <c r="E16415" i="7" s="1"/>
  <c r="E16416" i="7" s="1"/>
  <c r="E16417" i="7" s="1"/>
  <c r="E16418" i="7" s="1"/>
  <c r="E16419" i="7" s="1"/>
  <c r="E16420" i="7" s="1"/>
  <c r="E16421" i="7" s="1"/>
  <c r="E16422" i="7" s="1"/>
  <c r="E16423" i="7" s="1"/>
  <c r="E16424" i="7" s="1"/>
  <c r="E16425" i="7" s="1"/>
  <c r="E16426" i="7" s="1"/>
  <c r="E16427" i="7" s="1"/>
  <c r="E16428" i="7" s="1"/>
  <c r="E16429" i="7" s="1"/>
  <c r="E16430" i="7" s="1"/>
  <c r="E16431" i="7" s="1"/>
  <c r="E16432" i="7" s="1"/>
  <c r="E16433" i="7" s="1"/>
  <c r="E16434" i="7" s="1"/>
  <c r="E16435" i="7" s="1"/>
  <c r="E16436" i="7" s="1"/>
  <c r="E16437" i="7" s="1"/>
  <c r="E16438" i="7" s="1"/>
  <c r="E16439" i="7" s="1"/>
  <c r="E16440" i="7" s="1"/>
  <c r="E16441" i="7" s="1"/>
  <c r="E16442" i="7" s="1"/>
  <c r="E16443" i="7" s="1"/>
  <c r="E16444" i="7" s="1"/>
  <c r="E16445" i="7" s="1"/>
  <c r="E16446" i="7" s="1"/>
  <c r="E16447" i="7" s="1"/>
  <c r="E16448" i="7" s="1"/>
  <c r="E16449" i="7" s="1"/>
  <c r="E16450" i="7" s="1"/>
  <c r="E16451" i="7" s="1"/>
  <c r="E16452" i="7" s="1"/>
  <c r="E16453" i="7" s="1"/>
  <c r="E16454" i="7" s="1"/>
  <c r="E16455" i="7" s="1"/>
  <c r="E16456" i="7" s="1"/>
  <c r="E16457" i="7" s="1"/>
  <c r="E16458" i="7" s="1"/>
  <c r="E16459" i="7" s="1"/>
  <c r="E16460" i="7" s="1"/>
  <c r="E16461" i="7" s="1"/>
  <c r="E16462" i="7" s="1"/>
  <c r="E16463" i="7" s="1"/>
  <c r="E16464" i="7" s="1"/>
  <c r="E16465" i="7" s="1"/>
  <c r="E16466" i="7" s="1"/>
  <c r="E16467" i="7" s="1"/>
  <c r="E16468" i="7" s="1"/>
  <c r="E16469" i="7" s="1"/>
  <c r="E16470" i="7" s="1"/>
  <c r="E16471" i="7" s="1"/>
  <c r="E16472" i="7" s="1"/>
  <c r="E16473" i="7" s="1"/>
  <c r="E16474" i="7" s="1"/>
  <c r="E16475" i="7" s="1"/>
  <c r="E16476" i="7" s="1"/>
  <c r="E16477" i="7" s="1"/>
  <c r="E16478" i="7" s="1"/>
  <c r="E16479" i="7" s="1"/>
  <c r="E16480" i="7" s="1"/>
  <c r="E16481" i="7" s="1"/>
  <c r="E16482" i="7" s="1"/>
  <c r="E16483" i="7" s="1"/>
  <c r="E16484" i="7" s="1"/>
  <c r="E16485" i="7" s="1"/>
  <c r="E16486" i="7" s="1"/>
  <c r="E16487" i="7" s="1"/>
  <c r="E16488" i="7" s="1"/>
  <c r="E16489" i="7" s="1"/>
  <c r="E16490" i="7" s="1"/>
  <c r="E16491" i="7" s="1"/>
  <c r="E16492" i="7" s="1"/>
  <c r="E16493" i="7" s="1"/>
  <c r="E16494" i="7" s="1"/>
  <c r="E16495" i="7" s="1"/>
  <c r="E16496" i="7" s="1"/>
  <c r="E16497" i="7" s="1"/>
  <c r="E16498" i="7" s="1"/>
  <c r="E16499" i="7" s="1"/>
  <c r="E16500" i="7" s="1"/>
  <c r="E16501" i="7" s="1"/>
  <c r="E16502" i="7" s="1"/>
  <c r="E16503" i="7" s="1"/>
  <c r="E16504" i="7" s="1"/>
  <c r="E16505" i="7" s="1"/>
  <c r="E16506" i="7" s="1"/>
  <c r="E16507" i="7" s="1"/>
  <c r="E16508" i="7" s="1"/>
  <c r="E16509" i="7" s="1"/>
  <c r="E16510" i="7" s="1"/>
  <c r="E16511" i="7" s="1"/>
  <c r="E16512" i="7" s="1"/>
  <c r="E16513" i="7" s="1"/>
  <c r="E16514" i="7" s="1"/>
  <c r="E16515" i="7" s="1"/>
  <c r="E16516" i="7" s="1"/>
  <c r="E16517" i="7" s="1"/>
  <c r="E16518" i="7" s="1"/>
  <c r="E16519" i="7" s="1"/>
  <c r="E16520" i="7" s="1"/>
  <c r="E16521" i="7" s="1"/>
  <c r="E16522" i="7" s="1"/>
  <c r="E16523" i="7" s="1"/>
  <c r="E16524" i="7" s="1"/>
  <c r="E16525" i="7" s="1"/>
  <c r="E16526" i="7" s="1"/>
  <c r="E16527" i="7" s="1"/>
  <c r="E16528" i="7" s="1"/>
  <c r="E16529" i="7" s="1"/>
  <c r="E16530" i="7" s="1"/>
  <c r="E16531" i="7" s="1"/>
  <c r="E16532" i="7" s="1"/>
  <c r="E16533" i="7" s="1"/>
  <c r="E16534" i="7" s="1"/>
  <c r="E16535" i="7" s="1"/>
  <c r="E16536" i="7" s="1"/>
  <c r="E16537" i="7" s="1"/>
  <c r="E16538" i="7" s="1"/>
  <c r="E16539" i="7" s="1"/>
  <c r="E16540" i="7" s="1"/>
  <c r="E16541" i="7" s="1"/>
  <c r="E16542" i="7" s="1"/>
  <c r="E16543" i="7" s="1"/>
  <c r="E16544" i="7" s="1"/>
  <c r="E16545" i="7" s="1"/>
  <c r="E16546" i="7" s="1"/>
  <c r="E16547" i="7" s="1"/>
  <c r="E16548" i="7" s="1"/>
  <c r="E16549" i="7" s="1"/>
  <c r="E16550" i="7" s="1"/>
  <c r="E16551" i="7" s="1"/>
  <c r="E16552" i="7" s="1"/>
  <c r="E16553" i="7" s="1"/>
  <c r="E16554" i="7" s="1"/>
  <c r="E16555" i="7" s="1"/>
  <c r="E16556" i="7" s="1"/>
  <c r="E16557" i="7" s="1"/>
  <c r="E16558" i="7" s="1"/>
  <c r="E16559" i="7" s="1"/>
  <c r="E16560" i="7" s="1"/>
  <c r="E16561" i="7" s="1"/>
  <c r="E16562" i="7" s="1"/>
  <c r="E16563" i="7" s="1"/>
  <c r="E16564" i="7" s="1"/>
  <c r="E16565" i="7" s="1"/>
  <c r="E16566" i="7" s="1"/>
  <c r="E16567" i="7" s="1"/>
  <c r="E16568" i="7" s="1"/>
  <c r="E16569" i="7" s="1"/>
  <c r="E16570" i="7" s="1"/>
  <c r="E16571" i="7" s="1"/>
  <c r="E16572" i="7" s="1"/>
  <c r="E16573" i="7" s="1"/>
  <c r="E16574" i="7" s="1"/>
  <c r="E16575" i="7" s="1"/>
  <c r="E16576" i="7" s="1"/>
  <c r="E16577" i="7" s="1"/>
  <c r="E16578" i="7" s="1"/>
  <c r="E16579" i="7" s="1"/>
  <c r="E16580" i="7" s="1"/>
  <c r="E16581" i="7" s="1"/>
  <c r="E16582" i="7" s="1"/>
  <c r="E16583" i="7" s="1"/>
  <c r="E16584" i="7" s="1"/>
  <c r="E16585" i="7" s="1"/>
  <c r="E16586" i="7" s="1"/>
  <c r="E16587" i="7" s="1"/>
  <c r="E16588" i="7" s="1"/>
  <c r="E16589" i="7" s="1"/>
  <c r="E16590" i="7" s="1"/>
  <c r="E16591" i="7" s="1"/>
  <c r="E16592" i="7" s="1"/>
  <c r="E16593" i="7" s="1"/>
  <c r="E16594" i="7" s="1"/>
  <c r="E16595" i="7" s="1"/>
  <c r="E16596" i="7" s="1"/>
  <c r="E16597" i="7" s="1"/>
  <c r="E16598" i="7" s="1"/>
  <c r="E16599" i="7" s="1"/>
  <c r="E16600" i="7" s="1"/>
  <c r="E16601" i="7" s="1"/>
  <c r="E16602" i="7" s="1"/>
  <c r="E16603" i="7" s="1"/>
  <c r="E16604" i="7" s="1"/>
  <c r="E16605" i="7" s="1"/>
  <c r="E16606" i="7" s="1"/>
  <c r="E16607" i="7" s="1"/>
  <c r="E16608" i="7" s="1"/>
  <c r="E16609" i="7" s="1"/>
  <c r="E16610" i="7" s="1"/>
  <c r="E16611" i="7" s="1"/>
  <c r="E16612" i="7" s="1"/>
  <c r="E16613" i="7" s="1"/>
  <c r="E16614" i="7" s="1"/>
  <c r="E16615" i="7" s="1"/>
  <c r="E16616" i="7" s="1"/>
  <c r="E16617" i="7" s="1"/>
  <c r="E16618" i="7" s="1"/>
  <c r="E16619" i="7" s="1"/>
  <c r="E16620" i="7" s="1"/>
  <c r="E16621" i="7" s="1"/>
  <c r="E16622" i="7" s="1"/>
  <c r="E16623" i="7" s="1"/>
  <c r="E16624" i="7" s="1"/>
  <c r="E16625" i="7" s="1"/>
  <c r="E16626" i="7" s="1"/>
  <c r="E16627" i="7" s="1"/>
  <c r="E16628" i="7" s="1"/>
  <c r="E16629" i="7" s="1"/>
  <c r="E16630" i="7" s="1"/>
  <c r="E16631" i="7" s="1"/>
  <c r="E16632" i="7" s="1"/>
  <c r="E16633" i="7" s="1"/>
  <c r="E16634" i="7" s="1"/>
  <c r="E16635" i="7" s="1"/>
  <c r="E16636" i="7" s="1"/>
  <c r="E16637" i="7" s="1"/>
  <c r="E16638" i="7" s="1"/>
  <c r="E16639" i="7" s="1"/>
  <c r="E16640" i="7" s="1"/>
  <c r="E16641" i="7" s="1"/>
  <c r="E16642" i="7" s="1"/>
  <c r="E16643" i="7" s="1"/>
  <c r="E16644" i="7" s="1"/>
  <c r="E16645" i="7" s="1"/>
  <c r="E16646" i="7" s="1"/>
  <c r="E16647" i="7" s="1"/>
  <c r="E16648" i="7" s="1"/>
  <c r="E16649" i="7" s="1"/>
  <c r="E16650" i="7" s="1"/>
  <c r="E16651" i="7" s="1"/>
  <c r="E16652" i="7" s="1"/>
  <c r="E16653" i="7" s="1"/>
  <c r="E16654" i="7" s="1"/>
  <c r="E16655" i="7" s="1"/>
  <c r="E16656" i="7" s="1"/>
  <c r="E16657" i="7" s="1"/>
  <c r="E16658" i="7" s="1"/>
  <c r="E16659" i="7" s="1"/>
  <c r="E16660" i="7" s="1"/>
  <c r="E16661" i="7" s="1"/>
  <c r="E16662" i="7" s="1"/>
  <c r="E16663" i="7" s="1"/>
  <c r="E16664" i="7" s="1"/>
  <c r="E16665" i="7" s="1"/>
  <c r="E16666" i="7" s="1"/>
  <c r="E16667" i="7" s="1"/>
  <c r="E16668" i="7" s="1"/>
  <c r="E16669" i="7" s="1"/>
  <c r="E16670" i="7" s="1"/>
  <c r="E16671" i="7" s="1"/>
  <c r="E16672" i="7" s="1"/>
  <c r="E16673" i="7" s="1"/>
  <c r="E16674" i="7" s="1"/>
  <c r="E16675" i="7" s="1"/>
  <c r="E16676" i="7" s="1"/>
  <c r="E16677" i="7" s="1"/>
  <c r="E16678" i="7" s="1"/>
  <c r="E16679" i="7" s="1"/>
  <c r="E16680" i="7" s="1"/>
  <c r="E16681" i="7" s="1"/>
  <c r="E16682" i="7" s="1"/>
  <c r="E16683" i="7" s="1"/>
  <c r="E16684" i="7" s="1"/>
  <c r="E16685" i="7" s="1"/>
  <c r="E16686" i="7" s="1"/>
  <c r="E16687" i="7" s="1"/>
  <c r="E16688" i="7" s="1"/>
  <c r="E16689" i="7" s="1"/>
  <c r="E16690" i="7" s="1"/>
  <c r="E16691" i="7" s="1"/>
  <c r="E16692" i="7" s="1"/>
  <c r="E16693" i="7" s="1"/>
  <c r="E16694" i="7" s="1"/>
  <c r="E16695" i="7" s="1"/>
  <c r="E16696" i="7" s="1"/>
  <c r="E16697" i="7" s="1"/>
  <c r="E16698" i="7" s="1"/>
  <c r="E16699" i="7" s="1"/>
  <c r="E16700" i="7" s="1"/>
  <c r="E16701" i="7" s="1"/>
  <c r="E16702" i="7" s="1"/>
  <c r="E16703" i="7" s="1"/>
  <c r="E16704" i="7" s="1"/>
  <c r="E16705" i="7" s="1"/>
  <c r="E16706" i="7" s="1"/>
  <c r="E16707" i="7" s="1"/>
  <c r="E16708" i="7" s="1"/>
  <c r="E16709" i="7" s="1"/>
  <c r="E16710" i="7" s="1"/>
  <c r="E16711" i="7" s="1"/>
  <c r="E16712" i="7" s="1"/>
  <c r="E16713" i="7" s="1"/>
  <c r="E16714" i="7" s="1"/>
  <c r="E16715" i="7" s="1"/>
  <c r="E16716" i="7" s="1"/>
  <c r="E16717" i="7" s="1"/>
  <c r="E16718" i="7" s="1"/>
  <c r="E16719" i="7" s="1"/>
  <c r="E16720" i="7" s="1"/>
  <c r="E16721" i="7" s="1"/>
  <c r="E16722" i="7" s="1"/>
  <c r="E16723" i="7" s="1"/>
  <c r="E16724" i="7" s="1"/>
  <c r="E16725" i="7" s="1"/>
  <c r="E16726" i="7" s="1"/>
  <c r="E16727" i="7" s="1"/>
  <c r="E16728" i="7" s="1"/>
  <c r="E16729" i="7" s="1"/>
  <c r="E16730" i="7" s="1"/>
  <c r="E16731" i="7" s="1"/>
  <c r="E16732" i="7" s="1"/>
  <c r="E16733" i="7" s="1"/>
  <c r="E16734" i="7" s="1"/>
  <c r="E16735" i="7" s="1"/>
  <c r="E16736" i="7" s="1"/>
  <c r="E16737" i="7" s="1"/>
  <c r="E16738" i="7" s="1"/>
  <c r="E16739" i="7" s="1"/>
  <c r="E16740" i="7" s="1"/>
  <c r="E16741" i="7" s="1"/>
  <c r="E16742" i="7" s="1"/>
  <c r="E16743" i="7" s="1"/>
  <c r="E16744" i="7" s="1"/>
  <c r="E16745" i="7" s="1"/>
  <c r="E16746" i="7" s="1"/>
  <c r="E16747" i="7" s="1"/>
  <c r="E16748" i="7" s="1"/>
  <c r="E16749" i="7" s="1"/>
  <c r="E16750" i="7" s="1"/>
  <c r="E16751" i="7" s="1"/>
  <c r="E16752" i="7" s="1"/>
  <c r="E16753" i="7" s="1"/>
  <c r="E16754" i="7" s="1"/>
  <c r="E16755" i="7" s="1"/>
  <c r="E16756" i="7" s="1"/>
  <c r="E16757" i="7" s="1"/>
  <c r="E16758" i="7" s="1"/>
  <c r="E16759" i="7" s="1"/>
  <c r="E16760" i="7" s="1"/>
  <c r="E16761" i="7" s="1"/>
  <c r="E16762" i="7" s="1"/>
  <c r="E16763" i="7" s="1"/>
  <c r="E16764" i="7" s="1"/>
  <c r="E16765" i="7" s="1"/>
  <c r="E16766" i="7" s="1"/>
  <c r="E16767" i="7" s="1"/>
  <c r="E16768" i="7" s="1"/>
  <c r="E16769" i="7" s="1"/>
  <c r="E16770" i="7" s="1"/>
  <c r="E16771" i="7" s="1"/>
  <c r="E16772" i="7" s="1"/>
  <c r="E16773" i="7" s="1"/>
  <c r="E16774" i="7" s="1"/>
  <c r="E16775" i="7" s="1"/>
  <c r="E16776" i="7" s="1"/>
  <c r="E16777" i="7" s="1"/>
  <c r="E16778" i="7" s="1"/>
  <c r="E16779" i="7" s="1"/>
  <c r="E16780" i="7" s="1"/>
  <c r="E16781" i="7" s="1"/>
  <c r="E16782" i="7" s="1"/>
  <c r="E16783" i="7" s="1"/>
  <c r="E16784" i="7" s="1"/>
  <c r="E16785" i="7" s="1"/>
  <c r="E16786" i="7" s="1"/>
  <c r="E16787" i="7" s="1"/>
  <c r="E16788" i="7" s="1"/>
  <c r="E16789" i="7" s="1"/>
  <c r="E16790" i="7" s="1"/>
  <c r="E16791" i="7" s="1"/>
  <c r="E16792" i="7" s="1"/>
  <c r="E16793" i="7" s="1"/>
  <c r="E16794" i="7" s="1"/>
  <c r="E16795" i="7" s="1"/>
  <c r="E16796" i="7" s="1"/>
  <c r="E16797" i="7" s="1"/>
  <c r="E16798" i="7" s="1"/>
  <c r="E16799" i="7" s="1"/>
  <c r="E16800" i="7" s="1"/>
  <c r="E16801" i="7" s="1"/>
  <c r="E16802" i="7" s="1"/>
  <c r="E16803" i="7" s="1"/>
  <c r="E16804" i="7" s="1"/>
  <c r="E16805" i="7" s="1"/>
  <c r="E16806" i="7" s="1"/>
  <c r="E16807" i="7" s="1"/>
  <c r="E16808" i="7" s="1"/>
  <c r="E16809" i="7" s="1"/>
  <c r="E16810" i="7" s="1"/>
  <c r="E16811" i="7" s="1"/>
  <c r="E16812" i="7" s="1"/>
  <c r="E16813" i="7" s="1"/>
  <c r="E16814" i="7" s="1"/>
  <c r="E16815" i="7" s="1"/>
  <c r="E16816" i="7" s="1"/>
  <c r="E16817" i="7" s="1"/>
  <c r="E16818" i="7" s="1"/>
  <c r="E16819" i="7" s="1"/>
  <c r="E16820" i="7" s="1"/>
  <c r="E16821" i="7" s="1"/>
  <c r="E16822" i="7" s="1"/>
  <c r="E16823" i="7" s="1"/>
  <c r="E16824" i="7" s="1"/>
  <c r="E16825" i="7" s="1"/>
  <c r="E16826" i="7" s="1"/>
  <c r="E16827" i="7" s="1"/>
  <c r="E16828" i="7" s="1"/>
  <c r="E16829" i="7" s="1"/>
  <c r="E16830" i="7" s="1"/>
  <c r="E16831" i="7" s="1"/>
  <c r="E16832" i="7" s="1"/>
  <c r="E16833" i="7" s="1"/>
  <c r="E16834" i="7" s="1"/>
  <c r="E16835" i="7" s="1"/>
  <c r="E16836" i="7" s="1"/>
  <c r="E16837" i="7" s="1"/>
  <c r="E16838" i="7" s="1"/>
  <c r="E16839" i="7" s="1"/>
  <c r="E16840" i="7" s="1"/>
  <c r="E16841" i="7" s="1"/>
  <c r="E16842" i="7" s="1"/>
  <c r="E16843" i="7" s="1"/>
  <c r="E16844" i="7" s="1"/>
  <c r="E16845" i="7" s="1"/>
  <c r="E16846" i="7" s="1"/>
  <c r="E16847" i="7" s="1"/>
  <c r="E16848" i="7" s="1"/>
  <c r="E16849" i="7" s="1"/>
  <c r="E16850" i="7" s="1"/>
  <c r="E16851" i="7" s="1"/>
  <c r="E16852" i="7" s="1"/>
  <c r="E16853" i="7" s="1"/>
  <c r="E16854" i="7" s="1"/>
  <c r="E16855" i="7" s="1"/>
  <c r="E16856" i="7" s="1"/>
  <c r="E16857" i="7" s="1"/>
  <c r="E16858" i="7" s="1"/>
  <c r="E16859" i="7" s="1"/>
  <c r="E16860" i="7" s="1"/>
  <c r="E16861" i="7" s="1"/>
  <c r="E16862" i="7" s="1"/>
  <c r="E16863" i="7" s="1"/>
  <c r="E16864" i="7" s="1"/>
  <c r="E16865" i="7" s="1"/>
  <c r="E16866" i="7" s="1"/>
  <c r="E16867" i="7" s="1"/>
  <c r="E16868" i="7" s="1"/>
  <c r="E16869" i="7" s="1"/>
  <c r="E16870" i="7" s="1"/>
  <c r="E16871" i="7" s="1"/>
  <c r="E16872" i="7" s="1"/>
  <c r="E16873" i="7" s="1"/>
  <c r="E16874" i="7" s="1"/>
  <c r="E16875" i="7" s="1"/>
  <c r="E16876" i="7" s="1"/>
  <c r="E16877" i="7" s="1"/>
  <c r="E16878" i="7" s="1"/>
  <c r="E16879" i="7" s="1"/>
  <c r="E16880" i="7" s="1"/>
  <c r="E16881" i="7" s="1"/>
  <c r="E16882" i="7" s="1"/>
  <c r="E16883" i="7" s="1"/>
  <c r="E16884" i="7" s="1"/>
  <c r="E16885" i="7" s="1"/>
  <c r="E16886" i="7" s="1"/>
  <c r="E16887" i="7" s="1"/>
  <c r="E16888" i="7" s="1"/>
  <c r="E16889" i="7" s="1"/>
  <c r="E16890" i="7" s="1"/>
  <c r="E16891" i="7" s="1"/>
  <c r="E16892" i="7" s="1"/>
  <c r="E16893" i="7" s="1"/>
  <c r="E16894" i="7" s="1"/>
  <c r="E16895" i="7" s="1"/>
  <c r="E16896" i="7" s="1"/>
  <c r="E16897" i="7" s="1"/>
  <c r="E16898" i="7" s="1"/>
  <c r="E16899" i="7" s="1"/>
  <c r="E16900" i="7" s="1"/>
  <c r="E16901" i="7" s="1"/>
  <c r="E16902" i="7" s="1"/>
  <c r="E16903" i="7" s="1"/>
  <c r="E16904" i="7" s="1"/>
  <c r="E16905" i="7" s="1"/>
  <c r="E16906" i="7" s="1"/>
  <c r="E16907" i="7" s="1"/>
  <c r="E16908" i="7" s="1"/>
  <c r="E16909" i="7" s="1"/>
  <c r="E16910" i="7" s="1"/>
  <c r="E16911" i="7" s="1"/>
  <c r="E16912" i="7" s="1"/>
  <c r="E16913" i="7" s="1"/>
  <c r="E16914" i="7" s="1"/>
  <c r="E16915" i="7" s="1"/>
  <c r="E16916" i="7" s="1"/>
  <c r="E16917" i="7" s="1"/>
  <c r="E16918" i="7" s="1"/>
  <c r="E16919" i="7" s="1"/>
  <c r="E16920" i="7" s="1"/>
  <c r="E16921" i="7" s="1"/>
  <c r="E16922" i="7" s="1"/>
  <c r="E16923" i="7" s="1"/>
  <c r="E16924" i="7" s="1"/>
  <c r="E16925" i="7" s="1"/>
  <c r="E16926" i="7" s="1"/>
  <c r="E16927" i="7" s="1"/>
  <c r="E16928" i="7" s="1"/>
  <c r="E16929" i="7" s="1"/>
  <c r="E16930" i="7" s="1"/>
  <c r="E16931" i="7" s="1"/>
  <c r="E16932" i="7" s="1"/>
  <c r="E16933" i="7" s="1"/>
  <c r="E16934" i="7" s="1"/>
  <c r="E16935" i="7" s="1"/>
  <c r="E16936" i="7" s="1"/>
  <c r="E16937" i="7" s="1"/>
  <c r="E16938" i="7" s="1"/>
  <c r="E16939" i="7" s="1"/>
  <c r="E16940" i="7" s="1"/>
  <c r="E16941" i="7" s="1"/>
  <c r="E16942" i="7" s="1"/>
  <c r="E16943" i="7" s="1"/>
  <c r="E16944" i="7" s="1"/>
  <c r="E16945" i="7" s="1"/>
  <c r="E16946" i="7" s="1"/>
  <c r="E16947" i="7" s="1"/>
  <c r="E16948" i="7" s="1"/>
  <c r="E16949" i="7" s="1"/>
  <c r="E16950" i="7" s="1"/>
  <c r="E16951" i="7" s="1"/>
  <c r="E16952" i="7" s="1"/>
  <c r="E16953" i="7" s="1"/>
  <c r="E16954" i="7" s="1"/>
  <c r="E16955" i="7" s="1"/>
  <c r="E16956" i="7" s="1"/>
  <c r="E16957" i="7" s="1"/>
  <c r="E16958" i="7" s="1"/>
  <c r="E16959" i="7" s="1"/>
  <c r="E16960" i="7" s="1"/>
  <c r="E16961" i="7" s="1"/>
  <c r="E16962" i="7" s="1"/>
  <c r="E16963" i="7" s="1"/>
  <c r="E16964" i="7" s="1"/>
  <c r="E16965" i="7" s="1"/>
  <c r="E16966" i="7" s="1"/>
  <c r="E16967" i="7" s="1"/>
  <c r="E16968" i="7" s="1"/>
  <c r="E16969" i="7" s="1"/>
  <c r="E16970" i="7" s="1"/>
  <c r="E16971" i="7" s="1"/>
  <c r="E16972" i="7" s="1"/>
  <c r="E16973" i="7" s="1"/>
  <c r="E16974" i="7" s="1"/>
  <c r="E16975" i="7" s="1"/>
  <c r="E16976" i="7" s="1"/>
  <c r="E16977" i="7" s="1"/>
  <c r="E16978" i="7" s="1"/>
  <c r="E16979" i="7" s="1"/>
  <c r="E16980" i="7" s="1"/>
  <c r="E16981" i="7" s="1"/>
  <c r="E16982" i="7" s="1"/>
  <c r="E16983" i="7" s="1"/>
  <c r="E16984" i="7" s="1"/>
  <c r="E16985" i="7" s="1"/>
  <c r="E16986" i="7" s="1"/>
  <c r="E16987" i="7" s="1"/>
  <c r="E16988" i="7" s="1"/>
  <c r="E16989" i="7" s="1"/>
  <c r="E16990" i="7" s="1"/>
  <c r="E16991" i="7" s="1"/>
  <c r="E16992" i="7" s="1"/>
  <c r="E16993" i="7" s="1"/>
  <c r="E16994" i="7" s="1"/>
  <c r="E16995" i="7" s="1"/>
  <c r="E16996" i="7" s="1"/>
  <c r="E16997" i="7" s="1"/>
  <c r="E16998" i="7" s="1"/>
  <c r="E16999" i="7" s="1"/>
  <c r="E17000" i="7" s="1"/>
  <c r="E17001" i="7" s="1"/>
  <c r="E17002" i="7" s="1"/>
  <c r="E17003" i="7" s="1"/>
  <c r="E17004" i="7" s="1"/>
  <c r="E17005" i="7" s="1"/>
  <c r="E17006" i="7" s="1"/>
  <c r="E17007" i="7" s="1"/>
  <c r="E17008" i="7" s="1"/>
  <c r="E17009" i="7" s="1"/>
  <c r="E17010" i="7" s="1"/>
  <c r="E17011" i="7" s="1"/>
  <c r="E17012" i="7" s="1"/>
  <c r="E17013" i="7" s="1"/>
  <c r="E17014" i="7" s="1"/>
  <c r="E17015" i="7" s="1"/>
  <c r="E17016" i="7" s="1"/>
  <c r="E17017" i="7" s="1"/>
  <c r="E17018" i="7" s="1"/>
  <c r="E17019" i="7" s="1"/>
  <c r="E17020" i="7" s="1"/>
  <c r="E17021" i="7" s="1"/>
  <c r="E17022" i="7" s="1"/>
  <c r="E17023" i="7" s="1"/>
  <c r="E17024" i="7" s="1"/>
  <c r="E17025" i="7" s="1"/>
  <c r="E17026" i="7" s="1"/>
  <c r="E17027" i="7" s="1"/>
  <c r="E17028" i="7" s="1"/>
  <c r="E17029" i="7" s="1"/>
  <c r="E17030" i="7" s="1"/>
  <c r="E17031" i="7" s="1"/>
  <c r="E17032" i="7" s="1"/>
  <c r="E17033" i="7" s="1"/>
  <c r="E17034" i="7" s="1"/>
  <c r="E17035" i="7" s="1"/>
  <c r="E17036" i="7" s="1"/>
  <c r="E17037" i="7" s="1"/>
  <c r="E17038" i="7" s="1"/>
  <c r="E17039" i="7" s="1"/>
  <c r="E17040" i="7" s="1"/>
  <c r="E17041" i="7" s="1"/>
  <c r="E17042" i="7" s="1"/>
  <c r="E17043" i="7" s="1"/>
  <c r="E17044" i="7" s="1"/>
  <c r="E17045" i="7" s="1"/>
  <c r="E17046" i="7" s="1"/>
  <c r="E17047" i="7" s="1"/>
  <c r="E17048" i="7" s="1"/>
  <c r="E17049" i="7" s="1"/>
  <c r="E17050" i="7" s="1"/>
  <c r="E17051" i="7" s="1"/>
  <c r="E17052" i="7" s="1"/>
  <c r="E17053" i="7" s="1"/>
  <c r="E17054" i="7" s="1"/>
  <c r="E17055" i="7" s="1"/>
  <c r="E17056" i="7" s="1"/>
  <c r="E17057" i="7" s="1"/>
  <c r="E17058" i="7" s="1"/>
  <c r="E17059" i="7" s="1"/>
  <c r="E17060" i="7" s="1"/>
  <c r="E17061" i="7" s="1"/>
  <c r="E17062" i="7" s="1"/>
  <c r="E17063" i="7" s="1"/>
  <c r="E17064" i="7" s="1"/>
  <c r="E17065" i="7" s="1"/>
  <c r="E17066" i="7" s="1"/>
  <c r="E17067" i="7" s="1"/>
  <c r="E17068" i="7" s="1"/>
  <c r="E17069" i="7" s="1"/>
  <c r="E17070" i="7" s="1"/>
  <c r="E17071" i="7" s="1"/>
  <c r="E17072" i="7" s="1"/>
  <c r="E17073" i="7" s="1"/>
  <c r="E17074" i="7" s="1"/>
  <c r="E17075" i="7" s="1"/>
  <c r="E17076" i="7" s="1"/>
  <c r="E17077" i="7" s="1"/>
  <c r="E17078" i="7" s="1"/>
  <c r="E17079" i="7" s="1"/>
  <c r="E17080" i="7" s="1"/>
  <c r="E17081" i="7" s="1"/>
  <c r="E17082" i="7" s="1"/>
  <c r="E17083" i="7" s="1"/>
  <c r="E17084" i="7" s="1"/>
  <c r="E17085" i="7" s="1"/>
  <c r="E17086" i="7" s="1"/>
  <c r="E17087" i="7" s="1"/>
  <c r="E17088" i="7" s="1"/>
  <c r="E17089" i="7" s="1"/>
  <c r="E17090" i="7" s="1"/>
  <c r="E17091" i="7" s="1"/>
  <c r="E17092" i="7" s="1"/>
  <c r="E17093" i="7" s="1"/>
  <c r="E17094" i="7" s="1"/>
  <c r="E17095" i="7" s="1"/>
  <c r="E17096" i="7" s="1"/>
  <c r="E17097" i="7" s="1"/>
  <c r="E17098" i="7" s="1"/>
  <c r="E17099" i="7" s="1"/>
  <c r="E17100" i="7" s="1"/>
  <c r="E17101" i="7" s="1"/>
  <c r="E17102" i="7" s="1"/>
  <c r="E17103" i="7" s="1"/>
  <c r="E17104" i="7" s="1"/>
  <c r="E17105" i="7" s="1"/>
  <c r="E17106" i="7" s="1"/>
  <c r="E17107" i="7" s="1"/>
  <c r="E17108" i="7" s="1"/>
  <c r="E17109" i="7" s="1"/>
  <c r="E17110" i="7" s="1"/>
  <c r="E17111" i="7" s="1"/>
  <c r="E17112" i="7" s="1"/>
  <c r="E17113" i="7" s="1"/>
  <c r="E17114" i="7" s="1"/>
  <c r="E17115" i="7" s="1"/>
  <c r="E17116" i="7" s="1"/>
  <c r="E17117" i="7" s="1"/>
  <c r="E17118" i="7" s="1"/>
  <c r="E17119" i="7" s="1"/>
  <c r="E17120" i="7" s="1"/>
  <c r="E17121" i="7" s="1"/>
  <c r="E17122" i="7" s="1"/>
  <c r="E17123" i="7" s="1"/>
  <c r="E17124" i="7" s="1"/>
  <c r="E17125" i="7" s="1"/>
  <c r="E17126" i="7" s="1"/>
  <c r="E17127" i="7" s="1"/>
  <c r="E17128" i="7" s="1"/>
  <c r="E17129" i="7" s="1"/>
  <c r="E17130" i="7" s="1"/>
  <c r="E17131" i="7" s="1"/>
  <c r="E17132" i="7" s="1"/>
  <c r="E17133" i="7" s="1"/>
  <c r="E17134" i="7" s="1"/>
  <c r="E17135" i="7" s="1"/>
  <c r="E17136" i="7" s="1"/>
  <c r="E17137" i="7" s="1"/>
  <c r="E17138" i="7" s="1"/>
  <c r="E17139" i="7" s="1"/>
  <c r="E17140" i="7" s="1"/>
  <c r="E17141" i="7" s="1"/>
  <c r="E17142" i="7" s="1"/>
  <c r="E17143" i="7" s="1"/>
  <c r="E17144" i="7" s="1"/>
  <c r="E17145" i="7" s="1"/>
  <c r="E17146" i="7" s="1"/>
  <c r="E17147" i="7" s="1"/>
  <c r="E17148" i="7" s="1"/>
  <c r="E17149" i="7" s="1"/>
  <c r="E17150" i="7" s="1"/>
  <c r="E17151" i="7" s="1"/>
  <c r="E17152" i="7" s="1"/>
  <c r="E17153" i="7" s="1"/>
  <c r="E17154" i="7" s="1"/>
  <c r="E17155" i="7" s="1"/>
  <c r="E17156" i="7" s="1"/>
  <c r="E17157" i="7" s="1"/>
  <c r="E17158" i="7" s="1"/>
  <c r="E17159" i="7" s="1"/>
  <c r="E17160" i="7" s="1"/>
  <c r="E17161" i="7" s="1"/>
  <c r="E17162" i="7" s="1"/>
  <c r="E17163" i="7" s="1"/>
  <c r="E17164" i="7" s="1"/>
  <c r="E17165" i="7" s="1"/>
  <c r="E17166" i="7" s="1"/>
  <c r="E17167" i="7" s="1"/>
  <c r="E17168" i="7" s="1"/>
  <c r="E17169" i="7" s="1"/>
  <c r="E17170" i="7" s="1"/>
  <c r="E17171" i="7" s="1"/>
  <c r="E17172" i="7" s="1"/>
  <c r="E17173" i="7" s="1"/>
  <c r="E17174" i="7" s="1"/>
  <c r="E17175" i="7" s="1"/>
  <c r="E17176" i="7" s="1"/>
  <c r="E17177" i="7" s="1"/>
  <c r="E17178" i="7" s="1"/>
  <c r="E17179" i="7" s="1"/>
  <c r="E17180" i="7" s="1"/>
  <c r="E17181" i="7" s="1"/>
  <c r="E17182" i="7" s="1"/>
  <c r="E17183" i="7" s="1"/>
  <c r="E17184" i="7" s="1"/>
  <c r="E17185" i="7" s="1"/>
  <c r="E17186" i="7" s="1"/>
  <c r="E17187" i="7" s="1"/>
  <c r="E17188" i="7" s="1"/>
  <c r="E17189" i="7" s="1"/>
  <c r="E17190" i="7" s="1"/>
  <c r="E17191" i="7" s="1"/>
  <c r="E17192" i="7" s="1"/>
  <c r="E17193" i="7" s="1"/>
  <c r="E17194" i="7" s="1"/>
  <c r="E17195" i="7" s="1"/>
  <c r="E17196" i="7" s="1"/>
  <c r="E17197" i="7" s="1"/>
  <c r="E17198" i="7" s="1"/>
  <c r="E17199" i="7" s="1"/>
  <c r="E17200" i="7" s="1"/>
  <c r="E17201" i="7" s="1"/>
  <c r="E17202" i="7" s="1"/>
  <c r="E17203" i="7" s="1"/>
  <c r="E17204" i="7" s="1"/>
  <c r="E17205" i="7" s="1"/>
  <c r="E17206" i="7" s="1"/>
  <c r="E17207" i="7" s="1"/>
  <c r="E17208" i="7" s="1"/>
  <c r="E17209" i="7" s="1"/>
  <c r="E17210" i="7" s="1"/>
  <c r="E17211" i="7" s="1"/>
  <c r="E17212" i="7" s="1"/>
  <c r="E17213" i="7" s="1"/>
  <c r="E17214" i="7" s="1"/>
  <c r="E17215" i="7" s="1"/>
  <c r="E17216" i="7" s="1"/>
  <c r="E17217" i="7" s="1"/>
  <c r="E17218" i="7" s="1"/>
  <c r="E17219" i="7" s="1"/>
  <c r="E17220" i="7" s="1"/>
  <c r="E17221" i="7" s="1"/>
  <c r="E17222" i="7" s="1"/>
  <c r="E17223" i="7" s="1"/>
  <c r="E17224" i="7" s="1"/>
  <c r="E17225" i="7" s="1"/>
  <c r="E17226" i="7" s="1"/>
  <c r="E17227" i="7" s="1"/>
  <c r="E17228" i="7" s="1"/>
  <c r="E17229" i="7" s="1"/>
  <c r="E17230" i="7" s="1"/>
  <c r="E17231" i="7" s="1"/>
  <c r="E17232" i="7" s="1"/>
  <c r="E17233" i="7" s="1"/>
  <c r="E17234" i="7" s="1"/>
  <c r="E17235" i="7" s="1"/>
  <c r="E17236" i="7" s="1"/>
  <c r="E17237" i="7" s="1"/>
  <c r="E17238" i="7" s="1"/>
  <c r="E17239" i="7" s="1"/>
  <c r="E17240" i="7" s="1"/>
  <c r="E17241" i="7" s="1"/>
  <c r="E17242" i="7" s="1"/>
  <c r="E17243" i="7" s="1"/>
  <c r="E17244" i="7" s="1"/>
  <c r="E17245" i="7" s="1"/>
  <c r="E17246" i="7" s="1"/>
  <c r="E17247" i="7" s="1"/>
  <c r="E17248" i="7" s="1"/>
  <c r="E17249" i="7" s="1"/>
  <c r="E17250" i="7" s="1"/>
  <c r="E17251" i="7" s="1"/>
  <c r="E17252" i="7" s="1"/>
  <c r="E17253" i="7" s="1"/>
  <c r="E17254" i="7" s="1"/>
  <c r="E17255" i="7" s="1"/>
  <c r="E17256" i="7" s="1"/>
  <c r="E17257" i="7" s="1"/>
  <c r="E17258" i="7" s="1"/>
  <c r="E17259" i="7" s="1"/>
  <c r="E17260" i="7" s="1"/>
  <c r="E17261" i="7" s="1"/>
  <c r="E17262" i="7" s="1"/>
  <c r="E17263" i="7" s="1"/>
  <c r="E17264" i="7" s="1"/>
  <c r="E17265" i="7" s="1"/>
  <c r="E17266" i="7" s="1"/>
  <c r="E17267" i="7" s="1"/>
  <c r="E17268" i="7" s="1"/>
  <c r="E17269" i="7" s="1"/>
  <c r="E17270" i="7" s="1"/>
  <c r="E17271" i="7" s="1"/>
  <c r="E17272" i="7" s="1"/>
  <c r="E17273" i="7" s="1"/>
  <c r="E17274" i="7" s="1"/>
  <c r="E17275" i="7" s="1"/>
  <c r="E17276" i="7" s="1"/>
  <c r="E17277" i="7" s="1"/>
  <c r="E17278" i="7" s="1"/>
  <c r="E17279" i="7" s="1"/>
  <c r="E17280" i="7" s="1"/>
  <c r="E17281" i="7" s="1"/>
  <c r="E17282" i="7" s="1"/>
  <c r="E17283" i="7" s="1"/>
  <c r="E17284" i="7" s="1"/>
  <c r="E17285" i="7" s="1"/>
  <c r="E17286" i="7" s="1"/>
  <c r="E17287" i="7" s="1"/>
  <c r="E17288" i="7" s="1"/>
  <c r="E17289" i="7" s="1"/>
  <c r="E17290" i="7" s="1"/>
  <c r="E17291" i="7" s="1"/>
  <c r="E17292" i="7" s="1"/>
  <c r="E17293" i="7" s="1"/>
  <c r="E17294" i="7" s="1"/>
  <c r="E17295" i="7" s="1"/>
  <c r="E17296" i="7" s="1"/>
  <c r="E17297" i="7" s="1"/>
  <c r="E17298" i="7" s="1"/>
  <c r="E17299" i="7" s="1"/>
  <c r="E17300" i="7" s="1"/>
  <c r="E17301" i="7" s="1"/>
  <c r="E17302" i="7" s="1"/>
  <c r="E17303" i="7" s="1"/>
  <c r="E17304" i="7" s="1"/>
  <c r="E17305" i="7" s="1"/>
  <c r="E17306" i="7" s="1"/>
  <c r="E17307" i="7" s="1"/>
  <c r="E17308" i="7" s="1"/>
  <c r="E17309" i="7" s="1"/>
  <c r="E17310" i="7" s="1"/>
  <c r="E17311" i="7" s="1"/>
  <c r="E17312" i="7" s="1"/>
  <c r="E17313" i="7" s="1"/>
  <c r="E17314" i="7" s="1"/>
  <c r="E17315" i="7" s="1"/>
  <c r="E17316" i="7" s="1"/>
  <c r="E17317" i="7" s="1"/>
  <c r="E17318" i="7" s="1"/>
  <c r="E17319" i="7" s="1"/>
  <c r="E17320" i="7" s="1"/>
  <c r="E17321" i="7" s="1"/>
  <c r="E17322" i="7" s="1"/>
  <c r="E17323" i="7" s="1"/>
  <c r="E17324" i="7" s="1"/>
  <c r="E17325" i="7" s="1"/>
  <c r="E17326" i="7" s="1"/>
  <c r="E17327" i="7" s="1"/>
  <c r="E17328" i="7" s="1"/>
  <c r="E17329" i="7" s="1"/>
  <c r="E17330" i="7" s="1"/>
  <c r="E17331" i="7" s="1"/>
  <c r="E17332" i="7" s="1"/>
  <c r="E17333" i="7" s="1"/>
  <c r="E17334" i="7" s="1"/>
  <c r="E17335" i="7" s="1"/>
  <c r="E17336" i="7" s="1"/>
  <c r="E17337" i="7" s="1"/>
  <c r="E17338" i="7" s="1"/>
  <c r="E17339" i="7" s="1"/>
  <c r="E17340" i="7" s="1"/>
  <c r="E17341" i="7" s="1"/>
  <c r="E17342" i="7" s="1"/>
  <c r="E17343" i="7" s="1"/>
  <c r="E17344" i="7" s="1"/>
  <c r="E17345" i="7" s="1"/>
  <c r="E17346" i="7" s="1"/>
  <c r="E17347" i="7" s="1"/>
  <c r="E17348" i="7" s="1"/>
  <c r="E17349" i="7" s="1"/>
  <c r="E17350" i="7" s="1"/>
  <c r="E17351" i="7" s="1"/>
  <c r="E17352" i="7" s="1"/>
  <c r="E17353" i="7" s="1"/>
  <c r="E17354" i="7" s="1"/>
  <c r="E17355" i="7" s="1"/>
  <c r="E17356" i="7" s="1"/>
  <c r="E17357" i="7" s="1"/>
  <c r="E17358" i="7" s="1"/>
  <c r="E17359" i="7" s="1"/>
  <c r="E17360" i="7" s="1"/>
  <c r="E17361" i="7" s="1"/>
  <c r="E17362" i="7" s="1"/>
  <c r="E17363" i="7" s="1"/>
  <c r="E17364" i="7" s="1"/>
  <c r="E17365" i="7" s="1"/>
  <c r="E17366" i="7" s="1"/>
  <c r="E17367" i="7" s="1"/>
  <c r="E17368" i="7" s="1"/>
  <c r="E17369" i="7" s="1"/>
  <c r="E17370" i="7" s="1"/>
  <c r="E17371" i="7" s="1"/>
  <c r="E17372" i="7" s="1"/>
  <c r="E17373" i="7" s="1"/>
  <c r="E17374" i="7" s="1"/>
  <c r="E17375" i="7" s="1"/>
  <c r="E17376" i="7" s="1"/>
  <c r="E17377" i="7" s="1"/>
  <c r="E17378" i="7" s="1"/>
  <c r="E17379" i="7" s="1"/>
  <c r="E17380" i="7" s="1"/>
  <c r="E17381" i="7" s="1"/>
  <c r="E17382" i="7" s="1"/>
  <c r="E17383" i="7" s="1"/>
  <c r="E17384" i="7" s="1"/>
  <c r="E17385" i="7" s="1"/>
  <c r="E17386" i="7" s="1"/>
  <c r="E17387" i="7" s="1"/>
  <c r="E17388" i="7" s="1"/>
  <c r="E17389" i="7" s="1"/>
  <c r="E17390" i="7" s="1"/>
  <c r="E17391" i="7" s="1"/>
  <c r="E17392" i="7" s="1"/>
  <c r="E17393" i="7" s="1"/>
  <c r="E17394" i="7" s="1"/>
  <c r="E17395" i="7" s="1"/>
  <c r="E17396" i="7" s="1"/>
  <c r="E17397" i="7" s="1"/>
  <c r="E17398" i="7" s="1"/>
  <c r="E17399" i="7" s="1"/>
  <c r="E17400" i="7" s="1"/>
  <c r="E17401" i="7" s="1"/>
  <c r="E17402" i="7" s="1"/>
  <c r="E17403" i="7" s="1"/>
  <c r="E17404" i="7" s="1"/>
  <c r="E17405" i="7" s="1"/>
  <c r="E17406" i="7" s="1"/>
  <c r="E17407" i="7" s="1"/>
  <c r="E17408" i="7" s="1"/>
  <c r="E17409" i="7" s="1"/>
  <c r="E17410" i="7" s="1"/>
  <c r="E17411" i="7" s="1"/>
  <c r="E17412" i="7" s="1"/>
  <c r="E17413" i="7" s="1"/>
  <c r="E17414" i="7" s="1"/>
  <c r="E17415" i="7" s="1"/>
  <c r="E17416" i="7" s="1"/>
  <c r="E17417" i="7" s="1"/>
  <c r="E17418" i="7" s="1"/>
  <c r="E17419" i="7" s="1"/>
  <c r="E17420" i="7" s="1"/>
  <c r="E17421" i="7" s="1"/>
  <c r="E17422" i="7" s="1"/>
  <c r="E17423" i="7" s="1"/>
  <c r="E17424" i="7" s="1"/>
  <c r="E17425" i="7" s="1"/>
  <c r="E17426" i="7" s="1"/>
  <c r="E17427" i="7" s="1"/>
  <c r="E17428" i="7" s="1"/>
  <c r="E17429" i="7" s="1"/>
  <c r="E17430" i="7" s="1"/>
  <c r="E17431" i="7" s="1"/>
  <c r="E17432" i="7" s="1"/>
  <c r="E17433" i="7" s="1"/>
  <c r="E17434" i="7" s="1"/>
  <c r="E17435" i="7" s="1"/>
  <c r="E17436" i="7" s="1"/>
  <c r="E17437" i="7" s="1"/>
  <c r="E17438" i="7" s="1"/>
  <c r="E17439" i="7" s="1"/>
  <c r="E17440" i="7" s="1"/>
  <c r="E17441" i="7" s="1"/>
  <c r="E17442" i="7" s="1"/>
  <c r="E17443" i="7" s="1"/>
  <c r="E17444" i="7" s="1"/>
  <c r="E17445" i="7" s="1"/>
  <c r="E17446" i="7" s="1"/>
  <c r="E17447" i="7" s="1"/>
  <c r="E17448" i="7" s="1"/>
  <c r="E17449" i="7" s="1"/>
  <c r="E17450" i="7" s="1"/>
  <c r="E17451" i="7" s="1"/>
  <c r="E17452" i="7" s="1"/>
  <c r="E17453" i="7" s="1"/>
  <c r="E17454" i="7" s="1"/>
  <c r="E17455" i="7" s="1"/>
  <c r="E17456" i="7" s="1"/>
  <c r="E17457" i="7" s="1"/>
  <c r="E17458" i="7" s="1"/>
  <c r="E17459" i="7" s="1"/>
  <c r="E17460" i="7" s="1"/>
  <c r="E17461" i="7" s="1"/>
  <c r="E17462" i="7" s="1"/>
  <c r="E17463" i="7" s="1"/>
  <c r="E17464" i="7" s="1"/>
  <c r="E17465" i="7" s="1"/>
  <c r="E17466" i="7" s="1"/>
  <c r="E17467" i="7" s="1"/>
  <c r="E17468" i="7" s="1"/>
  <c r="E17469" i="7" s="1"/>
  <c r="E17470" i="7" s="1"/>
  <c r="E17471" i="7" s="1"/>
  <c r="E17472" i="7" s="1"/>
  <c r="E17473" i="7" s="1"/>
  <c r="E17474" i="7" s="1"/>
  <c r="E17475" i="7" s="1"/>
  <c r="E17476" i="7" s="1"/>
  <c r="E17477" i="7" s="1"/>
  <c r="E17478" i="7" s="1"/>
  <c r="E17479" i="7" s="1"/>
  <c r="E17480" i="7" s="1"/>
  <c r="E17481" i="7" s="1"/>
  <c r="E17482" i="7" s="1"/>
  <c r="E17483" i="7" s="1"/>
  <c r="E17484" i="7" s="1"/>
  <c r="E17485" i="7" s="1"/>
  <c r="E17486" i="7" s="1"/>
  <c r="E17487" i="7" s="1"/>
  <c r="E17488" i="7" s="1"/>
  <c r="E17489" i="7" s="1"/>
  <c r="E17490" i="7" s="1"/>
  <c r="E17491" i="7" s="1"/>
  <c r="E17492" i="7" s="1"/>
  <c r="E17493" i="7" s="1"/>
  <c r="E17494" i="7" s="1"/>
  <c r="E17495" i="7" s="1"/>
  <c r="E17496" i="7" s="1"/>
  <c r="E17497" i="7" s="1"/>
  <c r="E17498" i="7" s="1"/>
  <c r="E17499" i="7" s="1"/>
  <c r="E17500" i="7" s="1"/>
  <c r="E17501" i="7" s="1"/>
  <c r="E17502" i="7" s="1"/>
  <c r="E17503" i="7" s="1"/>
  <c r="E17504" i="7" s="1"/>
  <c r="E17505" i="7" s="1"/>
  <c r="E17506" i="7" s="1"/>
  <c r="E17507" i="7" s="1"/>
  <c r="E17508" i="7" s="1"/>
  <c r="E17509" i="7" s="1"/>
  <c r="E17510" i="7" s="1"/>
  <c r="E17511" i="7" s="1"/>
  <c r="E17512" i="7" s="1"/>
  <c r="E17513" i="7" s="1"/>
  <c r="E17514" i="7" s="1"/>
  <c r="E17515" i="7" s="1"/>
  <c r="E17516" i="7" s="1"/>
  <c r="E17517" i="7" s="1"/>
  <c r="E17518" i="7" s="1"/>
  <c r="E17519" i="7" s="1"/>
  <c r="E17520" i="7" s="1"/>
  <c r="E17521" i="7" s="1"/>
  <c r="E17522" i="7" s="1"/>
  <c r="E17523" i="7" s="1"/>
  <c r="E17524" i="7" s="1"/>
  <c r="E17525" i="7" s="1"/>
  <c r="E17526" i="7" s="1"/>
  <c r="E17527" i="7" s="1"/>
  <c r="E17528" i="7" s="1"/>
  <c r="E17529" i="7" s="1"/>
  <c r="E17530" i="7" s="1"/>
  <c r="E17531" i="7" s="1"/>
  <c r="E17532" i="7" s="1"/>
  <c r="E17533" i="7" s="1"/>
  <c r="E17534" i="7" s="1"/>
  <c r="E17535" i="7" s="1"/>
  <c r="E17536" i="7" s="1"/>
  <c r="E17537" i="7" s="1"/>
  <c r="E17538" i="7" s="1"/>
  <c r="E17539" i="7" s="1"/>
  <c r="E17540" i="7" s="1"/>
  <c r="E17541" i="7" s="1"/>
  <c r="E17542" i="7" s="1"/>
  <c r="E17543" i="7" s="1"/>
  <c r="E17544" i="7" s="1"/>
  <c r="E17545" i="7" s="1"/>
  <c r="E17546" i="7" s="1"/>
  <c r="E17547" i="7" s="1"/>
  <c r="E17548" i="7" s="1"/>
  <c r="E17549" i="7" s="1"/>
  <c r="E17550" i="7" s="1"/>
  <c r="E17551" i="7" s="1"/>
  <c r="E17552" i="7" s="1"/>
  <c r="E17553" i="7" s="1"/>
  <c r="E17554" i="7" s="1"/>
  <c r="E17555" i="7" s="1"/>
  <c r="E17556" i="7" s="1"/>
  <c r="E17557" i="7" s="1"/>
  <c r="E17558" i="7" s="1"/>
  <c r="E17559" i="7" s="1"/>
  <c r="E17560" i="7" s="1"/>
  <c r="E17561" i="7" s="1"/>
  <c r="E17562" i="7" s="1"/>
  <c r="E17563" i="7" s="1"/>
  <c r="E17564" i="7" s="1"/>
  <c r="E17565" i="7" s="1"/>
  <c r="E17566" i="7" s="1"/>
  <c r="E17567" i="7" s="1"/>
  <c r="E17568" i="7" s="1"/>
  <c r="E17569" i="7" s="1"/>
  <c r="E17570" i="7" s="1"/>
  <c r="E17571" i="7" s="1"/>
  <c r="E17572" i="7" s="1"/>
  <c r="E17573" i="7" s="1"/>
  <c r="E17574" i="7" s="1"/>
  <c r="E17575" i="7" s="1"/>
  <c r="E17576" i="7" s="1"/>
  <c r="E17577" i="7" s="1"/>
  <c r="E17578" i="7" s="1"/>
  <c r="E17579" i="7" s="1"/>
  <c r="E17580" i="7" s="1"/>
  <c r="E17581" i="7" s="1"/>
  <c r="E17582" i="7" s="1"/>
  <c r="E17583" i="7" s="1"/>
  <c r="E17584" i="7" s="1"/>
  <c r="E17585" i="7" s="1"/>
  <c r="E17586" i="7" s="1"/>
  <c r="E17587" i="7" s="1"/>
  <c r="E17588" i="7" s="1"/>
  <c r="E17589" i="7" s="1"/>
  <c r="E17590" i="7" s="1"/>
  <c r="E17591" i="7" s="1"/>
  <c r="E17592" i="7" s="1"/>
  <c r="E17593" i="7" s="1"/>
  <c r="E17594" i="7" s="1"/>
  <c r="E17595" i="7" s="1"/>
  <c r="E17596" i="7" s="1"/>
  <c r="E17597" i="7" s="1"/>
  <c r="E17598" i="7" s="1"/>
  <c r="E17599" i="7" s="1"/>
  <c r="E17600" i="7" s="1"/>
  <c r="E17601" i="7" s="1"/>
  <c r="E17602" i="7" s="1"/>
  <c r="E17603" i="7" s="1"/>
  <c r="E17604" i="7" s="1"/>
  <c r="E17605" i="7" s="1"/>
  <c r="E17606" i="7" s="1"/>
  <c r="E17607" i="7" s="1"/>
  <c r="E17608" i="7" s="1"/>
  <c r="E17609" i="7" s="1"/>
  <c r="E17610" i="7" s="1"/>
  <c r="E17611" i="7" s="1"/>
  <c r="E17612" i="7" s="1"/>
  <c r="E17613" i="7" s="1"/>
  <c r="E17614" i="7" s="1"/>
  <c r="E17615" i="7" s="1"/>
  <c r="E17616" i="7" s="1"/>
  <c r="E17617" i="7" s="1"/>
  <c r="E17618" i="7" s="1"/>
  <c r="E17619" i="7" s="1"/>
  <c r="E17620" i="7" s="1"/>
  <c r="E17621" i="7" s="1"/>
  <c r="E17622" i="7" s="1"/>
  <c r="E17623" i="7" s="1"/>
  <c r="E17624" i="7" s="1"/>
  <c r="E17625" i="7" s="1"/>
  <c r="E17626" i="7" s="1"/>
  <c r="E17627" i="7" s="1"/>
  <c r="E17628" i="7" s="1"/>
  <c r="E17629" i="7" s="1"/>
  <c r="E17630" i="7" s="1"/>
  <c r="E17631" i="7" s="1"/>
  <c r="E17632" i="7" s="1"/>
  <c r="E17633" i="7" s="1"/>
  <c r="E17634" i="7" s="1"/>
  <c r="E17635" i="7" s="1"/>
  <c r="E17636" i="7" s="1"/>
  <c r="E17637" i="7" s="1"/>
  <c r="E17638" i="7" s="1"/>
  <c r="E17639" i="7" s="1"/>
  <c r="E17640" i="7" s="1"/>
  <c r="E17641" i="7" s="1"/>
  <c r="E17642" i="7" s="1"/>
  <c r="E17643" i="7" s="1"/>
  <c r="E17644" i="7" s="1"/>
  <c r="E17645" i="7" s="1"/>
  <c r="E17646" i="7" s="1"/>
  <c r="E17647" i="7" s="1"/>
  <c r="E17648" i="7" s="1"/>
  <c r="E17649" i="7" s="1"/>
  <c r="E17650" i="7" s="1"/>
  <c r="E17651" i="7" s="1"/>
  <c r="E17652" i="7" s="1"/>
  <c r="E17653" i="7" s="1"/>
  <c r="E17654" i="7" s="1"/>
  <c r="E17655" i="7" s="1"/>
  <c r="E17656" i="7" s="1"/>
  <c r="E17657" i="7" s="1"/>
  <c r="E17658" i="7" s="1"/>
  <c r="E17659" i="7" s="1"/>
  <c r="E17660" i="7" s="1"/>
  <c r="E17661" i="7" s="1"/>
  <c r="E17662" i="7" s="1"/>
  <c r="E17663" i="7" s="1"/>
  <c r="E17664" i="7" s="1"/>
  <c r="E17665" i="7" s="1"/>
  <c r="E17666" i="7" s="1"/>
  <c r="E17667" i="7" s="1"/>
  <c r="E17668" i="7" s="1"/>
  <c r="E17669" i="7" s="1"/>
  <c r="E17670" i="7" s="1"/>
  <c r="E17671" i="7" s="1"/>
  <c r="E17672" i="7" s="1"/>
  <c r="E17673" i="7" s="1"/>
  <c r="E17674" i="7" s="1"/>
  <c r="E17675" i="7" s="1"/>
  <c r="E17676" i="7" s="1"/>
  <c r="E17677" i="7" s="1"/>
  <c r="E17678" i="7" s="1"/>
  <c r="E17679" i="7" s="1"/>
  <c r="E17680" i="7" s="1"/>
  <c r="E17681" i="7" s="1"/>
  <c r="E17682" i="7" s="1"/>
  <c r="E17683" i="7" s="1"/>
  <c r="E17684" i="7" s="1"/>
  <c r="E17685" i="7" s="1"/>
  <c r="E17686" i="7" s="1"/>
  <c r="E17687" i="7" s="1"/>
  <c r="E17688" i="7" s="1"/>
  <c r="E17689" i="7" s="1"/>
  <c r="E17690" i="7" s="1"/>
  <c r="E17691" i="7" s="1"/>
  <c r="E17692" i="7" s="1"/>
  <c r="E17693" i="7" s="1"/>
  <c r="E17694" i="7" s="1"/>
  <c r="E17695" i="7" s="1"/>
  <c r="E17696" i="7" s="1"/>
  <c r="E17697" i="7" s="1"/>
  <c r="E17698" i="7" s="1"/>
  <c r="E17699" i="7" s="1"/>
  <c r="E17700" i="7" s="1"/>
  <c r="E17701" i="7" s="1"/>
  <c r="E17702" i="7" s="1"/>
  <c r="E17703" i="7" s="1"/>
  <c r="E17704" i="7" s="1"/>
  <c r="E17705" i="7" s="1"/>
  <c r="E17706" i="7" s="1"/>
  <c r="E17707" i="7" s="1"/>
  <c r="E17708" i="7" s="1"/>
  <c r="E17709" i="7" s="1"/>
  <c r="E17710" i="7" s="1"/>
  <c r="E17711" i="7" s="1"/>
  <c r="E17712" i="7" s="1"/>
  <c r="E17713" i="7" s="1"/>
  <c r="E17714" i="7" s="1"/>
  <c r="E17715" i="7" s="1"/>
  <c r="E17716" i="7" s="1"/>
  <c r="E17717" i="7" s="1"/>
  <c r="E17718" i="7" s="1"/>
  <c r="E17719" i="7" s="1"/>
  <c r="E17720" i="7" s="1"/>
  <c r="E17721" i="7" s="1"/>
  <c r="E17722" i="7" s="1"/>
  <c r="E17723" i="7" s="1"/>
  <c r="E17724" i="7" s="1"/>
  <c r="E17725" i="7" s="1"/>
  <c r="E17726" i="7" s="1"/>
  <c r="E17727" i="7" s="1"/>
  <c r="E17728" i="7" s="1"/>
  <c r="E17729" i="7" s="1"/>
  <c r="E17730" i="7" s="1"/>
  <c r="E17731" i="7" s="1"/>
  <c r="E17732" i="7" s="1"/>
  <c r="E17733" i="7" s="1"/>
  <c r="E17734" i="7" s="1"/>
  <c r="E17735" i="7" s="1"/>
  <c r="E17736" i="7" s="1"/>
  <c r="E17737" i="7" s="1"/>
  <c r="E17738" i="7" s="1"/>
  <c r="E17739" i="7" s="1"/>
  <c r="E17740" i="7" s="1"/>
  <c r="E17741" i="7" s="1"/>
  <c r="E17742" i="7" s="1"/>
  <c r="E17743" i="7" s="1"/>
  <c r="E17744" i="7" s="1"/>
  <c r="E17745" i="7" s="1"/>
  <c r="E17746" i="7" s="1"/>
  <c r="E17747" i="7" s="1"/>
  <c r="E17748" i="7" s="1"/>
  <c r="E17749" i="7" s="1"/>
  <c r="E17750" i="7" s="1"/>
  <c r="E17751" i="7" s="1"/>
  <c r="E17752" i="7" s="1"/>
  <c r="E17753" i="7" s="1"/>
  <c r="E17754" i="7" s="1"/>
  <c r="E17755" i="7" s="1"/>
  <c r="E17756" i="7" s="1"/>
  <c r="E17757" i="7" s="1"/>
  <c r="E17758" i="7" s="1"/>
  <c r="E17759" i="7" s="1"/>
  <c r="E17760" i="7" s="1"/>
  <c r="E17761" i="7" s="1"/>
  <c r="E17762" i="7" s="1"/>
  <c r="E17763" i="7" s="1"/>
  <c r="E17764" i="7" s="1"/>
  <c r="E17765" i="7" s="1"/>
  <c r="E17766" i="7" s="1"/>
  <c r="E17767" i="7" s="1"/>
  <c r="E17768" i="7" s="1"/>
  <c r="E17769" i="7" s="1"/>
  <c r="E17770" i="7" s="1"/>
  <c r="E17771" i="7" s="1"/>
  <c r="E17772" i="7" s="1"/>
  <c r="E17773" i="7" s="1"/>
  <c r="E17774" i="7" s="1"/>
  <c r="E17775" i="7" s="1"/>
  <c r="E17776" i="7" s="1"/>
  <c r="E17777" i="7" s="1"/>
  <c r="E17778" i="7" s="1"/>
  <c r="E17779" i="7" s="1"/>
  <c r="E17780" i="7" s="1"/>
  <c r="E17781" i="7" s="1"/>
  <c r="E17782" i="7" s="1"/>
  <c r="E17783" i="7" s="1"/>
  <c r="E17784" i="7" s="1"/>
  <c r="E17785" i="7" s="1"/>
  <c r="E17786" i="7" s="1"/>
  <c r="E17787" i="7" s="1"/>
  <c r="E17788" i="7" s="1"/>
  <c r="E17789" i="7" s="1"/>
  <c r="E17790" i="7" s="1"/>
  <c r="E17791" i="7" s="1"/>
  <c r="E17792" i="7" s="1"/>
  <c r="E17793" i="7" s="1"/>
  <c r="E17794" i="7" s="1"/>
  <c r="E17795" i="7" s="1"/>
  <c r="E17796" i="7" s="1"/>
  <c r="E17797" i="7" s="1"/>
  <c r="E17798" i="7" s="1"/>
  <c r="E17799" i="7" s="1"/>
  <c r="E17800" i="7" s="1"/>
  <c r="E17801" i="7" s="1"/>
  <c r="E17802" i="7" s="1"/>
  <c r="E17803" i="7" s="1"/>
  <c r="E17804" i="7" s="1"/>
  <c r="E17805" i="7" s="1"/>
  <c r="E17806" i="7" s="1"/>
  <c r="E17807" i="7" s="1"/>
  <c r="E17808" i="7" s="1"/>
  <c r="E17809" i="7" s="1"/>
  <c r="E17810" i="7" s="1"/>
  <c r="E17811" i="7" s="1"/>
  <c r="E17812" i="7" s="1"/>
  <c r="E17813" i="7" s="1"/>
  <c r="E17814" i="7" s="1"/>
  <c r="E17815" i="7" s="1"/>
  <c r="E17816" i="7" s="1"/>
  <c r="E17817" i="7" s="1"/>
  <c r="E17818" i="7" s="1"/>
  <c r="E17819" i="7" s="1"/>
  <c r="E17820" i="7" s="1"/>
  <c r="E17821" i="7" s="1"/>
  <c r="E17822" i="7" s="1"/>
  <c r="E17823" i="7" s="1"/>
  <c r="E17824" i="7" s="1"/>
  <c r="E17825" i="7" s="1"/>
  <c r="E17826" i="7" s="1"/>
  <c r="E17827" i="7" s="1"/>
  <c r="E17828" i="7" s="1"/>
  <c r="E17829" i="7" s="1"/>
  <c r="E17830" i="7" s="1"/>
  <c r="E17831" i="7" s="1"/>
  <c r="E17832" i="7" s="1"/>
  <c r="E17833" i="7" s="1"/>
  <c r="E17834" i="7" s="1"/>
  <c r="E17835" i="7" s="1"/>
  <c r="E17836" i="7" s="1"/>
  <c r="E17837" i="7" s="1"/>
  <c r="E17838" i="7" s="1"/>
  <c r="E17839" i="7" s="1"/>
  <c r="E17840" i="7" s="1"/>
  <c r="E17841" i="7" s="1"/>
  <c r="E17842" i="7" s="1"/>
  <c r="E17843" i="7" s="1"/>
  <c r="E17844" i="7" s="1"/>
  <c r="E17845" i="7" s="1"/>
  <c r="E17846" i="7" s="1"/>
  <c r="E17847" i="7" s="1"/>
  <c r="E17848" i="7" s="1"/>
  <c r="E17849" i="7" s="1"/>
  <c r="E17850" i="7" s="1"/>
  <c r="E17851" i="7" s="1"/>
  <c r="E17852" i="7" s="1"/>
  <c r="E17853" i="7" s="1"/>
  <c r="E17854" i="7" s="1"/>
  <c r="E17855" i="7" s="1"/>
  <c r="E17856" i="7" s="1"/>
  <c r="E17857" i="7" s="1"/>
  <c r="E17858" i="7" s="1"/>
  <c r="E17859" i="7" s="1"/>
  <c r="E17860" i="7" s="1"/>
  <c r="E17861" i="7" s="1"/>
  <c r="E17862" i="7" s="1"/>
  <c r="E17863" i="7" s="1"/>
  <c r="E17864" i="7" s="1"/>
  <c r="E17865" i="7" s="1"/>
  <c r="E17866" i="7" s="1"/>
  <c r="E17867" i="7" s="1"/>
  <c r="E17868" i="7" s="1"/>
  <c r="E17869" i="7" s="1"/>
  <c r="E17870" i="7" s="1"/>
  <c r="E17871" i="7" s="1"/>
  <c r="E17872" i="7" s="1"/>
  <c r="E17873" i="7" s="1"/>
  <c r="E17874" i="7" s="1"/>
  <c r="E17875" i="7" s="1"/>
  <c r="E17876" i="7" s="1"/>
  <c r="E17877" i="7" s="1"/>
  <c r="E17878" i="7" s="1"/>
  <c r="E17879" i="7" s="1"/>
  <c r="E17880" i="7" s="1"/>
  <c r="E17881" i="7" s="1"/>
  <c r="E17882" i="7" s="1"/>
  <c r="E17883" i="7" s="1"/>
  <c r="E17884" i="7" s="1"/>
  <c r="E17885" i="7" s="1"/>
  <c r="E17886" i="7" s="1"/>
  <c r="E17887" i="7" s="1"/>
  <c r="E17888" i="7" s="1"/>
  <c r="E17889" i="7" s="1"/>
  <c r="E17890" i="7" s="1"/>
  <c r="E17891" i="7" s="1"/>
  <c r="E17892" i="7" s="1"/>
  <c r="E17893" i="7" s="1"/>
  <c r="E17894" i="7" s="1"/>
  <c r="E17895" i="7" s="1"/>
  <c r="E17896" i="7" s="1"/>
  <c r="E17897" i="7" s="1"/>
  <c r="E17898" i="7" s="1"/>
  <c r="E17899" i="7" s="1"/>
  <c r="E17900" i="7" s="1"/>
  <c r="E17901" i="7" s="1"/>
  <c r="E17902" i="7" s="1"/>
  <c r="E17903" i="7" s="1"/>
  <c r="E17904" i="7" s="1"/>
  <c r="E17905" i="7" s="1"/>
  <c r="E17906" i="7" s="1"/>
  <c r="E17907" i="7" s="1"/>
  <c r="E17908" i="7" s="1"/>
  <c r="E17909" i="7" s="1"/>
  <c r="E17910" i="7" s="1"/>
  <c r="E17911" i="7" s="1"/>
  <c r="E17912" i="7" s="1"/>
  <c r="E17913" i="7" s="1"/>
  <c r="E17914" i="7" s="1"/>
  <c r="E17915" i="7" s="1"/>
  <c r="E17916" i="7" s="1"/>
  <c r="E17917" i="7" s="1"/>
  <c r="E17918" i="7" s="1"/>
  <c r="E17919" i="7" s="1"/>
  <c r="E17920" i="7" s="1"/>
  <c r="E17921" i="7" s="1"/>
  <c r="E17922" i="7" s="1"/>
  <c r="E17923" i="7" s="1"/>
  <c r="E17924" i="7" s="1"/>
  <c r="E17925" i="7" s="1"/>
  <c r="E17926" i="7" s="1"/>
  <c r="E17927" i="7" s="1"/>
  <c r="E17928" i="7" s="1"/>
  <c r="E17929" i="7" s="1"/>
  <c r="E17930" i="7" s="1"/>
  <c r="E17931" i="7" s="1"/>
  <c r="E17932" i="7" s="1"/>
  <c r="E17933" i="7" s="1"/>
  <c r="E17934" i="7" s="1"/>
  <c r="E17935" i="7" s="1"/>
  <c r="E17936" i="7" s="1"/>
  <c r="E17937" i="7" s="1"/>
  <c r="E17938" i="7" s="1"/>
  <c r="E17939" i="7" s="1"/>
  <c r="E17940" i="7" s="1"/>
  <c r="E17941" i="7" s="1"/>
  <c r="E17942" i="7" s="1"/>
  <c r="E17943" i="7" s="1"/>
  <c r="E17944" i="7" s="1"/>
  <c r="E17945" i="7" s="1"/>
  <c r="E17946" i="7" s="1"/>
  <c r="E17947" i="7" s="1"/>
  <c r="E17948" i="7" s="1"/>
  <c r="E17949" i="7" s="1"/>
  <c r="E17950" i="7" s="1"/>
  <c r="E17951" i="7" s="1"/>
  <c r="E17952" i="7" s="1"/>
  <c r="E17953" i="7" s="1"/>
  <c r="E17954" i="7" s="1"/>
  <c r="E17955" i="7" s="1"/>
  <c r="E17956" i="7" s="1"/>
  <c r="E17957" i="7" s="1"/>
  <c r="E17958" i="7" s="1"/>
  <c r="E17959" i="7" s="1"/>
  <c r="E17960" i="7" s="1"/>
  <c r="E17961" i="7" s="1"/>
  <c r="E17962" i="7" s="1"/>
  <c r="E17963" i="7" s="1"/>
  <c r="E17964" i="7" s="1"/>
  <c r="E17965" i="7" s="1"/>
  <c r="E17966" i="7" s="1"/>
  <c r="E17967" i="7" s="1"/>
  <c r="E17968" i="7" s="1"/>
  <c r="E17969" i="7" s="1"/>
  <c r="E17970" i="7" s="1"/>
  <c r="E17971" i="7" s="1"/>
  <c r="E17972" i="7" s="1"/>
  <c r="E17973" i="7" s="1"/>
  <c r="E17974" i="7" s="1"/>
  <c r="E17975" i="7" s="1"/>
  <c r="E17976" i="7" s="1"/>
  <c r="E17977" i="7" s="1"/>
  <c r="E17978" i="7" s="1"/>
  <c r="E17979" i="7" s="1"/>
  <c r="E17980" i="7" s="1"/>
  <c r="E17981" i="7" s="1"/>
  <c r="E17982" i="7" s="1"/>
  <c r="E17983" i="7" s="1"/>
  <c r="E17984" i="7" s="1"/>
  <c r="E17985" i="7" s="1"/>
  <c r="E17986" i="7" s="1"/>
  <c r="E17987" i="7" s="1"/>
  <c r="E17988" i="7" s="1"/>
  <c r="E17989" i="7" s="1"/>
  <c r="E17990" i="7" s="1"/>
  <c r="E17991" i="7" s="1"/>
  <c r="E17992" i="7" s="1"/>
  <c r="E17993" i="7" s="1"/>
  <c r="E17994" i="7" s="1"/>
  <c r="E17995" i="7" s="1"/>
  <c r="E17996" i="7" s="1"/>
  <c r="E17997" i="7" s="1"/>
  <c r="E17998" i="7" s="1"/>
  <c r="E17999" i="7" s="1"/>
  <c r="E18000" i="7" s="1"/>
  <c r="E18001" i="7" s="1"/>
  <c r="E18002" i="7" s="1"/>
  <c r="E18003" i="7" s="1"/>
  <c r="E18004" i="7" s="1"/>
  <c r="E18005" i="7" s="1"/>
  <c r="E18006" i="7" s="1"/>
  <c r="E18007" i="7" s="1"/>
  <c r="E18008" i="7" s="1"/>
  <c r="E18009" i="7" s="1"/>
  <c r="E18010" i="7" s="1"/>
  <c r="E18011" i="7" s="1"/>
  <c r="E18012" i="7" s="1"/>
  <c r="E18013" i="7" s="1"/>
  <c r="E18014" i="7" s="1"/>
  <c r="E18015" i="7" s="1"/>
  <c r="E18016" i="7" s="1"/>
  <c r="E18017" i="7" s="1"/>
  <c r="E18018" i="7" s="1"/>
  <c r="E18019" i="7" s="1"/>
  <c r="E18020" i="7" s="1"/>
  <c r="E18021" i="7" s="1"/>
  <c r="E18022" i="7" s="1"/>
  <c r="E18023" i="7" s="1"/>
  <c r="E18024" i="7" s="1"/>
  <c r="E18025" i="7" s="1"/>
  <c r="E18026" i="7" s="1"/>
  <c r="E18027" i="7" s="1"/>
  <c r="E18028" i="7" s="1"/>
  <c r="E18029" i="7" s="1"/>
  <c r="E18030" i="7" s="1"/>
  <c r="E18031" i="7" s="1"/>
  <c r="E18032" i="7" s="1"/>
  <c r="E18033" i="7" s="1"/>
  <c r="E18034" i="7" s="1"/>
  <c r="E18035" i="7" s="1"/>
  <c r="E18036" i="7" s="1"/>
  <c r="E18037" i="7" s="1"/>
  <c r="E18038" i="7" s="1"/>
  <c r="E18039" i="7" s="1"/>
  <c r="E18040" i="7" s="1"/>
  <c r="E18041" i="7" s="1"/>
  <c r="E18042" i="7" s="1"/>
  <c r="E18043" i="7" s="1"/>
  <c r="E18044" i="7" s="1"/>
  <c r="E18045" i="7" s="1"/>
  <c r="E18046" i="7" s="1"/>
  <c r="E18047" i="7" s="1"/>
  <c r="E18048" i="7" s="1"/>
  <c r="E18049" i="7" s="1"/>
  <c r="E18050" i="7" s="1"/>
  <c r="E18051" i="7" s="1"/>
  <c r="E18052" i="7" s="1"/>
  <c r="E18053" i="7" s="1"/>
  <c r="E18054" i="7" s="1"/>
  <c r="E18055" i="7" s="1"/>
  <c r="E18056" i="7" s="1"/>
  <c r="E18057" i="7" s="1"/>
  <c r="E18058" i="7" s="1"/>
  <c r="E18059" i="7" s="1"/>
  <c r="E18060" i="7" s="1"/>
  <c r="E18061" i="7" s="1"/>
  <c r="E18062" i="7" s="1"/>
  <c r="E18063" i="7" s="1"/>
  <c r="E18064" i="7" s="1"/>
  <c r="E18065" i="7" s="1"/>
  <c r="E18066" i="7" s="1"/>
  <c r="E18067" i="7" s="1"/>
  <c r="E18068" i="7" s="1"/>
  <c r="E18069" i="7" s="1"/>
  <c r="E18070" i="7" s="1"/>
  <c r="E18071" i="7" s="1"/>
  <c r="E18072" i="7" s="1"/>
  <c r="E18073" i="7" s="1"/>
  <c r="E18074" i="7" s="1"/>
  <c r="E18075" i="7" s="1"/>
  <c r="E18076" i="7" s="1"/>
  <c r="E18077" i="7" s="1"/>
  <c r="E18078" i="7" s="1"/>
  <c r="E18079" i="7" s="1"/>
  <c r="E18080" i="7" s="1"/>
  <c r="E18081" i="7" s="1"/>
  <c r="E18082" i="7" s="1"/>
  <c r="E18083" i="7" s="1"/>
  <c r="E18084" i="7" s="1"/>
  <c r="E18085" i="7" s="1"/>
  <c r="E18086" i="7" s="1"/>
  <c r="E18087" i="7" s="1"/>
  <c r="E18088" i="7" s="1"/>
  <c r="E18089" i="7" s="1"/>
  <c r="E18090" i="7" s="1"/>
  <c r="E18091" i="7" s="1"/>
  <c r="E18092" i="7" s="1"/>
  <c r="E18093" i="7" s="1"/>
  <c r="E18094" i="7" s="1"/>
  <c r="E18095" i="7" s="1"/>
  <c r="E18096" i="7" s="1"/>
  <c r="E18097" i="7" s="1"/>
  <c r="E18098" i="7" s="1"/>
  <c r="E18099" i="7" s="1"/>
  <c r="E18100" i="7" s="1"/>
  <c r="E18101" i="7" s="1"/>
  <c r="E18102" i="7" s="1"/>
  <c r="E18103" i="7" s="1"/>
  <c r="E18104" i="7" s="1"/>
  <c r="E18105" i="7" s="1"/>
  <c r="E18106" i="7" s="1"/>
  <c r="E18107" i="7" s="1"/>
  <c r="E18108" i="7" s="1"/>
  <c r="E18109" i="7" s="1"/>
  <c r="E18110" i="7" s="1"/>
  <c r="E18111" i="7" s="1"/>
  <c r="E18112" i="7" s="1"/>
  <c r="E18113" i="7" s="1"/>
  <c r="E18114" i="7" s="1"/>
  <c r="E18115" i="7" s="1"/>
  <c r="E18116" i="7" s="1"/>
  <c r="E18117" i="7" s="1"/>
  <c r="E18118" i="7" s="1"/>
  <c r="E18119" i="7" s="1"/>
  <c r="E18120" i="7" s="1"/>
  <c r="E18121" i="7" s="1"/>
  <c r="E18122" i="7" s="1"/>
  <c r="E18123" i="7" s="1"/>
  <c r="E18124" i="7" s="1"/>
  <c r="E18125" i="7" s="1"/>
  <c r="E18126" i="7" s="1"/>
  <c r="E18127" i="7" s="1"/>
  <c r="E18128" i="7" s="1"/>
  <c r="E18129" i="7" s="1"/>
  <c r="E18130" i="7" s="1"/>
  <c r="E18131" i="7" s="1"/>
  <c r="E18132" i="7" s="1"/>
  <c r="E18133" i="7" s="1"/>
  <c r="E18134" i="7" s="1"/>
  <c r="E18135" i="7" s="1"/>
  <c r="E18136" i="7" s="1"/>
  <c r="E18137" i="7" s="1"/>
  <c r="E18138" i="7" s="1"/>
  <c r="E18139" i="7" s="1"/>
  <c r="E18140" i="7" s="1"/>
  <c r="E18141" i="7" s="1"/>
  <c r="E18142" i="7" s="1"/>
  <c r="E18143" i="7" s="1"/>
  <c r="E18144" i="7" s="1"/>
  <c r="E18145" i="7" s="1"/>
  <c r="E18146" i="7" s="1"/>
  <c r="E18147" i="7" s="1"/>
  <c r="E18148" i="7" s="1"/>
  <c r="E18149" i="7" s="1"/>
  <c r="E18150" i="7" s="1"/>
  <c r="E18151" i="7" s="1"/>
  <c r="E18152" i="7" s="1"/>
  <c r="E18153" i="7" s="1"/>
  <c r="E18154" i="7" s="1"/>
  <c r="E18155" i="7" s="1"/>
  <c r="E18156" i="7" s="1"/>
  <c r="E18157" i="7" s="1"/>
  <c r="E18158" i="7" s="1"/>
  <c r="E18159" i="7" s="1"/>
  <c r="E18160" i="7" s="1"/>
  <c r="E18161" i="7" s="1"/>
  <c r="E18162" i="7" s="1"/>
  <c r="E18163" i="7" s="1"/>
  <c r="E18164" i="7" s="1"/>
  <c r="E18165" i="7" s="1"/>
  <c r="E18166" i="7" s="1"/>
  <c r="E18167" i="7" s="1"/>
  <c r="E18168" i="7" s="1"/>
  <c r="E18169" i="7" s="1"/>
  <c r="E18170" i="7" s="1"/>
  <c r="E18171" i="7" s="1"/>
  <c r="E18172" i="7" s="1"/>
  <c r="E18173" i="7" s="1"/>
  <c r="E18174" i="7" s="1"/>
  <c r="E18175" i="7" s="1"/>
  <c r="E18176" i="7" s="1"/>
  <c r="E18177" i="7" s="1"/>
  <c r="E18178" i="7" s="1"/>
  <c r="E18179" i="7" s="1"/>
  <c r="E18180" i="7" s="1"/>
  <c r="E18181" i="7" s="1"/>
  <c r="E18182" i="7" s="1"/>
  <c r="E18183" i="7" s="1"/>
  <c r="E18184" i="7" s="1"/>
  <c r="E18185" i="7" s="1"/>
  <c r="E18186" i="7" s="1"/>
  <c r="E18187" i="7" s="1"/>
  <c r="E18188" i="7" s="1"/>
  <c r="E18189" i="7" s="1"/>
  <c r="E18190" i="7" s="1"/>
  <c r="E18191" i="7" s="1"/>
  <c r="E18192" i="7" s="1"/>
  <c r="E18193" i="7" s="1"/>
  <c r="E18194" i="7" s="1"/>
  <c r="E18195" i="7" s="1"/>
  <c r="E18196" i="7" s="1"/>
  <c r="E18197" i="7" s="1"/>
  <c r="E18198" i="7" s="1"/>
  <c r="E18199" i="7" s="1"/>
  <c r="E18200" i="7" s="1"/>
  <c r="E18201" i="7" s="1"/>
  <c r="E18202" i="7" s="1"/>
  <c r="E18203" i="7" s="1"/>
  <c r="E18204" i="7" s="1"/>
  <c r="E18205" i="7" s="1"/>
  <c r="E18206" i="7" s="1"/>
  <c r="E18207" i="7" s="1"/>
  <c r="E18208" i="7" s="1"/>
  <c r="E18209" i="7" s="1"/>
  <c r="E18210" i="7" s="1"/>
  <c r="E18211" i="7" s="1"/>
  <c r="E18212" i="7" s="1"/>
  <c r="E18213" i="7" s="1"/>
  <c r="E18214" i="7" s="1"/>
  <c r="E18215" i="7" s="1"/>
  <c r="E18216" i="7" s="1"/>
  <c r="E18217" i="7" s="1"/>
  <c r="E18218" i="7" s="1"/>
  <c r="E18219" i="7" s="1"/>
  <c r="E18220" i="7" s="1"/>
  <c r="E18221" i="7" s="1"/>
  <c r="E18222" i="7" s="1"/>
  <c r="E18223" i="7" s="1"/>
  <c r="E18224" i="7" s="1"/>
  <c r="E18225" i="7" s="1"/>
  <c r="E18226" i="7" s="1"/>
  <c r="E18227" i="7" s="1"/>
  <c r="E18228" i="7" s="1"/>
  <c r="E18229" i="7" s="1"/>
  <c r="E18230" i="7" s="1"/>
  <c r="E18231" i="7" s="1"/>
  <c r="E18232" i="7" s="1"/>
  <c r="E18233" i="7" s="1"/>
  <c r="E18234" i="7" s="1"/>
  <c r="E18235" i="7" s="1"/>
  <c r="E18236" i="7" s="1"/>
  <c r="E18237" i="7" s="1"/>
  <c r="E18238" i="7" s="1"/>
  <c r="E18239" i="7" s="1"/>
  <c r="E18240" i="7" s="1"/>
  <c r="E18241" i="7" s="1"/>
  <c r="E18242" i="7" s="1"/>
  <c r="E18243" i="7" s="1"/>
  <c r="E18244" i="7" s="1"/>
  <c r="E18245" i="7" s="1"/>
  <c r="E18246" i="7" s="1"/>
  <c r="E18247" i="7" s="1"/>
  <c r="E18248" i="7" s="1"/>
  <c r="E18249" i="7" s="1"/>
  <c r="E18250" i="7" s="1"/>
  <c r="E18251" i="7" s="1"/>
  <c r="E18252" i="7" s="1"/>
  <c r="E18253" i="7" s="1"/>
  <c r="E18254" i="7" s="1"/>
  <c r="E18255" i="7" s="1"/>
  <c r="E18256" i="7" s="1"/>
  <c r="E18257" i="7" s="1"/>
  <c r="E18258" i="7" s="1"/>
  <c r="E18259" i="7" s="1"/>
  <c r="E18260" i="7" s="1"/>
  <c r="E18261" i="7" s="1"/>
  <c r="E18262" i="7" s="1"/>
  <c r="E18263" i="7" s="1"/>
  <c r="E18264" i="7" s="1"/>
  <c r="E18265" i="7" s="1"/>
  <c r="E18266" i="7" s="1"/>
  <c r="E18267" i="7" s="1"/>
  <c r="E18268" i="7" s="1"/>
  <c r="E18269" i="7" s="1"/>
  <c r="E18270" i="7" s="1"/>
  <c r="E18271" i="7" s="1"/>
  <c r="E18272" i="7" s="1"/>
  <c r="E18273" i="7" s="1"/>
  <c r="E18274" i="7" s="1"/>
  <c r="E18275" i="7" s="1"/>
  <c r="E18276" i="7" s="1"/>
  <c r="E18277" i="7" s="1"/>
  <c r="E18278" i="7" s="1"/>
  <c r="E18279" i="7" s="1"/>
  <c r="E18280" i="7" s="1"/>
  <c r="E18281" i="7" s="1"/>
  <c r="E18282" i="7" s="1"/>
  <c r="E18283" i="7" s="1"/>
  <c r="E18284" i="7" s="1"/>
  <c r="E18285" i="7" s="1"/>
  <c r="E18286" i="7" s="1"/>
  <c r="E18287" i="7" s="1"/>
  <c r="E18288" i="7" s="1"/>
  <c r="E18289" i="7" s="1"/>
  <c r="E18290" i="7" s="1"/>
  <c r="E18291" i="7" s="1"/>
  <c r="E18292" i="7" s="1"/>
  <c r="E18293" i="7" s="1"/>
  <c r="E18294" i="7" s="1"/>
  <c r="E18295" i="7" s="1"/>
  <c r="E18296" i="7" s="1"/>
  <c r="E18297" i="7" s="1"/>
  <c r="E18298" i="7" s="1"/>
  <c r="E18299" i="7" s="1"/>
  <c r="E18300" i="7" s="1"/>
  <c r="E18301" i="7" s="1"/>
  <c r="E18302" i="7" s="1"/>
  <c r="E18303" i="7" s="1"/>
  <c r="E18304" i="7" s="1"/>
  <c r="E18305" i="7" s="1"/>
  <c r="E18306" i="7" s="1"/>
  <c r="E18307" i="7" s="1"/>
  <c r="E18308" i="7" s="1"/>
  <c r="E18309" i="7" s="1"/>
  <c r="E18310" i="7" s="1"/>
  <c r="E18311" i="7" s="1"/>
  <c r="E18312" i="7" s="1"/>
  <c r="E18313" i="7" s="1"/>
  <c r="E18314" i="7" s="1"/>
  <c r="E18315" i="7" s="1"/>
  <c r="E18316" i="7" s="1"/>
  <c r="E18317" i="7" s="1"/>
  <c r="E18318" i="7" s="1"/>
  <c r="E18319" i="7" s="1"/>
  <c r="E18320" i="7" s="1"/>
  <c r="E18321" i="7" s="1"/>
  <c r="E18322" i="7" s="1"/>
  <c r="E18323" i="7" s="1"/>
  <c r="E18324" i="7" s="1"/>
  <c r="E18325" i="7" s="1"/>
  <c r="E18326" i="7" s="1"/>
  <c r="E18327" i="7" s="1"/>
  <c r="E18328" i="7" s="1"/>
  <c r="E18329" i="7" s="1"/>
  <c r="E18330" i="7" s="1"/>
  <c r="E18331" i="7" s="1"/>
  <c r="E18332" i="7" s="1"/>
  <c r="E18333" i="7" s="1"/>
  <c r="E18334" i="7" s="1"/>
  <c r="E18335" i="7" s="1"/>
  <c r="E18336" i="7" s="1"/>
  <c r="E18337" i="7" s="1"/>
  <c r="E18338" i="7" s="1"/>
  <c r="E18339" i="7" s="1"/>
  <c r="E18340" i="7" s="1"/>
  <c r="E18341" i="7" s="1"/>
  <c r="E18342" i="7" s="1"/>
  <c r="E18343" i="7" s="1"/>
  <c r="E18344" i="7" s="1"/>
  <c r="E18345" i="7" s="1"/>
  <c r="E18346" i="7" s="1"/>
  <c r="E18347" i="7" s="1"/>
  <c r="E18348" i="7" s="1"/>
  <c r="E18349" i="7" s="1"/>
  <c r="E18350" i="7" s="1"/>
  <c r="E18351" i="7" s="1"/>
  <c r="E18352" i="7" s="1"/>
  <c r="E18353" i="7" s="1"/>
  <c r="E18354" i="7" s="1"/>
  <c r="E18355" i="7" s="1"/>
  <c r="E18356" i="7" s="1"/>
  <c r="E18357" i="7" s="1"/>
  <c r="E18358" i="7" s="1"/>
  <c r="E18359" i="7" s="1"/>
  <c r="E18360" i="7" s="1"/>
  <c r="E18361" i="7" s="1"/>
  <c r="E18362" i="7" s="1"/>
  <c r="E18363" i="7" s="1"/>
  <c r="E18364" i="7" s="1"/>
  <c r="E18365" i="7" s="1"/>
  <c r="E18366" i="7" s="1"/>
  <c r="E18367" i="7" s="1"/>
  <c r="E18368" i="7" s="1"/>
  <c r="E18369" i="7" s="1"/>
  <c r="E18370" i="7" s="1"/>
  <c r="E18371" i="7" s="1"/>
  <c r="E18372" i="7" s="1"/>
  <c r="E18373" i="7" s="1"/>
  <c r="E18374" i="7" s="1"/>
  <c r="E18375" i="7" s="1"/>
  <c r="E18376" i="7" s="1"/>
  <c r="E18377" i="7" s="1"/>
  <c r="E18378" i="7" s="1"/>
  <c r="E18379" i="7" s="1"/>
  <c r="E18380" i="7" s="1"/>
  <c r="E18381" i="7" s="1"/>
  <c r="E18382" i="7" s="1"/>
  <c r="E18383" i="7" s="1"/>
  <c r="E18384" i="7" s="1"/>
  <c r="E18385" i="7" s="1"/>
  <c r="E18386" i="7" s="1"/>
  <c r="E18387" i="7" s="1"/>
  <c r="E18388" i="7" s="1"/>
  <c r="E18389" i="7" s="1"/>
  <c r="E18390" i="7" s="1"/>
  <c r="E18391" i="7" s="1"/>
  <c r="E18392" i="7" s="1"/>
  <c r="E18393" i="7" s="1"/>
  <c r="E18394" i="7" s="1"/>
  <c r="E18395" i="7" s="1"/>
  <c r="E18396" i="7" s="1"/>
  <c r="E18397" i="7" s="1"/>
  <c r="E18398" i="7" s="1"/>
  <c r="E18399" i="7" s="1"/>
  <c r="E18400" i="7" s="1"/>
  <c r="E18401" i="7" s="1"/>
  <c r="E18402" i="7" s="1"/>
  <c r="E18403" i="7" s="1"/>
  <c r="E18404" i="7" s="1"/>
  <c r="E18405" i="7" s="1"/>
  <c r="E18406" i="7" s="1"/>
  <c r="E18407" i="7" s="1"/>
  <c r="E18408" i="7" s="1"/>
  <c r="E18409" i="7" s="1"/>
  <c r="E18410" i="7" s="1"/>
  <c r="E18411" i="7" s="1"/>
  <c r="E18412" i="7" s="1"/>
  <c r="E18413" i="7" s="1"/>
  <c r="E18414" i="7" s="1"/>
  <c r="E18415" i="7" s="1"/>
  <c r="E18416" i="7" s="1"/>
  <c r="E18417" i="7" s="1"/>
  <c r="E18418" i="7" s="1"/>
  <c r="E18419" i="7" s="1"/>
  <c r="E18420" i="7" s="1"/>
  <c r="E18421" i="7" s="1"/>
  <c r="E18422" i="7" s="1"/>
  <c r="E18423" i="7" s="1"/>
  <c r="E18424" i="7" s="1"/>
  <c r="E18425" i="7" s="1"/>
  <c r="E18426" i="7" s="1"/>
  <c r="E18427" i="7" s="1"/>
  <c r="E18428" i="7" s="1"/>
  <c r="E18429" i="7" s="1"/>
  <c r="E18430" i="7" s="1"/>
  <c r="E18431" i="7" s="1"/>
  <c r="E18432" i="7" s="1"/>
  <c r="E18433" i="7" s="1"/>
  <c r="E18434" i="7" s="1"/>
  <c r="E18435" i="7" s="1"/>
  <c r="E18436" i="7" s="1"/>
  <c r="E18437" i="7" s="1"/>
  <c r="E18438" i="7" s="1"/>
  <c r="E18439" i="7" s="1"/>
  <c r="E18440" i="7" s="1"/>
  <c r="E18441" i="7" s="1"/>
  <c r="E18442" i="7" s="1"/>
  <c r="E18443" i="7" s="1"/>
  <c r="E18444" i="7" s="1"/>
  <c r="E18445" i="7" s="1"/>
  <c r="E18446" i="7" s="1"/>
  <c r="E18447" i="7" s="1"/>
  <c r="E18448" i="7" s="1"/>
  <c r="E18449" i="7" s="1"/>
  <c r="E18450" i="7" s="1"/>
  <c r="E18451" i="7" s="1"/>
  <c r="E18452" i="7" s="1"/>
  <c r="E18453" i="7" s="1"/>
  <c r="E18454" i="7" s="1"/>
  <c r="E18455" i="7" s="1"/>
  <c r="E18456" i="7" s="1"/>
  <c r="E18457" i="7" s="1"/>
  <c r="E18458" i="7" s="1"/>
  <c r="E18459" i="7" s="1"/>
  <c r="E18460" i="7" s="1"/>
  <c r="E18461" i="7" s="1"/>
  <c r="E18462" i="7" s="1"/>
  <c r="E18463" i="7" s="1"/>
  <c r="E18464" i="7" s="1"/>
  <c r="E18465" i="7" s="1"/>
  <c r="E18466" i="7" s="1"/>
  <c r="E18467" i="7" s="1"/>
  <c r="E18468" i="7" s="1"/>
  <c r="E18469" i="7" s="1"/>
  <c r="E18470" i="7" s="1"/>
  <c r="E18471" i="7" s="1"/>
  <c r="E18472" i="7" s="1"/>
  <c r="E18473" i="7" s="1"/>
  <c r="E18474" i="7" s="1"/>
  <c r="E18475" i="7" s="1"/>
  <c r="E18476" i="7" s="1"/>
  <c r="E18477" i="7" s="1"/>
  <c r="E18478" i="7" s="1"/>
  <c r="E18479" i="7" s="1"/>
  <c r="E18480" i="7" s="1"/>
  <c r="E18481" i="7" s="1"/>
  <c r="E18482" i="7" s="1"/>
  <c r="E18483" i="7" s="1"/>
  <c r="E18484" i="7" s="1"/>
  <c r="E18485" i="7" s="1"/>
  <c r="E18486" i="7" s="1"/>
  <c r="E18487" i="7" s="1"/>
  <c r="E18488" i="7" s="1"/>
  <c r="E18489" i="7" s="1"/>
  <c r="E18490" i="7" s="1"/>
  <c r="E18491" i="7" s="1"/>
  <c r="E18492" i="7" s="1"/>
  <c r="E18493" i="7" s="1"/>
  <c r="E18494" i="7" s="1"/>
  <c r="E18495" i="7" s="1"/>
  <c r="E18496" i="7" s="1"/>
  <c r="E18497" i="7" s="1"/>
  <c r="E18498" i="7" s="1"/>
  <c r="E18499" i="7" s="1"/>
  <c r="E18500" i="7" s="1"/>
  <c r="E18501" i="7" s="1"/>
  <c r="E18502" i="7" s="1"/>
  <c r="E18503" i="7" s="1"/>
  <c r="E18504" i="7" s="1"/>
  <c r="E18505" i="7" s="1"/>
  <c r="E18506" i="7" s="1"/>
  <c r="E18507" i="7" s="1"/>
  <c r="E18508" i="7" s="1"/>
  <c r="E18509" i="7" s="1"/>
  <c r="E18510" i="7" s="1"/>
  <c r="E18511" i="7" s="1"/>
  <c r="E18512" i="7" s="1"/>
  <c r="E18513" i="7" s="1"/>
  <c r="E18514" i="7" s="1"/>
  <c r="E18515" i="7" s="1"/>
  <c r="E18516" i="7" s="1"/>
  <c r="E18517" i="7" s="1"/>
  <c r="E18518" i="7" s="1"/>
  <c r="E18519" i="7" s="1"/>
  <c r="E18520" i="7" s="1"/>
  <c r="E18521" i="7" s="1"/>
  <c r="E18522" i="7" s="1"/>
  <c r="E18523" i="7" s="1"/>
  <c r="E18524" i="7" s="1"/>
  <c r="E18525" i="7" s="1"/>
  <c r="E18526" i="7" s="1"/>
  <c r="E18527" i="7" s="1"/>
  <c r="E18528" i="7" s="1"/>
  <c r="E18529" i="7" s="1"/>
  <c r="E18530" i="7" s="1"/>
  <c r="E18531" i="7" s="1"/>
  <c r="E18532" i="7" s="1"/>
  <c r="E18533" i="7" s="1"/>
  <c r="E18534" i="7" s="1"/>
  <c r="E18535" i="7" s="1"/>
  <c r="E18536" i="7" s="1"/>
  <c r="E18537" i="7" s="1"/>
  <c r="E18538" i="7" s="1"/>
  <c r="E18539" i="7" s="1"/>
  <c r="E18540" i="7" s="1"/>
  <c r="E18541" i="7" s="1"/>
  <c r="E18542" i="7" s="1"/>
  <c r="E18543" i="7" s="1"/>
  <c r="E18544" i="7" s="1"/>
  <c r="E18545" i="7" s="1"/>
  <c r="E18546" i="7" s="1"/>
  <c r="E18547" i="7" s="1"/>
  <c r="E18548" i="7" s="1"/>
  <c r="E18549" i="7" s="1"/>
  <c r="E18550" i="7" s="1"/>
  <c r="E18551" i="7" s="1"/>
  <c r="E18552" i="7" s="1"/>
  <c r="E18553" i="7" s="1"/>
  <c r="E18554" i="7" s="1"/>
  <c r="E18555" i="7" s="1"/>
  <c r="E18556" i="7" s="1"/>
  <c r="E18557" i="7" s="1"/>
  <c r="E18558" i="7" s="1"/>
  <c r="E18559" i="7" s="1"/>
  <c r="E18560" i="7" s="1"/>
  <c r="E18561" i="7" s="1"/>
  <c r="E18562" i="7" s="1"/>
  <c r="E18563" i="7" s="1"/>
  <c r="E18564" i="7" s="1"/>
  <c r="E18565" i="7" s="1"/>
  <c r="E18566" i="7" s="1"/>
  <c r="E18567" i="7" s="1"/>
  <c r="E18568" i="7" s="1"/>
  <c r="E18569" i="7" s="1"/>
  <c r="E18570" i="7" s="1"/>
  <c r="E18571" i="7" s="1"/>
  <c r="E18572" i="7" s="1"/>
  <c r="E18573" i="7" s="1"/>
  <c r="E18574" i="7" s="1"/>
  <c r="E18575" i="7" s="1"/>
  <c r="E18576" i="7" s="1"/>
  <c r="E18577" i="7" s="1"/>
  <c r="E18578" i="7" s="1"/>
  <c r="E18579" i="7" s="1"/>
  <c r="E18580" i="7" s="1"/>
  <c r="E18581" i="7" s="1"/>
  <c r="E18582" i="7" s="1"/>
  <c r="E18583" i="7" s="1"/>
  <c r="E18584" i="7" s="1"/>
  <c r="E18585" i="7" s="1"/>
  <c r="E18586" i="7" s="1"/>
  <c r="E18587" i="7" s="1"/>
  <c r="E18588" i="7" s="1"/>
  <c r="E18589" i="7" s="1"/>
  <c r="E18590" i="7" s="1"/>
  <c r="E18591" i="7" s="1"/>
  <c r="E18592" i="7" s="1"/>
  <c r="E18593" i="7" s="1"/>
  <c r="E18594" i="7" s="1"/>
  <c r="E18595" i="7" s="1"/>
  <c r="E18596" i="7" s="1"/>
  <c r="E18597" i="7" s="1"/>
  <c r="E18598" i="7" s="1"/>
  <c r="E18599" i="7" s="1"/>
  <c r="E18600" i="7" s="1"/>
  <c r="E18601" i="7" s="1"/>
  <c r="E18602" i="7" s="1"/>
  <c r="E18603" i="7" s="1"/>
  <c r="E18604" i="7" s="1"/>
  <c r="E18605" i="7" s="1"/>
  <c r="E18606" i="7" s="1"/>
  <c r="E18607" i="7" s="1"/>
  <c r="E18608" i="7" s="1"/>
  <c r="E18609" i="7" s="1"/>
  <c r="E18610" i="7" s="1"/>
  <c r="E18611" i="7" s="1"/>
  <c r="E18612" i="7" s="1"/>
  <c r="E18613" i="7" s="1"/>
  <c r="E18614" i="7" s="1"/>
  <c r="E18615" i="7" s="1"/>
  <c r="E18616" i="7" s="1"/>
  <c r="E18617" i="7" s="1"/>
  <c r="E18618" i="7" s="1"/>
  <c r="E18619" i="7" s="1"/>
  <c r="E18620" i="7" s="1"/>
  <c r="E18621" i="7" s="1"/>
  <c r="E18622" i="7" s="1"/>
  <c r="E18623" i="7" s="1"/>
  <c r="E18624" i="7" s="1"/>
  <c r="E18625" i="7" s="1"/>
  <c r="E18626" i="7" s="1"/>
  <c r="E18627" i="7" s="1"/>
  <c r="E18628" i="7" s="1"/>
  <c r="E18629" i="7" s="1"/>
  <c r="E18630" i="7" s="1"/>
  <c r="E18631" i="7" s="1"/>
  <c r="E18632" i="7" s="1"/>
  <c r="E18633" i="7" s="1"/>
  <c r="E18634" i="7" s="1"/>
  <c r="E18635" i="7" s="1"/>
  <c r="E18636" i="7" s="1"/>
  <c r="E18637" i="7" s="1"/>
  <c r="E18638" i="7" s="1"/>
  <c r="E18639" i="7" s="1"/>
  <c r="E18640" i="7" s="1"/>
  <c r="E18641" i="7" s="1"/>
  <c r="E18642" i="7" s="1"/>
  <c r="E18643" i="7" s="1"/>
  <c r="E18644" i="7" s="1"/>
  <c r="E18645" i="7" s="1"/>
  <c r="E18646" i="7" s="1"/>
  <c r="E18647" i="7" s="1"/>
  <c r="E18648" i="7" s="1"/>
  <c r="E18649" i="7" s="1"/>
  <c r="E18650" i="7" s="1"/>
  <c r="E18651" i="7" s="1"/>
  <c r="E18652" i="7" s="1"/>
  <c r="E18653" i="7" s="1"/>
  <c r="E18654" i="7" s="1"/>
  <c r="E18655" i="7" s="1"/>
  <c r="E18656" i="7" s="1"/>
  <c r="E18657" i="7" s="1"/>
  <c r="E18658" i="7" s="1"/>
  <c r="E18659" i="7" s="1"/>
  <c r="E18660" i="7" s="1"/>
  <c r="E18661" i="7" s="1"/>
  <c r="E18662" i="7" s="1"/>
  <c r="E18663" i="7" s="1"/>
  <c r="E18664" i="7" s="1"/>
  <c r="E18665" i="7" s="1"/>
  <c r="E18666" i="7" s="1"/>
  <c r="E18667" i="7" s="1"/>
  <c r="E18668" i="7" s="1"/>
  <c r="E18669" i="7" s="1"/>
  <c r="E18670" i="7" s="1"/>
  <c r="E18671" i="7" s="1"/>
  <c r="E18672" i="7" s="1"/>
  <c r="E18673" i="7" s="1"/>
  <c r="E18674" i="7" s="1"/>
  <c r="E18675" i="7" s="1"/>
  <c r="E18676" i="7" s="1"/>
  <c r="E18677" i="7" s="1"/>
  <c r="E18678" i="7" s="1"/>
  <c r="E18679" i="7" s="1"/>
  <c r="E18680" i="7" s="1"/>
  <c r="E18681" i="7" s="1"/>
  <c r="E18682" i="7" s="1"/>
  <c r="E18683" i="7" s="1"/>
  <c r="E18684" i="7" s="1"/>
  <c r="E18685" i="7" s="1"/>
  <c r="E18686" i="7" s="1"/>
  <c r="E18687" i="7" s="1"/>
  <c r="E18688" i="7" s="1"/>
  <c r="E18689" i="7" s="1"/>
  <c r="E18690" i="7" s="1"/>
  <c r="E18691" i="7" s="1"/>
  <c r="E18692" i="7" s="1"/>
  <c r="E18693" i="7" s="1"/>
  <c r="E18694" i="7" s="1"/>
  <c r="E18695" i="7" s="1"/>
  <c r="E18696" i="7" s="1"/>
  <c r="E18697" i="7" s="1"/>
  <c r="E18698" i="7" s="1"/>
  <c r="E18699" i="7" s="1"/>
  <c r="E18700" i="7" s="1"/>
  <c r="E18701" i="7" s="1"/>
  <c r="E18702" i="7" s="1"/>
  <c r="E18703" i="7" s="1"/>
  <c r="E18704" i="7" s="1"/>
  <c r="E18705" i="7" s="1"/>
  <c r="E18706" i="7" s="1"/>
  <c r="E18707" i="7" s="1"/>
  <c r="E18708" i="7" s="1"/>
  <c r="E18709" i="7" s="1"/>
  <c r="E18710" i="7" s="1"/>
  <c r="E18711" i="7" s="1"/>
  <c r="E18712" i="7" s="1"/>
  <c r="E18713" i="7" s="1"/>
  <c r="E18714" i="7" s="1"/>
  <c r="E18715" i="7" s="1"/>
  <c r="E18716" i="7" s="1"/>
  <c r="E18717" i="7" s="1"/>
  <c r="E18718" i="7" s="1"/>
  <c r="E18719" i="7" s="1"/>
  <c r="E18720" i="7" s="1"/>
  <c r="E18721" i="7" s="1"/>
  <c r="E18722" i="7" s="1"/>
  <c r="E18723" i="7" s="1"/>
  <c r="E18724" i="7" s="1"/>
  <c r="E18725" i="7" s="1"/>
  <c r="E18726" i="7" s="1"/>
  <c r="E18727" i="7" s="1"/>
  <c r="E18728" i="7" s="1"/>
  <c r="E18729" i="7" s="1"/>
  <c r="E18730" i="7" s="1"/>
  <c r="E18731" i="7" s="1"/>
  <c r="E18732" i="7" s="1"/>
  <c r="E18733" i="7" s="1"/>
  <c r="E18734" i="7" s="1"/>
  <c r="E18735" i="7" s="1"/>
  <c r="E18736" i="7" s="1"/>
  <c r="E18737" i="7" s="1"/>
  <c r="E18738" i="7" s="1"/>
  <c r="E18739" i="7" s="1"/>
  <c r="E18740" i="7" s="1"/>
  <c r="E18741" i="7" s="1"/>
  <c r="E18742" i="7" s="1"/>
  <c r="E18743" i="7" s="1"/>
  <c r="E18744" i="7" s="1"/>
  <c r="E18745" i="7" s="1"/>
  <c r="E18746" i="7" s="1"/>
  <c r="E18747" i="7" s="1"/>
  <c r="E18748" i="7" s="1"/>
  <c r="E18749" i="7" s="1"/>
  <c r="E18750" i="7" s="1"/>
  <c r="E18751" i="7" s="1"/>
  <c r="E18752" i="7" s="1"/>
  <c r="E18753" i="7" s="1"/>
  <c r="E18754" i="7" s="1"/>
  <c r="E18755" i="7" s="1"/>
  <c r="E18756" i="7" s="1"/>
  <c r="E18757" i="7" s="1"/>
  <c r="E18758" i="7" s="1"/>
  <c r="E18759" i="7" s="1"/>
  <c r="E18760" i="7" s="1"/>
  <c r="E18761" i="7" s="1"/>
  <c r="E18762" i="7" s="1"/>
  <c r="E18763" i="7" s="1"/>
  <c r="E18764" i="7" s="1"/>
  <c r="E18765" i="7" s="1"/>
  <c r="E18766" i="7" s="1"/>
  <c r="E18767" i="7" s="1"/>
  <c r="E18768" i="7" s="1"/>
  <c r="E18769" i="7" s="1"/>
  <c r="E18770" i="7" s="1"/>
  <c r="E18771" i="7" s="1"/>
  <c r="E18772" i="7" s="1"/>
  <c r="E18773" i="7" s="1"/>
  <c r="E18774" i="7" s="1"/>
  <c r="E18775" i="7" s="1"/>
  <c r="E18776" i="7" s="1"/>
  <c r="E18777" i="7" s="1"/>
  <c r="E18778" i="7" s="1"/>
  <c r="E18779" i="7" s="1"/>
  <c r="E18780" i="7" s="1"/>
  <c r="E18781" i="7" s="1"/>
  <c r="E18782" i="7" s="1"/>
  <c r="E18783" i="7" s="1"/>
  <c r="E18784" i="7" s="1"/>
  <c r="E18785" i="7" s="1"/>
  <c r="E18786" i="7" s="1"/>
  <c r="E18787" i="7" s="1"/>
  <c r="E18788" i="7" s="1"/>
  <c r="E18789" i="7" s="1"/>
  <c r="E18790" i="7" s="1"/>
  <c r="E18791" i="7" s="1"/>
  <c r="E18792" i="7" s="1"/>
  <c r="E18793" i="7" s="1"/>
  <c r="E18794" i="7" s="1"/>
  <c r="E18795" i="7" s="1"/>
  <c r="E18796" i="7" s="1"/>
  <c r="E18797" i="7" s="1"/>
  <c r="E18798" i="7" s="1"/>
  <c r="E18799" i="7" s="1"/>
  <c r="E18800" i="7" s="1"/>
  <c r="E18801" i="7" s="1"/>
  <c r="E18802" i="7" s="1"/>
  <c r="E18803" i="7" s="1"/>
  <c r="E18804" i="7" s="1"/>
  <c r="E18805" i="7" s="1"/>
  <c r="E18806" i="7" s="1"/>
  <c r="E18807" i="7" s="1"/>
  <c r="E18808" i="7" s="1"/>
  <c r="E18809" i="7" s="1"/>
  <c r="E18810" i="7" s="1"/>
  <c r="E18811" i="7" s="1"/>
  <c r="E18812" i="7" s="1"/>
  <c r="E18813" i="7" s="1"/>
  <c r="E18814" i="7" s="1"/>
  <c r="E18815" i="7" s="1"/>
  <c r="E18816" i="7" s="1"/>
  <c r="E18817" i="7" s="1"/>
  <c r="E18818" i="7" s="1"/>
  <c r="E18819" i="7" s="1"/>
  <c r="E18820" i="7" s="1"/>
  <c r="E18821" i="7" s="1"/>
  <c r="E18822" i="7" s="1"/>
  <c r="E18823" i="7" s="1"/>
  <c r="E18824" i="7" s="1"/>
  <c r="E18825" i="7" s="1"/>
  <c r="E18826" i="7" s="1"/>
  <c r="E18827" i="7" s="1"/>
  <c r="E18828" i="7" s="1"/>
  <c r="E18829" i="7" s="1"/>
  <c r="E18830" i="7" s="1"/>
  <c r="E18831" i="7" s="1"/>
  <c r="E18832" i="7" s="1"/>
  <c r="E18833" i="7" s="1"/>
  <c r="E18834" i="7" s="1"/>
  <c r="E18835" i="7" s="1"/>
  <c r="E18836" i="7" s="1"/>
  <c r="E18837" i="7" s="1"/>
  <c r="E18838" i="7" s="1"/>
  <c r="E18839" i="7" s="1"/>
  <c r="E18840" i="7" s="1"/>
  <c r="E18841" i="7" s="1"/>
  <c r="E18842" i="7" s="1"/>
  <c r="E18843" i="7" s="1"/>
  <c r="E18844" i="7" s="1"/>
  <c r="E18845" i="7" s="1"/>
  <c r="E18846" i="7" s="1"/>
  <c r="E18847" i="7" s="1"/>
  <c r="E18848" i="7" s="1"/>
  <c r="E18849" i="7" s="1"/>
  <c r="E18850" i="7" s="1"/>
  <c r="E18851" i="7" s="1"/>
  <c r="E18852" i="7" s="1"/>
  <c r="E18853" i="7" s="1"/>
  <c r="E18854" i="7" s="1"/>
  <c r="E18855" i="7" s="1"/>
  <c r="E18856" i="7" s="1"/>
  <c r="E18857" i="7" s="1"/>
  <c r="E18858" i="7" s="1"/>
  <c r="E18859" i="7" s="1"/>
  <c r="E18860" i="7" s="1"/>
  <c r="E18861" i="7" s="1"/>
  <c r="E18862" i="7" s="1"/>
  <c r="E18863" i="7" s="1"/>
  <c r="E18864" i="7" s="1"/>
  <c r="E18865" i="7" s="1"/>
  <c r="E18866" i="7" s="1"/>
  <c r="E18867" i="7" s="1"/>
  <c r="E18868" i="7" s="1"/>
  <c r="E18869" i="7" s="1"/>
  <c r="E18870" i="7" s="1"/>
  <c r="E18871" i="7" s="1"/>
  <c r="E18872" i="7" s="1"/>
  <c r="E18873" i="7" s="1"/>
  <c r="E18874" i="7" s="1"/>
  <c r="E18875" i="7" s="1"/>
  <c r="E18876" i="7" s="1"/>
  <c r="E18877" i="7" s="1"/>
  <c r="E18878" i="7" s="1"/>
  <c r="E18879" i="7" s="1"/>
  <c r="E18880" i="7" s="1"/>
  <c r="E18881" i="7" s="1"/>
  <c r="E18882" i="7" s="1"/>
  <c r="E18883" i="7" s="1"/>
  <c r="E18884" i="7" s="1"/>
  <c r="E18885" i="7" s="1"/>
  <c r="E18886" i="7" s="1"/>
  <c r="E18887" i="7" s="1"/>
  <c r="E18888" i="7" s="1"/>
  <c r="E18889" i="7" s="1"/>
  <c r="E18890" i="7" s="1"/>
  <c r="E18891" i="7" s="1"/>
  <c r="E18892" i="7" s="1"/>
  <c r="E18893" i="7" s="1"/>
  <c r="E18894" i="7" s="1"/>
  <c r="E18895" i="7" s="1"/>
  <c r="E18896" i="7" s="1"/>
  <c r="E18897" i="7" s="1"/>
  <c r="E18898" i="7" s="1"/>
  <c r="E18899" i="7" s="1"/>
  <c r="E18900" i="7" s="1"/>
  <c r="E18901" i="7" s="1"/>
  <c r="E18902" i="7" s="1"/>
  <c r="E18903" i="7" s="1"/>
  <c r="E18904" i="7" s="1"/>
  <c r="E18905" i="7" s="1"/>
  <c r="E18906" i="7" s="1"/>
  <c r="E18907" i="7" s="1"/>
  <c r="E18908" i="7" s="1"/>
  <c r="E18909" i="7" s="1"/>
  <c r="E18910" i="7" s="1"/>
  <c r="E18911" i="7" s="1"/>
  <c r="E18912" i="7" s="1"/>
  <c r="E18913" i="7" s="1"/>
  <c r="E18914" i="7" s="1"/>
  <c r="E18915" i="7" s="1"/>
  <c r="E18916" i="7" s="1"/>
  <c r="E18917" i="7" s="1"/>
  <c r="E18918" i="7" s="1"/>
  <c r="E18919" i="7" s="1"/>
  <c r="E18920" i="7" s="1"/>
  <c r="E18921" i="7" s="1"/>
  <c r="E18922" i="7" s="1"/>
  <c r="E18923" i="7" s="1"/>
  <c r="E18924" i="7" s="1"/>
  <c r="E18925" i="7" s="1"/>
  <c r="E18926" i="7" s="1"/>
  <c r="E18927" i="7" s="1"/>
  <c r="E18928" i="7" s="1"/>
  <c r="E18929" i="7" s="1"/>
  <c r="E18930" i="7" s="1"/>
  <c r="E18931" i="7" s="1"/>
  <c r="E18932" i="7" s="1"/>
  <c r="E18933" i="7" s="1"/>
  <c r="E18934" i="7" s="1"/>
  <c r="E18935" i="7" s="1"/>
  <c r="E18936" i="7" s="1"/>
  <c r="E18937" i="7" s="1"/>
  <c r="E18938" i="7" s="1"/>
  <c r="E18939" i="7" s="1"/>
  <c r="E18940" i="7" s="1"/>
  <c r="E18941" i="7" s="1"/>
  <c r="E18942" i="7" s="1"/>
  <c r="E18943" i="7" s="1"/>
  <c r="E18944" i="7" s="1"/>
  <c r="E18945" i="7" s="1"/>
  <c r="E18946" i="7" s="1"/>
  <c r="E18947" i="7" s="1"/>
  <c r="E18948" i="7" s="1"/>
  <c r="E18949" i="7" s="1"/>
  <c r="E18950" i="7" s="1"/>
  <c r="E18951" i="7" s="1"/>
  <c r="E18952" i="7" s="1"/>
  <c r="E18953" i="7" s="1"/>
  <c r="E18954" i="7" s="1"/>
  <c r="E18955" i="7" s="1"/>
  <c r="E18956" i="7" s="1"/>
  <c r="E18957" i="7" s="1"/>
  <c r="E18958" i="7" s="1"/>
  <c r="E18959" i="7" s="1"/>
  <c r="E18960" i="7" s="1"/>
  <c r="E18961" i="7" s="1"/>
  <c r="E18962" i="7" s="1"/>
  <c r="E18963" i="7" s="1"/>
  <c r="E18964" i="7" s="1"/>
  <c r="E18965" i="7" s="1"/>
  <c r="E18966" i="7" s="1"/>
  <c r="E18967" i="7" s="1"/>
  <c r="E18968" i="7" s="1"/>
  <c r="E18969" i="7" s="1"/>
  <c r="E18970" i="7" s="1"/>
  <c r="E18971" i="7" s="1"/>
  <c r="E18972" i="7" s="1"/>
  <c r="E18973" i="7" s="1"/>
  <c r="E18974" i="7" s="1"/>
  <c r="E18975" i="7" s="1"/>
  <c r="E18976" i="7" s="1"/>
  <c r="E18977" i="7" s="1"/>
  <c r="E18978" i="7" s="1"/>
  <c r="E18979" i="7" s="1"/>
  <c r="E18980" i="7" s="1"/>
  <c r="E18981" i="7" s="1"/>
  <c r="E18982" i="7" s="1"/>
  <c r="E18983" i="7" s="1"/>
  <c r="E18984" i="7" s="1"/>
  <c r="E18985" i="7" s="1"/>
  <c r="E18986" i="7" s="1"/>
  <c r="E18987" i="7" s="1"/>
  <c r="E18988" i="7" s="1"/>
  <c r="E18989" i="7" s="1"/>
  <c r="E18990" i="7" s="1"/>
  <c r="E18991" i="7" s="1"/>
  <c r="E18992" i="7" s="1"/>
  <c r="E18993" i="7" s="1"/>
  <c r="E18994" i="7" s="1"/>
  <c r="E18995" i="7" s="1"/>
  <c r="E18996" i="7" s="1"/>
  <c r="E18997" i="7" s="1"/>
  <c r="E18998" i="7" s="1"/>
  <c r="E18999" i="7" s="1"/>
  <c r="E19000" i="7" s="1"/>
  <c r="E19001" i="7" s="1"/>
  <c r="E19002" i="7" s="1"/>
  <c r="E19003" i="7" s="1"/>
  <c r="E19004" i="7" s="1"/>
  <c r="E19005" i="7" s="1"/>
  <c r="E19006" i="7" s="1"/>
  <c r="E19007" i="7" s="1"/>
  <c r="E19008" i="7" s="1"/>
  <c r="E19009" i="7" s="1"/>
  <c r="E19010" i="7" s="1"/>
  <c r="E19011" i="7" s="1"/>
  <c r="E19012" i="7" s="1"/>
  <c r="E19013" i="7" s="1"/>
  <c r="E19014" i="7" s="1"/>
  <c r="E19015" i="7" s="1"/>
  <c r="E19016" i="7" s="1"/>
  <c r="E19017" i="7" s="1"/>
  <c r="E19018" i="7" s="1"/>
  <c r="E19019" i="7" s="1"/>
  <c r="E19020" i="7" s="1"/>
  <c r="E19021" i="7" s="1"/>
  <c r="E19022" i="7" s="1"/>
  <c r="E19023" i="7" s="1"/>
  <c r="E19024" i="7" s="1"/>
  <c r="E19025" i="7" s="1"/>
  <c r="E19026" i="7" s="1"/>
  <c r="E19027" i="7" s="1"/>
  <c r="E19028" i="7" s="1"/>
  <c r="E19029" i="7" s="1"/>
  <c r="E19030" i="7" s="1"/>
  <c r="E19031" i="7" s="1"/>
  <c r="E19032" i="7" s="1"/>
  <c r="E19033" i="7" s="1"/>
  <c r="E19034" i="7" s="1"/>
  <c r="E19035" i="7" s="1"/>
  <c r="E19036" i="7" s="1"/>
  <c r="E19037" i="7" s="1"/>
  <c r="E19038" i="7" s="1"/>
  <c r="E19039" i="7" s="1"/>
  <c r="E19040" i="7" s="1"/>
  <c r="E19041" i="7" s="1"/>
  <c r="E19042" i="7" s="1"/>
  <c r="E19043" i="7" s="1"/>
  <c r="E19044" i="7" s="1"/>
  <c r="E19045" i="7" s="1"/>
  <c r="E19046" i="7" s="1"/>
  <c r="E19047" i="7" s="1"/>
  <c r="E19048" i="7" s="1"/>
  <c r="E19049" i="7" s="1"/>
  <c r="E19050" i="7" s="1"/>
  <c r="E19051" i="7" s="1"/>
  <c r="E19052" i="7" s="1"/>
  <c r="E19053" i="7" s="1"/>
  <c r="E19054" i="7" s="1"/>
  <c r="E19055" i="7" s="1"/>
  <c r="E19056" i="7" s="1"/>
  <c r="E19057" i="7" s="1"/>
  <c r="E19058" i="7" s="1"/>
  <c r="E19059" i="7" s="1"/>
  <c r="E19060" i="7" s="1"/>
  <c r="E19061" i="7" s="1"/>
  <c r="E19062" i="7" s="1"/>
  <c r="E19063" i="7" s="1"/>
  <c r="E19064" i="7" s="1"/>
  <c r="E19065" i="7" s="1"/>
  <c r="E19066" i="7" s="1"/>
  <c r="E19067" i="7" s="1"/>
  <c r="E19068" i="7" s="1"/>
  <c r="E19069" i="7" s="1"/>
  <c r="E19070" i="7" s="1"/>
  <c r="E19071" i="7" s="1"/>
  <c r="E19072" i="7" s="1"/>
  <c r="E19073" i="7" s="1"/>
  <c r="E19074" i="7" s="1"/>
  <c r="E19075" i="7" s="1"/>
  <c r="E19076" i="7" s="1"/>
  <c r="E19077" i="7" s="1"/>
  <c r="E19078" i="7" s="1"/>
  <c r="E19079" i="7" s="1"/>
  <c r="E19080" i="7" s="1"/>
  <c r="E19081" i="7" s="1"/>
  <c r="E19082" i="7" s="1"/>
  <c r="E19083" i="7" s="1"/>
  <c r="E19084" i="7" s="1"/>
  <c r="E19085" i="7" s="1"/>
  <c r="E19086" i="7" s="1"/>
  <c r="E19087" i="7" s="1"/>
  <c r="E19088" i="7" s="1"/>
  <c r="E19089" i="7" s="1"/>
  <c r="E19090" i="7" s="1"/>
  <c r="E19091" i="7" s="1"/>
  <c r="E19092" i="7" s="1"/>
  <c r="E19093" i="7" s="1"/>
  <c r="E19094" i="7" s="1"/>
  <c r="E19095" i="7" s="1"/>
  <c r="E19096" i="7" s="1"/>
  <c r="E19097" i="7" s="1"/>
  <c r="E19098" i="7" s="1"/>
  <c r="E19099" i="7" s="1"/>
  <c r="E19100" i="7" s="1"/>
  <c r="E19101" i="7" s="1"/>
  <c r="E19102" i="7" s="1"/>
  <c r="E19103" i="7" s="1"/>
  <c r="E19104" i="7" s="1"/>
  <c r="E19105" i="7" s="1"/>
  <c r="E19106" i="7" s="1"/>
  <c r="E19107" i="7" s="1"/>
  <c r="E19108" i="7" s="1"/>
  <c r="E19109" i="7" s="1"/>
  <c r="E19110" i="7" s="1"/>
  <c r="E19111" i="7" s="1"/>
  <c r="E19112" i="7" s="1"/>
  <c r="E19113" i="7" s="1"/>
  <c r="E19114" i="7" s="1"/>
  <c r="E19115" i="7" s="1"/>
  <c r="E19116" i="7" s="1"/>
  <c r="E19117" i="7" s="1"/>
  <c r="E19118" i="7" s="1"/>
  <c r="E19119" i="7" s="1"/>
  <c r="E19120" i="7" s="1"/>
  <c r="E19121" i="7" s="1"/>
  <c r="E19122" i="7" s="1"/>
  <c r="E19123" i="7" s="1"/>
  <c r="E19124" i="7" s="1"/>
  <c r="E19125" i="7" s="1"/>
  <c r="E19126" i="7" s="1"/>
  <c r="E19127" i="7" s="1"/>
  <c r="E19128" i="7" s="1"/>
  <c r="E19129" i="7" s="1"/>
  <c r="E19130" i="7" s="1"/>
  <c r="E19131" i="7" s="1"/>
  <c r="E19132" i="7" s="1"/>
  <c r="E19133" i="7" s="1"/>
  <c r="E19134" i="7" s="1"/>
  <c r="E19135" i="7" s="1"/>
  <c r="E19136" i="7" s="1"/>
  <c r="E19137" i="7" s="1"/>
  <c r="E19138" i="7" s="1"/>
  <c r="E19139" i="7" s="1"/>
  <c r="E19140" i="7" s="1"/>
  <c r="E19141" i="7" s="1"/>
  <c r="E19142" i="7" s="1"/>
  <c r="E19143" i="7" s="1"/>
  <c r="E19144" i="7" s="1"/>
  <c r="E19145" i="7" s="1"/>
  <c r="E19146" i="7" s="1"/>
  <c r="E19147" i="7" s="1"/>
  <c r="E19148" i="7" s="1"/>
  <c r="E19149" i="7" s="1"/>
  <c r="E19150" i="7" s="1"/>
  <c r="E19151" i="7" s="1"/>
  <c r="E19152" i="7" s="1"/>
  <c r="E19153" i="7" s="1"/>
  <c r="E19154" i="7" s="1"/>
  <c r="E19155" i="7" s="1"/>
  <c r="E19156" i="7" s="1"/>
  <c r="E19157" i="7" s="1"/>
  <c r="E19158" i="7" s="1"/>
  <c r="E19159" i="7" s="1"/>
  <c r="E19160" i="7" s="1"/>
  <c r="E19161" i="7" s="1"/>
  <c r="E19162" i="7" s="1"/>
  <c r="E19163" i="7" s="1"/>
  <c r="E19164" i="7" s="1"/>
  <c r="E19165" i="7" s="1"/>
  <c r="E19166" i="7" s="1"/>
  <c r="E19167" i="7" s="1"/>
  <c r="E19168" i="7" s="1"/>
  <c r="E19169" i="7" s="1"/>
  <c r="E19170" i="7" s="1"/>
  <c r="E19171" i="7" s="1"/>
  <c r="E19172" i="7" s="1"/>
  <c r="E19173" i="7" s="1"/>
  <c r="E19174" i="7" s="1"/>
  <c r="E19175" i="7" s="1"/>
  <c r="E19176" i="7" s="1"/>
  <c r="E19177" i="7" s="1"/>
  <c r="E19178" i="7" s="1"/>
  <c r="E19179" i="7" s="1"/>
  <c r="E19180" i="7" s="1"/>
  <c r="E19181" i="7" s="1"/>
  <c r="E19182" i="7" s="1"/>
  <c r="E19183" i="7" s="1"/>
  <c r="E19184" i="7" s="1"/>
  <c r="E19185" i="7" s="1"/>
  <c r="E19186" i="7" s="1"/>
  <c r="E19187" i="7" s="1"/>
  <c r="E19188" i="7" s="1"/>
  <c r="E19189" i="7" s="1"/>
  <c r="E19190" i="7" s="1"/>
  <c r="E19191" i="7" s="1"/>
  <c r="E19192" i="7" s="1"/>
  <c r="E19193" i="7" s="1"/>
  <c r="E19194" i="7" s="1"/>
  <c r="E19195" i="7" s="1"/>
  <c r="E19196" i="7" s="1"/>
  <c r="E19197" i="7" s="1"/>
  <c r="E19198" i="7" s="1"/>
  <c r="E19199" i="7" s="1"/>
  <c r="E19200" i="7" s="1"/>
  <c r="E19201" i="7" s="1"/>
  <c r="E19202" i="7" s="1"/>
  <c r="E19203" i="7" s="1"/>
  <c r="E19204" i="7" s="1"/>
  <c r="E19205" i="7" s="1"/>
  <c r="E19206" i="7" s="1"/>
  <c r="E19207" i="7" s="1"/>
  <c r="E19208" i="7" s="1"/>
  <c r="E19209" i="7" s="1"/>
  <c r="E19210" i="7" s="1"/>
  <c r="E19211" i="7" s="1"/>
  <c r="E19212" i="7" s="1"/>
  <c r="E19213" i="7" s="1"/>
  <c r="E19214" i="7" s="1"/>
  <c r="E19215" i="7" s="1"/>
  <c r="E19216" i="7" s="1"/>
  <c r="E19217" i="7" s="1"/>
  <c r="E19218" i="7" s="1"/>
  <c r="E19219" i="7" s="1"/>
  <c r="E19220" i="7" s="1"/>
  <c r="E19221" i="7" s="1"/>
  <c r="E19222" i="7" s="1"/>
  <c r="E19223" i="7" s="1"/>
  <c r="E19224" i="7" s="1"/>
  <c r="E19225" i="7" s="1"/>
  <c r="E19226" i="7" s="1"/>
  <c r="E19227" i="7" s="1"/>
  <c r="E19228" i="7" s="1"/>
  <c r="E19229" i="7" s="1"/>
  <c r="E19230" i="7" s="1"/>
  <c r="E19231" i="7" s="1"/>
  <c r="E19232" i="7" s="1"/>
  <c r="E19233" i="7" s="1"/>
  <c r="E19234" i="7" s="1"/>
  <c r="E19235" i="7" s="1"/>
  <c r="E19236" i="7" s="1"/>
  <c r="E19237" i="7" s="1"/>
  <c r="E19238" i="7" s="1"/>
  <c r="E19239" i="7" s="1"/>
  <c r="E19240" i="7" s="1"/>
  <c r="E19241" i="7" s="1"/>
  <c r="E19242" i="7" s="1"/>
  <c r="E19243" i="7" s="1"/>
  <c r="E19244" i="7" s="1"/>
  <c r="E19245" i="7" s="1"/>
  <c r="E19246" i="7" s="1"/>
  <c r="E19247" i="7" s="1"/>
  <c r="E19248" i="7" s="1"/>
  <c r="E19249" i="7" s="1"/>
  <c r="E19250" i="7" s="1"/>
  <c r="E19251" i="7" s="1"/>
  <c r="E19252" i="7" s="1"/>
  <c r="E19253" i="7" s="1"/>
  <c r="E19254" i="7" s="1"/>
  <c r="E19255" i="7" s="1"/>
  <c r="E19256" i="7" s="1"/>
  <c r="E19257" i="7" s="1"/>
  <c r="E19258" i="7" s="1"/>
  <c r="E19259" i="7" s="1"/>
  <c r="E19260" i="7" s="1"/>
  <c r="E19261" i="7" s="1"/>
  <c r="E19262" i="7" s="1"/>
  <c r="E19263" i="7" s="1"/>
  <c r="E19264" i="7" s="1"/>
  <c r="E19265" i="7" s="1"/>
  <c r="E19266" i="7" s="1"/>
  <c r="E19267" i="7" s="1"/>
  <c r="E19268" i="7" s="1"/>
  <c r="E19269" i="7" s="1"/>
  <c r="E19270" i="7" s="1"/>
  <c r="E19271" i="7" s="1"/>
  <c r="E19272" i="7" s="1"/>
  <c r="E19273" i="7" s="1"/>
  <c r="E19274" i="7" s="1"/>
  <c r="E19275" i="7" s="1"/>
  <c r="E19276" i="7" s="1"/>
  <c r="E19277" i="7" s="1"/>
  <c r="E19278" i="7" s="1"/>
  <c r="E19279" i="7" s="1"/>
  <c r="E19280" i="7" s="1"/>
  <c r="E19281" i="7" s="1"/>
  <c r="E19282" i="7" s="1"/>
  <c r="E19283" i="7" s="1"/>
  <c r="E19284" i="7" s="1"/>
  <c r="E19285" i="7" s="1"/>
  <c r="E19286" i="7" s="1"/>
  <c r="E19287" i="7" s="1"/>
  <c r="E19288" i="7" s="1"/>
  <c r="E19289" i="7" s="1"/>
  <c r="E19290" i="7" s="1"/>
  <c r="E19291" i="7" s="1"/>
  <c r="E19292" i="7" s="1"/>
  <c r="E19293" i="7" s="1"/>
  <c r="E19294" i="7" s="1"/>
  <c r="E19295" i="7" s="1"/>
  <c r="E19296" i="7" s="1"/>
  <c r="E19297" i="7" s="1"/>
  <c r="E19298" i="7" s="1"/>
  <c r="E19299" i="7" s="1"/>
  <c r="E19300" i="7" s="1"/>
  <c r="E19301" i="7" s="1"/>
  <c r="E19302" i="7" s="1"/>
  <c r="E19303" i="7" s="1"/>
  <c r="E19304" i="7" s="1"/>
  <c r="E19305" i="7" s="1"/>
  <c r="E19306" i="7" s="1"/>
  <c r="E19307" i="7" s="1"/>
  <c r="E19308" i="7" s="1"/>
  <c r="E19309" i="7" s="1"/>
  <c r="E19310" i="7" s="1"/>
  <c r="E19311" i="7" s="1"/>
  <c r="E19312" i="7" s="1"/>
  <c r="E19313" i="7" s="1"/>
  <c r="E19314" i="7" s="1"/>
  <c r="E19315" i="7" s="1"/>
  <c r="E19316" i="7" s="1"/>
  <c r="E19317" i="7" s="1"/>
  <c r="E19318" i="7" s="1"/>
  <c r="E19319" i="7" s="1"/>
  <c r="E19320" i="7" s="1"/>
  <c r="E19321" i="7" s="1"/>
  <c r="E19322" i="7" s="1"/>
  <c r="E19323" i="7" s="1"/>
  <c r="E19324" i="7" s="1"/>
  <c r="E19325" i="7" s="1"/>
  <c r="E19326" i="7" s="1"/>
  <c r="E19327" i="7" s="1"/>
  <c r="E19328" i="7" s="1"/>
  <c r="E19329" i="7" s="1"/>
  <c r="E19330" i="7" s="1"/>
  <c r="E19331" i="7" s="1"/>
  <c r="E19332" i="7" s="1"/>
  <c r="E19333" i="7" s="1"/>
  <c r="E19334" i="7" s="1"/>
  <c r="E19335" i="7" s="1"/>
  <c r="E19336" i="7" s="1"/>
  <c r="E19337" i="7" s="1"/>
  <c r="E19338" i="7" s="1"/>
  <c r="E19339" i="7" s="1"/>
  <c r="E19340" i="7" s="1"/>
  <c r="E19341" i="7" s="1"/>
  <c r="E19342" i="7" s="1"/>
  <c r="E19343" i="7" s="1"/>
  <c r="E19344" i="7" s="1"/>
  <c r="E19345" i="7" s="1"/>
  <c r="E19346" i="7" s="1"/>
  <c r="E19347" i="7" s="1"/>
  <c r="E19348" i="7" s="1"/>
  <c r="E19349" i="7" s="1"/>
  <c r="E19350" i="7" s="1"/>
  <c r="E19351" i="7" s="1"/>
  <c r="E19352" i="7" s="1"/>
  <c r="E19353" i="7" s="1"/>
  <c r="E19354" i="7" s="1"/>
  <c r="E19355" i="7" s="1"/>
  <c r="E19356" i="7" s="1"/>
  <c r="E19357" i="7" s="1"/>
  <c r="E19358" i="7" s="1"/>
  <c r="E19359" i="7" s="1"/>
  <c r="E19360" i="7" s="1"/>
  <c r="E19361" i="7" s="1"/>
  <c r="E19362" i="7" s="1"/>
  <c r="E19363" i="7" s="1"/>
  <c r="E19364" i="7" s="1"/>
  <c r="E19365" i="7" s="1"/>
  <c r="E19366" i="7" s="1"/>
  <c r="E19367" i="7" s="1"/>
  <c r="E19368" i="7" s="1"/>
  <c r="E19369" i="7" s="1"/>
  <c r="E19370" i="7" s="1"/>
  <c r="E19371" i="7" s="1"/>
  <c r="E19372" i="7" s="1"/>
  <c r="E19373" i="7" s="1"/>
  <c r="E19374" i="7" s="1"/>
  <c r="E19375" i="7" s="1"/>
  <c r="E19376" i="7" s="1"/>
  <c r="E19377" i="7" s="1"/>
  <c r="E19378" i="7" s="1"/>
  <c r="E19379" i="7" s="1"/>
  <c r="E19380" i="7" s="1"/>
  <c r="E19381" i="7" s="1"/>
  <c r="E19382" i="7" s="1"/>
  <c r="E19383" i="7" s="1"/>
  <c r="E19384" i="7" s="1"/>
  <c r="E19385" i="7" s="1"/>
  <c r="E19386" i="7" s="1"/>
  <c r="E19387" i="7" s="1"/>
  <c r="E19388" i="7" s="1"/>
  <c r="E19389" i="7" s="1"/>
  <c r="E19390" i="7" s="1"/>
  <c r="E19391" i="7" s="1"/>
  <c r="E19392" i="7" s="1"/>
  <c r="E19393" i="7" s="1"/>
  <c r="E19394" i="7" s="1"/>
  <c r="E19395" i="7" s="1"/>
  <c r="E19396" i="7" s="1"/>
  <c r="E19397" i="7" s="1"/>
  <c r="E19398" i="7" s="1"/>
  <c r="E19399" i="7" s="1"/>
  <c r="E19400" i="7" s="1"/>
  <c r="E19401" i="7" s="1"/>
  <c r="E19402" i="7" s="1"/>
  <c r="E19403" i="7" s="1"/>
  <c r="E19404" i="7" s="1"/>
  <c r="E19405" i="7" s="1"/>
  <c r="E19406" i="7" s="1"/>
  <c r="E19407" i="7" s="1"/>
  <c r="E19408" i="7" s="1"/>
  <c r="E19409" i="7" s="1"/>
  <c r="E19410" i="7" s="1"/>
  <c r="E19411" i="7" s="1"/>
  <c r="E19412" i="7" s="1"/>
  <c r="E19413" i="7" s="1"/>
  <c r="E19414" i="7" s="1"/>
  <c r="E19415" i="7" s="1"/>
  <c r="E19416" i="7" s="1"/>
  <c r="E19417" i="7" s="1"/>
  <c r="E19418" i="7" s="1"/>
  <c r="E19419" i="7" s="1"/>
  <c r="E19420" i="7" s="1"/>
  <c r="E19421" i="7" s="1"/>
  <c r="E19422" i="7" s="1"/>
  <c r="E19423" i="7" s="1"/>
  <c r="E19424" i="7" s="1"/>
  <c r="E19425" i="7" s="1"/>
  <c r="E19426" i="7" s="1"/>
  <c r="E19427" i="7" s="1"/>
  <c r="E19428" i="7" s="1"/>
  <c r="E19429" i="7" s="1"/>
  <c r="E19430" i="7" s="1"/>
  <c r="E19431" i="7" s="1"/>
  <c r="E19432" i="7" s="1"/>
  <c r="E19433" i="7" s="1"/>
  <c r="E19434" i="7" s="1"/>
  <c r="E19435" i="7" s="1"/>
  <c r="E19436" i="7" s="1"/>
  <c r="E19437" i="7" s="1"/>
  <c r="E19438" i="7" s="1"/>
  <c r="E19439" i="7" s="1"/>
  <c r="E19440" i="7" s="1"/>
  <c r="E19441" i="7" s="1"/>
  <c r="E19442" i="7" s="1"/>
  <c r="E19443" i="7" s="1"/>
  <c r="E19444" i="7" s="1"/>
  <c r="E19445" i="7" s="1"/>
  <c r="E19446" i="7" s="1"/>
  <c r="E19447" i="7" s="1"/>
  <c r="E19448" i="7" s="1"/>
  <c r="E19449" i="7" s="1"/>
  <c r="E19450" i="7" s="1"/>
  <c r="E19451" i="7" s="1"/>
  <c r="E19452" i="7" s="1"/>
  <c r="E19453" i="7" s="1"/>
  <c r="E19454" i="7" s="1"/>
  <c r="E19455" i="7" s="1"/>
  <c r="E19456" i="7" s="1"/>
  <c r="E19457" i="7" s="1"/>
  <c r="E19458" i="7" s="1"/>
  <c r="E19459" i="7" s="1"/>
  <c r="E19460" i="7" s="1"/>
  <c r="E19461" i="7" s="1"/>
  <c r="E19462" i="7" s="1"/>
  <c r="E19463" i="7" s="1"/>
  <c r="E19464" i="7" s="1"/>
  <c r="E19465" i="7" s="1"/>
  <c r="E19466" i="7" s="1"/>
  <c r="E19467" i="7" s="1"/>
  <c r="E19468" i="7" s="1"/>
  <c r="E19469" i="7" s="1"/>
  <c r="E19470" i="7" s="1"/>
  <c r="E19471" i="7" s="1"/>
  <c r="E19472" i="7" s="1"/>
  <c r="E19473" i="7" s="1"/>
  <c r="E19474" i="7" s="1"/>
  <c r="E19475" i="7" s="1"/>
  <c r="E19476" i="7" s="1"/>
  <c r="E19477" i="7" s="1"/>
  <c r="E19478" i="7" s="1"/>
  <c r="E19479" i="7" s="1"/>
  <c r="E19480" i="7" s="1"/>
  <c r="E19481" i="7" s="1"/>
  <c r="E19482" i="7" s="1"/>
  <c r="E19483" i="7" s="1"/>
  <c r="E19484" i="7" s="1"/>
  <c r="E19485" i="7" s="1"/>
  <c r="E19486" i="7" s="1"/>
  <c r="E19487" i="7" s="1"/>
  <c r="E19488" i="7" s="1"/>
  <c r="E19489" i="7" s="1"/>
  <c r="E19490" i="7" s="1"/>
  <c r="E19491" i="7" s="1"/>
  <c r="E19492" i="7" s="1"/>
  <c r="E19493" i="7" s="1"/>
  <c r="E19494" i="7" s="1"/>
  <c r="E19495" i="7" s="1"/>
  <c r="E19496" i="7" s="1"/>
  <c r="E19497" i="7" s="1"/>
  <c r="E19498" i="7" s="1"/>
  <c r="E19499" i="7" s="1"/>
  <c r="E19500" i="7" s="1"/>
  <c r="E19501" i="7" s="1"/>
  <c r="E19502" i="7" s="1"/>
  <c r="E19503" i="7" s="1"/>
  <c r="E19504" i="7" s="1"/>
  <c r="E19505" i="7" s="1"/>
  <c r="E19506" i="7" s="1"/>
  <c r="E19507" i="7" s="1"/>
  <c r="E19508" i="7" s="1"/>
  <c r="E19509" i="7" s="1"/>
  <c r="E19510" i="7" s="1"/>
  <c r="E19511" i="7" s="1"/>
  <c r="E19512" i="7" s="1"/>
  <c r="E19513" i="7" s="1"/>
  <c r="E19514" i="7" s="1"/>
  <c r="E19515" i="7" s="1"/>
  <c r="E19516" i="7" s="1"/>
  <c r="E19517" i="7" s="1"/>
  <c r="E19518" i="7" s="1"/>
  <c r="E19519" i="7" s="1"/>
  <c r="E19520" i="7" s="1"/>
  <c r="E19521" i="7" s="1"/>
  <c r="E19522" i="7" s="1"/>
  <c r="E19523" i="7" s="1"/>
  <c r="E19524" i="7" s="1"/>
  <c r="E19525" i="7" s="1"/>
  <c r="E19526" i="7" s="1"/>
  <c r="E19527" i="7" s="1"/>
  <c r="E19528" i="7" s="1"/>
  <c r="E19529" i="7" s="1"/>
  <c r="E19530" i="7" s="1"/>
  <c r="E19531" i="7" s="1"/>
  <c r="E19532" i="7" s="1"/>
  <c r="E19533" i="7" s="1"/>
  <c r="E19534" i="7" s="1"/>
  <c r="E19535" i="7" s="1"/>
  <c r="E19536" i="7" s="1"/>
  <c r="E19537" i="7" s="1"/>
  <c r="E19538" i="7" s="1"/>
  <c r="E19539" i="7" s="1"/>
  <c r="E19540" i="7" s="1"/>
  <c r="E19541" i="7" s="1"/>
  <c r="E19542" i="7" s="1"/>
  <c r="E19543" i="7" s="1"/>
  <c r="E19544" i="7" s="1"/>
  <c r="E19545" i="7" s="1"/>
  <c r="E19546" i="7" s="1"/>
  <c r="E19547" i="7" s="1"/>
  <c r="E19548" i="7" s="1"/>
  <c r="E19549" i="7" s="1"/>
  <c r="E19550" i="7" s="1"/>
  <c r="E19551" i="7" s="1"/>
  <c r="E19552" i="7" s="1"/>
  <c r="E19553" i="7" s="1"/>
  <c r="E19554" i="7" s="1"/>
  <c r="E19555" i="7" s="1"/>
  <c r="E19556" i="7" s="1"/>
  <c r="E19557" i="7" s="1"/>
  <c r="E19558" i="7" s="1"/>
  <c r="E19559" i="7" s="1"/>
  <c r="E19560" i="7" s="1"/>
  <c r="E19561" i="7" s="1"/>
  <c r="E19562" i="7" s="1"/>
  <c r="E19563" i="7" s="1"/>
  <c r="E19564" i="7" s="1"/>
  <c r="E19565" i="7" s="1"/>
  <c r="E19566" i="7" s="1"/>
  <c r="E19567" i="7" s="1"/>
  <c r="E19568" i="7" s="1"/>
  <c r="E19569" i="7" s="1"/>
  <c r="E19570" i="7" s="1"/>
  <c r="E19571" i="7" s="1"/>
  <c r="E19572" i="7" s="1"/>
  <c r="E19573" i="7" s="1"/>
  <c r="E19574" i="7" s="1"/>
  <c r="E19575" i="7" s="1"/>
  <c r="E19576" i="7" s="1"/>
  <c r="E19577" i="7" s="1"/>
  <c r="E19578" i="7" s="1"/>
  <c r="E19579" i="7" s="1"/>
  <c r="E19580" i="7" s="1"/>
  <c r="E19581" i="7" s="1"/>
  <c r="E19582" i="7" s="1"/>
  <c r="E19583" i="7" s="1"/>
  <c r="E19584" i="7" s="1"/>
  <c r="E19585" i="7" s="1"/>
  <c r="E19586" i="7" s="1"/>
  <c r="E19587" i="7" s="1"/>
  <c r="E19588" i="7" s="1"/>
  <c r="E19589" i="7" s="1"/>
  <c r="E19590" i="7" s="1"/>
  <c r="E19591" i="7" s="1"/>
  <c r="E19592" i="7" s="1"/>
  <c r="E19593" i="7" s="1"/>
  <c r="E19594" i="7" s="1"/>
  <c r="E19595" i="7" s="1"/>
  <c r="E19596" i="7" s="1"/>
  <c r="E19597" i="7" s="1"/>
  <c r="E19598" i="7" s="1"/>
  <c r="E19599" i="7" s="1"/>
  <c r="E19600" i="7" s="1"/>
  <c r="E19601" i="7" s="1"/>
  <c r="E19602" i="7" s="1"/>
  <c r="E19603" i="7" s="1"/>
  <c r="E19604" i="7" s="1"/>
  <c r="E19605" i="7" s="1"/>
  <c r="E19606" i="7" s="1"/>
  <c r="E19607" i="7" s="1"/>
  <c r="E19608" i="7" s="1"/>
  <c r="E19609" i="7" s="1"/>
  <c r="E19610" i="7" s="1"/>
  <c r="E19611" i="7" s="1"/>
  <c r="E19612" i="7" s="1"/>
  <c r="E19613" i="7" s="1"/>
  <c r="E19614" i="7" s="1"/>
  <c r="E19615" i="7" s="1"/>
  <c r="E19616" i="7" s="1"/>
  <c r="E19617" i="7" s="1"/>
  <c r="E19618" i="7" s="1"/>
  <c r="E19619" i="7" s="1"/>
  <c r="E19620" i="7" s="1"/>
  <c r="E19621" i="7" s="1"/>
  <c r="E19622" i="7" s="1"/>
  <c r="E19623" i="7" s="1"/>
  <c r="E19624" i="7" s="1"/>
  <c r="E19625" i="7" s="1"/>
  <c r="E19626" i="7" s="1"/>
  <c r="E19627" i="7" s="1"/>
  <c r="E19628" i="7" s="1"/>
  <c r="E19629" i="7" s="1"/>
  <c r="E19630" i="7" s="1"/>
  <c r="E19631" i="7" s="1"/>
  <c r="E19632" i="7" s="1"/>
  <c r="E19633" i="7" s="1"/>
  <c r="E19634" i="7" s="1"/>
  <c r="E19635" i="7" s="1"/>
  <c r="E19636" i="7" s="1"/>
  <c r="E19637" i="7" s="1"/>
  <c r="E19638" i="7" s="1"/>
  <c r="E19639" i="7" s="1"/>
  <c r="E19640" i="7" s="1"/>
  <c r="E19641" i="7" s="1"/>
  <c r="E19642" i="7" s="1"/>
  <c r="E19643" i="7" s="1"/>
  <c r="E19644" i="7" s="1"/>
  <c r="E19645" i="7" s="1"/>
  <c r="E19646" i="7" s="1"/>
  <c r="E19647" i="7" s="1"/>
  <c r="E19648" i="7" s="1"/>
  <c r="E19649" i="7" s="1"/>
  <c r="E19650" i="7" s="1"/>
  <c r="E19651" i="7" s="1"/>
  <c r="E19652" i="7" s="1"/>
  <c r="E19653" i="7" s="1"/>
  <c r="E19654" i="7" s="1"/>
  <c r="E19655" i="7" s="1"/>
  <c r="E19656" i="7" s="1"/>
  <c r="E19657" i="7" s="1"/>
  <c r="E19658" i="7" s="1"/>
  <c r="E19659" i="7" s="1"/>
  <c r="E19660" i="7" s="1"/>
  <c r="E19661" i="7" s="1"/>
  <c r="E19662" i="7" s="1"/>
  <c r="E19663" i="7" s="1"/>
  <c r="E19664" i="7" s="1"/>
  <c r="E19665" i="7" s="1"/>
  <c r="E19666" i="7" s="1"/>
  <c r="E19667" i="7" s="1"/>
  <c r="E19668" i="7" s="1"/>
  <c r="E19669" i="7" s="1"/>
  <c r="E19670" i="7" s="1"/>
  <c r="E19671" i="7" s="1"/>
  <c r="E19672" i="7" s="1"/>
  <c r="E19673" i="7" s="1"/>
  <c r="E19674" i="7" s="1"/>
  <c r="E19675" i="7" s="1"/>
  <c r="E19676" i="7" s="1"/>
  <c r="E19677" i="7" s="1"/>
  <c r="E19678" i="7" s="1"/>
  <c r="E19679" i="7" s="1"/>
  <c r="E19680" i="7" s="1"/>
  <c r="E19681" i="7" s="1"/>
  <c r="E19682" i="7" s="1"/>
  <c r="E19683" i="7" s="1"/>
  <c r="E19684" i="7" s="1"/>
  <c r="E19685" i="7" s="1"/>
  <c r="E19686" i="7" s="1"/>
  <c r="E19687" i="7" s="1"/>
  <c r="E19688" i="7" s="1"/>
  <c r="E19689" i="7" s="1"/>
  <c r="E19690" i="7" s="1"/>
  <c r="E19691" i="7" s="1"/>
  <c r="E19692" i="7" s="1"/>
  <c r="E19693" i="7" s="1"/>
  <c r="E19694" i="7" s="1"/>
  <c r="E19695" i="7" s="1"/>
  <c r="E19696" i="7" s="1"/>
  <c r="E19697" i="7" s="1"/>
  <c r="E19698" i="7" s="1"/>
  <c r="E19699" i="7" s="1"/>
  <c r="E19700" i="7" s="1"/>
  <c r="E19701" i="7" s="1"/>
  <c r="E19702" i="7" s="1"/>
  <c r="E19703" i="7" s="1"/>
  <c r="E19704" i="7" s="1"/>
  <c r="E19705" i="7" s="1"/>
  <c r="E19706" i="7" s="1"/>
  <c r="E19707" i="7" s="1"/>
  <c r="E19708" i="7" s="1"/>
  <c r="E19709" i="7" s="1"/>
  <c r="E19710" i="7" s="1"/>
  <c r="E19711" i="7" s="1"/>
  <c r="E19712" i="7" s="1"/>
  <c r="E19713" i="7" s="1"/>
  <c r="E19714" i="7" s="1"/>
  <c r="E19715" i="7" s="1"/>
  <c r="E19716" i="7" s="1"/>
  <c r="E19717" i="7" s="1"/>
  <c r="E19718" i="7" s="1"/>
  <c r="E19719" i="7" s="1"/>
  <c r="E19720" i="7" s="1"/>
  <c r="E19721" i="7" s="1"/>
  <c r="E19722" i="7" s="1"/>
  <c r="E19723" i="7" s="1"/>
  <c r="E19724" i="7" s="1"/>
  <c r="E19725" i="7" s="1"/>
  <c r="E19726" i="7" s="1"/>
  <c r="E19727" i="7" s="1"/>
  <c r="E19728" i="7" s="1"/>
  <c r="E19729" i="7" s="1"/>
  <c r="E19730" i="7" s="1"/>
  <c r="E19731" i="7" s="1"/>
  <c r="E19732" i="7" s="1"/>
  <c r="E19733" i="7" s="1"/>
  <c r="E19734" i="7" s="1"/>
  <c r="E19735" i="7" s="1"/>
  <c r="E19736" i="7" s="1"/>
  <c r="E19737" i="7" s="1"/>
  <c r="E19738" i="7" s="1"/>
  <c r="E19739" i="7" s="1"/>
  <c r="E19740" i="7" s="1"/>
  <c r="E19741" i="7" s="1"/>
  <c r="E19742" i="7" s="1"/>
  <c r="E19743" i="7" s="1"/>
  <c r="E19744" i="7" s="1"/>
  <c r="E19745" i="7" s="1"/>
  <c r="E19746" i="7" s="1"/>
  <c r="E19747" i="7" s="1"/>
  <c r="E19748" i="7" s="1"/>
  <c r="E19749" i="7" s="1"/>
  <c r="E19750" i="7" s="1"/>
  <c r="E19751" i="7" s="1"/>
  <c r="E19752" i="7" s="1"/>
  <c r="E19753" i="7" s="1"/>
  <c r="E19754" i="7" s="1"/>
  <c r="E19755" i="7" s="1"/>
  <c r="E19756" i="7" s="1"/>
  <c r="E19757" i="7" s="1"/>
  <c r="E19758" i="7" s="1"/>
  <c r="E19759" i="7" s="1"/>
  <c r="E19760" i="7" s="1"/>
  <c r="E19761" i="7" s="1"/>
  <c r="E19762" i="7" s="1"/>
  <c r="E19763" i="7" s="1"/>
  <c r="E19764" i="7" s="1"/>
  <c r="E19765" i="7" s="1"/>
  <c r="E19766" i="7" s="1"/>
  <c r="E19767" i="7" s="1"/>
  <c r="E19768" i="7" s="1"/>
  <c r="E19769" i="7" s="1"/>
  <c r="E19770" i="7" s="1"/>
  <c r="E19771" i="7" s="1"/>
  <c r="E19772" i="7" s="1"/>
  <c r="E19773" i="7" s="1"/>
  <c r="E19774" i="7" s="1"/>
  <c r="E19775" i="7" s="1"/>
  <c r="E19776" i="7" s="1"/>
  <c r="E19777" i="7" s="1"/>
  <c r="E19778" i="7" s="1"/>
  <c r="E19779" i="7" s="1"/>
  <c r="E19780" i="7" s="1"/>
  <c r="E19781" i="7" s="1"/>
  <c r="E19782" i="7" s="1"/>
  <c r="E19783" i="7" s="1"/>
  <c r="E19784" i="7" s="1"/>
  <c r="E19785" i="7" s="1"/>
  <c r="E19786" i="7" s="1"/>
  <c r="E19787" i="7" s="1"/>
  <c r="E19788" i="7" s="1"/>
  <c r="E19789" i="7" s="1"/>
  <c r="E19790" i="7" s="1"/>
  <c r="E19791" i="7" s="1"/>
  <c r="E19792" i="7" s="1"/>
  <c r="E19793" i="7" s="1"/>
  <c r="E19794" i="7" s="1"/>
  <c r="E19795" i="7" s="1"/>
  <c r="E19796" i="7" s="1"/>
  <c r="E19797" i="7" s="1"/>
  <c r="E19798" i="7" s="1"/>
  <c r="E19799" i="7" s="1"/>
  <c r="E19800" i="7" s="1"/>
  <c r="E19801" i="7" s="1"/>
  <c r="E19802" i="7" s="1"/>
  <c r="E19803" i="7" s="1"/>
  <c r="E19804" i="7" s="1"/>
  <c r="E19805" i="7" s="1"/>
  <c r="E19806" i="7" s="1"/>
  <c r="E19807" i="7" s="1"/>
  <c r="E19808" i="7" s="1"/>
  <c r="E19809" i="7" s="1"/>
  <c r="E19810" i="7" s="1"/>
  <c r="E19811" i="7" s="1"/>
  <c r="E19812" i="7" s="1"/>
  <c r="E19813" i="7" s="1"/>
  <c r="E19814" i="7" s="1"/>
  <c r="E19815" i="7" s="1"/>
  <c r="E19816" i="7" s="1"/>
  <c r="E19817" i="7" s="1"/>
  <c r="E19818" i="7" s="1"/>
  <c r="E19819" i="7" s="1"/>
  <c r="E19820" i="7" s="1"/>
  <c r="E19821" i="7" s="1"/>
  <c r="E19822" i="7" s="1"/>
  <c r="E19823" i="7" s="1"/>
  <c r="E19824" i="7" s="1"/>
  <c r="E19825" i="7" s="1"/>
  <c r="E19826" i="7" s="1"/>
  <c r="E19827" i="7" s="1"/>
  <c r="E19828" i="7" s="1"/>
  <c r="E19829" i="7" s="1"/>
  <c r="E19830" i="7" s="1"/>
  <c r="E19831" i="7" s="1"/>
  <c r="E19832" i="7" s="1"/>
  <c r="E19833" i="7" s="1"/>
  <c r="E19834" i="7" s="1"/>
  <c r="E19835" i="7" s="1"/>
  <c r="E19836" i="7" s="1"/>
  <c r="E19837" i="7" s="1"/>
  <c r="E19838" i="7" s="1"/>
  <c r="E19839" i="7" s="1"/>
  <c r="E19840" i="7" s="1"/>
  <c r="E19841" i="7" s="1"/>
  <c r="E19842" i="7" s="1"/>
  <c r="E19843" i="7" s="1"/>
  <c r="E19844" i="7" s="1"/>
  <c r="E19845" i="7" s="1"/>
  <c r="E19846" i="7" s="1"/>
  <c r="E19847" i="7" s="1"/>
  <c r="E19848" i="7" s="1"/>
  <c r="E19849" i="7" s="1"/>
  <c r="E19850" i="7" s="1"/>
  <c r="E19851" i="7" s="1"/>
  <c r="E19852" i="7" s="1"/>
  <c r="E19853" i="7" s="1"/>
  <c r="E19854" i="7" s="1"/>
  <c r="E19855" i="7" s="1"/>
  <c r="E19856" i="7" s="1"/>
  <c r="E19857" i="7" s="1"/>
  <c r="E19858" i="7" s="1"/>
  <c r="E19859" i="7" s="1"/>
  <c r="E19860" i="7" s="1"/>
  <c r="E19861" i="7" s="1"/>
  <c r="E19862" i="7" s="1"/>
  <c r="E19863" i="7" s="1"/>
  <c r="E19864" i="7" s="1"/>
  <c r="E19865" i="7" s="1"/>
  <c r="E19866" i="7" s="1"/>
  <c r="E19867" i="7" s="1"/>
  <c r="E19868" i="7" s="1"/>
  <c r="E19869" i="7" s="1"/>
  <c r="E19870" i="7" s="1"/>
  <c r="E19871" i="7" s="1"/>
  <c r="E19872" i="7" s="1"/>
  <c r="E19873" i="7" s="1"/>
  <c r="E19874" i="7" s="1"/>
  <c r="E19875" i="7" s="1"/>
  <c r="E19876" i="7" s="1"/>
  <c r="E19877" i="7" s="1"/>
  <c r="E19878" i="7" s="1"/>
  <c r="E19879" i="7" s="1"/>
  <c r="E19880" i="7" s="1"/>
  <c r="E19881" i="7" s="1"/>
  <c r="E19882" i="7" s="1"/>
  <c r="E19883" i="7" s="1"/>
  <c r="E19884" i="7" s="1"/>
  <c r="E19885" i="7" s="1"/>
  <c r="E19886" i="7" s="1"/>
  <c r="E19887" i="7" s="1"/>
  <c r="E19888" i="7" s="1"/>
  <c r="E19889" i="7" s="1"/>
  <c r="E19890" i="7" s="1"/>
  <c r="E19891" i="7" s="1"/>
  <c r="E19892" i="7" s="1"/>
  <c r="E19893" i="7" s="1"/>
  <c r="E19894" i="7" s="1"/>
  <c r="E19895" i="7" s="1"/>
  <c r="E19896" i="7" s="1"/>
  <c r="E19897" i="7" s="1"/>
  <c r="E19898" i="7" s="1"/>
  <c r="E19899" i="7" s="1"/>
  <c r="E19900" i="7" s="1"/>
  <c r="E19901" i="7" s="1"/>
  <c r="E19902" i="7" s="1"/>
  <c r="E19903" i="7" s="1"/>
  <c r="E19904" i="7" s="1"/>
  <c r="E19905" i="7" s="1"/>
  <c r="E19906" i="7" s="1"/>
  <c r="E19907" i="7" s="1"/>
  <c r="E19908" i="7" s="1"/>
  <c r="E19909" i="7" s="1"/>
  <c r="E19910" i="7" s="1"/>
  <c r="E19911" i="7" s="1"/>
  <c r="E19912" i="7" s="1"/>
  <c r="E19913" i="7" s="1"/>
  <c r="E19914" i="7" s="1"/>
  <c r="E19915" i="7" s="1"/>
  <c r="E19916" i="7" s="1"/>
  <c r="E19917" i="7" s="1"/>
  <c r="E19918" i="7" s="1"/>
  <c r="E19919" i="7" s="1"/>
  <c r="E19920" i="7" s="1"/>
  <c r="E19921" i="7" s="1"/>
  <c r="E19922" i="7" s="1"/>
  <c r="E19923" i="7" s="1"/>
  <c r="E19924" i="7" s="1"/>
  <c r="E19925" i="7" s="1"/>
  <c r="E19926" i="7" s="1"/>
  <c r="E19927" i="7" s="1"/>
  <c r="E19928" i="7" s="1"/>
  <c r="E19929" i="7" s="1"/>
  <c r="E19930" i="7" s="1"/>
  <c r="E19931" i="7" s="1"/>
  <c r="E19932" i="7" s="1"/>
  <c r="E19933" i="7" s="1"/>
  <c r="E19934" i="7" s="1"/>
  <c r="E19935" i="7" s="1"/>
  <c r="E19936" i="7" s="1"/>
  <c r="E19937" i="7" s="1"/>
  <c r="E19938" i="7" s="1"/>
  <c r="E19939" i="7" s="1"/>
  <c r="E19940" i="7" s="1"/>
  <c r="E19941" i="7" s="1"/>
  <c r="E19942" i="7" s="1"/>
  <c r="E19943" i="7" s="1"/>
  <c r="E19944" i="7" s="1"/>
  <c r="E19945" i="7" s="1"/>
  <c r="E19946" i="7" s="1"/>
  <c r="E19947" i="7" s="1"/>
  <c r="E19948" i="7" s="1"/>
  <c r="E19949" i="7" s="1"/>
  <c r="E19950" i="7" s="1"/>
  <c r="E19951" i="7" s="1"/>
  <c r="E19952" i="7" s="1"/>
  <c r="E19953" i="7" s="1"/>
  <c r="E19954" i="7" s="1"/>
  <c r="E19955" i="7" s="1"/>
  <c r="E19956" i="7" s="1"/>
  <c r="E19957" i="7" s="1"/>
  <c r="E19958" i="7" s="1"/>
  <c r="E19959" i="7" s="1"/>
  <c r="E19960" i="7" s="1"/>
  <c r="E19961" i="7" s="1"/>
  <c r="E19962" i="7" s="1"/>
  <c r="E19963" i="7" s="1"/>
  <c r="E19964" i="7" s="1"/>
  <c r="E19965" i="7" s="1"/>
  <c r="E19966" i="7" s="1"/>
  <c r="E19967" i="7" s="1"/>
  <c r="E19968" i="7" s="1"/>
  <c r="E19969" i="7" s="1"/>
  <c r="E19970" i="7" s="1"/>
  <c r="E19971" i="7" s="1"/>
  <c r="E19972" i="7" s="1"/>
  <c r="E19973" i="7" s="1"/>
  <c r="E19974" i="7" s="1"/>
  <c r="E19975" i="7" s="1"/>
  <c r="E19976" i="7" s="1"/>
  <c r="E19977" i="7" s="1"/>
  <c r="E19978" i="7" s="1"/>
  <c r="E19979" i="7" s="1"/>
  <c r="E19980" i="7" s="1"/>
  <c r="E19981" i="7" s="1"/>
  <c r="E19982" i="7" s="1"/>
  <c r="E19983" i="7" s="1"/>
  <c r="E19984" i="7" s="1"/>
  <c r="E19985" i="7" s="1"/>
  <c r="E19986" i="7" s="1"/>
  <c r="E19987" i="7" s="1"/>
  <c r="E19988" i="7" s="1"/>
  <c r="E19989" i="7" s="1"/>
  <c r="E19990" i="7" s="1"/>
  <c r="E19991" i="7" s="1"/>
  <c r="E19992" i="7" s="1"/>
  <c r="E19993" i="7" s="1"/>
  <c r="E19994" i="7" s="1"/>
  <c r="E19995" i="7" s="1"/>
  <c r="E19996" i="7" s="1"/>
  <c r="E19997" i="7" s="1"/>
  <c r="E19998" i="7" s="1"/>
  <c r="E19999" i="7" s="1"/>
  <c r="E20000" i="7" s="1"/>
  <c r="E20001" i="7" s="1"/>
  <c r="E20002" i="7" s="1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7" i="6"/>
  <c r="E8" i="6"/>
  <c r="E9" i="6"/>
  <c r="E10" i="6"/>
  <c r="E11" i="6"/>
  <c r="E3" i="6"/>
  <c r="E4" i="6"/>
  <c r="E5" i="6"/>
  <c r="E6" i="6"/>
  <c r="E2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2" i="6"/>
  <c r="M3" i="4"/>
  <c r="Y18" i="28" l="1"/>
  <c r="AC17" i="28"/>
  <c r="H11" i="11"/>
  <c r="H23" i="11"/>
  <c r="H35" i="11"/>
  <c r="H47" i="11"/>
  <c r="H59" i="11"/>
  <c r="H71" i="11"/>
  <c r="H83" i="11"/>
  <c r="H95" i="11"/>
  <c r="H64" i="11"/>
  <c r="H44" i="11"/>
  <c r="H45" i="11"/>
  <c r="H58" i="11"/>
  <c r="H82" i="11"/>
  <c r="H106" i="11"/>
  <c r="H12" i="11"/>
  <c r="H24" i="11"/>
  <c r="H36" i="11"/>
  <c r="H48" i="11"/>
  <c r="H60" i="11"/>
  <c r="H72" i="11"/>
  <c r="H84" i="11"/>
  <c r="H96" i="11"/>
  <c r="H14" i="11"/>
  <c r="H50" i="11"/>
  <c r="H86" i="11"/>
  <c r="H15" i="11"/>
  <c r="H39" i="11"/>
  <c r="H87" i="11"/>
  <c r="H16" i="11"/>
  <c r="H40" i="11"/>
  <c r="H76" i="11"/>
  <c r="H100" i="11"/>
  <c r="H20" i="11"/>
  <c r="H92" i="11"/>
  <c r="H69" i="11"/>
  <c r="H105" i="11"/>
  <c r="H34" i="11"/>
  <c r="H1" i="11"/>
  <c r="H13" i="11"/>
  <c r="H25" i="11"/>
  <c r="H37" i="11"/>
  <c r="H49" i="11"/>
  <c r="H61" i="11"/>
  <c r="H73" i="11"/>
  <c r="H85" i="11"/>
  <c r="H97" i="11"/>
  <c r="H2" i="11"/>
  <c r="H26" i="11"/>
  <c r="H38" i="11"/>
  <c r="H62" i="11"/>
  <c r="H74" i="11"/>
  <c r="H98" i="11"/>
  <c r="H3" i="11"/>
  <c r="H27" i="11"/>
  <c r="H51" i="11"/>
  <c r="H63" i="11"/>
  <c r="H75" i="11"/>
  <c r="H99" i="11"/>
  <c r="H4" i="11"/>
  <c r="H28" i="11"/>
  <c r="H52" i="11"/>
  <c r="H88" i="11"/>
  <c r="H8" i="11"/>
  <c r="H56" i="11"/>
  <c r="H68" i="11"/>
  <c r="H104" i="11"/>
  <c r="H93" i="11"/>
  <c r="H46" i="11"/>
  <c r="H5" i="11"/>
  <c r="H17" i="11"/>
  <c r="H29" i="11"/>
  <c r="H41" i="11"/>
  <c r="H53" i="11"/>
  <c r="H65" i="11"/>
  <c r="H77" i="11"/>
  <c r="H89" i="11"/>
  <c r="H101" i="11"/>
  <c r="H6" i="11"/>
  <c r="H18" i="11"/>
  <c r="H30" i="11"/>
  <c r="H42" i="11"/>
  <c r="H54" i="11"/>
  <c r="H66" i="11"/>
  <c r="H78" i="11"/>
  <c r="H90" i="11"/>
  <c r="H102" i="11"/>
  <c r="H7" i="11"/>
  <c r="H19" i="11"/>
  <c r="H31" i="11"/>
  <c r="H43" i="11"/>
  <c r="H55" i="11"/>
  <c r="H67" i="11"/>
  <c r="H79" i="11"/>
  <c r="H91" i="11"/>
  <c r="H103" i="11"/>
  <c r="H32" i="11"/>
  <c r="H80" i="11"/>
  <c r="H57" i="11"/>
  <c r="H22" i="11"/>
  <c r="H70" i="11"/>
  <c r="H9" i="11"/>
  <c r="H21" i="11"/>
  <c r="H33" i="11"/>
  <c r="H81" i="11"/>
  <c r="H94" i="11"/>
  <c r="H10" i="11"/>
  <c r="H84" i="15"/>
  <c r="E66" i="15"/>
  <c r="E117" i="15"/>
  <c r="H101" i="15"/>
  <c r="H92" i="15"/>
  <c r="M144" i="15"/>
  <c r="H86" i="15"/>
  <c r="H72" i="15"/>
  <c r="I72" i="15"/>
  <c r="I94" i="15"/>
  <c r="J94" i="15" s="1"/>
  <c r="K94" i="15" s="1"/>
  <c r="H90" i="15"/>
  <c r="I90" i="15"/>
  <c r="J90" i="15" s="1"/>
  <c r="K90" i="15" s="1"/>
  <c r="I77" i="15"/>
  <c r="J77" i="15" s="1"/>
  <c r="K77" i="15" s="1"/>
  <c r="H83" i="15"/>
  <c r="I83" i="15"/>
  <c r="H113" i="15"/>
  <c r="I113" i="15"/>
  <c r="J113" i="15" s="1"/>
  <c r="K113" i="15" s="1"/>
  <c r="I99" i="15"/>
  <c r="J99" i="15" s="1"/>
  <c r="K99" i="15" s="1"/>
  <c r="H91" i="15"/>
  <c r="I91" i="15"/>
  <c r="J91" i="15" s="1"/>
  <c r="K91" i="15" s="1"/>
  <c r="H115" i="15"/>
  <c r="I115" i="15"/>
  <c r="J115" i="15" s="1"/>
  <c r="K115" i="15" s="1"/>
  <c r="H85" i="15"/>
  <c r="H102" i="15"/>
  <c r="I102" i="15"/>
  <c r="J102" i="15" s="1"/>
  <c r="K102" i="15" s="1"/>
  <c r="H116" i="15"/>
  <c r="I116" i="15"/>
  <c r="J116" i="15" s="1"/>
  <c r="K116" i="15" s="1"/>
  <c r="I68" i="15"/>
  <c r="J68" i="15" s="1"/>
  <c r="K68" i="15" s="1"/>
  <c r="H105" i="15"/>
  <c r="I105" i="15"/>
  <c r="J105" i="15" s="1"/>
  <c r="K105" i="15" s="1"/>
  <c r="H106" i="15"/>
  <c r="I106" i="15"/>
  <c r="J106" i="15" s="1"/>
  <c r="K106" i="15" s="1"/>
  <c r="I97" i="15"/>
  <c r="J97" i="15" s="1"/>
  <c r="K97" i="15" s="1"/>
  <c r="I70" i="15"/>
  <c r="J70" i="15" s="1"/>
  <c r="K70" i="15" s="1"/>
  <c r="H104" i="15"/>
  <c r="I104" i="15"/>
  <c r="J104" i="15" s="1"/>
  <c r="K104" i="15" s="1"/>
  <c r="H89" i="15"/>
  <c r="I69" i="15"/>
  <c r="J69" i="15" s="1"/>
  <c r="K69" i="15" s="1"/>
  <c r="H103" i="15"/>
  <c r="I103" i="15"/>
  <c r="J103" i="15" s="1"/>
  <c r="K103" i="15" s="1"/>
  <c r="H73" i="15"/>
  <c r="I73" i="15"/>
  <c r="I63" i="15"/>
  <c r="H114" i="15"/>
  <c r="I114" i="15"/>
  <c r="J114" i="15" s="1"/>
  <c r="K114" i="15" s="1"/>
  <c r="H75" i="15"/>
  <c r="I75" i="15"/>
  <c r="H93" i="15"/>
  <c r="I93" i="15"/>
  <c r="J93" i="15" s="1"/>
  <c r="K93" i="15" s="1"/>
  <c r="I100" i="15"/>
  <c r="J100" i="15" s="1"/>
  <c r="K100" i="15" s="1"/>
  <c r="H74" i="15"/>
  <c r="I74" i="15"/>
  <c r="I96" i="15"/>
  <c r="J96" i="15" s="1"/>
  <c r="K96" i="15" s="1"/>
  <c r="H71" i="15"/>
  <c r="I71" i="15"/>
  <c r="I109" i="15"/>
  <c r="J109" i="15" s="1"/>
  <c r="K109" i="15" s="1"/>
  <c r="I95" i="15"/>
  <c r="J95" i="15" s="1"/>
  <c r="K95" i="15" s="1"/>
  <c r="I98" i="15"/>
  <c r="J98" i="15" s="1"/>
  <c r="K98" i="15" s="1"/>
  <c r="M171" i="15"/>
  <c r="O180" i="15" s="1"/>
  <c r="M159" i="15"/>
  <c r="O155" i="15" s="1"/>
  <c r="O149" i="15"/>
  <c r="O151" i="15"/>
  <c r="O150" i="15"/>
  <c r="O152" i="15"/>
  <c r="O147" i="15"/>
  <c r="O148" i="15"/>
  <c r="M176" i="15"/>
  <c r="O167" i="15"/>
  <c r="O168" i="15"/>
  <c r="O169" i="15"/>
  <c r="O171" i="15"/>
  <c r="O170" i="15"/>
  <c r="M164" i="15"/>
  <c r="H119" i="15"/>
  <c r="M141" i="15"/>
  <c r="O132" i="15" s="1"/>
  <c r="M139" i="15"/>
  <c r="O137" i="15" s="1"/>
  <c r="J64" i="15"/>
  <c r="K64" i="15" s="1"/>
  <c r="J65" i="15"/>
  <c r="K65" i="15" s="1"/>
  <c r="M117" i="15"/>
  <c r="M104" i="15"/>
  <c r="M84" i="15"/>
  <c r="H112" i="15"/>
  <c r="H88" i="15"/>
  <c r="H87" i="15"/>
  <c r="H111" i="15"/>
  <c r="H95" i="15"/>
  <c r="H94" i="15"/>
  <c r="H96" i="15"/>
  <c r="H110" i="15"/>
  <c r="H109" i="15"/>
  <c r="H108" i="15"/>
  <c r="H107" i="15"/>
  <c r="H100" i="15"/>
  <c r="H99" i="15"/>
  <c r="H98" i="15"/>
  <c r="H97" i="15"/>
  <c r="J92" i="15"/>
  <c r="K92" i="15" s="1"/>
  <c r="J89" i="15"/>
  <c r="K89" i="15" s="1"/>
  <c r="I54" i="15"/>
  <c r="J54" i="15" s="1"/>
  <c r="K54" i="15" s="1"/>
  <c r="M55" i="15"/>
  <c r="M39" i="15"/>
  <c r="J47" i="15"/>
  <c r="K47" i="15" s="1"/>
  <c r="J46" i="15"/>
  <c r="K46" i="15" s="1"/>
  <c r="J30" i="15"/>
  <c r="K30" i="15" s="1"/>
  <c r="K23" i="15"/>
  <c r="K35" i="15"/>
  <c r="J79" i="15"/>
  <c r="K79" i="15" s="1"/>
  <c r="K67" i="15"/>
  <c r="K29" i="15"/>
  <c r="J32" i="15"/>
  <c r="K32" i="15" s="1"/>
  <c r="J31" i="15"/>
  <c r="K31" i="15" s="1"/>
  <c r="J27" i="15"/>
  <c r="K27" i="15" s="1"/>
  <c r="J50" i="15"/>
  <c r="K50" i="15" s="1"/>
  <c r="K81" i="15"/>
  <c r="J49" i="15"/>
  <c r="K49" i="15" s="1"/>
  <c r="J78" i="15"/>
  <c r="K78" i="15" s="1"/>
  <c r="J28" i="15"/>
  <c r="K28" i="15" s="1"/>
  <c r="K80" i="15"/>
  <c r="K52" i="15"/>
  <c r="J61" i="15"/>
  <c r="K61" i="15" s="1"/>
  <c r="J60" i="15"/>
  <c r="K60" i="15" s="1"/>
  <c r="J59" i="15"/>
  <c r="K59" i="15" s="1"/>
  <c r="K33" i="15"/>
  <c r="K42" i="15"/>
  <c r="K44" i="15"/>
  <c r="K43" i="15"/>
  <c r="K82" i="15"/>
  <c r="H19" i="15"/>
  <c r="H45" i="15"/>
  <c r="H80" i="15"/>
  <c r="H58" i="15"/>
  <c r="H78" i="15"/>
  <c r="H81" i="15"/>
  <c r="I40" i="15"/>
  <c r="J40" i="15" s="1"/>
  <c r="H69" i="15"/>
  <c r="H53" i="15"/>
  <c r="H68" i="15"/>
  <c r="H67" i="15"/>
  <c r="H15" i="15"/>
  <c r="H48" i="15"/>
  <c r="I22" i="15"/>
  <c r="H51" i="15"/>
  <c r="H77" i="15"/>
  <c r="H55" i="15"/>
  <c r="H70" i="15"/>
  <c r="H2" i="15"/>
  <c r="H82" i="15"/>
  <c r="I62" i="15"/>
  <c r="H79" i="15"/>
  <c r="I41" i="15"/>
  <c r="J41" i="15" s="1"/>
  <c r="H64" i="15"/>
  <c r="I9" i="15"/>
  <c r="J9" i="15" s="1"/>
  <c r="K9" i="15" s="1"/>
  <c r="H4" i="15"/>
  <c r="I21" i="15"/>
  <c r="J21" i="15" s="1"/>
  <c r="K21" i="15" s="1"/>
  <c r="H5" i="15"/>
  <c r="H3" i="15"/>
  <c r="H57" i="15"/>
  <c r="K37" i="15"/>
  <c r="K24" i="15"/>
  <c r="K36" i="15"/>
  <c r="I39" i="15"/>
  <c r="I26" i="15"/>
  <c r="J26" i="15" s="1"/>
  <c r="I20" i="15"/>
  <c r="J20" i="15" s="1"/>
  <c r="K20" i="15" s="1"/>
  <c r="I38" i="15"/>
  <c r="I25" i="15"/>
  <c r="I56" i="15"/>
  <c r="K34" i="15"/>
  <c r="J13" i="15"/>
  <c r="K13" i="15" s="1"/>
  <c r="T106" i="15"/>
  <c r="H17" i="15"/>
  <c r="H8" i="15"/>
  <c r="H10" i="15"/>
  <c r="H61" i="15"/>
  <c r="K48" i="15"/>
  <c r="K58" i="15"/>
  <c r="H47" i="15"/>
  <c r="K57" i="15"/>
  <c r="H65" i="15"/>
  <c r="H42" i="15"/>
  <c r="H52" i="15"/>
  <c r="H44" i="15"/>
  <c r="H60" i="15"/>
  <c r="H43" i="15"/>
  <c r="H49" i="15"/>
  <c r="H50" i="15"/>
  <c r="K51" i="15"/>
  <c r="H46" i="15"/>
  <c r="K53" i="15"/>
  <c r="K45" i="15"/>
  <c r="K55" i="15"/>
  <c r="H59" i="15"/>
  <c r="H23" i="15"/>
  <c r="H26" i="15"/>
  <c r="H29" i="15"/>
  <c r="H32" i="15"/>
  <c r="H35" i="15"/>
  <c r="H38" i="15"/>
  <c r="H24" i="15"/>
  <c r="H27" i="15"/>
  <c r="H30" i="15"/>
  <c r="H33" i="15"/>
  <c r="H36" i="15"/>
  <c r="H39" i="15"/>
  <c r="H25" i="15"/>
  <c r="H28" i="15"/>
  <c r="H31" i="15"/>
  <c r="H34" i="15"/>
  <c r="H37" i="15"/>
  <c r="H16" i="15"/>
  <c r="H7" i="15"/>
  <c r="H14" i="15"/>
  <c r="H13" i="15"/>
  <c r="H12" i="15"/>
  <c r="H11" i="15"/>
  <c r="H6" i="15"/>
  <c r="J12" i="15"/>
  <c r="K12" i="15" s="1"/>
  <c r="J7" i="15"/>
  <c r="K7" i="15" s="1"/>
  <c r="J6" i="15"/>
  <c r="K6" i="15" s="1"/>
  <c r="H18" i="15"/>
  <c r="J5" i="15"/>
  <c r="K5" i="15" s="1"/>
  <c r="J16" i="15"/>
  <c r="K16" i="15" s="1"/>
  <c r="J4" i="15"/>
  <c r="K4" i="15" s="1"/>
  <c r="J15" i="15"/>
  <c r="K15" i="15" s="1"/>
  <c r="J14" i="15"/>
  <c r="K14" i="15" s="1"/>
  <c r="J3" i="15"/>
  <c r="K3" i="15" s="1"/>
  <c r="J19" i="15"/>
  <c r="K19" i="15" s="1"/>
  <c r="M19" i="15"/>
  <c r="F3" i="7"/>
  <c r="F4" i="7"/>
  <c r="F5" i="7"/>
  <c r="F6" i="7"/>
  <c r="W992" i="4"/>
  <c r="W990" i="4"/>
  <c r="W980" i="4"/>
  <c r="W978" i="4"/>
  <c r="W968" i="4"/>
  <c r="W966" i="4"/>
  <c r="W956" i="4"/>
  <c r="W954" i="4"/>
  <c r="W944" i="4"/>
  <c r="W942" i="4"/>
  <c r="W932" i="4"/>
  <c r="W930" i="4"/>
  <c r="W920" i="4"/>
  <c r="W918" i="4"/>
  <c r="W908" i="4"/>
  <c r="W906" i="4"/>
  <c r="W896" i="4"/>
  <c r="W894" i="4"/>
  <c r="W884" i="4"/>
  <c r="W882" i="4"/>
  <c r="W872" i="4"/>
  <c r="W870" i="4"/>
  <c r="W860" i="4"/>
  <c r="W858" i="4"/>
  <c r="W848" i="4"/>
  <c r="W846" i="4"/>
  <c r="W841" i="4"/>
  <c r="W836" i="4"/>
  <c r="W834" i="4"/>
  <c r="W829" i="4"/>
  <c r="W824" i="4"/>
  <c r="W822" i="4"/>
  <c r="W817" i="4"/>
  <c r="W812" i="4"/>
  <c r="W810" i="4"/>
  <c r="W805" i="4"/>
  <c r="W800" i="4"/>
  <c r="W798" i="4"/>
  <c r="W793" i="4"/>
  <c r="W788" i="4"/>
  <c r="W786" i="4"/>
  <c r="W781" i="4"/>
  <c r="W776" i="4"/>
  <c r="W774" i="4"/>
  <c r="W769" i="4"/>
  <c r="W764" i="4"/>
  <c r="W762" i="4"/>
  <c r="W757" i="4"/>
  <c r="W752" i="4"/>
  <c r="W750" i="4"/>
  <c r="W745" i="4"/>
  <c r="W740" i="4"/>
  <c r="W738" i="4"/>
  <c r="W733" i="4"/>
  <c r="W728" i="4"/>
  <c r="W726" i="4"/>
  <c r="W721" i="4"/>
  <c r="W716" i="4"/>
  <c r="W714" i="4"/>
  <c r="W709" i="4"/>
  <c r="W704" i="4"/>
  <c r="W702" i="4"/>
  <c r="W697" i="4"/>
  <c r="W692" i="4"/>
  <c r="W690" i="4"/>
  <c r="W685" i="4"/>
  <c r="W680" i="4"/>
  <c r="W678" i="4"/>
  <c r="W673" i="4"/>
  <c r="W668" i="4"/>
  <c r="W666" i="4"/>
  <c r="W661" i="4"/>
  <c r="W656" i="4"/>
  <c r="W654" i="4"/>
  <c r="W649" i="4"/>
  <c r="W644" i="4"/>
  <c r="W642" i="4"/>
  <c r="W637" i="4"/>
  <c r="W632" i="4"/>
  <c r="W630" i="4"/>
  <c r="W625" i="4"/>
  <c r="W620" i="4"/>
  <c r="W618" i="4"/>
  <c r="W613" i="4"/>
  <c r="W608" i="4"/>
  <c r="W606" i="4"/>
  <c r="W601" i="4"/>
  <c r="W596" i="4"/>
  <c r="W594" i="4"/>
  <c r="W589" i="4"/>
  <c r="W584" i="4"/>
  <c r="W582" i="4"/>
  <c r="W577" i="4"/>
  <c r="W572" i="4"/>
  <c r="W570" i="4"/>
  <c r="W565" i="4"/>
  <c r="W560" i="4"/>
  <c r="W558" i="4"/>
  <c r="W553" i="4"/>
  <c r="W548" i="4"/>
  <c r="W546" i="4"/>
  <c r="W541" i="4"/>
  <c r="W536" i="4"/>
  <c r="W534" i="4"/>
  <c r="W529" i="4"/>
  <c r="W524" i="4"/>
  <c r="W522" i="4"/>
  <c r="W517" i="4"/>
  <c r="W512" i="4"/>
  <c r="W510" i="4"/>
  <c r="W505" i="4"/>
  <c r="W500" i="4"/>
  <c r="W498" i="4"/>
  <c r="W493" i="4"/>
  <c r="W488" i="4"/>
  <c r="W486" i="4"/>
  <c r="W481" i="4"/>
  <c r="W476" i="4"/>
  <c r="W474" i="4"/>
  <c r="W469" i="4"/>
  <c r="W464" i="4"/>
  <c r="W462" i="4"/>
  <c r="W457" i="4"/>
  <c r="W452" i="4"/>
  <c r="W450" i="4"/>
  <c r="W445" i="4"/>
  <c r="W440" i="4"/>
  <c r="W438" i="4"/>
  <c r="W433" i="4"/>
  <c r="W428" i="4"/>
  <c r="W426" i="4"/>
  <c r="W421" i="4"/>
  <c r="W416" i="4"/>
  <c r="W414" i="4"/>
  <c r="W409" i="4"/>
  <c r="W404" i="4"/>
  <c r="W402" i="4"/>
  <c r="W397" i="4"/>
  <c r="W392" i="4"/>
  <c r="W390" i="4"/>
  <c r="W385" i="4"/>
  <c r="W380" i="4"/>
  <c r="W378" i="4"/>
  <c r="W373" i="4"/>
  <c r="W368" i="4"/>
  <c r="W366" i="4"/>
  <c r="W361" i="4"/>
  <c r="W356" i="4"/>
  <c r="W354" i="4"/>
  <c r="W349" i="4"/>
  <c r="W344" i="4"/>
  <c r="W342" i="4"/>
  <c r="W337" i="4"/>
  <c r="W332" i="4"/>
  <c r="W330" i="4"/>
  <c r="W325" i="4"/>
  <c r="W320" i="4"/>
  <c r="W318" i="4"/>
  <c r="W313" i="4"/>
  <c r="W308" i="4"/>
  <c r="W306" i="4"/>
  <c r="W301" i="4"/>
  <c r="W296" i="4"/>
  <c r="W294" i="4"/>
  <c r="W289" i="4"/>
  <c r="W284" i="4"/>
  <c r="W282" i="4"/>
  <c r="W277" i="4"/>
  <c r="W270" i="4"/>
  <c r="W265" i="4"/>
  <c r="W258" i="4"/>
  <c r="W253" i="4"/>
  <c r="W248" i="4"/>
  <c r="W246" i="4"/>
  <c r="W241" i="4"/>
  <c r="W234" i="4"/>
  <c r="W229" i="4"/>
  <c r="W222" i="4"/>
  <c r="W217" i="4"/>
  <c r="W212" i="4"/>
  <c r="W210" i="4"/>
  <c r="W205" i="4"/>
  <c r="W198" i="4"/>
  <c r="W193" i="4"/>
  <c r="W186" i="4"/>
  <c r="W181" i="4"/>
  <c r="W176" i="4"/>
  <c r="W174" i="4"/>
  <c r="W169" i="4"/>
  <c r="W162" i="4"/>
  <c r="W157" i="4"/>
  <c r="W150" i="4"/>
  <c r="W145" i="4"/>
  <c r="W140" i="4"/>
  <c r="W138" i="4"/>
  <c r="W133" i="4"/>
  <c r="W126" i="4"/>
  <c r="W121" i="4"/>
  <c r="W114" i="4"/>
  <c r="W109" i="4"/>
  <c r="W104" i="4"/>
  <c r="W102" i="4"/>
  <c r="W67" i="4"/>
  <c r="W63" i="4"/>
  <c r="W62" i="4"/>
  <c r="W30" i="4"/>
  <c r="W27" i="4"/>
  <c r="W12" i="4"/>
  <c r="W7" i="4"/>
  <c r="W5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Y7" i="4"/>
  <c r="Y6" i="4"/>
  <c r="W6" i="4" s="1"/>
  <c r="Y5" i="4"/>
  <c r="Y4" i="4"/>
  <c r="W4" i="4" s="1"/>
  <c r="Y3" i="4"/>
  <c r="W3" i="4" s="1"/>
  <c r="Y2" i="4"/>
  <c r="Y1001" i="4"/>
  <c r="W1001" i="4" s="1"/>
  <c r="Y1000" i="4"/>
  <c r="W1000" i="4" s="1"/>
  <c r="Y999" i="4"/>
  <c r="W999" i="4" s="1"/>
  <c r="Y998" i="4"/>
  <c r="W998" i="4" s="1"/>
  <c r="Y997" i="4"/>
  <c r="W997" i="4" s="1"/>
  <c r="Y996" i="4"/>
  <c r="W996" i="4" s="1"/>
  <c r="Y995" i="4"/>
  <c r="W995" i="4" s="1"/>
  <c r="Y994" i="4"/>
  <c r="W994" i="4" s="1"/>
  <c r="Y993" i="4"/>
  <c r="W993" i="4" s="1"/>
  <c r="Y992" i="4"/>
  <c r="Y991" i="4"/>
  <c r="W991" i="4" s="1"/>
  <c r="Y990" i="4"/>
  <c r="Y989" i="4"/>
  <c r="W989" i="4" s="1"/>
  <c r="Y988" i="4"/>
  <c r="W988" i="4" s="1"/>
  <c r="Y987" i="4"/>
  <c r="W987" i="4" s="1"/>
  <c r="Y986" i="4"/>
  <c r="W986" i="4" s="1"/>
  <c r="Y985" i="4"/>
  <c r="W985" i="4" s="1"/>
  <c r="Y984" i="4"/>
  <c r="W984" i="4" s="1"/>
  <c r="Y983" i="4"/>
  <c r="W983" i="4" s="1"/>
  <c r="Y982" i="4"/>
  <c r="W982" i="4" s="1"/>
  <c r="Y981" i="4"/>
  <c r="W981" i="4" s="1"/>
  <c r="Y980" i="4"/>
  <c r="Y979" i="4"/>
  <c r="W979" i="4" s="1"/>
  <c r="Y978" i="4"/>
  <c r="Y977" i="4"/>
  <c r="W977" i="4" s="1"/>
  <c r="Y976" i="4"/>
  <c r="W976" i="4" s="1"/>
  <c r="Y975" i="4"/>
  <c r="W975" i="4" s="1"/>
  <c r="Y974" i="4"/>
  <c r="W974" i="4" s="1"/>
  <c r="Y973" i="4"/>
  <c r="W973" i="4" s="1"/>
  <c r="Y972" i="4"/>
  <c r="W972" i="4" s="1"/>
  <c r="Y971" i="4"/>
  <c r="W971" i="4" s="1"/>
  <c r="Y970" i="4"/>
  <c r="W970" i="4" s="1"/>
  <c r="Y969" i="4"/>
  <c r="W969" i="4" s="1"/>
  <c r="Y968" i="4"/>
  <c r="Y967" i="4"/>
  <c r="W967" i="4" s="1"/>
  <c r="Y966" i="4"/>
  <c r="Y965" i="4"/>
  <c r="W965" i="4" s="1"/>
  <c r="Y964" i="4"/>
  <c r="W964" i="4" s="1"/>
  <c r="Y963" i="4"/>
  <c r="W963" i="4" s="1"/>
  <c r="Y962" i="4"/>
  <c r="W962" i="4" s="1"/>
  <c r="Y961" i="4"/>
  <c r="W961" i="4" s="1"/>
  <c r="Y960" i="4"/>
  <c r="W960" i="4" s="1"/>
  <c r="Y959" i="4"/>
  <c r="W959" i="4" s="1"/>
  <c r="Y958" i="4"/>
  <c r="W958" i="4" s="1"/>
  <c r="Y957" i="4"/>
  <c r="W957" i="4" s="1"/>
  <c r="Y956" i="4"/>
  <c r="Y955" i="4"/>
  <c r="W955" i="4" s="1"/>
  <c r="Y954" i="4"/>
  <c r="Y953" i="4"/>
  <c r="W953" i="4" s="1"/>
  <c r="Y952" i="4"/>
  <c r="W952" i="4" s="1"/>
  <c r="Y951" i="4"/>
  <c r="W951" i="4" s="1"/>
  <c r="Y950" i="4"/>
  <c r="W950" i="4" s="1"/>
  <c r="Y949" i="4"/>
  <c r="W949" i="4" s="1"/>
  <c r="Y948" i="4"/>
  <c r="W948" i="4" s="1"/>
  <c r="Y947" i="4"/>
  <c r="W947" i="4" s="1"/>
  <c r="Y946" i="4"/>
  <c r="W946" i="4" s="1"/>
  <c r="Y945" i="4"/>
  <c r="W945" i="4" s="1"/>
  <c r="Y944" i="4"/>
  <c r="Y943" i="4"/>
  <c r="W943" i="4" s="1"/>
  <c r="Y942" i="4"/>
  <c r="Y941" i="4"/>
  <c r="W941" i="4" s="1"/>
  <c r="Y940" i="4"/>
  <c r="W940" i="4" s="1"/>
  <c r="Y939" i="4"/>
  <c r="W939" i="4" s="1"/>
  <c r="Y938" i="4"/>
  <c r="W938" i="4" s="1"/>
  <c r="Y937" i="4"/>
  <c r="W937" i="4" s="1"/>
  <c r="Y936" i="4"/>
  <c r="W936" i="4" s="1"/>
  <c r="Y935" i="4"/>
  <c r="W935" i="4" s="1"/>
  <c r="Y934" i="4"/>
  <c r="W934" i="4" s="1"/>
  <c r="Y933" i="4"/>
  <c r="W933" i="4" s="1"/>
  <c r="Y932" i="4"/>
  <c r="Y931" i="4"/>
  <c r="W931" i="4" s="1"/>
  <c r="Y930" i="4"/>
  <c r="Y929" i="4"/>
  <c r="W929" i="4" s="1"/>
  <c r="Y928" i="4"/>
  <c r="W928" i="4" s="1"/>
  <c r="Y927" i="4"/>
  <c r="W927" i="4" s="1"/>
  <c r="Y926" i="4"/>
  <c r="W926" i="4" s="1"/>
  <c r="Y925" i="4"/>
  <c r="W925" i="4" s="1"/>
  <c r="Y924" i="4"/>
  <c r="W924" i="4" s="1"/>
  <c r="Y923" i="4"/>
  <c r="W923" i="4" s="1"/>
  <c r="Y922" i="4"/>
  <c r="W922" i="4" s="1"/>
  <c r="Y921" i="4"/>
  <c r="W921" i="4" s="1"/>
  <c r="Y920" i="4"/>
  <c r="Y919" i="4"/>
  <c r="W919" i="4" s="1"/>
  <c r="Y918" i="4"/>
  <c r="Y917" i="4"/>
  <c r="W917" i="4" s="1"/>
  <c r="Y916" i="4"/>
  <c r="W916" i="4" s="1"/>
  <c r="Y915" i="4"/>
  <c r="W915" i="4" s="1"/>
  <c r="Y914" i="4"/>
  <c r="W914" i="4" s="1"/>
  <c r="Y913" i="4"/>
  <c r="W913" i="4" s="1"/>
  <c r="Y912" i="4"/>
  <c r="W912" i="4" s="1"/>
  <c r="Y911" i="4"/>
  <c r="W911" i="4" s="1"/>
  <c r="Y910" i="4"/>
  <c r="W910" i="4" s="1"/>
  <c r="Y909" i="4"/>
  <c r="W909" i="4" s="1"/>
  <c r="Y908" i="4"/>
  <c r="Y907" i="4"/>
  <c r="W907" i="4" s="1"/>
  <c r="Y906" i="4"/>
  <c r="Y905" i="4"/>
  <c r="W905" i="4" s="1"/>
  <c r="Y904" i="4"/>
  <c r="W904" i="4" s="1"/>
  <c r="Y903" i="4"/>
  <c r="W903" i="4" s="1"/>
  <c r="Y902" i="4"/>
  <c r="W902" i="4" s="1"/>
  <c r="Y901" i="4"/>
  <c r="W901" i="4" s="1"/>
  <c r="Y900" i="4"/>
  <c r="W900" i="4" s="1"/>
  <c r="Y899" i="4"/>
  <c r="W899" i="4" s="1"/>
  <c r="Y898" i="4"/>
  <c r="W898" i="4" s="1"/>
  <c r="Y897" i="4"/>
  <c r="W897" i="4" s="1"/>
  <c r="Y896" i="4"/>
  <c r="Y895" i="4"/>
  <c r="W895" i="4" s="1"/>
  <c r="Y894" i="4"/>
  <c r="Y893" i="4"/>
  <c r="W893" i="4" s="1"/>
  <c r="Y892" i="4"/>
  <c r="W892" i="4" s="1"/>
  <c r="Y891" i="4"/>
  <c r="W891" i="4" s="1"/>
  <c r="Y890" i="4"/>
  <c r="W890" i="4" s="1"/>
  <c r="Y889" i="4"/>
  <c r="W889" i="4" s="1"/>
  <c r="Y888" i="4"/>
  <c r="W888" i="4" s="1"/>
  <c r="Y887" i="4"/>
  <c r="W887" i="4" s="1"/>
  <c r="Y886" i="4"/>
  <c r="W886" i="4" s="1"/>
  <c r="Y885" i="4"/>
  <c r="W885" i="4" s="1"/>
  <c r="Y884" i="4"/>
  <c r="Y883" i="4"/>
  <c r="W883" i="4" s="1"/>
  <c r="Y882" i="4"/>
  <c r="Y881" i="4"/>
  <c r="W881" i="4" s="1"/>
  <c r="Y880" i="4"/>
  <c r="W880" i="4" s="1"/>
  <c r="Y879" i="4"/>
  <c r="W879" i="4" s="1"/>
  <c r="Y878" i="4"/>
  <c r="W878" i="4" s="1"/>
  <c r="Y877" i="4"/>
  <c r="W877" i="4" s="1"/>
  <c r="Y876" i="4"/>
  <c r="W876" i="4" s="1"/>
  <c r="Y875" i="4"/>
  <c r="W875" i="4" s="1"/>
  <c r="Y874" i="4"/>
  <c r="W874" i="4" s="1"/>
  <c r="Y873" i="4"/>
  <c r="W873" i="4" s="1"/>
  <c r="Y872" i="4"/>
  <c r="Y871" i="4"/>
  <c r="W871" i="4" s="1"/>
  <c r="Y870" i="4"/>
  <c r="Y869" i="4"/>
  <c r="W869" i="4" s="1"/>
  <c r="Y868" i="4"/>
  <c r="W868" i="4" s="1"/>
  <c r="Y867" i="4"/>
  <c r="W867" i="4" s="1"/>
  <c r="Y866" i="4"/>
  <c r="W866" i="4" s="1"/>
  <c r="Y865" i="4"/>
  <c r="W865" i="4" s="1"/>
  <c r="Y864" i="4"/>
  <c r="W864" i="4" s="1"/>
  <c r="Y863" i="4"/>
  <c r="W863" i="4" s="1"/>
  <c r="Y862" i="4"/>
  <c r="W862" i="4" s="1"/>
  <c r="Y861" i="4"/>
  <c r="W861" i="4" s="1"/>
  <c r="Y860" i="4"/>
  <c r="Y859" i="4"/>
  <c r="W859" i="4" s="1"/>
  <c r="Y858" i="4"/>
  <c r="Y857" i="4"/>
  <c r="W857" i="4" s="1"/>
  <c r="Y856" i="4"/>
  <c r="W856" i="4" s="1"/>
  <c r="Y855" i="4"/>
  <c r="W855" i="4" s="1"/>
  <c r="Y854" i="4"/>
  <c r="W854" i="4" s="1"/>
  <c r="Y853" i="4"/>
  <c r="W853" i="4" s="1"/>
  <c r="Y852" i="4"/>
  <c r="W852" i="4" s="1"/>
  <c r="Y851" i="4"/>
  <c r="W851" i="4" s="1"/>
  <c r="Y850" i="4"/>
  <c r="W850" i="4" s="1"/>
  <c r="Y849" i="4"/>
  <c r="W849" i="4" s="1"/>
  <c r="Y848" i="4"/>
  <c r="Y847" i="4"/>
  <c r="W847" i="4" s="1"/>
  <c r="Y846" i="4"/>
  <c r="Y845" i="4"/>
  <c r="W845" i="4" s="1"/>
  <c r="Y844" i="4"/>
  <c r="W844" i="4" s="1"/>
  <c r="Y843" i="4"/>
  <c r="W843" i="4" s="1"/>
  <c r="Y842" i="4"/>
  <c r="W842" i="4" s="1"/>
  <c r="Y841" i="4"/>
  <c r="Y840" i="4"/>
  <c r="W840" i="4" s="1"/>
  <c r="Y839" i="4"/>
  <c r="W839" i="4" s="1"/>
  <c r="Y838" i="4"/>
  <c r="W838" i="4" s="1"/>
  <c r="Y837" i="4"/>
  <c r="W837" i="4" s="1"/>
  <c r="Y836" i="4"/>
  <c r="Y835" i="4"/>
  <c r="W835" i="4" s="1"/>
  <c r="Y834" i="4"/>
  <c r="Y833" i="4"/>
  <c r="W833" i="4" s="1"/>
  <c r="Y832" i="4"/>
  <c r="W832" i="4" s="1"/>
  <c r="Y831" i="4"/>
  <c r="W831" i="4" s="1"/>
  <c r="Y830" i="4"/>
  <c r="W830" i="4" s="1"/>
  <c r="Y829" i="4"/>
  <c r="Y828" i="4"/>
  <c r="W828" i="4" s="1"/>
  <c r="Y827" i="4"/>
  <c r="W827" i="4" s="1"/>
  <c r="Y826" i="4"/>
  <c r="W826" i="4" s="1"/>
  <c r="Y825" i="4"/>
  <c r="W825" i="4" s="1"/>
  <c r="Y824" i="4"/>
  <c r="Y823" i="4"/>
  <c r="W823" i="4" s="1"/>
  <c r="Y822" i="4"/>
  <c r="Y821" i="4"/>
  <c r="W821" i="4" s="1"/>
  <c r="Y820" i="4"/>
  <c r="W820" i="4" s="1"/>
  <c r="Y819" i="4"/>
  <c r="W819" i="4" s="1"/>
  <c r="Y818" i="4"/>
  <c r="W818" i="4" s="1"/>
  <c r="Y817" i="4"/>
  <c r="Y816" i="4"/>
  <c r="W816" i="4" s="1"/>
  <c r="Y815" i="4"/>
  <c r="W815" i="4" s="1"/>
  <c r="Y814" i="4"/>
  <c r="W814" i="4" s="1"/>
  <c r="Y813" i="4"/>
  <c r="W813" i="4" s="1"/>
  <c r="Y812" i="4"/>
  <c r="Y811" i="4"/>
  <c r="W811" i="4" s="1"/>
  <c r="Y810" i="4"/>
  <c r="Y809" i="4"/>
  <c r="W809" i="4" s="1"/>
  <c r="Y808" i="4"/>
  <c r="W808" i="4" s="1"/>
  <c r="Y807" i="4"/>
  <c r="W807" i="4" s="1"/>
  <c r="Y806" i="4"/>
  <c r="W806" i="4" s="1"/>
  <c r="Y805" i="4"/>
  <c r="Y804" i="4"/>
  <c r="W804" i="4" s="1"/>
  <c r="Y803" i="4"/>
  <c r="W803" i="4" s="1"/>
  <c r="Y802" i="4"/>
  <c r="W802" i="4" s="1"/>
  <c r="Y801" i="4"/>
  <c r="W801" i="4" s="1"/>
  <c r="Y800" i="4"/>
  <c r="Y799" i="4"/>
  <c r="W799" i="4" s="1"/>
  <c r="Y798" i="4"/>
  <c r="Y797" i="4"/>
  <c r="W797" i="4" s="1"/>
  <c r="Y796" i="4"/>
  <c r="W796" i="4" s="1"/>
  <c r="Y795" i="4"/>
  <c r="W795" i="4" s="1"/>
  <c r="Y794" i="4"/>
  <c r="W794" i="4" s="1"/>
  <c r="Y793" i="4"/>
  <c r="Y792" i="4"/>
  <c r="W792" i="4" s="1"/>
  <c r="Y791" i="4"/>
  <c r="W791" i="4" s="1"/>
  <c r="Y790" i="4"/>
  <c r="W790" i="4" s="1"/>
  <c r="Y789" i="4"/>
  <c r="W789" i="4" s="1"/>
  <c r="Y788" i="4"/>
  <c r="Y787" i="4"/>
  <c r="W787" i="4" s="1"/>
  <c r="Y786" i="4"/>
  <c r="Y785" i="4"/>
  <c r="W785" i="4" s="1"/>
  <c r="Y784" i="4"/>
  <c r="W784" i="4" s="1"/>
  <c r="Y783" i="4"/>
  <c r="W783" i="4" s="1"/>
  <c r="Y782" i="4"/>
  <c r="W782" i="4" s="1"/>
  <c r="Y781" i="4"/>
  <c r="Y780" i="4"/>
  <c r="W780" i="4" s="1"/>
  <c r="Y779" i="4"/>
  <c r="W779" i="4" s="1"/>
  <c r="Y778" i="4"/>
  <c r="W778" i="4" s="1"/>
  <c r="Y777" i="4"/>
  <c r="W777" i="4" s="1"/>
  <c r="Y776" i="4"/>
  <c r="Y775" i="4"/>
  <c r="W775" i="4" s="1"/>
  <c r="Y774" i="4"/>
  <c r="Y773" i="4"/>
  <c r="W773" i="4" s="1"/>
  <c r="Y772" i="4"/>
  <c r="W772" i="4" s="1"/>
  <c r="Y771" i="4"/>
  <c r="W771" i="4" s="1"/>
  <c r="Y770" i="4"/>
  <c r="W770" i="4" s="1"/>
  <c r="Y769" i="4"/>
  <c r="Y768" i="4"/>
  <c r="W768" i="4" s="1"/>
  <c r="Y767" i="4"/>
  <c r="W767" i="4" s="1"/>
  <c r="Y766" i="4"/>
  <c r="W766" i="4" s="1"/>
  <c r="Y765" i="4"/>
  <c r="W765" i="4" s="1"/>
  <c r="Y764" i="4"/>
  <c r="Y763" i="4"/>
  <c r="W763" i="4" s="1"/>
  <c r="Y762" i="4"/>
  <c r="Y761" i="4"/>
  <c r="W761" i="4" s="1"/>
  <c r="Y760" i="4"/>
  <c r="W760" i="4" s="1"/>
  <c r="Y759" i="4"/>
  <c r="W759" i="4" s="1"/>
  <c r="Y758" i="4"/>
  <c r="W758" i="4" s="1"/>
  <c r="Y757" i="4"/>
  <c r="Y756" i="4"/>
  <c r="W756" i="4" s="1"/>
  <c r="Y755" i="4"/>
  <c r="W755" i="4" s="1"/>
  <c r="Y754" i="4"/>
  <c r="W754" i="4" s="1"/>
  <c r="Y753" i="4"/>
  <c r="W753" i="4" s="1"/>
  <c r="Y752" i="4"/>
  <c r="Y751" i="4"/>
  <c r="W751" i="4" s="1"/>
  <c r="Y750" i="4"/>
  <c r="Y749" i="4"/>
  <c r="W749" i="4" s="1"/>
  <c r="Y748" i="4"/>
  <c r="W748" i="4" s="1"/>
  <c r="Y747" i="4"/>
  <c r="W747" i="4" s="1"/>
  <c r="Y746" i="4"/>
  <c r="W746" i="4" s="1"/>
  <c r="Y745" i="4"/>
  <c r="Y744" i="4"/>
  <c r="W744" i="4" s="1"/>
  <c r="Y743" i="4"/>
  <c r="W743" i="4" s="1"/>
  <c r="Y742" i="4"/>
  <c r="W742" i="4" s="1"/>
  <c r="Y741" i="4"/>
  <c r="W741" i="4" s="1"/>
  <c r="Y740" i="4"/>
  <c r="Y739" i="4"/>
  <c r="W739" i="4" s="1"/>
  <c r="Y738" i="4"/>
  <c r="Y737" i="4"/>
  <c r="W737" i="4" s="1"/>
  <c r="Y736" i="4"/>
  <c r="W736" i="4" s="1"/>
  <c r="Y735" i="4"/>
  <c r="W735" i="4" s="1"/>
  <c r="Y734" i="4"/>
  <c r="W734" i="4" s="1"/>
  <c r="Y733" i="4"/>
  <c r="Y732" i="4"/>
  <c r="W732" i="4" s="1"/>
  <c r="Y731" i="4"/>
  <c r="W731" i="4" s="1"/>
  <c r="Y730" i="4"/>
  <c r="W730" i="4" s="1"/>
  <c r="Y729" i="4"/>
  <c r="W729" i="4" s="1"/>
  <c r="Y728" i="4"/>
  <c r="Y727" i="4"/>
  <c r="W727" i="4" s="1"/>
  <c r="Y726" i="4"/>
  <c r="Y725" i="4"/>
  <c r="W725" i="4" s="1"/>
  <c r="Y724" i="4"/>
  <c r="W724" i="4" s="1"/>
  <c r="Y723" i="4"/>
  <c r="W723" i="4" s="1"/>
  <c r="Y722" i="4"/>
  <c r="W722" i="4" s="1"/>
  <c r="Y721" i="4"/>
  <c r="Y720" i="4"/>
  <c r="W720" i="4" s="1"/>
  <c r="Y719" i="4"/>
  <c r="W719" i="4" s="1"/>
  <c r="Y718" i="4"/>
  <c r="W718" i="4" s="1"/>
  <c r="Y717" i="4"/>
  <c r="W717" i="4" s="1"/>
  <c r="Y716" i="4"/>
  <c r="Y715" i="4"/>
  <c r="W715" i="4" s="1"/>
  <c r="Y714" i="4"/>
  <c r="Y713" i="4"/>
  <c r="W713" i="4" s="1"/>
  <c r="Y712" i="4"/>
  <c r="W712" i="4" s="1"/>
  <c r="Y711" i="4"/>
  <c r="W711" i="4" s="1"/>
  <c r="Y710" i="4"/>
  <c r="W710" i="4" s="1"/>
  <c r="Y709" i="4"/>
  <c r="Y708" i="4"/>
  <c r="W708" i="4" s="1"/>
  <c r="Y707" i="4"/>
  <c r="W707" i="4" s="1"/>
  <c r="Y706" i="4"/>
  <c r="W706" i="4" s="1"/>
  <c r="Y705" i="4"/>
  <c r="W705" i="4" s="1"/>
  <c r="Y704" i="4"/>
  <c r="Y703" i="4"/>
  <c r="W703" i="4" s="1"/>
  <c r="Y702" i="4"/>
  <c r="Y701" i="4"/>
  <c r="W701" i="4" s="1"/>
  <c r="Y700" i="4"/>
  <c r="W700" i="4" s="1"/>
  <c r="Y699" i="4"/>
  <c r="W699" i="4" s="1"/>
  <c r="Y698" i="4"/>
  <c r="W698" i="4" s="1"/>
  <c r="Y697" i="4"/>
  <c r="Y696" i="4"/>
  <c r="W696" i="4" s="1"/>
  <c r="Y695" i="4"/>
  <c r="W695" i="4" s="1"/>
  <c r="Y694" i="4"/>
  <c r="W694" i="4" s="1"/>
  <c r="Y693" i="4"/>
  <c r="W693" i="4" s="1"/>
  <c r="Y692" i="4"/>
  <c r="Y691" i="4"/>
  <c r="W691" i="4" s="1"/>
  <c r="Y690" i="4"/>
  <c r="Y689" i="4"/>
  <c r="W689" i="4" s="1"/>
  <c r="Y688" i="4"/>
  <c r="W688" i="4" s="1"/>
  <c r="Y687" i="4"/>
  <c r="W687" i="4" s="1"/>
  <c r="Y686" i="4"/>
  <c r="W686" i="4" s="1"/>
  <c r="Y685" i="4"/>
  <c r="Y684" i="4"/>
  <c r="W684" i="4" s="1"/>
  <c r="Y683" i="4"/>
  <c r="W683" i="4" s="1"/>
  <c r="Y682" i="4"/>
  <c r="W682" i="4" s="1"/>
  <c r="Y681" i="4"/>
  <c r="W681" i="4" s="1"/>
  <c r="Y680" i="4"/>
  <c r="Y679" i="4"/>
  <c r="W679" i="4" s="1"/>
  <c r="Y678" i="4"/>
  <c r="Y677" i="4"/>
  <c r="W677" i="4" s="1"/>
  <c r="Y676" i="4"/>
  <c r="W676" i="4" s="1"/>
  <c r="Y675" i="4"/>
  <c r="W675" i="4" s="1"/>
  <c r="Y674" i="4"/>
  <c r="W674" i="4" s="1"/>
  <c r="Y673" i="4"/>
  <c r="Y672" i="4"/>
  <c r="W672" i="4" s="1"/>
  <c r="Y671" i="4"/>
  <c r="W671" i="4" s="1"/>
  <c r="Y670" i="4"/>
  <c r="W670" i="4" s="1"/>
  <c r="Y669" i="4"/>
  <c r="W669" i="4" s="1"/>
  <c r="Y668" i="4"/>
  <c r="Y667" i="4"/>
  <c r="W667" i="4" s="1"/>
  <c r="Y666" i="4"/>
  <c r="Y665" i="4"/>
  <c r="W665" i="4" s="1"/>
  <c r="Y664" i="4"/>
  <c r="W664" i="4" s="1"/>
  <c r="Y663" i="4"/>
  <c r="W663" i="4" s="1"/>
  <c r="Y662" i="4"/>
  <c r="W662" i="4" s="1"/>
  <c r="Y661" i="4"/>
  <c r="Y660" i="4"/>
  <c r="W660" i="4" s="1"/>
  <c r="Y659" i="4"/>
  <c r="W659" i="4" s="1"/>
  <c r="Y658" i="4"/>
  <c r="W658" i="4" s="1"/>
  <c r="Y657" i="4"/>
  <c r="W657" i="4" s="1"/>
  <c r="Y656" i="4"/>
  <c r="Y655" i="4"/>
  <c r="W655" i="4" s="1"/>
  <c r="Y654" i="4"/>
  <c r="Y653" i="4"/>
  <c r="W653" i="4" s="1"/>
  <c r="Y652" i="4"/>
  <c r="W652" i="4" s="1"/>
  <c r="Y651" i="4"/>
  <c r="W651" i="4" s="1"/>
  <c r="Y650" i="4"/>
  <c r="W650" i="4" s="1"/>
  <c r="Y649" i="4"/>
  <c r="Y648" i="4"/>
  <c r="W648" i="4" s="1"/>
  <c r="Y647" i="4"/>
  <c r="W647" i="4" s="1"/>
  <c r="Y646" i="4"/>
  <c r="W646" i="4" s="1"/>
  <c r="Y645" i="4"/>
  <c r="W645" i="4" s="1"/>
  <c r="Y644" i="4"/>
  <c r="Y643" i="4"/>
  <c r="W643" i="4" s="1"/>
  <c r="Y642" i="4"/>
  <c r="Y641" i="4"/>
  <c r="W641" i="4" s="1"/>
  <c r="Y640" i="4"/>
  <c r="W640" i="4" s="1"/>
  <c r="Y639" i="4"/>
  <c r="W639" i="4" s="1"/>
  <c r="Y638" i="4"/>
  <c r="W638" i="4" s="1"/>
  <c r="Y637" i="4"/>
  <c r="Y636" i="4"/>
  <c r="W636" i="4" s="1"/>
  <c r="Y635" i="4"/>
  <c r="W635" i="4" s="1"/>
  <c r="Y634" i="4"/>
  <c r="W634" i="4" s="1"/>
  <c r="Y633" i="4"/>
  <c r="W633" i="4" s="1"/>
  <c r="Y632" i="4"/>
  <c r="Y631" i="4"/>
  <c r="W631" i="4" s="1"/>
  <c r="Y630" i="4"/>
  <c r="Y629" i="4"/>
  <c r="W629" i="4" s="1"/>
  <c r="Y628" i="4"/>
  <c r="W628" i="4" s="1"/>
  <c r="Y627" i="4"/>
  <c r="W627" i="4" s="1"/>
  <c r="Y626" i="4"/>
  <c r="W626" i="4" s="1"/>
  <c r="Y625" i="4"/>
  <c r="Y624" i="4"/>
  <c r="W624" i="4" s="1"/>
  <c r="Y623" i="4"/>
  <c r="W623" i="4" s="1"/>
  <c r="Y622" i="4"/>
  <c r="W622" i="4" s="1"/>
  <c r="Y621" i="4"/>
  <c r="W621" i="4" s="1"/>
  <c r="Y620" i="4"/>
  <c r="Y619" i="4"/>
  <c r="W619" i="4" s="1"/>
  <c r="Y618" i="4"/>
  <c r="Y617" i="4"/>
  <c r="W617" i="4" s="1"/>
  <c r="Y616" i="4"/>
  <c r="W616" i="4" s="1"/>
  <c r="Y615" i="4"/>
  <c r="W615" i="4" s="1"/>
  <c r="Y614" i="4"/>
  <c r="W614" i="4" s="1"/>
  <c r="Y613" i="4"/>
  <c r="Y612" i="4"/>
  <c r="W612" i="4" s="1"/>
  <c r="Y611" i="4"/>
  <c r="W611" i="4" s="1"/>
  <c r="Y610" i="4"/>
  <c r="W610" i="4" s="1"/>
  <c r="Y609" i="4"/>
  <c r="W609" i="4" s="1"/>
  <c r="Y608" i="4"/>
  <c r="Y607" i="4"/>
  <c r="W607" i="4" s="1"/>
  <c r="Y606" i="4"/>
  <c r="Y605" i="4"/>
  <c r="W605" i="4" s="1"/>
  <c r="Y604" i="4"/>
  <c r="W604" i="4" s="1"/>
  <c r="Y603" i="4"/>
  <c r="W603" i="4" s="1"/>
  <c r="Y602" i="4"/>
  <c r="W602" i="4" s="1"/>
  <c r="Y601" i="4"/>
  <c r="Y600" i="4"/>
  <c r="W600" i="4" s="1"/>
  <c r="Y599" i="4"/>
  <c r="W599" i="4" s="1"/>
  <c r="Y598" i="4"/>
  <c r="W598" i="4" s="1"/>
  <c r="Y597" i="4"/>
  <c r="W597" i="4" s="1"/>
  <c r="Y596" i="4"/>
  <c r="Y595" i="4"/>
  <c r="W595" i="4" s="1"/>
  <c r="Y594" i="4"/>
  <c r="Y593" i="4"/>
  <c r="W593" i="4" s="1"/>
  <c r="Y592" i="4"/>
  <c r="W592" i="4" s="1"/>
  <c r="Y591" i="4"/>
  <c r="W591" i="4" s="1"/>
  <c r="Y590" i="4"/>
  <c r="W590" i="4" s="1"/>
  <c r="Y589" i="4"/>
  <c r="Y588" i="4"/>
  <c r="W588" i="4" s="1"/>
  <c r="Y587" i="4"/>
  <c r="W587" i="4" s="1"/>
  <c r="Y586" i="4"/>
  <c r="W586" i="4" s="1"/>
  <c r="Y585" i="4"/>
  <c r="W585" i="4" s="1"/>
  <c r="Y584" i="4"/>
  <c r="Y583" i="4"/>
  <c r="W583" i="4" s="1"/>
  <c r="Y582" i="4"/>
  <c r="Y581" i="4"/>
  <c r="W581" i="4" s="1"/>
  <c r="Y580" i="4"/>
  <c r="W580" i="4" s="1"/>
  <c r="Y579" i="4"/>
  <c r="W579" i="4" s="1"/>
  <c r="Y578" i="4"/>
  <c r="W578" i="4" s="1"/>
  <c r="Y577" i="4"/>
  <c r="Y576" i="4"/>
  <c r="W576" i="4" s="1"/>
  <c r="Y575" i="4"/>
  <c r="W575" i="4" s="1"/>
  <c r="Y574" i="4"/>
  <c r="W574" i="4" s="1"/>
  <c r="Y573" i="4"/>
  <c r="W573" i="4" s="1"/>
  <c r="Y572" i="4"/>
  <c r="Y571" i="4"/>
  <c r="W571" i="4" s="1"/>
  <c r="Y570" i="4"/>
  <c r="Y569" i="4"/>
  <c r="W569" i="4" s="1"/>
  <c r="Y568" i="4"/>
  <c r="W568" i="4" s="1"/>
  <c r="Y567" i="4"/>
  <c r="W567" i="4" s="1"/>
  <c r="Y566" i="4"/>
  <c r="W566" i="4" s="1"/>
  <c r="Y565" i="4"/>
  <c r="Y564" i="4"/>
  <c r="W564" i="4" s="1"/>
  <c r="Y563" i="4"/>
  <c r="W563" i="4" s="1"/>
  <c r="Y562" i="4"/>
  <c r="W562" i="4" s="1"/>
  <c r="Y561" i="4"/>
  <c r="W561" i="4" s="1"/>
  <c r="Y560" i="4"/>
  <c r="Y559" i="4"/>
  <c r="W559" i="4" s="1"/>
  <c r="Y558" i="4"/>
  <c r="Y557" i="4"/>
  <c r="W557" i="4" s="1"/>
  <c r="Y556" i="4"/>
  <c r="W556" i="4" s="1"/>
  <c r="Y555" i="4"/>
  <c r="W555" i="4" s="1"/>
  <c r="Y554" i="4"/>
  <c r="W554" i="4" s="1"/>
  <c r="Y553" i="4"/>
  <c r="Y552" i="4"/>
  <c r="W552" i="4" s="1"/>
  <c r="Y551" i="4"/>
  <c r="W551" i="4" s="1"/>
  <c r="Y550" i="4"/>
  <c r="W550" i="4" s="1"/>
  <c r="Y549" i="4"/>
  <c r="W549" i="4" s="1"/>
  <c r="Y548" i="4"/>
  <c r="Y547" i="4"/>
  <c r="W547" i="4" s="1"/>
  <c r="Y546" i="4"/>
  <c r="Y545" i="4"/>
  <c r="W545" i="4" s="1"/>
  <c r="Y544" i="4"/>
  <c r="W544" i="4" s="1"/>
  <c r="Y543" i="4"/>
  <c r="W543" i="4" s="1"/>
  <c r="Y542" i="4"/>
  <c r="W542" i="4" s="1"/>
  <c r="Y541" i="4"/>
  <c r="Y540" i="4"/>
  <c r="W540" i="4" s="1"/>
  <c r="Y539" i="4"/>
  <c r="W539" i="4" s="1"/>
  <c r="Y538" i="4"/>
  <c r="W538" i="4" s="1"/>
  <c r="Y537" i="4"/>
  <c r="W537" i="4" s="1"/>
  <c r="Y536" i="4"/>
  <c r="Y535" i="4"/>
  <c r="W535" i="4" s="1"/>
  <c r="Y534" i="4"/>
  <c r="Y533" i="4"/>
  <c r="W533" i="4" s="1"/>
  <c r="Y532" i="4"/>
  <c r="W532" i="4" s="1"/>
  <c r="Y531" i="4"/>
  <c r="W531" i="4" s="1"/>
  <c r="Y530" i="4"/>
  <c r="W530" i="4" s="1"/>
  <c r="Y529" i="4"/>
  <c r="Y528" i="4"/>
  <c r="W528" i="4" s="1"/>
  <c r="Y527" i="4"/>
  <c r="W527" i="4" s="1"/>
  <c r="Y526" i="4"/>
  <c r="W526" i="4" s="1"/>
  <c r="Y525" i="4"/>
  <c r="W525" i="4" s="1"/>
  <c r="Y524" i="4"/>
  <c r="Y523" i="4"/>
  <c r="W523" i="4" s="1"/>
  <c r="Y522" i="4"/>
  <c r="Y521" i="4"/>
  <c r="W521" i="4" s="1"/>
  <c r="Y520" i="4"/>
  <c r="W520" i="4" s="1"/>
  <c r="Y519" i="4"/>
  <c r="W519" i="4" s="1"/>
  <c r="Y518" i="4"/>
  <c r="W518" i="4" s="1"/>
  <c r="Y517" i="4"/>
  <c r="Y516" i="4"/>
  <c r="W516" i="4" s="1"/>
  <c r="Y515" i="4"/>
  <c r="W515" i="4" s="1"/>
  <c r="Y514" i="4"/>
  <c r="W514" i="4" s="1"/>
  <c r="Y513" i="4"/>
  <c r="W513" i="4" s="1"/>
  <c r="Y512" i="4"/>
  <c r="Y511" i="4"/>
  <c r="W511" i="4" s="1"/>
  <c r="Y510" i="4"/>
  <c r="Y509" i="4"/>
  <c r="W509" i="4" s="1"/>
  <c r="Y508" i="4"/>
  <c r="W508" i="4" s="1"/>
  <c r="Y507" i="4"/>
  <c r="W507" i="4" s="1"/>
  <c r="Y506" i="4"/>
  <c r="W506" i="4" s="1"/>
  <c r="Y505" i="4"/>
  <c r="Y504" i="4"/>
  <c r="W504" i="4" s="1"/>
  <c r="Y503" i="4"/>
  <c r="W503" i="4" s="1"/>
  <c r="Y502" i="4"/>
  <c r="W502" i="4" s="1"/>
  <c r="Y501" i="4"/>
  <c r="W501" i="4" s="1"/>
  <c r="Y500" i="4"/>
  <c r="Y499" i="4"/>
  <c r="W499" i="4" s="1"/>
  <c r="Y498" i="4"/>
  <c r="Y497" i="4"/>
  <c r="W497" i="4" s="1"/>
  <c r="Y496" i="4"/>
  <c r="W496" i="4" s="1"/>
  <c r="Y495" i="4"/>
  <c r="W495" i="4" s="1"/>
  <c r="Y494" i="4"/>
  <c r="W494" i="4" s="1"/>
  <c r="Y493" i="4"/>
  <c r="Y492" i="4"/>
  <c r="W492" i="4" s="1"/>
  <c r="Y491" i="4"/>
  <c r="W491" i="4" s="1"/>
  <c r="Y490" i="4"/>
  <c r="W490" i="4" s="1"/>
  <c r="Y489" i="4"/>
  <c r="W489" i="4" s="1"/>
  <c r="Y488" i="4"/>
  <c r="Y487" i="4"/>
  <c r="W487" i="4" s="1"/>
  <c r="Y486" i="4"/>
  <c r="Y485" i="4"/>
  <c r="W485" i="4" s="1"/>
  <c r="Y484" i="4"/>
  <c r="W484" i="4" s="1"/>
  <c r="Y483" i="4"/>
  <c r="W483" i="4" s="1"/>
  <c r="Y482" i="4"/>
  <c r="W482" i="4" s="1"/>
  <c r="Y481" i="4"/>
  <c r="Y480" i="4"/>
  <c r="W480" i="4" s="1"/>
  <c r="Y479" i="4"/>
  <c r="W479" i="4" s="1"/>
  <c r="Y478" i="4"/>
  <c r="W478" i="4" s="1"/>
  <c r="Y477" i="4"/>
  <c r="W477" i="4" s="1"/>
  <c r="Y476" i="4"/>
  <c r="Y475" i="4"/>
  <c r="W475" i="4" s="1"/>
  <c r="Y474" i="4"/>
  <c r="Y473" i="4"/>
  <c r="W473" i="4" s="1"/>
  <c r="Y472" i="4"/>
  <c r="W472" i="4" s="1"/>
  <c r="Y471" i="4"/>
  <c r="W471" i="4" s="1"/>
  <c r="Y470" i="4"/>
  <c r="W470" i="4" s="1"/>
  <c r="Y469" i="4"/>
  <c r="Y468" i="4"/>
  <c r="W468" i="4" s="1"/>
  <c r="Y467" i="4"/>
  <c r="W467" i="4" s="1"/>
  <c r="Y466" i="4"/>
  <c r="W466" i="4" s="1"/>
  <c r="Y465" i="4"/>
  <c r="W465" i="4" s="1"/>
  <c r="Y464" i="4"/>
  <c r="Y463" i="4"/>
  <c r="W463" i="4" s="1"/>
  <c r="Y462" i="4"/>
  <c r="Y461" i="4"/>
  <c r="W461" i="4" s="1"/>
  <c r="Y460" i="4"/>
  <c r="W460" i="4" s="1"/>
  <c r="Y459" i="4"/>
  <c r="W459" i="4" s="1"/>
  <c r="Y458" i="4"/>
  <c r="W458" i="4" s="1"/>
  <c r="Y457" i="4"/>
  <c r="Y456" i="4"/>
  <c r="W456" i="4" s="1"/>
  <c r="Y455" i="4"/>
  <c r="W455" i="4" s="1"/>
  <c r="Y454" i="4"/>
  <c r="W454" i="4" s="1"/>
  <c r="Y453" i="4"/>
  <c r="W453" i="4" s="1"/>
  <c r="Y452" i="4"/>
  <c r="Y451" i="4"/>
  <c r="W451" i="4" s="1"/>
  <c r="Y450" i="4"/>
  <c r="Y449" i="4"/>
  <c r="W449" i="4" s="1"/>
  <c r="Y448" i="4"/>
  <c r="W448" i="4" s="1"/>
  <c r="Y447" i="4"/>
  <c r="W447" i="4" s="1"/>
  <c r="Y446" i="4"/>
  <c r="W446" i="4" s="1"/>
  <c r="Y445" i="4"/>
  <c r="Y444" i="4"/>
  <c r="W444" i="4" s="1"/>
  <c r="Y443" i="4"/>
  <c r="W443" i="4" s="1"/>
  <c r="Y442" i="4"/>
  <c r="W442" i="4" s="1"/>
  <c r="Y441" i="4"/>
  <c r="W441" i="4" s="1"/>
  <c r="Y440" i="4"/>
  <c r="Y439" i="4"/>
  <c r="W439" i="4" s="1"/>
  <c r="Y438" i="4"/>
  <c r="Y437" i="4"/>
  <c r="W437" i="4" s="1"/>
  <c r="Y436" i="4"/>
  <c r="W436" i="4" s="1"/>
  <c r="Y435" i="4"/>
  <c r="W435" i="4" s="1"/>
  <c r="Y434" i="4"/>
  <c r="W434" i="4" s="1"/>
  <c r="Y433" i="4"/>
  <c r="Y432" i="4"/>
  <c r="W432" i="4" s="1"/>
  <c r="Y431" i="4"/>
  <c r="W431" i="4" s="1"/>
  <c r="Y430" i="4"/>
  <c r="W430" i="4" s="1"/>
  <c r="Y429" i="4"/>
  <c r="W429" i="4" s="1"/>
  <c r="Y428" i="4"/>
  <c r="Y427" i="4"/>
  <c r="W427" i="4" s="1"/>
  <c r="Y426" i="4"/>
  <c r="Y425" i="4"/>
  <c r="W425" i="4" s="1"/>
  <c r="Y424" i="4"/>
  <c r="W424" i="4" s="1"/>
  <c r="Y423" i="4"/>
  <c r="W423" i="4" s="1"/>
  <c r="Y422" i="4"/>
  <c r="W422" i="4" s="1"/>
  <c r="Y421" i="4"/>
  <c r="Y420" i="4"/>
  <c r="W420" i="4" s="1"/>
  <c r="Y419" i="4"/>
  <c r="W419" i="4" s="1"/>
  <c r="Y418" i="4"/>
  <c r="W418" i="4" s="1"/>
  <c r="Y417" i="4"/>
  <c r="W417" i="4" s="1"/>
  <c r="Y416" i="4"/>
  <c r="Y415" i="4"/>
  <c r="W415" i="4" s="1"/>
  <c r="Y414" i="4"/>
  <c r="Y413" i="4"/>
  <c r="W413" i="4" s="1"/>
  <c r="Y412" i="4"/>
  <c r="W412" i="4" s="1"/>
  <c r="Y411" i="4"/>
  <c r="W411" i="4" s="1"/>
  <c r="Y410" i="4"/>
  <c r="W410" i="4" s="1"/>
  <c r="Y409" i="4"/>
  <c r="Y408" i="4"/>
  <c r="W408" i="4" s="1"/>
  <c r="Y407" i="4"/>
  <c r="W407" i="4" s="1"/>
  <c r="Y406" i="4"/>
  <c r="W406" i="4" s="1"/>
  <c r="Y405" i="4"/>
  <c r="W405" i="4" s="1"/>
  <c r="Y404" i="4"/>
  <c r="Y403" i="4"/>
  <c r="W403" i="4" s="1"/>
  <c r="Y402" i="4"/>
  <c r="Y401" i="4"/>
  <c r="W401" i="4" s="1"/>
  <c r="Y400" i="4"/>
  <c r="W400" i="4" s="1"/>
  <c r="Y399" i="4"/>
  <c r="W399" i="4" s="1"/>
  <c r="Y398" i="4"/>
  <c r="W398" i="4" s="1"/>
  <c r="Y397" i="4"/>
  <c r="Y396" i="4"/>
  <c r="W396" i="4" s="1"/>
  <c r="Y395" i="4"/>
  <c r="W395" i="4" s="1"/>
  <c r="Y394" i="4"/>
  <c r="W394" i="4" s="1"/>
  <c r="Y393" i="4"/>
  <c r="W393" i="4" s="1"/>
  <c r="Y392" i="4"/>
  <c r="Y391" i="4"/>
  <c r="W391" i="4" s="1"/>
  <c r="Y390" i="4"/>
  <c r="Y389" i="4"/>
  <c r="W389" i="4" s="1"/>
  <c r="Y388" i="4"/>
  <c r="W388" i="4" s="1"/>
  <c r="Y387" i="4"/>
  <c r="W387" i="4" s="1"/>
  <c r="Y386" i="4"/>
  <c r="W386" i="4" s="1"/>
  <c r="Y385" i="4"/>
  <c r="Y384" i="4"/>
  <c r="W384" i="4" s="1"/>
  <c r="Y383" i="4"/>
  <c r="W383" i="4" s="1"/>
  <c r="Y382" i="4"/>
  <c r="W382" i="4" s="1"/>
  <c r="Y381" i="4"/>
  <c r="W381" i="4" s="1"/>
  <c r="Y380" i="4"/>
  <c r="Y379" i="4"/>
  <c r="W379" i="4" s="1"/>
  <c r="Y378" i="4"/>
  <c r="Y377" i="4"/>
  <c r="W377" i="4" s="1"/>
  <c r="Y376" i="4"/>
  <c r="W376" i="4" s="1"/>
  <c r="Y375" i="4"/>
  <c r="W375" i="4" s="1"/>
  <c r="Y374" i="4"/>
  <c r="W374" i="4" s="1"/>
  <c r="Y373" i="4"/>
  <c r="Y372" i="4"/>
  <c r="W372" i="4" s="1"/>
  <c r="Y371" i="4"/>
  <c r="W371" i="4" s="1"/>
  <c r="Y370" i="4"/>
  <c r="W370" i="4" s="1"/>
  <c r="Y369" i="4"/>
  <c r="W369" i="4" s="1"/>
  <c r="Y368" i="4"/>
  <c r="Y367" i="4"/>
  <c r="W367" i="4" s="1"/>
  <c r="Y366" i="4"/>
  <c r="Y365" i="4"/>
  <c r="W365" i="4" s="1"/>
  <c r="Y364" i="4"/>
  <c r="W364" i="4" s="1"/>
  <c r="Y363" i="4"/>
  <c r="W363" i="4" s="1"/>
  <c r="Y362" i="4"/>
  <c r="W362" i="4" s="1"/>
  <c r="Y361" i="4"/>
  <c r="Y360" i="4"/>
  <c r="W360" i="4" s="1"/>
  <c r="Y359" i="4"/>
  <c r="W359" i="4" s="1"/>
  <c r="Y358" i="4"/>
  <c r="W358" i="4" s="1"/>
  <c r="Y357" i="4"/>
  <c r="W357" i="4" s="1"/>
  <c r="Y356" i="4"/>
  <c r="Y355" i="4"/>
  <c r="W355" i="4" s="1"/>
  <c r="Y354" i="4"/>
  <c r="Y353" i="4"/>
  <c r="W353" i="4" s="1"/>
  <c r="Y352" i="4"/>
  <c r="W352" i="4" s="1"/>
  <c r="Y351" i="4"/>
  <c r="W351" i="4" s="1"/>
  <c r="Y350" i="4"/>
  <c r="W350" i="4" s="1"/>
  <c r="Y349" i="4"/>
  <c r="Y348" i="4"/>
  <c r="W348" i="4" s="1"/>
  <c r="Y347" i="4"/>
  <c r="W347" i="4" s="1"/>
  <c r="Y346" i="4"/>
  <c r="W346" i="4" s="1"/>
  <c r="Y345" i="4"/>
  <c r="W345" i="4" s="1"/>
  <c r="Y344" i="4"/>
  <c r="Y343" i="4"/>
  <c r="W343" i="4" s="1"/>
  <c r="Y342" i="4"/>
  <c r="Y341" i="4"/>
  <c r="W341" i="4" s="1"/>
  <c r="Y340" i="4"/>
  <c r="W340" i="4" s="1"/>
  <c r="Y339" i="4"/>
  <c r="W339" i="4" s="1"/>
  <c r="Y338" i="4"/>
  <c r="W338" i="4" s="1"/>
  <c r="Y337" i="4"/>
  <c r="Y336" i="4"/>
  <c r="W336" i="4" s="1"/>
  <c r="Y335" i="4"/>
  <c r="W335" i="4" s="1"/>
  <c r="Y334" i="4"/>
  <c r="W334" i="4" s="1"/>
  <c r="Y333" i="4"/>
  <c r="W333" i="4" s="1"/>
  <c r="Y332" i="4"/>
  <c r="Y331" i="4"/>
  <c r="W331" i="4" s="1"/>
  <c r="Y330" i="4"/>
  <c r="Y329" i="4"/>
  <c r="W329" i="4" s="1"/>
  <c r="Y328" i="4"/>
  <c r="W328" i="4" s="1"/>
  <c r="Y327" i="4"/>
  <c r="W327" i="4" s="1"/>
  <c r="Y326" i="4"/>
  <c r="W326" i="4" s="1"/>
  <c r="Y325" i="4"/>
  <c r="Y324" i="4"/>
  <c r="W324" i="4" s="1"/>
  <c r="Y323" i="4"/>
  <c r="W323" i="4" s="1"/>
  <c r="Y322" i="4"/>
  <c r="W322" i="4" s="1"/>
  <c r="Y321" i="4"/>
  <c r="W321" i="4" s="1"/>
  <c r="Y320" i="4"/>
  <c r="Y319" i="4"/>
  <c r="W319" i="4" s="1"/>
  <c r="Y318" i="4"/>
  <c r="Y317" i="4"/>
  <c r="W317" i="4" s="1"/>
  <c r="Y316" i="4"/>
  <c r="W316" i="4" s="1"/>
  <c r="Y315" i="4"/>
  <c r="W315" i="4" s="1"/>
  <c r="Y314" i="4"/>
  <c r="W314" i="4" s="1"/>
  <c r="Y313" i="4"/>
  <c r="Y312" i="4"/>
  <c r="W312" i="4" s="1"/>
  <c r="Y311" i="4"/>
  <c r="W311" i="4" s="1"/>
  <c r="Y310" i="4"/>
  <c r="W310" i="4" s="1"/>
  <c r="Y309" i="4"/>
  <c r="W309" i="4" s="1"/>
  <c r="Y308" i="4"/>
  <c r="Y307" i="4"/>
  <c r="W307" i="4" s="1"/>
  <c r="Y306" i="4"/>
  <c r="Y305" i="4"/>
  <c r="W305" i="4" s="1"/>
  <c r="Y304" i="4"/>
  <c r="W304" i="4" s="1"/>
  <c r="Y303" i="4"/>
  <c r="W303" i="4" s="1"/>
  <c r="Y302" i="4"/>
  <c r="W302" i="4" s="1"/>
  <c r="Y301" i="4"/>
  <c r="Y300" i="4"/>
  <c r="W300" i="4" s="1"/>
  <c r="Y299" i="4"/>
  <c r="W299" i="4" s="1"/>
  <c r="Y298" i="4"/>
  <c r="W298" i="4" s="1"/>
  <c r="Y297" i="4"/>
  <c r="W297" i="4" s="1"/>
  <c r="Y296" i="4"/>
  <c r="Y295" i="4"/>
  <c r="W295" i="4" s="1"/>
  <c r="Y294" i="4"/>
  <c r="Y293" i="4"/>
  <c r="W293" i="4" s="1"/>
  <c r="Y292" i="4"/>
  <c r="W292" i="4" s="1"/>
  <c r="Y291" i="4"/>
  <c r="W291" i="4" s="1"/>
  <c r="Y290" i="4"/>
  <c r="W290" i="4" s="1"/>
  <c r="Y289" i="4"/>
  <c r="Y288" i="4"/>
  <c r="W288" i="4" s="1"/>
  <c r="Y287" i="4"/>
  <c r="W287" i="4" s="1"/>
  <c r="Y286" i="4"/>
  <c r="W286" i="4" s="1"/>
  <c r="Y285" i="4"/>
  <c r="W285" i="4" s="1"/>
  <c r="Y284" i="4"/>
  <c r="Y283" i="4"/>
  <c r="W283" i="4" s="1"/>
  <c r="Y282" i="4"/>
  <c r="Y281" i="4"/>
  <c r="W281" i="4" s="1"/>
  <c r="Y280" i="4"/>
  <c r="W280" i="4" s="1"/>
  <c r="Y279" i="4"/>
  <c r="W279" i="4" s="1"/>
  <c r="Y278" i="4"/>
  <c r="W278" i="4" s="1"/>
  <c r="Y277" i="4"/>
  <c r="Y276" i="4"/>
  <c r="W276" i="4" s="1"/>
  <c r="Y275" i="4"/>
  <c r="W275" i="4" s="1"/>
  <c r="Y274" i="4"/>
  <c r="W274" i="4" s="1"/>
  <c r="Y273" i="4"/>
  <c r="W273" i="4" s="1"/>
  <c r="Y272" i="4"/>
  <c r="W272" i="4" s="1"/>
  <c r="Y271" i="4"/>
  <c r="W271" i="4" s="1"/>
  <c r="Y270" i="4"/>
  <c r="Y269" i="4"/>
  <c r="W269" i="4" s="1"/>
  <c r="Y268" i="4"/>
  <c r="W268" i="4" s="1"/>
  <c r="Y267" i="4"/>
  <c r="W267" i="4" s="1"/>
  <c r="Y266" i="4"/>
  <c r="W266" i="4" s="1"/>
  <c r="Y265" i="4"/>
  <c r="Y264" i="4"/>
  <c r="W264" i="4" s="1"/>
  <c r="Y263" i="4"/>
  <c r="W263" i="4" s="1"/>
  <c r="Y262" i="4"/>
  <c r="W262" i="4" s="1"/>
  <c r="Y261" i="4"/>
  <c r="W261" i="4" s="1"/>
  <c r="Y260" i="4"/>
  <c r="W260" i="4" s="1"/>
  <c r="Y259" i="4"/>
  <c r="W259" i="4" s="1"/>
  <c r="Y258" i="4"/>
  <c r="Y257" i="4"/>
  <c r="W257" i="4" s="1"/>
  <c r="Y256" i="4"/>
  <c r="W256" i="4" s="1"/>
  <c r="Y255" i="4"/>
  <c r="W255" i="4" s="1"/>
  <c r="Y254" i="4"/>
  <c r="W254" i="4" s="1"/>
  <c r="Y253" i="4"/>
  <c r="Y252" i="4"/>
  <c r="W252" i="4" s="1"/>
  <c r="Y251" i="4"/>
  <c r="W251" i="4" s="1"/>
  <c r="Y250" i="4"/>
  <c r="W250" i="4" s="1"/>
  <c r="Y249" i="4"/>
  <c r="W249" i="4" s="1"/>
  <c r="Y248" i="4"/>
  <c r="Y247" i="4"/>
  <c r="W247" i="4" s="1"/>
  <c r="Y246" i="4"/>
  <c r="Y245" i="4"/>
  <c r="W245" i="4" s="1"/>
  <c r="Y244" i="4"/>
  <c r="W244" i="4" s="1"/>
  <c r="Y243" i="4"/>
  <c r="W243" i="4" s="1"/>
  <c r="Y242" i="4"/>
  <c r="W242" i="4" s="1"/>
  <c r="Y241" i="4"/>
  <c r="Y240" i="4"/>
  <c r="W240" i="4" s="1"/>
  <c r="Y239" i="4"/>
  <c r="W239" i="4" s="1"/>
  <c r="Y238" i="4"/>
  <c r="W238" i="4" s="1"/>
  <c r="Y237" i="4"/>
  <c r="W237" i="4" s="1"/>
  <c r="Y236" i="4"/>
  <c r="W236" i="4" s="1"/>
  <c r="Y235" i="4"/>
  <c r="W235" i="4" s="1"/>
  <c r="Y234" i="4"/>
  <c r="Y233" i="4"/>
  <c r="W233" i="4" s="1"/>
  <c r="Y232" i="4"/>
  <c r="W232" i="4" s="1"/>
  <c r="Y231" i="4"/>
  <c r="W231" i="4" s="1"/>
  <c r="Y230" i="4"/>
  <c r="W230" i="4" s="1"/>
  <c r="Y229" i="4"/>
  <c r="Y228" i="4"/>
  <c r="W228" i="4" s="1"/>
  <c r="Y227" i="4"/>
  <c r="W227" i="4" s="1"/>
  <c r="Y226" i="4"/>
  <c r="W226" i="4" s="1"/>
  <c r="Y225" i="4"/>
  <c r="W225" i="4" s="1"/>
  <c r="Y224" i="4"/>
  <c r="W224" i="4" s="1"/>
  <c r="Y223" i="4"/>
  <c r="W223" i="4" s="1"/>
  <c r="Y222" i="4"/>
  <c r="Y221" i="4"/>
  <c r="W221" i="4" s="1"/>
  <c r="Y220" i="4"/>
  <c r="W220" i="4" s="1"/>
  <c r="Y219" i="4"/>
  <c r="W219" i="4" s="1"/>
  <c r="Y218" i="4"/>
  <c r="W218" i="4" s="1"/>
  <c r="Y217" i="4"/>
  <c r="Y216" i="4"/>
  <c r="W216" i="4" s="1"/>
  <c r="Y215" i="4"/>
  <c r="W215" i="4" s="1"/>
  <c r="Y214" i="4"/>
  <c r="W214" i="4" s="1"/>
  <c r="Y213" i="4"/>
  <c r="W213" i="4" s="1"/>
  <c r="Y212" i="4"/>
  <c r="Y211" i="4"/>
  <c r="W211" i="4" s="1"/>
  <c r="Y210" i="4"/>
  <c r="Y209" i="4"/>
  <c r="W209" i="4" s="1"/>
  <c r="Y208" i="4"/>
  <c r="W208" i="4" s="1"/>
  <c r="Y207" i="4"/>
  <c r="W207" i="4" s="1"/>
  <c r="Y206" i="4"/>
  <c r="W206" i="4" s="1"/>
  <c r="Y205" i="4"/>
  <c r="Y204" i="4"/>
  <c r="W204" i="4" s="1"/>
  <c r="Y203" i="4"/>
  <c r="W203" i="4" s="1"/>
  <c r="Y202" i="4"/>
  <c r="W202" i="4" s="1"/>
  <c r="Y201" i="4"/>
  <c r="W201" i="4" s="1"/>
  <c r="Y200" i="4"/>
  <c r="W200" i="4" s="1"/>
  <c r="Y199" i="4"/>
  <c r="W199" i="4" s="1"/>
  <c r="Y198" i="4"/>
  <c r="Y197" i="4"/>
  <c r="W197" i="4" s="1"/>
  <c r="Y196" i="4"/>
  <c r="W196" i="4" s="1"/>
  <c r="Y195" i="4"/>
  <c r="W195" i="4" s="1"/>
  <c r="Y194" i="4"/>
  <c r="W194" i="4" s="1"/>
  <c r="Y193" i="4"/>
  <c r="Y192" i="4"/>
  <c r="W192" i="4" s="1"/>
  <c r="Y191" i="4"/>
  <c r="W191" i="4" s="1"/>
  <c r="Y190" i="4"/>
  <c r="W190" i="4" s="1"/>
  <c r="Y189" i="4"/>
  <c r="W189" i="4" s="1"/>
  <c r="Y188" i="4"/>
  <c r="W188" i="4" s="1"/>
  <c r="Y187" i="4"/>
  <c r="W187" i="4" s="1"/>
  <c r="Y186" i="4"/>
  <c r="Y185" i="4"/>
  <c r="W185" i="4" s="1"/>
  <c r="Y184" i="4"/>
  <c r="W184" i="4" s="1"/>
  <c r="Y183" i="4"/>
  <c r="W183" i="4" s="1"/>
  <c r="Y182" i="4"/>
  <c r="W182" i="4" s="1"/>
  <c r="Y181" i="4"/>
  <c r="Y180" i="4"/>
  <c r="W180" i="4" s="1"/>
  <c r="Y179" i="4"/>
  <c r="W179" i="4" s="1"/>
  <c r="Y178" i="4"/>
  <c r="W178" i="4" s="1"/>
  <c r="Y177" i="4"/>
  <c r="W177" i="4" s="1"/>
  <c r="Y176" i="4"/>
  <c r="Y175" i="4"/>
  <c r="W175" i="4" s="1"/>
  <c r="Y174" i="4"/>
  <c r="Y173" i="4"/>
  <c r="W173" i="4" s="1"/>
  <c r="Y172" i="4"/>
  <c r="W172" i="4" s="1"/>
  <c r="Y171" i="4"/>
  <c r="W171" i="4" s="1"/>
  <c r="Y170" i="4"/>
  <c r="W170" i="4" s="1"/>
  <c r="Y169" i="4"/>
  <c r="Y168" i="4"/>
  <c r="W168" i="4" s="1"/>
  <c r="Y167" i="4"/>
  <c r="W167" i="4" s="1"/>
  <c r="Y166" i="4"/>
  <c r="W166" i="4" s="1"/>
  <c r="Y165" i="4"/>
  <c r="W165" i="4" s="1"/>
  <c r="Y164" i="4"/>
  <c r="W164" i="4" s="1"/>
  <c r="Y163" i="4"/>
  <c r="W163" i="4" s="1"/>
  <c r="Y162" i="4"/>
  <c r="Y161" i="4"/>
  <c r="W161" i="4" s="1"/>
  <c r="Y160" i="4"/>
  <c r="W160" i="4" s="1"/>
  <c r="Y159" i="4"/>
  <c r="W159" i="4" s="1"/>
  <c r="Y158" i="4"/>
  <c r="W158" i="4" s="1"/>
  <c r="Y157" i="4"/>
  <c r="Y156" i="4"/>
  <c r="W156" i="4" s="1"/>
  <c r="Y155" i="4"/>
  <c r="W155" i="4" s="1"/>
  <c r="Y154" i="4"/>
  <c r="W154" i="4" s="1"/>
  <c r="Y153" i="4"/>
  <c r="W153" i="4" s="1"/>
  <c r="Y152" i="4"/>
  <c r="W152" i="4" s="1"/>
  <c r="Y151" i="4"/>
  <c r="W151" i="4" s="1"/>
  <c r="Y150" i="4"/>
  <c r="Y149" i="4"/>
  <c r="W149" i="4" s="1"/>
  <c r="Y148" i="4"/>
  <c r="W148" i="4" s="1"/>
  <c r="Y147" i="4"/>
  <c r="W147" i="4" s="1"/>
  <c r="Y146" i="4"/>
  <c r="W146" i="4" s="1"/>
  <c r="Y145" i="4"/>
  <c r="Y144" i="4"/>
  <c r="W144" i="4" s="1"/>
  <c r="Y143" i="4"/>
  <c r="W143" i="4" s="1"/>
  <c r="Y142" i="4"/>
  <c r="W142" i="4" s="1"/>
  <c r="Y141" i="4"/>
  <c r="W141" i="4" s="1"/>
  <c r="Y140" i="4"/>
  <c r="Y139" i="4"/>
  <c r="W139" i="4" s="1"/>
  <c r="Y138" i="4"/>
  <c r="Y137" i="4"/>
  <c r="W137" i="4" s="1"/>
  <c r="Y136" i="4"/>
  <c r="W136" i="4" s="1"/>
  <c r="Y135" i="4"/>
  <c r="W135" i="4" s="1"/>
  <c r="Y134" i="4"/>
  <c r="W134" i="4" s="1"/>
  <c r="Y133" i="4"/>
  <c r="Y132" i="4"/>
  <c r="W132" i="4" s="1"/>
  <c r="Y131" i="4"/>
  <c r="W131" i="4" s="1"/>
  <c r="Y130" i="4"/>
  <c r="W130" i="4" s="1"/>
  <c r="Y129" i="4"/>
  <c r="W129" i="4" s="1"/>
  <c r="Y128" i="4"/>
  <c r="W128" i="4" s="1"/>
  <c r="Y127" i="4"/>
  <c r="W127" i="4" s="1"/>
  <c r="Y126" i="4"/>
  <c r="Y125" i="4"/>
  <c r="W125" i="4" s="1"/>
  <c r="Y124" i="4"/>
  <c r="W124" i="4" s="1"/>
  <c r="Y123" i="4"/>
  <c r="W123" i="4" s="1"/>
  <c r="Y122" i="4"/>
  <c r="W122" i="4" s="1"/>
  <c r="Y121" i="4"/>
  <c r="Y120" i="4"/>
  <c r="W120" i="4" s="1"/>
  <c r="Y119" i="4"/>
  <c r="W119" i="4" s="1"/>
  <c r="Y118" i="4"/>
  <c r="W118" i="4" s="1"/>
  <c r="Y117" i="4"/>
  <c r="W117" i="4" s="1"/>
  <c r="Y116" i="4"/>
  <c r="W116" i="4" s="1"/>
  <c r="Y115" i="4"/>
  <c r="W115" i="4" s="1"/>
  <c r="Y114" i="4"/>
  <c r="Y113" i="4"/>
  <c r="W113" i="4" s="1"/>
  <c r="Y112" i="4"/>
  <c r="W112" i="4" s="1"/>
  <c r="Y111" i="4"/>
  <c r="W111" i="4" s="1"/>
  <c r="Y110" i="4"/>
  <c r="W110" i="4" s="1"/>
  <c r="Y109" i="4"/>
  <c r="Y108" i="4"/>
  <c r="W108" i="4" s="1"/>
  <c r="Y107" i="4"/>
  <c r="W107" i="4" s="1"/>
  <c r="Y106" i="4"/>
  <c r="W106" i="4" s="1"/>
  <c r="Y105" i="4"/>
  <c r="W105" i="4" s="1"/>
  <c r="Y104" i="4"/>
  <c r="Y103" i="4"/>
  <c r="W103" i="4" s="1"/>
  <c r="Y102" i="4"/>
  <c r="Y101" i="4"/>
  <c r="Y100" i="4"/>
  <c r="Y99" i="4"/>
  <c r="Y98" i="4"/>
  <c r="Y97" i="4"/>
  <c r="Y96" i="4"/>
  <c r="Y95" i="4"/>
  <c r="Y94" i="4"/>
  <c r="Y93" i="4"/>
  <c r="Y92" i="4"/>
  <c r="Y91" i="4"/>
  <c r="Y90" i="4"/>
  <c r="Y89" i="4"/>
  <c r="Y88" i="4"/>
  <c r="Y87" i="4"/>
  <c r="Y86" i="4"/>
  <c r="Y85" i="4"/>
  <c r="Y84" i="4"/>
  <c r="Y83" i="4"/>
  <c r="Y82" i="4"/>
  <c r="Y81" i="4"/>
  <c r="Y80" i="4"/>
  <c r="Y79" i="4"/>
  <c r="Y78" i="4"/>
  <c r="Y77" i="4"/>
  <c r="Y76" i="4"/>
  <c r="Y75" i="4"/>
  <c r="Y74" i="4"/>
  <c r="Y73" i="4"/>
  <c r="Y72" i="4"/>
  <c r="Y71" i="4"/>
  <c r="W71" i="4" s="1"/>
  <c r="Y70" i="4"/>
  <c r="W70" i="4" s="1"/>
  <c r="Y69" i="4"/>
  <c r="W69" i="4" s="1"/>
  <c r="Y68" i="4"/>
  <c r="W68" i="4" s="1"/>
  <c r="Y67" i="4"/>
  <c r="Y66" i="4"/>
  <c r="W66" i="4" s="1"/>
  <c r="Y65" i="4"/>
  <c r="W65" i="4" s="1"/>
  <c r="Y64" i="4"/>
  <c r="W64" i="4" s="1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8" i="4"/>
  <c r="Y47" i="4"/>
  <c r="Y46" i="4"/>
  <c r="W46" i="4" s="1"/>
  <c r="Y45" i="4"/>
  <c r="W45" i="4" s="1"/>
  <c r="Y44" i="4"/>
  <c r="W44" i="4" s="1"/>
  <c r="Y43" i="4"/>
  <c r="W43" i="4" s="1"/>
  <c r="Y42" i="4"/>
  <c r="W42" i="4" s="1"/>
  <c r="Y41" i="4"/>
  <c r="Y40" i="4"/>
  <c r="Y39" i="4"/>
  <c r="Y38" i="4"/>
  <c r="Y37" i="4"/>
  <c r="Y36" i="4"/>
  <c r="Y35" i="4"/>
  <c r="Y34" i="4"/>
  <c r="Y33" i="4"/>
  <c r="Y32" i="4"/>
  <c r="Y31" i="4"/>
  <c r="W31" i="4" s="1"/>
  <c r="Y30" i="4"/>
  <c r="Y29" i="4"/>
  <c r="W29" i="4" s="1"/>
  <c r="Y28" i="4"/>
  <c r="W28" i="4" s="1"/>
  <c r="Y49" i="4"/>
  <c r="Y19" i="28" l="1"/>
  <c r="AC18" i="28"/>
  <c r="M124" i="15"/>
  <c r="O159" i="15"/>
  <c r="O158" i="15"/>
  <c r="O157" i="15"/>
  <c r="O181" i="15"/>
  <c r="O179" i="15"/>
  <c r="O156" i="15"/>
  <c r="M157" i="15"/>
  <c r="O164" i="15" s="1"/>
  <c r="O160" i="15"/>
  <c r="O154" i="15"/>
  <c r="O178" i="15"/>
  <c r="O153" i="15"/>
  <c r="O176" i="15"/>
  <c r="O161" i="15"/>
  <c r="O177" i="15"/>
  <c r="M169" i="15"/>
  <c r="O184" i="15" s="1"/>
  <c r="M62" i="15"/>
  <c r="O175" i="15"/>
  <c r="O174" i="15"/>
  <c r="I117" i="15"/>
  <c r="M184" i="15"/>
  <c r="O173" i="15"/>
  <c r="O127" i="15"/>
  <c r="M137" i="15"/>
  <c r="O136" i="15"/>
  <c r="O131" i="15"/>
  <c r="M180" i="15"/>
  <c r="O129" i="15"/>
  <c r="O128" i="15"/>
  <c r="O130" i="15"/>
  <c r="O133" i="15"/>
  <c r="O140" i="15"/>
  <c r="O134" i="15"/>
  <c r="O141" i="15"/>
  <c r="O135" i="15"/>
  <c r="O138" i="15"/>
  <c r="O139" i="15"/>
  <c r="J101" i="15"/>
  <c r="M112" i="15" s="1"/>
  <c r="M114" i="15"/>
  <c r="M101" i="15"/>
  <c r="J86" i="15"/>
  <c r="M36" i="15"/>
  <c r="O26" i="15" s="1"/>
  <c r="J74" i="15"/>
  <c r="K74" i="15" s="1"/>
  <c r="J83" i="15"/>
  <c r="K83" i="15" s="1"/>
  <c r="J75" i="15"/>
  <c r="K75" i="15" s="1"/>
  <c r="J84" i="15"/>
  <c r="K84" i="15" s="1"/>
  <c r="J76" i="15"/>
  <c r="K76" i="15" s="1"/>
  <c r="J39" i="15"/>
  <c r="K39" i="15" s="1"/>
  <c r="J73" i="15"/>
  <c r="K73" i="15" s="1"/>
  <c r="J72" i="15"/>
  <c r="K72" i="15" s="1"/>
  <c r="J85" i="15"/>
  <c r="K85" i="15" s="1"/>
  <c r="J22" i="15"/>
  <c r="K22" i="15" s="1"/>
  <c r="J71" i="15"/>
  <c r="J25" i="15"/>
  <c r="K25" i="15" s="1"/>
  <c r="J38" i="15"/>
  <c r="K38" i="15" s="1"/>
  <c r="J63" i="15"/>
  <c r="K63" i="15" s="1"/>
  <c r="J62" i="15"/>
  <c r="K62" i="15" s="1"/>
  <c r="M52" i="15"/>
  <c r="J56" i="15"/>
  <c r="M81" i="15"/>
  <c r="K41" i="15"/>
  <c r="M16" i="15"/>
  <c r="J2" i="15"/>
  <c r="F1243" i="7"/>
  <c r="F1244" i="7"/>
  <c r="F7" i="7"/>
  <c r="P1001" i="4"/>
  <c r="P1000" i="4"/>
  <c r="P999" i="4"/>
  <c r="P998" i="4"/>
  <c r="P997" i="4"/>
  <c r="P996" i="4"/>
  <c r="P995" i="4"/>
  <c r="P994" i="4"/>
  <c r="P993" i="4"/>
  <c r="P992" i="4"/>
  <c r="P991" i="4"/>
  <c r="P990" i="4"/>
  <c r="P989" i="4"/>
  <c r="P988" i="4"/>
  <c r="P987" i="4"/>
  <c r="P986" i="4"/>
  <c r="P985" i="4"/>
  <c r="P984" i="4"/>
  <c r="P983" i="4"/>
  <c r="P982" i="4"/>
  <c r="P981" i="4"/>
  <c r="P980" i="4"/>
  <c r="P979" i="4"/>
  <c r="P978" i="4"/>
  <c r="P977" i="4"/>
  <c r="P976" i="4"/>
  <c r="P975" i="4"/>
  <c r="P974" i="4"/>
  <c r="P973" i="4"/>
  <c r="P972" i="4"/>
  <c r="P971" i="4"/>
  <c r="P970" i="4"/>
  <c r="P969" i="4"/>
  <c r="P968" i="4"/>
  <c r="P967" i="4"/>
  <c r="P966" i="4"/>
  <c r="P965" i="4"/>
  <c r="P964" i="4"/>
  <c r="P963" i="4"/>
  <c r="P962" i="4"/>
  <c r="P961" i="4"/>
  <c r="P960" i="4"/>
  <c r="P959" i="4"/>
  <c r="P958" i="4"/>
  <c r="P957" i="4"/>
  <c r="P956" i="4"/>
  <c r="P955" i="4"/>
  <c r="P954" i="4"/>
  <c r="P953" i="4"/>
  <c r="P952" i="4"/>
  <c r="P951" i="4"/>
  <c r="P950" i="4"/>
  <c r="P949" i="4"/>
  <c r="P948" i="4"/>
  <c r="P947" i="4"/>
  <c r="P946" i="4"/>
  <c r="P945" i="4"/>
  <c r="P944" i="4"/>
  <c r="P943" i="4"/>
  <c r="P942" i="4"/>
  <c r="P941" i="4"/>
  <c r="P940" i="4"/>
  <c r="P939" i="4"/>
  <c r="P938" i="4"/>
  <c r="P937" i="4"/>
  <c r="P936" i="4"/>
  <c r="P935" i="4"/>
  <c r="P934" i="4"/>
  <c r="P933" i="4"/>
  <c r="P932" i="4"/>
  <c r="P931" i="4"/>
  <c r="P930" i="4"/>
  <c r="P929" i="4"/>
  <c r="P928" i="4"/>
  <c r="P927" i="4"/>
  <c r="P926" i="4"/>
  <c r="P925" i="4"/>
  <c r="P924" i="4"/>
  <c r="P923" i="4"/>
  <c r="P922" i="4"/>
  <c r="P921" i="4"/>
  <c r="P920" i="4"/>
  <c r="P919" i="4"/>
  <c r="P918" i="4"/>
  <c r="P917" i="4"/>
  <c r="P916" i="4"/>
  <c r="P915" i="4"/>
  <c r="P914" i="4"/>
  <c r="P913" i="4"/>
  <c r="P912" i="4"/>
  <c r="P911" i="4"/>
  <c r="P910" i="4"/>
  <c r="P909" i="4"/>
  <c r="P908" i="4"/>
  <c r="P907" i="4"/>
  <c r="P906" i="4"/>
  <c r="P905" i="4"/>
  <c r="P904" i="4"/>
  <c r="P903" i="4"/>
  <c r="P902" i="4"/>
  <c r="P901" i="4"/>
  <c r="P900" i="4"/>
  <c r="P899" i="4"/>
  <c r="P898" i="4"/>
  <c r="P897" i="4"/>
  <c r="P896" i="4"/>
  <c r="P895" i="4"/>
  <c r="P894" i="4"/>
  <c r="P893" i="4"/>
  <c r="P892" i="4"/>
  <c r="P891" i="4"/>
  <c r="P890" i="4"/>
  <c r="P889" i="4"/>
  <c r="P888" i="4"/>
  <c r="P887" i="4"/>
  <c r="P886" i="4"/>
  <c r="P885" i="4"/>
  <c r="P884" i="4"/>
  <c r="P883" i="4"/>
  <c r="P882" i="4"/>
  <c r="P881" i="4"/>
  <c r="P880" i="4"/>
  <c r="P879" i="4"/>
  <c r="P878" i="4"/>
  <c r="P877" i="4"/>
  <c r="P876" i="4"/>
  <c r="P875" i="4"/>
  <c r="P874" i="4"/>
  <c r="P873" i="4"/>
  <c r="P872" i="4"/>
  <c r="P871" i="4"/>
  <c r="P870" i="4"/>
  <c r="P869" i="4"/>
  <c r="P868" i="4"/>
  <c r="P867" i="4"/>
  <c r="P866" i="4"/>
  <c r="P865" i="4"/>
  <c r="P864" i="4"/>
  <c r="P863" i="4"/>
  <c r="P862" i="4"/>
  <c r="P861" i="4"/>
  <c r="P860" i="4"/>
  <c r="P859" i="4"/>
  <c r="P858" i="4"/>
  <c r="P857" i="4"/>
  <c r="P856" i="4"/>
  <c r="P855" i="4"/>
  <c r="P854" i="4"/>
  <c r="P853" i="4"/>
  <c r="P852" i="4"/>
  <c r="P851" i="4"/>
  <c r="P850" i="4"/>
  <c r="P849" i="4"/>
  <c r="P848" i="4"/>
  <c r="P847" i="4"/>
  <c r="P846" i="4"/>
  <c r="P845" i="4"/>
  <c r="P844" i="4"/>
  <c r="P843" i="4"/>
  <c r="P842" i="4"/>
  <c r="P841" i="4"/>
  <c r="P840" i="4"/>
  <c r="P839" i="4"/>
  <c r="P838" i="4"/>
  <c r="P837" i="4"/>
  <c r="P836" i="4"/>
  <c r="P835" i="4"/>
  <c r="P834" i="4"/>
  <c r="P833" i="4"/>
  <c r="P832" i="4"/>
  <c r="P831" i="4"/>
  <c r="P830" i="4"/>
  <c r="P829" i="4"/>
  <c r="P828" i="4"/>
  <c r="P827" i="4"/>
  <c r="P826" i="4"/>
  <c r="P825" i="4"/>
  <c r="P824" i="4"/>
  <c r="P823" i="4"/>
  <c r="P822" i="4"/>
  <c r="P821" i="4"/>
  <c r="P820" i="4"/>
  <c r="P819" i="4"/>
  <c r="P818" i="4"/>
  <c r="P817" i="4"/>
  <c r="P816" i="4"/>
  <c r="P815" i="4"/>
  <c r="P814" i="4"/>
  <c r="P813" i="4"/>
  <c r="P812" i="4"/>
  <c r="P811" i="4"/>
  <c r="P810" i="4"/>
  <c r="P809" i="4"/>
  <c r="P808" i="4"/>
  <c r="P807" i="4"/>
  <c r="P806" i="4"/>
  <c r="P805" i="4"/>
  <c r="P804" i="4"/>
  <c r="P803" i="4"/>
  <c r="P802" i="4"/>
  <c r="P801" i="4"/>
  <c r="P800" i="4"/>
  <c r="P799" i="4"/>
  <c r="P798" i="4"/>
  <c r="P797" i="4"/>
  <c r="P796" i="4"/>
  <c r="P795" i="4"/>
  <c r="P794" i="4"/>
  <c r="P793" i="4"/>
  <c r="P792" i="4"/>
  <c r="P791" i="4"/>
  <c r="P790" i="4"/>
  <c r="P789" i="4"/>
  <c r="P788" i="4"/>
  <c r="P787" i="4"/>
  <c r="P786" i="4"/>
  <c r="P785" i="4"/>
  <c r="P784" i="4"/>
  <c r="P783" i="4"/>
  <c r="P782" i="4"/>
  <c r="P781" i="4"/>
  <c r="P780" i="4"/>
  <c r="P779" i="4"/>
  <c r="P778" i="4"/>
  <c r="P777" i="4"/>
  <c r="P776" i="4"/>
  <c r="P775" i="4"/>
  <c r="P774" i="4"/>
  <c r="P773" i="4"/>
  <c r="P772" i="4"/>
  <c r="P771" i="4"/>
  <c r="P770" i="4"/>
  <c r="P769" i="4"/>
  <c r="P768" i="4"/>
  <c r="P767" i="4"/>
  <c r="P766" i="4"/>
  <c r="P765" i="4"/>
  <c r="P764" i="4"/>
  <c r="P763" i="4"/>
  <c r="P762" i="4"/>
  <c r="P761" i="4"/>
  <c r="P760" i="4"/>
  <c r="P759" i="4"/>
  <c r="P758" i="4"/>
  <c r="P757" i="4"/>
  <c r="P756" i="4"/>
  <c r="P755" i="4"/>
  <c r="P754" i="4"/>
  <c r="P753" i="4"/>
  <c r="P752" i="4"/>
  <c r="P751" i="4"/>
  <c r="P750" i="4"/>
  <c r="P749" i="4"/>
  <c r="P748" i="4"/>
  <c r="P747" i="4"/>
  <c r="P746" i="4"/>
  <c r="P745" i="4"/>
  <c r="P744" i="4"/>
  <c r="P743" i="4"/>
  <c r="P742" i="4"/>
  <c r="P741" i="4"/>
  <c r="P740" i="4"/>
  <c r="P739" i="4"/>
  <c r="P738" i="4"/>
  <c r="P737" i="4"/>
  <c r="P736" i="4"/>
  <c r="P735" i="4"/>
  <c r="P734" i="4"/>
  <c r="P733" i="4"/>
  <c r="P732" i="4"/>
  <c r="P731" i="4"/>
  <c r="P730" i="4"/>
  <c r="P729" i="4"/>
  <c r="P728" i="4"/>
  <c r="P727" i="4"/>
  <c r="P726" i="4"/>
  <c r="P725" i="4"/>
  <c r="P724" i="4"/>
  <c r="P723" i="4"/>
  <c r="P722" i="4"/>
  <c r="P721" i="4"/>
  <c r="P720" i="4"/>
  <c r="P719" i="4"/>
  <c r="P718" i="4"/>
  <c r="P717" i="4"/>
  <c r="P716" i="4"/>
  <c r="P715" i="4"/>
  <c r="P714" i="4"/>
  <c r="P713" i="4"/>
  <c r="P712" i="4"/>
  <c r="P711" i="4"/>
  <c r="P710" i="4"/>
  <c r="P709" i="4"/>
  <c r="P708" i="4"/>
  <c r="P707" i="4"/>
  <c r="P706" i="4"/>
  <c r="P705" i="4"/>
  <c r="P704" i="4"/>
  <c r="P703" i="4"/>
  <c r="P702" i="4"/>
  <c r="P701" i="4"/>
  <c r="P700" i="4"/>
  <c r="P699" i="4"/>
  <c r="P698" i="4"/>
  <c r="P697" i="4"/>
  <c r="P696" i="4"/>
  <c r="P695" i="4"/>
  <c r="P694" i="4"/>
  <c r="P693" i="4"/>
  <c r="P692" i="4"/>
  <c r="P691" i="4"/>
  <c r="P690" i="4"/>
  <c r="P689" i="4"/>
  <c r="P688" i="4"/>
  <c r="P687" i="4"/>
  <c r="P686" i="4"/>
  <c r="P685" i="4"/>
  <c r="P684" i="4"/>
  <c r="P683" i="4"/>
  <c r="P682" i="4"/>
  <c r="P681" i="4"/>
  <c r="P680" i="4"/>
  <c r="P679" i="4"/>
  <c r="P678" i="4"/>
  <c r="P677" i="4"/>
  <c r="P676" i="4"/>
  <c r="P675" i="4"/>
  <c r="P674" i="4"/>
  <c r="P673" i="4"/>
  <c r="P672" i="4"/>
  <c r="P671" i="4"/>
  <c r="P670" i="4"/>
  <c r="P669" i="4"/>
  <c r="P668" i="4"/>
  <c r="P667" i="4"/>
  <c r="P666" i="4"/>
  <c r="P665" i="4"/>
  <c r="P664" i="4"/>
  <c r="P663" i="4"/>
  <c r="P662" i="4"/>
  <c r="P661" i="4"/>
  <c r="P660" i="4"/>
  <c r="P659" i="4"/>
  <c r="P658" i="4"/>
  <c r="P657" i="4"/>
  <c r="P656" i="4"/>
  <c r="P655" i="4"/>
  <c r="P654" i="4"/>
  <c r="P653" i="4"/>
  <c r="P652" i="4"/>
  <c r="P651" i="4"/>
  <c r="P650" i="4"/>
  <c r="P649" i="4"/>
  <c r="P648" i="4"/>
  <c r="P647" i="4"/>
  <c r="P646" i="4"/>
  <c r="P645" i="4"/>
  <c r="P644" i="4"/>
  <c r="P643" i="4"/>
  <c r="P642" i="4"/>
  <c r="P641" i="4"/>
  <c r="P640" i="4"/>
  <c r="P639" i="4"/>
  <c r="P638" i="4"/>
  <c r="P637" i="4"/>
  <c r="P636" i="4"/>
  <c r="P635" i="4"/>
  <c r="P634" i="4"/>
  <c r="P633" i="4"/>
  <c r="P632" i="4"/>
  <c r="P631" i="4"/>
  <c r="P630" i="4"/>
  <c r="P629" i="4"/>
  <c r="P628" i="4"/>
  <c r="P627" i="4"/>
  <c r="P626" i="4"/>
  <c r="P625" i="4"/>
  <c r="P624" i="4"/>
  <c r="P623" i="4"/>
  <c r="P622" i="4"/>
  <c r="P621" i="4"/>
  <c r="P620" i="4"/>
  <c r="P619" i="4"/>
  <c r="P618" i="4"/>
  <c r="P617" i="4"/>
  <c r="P616" i="4"/>
  <c r="P615" i="4"/>
  <c r="P614" i="4"/>
  <c r="P613" i="4"/>
  <c r="P612" i="4"/>
  <c r="P611" i="4"/>
  <c r="P610" i="4"/>
  <c r="P609" i="4"/>
  <c r="P608" i="4"/>
  <c r="P607" i="4"/>
  <c r="P606" i="4"/>
  <c r="P605" i="4"/>
  <c r="P604" i="4"/>
  <c r="P603" i="4"/>
  <c r="P602" i="4"/>
  <c r="P601" i="4"/>
  <c r="P600" i="4"/>
  <c r="P599" i="4"/>
  <c r="P598" i="4"/>
  <c r="P597" i="4"/>
  <c r="P596" i="4"/>
  <c r="P595" i="4"/>
  <c r="P594" i="4"/>
  <c r="P593" i="4"/>
  <c r="P592" i="4"/>
  <c r="P591" i="4"/>
  <c r="P590" i="4"/>
  <c r="P589" i="4"/>
  <c r="P588" i="4"/>
  <c r="P587" i="4"/>
  <c r="P586" i="4"/>
  <c r="P585" i="4"/>
  <c r="P584" i="4"/>
  <c r="P583" i="4"/>
  <c r="P582" i="4"/>
  <c r="P581" i="4"/>
  <c r="P580" i="4"/>
  <c r="P579" i="4"/>
  <c r="P578" i="4"/>
  <c r="P577" i="4"/>
  <c r="P576" i="4"/>
  <c r="P575" i="4"/>
  <c r="P574" i="4"/>
  <c r="P573" i="4"/>
  <c r="P572" i="4"/>
  <c r="P571" i="4"/>
  <c r="P570" i="4"/>
  <c r="P569" i="4"/>
  <c r="P568" i="4"/>
  <c r="P567" i="4"/>
  <c r="P566" i="4"/>
  <c r="P565" i="4"/>
  <c r="P564" i="4"/>
  <c r="P563" i="4"/>
  <c r="P562" i="4"/>
  <c r="P561" i="4"/>
  <c r="P560" i="4"/>
  <c r="P559" i="4"/>
  <c r="P558" i="4"/>
  <c r="P557" i="4"/>
  <c r="P556" i="4"/>
  <c r="P555" i="4"/>
  <c r="P554" i="4"/>
  <c r="P553" i="4"/>
  <c r="P552" i="4"/>
  <c r="P551" i="4"/>
  <c r="P550" i="4"/>
  <c r="P549" i="4"/>
  <c r="P548" i="4"/>
  <c r="P547" i="4"/>
  <c r="P546" i="4"/>
  <c r="P545" i="4"/>
  <c r="P544" i="4"/>
  <c r="P543" i="4"/>
  <c r="P542" i="4"/>
  <c r="P541" i="4"/>
  <c r="P540" i="4"/>
  <c r="P539" i="4"/>
  <c r="P538" i="4"/>
  <c r="P537" i="4"/>
  <c r="P536" i="4"/>
  <c r="P535" i="4"/>
  <c r="P534" i="4"/>
  <c r="P533" i="4"/>
  <c r="P532" i="4"/>
  <c r="P531" i="4"/>
  <c r="P530" i="4"/>
  <c r="P529" i="4"/>
  <c r="P528" i="4"/>
  <c r="P527" i="4"/>
  <c r="P526" i="4"/>
  <c r="P525" i="4"/>
  <c r="P524" i="4"/>
  <c r="P523" i="4"/>
  <c r="P522" i="4"/>
  <c r="P521" i="4"/>
  <c r="P520" i="4"/>
  <c r="P519" i="4"/>
  <c r="P518" i="4"/>
  <c r="P517" i="4"/>
  <c r="P516" i="4"/>
  <c r="P515" i="4"/>
  <c r="P514" i="4"/>
  <c r="P513" i="4"/>
  <c r="P512" i="4"/>
  <c r="P511" i="4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P494" i="4"/>
  <c r="P493" i="4"/>
  <c r="P492" i="4"/>
  <c r="P491" i="4"/>
  <c r="P490" i="4"/>
  <c r="P489" i="4"/>
  <c r="P488" i="4"/>
  <c r="P487" i="4"/>
  <c r="P486" i="4"/>
  <c r="P485" i="4"/>
  <c r="P484" i="4"/>
  <c r="P483" i="4"/>
  <c r="P482" i="4"/>
  <c r="P481" i="4"/>
  <c r="P480" i="4"/>
  <c r="P479" i="4"/>
  <c r="P478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/>
  <c r="P445" i="4"/>
  <c r="P444" i="4"/>
  <c r="P443" i="4"/>
  <c r="P442" i="4"/>
  <c r="P441" i="4"/>
  <c r="P440" i="4"/>
  <c r="P439" i="4"/>
  <c r="P438" i="4"/>
  <c r="P437" i="4"/>
  <c r="P436" i="4"/>
  <c r="P435" i="4"/>
  <c r="P434" i="4"/>
  <c r="P433" i="4"/>
  <c r="P432" i="4"/>
  <c r="P431" i="4"/>
  <c r="P430" i="4"/>
  <c r="P429" i="4"/>
  <c r="P428" i="4"/>
  <c r="P427" i="4"/>
  <c r="P426" i="4"/>
  <c r="P425" i="4"/>
  <c r="P424" i="4"/>
  <c r="P423" i="4"/>
  <c r="P422" i="4"/>
  <c r="P421" i="4"/>
  <c r="P420" i="4"/>
  <c r="P419" i="4"/>
  <c r="P418" i="4"/>
  <c r="P417" i="4"/>
  <c r="P416" i="4"/>
  <c r="P415" i="4"/>
  <c r="P414" i="4"/>
  <c r="P413" i="4"/>
  <c r="P412" i="4"/>
  <c r="P411" i="4"/>
  <c r="P410" i="4"/>
  <c r="P409" i="4"/>
  <c r="P408" i="4"/>
  <c r="P407" i="4"/>
  <c r="P406" i="4"/>
  <c r="P405" i="4"/>
  <c r="P404" i="4"/>
  <c r="P403" i="4"/>
  <c r="P402" i="4"/>
  <c r="P401" i="4"/>
  <c r="P400" i="4"/>
  <c r="P399" i="4"/>
  <c r="P398" i="4"/>
  <c r="P397" i="4"/>
  <c r="P396" i="4"/>
  <c r="P395" i="4"/>
  <c r="P394" i="4"/>
  <c r="P393" i="4"/>
  <c r="P392" i="4"/>
  <c r="P391" i="4"/>
  <c r="P390" i="4"/>
  <c r="P389" i="4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P367" i="4"/>
  <c r="P366" i="4"/>
  <c r="P365" i="4"/>
  <c r="P364" i="4"/>
  <c r="P363" i="4"/>
  <c r="P362" i="4"/>
  <c r="P361" i="4"/>
  <c r="P360" i="4"/>
  <c r="P359" i="4"/>
  <c r="P358" i="4"/>
  <c r="P357" i="4"/>
  <c r="P356" i="4"/>
  <c r="P355" i="4"/>
  <c r="P354" i="4"/>
  <c r="P353" i="4"/>
  <c r="P352" i="4"/>
  <c r="P351" i="4"/>
  <c r="P350" i="4"/>
  <c r="P349" i="4"/>
  <c r="P348" i="4"/>
  <c r="P347" i="4"/>
  <c r="P346" i="4"/>
  <c r="P345" i="4"/>
  <c r="P344" i="4"/>
  <c r="P343" i="4"/>
  <c r="P342" i="4"/>
  <c r="P341" i="4"/>
  <c r="P340" i="4"/>
  <c r="P339" i="4"/>
  <c r="P338" i="4"/>
  <c r="P337" i="4"/>
  <c r="P336" i="4"/>
  <c r="P335" i="4"/>
  <c r="P334" i="4"/>
  <c r="P333" i="4"/>
  <c r="P332" i="4"/>
  <c r="P331" i="4"/>
  <c r="P330" i="4"/>
  <c r="P329" i="4"/>
  <c r="P328" i="4"/>
  <c r="P327" i="4"/>
  <c r="P326" i="4"/>
  <c r="P325" i="4"/>
  <c r="P324" i="4"/>
  <c r="P323" i="4"/>
  <c r="P322" i="4"/>
  <c r="P321" i="4"/>
  <c r="P320" i="4"/>
  <c r="P319" i="4"/>
  <c r="P318" i="4"/>
  <c r="P317" i="4"/>
  <c r="P316" i="4"/>
  <c r="P315" i="4"/>
  <c r="P314" i="4"/>
  <c r="P313" i="4"/>
  <c r="P312" i="4"/>
  <c r="P311" i="4"/>
  <c r="P310" i="4"/>
  <c r="P309" i="4"/>
  <c r="P308" i="4"/>
  <c r="P307" i="4"/>
  <c r="P306" i="4"/>
  <c r="P305" i="4"/>
  <c r="P304" i="4"/>
  <c r="P303" i="4"/>
  <c r="P302" i="4"/>
  <c r="P301" i="4"/>
  <c r="P300" i="4"/>
  <c r="P299" i="4"/>
  <c r="P298" i="4"/>
  <c r="P297" i="4"/>
  <c r="P296" i="4"/>
  <c r="P295" i="4"/>
  <c r="P294" i="4"/>
  <c r="P293" i="4"/>
  <c r="P292" i="4"/>
  <c r="P291" i="4"/>
  <c r="P290" i="4"/>
  <c r="P289" i="4"/>
  <c r="P288" i="4"/>
  <c r="P287" i="4"/>
  <c r="P286" i="4"/>
  <c r="P285" i="4"/>
  <c r="P284" i="4"/>
  <c r="P283" i="4"/>
  <c r="P282" i="4"/>
  <c r="P281" i="4"/>
  <c r="P280" i="4"/>
  <c r="P279" i="4"/>
  <c r="P278" i="4"/>
  <c r="P277" i="4"/>
  <c r="P276" i="4"/>
  <c r="P275" i="4"/>
  <c r="P274" i="4"/>
  <c r="P273" i="4"/>
  <c r="P272" i="4"/>
  <c r="P271" i="4"/>
  <c r="P270" i="4"/>
  <c r="P269" i="4"/>
  <c r="P268" i="4"/>
  <c r="P267" i="4"/>
  <c r="P266" i="4"/>
  <c r="P265" i="4"/>
  <c r="P264" i="4"/>
  <c r="P263" i="4"/>
  <c r="P262" i="4"/>
  <c r="P261" i="4"/>
  <c r="P260" i="4"/>
  <c r="P259" i="4"/>
  <c r="P258" i="4"/>
  <c r="P257" i="4"/>
  <c r="P256" i="4"/>
  <c r="P255" i="4"/>
  <c r="P254" i="4"/>
  <c r="P253" i="4"/>
  <c r="P252" i="4"/>
  <c r="P251" i="4"/>
  <c r="P250" i="4"/>
  <c r="P249" i="4"/>
  <c r="P248" i="4"/>
  <c r="P247" i="4"/>
  <c r="P246" i="4"/>
  <c r="P245" i="4"/>
  <c r="P244" i="4"/>
  <c r="P243" i="4"/>
  <c r="P242" i="4"/>
  <c r="P241" i="4"/>
  <c r="P240" i="4"/>
  <c r="P239" i="4"/>
  <c r="P238" i="4"/>
  <c r="P237" i="4"/>
  <c r="P236" i="4"/>
  <c r="P235" i="4"/>
  <c r="P234" i="4"/>
  <c r="P233" i="4"/>
  <c r="P232" i="4"/>
  <c r="P231" i="4"/>
  <c r="P230" i="4"/>
  <c r="P229" i="4"/>
  <c r="P228" i="4"/>
  <c r="P227" i="4"/>
  <c r="P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M4" i="4"/>
  <c r="M5" i="4" s="1"/>
  <c r="M6" i="4" s="1"/>
  <c r="M7" i="4" s="1"/>
  <c r="M8" i="4" s="1"/>
  <c r="M9" i="4" s="1"/>
  <c r="M10" i="4" s="1"/>
  <c r="M11" i="4" s="1"/>
  <c r="D3" i="4"/>
  <c r="AC19" i="28" l="1"/>
  <c r="Y20" i="28"/>
  <c r="O183" i="15"/>
  <c r="O162" i="15"/>
  <c r="O182" i="15"/>
  <c r="O163" i="15"/>
  <c r="M182" i="15"/>
  <c r="O144" i="15"/>
  <c r="O142" i="15"/>
  <c r="O143" i="15"/>
  <c r="O109" i="15"/>
  <c r="O108" i="15"/>
  <c r="O107" i="15"/>
  <c r="O112" i="15"/>
  <c r="O111" i="15"/>
  <c r="O110" i="15"/>
  <c r="K101" i="15"/>
  <c r="K86" i="15"/>
  <c r="M99" i="15"/>
  <c r="O91" i="15"/>
  <c r="O89" i="15"/>
  <c r="O88" i="15"/>
  <c r="O87" i="15"/>
  <c r="O92" i="15"/>
  <c r="O90" i="15"/>
  <c r="M79" i="15"/>
  <c r="O76" i="15" s="1"/>
  <c r="O25" i="15"/>
  <c r="O24" i="15"/>
  <c r="O27" i="15"/>
  <c r="O22" i="15"/>
  <c r="O23" i="15"/>
  <c r="M34" i="15"/>
  <c r="K71" i="15"/>
  <c r="M50" i="15"/>
  <c r="O55" i="15" s="1"/>
  <c r="O46" i="15"/>
  <c r="O47" i="15"/>
  <c r="O50" i="15"/>
  <c r="O49" i="15"/>
  <c r="O48" i="15"/>
  <c r="O51" i="15"/>
  <c r="K56" i="15"/>
  <c r="K26" i="15"/>
  <c r="O69" i="15"/>
  <c r="O70" i="15"/>
  <c r="O67" i="15"/>
  <c r="O71" i="15"/>
  <c r="O72" i="15"/>
  <c r="O68" i="15"/>
  <c r="K40" i="15"/>
  <c r="M14" i="15"/>
  <c r="K2" i="15"/>
  <c r="O7" i="15"/>
  <c r="O6" i="15"/>
  <c r="O5" i="15"/>
  <c r="O4" i="15"/>
  <c r="O3" i="15"/>
  <c r="O2" i="15"/>
  <c r="F1245" i="7"/>
  <c r="F8" i="7"/>
  <c r="F94" i="4"/>
  <c r="D4" i="4"/>
  <c r="F223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31" i="4"/>
  <c r="I493" i="4"/>
  <c r="F503" i="4"/>
  <c r="F302" i="4"/>
  <c r="F243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57" i="4"/>
  <c r="F158" i="4"/>
  <c r="F159" i="4"/>
  <c r="Y21" i="28" l="1"/>
  <c r="AC20" i="28"/>
  <c r="M120" i="15"/>
  <c r="O12" i="15"/>
  <c r="M58" i="15"/>
  <c r="O73" i="15"/>
  <c r="M77" i="15"/>
  <c r="O84" i="15" s="1"/>
  <c r="O80" i="15"/>
  <c r="O75" i="15"/>
  <c r="O79" i="15"/>
  <c r="O74" i="15"/>
  <c r="O77" i="15"/>
  <c r="O78" i="15"/>
  <c r="O81" i="15"/>
  <c r="O116" i="15"/>
  <c r="O118" i="15"/>
  <c r="O117" i="15"/>
  <c r="M110" i="15"/>
  <c r="O115" i="15"/>
  <c r="O119" i="15"/>
  <c r="O120" i="15"/>
  <c r="O121" i="15"/>
  <c r="O113" i="15"/>
  <c r="O114" i="15"/>
  <c r="M97" i="15"/>
  <c r="M122" i="15" s="1"/>
  <c r="O96" i="15"/>
  <c r="O98" i="15"/>
  <c r="O97" i="15"/>
  <c r="O100" i="15"/>
  <c r="O101" i="15"/>
  <c r="O93" i="15"/>
  <c r="O99" i="15"/>
  <c r="O94" i="15"/>
  <c r="O95" i="15"/>
  <c r="O83" i="15"/>
  <c r="O54" i="15"/>
  <c r="O58" i="15"/>
  <c r="O57" i="15"/>
  <c r="M48" i="15"/>
  <c r="O63" i="15" s="1"/>
  <c r="O56" i="15"/>
  <c r="O52" i="15"/>
  <c r="M32" i="15"/>
  <c r="O31" i="15"/>
  <c r="O30" i="15"/>
  <c r="O29" i="15"/>
  <c r="O32" i="15"/>
  <c r="O33" i="15"/>
  <c r="O35" i="15"/>
  <c r="O34" i="15"/>
  <c r="O36" i="15"/>
  <c r="O28" i="15"/>
  <c r="O53" i="15"/>
  <c r="O60" i="15"/>
  <c r="O59" i="15"/>
  <c r="O13" i="15"/>
  <c r="O14" i="15"/>
  <c r="M12" i="15"/>
  <c r="O15" i="15"/>
  <c r="O16" i="15"/>
  <c r="O8" i="15"/>
  <c r="O10" i="15"/>
  <c r="O9" i="15"/>
  <c r="O11" i="15"/>
  <c r="F1246" i="7"/>
  <c r="F9" i="7"/>
  <c r="D5" i="4"/>
  <c r="F197" i="4"/>
  <c r="F201" i="4"/>
  <c r="F200" i="4"/>
  <c r="F199" i="4"/>
  <c r="F198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22" i="4"/>
  <c r="I172" i="4"/>
  <c r="F162" i="4"/>
  <c r="I4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3" i="4"/>
  <c r="F153" i="4"/>
  <c r="F154" i="4"/>
  <c r="F155" i="4"/>
  <c r="F156" i="4"/>
  <c r="F161" i="4"/>
  <c r="F160" i="4"/>
  <c r="F152" i="4"/>
  <c r="F151" i="4"/>
  <c r="F150" i="4"/>
  <c r="F149" i="4"/>
  <c r="F148" i="4"/>
  <c r="F147" i="4"/>
  <c r="F146" i="4"/>
  <c r="F145" i="4"/>
  <c r="F141" i="4"/>
  <c r="F140" i="4"/>
  <c r="F139" i="4"/>
  <c r="F138" i="4"/>
  <c r="F137" i="4"/>
  <c r="F136" i="4"/>
  <c r="F135" i="4"/>
  <c r="F134" i="4"/>
  <c r="F131" i="4"/>
  <c r="F130" i="4"/>
  <c r="F129" i="4"/>
  <c r="F128" i="4"/>
  <c r="F127" i="4"/>
  <c r="F126" i="4"/>
  <c r="F125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1" i="4"/>
  <c r="F100" i="4"/>
  <c r="F99" i="4"/>
  <c r="F98" i="4"/>
  <c r="F97" i="4"/>
  <c r="F96" i="4"/>
  <c r="F95" i="4"/>
  <c r="F93" i="4"/>
  <c r="F92" i="4"/>
  <c r="F91" i="4"/>
  <c r="F90" i="4"/>
  <c r="F89" i="4"/>
  <c r="F88" i="4"/>
  <c r="F87" i="4"/>
  <c r="F86" i="4"/>
  <c r="F85" i="4"/>
  <c r="F84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AC21" i="28" l="1"/>
  <c r="Y22" i="28"/>
  <c r="O19" i="15"/>
  <c r="M60" i="15"/>
  <c r="O82" i="15"/>
  <c r="O62" i="15"/>
  <c r="O124" i="15"/>
  <c r="O123" i="15"/>
  <c r="O122" i="15"/>
  <c r="O104" i="15"/>
  <c r="O102" i="15"/>
  <c r="O103" i="15"/>
  <c r="O61" i="15"/>
  <c r="O39" i="15"/>
  <c r="O37" i="15"/>
  <c r="O38" i="15"/>
  <c r="O17" i="15"/>
  <c r="O18" i="15"/>
  <c r="F1247" i="7"/>
  <c r="F10" i="7"/>
  <c r="D6" i="4"/>
  <c r="F63" i="4"/>
  <c r="Y23" i="28" l="1"/>
  <c r="AC22" i="28"/>
  <c r="F1248" i="7"/>
  <c r="F11" i="7"/>
  <c r="D7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F600" i="4"/>
  <c r="F598" i="4"/>
  <c r="F588" i="4"/>
  <c r="F586" i="4"/>
  <c r="F580" i="4"/>
  <c r="F576" i="4"/>
  <c r="F570" i="4"/>
  <c r="F568" i="4"/>
  <c r="F540" i="4"/>
  <c r="F538" i="4"/>
  <c r="F534" i="4"/>
  <c r="F532" i="4"/>
  <c r="F528" i="4"/>
  <c r="F526" i="4"/>
  <c r="F522" i="4"/>
  <c r="F520" i="4"/>
  <c r="F516" i="4"/>
  <c r="F514" i="4"/>
  <c r="F510" i="4"/>
  <c r="F508" i="4"/>
  <c r="F504" i="4"/>
  <c r="F502" i="4"/>
  <c r="F498" i="4"/>
  <c r="F496" i="4"/>
  <c r="F490" i="4"/>
  <c r="F478" i="4"/>
  <c r="F472" i="4"/>
  <c r="F466" i="4"/>
  <c r="F460" i="4"/>
  <c r="F456" i="4"/>
  <c r="F454" i="4"/>
  <c r="F448" i="4"/>
  <c r="F442" i="4"/>
  <c r="F436" i="4"/>
  <c r="F432" i="4"/>
  <c r="F430" i="4"/>
  <c r="F426" i="4"/>
  <c r="F422" i="4"/>
  <c r="F420" i="4"/>
  <c r="F418" i="4"/>
  <c r="F414" i="4"/>
  <c r="F412" i="4"/>
  <c r="F408" i="4"/>
  <c r="F406" i="4"/>
  <c r="F402" i="4"/>
  <c r="F400" i="4"/>
  <c r="F396" i="4"/>
  <c r="F394" i="4"/>
  <c r="F390" i="4"/>
  <c r="F388" i="4"/>
  <c r="F384" i="4"/>
  <c r="F382" i="4"/>
  <c r="F378" i="4"/>
  <c r="F376" i="4"/>
  <c r="F372" i="4"/>
  <c r="F370" i="4"/>
  <c r="F366" i="4"/>
  <c r="F364" i="4"/>
  <c r="F360" i="4"/>
  <c r="F358" i="4"/>
  <c r="F354" i="4"/>
  <c r="F352" i="4"/>
  <c r="F348" i="4"/>
  <c r="F342" i="4"/>
  <c r="F340" i="4"/>
  <c r="F336" i="4"/>
  <c r="F334" i="4"/>
  <c r="F330" i="4"/>
  <c r="F328" i="4"/>
  <c r="F324" i="4"/>
  <c r="F322" i="4"/>
  <c r="F318" i="4"/>
  <c r="F316" i="4"/>
  <c r="F312" i="4"/>
  <c r="F310" i="4"/>
  <c r="F306" i="4"/>
  <c r="F300" i="4"/>
  <c r="F298" i="4"/>
  <c r="F294" i="4"/>
  <c r="F292" i="4"/>
  <c r="F288" i="4"/>
  <c r="F286" i="4"/>
  <c r="F282" i="4"/>
  <c r="F280" i="4"/>
  <c r="F276" i="4"/>
  <c r="F274" i="4"/>
  <c r="F270" i="4"/>
  <c r="F268" i="4"/>
  <c r="F264" i="4"/>
  <c r="F262" i="4"/>
  <c r="F258" i="4"/>
  <c r="F256" i="4"/>
  <c r="F252" i="4"/>
  <c r="F250" i="4"/>
  <c r="F246" i="4"/>
  <c r="F240" i="4"/>
  <c r="F238" i="4"/>
  <c r="F234" i="4"/>
  <c r="F232" i="4"/>
  <c r="F228" i="4"/>
  <c r="F226" i="4"/>
  <c r="F222" i="4"/>
  <c r="F202" i="4"/>
  <c r="F144" i="4"/>
  <c r="F124" i="4"/>
  <c r="F104" i="4"/>
  <c r="F60" i="4"/>
  <c r="F57" i="4"/>
  <c r="F55" i="4"/>
  <c r="F48" i="4"/>
  <c r="F45" i="4"/>
  <c r="F15" i="4"/>
  <c r="F12" i="4"/>
  <c r="F11" i="4"/>
  <c r="F7" i="4"/>
  <c r="N1249" i="3"/>
  <c r="M1249" i="3"/>
  <c r="N1248" i="3"/>
  <c r="M1248" i="3"/>
  <c r="N1247" i="3"/>
  <c r="M1247" i="3"/>
  <c r="N1246" i="3"/>
  <c r="M1246" i="3"/>
  <c r="N1245" i="3"/>
  <c r="M1245" i="3"/>
  <c r="N1244" i="3"/>
  <c r="M1244" i="3"/>
  <c r="N1243" i="3"/>
  <c r="M1243" i="3"/>
  <c r="N1242" i="3"/>
  <c r="M1242" i="3"/>
  <c r="N1241" i="3"/>
  <c r="M1241" i="3"/>
  <c r="N1240" i="3"/>
  <c r="M1240" i="3"/>
  <c r="N1239" i="3"/>
  <c r="M1239" i="3"/>
  <c r="N1238" i="3"/>
  <c r="M1238" i="3"/>
  <c r="N1237" i="3"/>
  <c r="M1237" i="3"/>
  <c r="N1236" i="3"/>
  <c r="M1236" i="3"/>
  <c r="N1235" i="3"/>
  <c r="M1235" i="3"/>
  <c r="N1234" i="3"/>
  <c r="M1234" i="3"/>
  <c r="N1233" i="3"/>
  <c r="M1233" i="3"/>
  <c r="N1232" i="3"/>
  <c r="M1232" i="3"/>
  <c r="N1231" i="3"/>
  <c r="M1231" i="3"/>
  <c r="N1230" i="3"/>
  <c r="M1230" i="3"/>
  <c r="N1229" i="3"/>
  <c r="M1229" i="3"/>
  <c r="N1228" i="3"/>
  <c r="M1228" i="3"/>
  <c r="N1227" i="3"/>
  <c r="M1227" i="3"/>
  <c r="N1226" i="3"/>
  <c r="M1226" i="3"/>
  <c r="N1225" i="3"/>
  <c r="M1225" i="3"/>
  <c r="N1224" i="3"/>
  <c r="M1224" i="3"/>
  <c r="N1223" i="3"/>
  <c r="M1223" i="3"/>
  <c r="N1222" i="3"/>
  <c r="M1222" i="3"/>
  <c r="N1221" i="3"/>
  <c r="M1221" i="3"/>
  <c r="N1220" i="3"/>
  <c r="M1220" i="3"/>
  <c r="N1219" i="3"/>
  <c r="M1219" i="3"/>
  <c r="N1218" i="3"/>
  <c r="M1218" i="3"/>
  <c r="N1217" i="3"/>
  <c r="M1217" i="3"/>
  <c r="N1216" i="3"/>
  <c r="M1216" i="3"/>
  <c r="N1215" i="3"/>
  <c r="M1215" i="3"/>
  <c r="N1214" i="3"/>
  <c r="M1214" i="3"/>
  <c r="N1213" i="3"/>
  <c r="M1213" i="3"/>
  <c r="N1212" i="3"/>
  <c r="M1212" i="3"/>
  <c r="N1211" i="3"/>
  <c r="M1211" i="3"/>
  <c r="N1210" i="3"/>
  <c r="M1210" i="3"/>
  <c r="N1209" i="3"/>
  <c r="M1209" i="3"/>
  <c r="N1208" i="3"/>
  <c r="M1208" i="3"/>
  <c r="N1207" i="3"/>
  <c r="M1207" i="3"/>
  <c r="N1206" i="3"/>
  <c r="M1206" i="3"/>
  <c r="N1205" i="3"/>
  <c r="M1205" i="3"/>
  <c r="N1204" i="3"/>
  <c r="M1204" i="3"/>
  <c r="N1203" i="3"/>
  <c r="M1203" i="3"/>
  <c r="N1202" i="3"/>
  <c r="M1202" i="3"/>
  <c r="N1201" i="3"/>
  <c r="M1201" i="3"/>
  <c r="N1200" i="3"/>
  <c r="M1200" i="3"/>
  <c r="N1199" i="3"/>
  <c r="M1199" i="3"/>
  <c r="N1198" i="3"/>
  <c r="M1198" i="3"/>
  <c r="N1197" i="3"/>
  <c r="M1197" i="3"/>
  <c r="N1196" i="3"/>
  <c r="M1196" i="3"/>
  <c r="N1195" i="3"/>
  <c r="M1195" i="3"/>
  <c r="N1194" i="3"/>
  <c r="M1194" i="3"/>
  <c r="N1193" i="3"/>
  <c r="M1193" i="3"/>
  <c r="N1192" i="3"/>
  <c r="M1192" i="3"/>
  <c r="N1191" i="3"/>
  <c r="M1191" i="3"/>
  <c r="N1190" i="3"/>
  <c r="M1190" i="3"/>
  <c r="N1189" i="3"/>
  <c r="M1189" i="3"/>
  <c r="N1188" i="3"/>
  <c r="M1188" i="3"/>
  <c r="N1187" i="3"/>
  <c r="M1187" i="3"/>
  <c r="N1186" i="3"/>
  <c r="M1186" i="3"/>
  <c r="N1185" i="3"/>
  <c r="M1185" i="3"/>
  <c r="N1184" i="3"/>
  <c r="M1184" i="3"/>
  <c r="N1183" i="3"/>
  <c r="M1183" i="3"/>
  <c r="N1182" i="3"/>
  <c r="M1182" i="3"/>
  <c r="N1181" i="3"/>
  <c r="M1181" i="3"/>
  <c r="N1180" i="3"/>
  <c r="M1180" i="3"/>
  <c r="N1179" i="3"/>
  <c r="M1179" i="3"/>
  <c r="N1178" i="3"/>
  <c r="M1178" i="3"/>
  <c r="N1177" i="3"/>
  <c r="M1177" i="3"/>
  <c r="N1176" i="3"/>
  <c r="M1176" i="3"/>
  <c r="N1175" i="3"/>
  <c r="M1175" i="3"/>
  <c r="N1174" i="3"/>
  <c r="M1174" i="3"/>
  <c r="N1173" i="3"/>
  <c r="M1173" i="3"/>
  <c r="N1172" i="3"/>
  <c r="M1172" i="3"/>
  <c r="N1171" i="3"/>
  <c r="M1171" i="3"/>
  <c r="N1170" i="3"/>
  <c r="M1170" i="3"/>
  <c r="N1169" i="3"/>
  <c r="M1169" i="3"/>
  <c r="N1168" i="3"/>
  <c r="M1168" i="3"/>
  <c r="N1167" i="3"/>
  <c r="M1167" i="3"/>
  <c r="N1166" i="3"/>
  <c r="M1166" i="3"/>
  <c r="N1165" i="3"/>
  <c r="M1165" i="3"/>
  <c r="N1164" i="3"/>
  <c r="M1164" i="3"/>
  <c r="N1163" i="3"/>
  <c r="M1163" i="3"/>
  <c r="N1162" i="3"/>
  <c r="M1162" i="3"/>
  <c r="N1161" i="3"/>
  <c r="M1161" i="3"/>
  <c r="N1160" i="3"/>
  <c r="M1160" i="3"/>
  <c r="N1159" i="3"/>
  <c r="M1159" i="3"/>
  <c r="N1158" i="3"/>
  <c r="M1158" i="3"/>
  <c r="N1157" i="3"/>
  <c r="M1157" i="3"/>
  <c r="N1156" i="3"/>
  <c r="M1156" i="3"/>
  <c r="N1155" i="3"/>
  <c r="M1155" i="3"/>
  <c r="N1154" i="3"/>
  <c r="M1154" i="3"/>
  <c r="N1153" i="3"/>
  <c r="M1153" i="3"/>
  <c r="N1152" i="3"/>
  <c r="M1152" i="3"/>
  <c r="N1151" i="3"/>
  <c r="M1151" i="3"/>
  <c r="N1150" i="3"/>
  <c r="M1150" i="3"/>
  <c r="N1149" i="3"/>
  <c r="M1149" i="3"/>
  <c r="N1148" i="3"/>
  <c r="M1148" i="3"/>
  <c r="N1147" i="3"/>
  <c r="M1147" i="3"/>
  <c r="N1146" i="3"/>
  <c r="M1146" i="3"/>
  <c r="N1145" i="3"/>
  <c r="M1145" i="3"/>
  <c r="N1144" i="3"/>
  <c r="M1144" i="3"/>
  <c r="N1143" i="3"/>
  <c r="M1143" i="3"/>
  <c r="N1142" i="3"/>
  <c r="M1142" i="3"/>
  <c r="N1141" i="3"/>
  <c r="M1141" i="3"/>
  <c r="N1140" i="3"/>
  <c r="M1140" i="3"/>
  <c r="N1139" i="3"/>
  <c r="M1139" i="3"/>
  <c r="N1138" i="3"/>
  <c r="M1138" i="3"/>
  <c r="N1137" i="3"/>
  <c r="M1137" i="3"/>
  <c r="N1136" i="3"/>
  <c r="M1136" i="3"/>
  <c r="N1135" i="3"/>
  <c r="M1135" i="3"/>
  <c r="N1134" i="3"/>
  <c r="M1134" i="3"/>
  <c r="N1133" i="3"/>
  <c r="M1133" i="3"/>
  <c r="N1132" i="3"/>
  <c r="M1132" i="3"/>
  <c r="N1131" i="3"/>
  <c r="M1131" i="3"/>
  <c r="N1130" i="3"/>
  <c r="M1130" i="3"/>
  <c r="N1129" i="3"/>
  <c r="M1129" i="3"/>
  <c r="N1128" i="3"/>
  <c r="M1128" i="3"/>
  <c r="N1127" i="3"/>
  <c r="M1127" i="3"/>
  <c r="N1126" i="3"/>
  <c r="M1126" i="3"/>
  <c r="N1125" i="3"/>
  <c r="M1125" i="3"/>
  <c r="N1124" i="3"/>
  <c r="M1124" i="3"/>
  <c r="N1123" i="3"/>
  <c r="M1123" i="3"/>
  <c r="N1122" i="3"/>
  <c r="M1122" i="3"/>
  <c r="N1121" i="3"/>
  <c r="M1121" i="3"/>
  <c r="N1120" i="3"/>
  <c r="M1120" i="3"/>
  <c r="N1119" i="3"/>
  <c r="M1119" i="3"/>
  <c r="N1118" i="3"/>
  <c r="M1118" i="3"/>
  <c r="N1117" i="3"/>
  <c r="M1117" i="3"/>
  <c r="N1116" i="3"/>
  <c r="M1116" i="3"/>
  <c r="N1115" i="3"/>
  <c r="M1115" i="3"/>
  <c r="N1114" i="3"/>
  <c r="M1114" i="3"/>
  <c r="N1113" i="3"/>
  <c r="M1113" i="3"/>
  <c r="N1112" i="3"/>
  <c r="M1112" i="3"/>
  <c r="N1111" i="3"/>
  <c r="M1111" i="3"/>
  <c r="N1110" i="3"/>
  <c r="M1110" i="3"/>
  <c r="N1109" i="3"/>
  <c r="M1109" i="3"/>
  <c r="N1108" i="3"/>
  <c r="M1108" i="3"/>
  <c r="N1107" i="3"/>
  <c r="M1107" i="3"/>
  <c r="N1106" i="3"/>
  <c r="M1106" i="3"/>
  <c r="N1105" i="3"/>
  <c r="M1105" i="3"/>
  <c r="N1104" i="3"/>
  <c r="M1104" i="3"/>
  <c r="N1103" i="3"/>
  <c r="M1103" i="3"/>
  <c r="N1102" i="3"/>
  <c r="M1102" i="3"/>
  <c r="N1101" i="3"/>
  <c r="M1101" i="3"/>
  <c r="N1100" i="3"/>
  <c r="M1100" i="3"/>
  <c r="N1099" i="3"/>
  <c r="M1099" i="3"/>
  <c r="N1098" i="3"/>
  <c r="M1098" i="3"/>
  <c r="N1097" i="3"/>
  <c r="M1097" i="3"/>
  <c r="N1096" i="3"/>
  <c r="M1096" i="3"/>
  <c r="N1095" i="3"/>
  <c r="M1095" i="3"/>
  <c r="N1094" i="3"/>
  <c r="M1094" i="3"/>
  <c r="N1093" i="3"/>
  <c r="M1093" i="3"/>
  <c r="N1092" i="3"/>
  <c r="M1092" i="3"/>
  <c r="N1091" i="3"/>
  <c r="M1091" i="3"/>
  <c r="N1090" i="3"/>
  <c r="M1090" i="3"/>
  <c r="N1089" i="3"/>
  <c r="M1089" i="3"/>
  <c r="N1088" i="3"/>
  <c r="M1088" i="3"/>
  <c r="N1087" i="3"/>
  <c r="M1087" i="3"/>
  <c r="N1086" i="3"/>
  <c r="M1086" i="3"/>
  <c r="N1085" i="3"/>
  <c r="M1085" i="3"/>
  <c r="N1084" i="3"/>
  <c r="M1084" i="3"/>
  <c r="N1083" i="3"/>
  <c r="M1083" i="3"/>
  <c r="N1082" i="3"/>
  <c r="M1082" i="3"/>
  <c r="N1081" i="3"/>
  <c r="M1081" i="3"/>
  <c r="N1080" i="3"/>
  <c r="M1080" i="3"/>
  <c r="N1079" i="3"/>
  <c r="M1079" i="3"/>
  <c r="N1078" i="3"/>
  <c r="M1078" i="3"/>
  <c r="N1077" i="3"/>
  <c r="M1077" i="3"/>
  <c r="N1076" i="3"/>
  <c r="M1076" i="3"/>
  <c r="N1075" i="3"/>
  <c r="M1075" i="3"/>
  <c r="N1074" i="3"/>
  <c r="M1074" i="3"/>
  <c r="N1073" i="3"/>
  <c r="M1073" i="3"/>
  <c r="N1072" i="3"/>
  <c r="M1072" i="3"/>
  <c r="N1071" i="3"/>
  <c r="M1071" i="3"/>
  <c r="N1070" i="3"/>
  <c r="M1070" i="3"/>
  <c r="N1069" i="3"/>
  <c r="M1069" i="3"/>
  <c r="N1068" i="3"/>
  <c r="M1068" i="3"/>
  <c r="N1067" i="3"/>
  <c r="M1067" i="3"/>
  <c r="N1066" i="3"/>
  <c r="M1066" i="3"/>
  <c r="N1065" i="3"/>
  <c r="M1065" i="3"/>
  <c r="N1064" i="3"/>
  <c r="M1064" i="3"/>
  <c r="N1063" i="3"/>
  <c r="M1063" i="3"/>
  <c r="N1062" i="3"/>
  <c r="M1062" i="3"/>
  <c r="N1061" i="3"/>
  <c r="M1061" i="3"/>
  <c r="N1060" i="3"/>
  <c r="M1060" i="3"/>
  <c r="N1059" i="3"/>
  <c r="M1059" i="3"/>
  <c r="N1058" i="3"/>
  <c r="M1058" i="3"/>
  <c r="N1057" i="3"/>
  <c r="M1057" i="3"/>
  <c r="N1056" i="3"/>
  <c r="M1056" i="3"/>
  <c r="N1055" i="3"/>
  <c r="M1055" i="3"/>
  <c r="N1054" i="3"/>
  <c r="M1054" i="3"/>
  <c r="N1053" i="3"/>
  <c r="M1053" i="3"/>
  <c r="N1052" i="3"/>
  <c r="M1052" i="3"/>
  <c r="N1051" i="3"/>
  <c r="M1051" i="3"/>
  <c r="N1050" i="3"/>
  <c r="M1050" i="3"/>
  <c r="N1049" i="3"/>
  <c r="M1049" i="3"/>
  <c r="N1048" i="3"/>
  <c r="M1048" i="3"/>
  <c r="N1047" i="3"/>
  <c r="M1047" i="3"/>
  <c r="N1046" i="3"/>
  <c r="M1046" i="3"/>
  <c r="N1045" i="3"/>
  <c r="M1045" i="3"/>
  <c r="N1044" i="3"/>
  <c r="M1044" i="3"/>
  <c r="N1043" i="3"/>
  <c r="M1043" i="3"/>
  <c r="N1042" i="3"/>
  <c r="M1042" i="3"/>
  <c r="N1041" i="3"/>
  <c r="M1041" i="3"/>
  <c r="N1040" i="3"/>
  <c r="M1040" i="3"/>
  <c r="N1039" i="3"/>
  <c r="M1039" i="3"/>
  <c r="N1038" i="3"/>
  <c r="M1038" i="3"/>
  <c r="N1037" i="3"/>
  <c r="M1037" i="3"/>
  <c r="N1036" i="3"/>
  <c r="M1036" i="3"/>
  <c r="N1035" i="3"/>
  <c r="M1035" i="3"/>
  <c r="N1034" i="3"/>
  <c r="M1034" i="3"/>
  <c r="N1033" i="3"/>
  <c r="M1033" i="3"/>
  <c r="N1032" i="3"/>
  <c r="M1032" i="3"/>
  <c r="N1031" i="3"/>
  <c r="M1031" i="3"/>
  <c r="N1030" i="3"/>
  <c r="M1030" i="3"/>
  <c r="N1029" i="3"/>
  <c r="M1029" i="3"/>
  <c r="N1028" i="3"/>
  <c r="M1028" i="3"/>
  <c r="N1027" i="3"/>
  <c r="M1027" i="3"/>
  <c r="N1026" i="3"/>
  <c r="M1026" i="3"/>
  <c r="N1025" i="3"/>
  <c r="M1025" i="3"/>
  <c r="N1024" i="3"/>
  <c r="M1024" i="3"/>
  <c r="N1023" i="3"/>
  <c r="M1023" i="3"/>
  <c r="N1022" i="3"/>
  <c r="M1022" i="3"/>
  <c r="N1021" i="3"/>
  <c r="M1021" i="3"/>
  <c r="N1020" i="3"/>
  <c r="M1020" i="3"/>
  <c r="N1019" i="3"/>
  <c r="M1019" i="3"/>
  <c r="N1018" i="3"/>
  <c r="M1018" i="3"/>
  <c r="N1017" i="3"/>
  <c r="M1017" i="3"/>
  <c r="N1016" i="3"/>
  <c r="M1016" i="3"/>
  <c r="N1015" i="3"/>
  <c r="M1015" i="3"/>
  <c r="N1014" i="3"/>
  <c r="M1014" i="3"/>
  <c r="N1013" i="3"/>
  <c r="M1013" i="3"/>
  <c r="N1012" i="3"/>
  <c r="M1012" i="3"/>
  <c r="N1011" i="3"/>
  <c r="M1011" i="3"/>
  <c r="N1010" i="3"/>
  <c r="M1010" i="3"/>
  <c r="N1009" i="3"/>
  <c r="M1009" i="3"/>
  <c r="N1008" i="3"/>
  <c r="M1008" i="3"/>
  <c r="N1007" i="3"/>
  <c r="M1007" i="3"/>
  <c r="N1006" i="3"/>
  <c r="M1006" i="3"/>
  <c r="N1005" i="3"/>
  <c r="M1005" i="3"/>
  <c r="N1004" i="3"/>
  <c r="M1004" i="3"/>
  <c r="N1003" i="3"/>
  <c r="M1003" i="3"/>
  <c r="N1002" i="3"/>
  <c r="M1002" i="3"/>
  <c r="N1001" i="3"/>
  <c r="M1001" i="3"/>
  <c r="N1000" i="3"/>
  <c r="M1000" i="3"/>
  <c r="N999" i="3"/>
  <c r="M999" i="3"/>
  <c r="N998" i="3"/>
  <c r="M998" i="3"/>
  <c r="N997" i="3"/>
  <c r="M997" i="3"/>
  <c r="N996" i="3"/>
  <c r="M996" i="3"/>
  <c r="N995" i="3"/>
  <c r="M995" i="3"/>
  <c r="N994" i="3"/>
  <c r="M994" i="3"/>
  <c r="N993" i="3"/>
  <c r="M993" i="3"/>
  <c r="N992" i="3"/>
  <c r="M992" i="3"/>
  <c r="N991" i="3"/>
  <c r="M991" i="3"/>
  <c r="N990" i="3"/>
  <c r="M990" i="3"/>
  <c r="N989" i="3"/>
  <c r="M989" i="3"/>
  <c r="N988" i="3"/>
  <c r="M988" i="3"/>
  <c r="N987" i="3"/>
  <c r="M987" i="3"/>
  <c r="N986" i="3"/>
  <c r="M986" i="3"/>
  <c r="N985" i="3"/>
  <c r="M985" i="3"/>
  <c r="N984" i="3"/>
  <c r="M984" i="3"/>
  <c r="N983" i="3"/>
  <c r="M983" i="3"/>
  <c r="N982" i="3"/>
  <c r="M982" i="3"/>
  <c r="N981" i="3"/>
  <c r="M981" i="3"/>
  <c r="N980" i="3"/>
  <c r="M980" i="3"/>
  <c r="N979" i="3"/>
  <c r="M979" i="3"/>
  <c r="N978" i="3"/>
  <c r="M978" i="3"/>
  <c r="N977" i="3"/>
  <c r="M977" i="3"/>
  <c r="N976" i="3"/>
  <c r="M976" i="3"/>
  <c r="N975" i="3"/>
  <c r="M975" i="3"/>
  <c r="N974" i="3"/>
  <c r="M974" i="3"/>
  <c r="N973" i="3"/>
  <c r="M973" i="3"/>
  <c r="N972" i="3"/>
  <c r="M972" i="3"/>
  <c r="N971" i="3"/>
  <c r="M971" i="3"/>
  <c r="N970" i="3"/>
  <c r="M970" i="3"/>
  <c r="N969" i="3"/>
  <c r="M969" i="3"/>
  <c r="N968" i="3"/>
  <c r="M968" i="3"/>
  <c r="N967" i="3"/>
  <c r="M967" i="3"/>
  <c r="N966" i="3"/>
  <c r="M966" i="3"/>
  <c r="N965" i="3"/>
  <c r="M965" i="3"/>
  <c r="N964" i="3"/>
  <c r="M964" i="3"/>
  <c r="N963" i="3"/>
  <c r="M963" i="3"/>
  <c r="N962" i="3"/>
  <c r="M962" i="3"/>
  <c r="N961" i="3"/>
  <c r="M961" i="3"/>
  <c r="N960" i="3"/>
  <c r="M960" i="3"/>
  <c r="N959" i="3"/>
  <c r="M959" i="3"/>
  <c r="N958" i="3"/>
  <c r="M958" i="3"/>
  <c r="N957" i="3"/>
  <c r="M957" i="3"/>
  <c r="N956" i="3"/>
  <c r="M956" i="3"/>
  <c r="N955" i="3"/>
  <c r="M955" i="3"/>
  <c r="N954" i="3"/>
  <c r="M954" i="3"/>
  <c r="N953" i="3"/>
  <c r="M953" i="3"/>
  <c r="N952" i="3"/>
  <c r="M952" i="3"/>
  <c r="N951" i="3"/>
  <c r="M951" i="3"/>
  <c r="N950" i="3"/>
  <c r="M950" i="3"/>
  <c r="N949" i="3"/>
  <c r="M949" i="3"/>
  <c r="N948" i="3"/>
  <c r="M948" i="3"/>
  <c r="N947" i="3"/>
  <c r="M947" i="3"/>
  <c r="N946" i="3"/>
  <c r="M946" i="3"/>
  <c r="N945" i="3"/>
  <c r="M945" i="3"/>
  <c r="N944" i="3"/>
  <c r="M944" i="3"/>
  <c r="N943" i="3"/>
  <c r="M943" i="3"/>
  <c r="N942" i="3"/>
  <c r="M942" i="3"/>
  <c r="N941" i="3"/>
  <c r="M941" i="3"/>
  <c r="N940" i="3"/>
  <c r="M940" i="3"/>
  <c r="N939" i="3"/>
  <c r="M939" i="3"/>
  <c r="N938" i="3"/>
  <c r="M938" i="3"/>
  <c r="N937" i="3"/>
  <c r="M937" i="3"/>
  <c r="N936" i="3"/>
  <c r="M936" i="3"/>
  <c r="N935" i="3"/>
  <c r="M935" i="3"/>
  <c r="N934" i="3"/>
  <c r="M934" i="3"/>
  <c r="N933" i="3"/>
  <c r="M933" i="3"/>
  <c r="N932" i="3"/>
  <c r="M932" i="3"/>
  <c r="N931" i="3"/>
  <c r="M931" i="3"/>
  <c r="N930" i="3"/>
  <c r="M930" i="3"/>
  <c r="N929" i="3"/>
  <c r="M929" i="3"/>
  <c r="N928" i="3"/>
  <c r="M928" i="3"/>
  <c r="N927" i="3"/>
  <c r="M927" i="3"/>
  <c r="N926" i="3"/>
  <c r="M926" i="3"/>
  <c r="N925" i="3"/>
  <c r="M925" i="3"/>
  <c r="N924" i="3"/>
  <c r="M924" i="3"/>
  <c r="N923" i="3"/>
  <c r="M923" i="3"/>
  <c r="N922" i="3"/>
  <c r="M922" i="3"/>
  <c r="N921" i="3"/>
  <c r="M921" i="3"/>
  <c r="N920" i="3"/>
  <c r="M920" i="3"/>
  <c r="N919" i="3"/>
  <c r="M919" i="3"/>
  <c r="N918" i="3"/>
  <c r="M918" i="3"/>
  <c r="N917" i="3"/>
  <c r="M917" i="3"/>
  <c r="N916" i="3"/>
  <c r="M916" i="3"/>
  <c r="N915" i="3"/>
  <c r="M915" i="3"/>
  <c r="N914" i="3"/>
  <c r="M914" i="3"/>
  <c r="N913" i="3"/>
  <c r="M913" i="3"/>
  <c r="N912" i="3"/>
  <c r="M912" i="3"/>
  <c r="N911" i="3"/>
  <c r="M911" i="3"/>
  <c r="N910" i="3"/>
  <c r="M910" i="3"/>
  <c r="N909" i="3"/>
  <c r="M909" i="3"/>
  <c r="N908" i="3"/>
  <c r="M908" i="3"/>
  <c r="N907" i="3"/>
  <c r="M907" i="3"/>
  <c r="N906" i="3"/>
  <c r="M906" i="3"/>
  <c r="N905" i="3"/>
  <c r="M905" i="3"/>
  <c r="N904" i="3"/>
  <c r="M904" i="3"/>
  <c r="N903" i="3"/>
  <c r="M903" i="3"/>
  <c r="N902" i="3"/>
  <c r="M902" i="3"/>
  <c r="N901" i="3"/>
  <c r="M901" i="3"/>
  <c r="N900" i="3"/>
  <c r="M900" i="3"/>
  <c r="N899" i="3"/>
  <c r="M899" i="3"/>
  <c r="N898" i="3"/>
  <c r="M898" i="3"/>
  <c r="N897" i="3"/>
  <c r="M897" i="3"/>
  <c r="N896" i="3"/>
  <c r="M896" i="3"/>
  <c r="N895" i="3"/>
  <c r="M895" i="3"/>
  <c r="N894" i="3"/>
  <c r="M894" i="3"/>
  <c r="N893" i="3"/>
  <c r="M893" i="3"/>
  <c r="N892" i="3"/>
  <c r="M892" i="3"/>
  <c r="N891" i="3"/>
  <c r="M891" i="3"/>
  <c r="N890" i="3"/>
  <c r="M890" i="3"/>
  <c r="N889" i="3"/>
  <c r="M889" i="3"/>
  <c r="N888" i="3"/>
  <c r="M888" i="3"/>
  <c r="N887" i="3"/>
  <c r="M887" i="3"/>
  <c r="N886" i="3"/>
  <c r="M886" i="3"/>
  <c r="N885" i="3"/>
  <c r="M885" i="3"/>
  <c r="N884" i="3"/>
  <c r="M884" i="3"/>
  <c r="N883" i="3"/>
  <c r="M883" i="3"/>
  <c r="N882" i="3"/>
  <c r="M882" i="3"/>
  <c r="N881" i="3"/>
  <c r="M881" i="3"/>
  <c r="N880" i="3"/>
  <c r="M880" i="3"/>
  <c r="N879" i="3"/>
  <c r="M879" i="3"/>
  <c r="N878" i="3"/>
  <c r="M878" i="3"/>
  <c r="N877" i="3"/>
  <c r="M877" i="3"/>
  <c r="N876" i="3"/>
  <c r="M876" i="3"/>
  <c r="N875" i="3"/>
  <c r="M875" i="3"/>
  <c r="N874" i="3"/>
  <c r="M874" i="3"/>
  <c r="N873" i="3"/>
  <c r="M873" i="3"/>
  <c r="N872" i="3"/>
  <c r="M872" i="3"/>
  <c r="N871" i="3"/>
  <c r="M871" i="3"/>
  <c r="N870" i="3"/>
  <c r="M870" i="3"/>
  <c r="N869" i="3"/>
  <c r="M869" i="3"/>
  <c r="N868" i="3"/>
  <c r="M868" i="3"/>
  <c r="N867" i="3"/>
  <c r="M867" i="3"/>
  <c r="N866" i="3"/>
  <c r="M866" i="3"/>
  <c r="N865" i="3"/>
  <c r="M865" i="3"/>
  <c r="N864" i="3"/>
  <c r="M864" i="3"/>
  <c r="N863" i="3"/>
  <c r="M863" i="3"/>
  <c r="N862" i="3"/>
  <c r="M862" i="3"/>
  <c r="N861" i="3"/>
  <c r="M861" i="3"/>
  <c r="N860" i="3"/>
  <c r="M860" i="3"/>
  <c r="N859" i="3"/>
  <c r="M859" i="3"/>
  <c r="N858" i="3"/>
  <c r="M858" i="3"/>
  <c r="N857" i="3"/>
  <c r="M857" i="3"/>
  <c r="N856" i="3"/>
  <c r="M856" i="3"/>
  <c r="N855" i="3"/>
  <c r="M855" i="3"/>
  <c r="N854" i="3"/>
  <c r="M854" i="3"/>
  <c r="N853" i="3"/>
  <c r="M853" i="3"/>
  <c r="N852" i="3"/>
  <c r="M852" i="3"/>
  <c r="N851" i="3"/>
  <c r="M851" i="3"/>
  <c r="N850" i="3"/>
  <c r="M850" i="3"/>
  <c r="N849" i="3"/>
  <c r="M849" i="3"/>
  <c r="N848" i="3"/>
  <c r="M848" i="3"/>
  <c r="N847" i="3"/>
  <c r="M847" i="3"/>
  <c r="N846" i="3"/>
  <c r="M846" i="3"/>
  <c r="N845" i="3"/>
  <c r="M845" i="3"/>
  <c r="N844" i="3"/>
  <c r="M844" i="3"/>
  <c r="N843" i="3"/>
  <c r="M843" i="3"/>
  <c r="N842" i="3"/>
  <c r="M842" i="3"/>
  <c r="N841" i="3"/>
  <c r="M841" i="3"/>
  <c r="N840" i="3"/>
  <c r="M840" i="3"/>
  <c r="N839" i="3"/>
  <c r="M839" i="3"/>
  <c r="N838" i="3"/>
  <c r="M838" i="3"/>
  <c r="N837" i="3"/>
  <c r="M837" i="3"/>
  <c r="N836" i="3"/>
  <c r="M836" i="3"/>
  <c r="N835" i="3"/>
  <c r="M835" i="3"/>
  <c r="N834" i="3"/>
  <c r="M834" i="3"/>
  <c r="N833" i="3"/>
  <c r="M833" i="3"/>
  <c r="N832" i="3"/>
  <c r="M832" i="3"/>
  <c r="N831" i="3"/>
  <c r="M831" i="3"/>
  <c r="N830" i="3"/>
  <c r="M830" i="3"/>
  <c r="N829" i="3"/>
  <c r="M829" i="3"/>
  <c r="N828" i="3"/>
  <c r="M828" i="3"/>
  <c r="N827" i="3"/>
  <c r="M827" i="3"/>
  <c r="N826" i="3"/>
  <c r="M826" i="3"/>
  <c r="N825" i="3"/>
  <c r="M825" i="3"/>
  <c r="N824" i="3"/>
  <c r="M824" i="3"/>
  <c r="N823" i="3"/>
  <c r="M823" i="3"/>
  <c r="N822" i="3"/>
  <c r="M822" i="3"/>
  <c r="N821" i="3"/>
  <c r="M821" i="3"/>
  <c r="N820" i="3"/>
  <c r="M820" i="3"/>
  <c r="N819" i="3"/>
  <c r="M819" i="3"/>
  <c r="N818" i="3"/>
  <c r="M818" i="3"/>
  <c r="N817" i="3"/>
  <c r="M817" i="3"/>
  <c r="N816" i="3"/>
  <c r="M816" i="3"/>
  <c r="N815" i="3"/>
  <c r="M815" i="3"/>
  <c r="N814" i="3"/>
  <c r="M814" i="3"/>
  <c r="N813" i="3"/>
  <c r="M813" i="3"/>
  <c r="N812" i="3"/>
  <c r="M812" i="3"/>
  <c r="N811" i="3"/>
  <c r="M811" i="3"/>
  <c r="N810" i="3"/>
  <c r="M810" i="3"/>
  <c r="N809" i="3"/>
  <c r="M809" i="3"/>
  <c r="N808" i="3"/>
  <c r="M808" i="3"/>
  <c r="N807" i="3"/>
  <c r="M807" i="3"/>
  <c r="N806" i="3"/>
  <c r="M806" i="3"/>
  <c r="N805" i="3"/>
  <c r="M805" i="3"/>
  <c r="N804" i="3"/>
  <c r="M804" i="3"/>
  <c r="N803" i="3"/>
  <c r="M803" i="3"/>
  <c r="N802" i="3"/>
  <c r="M802" i="3"/>
  <c r="N801" i="3"/>
  <c r="M801" i="3"/>
  <c r="N800" i="3"/>
  <c r="M800" i="3"/>
  <c r="N799" i="3"/>
  <c r="M799" i="3"/>
  <c r="N798" i="3"/>
  <c r="M798" i="3"/>
  <c r="N797" i="3"/>
  <c r="M797" i="3"/>
  <c r="N796" i="3"/>
  <c r="M796" i="3"/>
  <c r="N795" i="3"/>
  <c r="M795" i="3"/>
  <c r="N794" i="3"/>
  <c r="M794" i="3"/>
  <c r="N793" i="3"/>
  <c r="M793" i="3"/>
  <c r="N792" i="3"/>
  <c r="M792" i="3"/>
  <c r="N791" i="3"/>
  <c r="M791" i="3"/>
  <c r="N790" i="3"/>
  <c r="M790" i="3"/>
  <c r="N789" i="3"/>
  <c r="M789" i="3"/>
  <c r="N788" i="3"/>
  <c r="M788" i="3"/>
  <c r="N787" i="3"/>
  <c r="M787" i="3"/>
  <c r="N786" i="3"/>
  <c r="M786" i="3"/>
  <c r="N785" i="3"/>
  <c r="M785" i="3"/>
  <c r="N784" i="3"/>
  <c r="M784" i="3"/>
  <c r="N783" i="3"/>
  <c r="M783" i="3"/>
  <c r="N782" i="3"/>
  <c r="M782" i="3"/>
  <c r="N781" i="3"/>
  <c r="M781" i="3"/>
  <c r="N780" i="3"/>
  <c r="M780" i="3"/>
  <c r="N779" i="3"/>
  <c r="M779" i="3"/>
  <c r="N778" i="3"/>
  <c r="M778" i="3"/>
  <c r="N777" i="3"/>
  <c r="M777" i="3"/>
  <c r="N776" i="3"/>
  <c r="M776" i="3"/>
  <c r="N775" i="3"/>
  <c r="M775" i="3"/>
  <c r="N774" i="3"/>
  <c r="M774" i="3"/>
  <c r="N773" i="3"/>
  <c r="M773" i="3"/>
  <c r="N772" i="3"/>
  <c r="M772" i="3"/>
  <c r="N771" i="3"/>
  <c r="M771" i="3"/>
  <c r="N770" i="3"/>
  <c r="M770" i="3"/>
  <c r="N769" i="3"/>
  <c r="M769" i="3"/>
  <c r="N768" i="3"/>
  <c r="M768" i="3"/>
  <c r="N767" i="3"/>
  <c r="M767" i="3"/>
  <c r="N766" i="3"/>
  <c r="M766" i="3"/>
  <c r="N765" i="3"/>
  <c r="M765" i="3"/>
  <c r="N764" i="3"/>
  <c r="M764" i="3"/>
  <c r="N763" i="3"/>
  <c r="M763" i="3"/>
  <c r="N762" i="3"/>
  <c r="M762" i="3"/>
  <c r="N761" i="3"/>
  <c r="M761" i="3"/>
  <c r="N760" i="3"/>
  <c r="M760" i="3"/>
  <c r="N759" i="3"/>
  <c r="M759" i="3"/>
  <c r="N758" i="3"/>
  <c r="M758" i="3"/>
  <c r="N757" i="3"/>
  <c r="M757" i="3"/>
  <c r="N756" i="3"/>
  <c r="M756" i="3"/>
  <c r="N755" i="3"/>
  <c r="M755" i="3"/>
  <c r="N754" i="3"/>
  <c r="M754" i="3"/>
  <c r="N753" i="3"/>
  <c r="M753" i="3"/>
  <c r="N752" i="3"/>
  <c r="M752" i="3"/>
  <c r="N751" i="3"/>
  <c r="M751" i="3"/>
  <c r="N750" i="3"/>
  <c r="M750" i="3"/>
  <c r="N749" i="3"/>
  <c r="M749" i="3"/>
  <c r="N748" i="3"/>
  <c r="M748" i="3"/>
  <c r="N747" i="3"/>
  <c r="M747" i="3"/>
  <c r="N746" i="3"/>
  <c r="M746" i="3"/>
  <c r="N745" i="3"/>
  <c r="M745" i="3"/>
  <c r="N744" i="3"/>
  <c r="M744" i="3"/>
  <c r="N743" i="3"/>
  <c r="M743" i="3"/>
  <c r="N742" i="3"/>
  <c r="M742" i="3"/>
  <c r="N741" i="3"/>
  <c r="M741" i="3"/>
  <c r="N740" i="3"/>
  <c r="M740" i="3"/>
  <c r="N739" i="3"/>
  <c r="M739" i="3"/>
  <c r="N738" i="3"/>
  <c r="M738" i="3"/>
  <c r="N737" i="3"/>
  <c r="M737" i="3"/>
  <c r="N736" i="3"/>
  <c r="M736" i="3"/>
  <c r="N735" i="3"/>
  <c r="M735" i="3"/>
  <c r="N734" i="3"/>
  <c r="M734" i="3"/>
  <c r="N733" i="3"/>
  <c r="M733" i="3"/>
  <c r="N732" i="3"/>
  <c r="M732" i="3"/>
  <c r="N731" i="3"/>
  <c r="M731" i="3"/>
  <c r="N730" i="3"/>
  <c r="M730" i="3"/>
  <c r="N729" i="3"/>
  <c r="M729" i="3"/>
  <c r="N728" i="3"/>
  <c r="M728" i="3"/>
  <c r="N727" i="3"/>
  <c r="M727" i="3"/>
  <c r="N726" i="3"/>
  <c r="M726" i="3"/>
  <c r="N725" i="3"/>
  <c r="M725" i="3"/>
  <c r="N724" i="3"/>
  <c r="M724" i="3"/>
  <c r="N723" i="3"/>
  <c r="M723" i="3"/>
  <c r="N722" i="3"/>
  <c r="M722" i="3"/>
  <c r="N721" i="3"/>
  <c r="M721" i="3"/>
  <c r="N720" i="3"/>
  <c r="M720" i="3"/>
  <c r="N719" i="3"/>
  <c r="M719" i="3"/>
  <c r="N718" i="3"/>
  <c r="M718" i="3"/>
  <c r="N717" i="3"/>
  <c r="M717" i="3"/>
  <c r="N716" i="3"/>
  <c r="M716" i="3"/>
  <c r="N715" i="3"/>
  <c r="M715" i="3"/>
  <c r="N714" i="3"/>
  <c r="M714" i="3"/>
  <c r="N713" i="3"/>
  <c r="M713" i="3"/>
  <c r="N712" i="3"/>
  <c r="M712" i="3"/>
  <c r="N711" i="3"/>
  <c r="M711" i="3"/>
  <c r="N710" i="3"/>
  <c r="M710" i="3"/>
  <c r="N709" i="3"/>
  <c r="M709" i="3"/>
  <c r="N708" i="3"/>
  <c r="M708" i="3"/>
  <c r="N707" i="3"/>
  <c r="M707" i="3"/>
  <c r="N706" i="3"/>
  <c r="M706" i="3"/>
  <c r="N705" i="3"/>
  <c r="M705" i="3"/>
  <c r="N704" i="3"/>
  <c r="M704" i="3"/>
  <c r="N703" i="3"/>
  <c r="M703" i="3"/>
  <c r="N702" i="3"/>
  <c r="M702" i="3"/>
  <c r="N701" i="3"/>
  <c r="M701" i="3"/>
  <c r="N700" i="3"/>
  <c r="M700" i="3"/>
  <c r="N699" i="3"/>
  <c r="M699" i="3"/>
  <c r="N698" i="3"/>
  <c r="M698" i="3"/>
  <c r="N697" i="3"/>
  <c r="M697" i="3"/>
  <c r="N696" i="3"/>
  <c r="M696" i="3"/>
  <c r="N695" i="3"/>
  <c r="M695" i="3"/>
  <c r="N694" i="3"/>
  <c r="M694" i="3"/>
  <c r="N693" i="3"/>
  <c r="M693" i="3"/>
  <c r="N692" i="3"/>
  <c r="M692" i="3"/>
  <c r="N691" i="3"/>
  <c r="M691" i="3"/>
  <c r="N690" i="3"/>
  <c r="M690" i="3"/>
  <c r="N689" i="3"/>
  <c r="M689" i="3"/>
  <c r="N688" i="3"/>
  <c r="M688" i="3"/>
  <c r="N687" i="3"/>
  <c r="M687" i="3"/>
  <c r="N686" i="3"/>
  <c r="M686" i="3"/>
  <c r="N685" i="3"/>
  <c r="M685" i="3"/>
  <c r="N684" i="3"/>
  <c r="M684" i="3"/>
  <c r="N683" i="3"/>
  <c r="M683" i="3"/>
  <c r="N682" i="3"/>
  <c r="M682" i="3"/>
  <c r="N681" i="3"/>
  <c r="M681" i="3"/>
  <c r="N680" i="3"/>
  <c r="M680" i="3"/>
  <c r="N679" i="3"/>
  <c r="M679" i="3"/>
  <c r="N678" i="3"/>
  <c r="M678" i="3"/>
  <c r="N677" i="3"/>
  <c r="M677" i="3"/>
  <c r="N676" i="3"/>
  <c r="M676" i="3"/>
  <c r="N675" i="3"/>
  <c r="M675" i="3"/>
  <c r="N674" i="3"/>
  <c r="M674" i="3"/>
  <c r="N673" i="3"/>
  <c r="M673" i="3"/>
  <c r="N672" i="3"/>
  <c r="M672" i="3"/>
  <c r="N671" i="3"/>
  <c r="M671" i="3"/>
  <c r="N670" i="3"/>
  <c r="M670" i="3"/>
  <c r="N669" i="3"/>
  <c r="M669" i="3"/>
  <c r="N668" i="3"/>
  <c r="M668" i="3"/>
  <c r="N667" i="3"/>
  <c r="M667" i="3"/>
  <c r="N666" i="3"/>
  <c r="M666" i="3"/>
  <c r="N665" i="3"/>
  <c r="M665" i="3"/>
  <c r="N664" i="3"/>
  <c r="M664" i="3"/>
  <c r="N663" i="3"/>
  <c r="M663" i="3"/>
  <c r="N662" i="3"/>
  <c r="M662" i="3"/>
  <c r="N661" i="3"/>
  <c r="M661" i="3"/>
  <c r="N660" i="3"/>
  <c r="M660" i="3"/>
  <c r="N659" i="3"/>
  <c r="M659" i="3"/>
  <c r="N658" i="3"/>
  <c r="M658" i="3"/>
  <c r="N657" i="3"/>
  <c r="M657" i="3"/>
  <c r="N656" i="3"/>
  <c r="M656" i="3"/>
  <c r="N655" i="3"/>
  <c r="M655" i="3"/>
  <c r="N654" i="3"/>
  <c r="M654" i="3"/>
  <c r="N653" i="3"/>
  <c r="M653" i="3"/>
  <c r="N652" i="3"/>
  <c r="M652" i="3"/>
  <c r="N651" i="3"/>
  <c r="M651" i="3"/>
  <c r="N650" i="3"/>
  <c r="M650" i="3"/>
  <c r="N649" i="3"/>
  <c r="M649" i="3"/>
  <c r="N648" i="3"/>
  <c r="M648" i="3"/>
  <c r="N647" i="3"/>
  <c r="M647" i="3"/>
  <c r="N646" i="3"/>
  <c r="M646" i="3"/>
  <c r="N645" i="3"/>
  <c r="M645" i="3"/>
  <c r="N644" i="3"/>
  <c r="M644" i="3"/>
  <c r="N643" i="3"/>
  <c r="M643" i="3"/>
  <c r="N642" i="3"/>
  <c r="M642" i="3"/>
  <c r="N641" i="3"/>
  <c r="M641" i="3"/>
  <c r="N640" i="3"/>
  <c r="M640" i="3"/>
  <c r="N639" i="3"/>
  <c r="M639" i="3"/>
  <c r="N638" i="3"/>
  <c r="M638" i="3"/>
  <c r="N637" i="3"/>
  <c r="M637" i="3"/>
  <c r="N636" i="3"/>
  <c r="M636" i="3"/>
  <c r="N635" i="3"/>
  <c r="M635" i="3"/>
  <c r="N634" i="3"/>
  <c r="M634" i="3"/>
  <c r="N633" i="3"/>
  <c r="M633" i="3"/>
  <c r="N632" i="3"/>
  <c r="M632" i="3"/>
  <c r="N631" i="3"/>
  <c r="M631" i="3"/>
  <c r="N630" i="3"/>
  <c r="M630" i="3"/>
  <c r="N629" i="3"/>
  <c r="M629" i="3"/>
  <c r="N628" i="3"/>
  <c r="M628" i="3"/>
  <c r="N627" i="3"/>
  <c r="M627" i="3"/>
  <c r="N626" i="3"/>
  <c r="M626" i="3"/>
  <c r="N625" i="3"/>
  <c r="M625" i="3"/>
  <c r="N624" i="3"/>
  <c r="M624" i="3"/>
  <c r="N623" i="3"/>
  <c r="M623" i="3"/>
  <c r="N622" i="3"/>
  <c r="M622" i="3"/>
  <c r="N621" i="3"/>
  <c r="M621" i="3"/>
  <c r="N620" i="3"/>
  <c r="M620" i="3"/>
  <c r="N619" i="3"/>
  <c r="M619" i="3"/>
  <c r="N618" i="3"/>
  <c r="M618" i="3"/>
  <c r="N617" i="3"/>
  <c r="M617" i="3"/>
  <c r="N616" i="3"/>
  <c r="M616" i="3"/>
  <c r="N615" i="3"/>
  <c r="M615" i="3"/>
  <c r="N614" i="3"/>
  <c r="M614" i="3"/>
  <c r="N613" i="3"/>
  <c r="M613" i="3"/>
  <c r="N612" i="3"/>
  <c r="M612" i="3"/>
  <c r="N611" i="3"/>
  <c r="M611" i="3"/>
  <c r="N610" i="3"/>
  <c r="M610" i="3"/>
  <c r="N609" i="3"/>
  <c r="M609" i="3"/>
  <c r="N608" i="3"/>
  <c r="M608" i="3"/>
  <c r="N607" i="3"/>
  <c r="M607" i="3"/>
  <c r="N606" i="3"/>
  <c r="M606" i="3"/>
  <c r="N605" i="3"/>
  <c r="M605" i="3"/>
  <c r="N604" i="3"/>
  <c r="M604" i="3"/>
  <c r="N603" i="3"/>
  <c r="M603" i="3"/>
  <c r="N602" i="3"/>
  <c r="M602" i="3"/>
  <c r="N601" i="3"/>
  <c r="M601" i="3"/>
  <c r="N600" i="3"/>
  <c r="M600" i="3"/>
  <c r="N599" i="3"/>
  <c r="M599" i="3"/>
  <c r="N598" i="3"/>
  <c r="M598" i="3"/>
  <c r="N597" i="3"/>
  <c r="M597" i="3"/>
  <c r="N596" i="3"/>
  <c r="M596" i="3"/>
  <c r="N595" i="3"/>
  <c r="M595" i="3"/>
  <c r="N594" i="3"/>
  <c r="M594" i="3"/>
  <c r="N593" i="3"/>
  <c r="M593" i="3"/>
  <c r="N592" i="3"/>
  <c r="M592" i="3"/>
  <c r="N591" i="3"/>
  <c r="M591" i="3"/>
  <c r="N590" i="3"/>
  <c r="M590" i="3"/>
  <c r="N589" i="3"/>
  <c r="M589" i="3"/>
  <c r="N588" i="3"/>
  <c r="M588" i="3"/>
  <c r="N587" i="3"/>
  <c r="M587" i="3"/>
  <c r="N586" i="3"/>
  <c r="M586" i="3"/>
  <c r="N585" i="3"/>
  <c r="M585" i="3"/>
  <c r="N584" i="3"/>
  <c r="M584" i="3"/>
  <c r="N583" i="3"/>
  <c r="M583" i="3"/>
  <c r="N582" i="3"/>
  <c r="M582" i="3"/>
  <c r="N581" i="3"/>
  <c r="M581" i="3"/>
  <c r="N580" i="3"/>
  <c r="M580" i="3"/>
  <c r="N579" i="3"/>
  <c r="M579" i="3"/>
  <c r="N578" i="3"/>
  <c r="M578" i="3"/>
  <c r="N577" i="3"/>
  <c r="M577" i="3"/>
  <c r="N576" i="3"/>
  <c r="M576" i="3"/>
  <c r="N575" i="3"/>
  <c r="M575" i="3"/>
  <c r="N574" i="3"/>
  <c r="M574" i="3"/>
  <c r="N573" i="3"/>
  <c r="M573" i="3"/>
  <c r="N572" i="3"/>
  <c r="M572" i="3"/>
  <c r="N571" i="3"/>
  <c r="M571" i="3"/>
  <c r="N570" i="3"/>
  <c r="M570" i="3"/>
  <c r="N569" i="3"/>
  <c r="M569" i="3"/>
  <c r="N568" i="3"/>
  <c r="M568" i="3"/>
  <c r="N567" i="3"/>
  <c r="M567" i="3"/>
  <c r="N566" i="3"/>
  <c r="M566" i="3"/>
  <c r="N565" i="3"/>
  <c r="M565" i="3"/>
  <c r="N564" i="3"/>
  <c r="M564" i="3"/>
  <c r="N563" i="3"/>
  <c r="M563" i="3"/>
  <c r="N562" i="3"/>
  <c r="M562" i="3"/>
  <c r="N561" i="3"/>
  <c r="M561" i="3"/>
  <c r="N560" i="3"/>
  <c r="M560" i="3"/>
  <c r="N559" i="3"/>
  <c r="M559" i="3"/>
  <c r="N558" i="3"/>
  <c r="M558" i="3"/>
  <c r="N557" i="3"/>
  <c r="M557" i="3"/>
  <c r="N556" i="3"/>
  <c r="M556" i="3"/>
  <c r="N555" i="3"/>
  <c r="M555" i="3"/>
  <c r="N554" i="3"/>
  <c r="M554" i="3"/>
  <c r="N553" i="3"/>
  <c r="M553" i="3"/>
  <c r="N552" i="3"/>
  <c r="M552" i="3"/>
  <c r="N551" i="3"/>
  <c r="M551" i="3"/>
  <c r="N550" i="3"/>
  <c r="M550" i="3"/>
  <c r="N549" i="3"/>
  <c r="M549" i="3"/>
  <c r="N548" i="3"/>
  <c r="M548" i="3"/>
  <c r="N547" i="3"/>
  <c r="M547" i="3"/>
  <c r="N546" i="3"/>
  <c r="M546" i="3"/>
  <c r="N545" i="3"/>
  <c r="M545" i="3"/>
  <c r="N544" i="3"/>
  <c r="M544" i="3"/>
  <c r="N543" i="3"/>
  <c r="M543" i="3"/>
  <c r="N542" i="3"/>
  <c r="M542" i="3"/>
  <c r="N541" i="3"/>
  <c r="M541" i="3"/>
  <c r="N540" i="3"/>
  <c r="M540" i="3"/>
  <c r="N539" i="3"/>
  <c r="M539" i="3"/>
  <c r="N538" i="3"/>
  <c r="M538" i="3"/>
  <c r="N537" i="3"/>
  <c r="M537" i="3"/>
  <c r="N536" i="3"/>
  <c r="M536" i="3"/>
  <c r="N535" i="3"/>
  <c r="M535" i="3"/>
  <c r="N534" i="3"/>
  <c r="M534" i="3"/>
  <c r="N533" i="3"/>
  <c r="M533" i="3"/>
  <c r="N532" i="3"/>
  <c r="M532" i="3"/>
  <c r="N531" i="3"/>
  <c r="M531" i="3"/>
  <c r="N530" i="3"/>
  <c r="M530" i="3"/>
  <c r="N529" i="3"/>
  <c r="M529" i="3"/>
  <c r="N528" i="3"/>
  <c r="M528" i="3"/>
  <c r="N527" i="3"/>
  <c r="M527" i="3"/>
  <c r="N526" i="3"/>
  <c r="M526" i="3"/>
  <c r="N525" i="3"/>
  <c r="M525" i="3"/>
  <c r="N524" i="3"/>
  <c r="M524" i="3"/>
  <c r="N523" i="3"/>
  <c r="M523" i="3"/>
  <c r="N522" i="3"/>
  <c r="M522" i="3"/>
  <c r="N521" i="3"/>
  <c r="M521" i="3"/>
  <c r="N520" i="3"/>
  <c r="M520" i="3"/>
  <c r="N519" i="3"/>
  <c r="M519" i="3"/>
  <c r="N518" i="3"/>
  <c r="M518" i="3"/>
  <c r="N517" i="3"/>
  <c r="M517" i="3"/>
  <c r="N516" i="3"/>
  <c r="M516" i="3"/>
  <c r="N515" i="3"/>
  <c r="M515" i="3"/>
  <c r="N514" i="3"/>
  <c r="M514" i="3"/>
  <c r="N513" i="3"/>
  <c r="M513" i="3"/>
  <c r="N512" i="3"/>
  <c r="M512" i="3"/>
  <c r="N511" i="3"/>
  <c r="M511" i="3"/>
  <c r="N510" i="3"/>
  <c r="M510" i="3"/>
  <c r="N509" i="3"/>
  <c r="M509" i="3"/>
  <c r="N508" i="3"/>
  <c r="M508" i="3"/>
  <c r="N507" i="3"/>
  <c r="M507" i="3"/>
  <c r="N506" i="3"/>
  <c r="M506" i="3"/>
  <c r="N505" i="3"/>
  <c r="M505" i="3"/>
  <c r="N504" i="3"/>
  <c r="M504" i="3"/>
  <c r="N503" i="3"/>
  <c r="M503" i="3"/>
  <c r="N502" i="3"/>
  <c r="M502" i="3"/>
  <c r="N501" i="3"/>
  <c r="M501" i="3"/>
  <c r="N500" i="3"/>
  <c r="M500" i="3"/>
  <c r="N499" i="3"/>
  <c r="M499" i="3"/>
  <c r="N498" i="3"/>
  <c r="M498" i="3"/>
  <c r="N497" i="3"/>
  <c r="M497" i="3"/>
  <c r="N496" i="3"/>
  <c r="M496" i="3"/>
  <c r="N495" i="3"/>
  <c r="M495" i="3"/>
  <c r="N494" i="3"/>
  <c r="M494" i="3"/>
  <c r="N493" i="3"/>
  <c r="M493" i="3"/>
  <c r="N492" i="3"/>
  <c r="M492" i="3"/>
  <c r="N491" i="3"/>
  <c r="M491" i="3"/>
  <c r="N490" i="3"/>
  <c r="M490" i="3"/>
  <c r="N489" i="3"/>
  <c r="M489" i="3"/>
  <c r="N488" i="3"/>
  <c r="M488" i="3"/>
  <c r="N487" i="3"/>
  <c r="M487" i="3"/>
  <c r="N486" i="3"/>
  <c r="M486" i="3"/>
  <c r="N485" i="3"/>
  <c r="M485" i="3"/>
  <c r="N484" i="3"/>
  <c r="M484" i="3"/>
  <c r="N483" i="3"/>
  <c r="M483" i="3"/>
  <c r="N482" i="3"/>
  <c r="M482" i="3"/>
  <c r="N481" i="3"/>
  <c r="M481" i="3"/>
  <c r="N480" i="3"/>
  <c r="M480" i="3"/>
  <c r="N479" i="3"/>
  <c r="M479" i="3"/>
  <c r="N478" i="3"/>
  <c r="M478" i="3"/>
  <c r="N477" i="3"/>
  <c r="M477" i="3"/>
  <c r="N476" i="3"/>
  <c r="M476" i="3"/>
  <c r="N475" i="3"/>
  <c r="M475" i="3"/>
  <c r="N474" i="3"/>
  <c r="M474" i="3"/>
  <c r="N473" i="3"/>
  <c r="M473" i="3"/>
  <c r="N472" i="3"/>
  <c r="M472" i="3"/>
  <c r="N471" i="3"/>
  <c r="M471" i="3"/>
  <c r="N470" i="3"/>
  <c r="M470" i="3"/>
  <c r="N469" i="3"/>
  <c r="M469" i="3"/>
  <c r="N468" i="3"/>
  <c r="M468" i="3"/>
  <c r="N467" i="3"/>
  <c r="M467" i="3"/>
  <c r="N466" i="3"/>
  <c r="M466" i="3"/>
  <c r="N465" i="3"/>
  <c r="M465" i="3"/>
  <c r="N464" i="3"/>
  <c r="M464" i="3"/>
  <c r="N463" i="3"/>
  <c r="M463" i="3"/>
  <c r="N462" i="3"/>
  <c r="M462" i="3"/>
  <c r="N461" i="3"/>
  <c r="M461" i="3"/>
  <c r="N460" i="3"/>
  <c r="M460" i="3"/>
  <c r="N459" i="3"/>
  <c r="M459" i="3"/>
  <c r="N458" i="3"/>
  <c r="M458" i="3"/>
  <c r="N457" i="3"/>
  <c r="M457" i="3"/>
  <c r="N456" i="3"/>
  <c r="M456" i="3"/>
  <c r="N455" i="3"/>
  <c r="M455" i="3"/>
  <c r="N454" i="3"/>
  <c r="M454" i="3"/>
  <c r="N453" i="3"/>
  <c r="M453" i="3"/>
  <c r="N452" i="3"/>
  <c r="M452" i="3"/>
  <c r="N451" i="3"/>
  <c r="M451" i="3"/>
  <c r="N450" i="3"/>
  <c r="M450" i="3"/>
  <c r="N449" i="3"/>
  <c r="M449" i="3"/>
  <c r="N448" i="3"/>
  <c r="M448" i="3"/>
  <c r="N447" i="3"/>
  <c r="M447" i="3"/>
  <c r="N446" i="3"/>
  <c r="M446" i="3"/>
  <c r="N445" i="3"/>
  <c r="M445" i="3"/>
  <c r="N444" i="3"/>
  <c r="M444" i="3"/>
  <c r="N443" i="3"/>
  <c r="M443" i="3"/>
  <c r="N442" i="3"/>
  <c r="M442" i="3"/>
  <c r="N441" i="3"/>
  <c r="M441" i="3"/>
  <c r="N440" i="3"/>
  <c r="M440" i="3"/>
  <c r="N439" i="3"/>
  <c r="M439" i="3"/>
  <c r="N438" i="3"/>
  <c r="M438" i="3"/>
  <c r="N437" i="3"/>
  <c r="M437" i="3"/>
  <c r="N436" i="3"/>
  <c r="M436" i="3"/>
  <c r="N435" i="3"/>
  <c r="M435" i="3"/>
  <c r="N434" i="3"/>
  <c r="M434" i="3"/>
  <c r="N433" i="3"/>
  <c r="M433" i="3"/>
  <c r="N432" i="3"/>
  <c r="M432" i="3"/>
  <c r="N431" i="3"/>
  <c r="M431" i="3"/>
  <c r="N430" i="3"/>
  <c r="M430" i="3"/>
  <c r="N429" i="3"/>
  <c r="M429" i="3"/>
  <c r="N428" i="3"/>
  <c r="M428" i="3"/>
  <c r="N427" i="3"/>
  <c r="M427" i="3"/>
  <c r="N426" i="3"/>
  <c r="M426" i="3"/>
  <c r="N425" i="3"/>
  <c r="M425" i="3"/>
  <c r="N424" i="3"/>
  <c r="M424" i="3"/>
  <c r="N423" i="3"/>
  <c r="M423" i="3"/>
  <c r="N422" i="3"/>
  <c r="M422" i="3"/>
  <c r="N421" i="3"/>
  <c r="M421" i="3"/>
  <c r="N420" i="3"/>
  <c r="M420" i="3"/>
  <c r="N419" i="3"/>
  <c r="M419" i="3"/>
  <c r="N418" i="3"/>
  <c r="M418" i="3"/>
  <c r="N417" i="3"/>
  <c r="M417" i="3"/>
  <c r="N416" i="3"/>
  <c r="M416" i="3"/>
  <c r="N415" i="3"/>
  <c r="M415" i="3"/>
  <c r="N414" i="3"/>
  <c r="M414" i="3"/>
  <c r="N413" i="3"/>
  <c r="M413" i="3"/>
  <c r="N412" i="3"/>
  <c r="M412" i="3"/>
  <c r="N411" i="3"/>
  <c r="M411" i="3"/>
  <c r="N410" i="3"/>
  <c r="M410" i="3"/>
  <c r="N409" i="3"/>
  <c r="M409" i="3"/>
  <c r="N408" i="3"/>
  <c r="M408" i="3"/>
  <c r="N407" i="3"/>
  <c r="M407" i="3"/>
  <c r="N406" i="3"/>
  <c r="M406" i="3"/>
  <c r="N405" i="3"/>
  <c r="M405" i="3"/>
  <c r="N404" i="3"/>
  <c r="M404" i="3"/>
  <c r="N403" i="3"/>
  <c r="M403" i="3"/>
  <c r="N402" i="3"/>
  <c r="M402" i="3"/>
  <c r="N401" i="3"/>
  <c r="M401" i="3"/>
  <c r="N400" i="3"/>
  <c r="M400" i="3"/>
  <c r="N399" i="3"/>
  <c r="M399" i="3"/>
  <c r="N398" i="3"/>
  <c r="M398" i="3"/>
  <c r="N397" i="3"/>
  <c r="M397" i="3"/>
  <c r="N396" i="3"/>
  <c r="M396" i="3"/>
  <c r="N395" i="3"/>
  <c r="M395" i="3"/>
  <c r="N394" i="3"/>
  <c r="M394" i="3"/>
  <c r="N393" i="3"/>
  <c r="M393" i="3"/>
  <c r="N392" i="3"/>
  <c r="M392" i="3"/>
  <c r="N391" i="3"/>
  <c r="M391" i="3"/>
  <c r="N390" i="3"/>
  <c r="M390" i="3"/>
  <c r="N389" i="3"/>
  <c r="M389" i="3"/>
  <c r="N388" i="3"/>
  <c r="M388" i="3"/>
  <c r="N387" i="3"/>
  <c r="M387" i="3"/>
  <c r="N386" i="3"/>
  <c r="M386" i="3"/>
  <c r="N385" i="3"/>
  <c r="M385" i="3"/>
  <c r="N384" i="3"/>
  <c r="M384" i="3"/>
  <c r="N383" i="3"/>
  <c r="M383" i="3"/>
  <c r="N382" i="3"/>
  <c r="M382" i="3"/>
  <c r="N381" i="3"/>
  <c r="M381" i="3"/>
  <c r="N380" i="3"/>
  <c r="M380" i="3"/>
  <c r="N379" i="3"/>
  <c r="M379" i="3"/>
  <c r="N378" i="3"/>
  <c r="M378" i="3"/>
  <c r="N377" i="3"/>
  <c r="M377" i="3"/>
  <c r="N376" i="3"/>
  <c r="M376" i="3"/>
  <c r="N375" i="3"/>
  <c r="M375" i="3"/>
  <c r="N374" i="3"/>
  <c r="M374" i="3"/>
  <c r="N373" i="3"/>
  <c r="M373" i="3"/>
  <c r="N372" i="3"/>
  <c r="M372" i="3"/>
  <c r="N371" i="3"/>
  <c r="M371" i="3"/>
  <c r="N370" i="3"/>
  <c r="M370" i="3"/>
  <c r="N369" i="3"/>
  <c r="M369" i="3"/>
  <c r="N368" i="3"/>
  <c r="M368" i="3"/>
  <c r="N367" i="3"/>
  <c r="M367" i="3"/>
  <c r="N366" i="3"/>
  <c r="M366" i="3"/>
  <c r="N365" i="3"/>
  <c r="M365" i="3"/>
  <c r="N364" i="3"/>
  <c r="M364" i="3"/>
  <c r="N363" i="3"/>
  <c r="M363" i="3"/>
  <c r="N362" i="3"/>
  <c r="M362" i="3"/>
  <c r="N361" i="3"/>
  <c r="M361" i="3"/>
  <c r="N360" i="3"/>
  <c r="M360" i="3"/>
  <c r="N359" i="3"/>
  <c r="M359" i="3"/>
  <c r="N358" i="3"/>
  <c r="M358" i="3"/>
  <c r="N357" i="3"/>
  <c r="M357" i="3"/>
  <c r="N356" i="3"/>
  <c r="M356" i="3"/>
  <c r="N355" i="3"/>
  <c r="M355" i="3"/>
  <c r="N354" i="3"/>
  <c r="M354" i="3"/>
  <c r="N353" i="3"/>
  <c r="M353" i="3"/>
  <c r="N352" i="3"/>
  <c r="M352" i="3"/>
  <c r="N351" i="3"/>
  <c r="M351" i="3"/>
  <c r="N350" i="3"/>
  <c r="M350" i="3"/>
  <c r="N349" i="3"/>
  <c r="M349" i="3"/>
  <c r="N348" i="3"/>
  <c r="M348" i="3"/>
  <c r="N347" i="3"/>
  <c r="M347" i="3"/>
  <c r="N346" i="3"/>
  <c r="M346" i="3"/>
  <c r="N345" i="3"/>
  <c r="M345" i="3"/>
  <c r="N344" i="3"/>
  <c r="M344" i="3"/>
  <c r="N343" i="3"/>
  <c r="M343" i="3"/>
  <c r="N342" i="3"/>
  <c r="M342" i="3"/>
  <c r="N341" i="3"/>
  <c r="M341" i="3"/>
  <c r="N340" i="3"/>
  <c r="M340" i="3"/>
  <c r="N339" i="3"/>
  <c r="M339" i="3"/>
  <c r="N338" i="3"/>
  <c r="M338" i="3"/>
  <c r="N337" i="3"/>
  <c r="M337" i="3"/>
  <c r="N336" i="3"/>
  <c r="M336" i="3"/>
  <c r="N335" i="3"/>
  <c r="M335" i="3"/>
  <c r="N334" i="3"/>
  <c r="M334" i="3"/>
  <c r="N333" i="3"/>
  <c r="M333" i="3"/>
  <c r="N332" i="3"/>
  <c r="M332" i="3"/>
  <c r="N331" i="3"/>
  <c r="M331" i="3"/>
  <c r="N330" i="3"/>
  <c r="M330" i="3"/>
  <c r="N329" i="3"/>
  <c r="M329" i="3"/>
  <c r="N328" i="3"/>
  <c r="M328" i="3"/>
  <c r="N327" i="3"/>
  <c r="M327" i="3"/>
  <c r="N326" i="3"/>
  <c r="M326" i="3"/>
  <c r="N325" i="3"/>
  <c r="M325" i="3"/>
  <c r="N324" i="3"/>
  <c r="M324" i="3"/>
  <c r="N323" i="3"/>
  <c r="M323" i="3"/>
  <c r="N322" i="3"/>
  <c r="M322" i="3"/>
  <c r="N321" i="3"/>
  <c r="M321" i="3"/>
  <c r="N320" i="3"/>
  <c r="M320" i="3"/>
  <c r="N319" i="3"/>
  <c r="M319" i="3"/>
  <c r="N318" i="3"/>
  <c r="M318" i="3"/>
  <c r="N317" i="3"/>
  <c r="M317" i="3"/>
  <c r="N316" i="3"/>
  <c r="M316" i="3"/>
  <c r="N315" i="3"/>
  <c r="M315" i="3"/>
  <c r="N314" i="3"/>
  <c r="M314" i="3"/>
  <c r="N313" i="3"/>
  <c r="M313" i="3"/>
  <c r="N312" i="3"/>
  <c r="M312" i="3"/>
  <c r="N311" i="3"/>
  <c r="M311" i="3"/>
  <c r="N310" i="3"/>
  <c r="M310" i="3"/>
  <c r="N309" i="3"/>
  <c r="M309" i="3"/>
  <c r="N308" i="3"/>
  <c r="M308" i="3"/>
  <c r="N307" i="3"/>
  <c r="M307" i="3"/>
  <c r="N306" i="3"/>
  <c r="M306" i="3"/>
  <c r="N305" i="3"/>
  <c r="M305" i="3"/>
  <c r="N304" i="3"/>
  <c r="M304" i="3"/>
  <c r="N303" i="3"/>
  <c r="M303" i="3"/>
  <c r="N302" i="3"/>
  <c r="M302" i="3"/>
  <c r="N301" i="3"/>
  <c r="M301" i="3"/>
  <c r="N300" i="3"/>
  <c r="M300" i="3"/>
  <c r="N299" i="3"/>
  <c r="M299" i="3"/>
  <c r="N298" i="3"/>
  <c r="M298" i="3"/>
  <c r="N297" i="3"/>
  <c r="M297" i="3"/>
  <c r="N296" i="3"/>
  <c r="M296" i="3"/>
  <c r="N295" i="3"/>
  <c r="M295" i="3"/>
  <c r="N294" i="3"/>
  <c r="M294" i="3"/>
  <c r="N293" i="3"/>
  <c r="M293" i="3"/>
  <c r="N292" i="3"/>
  <c r="M292" i="3"/>
  <c r="N291" i="3"/>
  <c r="M291" i="3"/>
  <c r="N290" i="3"/>
  <c r="M290" i="3"/>
  <c r="N289" i="3"/>
  <c r="M289" i="3"/>
  <c r="N288" i="3"/>
  <c r="M288" i="3"/>
  <c r="N287" i="3"/>
  <c r="M287" i="3"/>
  <c r="N286" i="3"/>
  <c r="M286" i="3"/>
  <c r="N285" i="3"/>
  <c r="M285" i="3"/>
  <c r="N284" i="3"/>
  <c r="M284" i="3"/>
  <c r="N283" i="3"/>
  <c r="M283" i="3"/>
  <c r="N282" i="3"/>
  <c r="M282" i="3"/>
  <c r="N281" i="3"/>
  <c r="M281" i="3"/>
  <c r="N280" i="3"/>
  <c r="M280" i="3"/>
  <c r="N279" i="3"/>
  <c r="M279" i="3"/>
  <c r="N278" i="3"/>
  <c r="M278" i="3"/>
  <c r="N277" i="3"/>
  <c r="M277" i="3"/>
  <c r="N276" i="3"/>
  <c r="M276" i="3"/>
  <c r="N275" i="3"/>
  <c r="M275" i="3"/>
  <c r="N274" i="3"/>
  <c r="M274" i="3"/>
  <c r="N273" i="3"/>
  <c r="M273" i="3"/>
  <c r="N272" i="3"/>
  <c r="M272" i="3"/>
  <c r="N271" i="3"/>
  <c r="M271" i="3"/>
  <c r="N270" i="3"/>
  <c r="M270" i="3"/>
  <c r="N269" i="3"/>
  <c r="M269" i="3"/>
  <c r="N268" i="3"/>
  <c r="M268" i="3"/>
  <c r="N267" i="3"/>
  <c r="M267" i="3"/>
  <c r="N266" i="3"/>
  <c r="M266" i="3"/>
  <c r="N265" i="3"/>
  <c r="M265" i="3"/>
  <c r="N264" i="3"/>
  <c r="M264" i="3"/>
  <c r="N263" i="3"/>
  <c r="M263" i="3"/>
  <c r="N262" i="3"/>
  <c r="M262" i="3"/>
  <c r="N261" i="3"/>
  <c r="M261" i="3"/>
  <c r="N260" i="3"/>
  <c r="M260" i="3"/>
  <c r="N259" i="3"/>
  <c r="M259" i="3"/>
  <c r="N258" i="3"/>
  <c r="M258" i="3"/>
  <c r="N257" i="3"/>
  <c r="M257" i="3"/>
  <c r="N256" i="3"/>
  <c r="M256" i="3"/>
  <c r="N255" i="3"/>
  <c r="M255" i="3"/>
  <c r="N254" i="3"/>
  <c r="M254" i="3"/>
  <c r="N253" i="3"/>
  <c r="M253" i="3"/>
  <c r="N252" i="3"/>
  <c r="M252" i="3"/>
  <c r="N251" i="3"/>
  <c r="M251" i="3"/>
  <c r="N250" i="3"/>
  <c r="M250" i="3"/>
  <c r="N249" i="3"/>
  <c r="M249" i="3"/>
  <c r="N248" i="3"/>
  <c r="M248" i="3"/>
  <c r="N247" i="3"/>
  <c r="M247" i="3"/>
  <c r="N246" i="3"/>
  <c r="M246" i="3"/>
  <c r="N245" i="3"/>
  <c r="M245" i="3"/>
  <c r="N244" i="3"/>
  <c r="M244" i="3"/>
  <c r="N243" i="3"/>
  <c r="M243" i="3"/>
  <c r="N242" i="3"/>
  <c r="M242" i="3"/>
  <c r="N241" i="3"/>
  <c r="M241" i="3"/>
  <c r="N240" i="3"/>
  <c r="M240" i="3"/>
  <c r="N239" i="3"/>
  <c r="M239" i="3"/>
  <c r="N238" i="3"/>
  <c r="M238" i="3"/>
  <c r="N237" i="3"/>
  <c r="M237" i="3"/>
  <c r="N236" i="3"/>
  <c r="M236" i="3"/>
  <c r="N235" i="3"/>
  <c r="M235" i="3"/>
  <c r="N234" i="3"/>
  <c r="M234" i="3"/>
  <c r="N233" i="3"/>
  <c r="M233" i="3"/>
  <c r="N232" i="3"/>
  <c r="M232" i="3"/>
  <c r="N231" i="3"/>
  <c r="M231" i="3"/>
  <c r="N230" i="3"/>
  <c r="M230" i="3"/>
  <c r="N229" i="3"/>
  <c r="M229" i="3"/>
  <c r="N228" i="3"/>
  <c r="M228" i="3"/>
  <c r="N227" i="3"/>
  <c r="M227" i="3"/>
  <c r="N226" i="3"/>
  <c r="M226" i="3"/>
  <c r="N225" i="3"/>
  <c r="M225" i="3"/>
  <c r="N224" i="3"/>
  <c r="M224" i="3"/>
  <c r="N223" i="3"/>
  <c r="M223" i="3"/>
  <c r="N222" i="3"/>
  <c r="M222" i="3"/>
  <c r="N221" i="3"/>
  <c r="M221" i="3"/>
  <c r="N220" i="3"/>
  <c r="M220" i="3"/>
  <c r="N219" i="3"/>
  <c r="M219" i="3"/>
  <c r="N218" i="3"/>
  <c r="M218" i="3"/>
  <c r="N217" i="3"/>
  <c r="M217" i="3"/>
  <c r="N216" i="3"/>
  <c r="M216" i="3"/>
  <c r="N215" i="3"/>
  <c r="M215" i="3"/>
  <c r="N214" i="3"/>
  <c r="M214" i="3"/>
  <c r="N213" i="3"/>
  <c r="M213" i="3"/>
  <c r="N212" i="3"/>
  <c r="M212" i="3"/>
  <c r="N211" i="3"/>
  <c r="M211" i="3"/>
  <c r="N210" i="3"/>
  <c r="M210" i="3"/>
  <c r="N209" i="3"/>
  <c r="M209" i="3"/>
  <c r="N208" i="3"/>
  <c r="M208" i="3"/>
  <c r="N207" i="3"/>
  <c r="M207" i="3"/>
  <c r="N206" i="3"/>
  <c r="M206" i="3"/>
  <c r="N205" i="3"/>
  <c r="M205" i="3"/>
  <c r="N204" i="3"/>
  <c r="M204" i="3"/>
  <c r="N203" i="3"/>
  <c r="M203" i="3"/>
  <c r="N202" i="3"/>
  <c r="M202" i="3"/>
  <c r="N201" i="3"/>
  <c r="M201" i="3"/>
  <c r="N200" i="3"/>
  <c r="M200" i="3"/>
  <c r="N199" i="3"/>
  <c r="M199" i="3"/>
  <c r="N198" i="3"/>
  <c r="M198" i="3"/>
  <c r="N197" i="3"/>
  <c r="M197" i="3"/>
  <c r="N196" i="3"/>
  <c r="M196" i="3"/>
  <c r="N195" i="3"/>
  <c r="M195" i="3"/>
  <c r="N194" i="3"/>
  <c r="M194" i="3"/>
  <c r="N193" i="3"/>
  <c r="M193" i="3"/>
  <c r="N192" i="3"/>
  <c r="M192" i="3"/>
  <c r="N191" i="3"/>
  <c r="M191" i="3"/>
  <c r="N190" i="3"/>
  <c r="M190" i="3"/>
  <c r="N189" i="3"/>
  <c r="M189" i="3"/>
  <c r="N188" i="3"/>
  <c r="M188" i="3"/>
  <c r="N187" i="3"/>
  <c r="M187" i="3"/>
  <c r="N186" i="3"/>
  <c r="M186" i="3"/>
  <c r="N185" i="3"/>
  <c r="M185" i="3"/>
  <c r="N184" i="3"/>
  <c r="M184" i="3"/>
  <c r="N183" i="3"/>
  <c r="M183" i="3"/>
  <c r="N182" i="3"/>
  <c r="M182" i="3"/>
  <c r="N181" i="3"/>
  <c r="M181" i="3"/>
  <c r="N180" i="3"/>
  <c r="M180" i="3"/>
  <c r="N179" i="3"/>
  <c r="M179" i="3"/>
  <c r="N178" i="3"/>
  <c r="M178" i="3"/>
  <c r="N177" i="3"/>
  <c r="M177" i="3"/>
  <c r="N176" i="3"/>
  <c r="M176" i="3"/>
  <c r="N175" i="3"/>
  <c r="M175" i="3"/>
  <c r="N174" i="3"/>
  <c r="M174" i="3"/>
  <c r="N173" i="3"/>
  <c r="M173" i="3"/>
  <c r="N172" i="3"/>
  <c r="M172" i="3"/>
  <c r="L172" i="3"/>
  <c r="K172" i="3"/>
  <c r="N171" i="3"/>
  <c r="M171" i="3"/>
  <c r="L171" i="3"/>
  <c r="K171" i="3"/>
  <c r="N170" i="3"/>
  <c r="M170" i="3"/>
  <c r="L170" i="3"/>
  <c r="K170" i="3"/>
  <c r="N169" i="3"/>
  <c r="M169" i="3"/>
  <c r="L169" i="3"/>
  <c r="K169" i="3"/>
  <c r="N168" i="3"/>
  <c r="M168" i="3"/>
  <c r="L168" i="3"/>
  <c r="K168" i="3"/>
  <c r="N167" i="3"/>
  <c r="M167" i="3"/>
  <c r="L167" i="3"/>
  <c r="K167" i="3"/>
  <c r="N166" i="3"/>
  <c r="M166" i="3"/>
  <c r="L166" i="3"/>
  <c r="K166" i="3"/>
  <c r="N165" i="3"/>
  <c r="M165" i="3"/>
  <c r="L165" i="3"/>
  <c r="K165" i="3"/>
  <c r="N164" i="3"/>
  <c r="M164" i="3"/>
  <c r="L164" i="3"/>
  <c r="K164" i="3"/>
  <c r="N163" i="3"/>
  <c r="M163" i="3"/>
  <c r="L163" i="3"/>
  <c r="K163" i="3"/>
  <c r="N162" i="3"/>
  <c r="M162" i="3"/>
  <c r="L162" i="3"/>
  <c r="K162" i="3"/>
  <c r="N161" i="3"/>
  <c r="M161" i="3"/>
  <c r="L161" i="3"/>
  <c r="K161" i="3"/>
  <c r="N160" i="3"/>
  <c r="M160" i="3"/>
  <c r="L160" i="3"/>
  <c r="K160" i="3"/>
  <c r="N159" i="3"/>
  <c r="M159" i="3"/>
  <c r="L159" i="3"/>
  <c r="K159" i="3"/>
  <c r="N158" i="3"/>
  <c r="M158" i="3"/>
  <c r="L158" i="3"/>
  <c r="K158" i="3"/>
  <c r="N157" i="3"/>
  <c r="M157" i="3"/>
  <c r="L157" i="3"/>
  <c r="K157" i="3"/>
  <c r="N156" i="3"/>
  <c r="M156" i="3"/>
  <c r="L156" i="3"/>
  <c r="K156" i="3"/>
  <c r="N155" i="3"/>
  <c r="M155" i="3"/>
  <c r="L155" i="3"/>
  <c r="K155" i="3"/>
  <c r="N154" i="3"/>
  <c r="M154" i="3"/>
  <c r="L154" i="3"/>
  <c r="K154" i="3"/>
  <c r="N153" i="3"/>
  <c r="M153" i="3"/>
  <c r="L153" i="3"/>
  <c r="K153" i="3"/>
  <c r="N152" i="3"/>
  <c r="M152" i="3"/>
  <c r="L152" i="3"/>
  <c r="K152" i="3"/>
  <c r="N151" i="3"/>
  <c r="M151" i="3"/>
  <c r="L151" i="3"/>
  <c r="K151" i="3"/>
  <c r="N150" i="3"/>
  <c r="M150" i="3"/>
  <c r="L150" i="3"/>
  <c r="K150" i="3"/>
  <c r="N149" i="3"/>
  <c r="M149" i="3"/>
  <c r="L149" i="3"/>
  <c r="K149" i="3"/>
  <c r="N148" i="3"/>
  <c r="M148" i="3"/>
  <c r="L148" i="3"/>
  <c r="K148" i="3"/>
  <c r="N147" i="3"/>
  <c r="M147" i="3"/>
  <c r="L147" i="3"/>
  <c r="K147" i="3"/>
  <c r="N146" i="3"/>
  <c r="M146" i="3"/>
  <c r="L146" i="3"/>
  <c r="K146" i="3"/>
  <c r="N145" i="3"/>
  <c r="M145" i="3"/>
  <c r="L145" i="3"/>
  <c r="K145" i="3"/>
  <c r="N144" i="3"/>
  <c r="M144" i="3"/>
  <c r="L144" i="3"/>
  <c r="K144" i="3"/>
  <c r="N143" i="3"/>
  <c r="M143" i="3"/>
  <c r="L143" i="3"/>
  <c r="K143" i="3"/>
  <c r="N142" i="3"/>
  <c r="M142" i="3"/>
  <c r="L142" i="3"/>
  <c r="K142" i="3"/>
  <c r="N141" i="3"/>
  <c r="M141" i="3"/>
  <c r="L141" i="3"/>
  <c r="K141" i="3"/>
  <c r="N140" i="3"/>
  <c r="M140" i="3"/>
  <c r="L140" i="3"/>
  <c r="K140" i="3"/>
  <c r="N139" i="3"/>
  <c r="M139" i="3"/>
  <c r="L139" i="3"/>
  <c r="K139" i="3"/>
  <c r="N138" i="3"/>
  <c r="M138" i="3"/>
  <c r="L138" i="3"/>
  <c r="K138" i="3"/>
  <c r="N137" i="3"/>
  <c r="M137" i="3"/>
  <c r="L137" i="3"/>
  <c r="K137" i="3"/>
  <c r="N136" i="3"/>
  <c r="M136" i="3"/>
  <c r="L136" i="3"/>
  <c r="K136" i="3"/>
  <c r="N135" i="3"/>
  <c r="M135" i="3"/>
  <c r="L135" i="3"/>
  <c r="K135" i="3"/>
  <c r="N134" i="3"/>
  <c r="M134" i="3"/>
  <c r="L134" i="3"/>
  <c r="K134" i="3"/>
  <c r="N133" i="3"/>
  <c r="M133" i="3"/>
  <c r="L133" i="3"/>
  <c r="K133" i="3"/>
  <c r="N132" i="3"/>
  <c r="M132" i="3"/>
  <c r="L132" i="3"/>
  <c r="K132" i="3"/>
  <c r="N131" i="3"/>
  <c r="M131" i="3"/>
  <c r="L131" i="3"/>
  <c r="K131" i="3"/>
  <c r="N130" i="3"/>
  <c r="M130" i="3"/>
  <c r="L130" i="3"/>
  <c r="K130" i="3"/>
  <c r="N129" i="3"/>
  <c r="M129" i="3"/>
  <c r="L129" i="3"/>
  <c r="K129" i="3"/>
  <c r="N128" i="3"/>
  <c r="M128" i="3"/>
  <c r="L128" i="3"/>
  <c r="K128" i="3"/>
  <c r="N127" i="3"/>
  <c r="M127" i="3"/>
  <c r="L127" i="3"/>
  <c r="K127" i="3"/>
  <c r="N126" i="3"/>
  <c r="M126" i="3"/>
  <c r="L126" i="3"/>
  <c r="K126" i="3"/>
  <c r="N125" i="3"/>
  <c r="M125" i="3"/>
  <c r="L125" i="3"/>
  <c r="K125" i="3"/>
  <c r="N124" i="3"/>
  <c r="M124" i="3"/>
  <c r="L124" i="3"/>
  <c r="K124" i="3"/>
  <c r="N123" i="3"/>
  <c r="M123" i="3"/>
  <c r="L123" i="3"/>
  <c r="K123" i="3"/>
  <c r="N122" i="3"/>
  <c r="M122" i="3"/>
  <c r="L122" i="3"/>
  <c r="K122" i="3"/>
  <c r="N121" i="3"/>
  <c r="M121" i="3"/>
  <c r="L121" i="3"/>
  <c r="K121" i="3"/>
  <c r="N120" i="3"/>
  <c r="M120" i="3"/>
  <c r="L120" i="3"/>
  <c r="K120" i="3"/>
  <c r="N119" i="3"/>
  <c r="M119" i="3"/>
  <c r="L119" i="3"/>
  <c r="K119" i="3"/>
  <c r="N118" i="3"/>
  <c r="M118" i="3"/>
  <c r="L118" i="3"/>
  <c r="K118" i="3"/>
  <c r="N117" i="3"/>
  <c r="M117" i="3"/>
  <c r="L117" i="3"/>
  <c r="K117" i="3"/>
  <c r="N116" i="3"/>
  <c r="M116" i="3"/>
  <c r="L116" i="3"/>
  <c r="K116" i="3"/>
  <c r="N115" i="3"/>
  <c r="M115" i="3"/>
  <c r="L115" i="3"/>
  <c r="K115" i="3"/>
  <c r="N114" i="3"/>
  <c r="M114" i="3"/>
  <c r="L114" i="3"/>
  <c r="K114" i="3"/>
  <c r="N113" i="3"/>
  <c r="M113" i="3"/>
  <c r="L113" i="3"/>
  <c r="K113" i="3"/>
  <c r="N112" i="3"/>
  <c r="M112" i="3"/>
  <c r="L112" i="3"/>
  <c r="K112" i="3"/>
  <c r="N111" i="3"/>
  <c r="M111" i="3"/>
  <c r="L111" i="3"/>
  <c r="K111" i="3"/>
  <c r="N110" i="3"/>
  <c r="M110" i="3"/>
  <c r="L110" i="3"/>
  <c r="K110" i="3"/>
  <c r="N109" i="3"/>
  <c r="M109" i="3"/>
  <c r="L109" i="3"/>
  <c r="K109" i="3"/>
  <c r="N108" i="3"/>
  <c r="M108" i="3"/>
  <c r="L108" i="3"/>
  <c r="K108" i="3"/>
  <c r="N107" i="3"/>
  <c r="M107" i="3"/>
  <c r="L107" i="3"/>
  <c r="K107" i="3"/>
  <c r="N106" i="3"/>
  <c r="M106" i="3"/>
  <c r="L106" i="3"/>
  <c r="K106" i="3"/>
  <c r="N105" i="3"/>
  <c r="M105" i="3"/>
  <c r="L105" i="3"/>
  <c r="K105" i="3"/>
  <c r="N104" i="3"/>
  <c r="M104" i="3"/>
  <c r="L104" i="3"/>
  <c r="K104" i="3"/>
  <c r="N103" i="3"/>
  <c r="M103" i="3"/>
  <c r="L103" i="3"/>
  <c r="K103" i="3"/>
  <c r="N102" i="3"/>
  <c r="M102" i="3"/>
  <c r="L102" i="3"/>
  <c r="K102" i="3"/>
  <c r="N101" i="3"/>
  <c r="M101" i="3"/>
  <c r="L101" i="3"/>
  <c r="K101" i="3"/>
  <c r="N100" i="3"/>
  <c r="M100" i="3"/>
  <c r="L100" i="3"/>
  <c r="K100" i="3"/>
  <c r="N99" i="3"/>
  <c r="M99" i="3"/>
  <c r="L99" i="3"/>
  <c r="K99" i="3"/>
  <c r="N98" i="3"/>
  <c r="M98" i="3"/>
  <c r="L98" i="3"/>
  <c r="K98" i="3"/>
  <c r="N97" i="3"/>
  <c r="M97" i="3"/>
  <c r="L97" i="3"/>
  <c r="K97" i="3"/>
  <c r="N96" i="3"/>
  <c r="M96" i="3"/>
  <c r="L96" i="3"/>
  <c r="K96" i="3"/>
  <c r="N95" i="3"/>
  <c r="M95" i="3"/>
  <c r="L95" i="3"/>
  <c r="K95" i="3"/>
  <c r="N94" i="3"/>
  <c r="M94" i="3"/>
  <c r="L94" i="3"/>
  <c r="K94" i="3"/>
  <c r="N93" i="3"/>
  <c r="M93" i="3"/>
  <c r="L93" i="3"/>
  <c r="K93" i="3"/>
  <c r="N92" i="3"/>
  <c r="M92" i="3"/>
  <c r="L92" i="3"/>
  <c r="K92" i="3"/>
  <c r="N91" i="3"/>
  <c r="M91" i="3"/>
  <c r="L91" i="3"/>
  <c r="K91" i="3"/>
  <c r="N90" i="3"/>
  <c r="M90" i="3"/>
  <c r="L90" i="3"/>
  <c r="K90" i="3"/>
  <c r="N89" i="3"/>
  <c r="M89" i="3"/>
  <c r="L89" i="3"/>
  <c r="K89" i="3"/>
  <c r="N88" i="3"/>
  <c r="M88" i="3"/>
  <c r="L88" i="3"/>
  <c r="K88" i="3"/>
  <c r="N87" i="3"/>
  <c r="M87" i="3"/>
  <c r="L87" i="3"/>
  <c r="K87" i="3"/>
  <c r="N86" i="3"/>
  <c r="M86" i="3"/>
  <c r="L86" i="3"/>
  <c r="K86" i="3"/>
  <c r="N85" i="3"/>
  <c r="M85" i="3"/>
  <c r="L85" i="3"/>
  <c r="K85" i="3"/>
  <c r="N84" i="3"/>
  <c r="M84" i="3"/>
  <c r="L84" i="3"/>
  <c r="K84" i="3"/>
  <c r="N83" i="3"/>
  <c r="M83" i="3"/>
  <c r="L83" i="3"/>
  <c r="K83" i="3"/>
  <c r="N82" i="3"/>
  <c r="M82" i="3"/>
  <c r="L82" i="3"/>
  <c r="K82" i="3"/>
  <c r="N81" i="3"/>
  <c r="M81" i="3"/>
  <c r="L81" i="3"/>
  <c r="K81" i="3"/>
  <c r="N80" i="3"/>
  <c r="M80" i="3"/>
  <c r="L80" i="3"/>
  <c r="K80" i="3"/>
  <c r="N79" i="3"/>
  <c r="M79" i="3"/>
  <c r="L79" i="3"/>
  <c r="K79" i="3"/>
  <c r="N78" i="3"/>
  <c r="M78" i="3"/>
  <c r="L78" i="3"/>
  <c r="K78" i="3"/>
  <c r="N77" i="3"/>
  <c r="M77" i="3"/>
  <c r="L77" i="3"/>
  <c r="K77" i="3"/>
  <c r="N76" i="3"/>
  <c r="M76" i="3"/>
  <c r="L76" i="3"/>
  <c r="K76" i="3"/>
  <c r="N75" i="3"/>
  <c r="M75" i="3"/>
  <c r="L75" i="3"/>
  <c r="K75" i="3"/>
  <c r="N74" i="3"/>
  <c r="M74" i="3"/>
  <c r="L74" i="3"/>
  <c r="K74" i="3"/>
  <c r="N73" i="3"/>
  <c r="M73" i="3"/>
  <c r="L73" i="3"/>
  <c r="K73" i="3"/>
  <c r="N72" i="3"/>
  <c r="M72" i="3"/>
  <c r="L72" i="3"/>
  <c r="K72" i="3"/>
  <c r="N71" i="3"/>
  <c r="M71" i="3"/>
  <c r="L71" i="3"/>
  <c r="K71" i="3"/>
  <c r="N70" i="3"/>
  <c r="M70" i="3"/>
  <c r="L70" i="3"/>
  <c r="K70" i="3"/>
  <c r="N69" i="3"/>
  <c r="M69" i="3"/>
  <c r="L69" i="3"/>
  <c r="K69" i="3"/>
  <c r="N68" i="3"/>
  <c r="M68" i="3"/>
  <c r="L68" i="3"/>
  <c r="K68" i="3"/>
  <c r="N67" i="3"/>
  <c r="M67" i="3"/>
  <c r="L67" i="3"/>
  <c r="K67" i="3"/>
  <c r="N66" i="3"/>
  <c r="M66" i="3"/>
  <c r="L66" i="3"/>
  <c r="K66" i="3"/>
  <c r="N65" i="3"/>
  <c r="M65" i="3"/>
  <c r="L65" i="3"/>
  <c r="K65" i="3"/>
  <c r="N64" i="3"/>
  <c r="M64" i="3"/>
  <c r="L64" i="3"/>
  <c r="K64" i="3"/>
  <c r="N63" i="3"/>
  <c r="M63" i="3"/>
  <c r="L63" i="3"/>
  <c r="K63" i="3"/>
  <c r="N62" i="3"/>
  <c r="M62" i="3"/>
  <c r="L62" i="3"/>
  <c r="K62" i="3"/>
  <c r="N61" i="3"/>
  <c r="M61" i="3"/>
  <c r="L61" i="3"/>
  <c r="K61" i="3"/>
  <c r="N60" i="3"/>
  <c r="M60" i="3"/>
  <c r="L60" i="3"/>
  <c r="K60" i="3"/>
  <c r="N59" i="3"/>
  <c r="M59" i="3"/>
  <c r="L59" i="3"/>
  <c r="K59" i="3"/>
  <c r="N58" i="3"/>
  <c r="M58" i="3"/>
  <c r="L58" i="3"/>
  <c r="K58" i="3"/>
  <c r="N57" i="3"/>
  <c r="M57" i="3"/>
  <c r="L57" i="3"/>
  <c r="K57" i="3"/>
  <c r="N56" i="3"/>
  <c r="M56" i="3"/>
  <c r="L56" i="3"/>
  <c r="K56" i="3"/>
  <c r="N55" i="3"/>
  <c r="M55" i="3"/>
  <c r="L55" i="3"/>
  <c r="K55" i="3"/>
  <c r="N54" i="3"/>
  <c r="M54" i="3"/>
  <c r="L54" i="3"/>
  <c r="K54" i="3"/>
  <c r="N53" i="3"/>
  <c r="M53" i="3"/>
  <c r="L53" i="3"/>
  <c r="K53" i="3"/>
  <c r="N52" i="3"/>
  <c r="M52" i="3"/>
  <c r="L52" i="3"/>
  <c r="K52" i="3"/>
  <c r="N51" i="3"/>
  <c r="M51" i="3"/>
  <c r="L51" i="3"/>
  <c r="K51" i="3"/>
  <c r="N50" i="3"/>
  <c r="M50" i="3"/>
  <c r="L50" i="3"/>
  <c r="K50" i="3"/>
  <c r="N49" i="3"/>
  <c r="M49" i="3"/>
  <c r="L49" i="3"/>
  <c r="K49" i="3"/>
  <c r="N48" i="3"/>
  <c r="M48" i="3"/>
  <c r="L48" i="3"/>
  <c r="K48" i="3"/>
  <c r="N47" i="3"/>
  <c r="M47" i="3"/>
  <c r="L47" i="3"/>
  <c r="K47" i="3"/>
  <c r="N46" i="3"/>
  <c r="M46" i="3"/>
  <c r="L46" i="3"/>
  <c r="K46" i="3"/>
  <c r="N45" i="3"/>
  <c r="M45" i="3"/>
  <c r="L45" i="3"/>
  <c r="K45" i="3"/>
  <c r="N44" i="3"/>
  <c r="M44" i="3"/>
  <c r="L44" i="3"/>
  <c r="K44" i="3"/>
  <c r="N43" i="3"/>
  <c r="M43" i="3"/>
  <c r="L43" i="3"/>
  <c r="K43" i="3"/>
  <c r="N42" i="3"/>
  <c r="M42" i="3"/>
  <c r="L42" i="3"/>
  <c r="K42" i="3"/>
  <c r="N41" i="3"/>
  <c r="M41" i="3"/>
  <c r="L41" i="3"/>
  <c r="K41" i="3"/>
  <c r="N40" i="3"/>
  <c r="M40" i="3"/>
  <c r="L40" i="3"/>
  <c r="K40" i="3"/>
  <c r="N39" i="3"/>
  <c r="M39" i="3"/>
  <c r="L39" i="3"/>
  <c r="K39" i="3"/>
  <c r="N38" i="3"/>
  <c r="M38" i="3"/>
  <c r="L38" i="3"/>
  <c r="K38" i="3"/>
  <c r="N37" i="3"/>
  <c r="M37" i="3"/>
  <c r="L37" i="3"/>
  <c r="K37" i="3"/>
  <c r="N36" i="3"/>
  <c r="M36" i="3"/>
  <c r="L36" i="3"/>
  <c r="K36" i="3"/>
  <c r="N35" i="3"/>
  <c r="M35" i="3"/>
  <c r="L35" i="3"/>
  <c r="K35" i="3"/>
  <c r="N34" i="3"/>
  <c r="M34" i="3"/>
  <c r="L34" i="3"/>
  <c r="K34" i="3"/>
  <c r="N33" i="3"/>
  <c r="M33" i="3"/>
  <c r="L33" i="3"/>
  <c r="K33" i="3"/>
  <c r="N32" i="3"/>
  <c r="M32" i="3"/>
  <c r="L32" i="3"/>
  <c r="K32" i="3"/>
  <c r="N31" i="3"/>
  <c r="M31" i="3"/>
  <c r="L31" i="3"/>
  <c r="K31" i="3"/>
  <c r="N30" i="3"/>
  <c r="M30" i="3"/>
  <c r="L30" i="3"/>
  <c r="K30" i="3"/>
  <c r="N29" i="3"/>
  <c r="M29" i="3"/>
  <c r="L29" i="3"/>
  <c r="K29" i="3"/>
  <c r="N28" i="3"/>
  <c r="M28" i="3"/>
  <c r="L28" i="3"/>
  <c r="K28" i="3"/>
  <c r="N27" i="3"/>
  <c r="M27" i="3"/>
  <c r="L27" i="3"/>
  <c r="K27" i="3"/>
  <c r="N26" i="3"/>
  <c r="M26" i="3"/>
  <c r="L26" i="3"/>
  <c r="K26" i="3"/>
  <c r="N25" i="3"/>
  <c r="M25" i="3"/>
  <c r="L25" i="3"/>
  <c r="K25" i="3"/>
  <c r="N24" i="3"/>
  <c r="M24" i="3"/>
  <c r="L24" i="3"/>
  <c r="K24" i="3"/>
  <c r="N23" i="3"/>
  <c r="M23" i="3"/>
  <c r="L23" i="3"/>
  <c r="K23" i="3"/>
  <c r="N22" i="3"/>
  <c r="M22" i="3"/>
  <c r="L22" i="3"/>
  <c r="K22" i="3"/>
  <c r="N21" i="3"/>
  <c r="M21" i="3"/>
  <c r="L21" i="3"/>
  <c r="K21" i="3"/>
  <c r="N20" i="3"/>
  <c r="M20" i="3"/>
  <c r="L20" i="3"/>
  <c r="K20" i="3"/>
  <c r="N19" i="3"/>
  <c r="M19" i="3"/>
  <c r="L19" i="3"/>
  <c r="K19" i="3"/>
  <c r="N18" i="3"/>
  <c r="M18" i="3"/>
  <c r="L18" i="3"/>
  <c r="K18" i="3"/>
  <c r="N17" i="3"/>
  <c r="M17" i="3"/>
  <c r="L17" i="3"/>
  <c r="K17" i="3"/>
  <c r="N16" i="3"/>
  <c r="M16" i="3"/>
  <c r="L16" i="3"/>
  <c r="K16" i="3"/>
  <c r="N15" i="3"/>
  <c r="M15" i="3"/>
  <c r="L15" i="3"/>
  <c r="K15" i="3"/>
  <c r="N14" i="3"/>
  <c r="M14" i="3"/>
  <c r="L14" i="3"/>
  <c r="K14" i="3"/>
  <c r="N13" i="3"/>
  <c r="M13" i="3"/>
  <c r="L13" i="3"/>
  <c r="K13" i="3"/>
  <c r="N12" i="3"/>
  <c r="M12" i="3"/>
  <c r="L12" i="3"/>
  <c r="K12" i="3"/>
  <c r="N11" i="3"/>
  <c r="M11" i="3"/>
  <c r="L11" i="3"/>
  <c r="K11" i="3"/>
  <c r="N10" i="3"/>
  <c r="M10" i="3"/>
  <c r="L10" i="3"/>
  <c r="K10" i="3"/>
  <c r="N9" i="3"/>
  <c r="M9" i="3"/>
  <c r="L9" i="3"/>
  <c r="K9" i="3"/>
  <c r="N8" i="3"/>
  <c r="M8" i="3"/>
  <c r="L8" i="3"/>
  <c r="K8" i="3"/>
  <c r="N7" i="3"/>
  <c r="M7" i="3"/>
  <c r="L7" i="3"/>
  <c r="K7" i="3"/>
  <c r="N6" i="3"/>
  <c r="M6" i="3"/>
  <c r="L6" i="3"/>
  <c r="K6" i="3"/>
  <c r="N5" i="3"/>
  <c r="M5" i="3"/>
  <c r="L5" i="3"/>
  <c r="K5" i="3"/>
  <c r="N4" i="3"/>
  <c r="M4" i="3"/>
  <c r="L4" i="3"/>
  <c r="K4" i="3"/>
  <c r="N3" i="3"/>
  <c r="M3" i="3"/>
  <c r="L3" i="3"/>
  <c r="K3" i="3"/>
  <c r="L2" i="3"/>
  <c r="K2" i="3"/>
  <c r="Y24" i="28" l="1"/>
  <c r="AC23" i="28"/>
  <c r="F1249" i="7"/>
  <c r="F12" i="7"/>
  <c r="D8" i="4"/>
  <c r="F1006" i="4"/>
  <c r="F1012" i="4"/>
  <c r="F1018" i="4"/>
  <c r="F1024" i="4"/>
  <c r="F1030" i="4"/>
  <c r="F1036" i="4"/>
  <c r="F1042" i="4"/>
  <c r="F1048" i="4"/>
  <c r="F1054" i="4"/>
  <c r="F1060" i="4"/>
  <c r="F1066" i="4"/>
  <c r="F1072" i="4"/>
  <c r="F1078" i="4"/>
  <c r="F1084" i="4"/>
  <c r="F1090" i="4"/>
  <c r="F1096" i="4"/>
  <c r="F1102" i="4"/>
  <c r="F1108" i="4"/>
  <c r="F1114" i="4"/>
  <c r="F1120" i="4"/>
  <c r="F1126" i="4"/>
  <c r="F1132" i="4"/>
  <c r="F1138" i="4"/>
  <c r="F1144" i="4"/>
  <c r="F1150" i="4"/>
  <c r="F1156" i="4"/>
  <c r="F1162" i="4"/>
  <c r="F1168" i="4"/>
  <c r="F1174" i="4"/>
  <c r="F1180" i="4"/>
  <c r="F1186" i="4"/>
  <c r="F1192" i="4"/>
  <c r="F594" i="4"/>
  <c r="F574" i="4"/>
  <c r="F1198" i="4"/>
  <c r="F1204" i="4"/>
  <c r="F1210" i="4"/>
  <c r="F1216" i="4"/>
  <c r="F484" i="4"/>
  <c r="F424" i="4"/>
  <c r="F304" i="4"/>
  <c r="F244" i="4"/>
  <c r="F499" i="4"/>
  <c r="F505" i="4"/>
  <c r="F511" i="4"/>
  <c r="F517" i="4"/>
  <c r="F529" i="4"/>
  <c r="F535" i="4"/>
  <c r="F541" i="4"/>
  <c r="F565" i="4"/>
  <c r="F571" i="4"/>
  <c r="F577" i="4"/>
  <c r="F589" i="4"/>
  <c r="F595" i="4"/>
  <c r="F601" i="4"/>
  <c r="F224" i="4"/>
  <c r="F242" i="4"/>
  <c r="F248" i="4"/>
  <c r="F260" i="4"/>
  <c r="F266" i="4"/>
  <c r="F272" i="4"/>
  <c r="F278" i="4"/>
  <c r="F284" i="4"/>
  <c r="F290" i="4"/>
  <c r="F296" i="4"/>
  <c r="F308" i="4"/>
  <c r="F314" i="4"/>
  <c r="F320" i="4"/>
  <c r="F326" i="4"/>
  <c r="F1009" i="4"/>
  <c r="F1015" i="4"/>
  <c r="F1021" i="4"/>
  <c r="F1027" i="4"/>
  <c r="F1033" i="4"/>
  <c r="F1039" i="4"/>
  <c r="F1045" i="4"/>
  <c r="F1051" i="4"/>
  <c r="F1057" i="4"/>
  <c r="F1063" i="4"/>
  <c r="F1069" i="4"/>
  <c r="F1075" i="4"/>
  <c r="F1081" i="4"/>
  <c r="F1087" i="4"/>
  <c r="F1093" i="4"/>
  <c r="F1099" i="4"/>
  <c r="F1105" i="4"/>
  <c r="F1111" i="4"/>
  <c r="F1117" i="4"/>
  <c r="F1123" i="4"/>
  <c r="F1129" i="4"/>
  <c r="F1135" i="4"/>
  <c r="F1141" i="4"/>
  <c r="F1147" i="4"/>
  <c r="F1153" i="4"/>
  <c r="F1159" i="4"/>
  <c r="F1165" i="4"/>
  <c r="F1171" i="4"/>
  <c r="F1177" i="4"/>
  <c r="F1183" i="4"/>
  <c r="F1189" i="4"/>
  <c r="F1195" i="4"/>
  <c r="F1201" i="4"/>
  <c r="F1207" i="4"/>
  <c r="F1213" i="4"/>
  <c r="F1219" i="4"/>
  <c r="F1225" i="4"/>
  <c r="F1231" i="4"/>
  <c r="F1237" i="4"/>
  <c r="F332" i="4"/>
  <c r="F338" i="4"/>
  <c r="F344" i="4"/>
  <c r="F350" i="4"/>
  <c r="F470" i="4"/>
  <c r="F476" i="4"/>
  <c r="F482" i="4"/>
  <c r="F488" i="4"/>
  <c r="F494" i="4"/>
  <c r="F507" i="4"/>
  <c r="F513" i="4"/>
  <c r="F519" i="4"/>
  <c r="F525" i="4"/>
  <c r="F537" i="4"/>
  <c r="F567" i="4"/>
  <c r="F579" i="4"/>
  <c r="F585" i="4"/>
  <c r="F591" i="4"/>
  <c r="F597" i="4"/>
  <c r="F1222" i="4"/>
  <c r="F1228" i="4"/>
  <c r="F1234" i="4"/>
  <c r="F1240" i="4"/>
  <c r="F415" i="4"/>
  <c r="F421" i="4"/>
  <c r="F427" i="4"/>
  <c r="F433" i="4"/>
  <c r="F439" i="4"/>
  <c r="F445" i="4"/>
  <c r="F451" i="4"/>
  <c r="F457" i="4"/>
  <c r="F463" i="4"/>
  <c r="F469" i="4"/>
  <c r="F475" i="4"/>
  <c r="F481" i="4"/>
  <c r="F487" i="4"/>
  <c r="F493" i="4"/>
  <c r="F58" i="4"/>
  <c r="F13" i="4"/>
  <c r="F16" i="4"/>
  <c r="F43" i="4"/>
  <c r="F46" i="4"/>
  <c r="F49" i="4"/>
  <c r="F61" i="4"/>
  <c r="F62" i="4"/>
  <c r="F229" i="4"/>
  <c r="F235" i="4"/>
  <c r="F241" i="4"/>
  <c r="F247" i="4"/>
  <c r="F253" i="4"/>
  <c r="F259" i="4"/>
  <c r="F265" i="4"/>
  <c r="F271" i="4"/>
  <c r="F277" i="4"/>
  <c r="F283" i="4"/>
  <c r="F289" i="4"/>
  <c r="F295" i="4"/>
  <c r="F301" i="4"/>
  <c r="F307" i="4"/>
  <c r="F313" i="4"/>
  <c r="F319" i="4"/>
  <c r="F325" i="4"/>
  <c r="F331" i="4"/>
  <c r="F337" i="4"/>
  <c r="F343" i="4"/>
  <c r="F349" i="4"/>
  <c r="F355" i="4"/>
  <c r="F361" i="4"/>
  <c r="F367" i="4"/>
  <c r="F373" i="4"/>
  <c r="F379" i="4"/>
  <c r="F385" i="4"/>
  <c r="F391" i="4"/>
  <c r="F397" i="4"/>
  <c r="F403" i="4"/>
  <c r="F409" i="4"/>
  <c r="F56" i="4"/>
  <c r="F59" i="4"/>
  <c r="F500" i="4"/>
  <c r="F506" i="4"/>
  <c r="F512" i="4"/>
  <c r="F518" i="4"/>
  <c r="F524" i="4"/>
  <c r="F530" i="4"/>
  <c r="F536" i="4"/>
  <c r="F542" i="4"/>
  <c r="F566" i="4"/>
  <c r="F578" i="4"/>
  <c r="F584" i="4"/>
  <c r="F590" i="4"/>
  <c r="F596" i="4"/>
  <c r="F53" i="4"/>
  <c r="F54" i="4"/>
  <c r="F230" i="4"/>
  <c r="F236" i="4"/>
  <c r="F254" i="4"/>
  <c r="F356" i="4"/>
  <c r="F362" i="4"/>
  <c r="F368" i="4"/>
  <c r="F374" i="4"/>
  <c r="F380" i="4"/>
  <c r="F386" i="4"/>
  <c r="F392" i="4"/>
  <c r="F398" i="4"/>
  <c r="F404" i="4"/>
  <c r="F410" i="4"/>
  <c r="F416" i="4"/>
  <c r="F428" i="4"/>
  <c r="F434" i="4"/>
  <c r="F440" i="4"/>
  <c r="F446" i="4"/>
  <c r="F452" i="4"/>
  <c r="F458" i="4"/>
  <c r="F464" i="4"/>
  <c r="F14" i="4"/>
  <c r="F17" i="4"/>
  <c r="F44" i="4"/>
  <c r="F47" i="4"/>
  <c r="F50" i="4"/>
  <c r="F501" i="4"/>
  <c r="F8" i="4"/>
  <c r="F225" i="4"/>
  <c r="F231" i="4"/>
  <c r="F237" i="4"/>
  <c r="F249" i="4"/>
  <c r="F255" i="4"/>
  <c r="F261" i="4"/>
  <c r="F267" i="4"/>
  <c r="F273" i="4"/>
  <c r="F279" i="4"/>
  <c r="F285" i="4"/>
  <c r="F291" i="4"/>
  <c r="F297" i="4"/>
  <c r="F303" i="4"/>
  <c r="F309" i="4"/>
  <c r="F315" i="4"/>
  <c r="F321" i="4"/>
  <c r="F327" i="4"/>
  <c r="F333" i="4"/>
  <c r="F339" i="4"/>
  <c r="F345" i="4"/>
  <c r="F351" i="4"/>
  <c r="F357" i="4"/>
  <c r="F363" i="4"/>
  <c r="F369" i="4"/>
  <c r="F375" i="4"/>
  <c r="F381" i="4"/>
  <c r="F387" i="4"/>
  <c r="F393" i="4"/>
  <c r="F399" i="4"/>
  <c r="F405" i="4"/>
  <c r="F411" i="4"/>
  <c r="F417" i="4"/>
  <c r="F423" i="4"/>
  <c r="F429" i="4"/>
  <c r="F435" i="4"/>
  <c r="F51" i="4"/>
  <c r="F52" i="4"/>
  <c r="F509" i="4"/>
  <c r="F515" i="4"/>
  <c r="F521" i="4"/>
  <c r="F527" i="4"/>
  <c r="F533" i="4"/>
  <c r="F539" i="4"/>
  <c r="F569" i="4"/>
  <c r="F575" i="4"/>
  <c r="F581" i="4"/>
  <c r="F587" i="4"/>
  <c r="F599" i="4"/>
  <c r="F9" i="4"/>
  <c r="F10" i="4"/>
  <c r="F227" i="4"/>
  <c r="F233" i="4"/>
  <c r="F239" i="4"/>
  <c r="F245" i="4"/>
  <c r="F251" i="4"/>
  <c r="F257" i="4"/>
  <c r="F263" i="4"/>
  <c r="F269" i="4"/>
  <c r="F275" i="4"/>
  <c r="F281" i="4"/>
  <c r="F287" i="4"/>
  <c r="F293" i="4"/>
  <c r="F299" i="4"/>
  <c r="F305" i="4"/>
  <c r="F311" i="4"/>
  <c r="F317" i="4"/>
  <c r="F323" i="4"/>
  <c r="F329" i="4"/>
  <c r="F335" i="4"/>
  <c r="F341" i="4"/>
  <c r="F347" i="4"/>
  <c r="F353" i="4"/>
  <c r="F359" i="4"/>
  <c r="F365" i="4"/>
  <c r="F371" i="4"/>
  <c r="F377" i="4"/>
  <c r="F383" i="4"/>
  <c r="F389" i="4"/>
  <c r="F395" i="4"/>
  <c r="F401" i="4"/>
  <c r="F407" i="4"/>
  <c r="F1010" i="4"/>
  <c r="F1016" i="4"/>
  <c r="F1022" i="4"/>
  <c r="F1028" i="4"/>
  <c r="F1034" i="4"/>
  <c r="F1040" i="4"/>
  <c r="F1046" i="4"/>
  <c r="F1052" i="4"/>
  <c r="F1058" i="4"/>
  <c r="F1064" i="4"/>
  <c r="F1070" i="4"/>
  <c r="F1076" i="4"/>
  <c r="F1082" i="4"/>
  <c r="F1088" i="4"/>
  <c r="F1094" i="4"/>
  <c r="F1100" i="4"/>
  <c r="F1106" i="4"/>
  <c r="F1112" i="4"/>
  <c r="F1118" i="4"/>
  <c r="F1124" i="4"/>
  <c r="F1130" i="4"/>
  <c r="F1136" i="4"/>
  <c r="F1142" i="4"/>
  <c r="F1148" i="4"/>
  <c r="F1154" i="4"/>
  <c r="F1160" i="4"/>
  <c r="F1166" i="4"/>
  <c r="F1172" i="4"/>
  <c r="F1178" i="4"/>
  <c r="F1184" i="4"/>
  <c r="F1190" i="4"/>
  <c r="F1196" i="4"/>
  <c r="F1202" i="4"/>
  <c r="F1208" i="4"/>
  <c r="F1214" i="4"/>
  <c r="F1220" i="4"/>
  <c r="F1226" i="4"/>
  <c r="F1232" i="4"/>
  <c r="F1238" i="4"/>
  <c r="F1005" i="4"/>
  <c r="F1011" i="4"/>
  <c r="F1017" i="4"/>
  <c r="F1023" i="4"/>
  <c r="F1029" i="4"/>
  <c r="F1035" i="4"/>
  <c r="F1041" i="4"/>
  <c r="F1047" i="4"/>
  <c r="F1053" i="4"/>
  <c r="F1059" i="4"/>
  <c r="F1065" i="4"/>
  <c r="F1071" i="4"/>
  <c r="F1077" i="4"/>
  <c r="F1083" i="4"/>
  <c r="F1089" i="4"/>
  <c r="F1095" i="4"/>
  <c r="F1101" i="4"/>
  <c r="F1107" i="4"/>
  <c r="F1113" i="4"/>
  <c r="F1119" i="4"/>
  <c r="F1125" i="4"/>
  <c r="F1131" i="4"/>
  <c r="F1137" i="4"/>
  <c r="F1143" i="4"/>
  <c r="F1149" i="4"/>
  <c r="F1155" i="4"/>
  <c r="F1161" i="4"/>
  <c r="F1167" i="4"/>
  <c r="F1173" i="4"/>
  <c r="F1179" i="4"/>
  <c r="F1185" i="4"/>
  <c r="F1191" i="4"/>
  <c r="F1197" i="4"/>
  <c r="F1203" i="4"/>
  <c r="F1209" i="4"/>
  <c r="F1215" i="4"/>
  <c r="F1221" i="4"/>
  <c r="F1227" i="4"/>
  <c r="F1233" i="4"/>
  <c r="F1239" i="4"/>
  <c r="F441" i="4"/>
  <c r="F447" i="4"/>
  <c r="F453" i="4"/>
  <c r="F459" i="4"/>
  <c r="F465" i="4"/>
  <c r="F471" i="4"/>
  <c r="F477" i="4"/>
  <c r="F483" i="4"/>
  <c r="F489" i="4"/>
  <c r="F495" i="4"/>
  <c r="F1007" i="4"/>
  <c r="F1013" i="4"/>
  <c r="F1019" i="4"/>
  <c r="F1025" i="4"/>
  <c r="F1031" i="4"/>
  <c r="F1037" i="4"/>
  <c r="F1043" i="4"/>
  <c r="F1049" i="4"/>
  <c r="F1055" i="4"/>
  <c r="F1061" i="4"/>
  <c r="F1067" i="4"/>
  <c r="F1073" i="4"/>
  <c r="F1079" i="4"/>
  <c r="F1085" i="4"/>
  <c r="F1091" i="4"/>
  <c r="F1097" i="4"/>
  <c r="F1103" i="4"/>
  <c r="F1109" i="4"/>
  <c r="F1115" i="4"/>
  <c r="F1121" i="4"/>
  <c r="F1127" i="4"/>
  <c r="F1133" i="4"/>
  <c r="F1139" i="4"/>
  <c r="F1145" i="4"/>
  <c r="F1151" i="4"/>
  <c r="F1157" i="4"/>
  <c r="F1163" i="4"/>
  <c r="F1169" i="4"/>
  <c r="F1175" i="4"/>
  <c r="F1181" i="4"/>
  <c r="F1187" i="4"/>
  <c r="F1193" i="4"/>
  <c r="F1199" i="4"/>
  <c r="F1205" i="4"/>
  <c r="F1211" i="4"/>
  <c r="F1217" i="4"/>
  <c r="F1223" i="4"/>
  <c r="F1229" i="4"/>
  <c r="F1235" i="4"/>
  <c r="F1241" i="4"/>
  <c r="F413" i="4"/>
  <c r="F419" i="4"/>
  <c r="F425" i="4"/>
  <c r="F431" i="4"/>
  <c r="F437" i="4"/>
  <c r="F443" i="4"/>
  <c r="F449" i="4"/>
  <c r="F455" i="4"/>
  <c r="F461" i="4"/>
  <c r="F467" i="4"/>
  <c r="F473" i="4"/>
  <c r="F479" i="4"/>
  <c r="F485" i="4"/>
  <c r="F491" i="4"/>
  <c r="F1008" i="4"/>
  <c r="F1014" i="4"/>
  <c r="F1020" i="4"/>
  <c r="F1026" i="4"/>
  <c r="F1032" i="4"/>
  <c r="F1038" i="4"/>
  <c r="F1044" i="4"/>
  <c r="F1050" i="4"/>
  <c r="F1056" i="4"/>
  <c r="F1062" i="4"/>
  <c r="F1068" i="4"/>
  <c r="F1074" i="4"/>
  <c r="F1080" i="4"/>
  <c r="F1086" i="4"/>
  <c r="F1092" i="4"/>
  <c r="F1098" i="4"/>
  <c r="F1104" i="4"/>
  <c r="F1110" i="4"/>
  <c r="F1116" i="4"/>
  <c r="F1122" i="4"/>
  <c r="F1128" i="4"/>
  <c r="F1134" i="4"/>
  <c r="F1140" i="4"/>
  <c r="F1146" i="4"/>
  <c r="F1152" i="4"/>
  <c r="F1158" i="4"/>
  <c r="F1164" i="4"/>
  <c r="F1170" i="4"/>
  <c r="F1176" i="4"/>
  <c r="F1182" i="4"/>
  <c r="F1188" i="4"/>
  <c r="F1194" i="4"/>
  <c r="F1200" i="4"/>
  <c r="F1206" i="4"/>
  <c r="F1212" i="4"/>
  <c r="F1218" i="4"/>
  <c r="F1224" i="4"/>
  <c r="F1230" i="4"/>
  <c r="F1236" i="4"/>
  <c r="F497" i="4"/>
  <c r="F438" i="4"/>
  <c r="F444" i="4"/>
  <c r="F450" i="4"/>
  <c r="F462" i="4"/>
  <c r="F468" i="4"/>
  <c r="F474" i="4"/>
  <c r="F480" i="4"/>
  <c r="F486" i="4"/>
  <c r="F492" i="4"/>
  <c r="F132" i="4"/>
  <c r="F133" i="4"/>
  <c r="F82" i="4"/>
  <c r="F83" i="4"/>
  <c r="Y25" i="28" l="1"/>
  <c r="AC24" i="28"/>
  <c r="F1250" i="7"/>
  <c r="F13" i="7"/>
  <c r="D9" i="4"/>
  <c r="AC25" i="28" l="1"/>
  <c r="Y26" i="28"/>
  <c r="F1251" i="7"/>
  <c r="F14" i="7"/>
  <c r="D10" i="4"/>
  <c r="AC26" i="28" l="1"/>
  <c r="Y27" i="28"/>
  <c r="F1252" i="7"/>
  <c r="F15" i="7"/>
  <c r="D11" i="4"/>
  <c r="AC27" i="28" l="1"/>
  <c r="Y28" i="28"/>
  <c r="F1253" i="7"/>
  <c r="F16" i="7"/>
  <c r="D12" i="4"/>
  <c r="Y29" i="28" l="1"/>
  <c r="AC28" i="28"/>
  <c r="F1254" i="7"/>
  <c r="F17" i="7"/>
  <c r="D13" i="4"/>
  <c r="Y30" i="28" l="1"/>
  <c r="AC29" i="28"/>
  <c r="F1255" i="7"/>
  <c r="F18" i="7"/>
  <c r="D14" i="4"/>
  <c r="Y31" i="28" l="1"/>
  <c r="AC30" i="28"/>
  <c r="F1256" i="7"/>
  <c r="F19" i="7"/>
  <c r="D15" i="4"/>
  <c r="Y32" i="28" l="1"/>
  <c r="AC31" i="28"/>
  <c r="F1257" i="7"/>
  <c r="F20" i="7"/>
  <c r="D16" i="4"/>
  <c r="Y33" i="28" l="1"/>
  <c r="AC32" i="28"/>
  <c r="F1258" i="7"/>
  <c r="F21" i="7"/>
  <c r="D17" i="4"/>
  <c r="Y34" i="28" l="1"/>
  <c r="AC33" i="28"/>
  <c r="F1259" i="7"/>
  <c r="F22" i="7"/>
  <c r="D18" i="4"/>
  <c r="Y35" i="28" l="1"/>
  <c r="AC34" i="28"/>
  <c r="F1260" i="7"/>
  <c r="F23" i="7"/>
  <c r="D19" i="4"/>
  <c r="Y36" i="28" l="1"/>
  <c r="AC35" i="28"/>
  <c r="F1261" i="7"/>
  <c r="F24" i="7"/>
  <c r="D20" i="4"/>
  <c r="Y37" i="28" l="1"/>
  <c r="AC36" i="28"/>
  <c r="F1262" i="7"/>
  <c r="F25" i="7"/>
  <c r="D21" i="4"/>
  <c r="AC37" i="28" l="1"/>
  <c r="Y38" i="28"/>
  <c r="F1263" i="7"/>
  <c r="F26" i="7"/>
  <c r="D22" i="4"/>
  <c r="Y39" i="28" l="1"/>
  <c r="AC38" i="28"/>
  <c r="F1264" i="7"/>
  <c r="F27" i="7"/>
  <c r="D23" i="4"/>
  <c r="AC39" i="28" l="1"/>
  <c r="Y40" i="28"/>
  <c r="F1265" i="7"/>
  <c r="F28" i="7"/>
  <c r="D24" i="4"/>
  <c r="F103" i="4"/>
  <c r="F102" i="4"/>
  <c r="AC40" i="28" l="1"/>
  <c r="Y41" i="28"/>
  <c r="F1266" i="7"/>
  <c r="F29" i="7"/>
  <c r="D25" i="4"/>
  <c r="Y42" i="28" l="1"/>
  <c r="AC41" i="28"/>
  <c r="F1267" i="7"/>
  <c r="F30" i="7"/>
  <c r="D26" i="4"/>
  <c r="Y43" i="28" l="1"/>
  <c r="AC42" i="28"/>
  <c r="F1268" i="7"/>
  <c r="F31" i="7"/>
  <c r="D27" i="4"/>
  <c r="Y44" i="28" l="1"/>
  <c r="AC43" i="28"/>
  <c r="F1269" i="7"/>
  <c r="F32" i="7"/>
  <c r="D28" i="4"/>
  <c r="AC44" i="28" l="1"/>
  <c r="Y45" i="28"/>
  <c r="F1270" i="7"/>
  <c r="F33" i="7"/>
  <c r="D29" i="4"/>
  <c r="Y46" i="28" l="1"/>
  <c r="AC45" i="28"/>
  <c r="F1271" i="7"/>
  <c r="F34" i="7"/>
  <c r="D30" i="4"/>
  <c r="Y47" i="28" l="1"/>
  <c r="AC46" i="28"/>
  <c r="F1272" i="7"/>
  <c r="F35" i="7"/>
  <c r="D31" i="4"/>
  <c r="Y48" i="28" l="1"/>
  <c r="AC47" i="28"/>
  <c r="F1273" i="7"/>
  <c r="F36" i="7"/>
  <c r="D32" i="4"/>
  <c r="AC48" i="28" l="1"/>
  <c r="Y49" i="28"/>
  <c r="F1274" i="7"/>
  <c r="F37" i="7"/>
  <c r="D33" i="4"/>
  <c r="Y50" i="28" l="1"/>
  <c r="AC49" i="28"/>
  <c r="F1275" i="7"/>
  <c r="F38" i="7"/>
  <c r="D34" i="4"/>
  <c r="AC50" i="28" l="1"/>
  <c r="Y51" i="28"/>
  <c r="F1276" i="7"/>
  <c r="F39" i="7"/>
  <c r="D35" i="4"/>
  <c r="Y52" i="28" l="1"/>
  <c r="AC51" i="28"/>
  <c r="F1277" i="7"/>
  <c r="F40" i="7"/>
  <c r="D36" i="4"/>
  <c r="Y53" i="28" l="1"/>
  <c r="AC52" i="28"/>
  <c r="F1278" i="7"/>
  <c r="F41" i="7"/>
  <c r="D37" i="4"/>
  <c r="Y54" i="28" l="1"/>
  <c r="AC53" i="28"/>
  <c r="F1279" i="7"/>
  <c r="F42" i="7"/>
  <c r="D38" i="4"/>
  <c r="Y55" i="28" l="1"/>
  <c r="AC54" i="28"/>
  <c r="F1280" i="7"/>
  <c r="F43" i="7"/>
  <c r="D39" i="4"/>
  <c r="Y56" i="28" l="1"/>
  <c r="AC55" i="28"/>
  <c r="F1281" i="7"/>
  <c r="F44" i="7"/>
  <c r="D40" i="4"/>
  <c r="AC56" i="28" l="1"/>
  <c r="F1282" i="7"/>
  <c r="F45" i="7"/>
  <c r="D41" i="4"/>
  <c r="F1283" i="7" l="1"/>
  <c r="F46" i="7"/>
  <c r="D42" i="4"/>
  <c r="F1284" i="7" l="1"/>
  <c r="F47" i="7"/>
  <c r="D43" i="4"/>
  <c r="Y60" i="28" l="1"/>
  <c r="F1285" i="7"/>
  <c r="F48" i="7"/>
  <c r="D44" i="4"/>
  <c r="F123" i="4"/>
  <c r="Y61" i="28" l="1"/>
  <c r="F1286" i="7"/>
  <c r="F49" i="7"/>
  <c r="D45" i="4"/>
  <c r="Y62" i="28" l="1"/>
  <c r="F1287" i="7"/>
  <c r="F50" i="7"/>
  <c r="D46" i="4"/>
  <c r="Y63" i="28" l="1"/>
  <c r="F1288" i="7"/>
  <c r="F51" i="7"/>
  <c r="D47" i="4"/>
  <c r="Y64" i="28" l="1"/>
  <c r="F1289" i="7"/>
  <c r="F52" i="7"/>
  <c r="D48" i="4"/>
  <c r="Y65" i="28" l="1"/>
  <c r="F1290" i="7"/>
  <c r="F53" i="7"/>
  <c r="D49" i="4"/>
  <c r="Y66" i="28" l="1"/>
  <c r="F1291" i="7"/>
  <c r="F54" i="7"/>
  <c r="D50" i="4"/>
  <c r="Y67" i="28" l="1"/>
  <c r="F1292" i="7"/>
  <c r="F55" i="7"/>
  <c r="D51" i="4"/>
  <c r="Y68" i="28" l="1"/>
  <c r="F1293" i="7"/>
  <c r="F56" i="7"/>
  <c r="D52" i="4"/>
  <c r="Y69" i="28" l="1"/>
  <c r="F1294" i="7"/>
  <c r="F57" i="7"/>
  <c r="D53" i="4"/>
  <c r="Y70" i="28" l="1"/>
  <c r="F1295" i="7"/>
  <c r="F58" i="7"/>
  <c r="D54" i="4"/>
  <c r="Y71" i="28" l="1"/>
  <c r="F1296" i="7"/>
  <c r="F59" i="7"/>
  <c r="D55" i="4"/>
  <c r="Y72" i="28" l="1"/>
  <c r="F1297" i="7"/>
  <c r="F60" i="7"/>
  <c r="D56" i="4"/>
  <c r="Y73" i="28" l="1"/>
  <c r="F1298" i="7"/>
  <c r="F61" i="7"/>
  <c r="D57" i="4"/>
  <c r="Y74" i="28" l="1"/>
  <c r="F1299" i="7"/>
  <c r="F62" i="7"/>
  <c r="D58" i="4"/>
  <c r="Y75" i="28" l="1"/>
  <c r="F1300" i="7"/>
  <c r="F63" i="7"/>
  <c r="D59" i="4"/>
  <c r="Y76" i="28" l="1"/>
  <c r="F1301" i="7"/>
  <c r="F64" i="7"/>
  <c r="D60" i="4"/>
  <c r="Y77" i="28" l="1"/>
  <c r="F1302" i="7"/>
  <c r="F65" i="7"/>
  <c r="D61" i="4"/>
  <c r="Y78" i="28" l="1"/>
  <c r="F1303" i="7"/>
  <c r="F66" i="7"/>
  <c r="D62" i="4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Y79" i="28" l="1"/>
  <c r="F1304" i="7"/>
  <c r="F67" i="7"/>
  <c r="D139" i="4"/>
  <c r="Y80" i="28" l="1"/>
  <c r="F1305" i="7"/>
  <c r="F68" i="7"/>
  <c r="D140" i="4"/>
  <c r="F142" i="4"/>
  <c r="F143" i="4"/>
  <c r="Y81" i="28" l="1"/>
  <c r="F1306" i="7"/>
  <c r="F69" i="7"/>
  <c r="D141" i="4"/>
  <c r="D142" i="4" s="1"/>
  <c r="Y82" i="28" l="1"/>
  <c r="F1307" i="7"/>
  <c r="F70" i="7"/>
  <c r="D143" i="4"/>
  <c r="Y83" i="28" l="1"/>
  <c r="F1308" i="7"/>
  <c r="F71" i="7"/>
  <c r="D144" i="4"/>
  <c r="Y84" i="28" l="1"/>
  <c r="F1309" i="7"/>
  <c r="F72" i="7"/>
  <c r="D145" i="4"/>
  <c r="Y85" i="28" l="1"/>
  <c r="F1310" i="7"/>
  <c r="F73" i="7"/>
  <c r="D146" i="4"/>
  <c r="Y86" i="28" l="1"/>
  <c r="F1311" i="7"/>
  <c r="F74" i="7"/>
  <c r="D147" i="4"/>
  <c r="Y87" i="28" l="1"/>
  <c r="F1312" i="7"/>
  <c r="F75" i="7"/>
  <c r="D148" i="4"/>
  <c r="Y88" i="28" l="1"/>
  <c r="F1313" i="7"/>
  <c r="F76" i="7"/>
  <c r="D149" i="4"/>
  <c r="Y89" i="28" l="1"/>
  <c r="F1314" i="7"/>
  <c r="F77" i="7"/>
  <c r="D150" i="4"/>
  <c r="Y90" i="28" l="1"/>
  <c r="F1315" i="7"/>
  <c r="F78" i="7"/>
  <c r="D151" i="4"/>
  <c r="Y91" i="28" l="1"/>
  <c r="F1316" i="7"/>
  <c r="F79" i="7"/>
  <c r="D152" i="4"/>
  <c r="D153" i="4" s="1"/>
  <c r="Y92" i="28" l="1"/>
  <c r="F1317" i="7"/>
  <c r="F80" i="7"/>
  <c r="D154" i="4"/>
  <c r="Y93" i="28" l="1"/>
  <c r="F1318" i="7"/>
  <c r="F81" i="7"/>
  <c r="D155" i="4"/>
  <c r="Y94" i="28" l="1"/>
  <c r="F1319" i="7"/>
  <c r="F82" i="7"/>
  <c r="D156" i="4"/>
  <c r="Y95" i="28" l="1"/>
  <c r="F1320" i="7"/>
  <c r="F83" i="7"/>
  <c r="D157" i="4"/>
  <c r="Y96" i="28" l="1"/>
  <c r="F1321" i="7"/>
  <c r="F84" i="7"/>
  <c r="D158" i="4"/>
  <c r="Y97" i="28" l="1"/>
  <c r="F1322" i="7"/>
  <c r="F85" i="7"/>
  <c r="D159" i="4"/>
  <c r="Y98" i="28" l="1"/>
  <c r="F1323" i="7"/>
  <c r="F86" i="7"/>
  <c r="D160" i="4"/>
  <c r="Y99" i="28" l="1"/>
  <c r="F1324" i="7"/>
  <c r="F87" i="7"/>
  <c r="D161" i="4"/>
  <c r="D162" i="4" s="1"/>
  <c r="Y100" i="28" l="1"/>
  <c r="F1325" i="7"/>
  <c r="F88" i="7"/>
  <c r="D163" i="4"/>
  <c r="Y101" i="28" l="1"/>
  <c r="F1326" i="7"/>
  <c r="F89" i="7"/>
  <c r="D164" i="4"/>
  <c r="Y102" i="28" l="1"/>
  <c r="F1327" i="7"/>
  <c r="F90" i="7"/>
  <c r="D165" i="4"/>
  <c r="Y103" i="28" l="1"/>
  <c r="F1328" i="7"/>
  <c r="F91" i="7"/>
  <c r="D166" i="4"/>
  <c r="Y104" i="28" l="1"/>
  <c r="F1329" i="7"/>
  <c r="F92" i="7"/>
  <c r="D167" i="4"/>
  <c r="Y105" i="28" l="1"/>
  <c r="F1330" i="7"/>
  <c r="F93" i="7"/>
  <c r="D168" i="4"/>
  <c r="Y106" i="28" l="1"/>
  <c r="F1331" i="7"/>
  <c r="F94" i="7"/>
  <c r="D169" i="4"/>
  <c r="Y107" i="28" l="1"/>
  <c r="F1332" i="7"/>
  <c r="F95" i="7"/>
  <c r="D170" i="4"/>
  <c r="Y108" i="28" l="1"/>
  <c r="F1333" i="7"/>
  <c r="F96" i="7"/>
  <c r="D171" i="4"/>
  <c r="Y109" i="28" l="1"/>
  <c r="F1334" i="7"/>
  <c r="F97" i="7"/>
  <c r="D172" i="4"/>
  <c r="Y110" i="28" l="1"/>
  <c r="F1335" i="7"/>
  <c r="F98" i="7"/>
  <c r="D173" i="4"/>
  <c r="Y111" i="28" l="1"/>
  <c r="F1336" i="7"/>
  <c r="F99" i="7"/>
  <c r="D174" i="4"/>
  <c r="Y112" i="28" l="1"/>
  <c r="F1337" i="7"/>
  <c r="F100" i="7"/>
  <c r="D175" i="4"/>
  <c r="Y113" i="28" l="1"/>
  <c r="F1338" i="7"/>
  <c r="F101" i="7"/>
  <c r="D176" i="4"/>
  <c r="Y114" i="28" l="1"/>
  <c r="F1339" i="7"/>
  <c r="F102" i="7"/>
  <c r="D177" i="4"/>
  <c r="Y115" i="28" l="1"/>
  <c r="F1340" i="7"/>
  <c r="F103" i="7"/>
  <c r="D178" i="4"/>
  <c r="Y116" i="28" l="1"/>
  <c r="F1341" i="7"/>
  <c r="F104" i="7"/>
  <c r="D179" i="4"/>
  <c r="F182" i="4"/>
  <c r="F3" i="4"/>
  <c r="F6" i="4"/>
  <c r="F4" i="4"/>
  <c r="Y117" i="28" l="1"/>
  <c r="F1342" i="7"/>
  <c r="F105" i="7"/>
  <c r="D180" i="4"/>
  <c r="F5" i="4"/>
  <c r="F36" i="4"/>
  <c r="F28" i="4"/>
  <c r="F31" i="4"/>
  <c r="F35" i="4"/>
  <c r="F25" i="4"/>
  <c r="F22" i="4"/>
  <c r="F19" i="4"/>
  <c r="F38" i="4"/>
  <c r="F32" i="4"/>
  <c r="F29" i="4"/>
  <c r="F26" i="4"/>
  <c r="F40" i="4"/>
  <c r="F23" i="4"/>
  <c r="F37" i="4"/>
  <c r="F20" i="4"/>
  <c r="F34" i="4"/>
  <c r="F41" i="4"/>
  <c r="F42" i="4"/>
  <c r="F30" i="4"/>
  <c r="F21" i="4"/>
  <c r="F33" i="4"/>
  <c r="F24" i="4"/>
  <c r="F27" i="4"/>
  <c r="F39" i="4"/>
  <c r="F18" i="4"/>
  <c r="Y118" i="28" l="1"/>
  <c r="F1343" i="7"/>
  <c r="F106" i="7"/>
  <c r="D181" i="4"/>
  <c r="Y119" i="28" l="1"/>
  <c r="F1344" i="7"/>
  <c r="F107" i="7"/>
  <c r="D182" i="4"/>
  <c r="Y120" i="28" l="1"/>
  <c r="F1345" i="7"/>
  <c r="F108" i="7"/>
  <c r="D183" i="4"/>
  <c r="Y121" i="28" l="1"/>
  <c r="F1346" i="7"/>
  <c r="F109" i="7"/>
  <c r="D184" i="4"/>
  <c r="Y122" i="28" l="1"/>
  <c r="F1347" i="7"/>
  <c r="F110" i="7"/>
  <c r="D185" i="4"/>
  <c r="Y123" i="28" l="1"/>
  <c r="F1348" i="7"/>
  <c r="F111" i="7"/>
  <c r="D186" i="4"/>
  <c r="Y124" i="28" l="1"/>
  <c r="F1349" i="7"/>
  <c r="F112" i="7"/>
  <c r="D187" i="4"/>
  <c r="Y125" i="28" l="1"/>
  <c r="F1350" i="7"/>
  <c r="F113" i="7"/>
  <c r="D188" i="4"/>
  <c r="Y126" i="28" l="1"/>
  <c r="F1351" i="7"/>
  <c r="F114" i="7"/>
  <c r="D189" i="4"/>
  <c r="Y127" i="28" l="1"/>
  <c r="F1352" i="7"/>
  <c r="F115" i="7"/>
  <c r="D190" i="4"/>
  <c r="Y128" i="28" l="1"/>
  <c r="F1353" i="7"/>
  <c r="F116" i="7"/>
  <c r="D191" i="4"/>
  <c r="Y129" i="28" l="1"/>
  <c r="F1354" i="7"/>
  <c r="F117" i="7"/>
  <c r="D192" i="4"/>
  <c r="Y130" i="28" l="1"/>
  <c r="F1355" i="7"/>
  <c r="F118" i="7"/>
  <c r="D193" i="4"/>
  <c r="Y131" i="28" l="1"/>
  <c r="F1356" i="7"/>
  <c r="F119" i="7"/>
  <c r="D194" i="4"/>
  <c r="Y132" i="28" l="1"/>
  <c r="F1357" i="7"/>
  <c r="F120" i="7"/>
  <c r="D195" i="4"/>
  <c r="Y133" i="28" l="1"/>
  <c r="F1358" i="7"/>
  <c r="F121" i="7"/>
  <c r="D196" i="4"/>
  <c r="Y134" i="28" l="1"/>
  <c r="F1359" i="7"/>
  <c r="F122" i="7"/>
  <c r="D197" i="4"/>
  <c r="Y135" i="28" l="1"/>
  <c r="F1360" i="7"/>
  <c r="F123" i="7"/>
  <c r="D198" i="4"/>
  <c r="Y136" i="28" l="1"/>
  <c r="F1361" i="7"/>
  <c r="F124" i="7"/>
  <c r="D199" i="4"/>
  <c r="Y137" i="28" l="1"/>
  <c r="F1362" i="7"/>
  <c r="F125" i="7"/>
  <c r="D200" i="4"/>
  <c r="Y138" i="28" l="1"/>
  <c r="F1363" i="7"/>
  <c r="F126" i="7"/>
  <c r="D201" i="4"/>
  <c r="Y139" i="28" l="1"/>
  <c r="F1364" i="7"/>
  <c r="F127" i="7"/>
  <c r="D202" i="4"/>
  <c r="Y140" i="28" l="1"/>
  <c r="F1365" i="7"/>
  <c r="F128" i="7"/>
  <c r="D203" i="4"/>
  <c r="Y141" i="28" l="1"/>
  <c r="F1366" i="7"/>
  <c r="F129" i="7"/>
  <c r="D204" i="4"/>
  <c r="Y142" i="28" l="1"/>
  <c r="F1367" i="7"/>
  <c r="F130" i="7"/>
  <c r="D205" i="4"/>
  <c r="Y143" i="28" l="1"/>
  <c r="F1368" i="7"/>
  <c r="F131" i="7"/>
  <c r="D206" i="4"/>
  <c r="Y144" i="28" l="1"/>
  <c r="F1369" i="7"/>
  <c r="F132" i="7"/>
  <c r="D207" i="4"/>
  <c r="Y145" i="28" l="1"/>
  <c r="F1370" i="7"/>
  <c r="F133" i="7"/>
  <c r="D208" i="4"/>
  <c r="Y146" i="28" l="1"/>
  <c r="F1371" i="7"/>
  <c r="F134" i="7"/>
  <c r="D209" i="4"/>
  <c r="Y147" i="28" l="1"/>
  <c r="F1372" i="7"/>
  <c r="F135" i="7"/>
  <c r="D210" i="4"/>
  <c r="Y148" i="28" l="1"/>
  <c r="F1373" i="7"/>
  <c r="F136" i="7"/>
  <c r="D211" i="4"/>
  <c r="Y149" i="28" l="1"/>
  <c r="F1374" i="7"/>
  <c r="F137" i="7"/>
  <c r="D212" i="4"/>
  <c r="Y150" i="28" l="1"/>
  <c r="F1375" i="7"/>
  <c r="F138" i="7"/>
  <c r="D213" i="4"/>
  <c r="Y151" i="28" l="1"/>
  <c r="F1376" i="7"/>
  <c r="F139" i="7"/>
  <c r="D214" i="4"/>
  <c r="Y152" i="28" l="1"/>
  <c r="F1377" i="7"/>
  <c r="F140" i="7"/>
  <c r="D215" i="4"/>
  <c r="Y153" i="28" l="1"/>
  <c r="F1378" i="7"/>
  <c r="F141" i="7"/>
  <c r="D216" i="4"/>
  <c r="Y154" i="28" l="1"/>
  <c r="F1379" i="7"/>
  <c r="F142" i="7"/>
  <c r="D217" i="4"/>
  <c r="Y155" i="28" l="1"/>
  <c r="F1380" i="7"/>
  <c r="F143" i="7"/>
  <c r="D218" i="4"/>
  <c r="Y156" i="28" l="1"/>
  <c r="F1381" i="7"/>
  <c r="F144" i="7"/>
  <c r="D219" i="4"/>
  <c r="Y157" i="28" l="1"/>
  <c r="F1382" i="7"/>
  <c r="F145" i="7"/>
  <c r="D220" i="4"/>
  <c r="Y158" i="28" l="1"/>
  <c r="F1383" i="7"/>
  <c r="F146" i="7"/>
  <c r="D221" i="4"/>
  <c r="Y159" i="28" l="1"/>
  <c r="F1384" i="7"/>
  <c r="F147" i="7"/>
  <c r="D222" i="4"/>
  <c r="Y160" i="28" l="1"/>
  <c r="F1385" i="7"/>
  <c r="F148" i="7"/>
  <c r="D223" i="4"/>
  <c r="Y161" i="28" l="1"/>
  <c r="F1386" i="7"/>
  <c r="F149" i="7"/>
  <c r="D224" i="4"/>
  <c r="Y162" i="28" l="1"/>
  <c r="F1387" i="7"/>
  <c r="F150" i="7"/>
  <c r="D225" i="4"/>
  <c r="Y163" i="28" l="1"/>
  <c r="F1388" i="7"/>
  <c r="F151" i="7"/>
  <c r="D226" i="4"/>
  <c r="Y164" i="28" l="1"/>
  <c r="F1389" i="7"/>
  <c r="F152" i="7"/>
  <c r="D227" i="4"/>
  <c r="Y165" i="28" l="1"/>
  <c r="F1390" i="7"/>
  <c r="F153" i="7"/>
  <c r="D228" i="4"/>
  <c r="Y166" i="28" l="1"/>
  <c r="F1391" i="7"/>
  <c r="F154" i="7"/>
  <c r="D229" i="4"/>
  <c r="Y167" i="28" l="1"/>
  <c r="F1392" i="7"/>
  <c r="F155" i="7"/>
  <c r="D230" i="4"/>
  <c r="Y168" i="28" l="1"/>
  <c r="F1393" i="7"/>
  <c r="F156" i="7"/>
  <c r="D231" i="4"/>
  <c r="Y169" i="28" l="1"/>
  <c r="F1394" i="7"/>
  <c r="F157" i="7"/>
  <c r="D232" i="4"/>
  <c r="Y170" i="28" l="1"/>
  <c r="F1395" i="7"/>
  <c r="F158" i="7"/>
  <c r="D233" i="4"/>
  <c r="Y171" i="28" l="1"/>
  <c r="F1396" i="7"/>
  <c r="F159" i="7"/>
  <c r="D234" i="4"/>
  <c r="Y172" i="28" l="1"/>
  <c r="F1397" i="7"/>
  <c r="F160" i="7"/>
  <c r="D235" i="4"/>
  <c r="Y173" i="28" l="1"/>
  <c r="F1398" i="7"/>
  <c r="F161" i="7"/>
  <c r="D236" i="4"/>
  <c r="Y174" i="28" l="1"/>
  <c r="F1399" i="7"/>
  <c r="F162" i="7"/>
  <c r="D237" i="4"/>
  <c r="Y175" i="28" l="1"/>
  <c r="F1400" i="7"/>
  <c r="F163" i="7"/>
  <c r="D238" i="4"/>
  <c r="Y176" i="28" l="1"/>
  <c r="F1401" i="7"/>
  <c r="F164" i="7"/>
  <c r="D239" i="4"/>
  <c r="Y177" i="28" l="1"/>
  <c r="F1402" i="7"/>
  <c r="F165" i="7"/>
  <c r="D240" i="4"/>
  <c r="Y178" i="28" l="1"/>
  <c r="F1403" i="7"/>
  <c r="F166" i="7"/>
  <c r="D241" i="4"/>
  <c r="Y179" i="28" l="1"/>
  <c r="F1404" i="7"/>
  <c r="F167" i="7"/>
  <c r="D242" i="4"/>
  <c r="Y180" i="28" l="1"/>
  <c r="F1405" i="7"/>
  <c r="F168" i="7"/>
  <c r="D243" i="4"/>
  <c r="Y181" i="28" l="1"/>
  <c r="F1406" i="7"/>
  <c r="F169" i="7"/>
  <c r="D244" i="4"/>
  <c r="Y182" i="28" l="1"/>
  <c r="F1407" i="7"/>
  <c r="F170" i="7"/>
  <c r="D245" i="4"/>
  <c r="Y183" i="28" l="1"/>
  <c r="F1408" i="7"/>
  <c r="F171" i="7"/>
  <c r="D246" i="4"/>
  <c r="Y184" i="28" l="1"/>
  <c r="F1409" i="7"/>
  <c r="F172" i="7"/>
  <c r="D247" i="4"/>
  <c r="Y185" i="28" l="1"/>
  <c r="F1410" i="7"/>
  <c r="F173" i="7"/>
  <c r="D248" i="4"/>
  <c r="Y186" i="28" l="1"/>
  <c r="F1411" i="7"/>
  <c r="F174" i="7"/>
  <c r="D249" i="4"/>
  <c r="Y187" i="28" l="1"/>
  <c r="F1412" i="7"/>
  <c r="F175" i="7"/>
  <c r="D250" i="4"/>
  <c r="Y188" i="28" l="1"/>
  <c r="F1413" i="7"/>
  <c r="F176" i="7"/>
  <c r="D251" i="4"/>
  <c r="Y189" i="28" l="1"/>
  <c r="F1414" i="7"/>
  <c r="F177" i="7"/>
  <c r="D252" i="4"/>
  <c r="Y190" i="28" l="1"/>
  <c r="F1415" i="7"/>
  <c r="F178" i="7"/>
  <c r="D253" i="4"/>
  <c r="F562" i="4"/>
  <c r="F563" i="4"/>
  <c r="F564" i="4"/>
  <c r="Y191" i="28" l="1"/>
  <c r="F1416" i="7"/>
  <c r="F179" i="7"/>
  <c r="D254" i="4"/>
  <c r="Y192" i="28" l="1"/>
  <c r="F1417" i="7"/>
  <c r="F180" i="7"/>
  <c r="D255" i="4"/>
  <c r="Y193" i="28" l="1"/>
  <c r="F1418" i="7"/>
  <c r="F181" i="7"/>
  <c r="D256" i="4"/>
  <c r="Y194" i="28" l="1"/>
  <c r="F1419" i="7"/>
  <c r="F182" i="7"/>
  <c r="D257" i="4"/>
  <c r="Y195" i="28" l="1"/>
  <c r="F1420" i="7"/>
  <c r="F183" i="7"/>
  <c r="D258" i="4"/>
  <c r="Y196" i="28" l="1"/>
  <c r="F1421" i="7"/>
  <c r="F184" i="7"/>
  <c r="D259" i="4"/>
  <c r="Y197" i="28" l="1"/>
  <c r="F1422" i="7"/>
  <c r="F185" i="7"/>
  <c r="D260" i="4"/>
  <c r="Y198" i="28" l="1"/>
  <c r="F1423" i="7"/>
  <c r="F186" i="7"/>
  <c r="D261" i="4"/>
  <c r="Y199" i="28" l="1"/>
  <c r="F1424" i="7"/>
  <c r="F187" i="7"/>
  <c r="D262" i="4"/>
  <c r="Y200" i="28" l="1"/>
  <c r="F1425" i="7"/>
  <c r="F188" i="7"/>
  <c r="D263" i="4"/>
  <c r="Y201" i="28" l="1"/>
  <c r="F1426" i="7"/>
  <c r="F189" i="7"/>
  <c r="D264" i="4"/>
  <c r="F573" i="4"/>
  <c r="F572" i="4"/>
  <c r="Y202" i="28" l="1"/>
  <c r="F1427" i="7"/>
  <c r="F190" i="7"/>
  <c r="D265" i="4"/>
  <c r="Y203" i="28" l="1"/>
  <c r="F1428" i="7"/>
  <c r="F191" i="7"/>
  <c r="D266" i="4"/>
  <c r="Y204" i="28" l="1"/>
  <c r="F1429" i="7"/>
  <c r="F192" i="7"/>
  <c r="D267" i="4"/>
  <c r="Y205" i="28" l="1"/>
  <c r="F1430" i="7"/>
  <c r="F193" i="7"/>
  <c r="D268" i="4"/>
  <c r="Y206" i="28" l="1"/>
  <c r="F1431" i="7"/>
  <c r="F194" i="7"/>
  <c r="D269" i="4"/>
  <c r="Y207" i="28" l="1"/>
  <c r="F1432" i="7"/>
  <c r="F195" i="7"/>
  <c r="D270" i="4"/>
  <c r="Y208" i="28" l="1"/>
  <c r="F1433" i="7"/>
  <c r="F196" i="7"/>
  <c r="D271" i="4"/>
  <c r="Y209" i="28" l="1"/>
  <c r="F1434" i="7"/>
  <c r="F197" i="7"/>
  <c r="D272" i="4"/>
  <c r="Y210" i="28" l="1"/>
  <c r="F1435" i="7"/>
  <c r="F198" i="7"/>
  <c r="D273" i="4"/>
  <c r="Y211" i="28" l="1"/>
  <c r="F1436" i="7"/>
  <c r="F199" i="7"/>
  <c r="D274" i="4"/>
  <c r="Y212" i="28" l="1"/>
  <c r="F1437" i="7"/>
  <c r="F200" i="7"/>
  <c r="D275" i="4"/>
  <c r="F582" i="4"/>
  <c r="F583" i="4"/>
  <c r="Y213" i="28" l="1"/>
  <c r="F1438" i="7"/>
  <c r="F201" i="7"/>
  <c r="D276" i="4"/>
  <c r="Y214" i="28" l="1"/>
  <c r="F1439" i="7"/>
  <c r="F202" i="7"/>
  <c r="D277" i="4"/>
  <c r="Y215" i="28" l="1"/>
  <c r="F1440" i="7"/>
  <c r="F203" i="7"/>
  <c r="D278" i="4"/>
  <c r="Y216" i="28" l="1"/>
  <c r="F1441" i="7"/>
  <c r="F204" i="7"/>
  <c r="D279" i="4"/>
  <c r="Y217" i="28" l="1"/>
  <c r="F1442" i="7"/>
  <c r="F205" i="7"/>
  <c r="D280" i="4"/>
  <c r="Y218" i="28" l="1"/>
  <c r="F1443" i="7"/>
  <c r="F206" i="7"/>
  <c r="D281" i="4"/>
  <c r="Y219" i="28" l="1"/>
  <c r="F1444" i="7"/>
  <c r="F207" i="7"/>
  <c r="D282" i="4"/>
  <c r="Y220" i="28" l="1"/>
  <c r="F1445" i="7"/>
  <c r="F208" i="7"/>
  <c r="D283" i="4"/>
  <c r="Y221" i="28" l="1"/>
  <c r="F1446" i="7"/>
  <c r="F209" i="7"/>
  <c r="D284" i="4"/>
  <c r="Y222" i="28" l="1"/>
  <c r="F1447" i="7"/>
  <c r="F210" i="7"/>
  <c r="D285" i="4"/>
  <c r="Y223" i="28" l="1"/>
  <c r="F1448" i="7"/>
  <c r="F211" i="7"/>
  <c r="D286" i="4"/>
  <c r="F592" i="4"/>
  <c r="F593" i="4"/>
  <c r="Y224" i="28" l="1"/>
  <c r="F1449" i="7"/>
  <c r="F212" i="7"/>
  <c r="D287" i="4"/>
  <c r="Y225" i="28" l="1"/>
  <c r="F1450" i="7"/>
  <c r="F213" i="7"/>
  <c r="D288" i="4"/>
  <c r="Y226" i="28" l="1"/>
  <c r="F1451" i="7"/>
  <c r="F214" i="7"/>
  <c r="D289" i="4"/>
  <c r="Y227" i="28" l="1"/>
  <c r="F1452" i="7"/>
  <c r="F215" i="7"/>
  <c r="D290" i="4"/>
  <c r="Y228" i="28" l="1"/>
  <c r="F1453" i="7"/>
  <c r="F216" i="7"/>
  <c r="D291" i="4"/>
  <c r="Y229" i="28" l="1"/>
  <c r="F1454" i="7"/>
  <c r="F217" i="7"/>
  <c r="D292" i="4"/>
  <c r="Y230" i="28" l="1"/>
  <c r="F1455" i="7"/>
  <c r="F218" i="7"/>
  <c r="D293" i="4"/>
  <c r="Y231" i="28" l="1"/>
  <c r="F1456" i="7"/>
  <c r="F219" i="7"/>
  <c r="D294" i="4"/>
  <c r="Y232" i="28" l="1"/>
  <c r="F1457" i="7"/>
  <c r="F220" i="7"/>
  <c r="D295" i="4"/>
  <c r="Y233" i="28" l="1"/>
  <c r="F1458" i="7"/>
  <c r="F221" i="7"/>
  <c r="D296" i="4"/>
  <c r="F602" i="4"/>
  <c r="Y234" i="28" l="1"/>
  <c r="F1459" i="7"/>
  <c r="F222" i="7"/>
  <c r="D297" i="4"/>
  <c r="Y235" i="28" l="1"/>
  <c r="F1460" i="7"/>
  <c r="F223" i="7"/>
  <c r="D298" i="4"/>
  <c r="F603" i="4"/>
  <c r="Y236" i="28" l="1"/>
  <c r="F1461" i="7"/>
  <c r="F224" i="7"/>
  <c r="D299" i="4"/>
  <c r="F604" i="4"/>
  <c r="Y237" i="28" l="1"/>
  <c r="F1462" i="7"/>
  <c r="F225" i="7"/>
  <c r="D300" i="4"/>
  <c r="F605" i="4"/>
  <c r="Y238" i="28" l="1"/>
  <c r="F1463" i="7"/>
  <c r="F226" i="7"/>
  <c r="D301" i="4"/>
  <c r="Y239" i="28" l="1"/>
  <c r="F1464" i="7"/>
  <c r="F227" i="7"/>
  <c r="D302" i="4"/>
  <c r="F606" i="4"/>
  <c r="Y240" i="28" l="1"/>
  <c r="F1465" i="7"/>
  <c r="F228" i="7"/>
  <c r="D303" i="4"/>
  <c r="F607" i="4"/>
  <c r="Y241" i="28" l="1"/>
  <c r="F1466" i="7"/>
  <c r="F229" i="7"/>
  <c r="D304" i="4"/>
  <c r="F608" i="4"/>
  <c r="Y242" i="28" l="1"/>
  <c r="F1467" i="7"/>
  <c r="F230" i="7"/>
  <c r="D305" i="4"/>
  <c r="Y243" i="28" l="1"/>
  <c r="F1468" i="7"/>
  <c r="F231" i="7"/>
  <c r="D306" i="4"/>
  <c r="F609" i="4"/>
  <c r="Y244" i="28" l="1"/>
  <c r="F1469" i="7"/>
  <c r="F232" i="7"/>
  <c r="D307" i="4"/>
  <c r="F610" i="4"/>
  <c r="Y245" i="28" l="1"/>
  <c r="F1470" i="7"/>
  <c r="F233" i="7"/>
  <c r="D308" i="4"/>
  <c r="F611" i="4"/>
  <c r="Y246" i="28" l="1"/>
  <c r="F1471" i="7"/>
  <c r="F234" i="7"/>
  <c r="D309" i="4"/>
  <c r="Y247" i="28" l="1"/>
  <c r="F1472" i="7"/>
  <c r="F235" i="7"/>
  <c r="D310" i="4"/>
  <c r="F612" i="4"/>
  <c r="Y248" i="28" l="1"/>
  <c r="F1473" i="7"/>
  <c r="F236" i="7"/>
  <c r="D311" i="4"/>
  <c r="Y249" i="28" l="1"/>
  <c r="F1474" i="7"/>
  <c r="F237" i="7"/>
  <c r="D312" i="4"/>
  <c r="Y250" i="28" l="1"/>
  <c r="F1475" i="7"/>
  <c r="F238" i="7"/>
  <c r="D313" i="4"/>
  <c r="F613" i="4"/>
  <c r="Y251" i="28" l="1"/>
  <c r="F1476" i="7"/>
  <c r="F239" i="7"/>
  <c r="D314" i="4"/>
  <c r="F614" i="4"/>
  <c r="Y252" i="28" l="1"/>
  <c r="F1477" i="7"/>
  <c r="F240" i="7"/>
  <c r="D315" i="4"/>
  <c r="Y253" i="28" l="1"/>
  <c r="F1478" i="7"/>
  <c r="F241" i="7"/>
  <c r="D316" i="4"/>
  <c r="F615" i="4"/>
  <c r="Y254" i="28" l="1"/>
  <c r="F1479" i="7"/>
  <c r="F242" i="7"/>
  <c r="D317" i="4"/>
  <c r="F616" i="4"/>
  <c r="Y255" i="28" l="1"/>
  <c r="F1480" i="7"/>
  <c r="F243" i="7"/>
  <c r="D318" i="4"/>
  <c r="F617" i="4"/>
  <c r="Y256" i="28" l="1"/>
  <c r="F1481" i="7"/>
  <c r="F244" i="7"/>
  <c r="D319" i="4"/>
  <c r="F618" i="4"/>
  <c r="Y257" i="28" l="1"/>
  <c r="F1482" i="7"/>
  <c r="F245" i="7"/>
  <c r="D320" i="4"/>
  <c r="F619" i="4"/>
  <c r="Y258" i="28" l="1"/>
  <c r="F1483" i="7"/>
  <c r="F246" i="7"/>
  <c r="D321" i="4"/>
  <c r="Y259" i="28" l="1"/>
  <c r="F1484" i="7"/>
  <c r="F247" i="7"/>
  <c r="D322" i="4"/>
  <c r="F620" i="4"/>
  <c r="Y260" i="28" l="1"/>
  <c r="F1485" i="7"/>
  <c r="F248" i="7"/>
  <c r="D323" i="4"/>
  <c r="F621" i="4"/>
  <c r="Y261" i="28" l="1"/>
  <c r="F1486" i="7"/>
  <c r="F249" i="7"/>
  <c r="D324" i="4"/>
  <c r="Y262" i="28" l="1"/>
  <c r="F1487" i="7"/>
  <c r="F250" i="7"/>
  <c r="D325" i="4"/>
  <c r="F622" i="4"/>
  <c r="Y263" i="28" l="1"/>
  <c r="F1488" i="7"/>
  <c r="F251" i="7"/>
  <c r="D326" i="4"/>
  <c r="Y264" i="28" l="1"/>
  <c r="F1489" i="7"/>
  <c r="F252" i="7"/>
  <c r="D327" i="4"/>
  <c r="Y265" i="28" l="1"/>
  <c r="F1490" i="7"/>
  <c r="F253" i="7"/>
  <c r="D328" i="4"/>
  <c r="F623" i="4"/>
  <c r="Y266" i="28" l="1"/>
  <c r="F1491" i="7"/>
  <c r="F254" i="7"/>
  <c r="D329" i="4"/>
  <c r="F624" i="4"/>
  <c r="Y267" i="28" l="1"/>
  <c r="F1492" i="7"/>
  <c r="F255" i="7"/>
  <c r="D330" i="4"/>
  <c r="F625" i="4"/>
  <c r="Y268" i="28" l="1"/>
  <c r="F1493" i="7"/>
  <c r="F256" i="7"/>
  <c r="D331" i="4"/>
  <c r="F626" i="4"/>
  <c r="Y269" i="28" l="1"/>
  <c r="F1494" i="7"/>
  <c r="F257" i="7"/>
  <c r="D332" i="4"/>
  <c r="Y270" i="28" l="1"/>
  <c r="F1495" i="7"/>
  <c r="F258" i="7"/>
  <c r="D333" i="4"/>
  <c r="F627" i="4"/>
  <c r="Y271" i="28" l="1"/>
  <c r="F1496" i="7"/>
  <c r="F259" i="7"/>
  <c r="D334" i="4"/>
  <c r="Y272" i="28" l="1"/>
  <c r="F1497" i="7"/>
  <c r="F260" i="7"/>
  <c r="D335" i="4"/>
  <c r="F628" i="4"/>
  <c r="F629" i="4"/>
  <c r="Y273" i="28" l="1"/>
  <c r="F1498" i="7"/>
  <c r="F261" i="7"/>
  <c r="D336" i="4"/>
  <c r="F630" i="4"/>
  <c r="Y274" i="28" l="1"/>
  <c r="F1499" i="7"/>
  <c r="F262" i="7"/>
  <c r="D337" i="4"/>
  <c r="F631" i="4"/>
  <c r="Y275" i="28" l="1"/>
  <c r="F1500" i="7"/>
  <c r="F263" i="7"/>
  <c r="D338" i="4"/>
  <c r="F632" i="4"/>
  <c r="Y276" i="28" l="1"/>
  <c r="F1501" i="7"/>
  <c r="F264" i="7"/>
  <c r="D339" i="4"/>
  <c r="Y277" i="28" l="1"/>
  <c r="F1502" i="7"/>
  <c r="F265" i="7"/>
  <c r="D340" i="4"/>
  <c r="Y278" i="28" l="1"/>
  <c r="F1503" i="7"/>
  <c r="F266" i="7"/>
  <c r="D341" i="4"/>
  <c r="F633" i="4"/>
  <c r="Y279" i="28" l="1"/>
  <c r="F1504" i="7"/>
  <c r="F267" i="7"/>
  <c r="D342" i="4"/>
  <c r="Y280" i="28" l="1"/>
  <c r="F1505" i="7"/>
  <c r="F268" i="7"/>
  <c r="D343" i="4"/>
  <c r="F634" i="4"/>
  <c r="Y281" i="28" l="1"/>
  <c r="F1506" i="7"/>
  <c r="F269" i="7"/>
  <c r="D344" i="4"/>
  <c r="F635" i="4"/>
  <c r="Y282" i="28" l="1"/>
  <c r="F1507" i="7"/>
  <c r="F270" i="7"/>
  <c r="D345" i="4"/>
  <c r="F636" i="4"/>
  <c r="Y283" i="28" l="1"/>
  <c r="F1508" i="7"/>
  <c r="F271" i="7"/>
  <c r="D346" i="4"/>
  <c r="F637" i="4"/>
  <c r="Y284" i="28" l="1"/>
  <c r="F1509" i="7"/>
  <c r="F272" i="7"/>
  <c r="D347" i="4"/>
  <c r="F638" i="4"/>
  <c r="Y285" i="28" l="1"/>
  <c r="F1510" i="7"/>
  <c r="F273" i="7"/>
  <c r="D348" i="4"/>
  <c r="F639" i="4"/>
  <c r="Y286" i="28" l="1"/>
  <c r="F1511" i="7"/>
  <c r="F274" i="7"/>
  <c r="D349" i="4"/>
  <c r="F640" i="4"/>
  <c r="Y287" i="28" l="1"/>
  <c r="F1512" i="7"/>
  <c r="F275" i="7"/>
  <c r="D350" i="4"/>
  <c r="Y288" i="28" l="1"/>
  <c r="F1513" i="7"/>
  <c r="F276" i="7"/>
  <c r="D351" i="4"/>
  <c r="Y289" i="28" l="1"/>
  <c r="F1514" i="7"/>
  <c r="F277" i="7"/>
  <c r="D352" i="4"/>
  <c r="F642" i="4"/>
  <c r="Y290" i="28" l="1"/>
  <c r="F1515" i="7"/>
  <c r="F278" i="7"/>
  <c r="D353" i="4"/>
  <c r="Y291" i="28" l="1"/>
  <c r="F1516" i="7"/>
  <c r="F279" i="7"/>
  <c r="D354" i="4"/>
  <c r="F643" i="4"/>
  <c r="Y292" i="28" l="1"/>
  <c r="F1517" i="7"/>
  <c r="F280" i="7"/>
  <c r="D355" i="4"/>
  <c r="Y293" i="28" l="1"/>
  <c r="F1518" i="7"/>
  <c r="F281" i="7"/>
  <c r="D356" i="4"/>
  <c r="F644" i="4"/>
  <c r="Y294" i="28" l="1"/>
  <c r="F1519" i="7"/>
  <c r="F282" i="7"/>
  <c r="D357" i="4"/>
  <c r="F645" i="4"/>
  <c r="Y295" i="28" l="1"/>
  <c r="F1520" i="7"/>
  <c r="F283" i="7"/>
  <c r="D358" i="4"/>
  <c r="Y296" i="28" l="1"/>
  <c r="F1521" i="7"/>
  <c r="F284" i="7"/>
  <c r="D359" i="4"/>
  <c r="F646" i="4"/>
  <c r="F647" i="4"/>
  <c r="Y297" i="28" l="1"/>
  <c r="F1522" i="7"/>
  <c r="F285" i="7"/>
  <c r="D360" i="4"/>
  <c r="F648" i="4"/>
  <c r="Y298" i="28" l="1"/>
  <c r="F1523" i="7"/>
  <c r="F286" i="7"/>
  <c r="D361" i="4"/>
  <c r="Y299" i="28" l="1"/>
  <c r="F1524" i="7"/>
  <c r="F287" i="7"/>
  <c r="D362" i="4"/>
  <c r="F649" i="4"/>
  <c r="Y300" i="28" l="1"/>
  <c r="F1525" i="7"/>
  <c r="F288" i="7"/>
  <c r="D363" i="4"/>
  <c r="Y301" i="28" l="1"/>
  <c r="F1526" i="7"/>
  <c r="F289" i="7"/>
  <c r="D364" i="4"/>
  <c r="Y302" i="28" l="1"/>
  <c r="F1527" i="7"/>
  <c r="F290" i="7"/>
  <c r="D365" i="4"/>
  <c r="F651" i="4"/>
  <c r="F652" i="4"/>
  <c r="Y303" i="28" l="1"/>
  <c r="F1528" i="7"/>
  <c r="F291" i="7"/>
  <c r="D366" i="4"/>
  <c r="Y304" i="28" l="1"/>
  <c r="F1529" i="7"/>
  <c r="F292" i="7"/>
  <c r="D367" i="4"/>
  <c r="Y305" i="28" l="1"/>
  <c r="F1530" i="7"/>
  <c r="F293" i="7"/>
  <c r="D368" i="4"/>
  <c r="F653" i="4"/>
  <c r="Y306" i="28" l="1"/>
  <c r="F1531" i="7"/>
  <c r="F294" i="7"/>
  <c r="D369" i="4"/>
  <c r="Y307" i="28" l="1"/>
  <c r="F1532" i="7"/>
  <c r="F295" i="7"/>
  <c r="D370" i="4"/>
  <c r="F654" i="4"/>
  <c r="Y308" i="28" l="1"/>
  <c r="F1533" i="7"/>
  <c r="F296" i="7"/>
  <c r="D371" i="4"/>
  <c r="F655" i="4"/>
  <c r="Y309" i="28" l="1"/>
  <c r="F1534" i="7"/>
  <c r="F297" i="7"/>
  <c r="D372" i="4"/>
  <c r="Y310" i="28" l="1"/>
  <c r="F1535" i="7"/>
  <c r="F298" i="7"/>
  <c r="D373" i="4"/>
  <c r="F656" i="4"/>
  <c r="Y311" i="28" l="1"/>
  <c r="F1536" i="7"/>
  <c r="F299" i="7"/>
  <c r="D374" i="4"/>
  <c r="F657" i="4"/>
  <c r="Y312" i="28" l="1"/>
  <c r="F1537" i="7"/>
  <c r="F300" i="7"/>
  <c r="D375" i="4"/>
  <c r="F658" i="4"/>
  <c r="Y313" i="28" l="1"/>
  <c r="F1538" i="7"/>
  <c r="F301" i="7"/>
  <c r="D376" i="4"/>
  <c r="F659" i="4"/>
  <c r="Y314" i="28" l="1"/>
  <c r="F1539" i="7"/>
  <c r="F302" i="7"/>
  <c r="D377" i="4"/>
  <c r="Y315" i="28" l="1"/>
  <c r="F1540" i="7"/>
  <c r="F303" i="7"/>
  <c r="D378" i="4"/>
  <c r="F660" i="4"/>
  <c r="Y316" i="28" l="1"/>
  <c r="F1541" i="7"/>
  <c r="F304" i="7"/>
  <c r="D379" i="4"/>
  <c r="Y317" i="28" l="1"/>
  <c r="F1542" i="7"/>
  <c r="F305" i="7"/>
  <c r="D380" i="4"/>
  <c r="Y318" i="28" l="1"/>
  <c r="F1543" i="7"/>
  <c r="F306" i="7"/>
  <c r="D381" i="4"/>
  <c r="F661" i="4"/>
  <c r="Y319" i="28" l="1"/>
  <c r="F1544" i="7"/>
  <c r="F307" i="7"/>
  <c r="D382" i="4"/>
  <c r="F662" i="4"/>
  <c r="Y320" i="28" l="1"/>
  <c r="F1545" i="7"/>
  <c r="F308" i="7"/>
  <c r="D383" i="4"/>
  <c r="Y321" i="28" l="1"/>
  <c r="F1546" i="7"/>
  <c r="F309" i="7"/>
  <c r="D384" i="4"/>
  <c r="F663" i="4"/>
  <c r="Y322" i="28" l="1"/>
  <c r="F1547" i="7"/>
  <c r="F310" i="7"/>
  <c r="D385" i="4"/>
  <c r="F664" i="4"/>
  <c r="Y323" i="28" l="1"/>
  <c r="F1548" i="7"/>
  <c r="F311" i="7"/>
  <c r="D386" i="4"/>
  <c r="Y324" i="28" l="1"/>
  <c r="F1549" i="7"/>
  <c r="F312" i="7"/>
  <c r="D387" i="4"/>
  <c r="Y325" i="28" l="1"/>
  <c r="F1550" i="7"/>
  <c r="F313" i="7"/>
  <c r="D388" i="4"/>
  <c r="F665" i="4"/>
  <c r="Y326" i="28" l="1"/>
  <c r="F1551" i="7"/>
  <c r="F314" i="7"/>
  <c r="D389" i="4"/>
  <c r="F666" i="4"/>
  <c r="Y327" i="28" l="1"/>
  <c r="F1552" i="7"/>
  <c r="F315" i="7"/>
  <c r="D390" i="4"/>
  <c r="F667" i="4"/>
  <c r="Y328" i="28" l="1"/>
  <c r="F1553" i="7"/>
  <c r="F316" i="7"/>
  <c r="D391" i="4"/>
  <c r="F668" i="4"/>
  <c r="Y329" i="28" l="1"/>
  <c r="F1554" i="7"/>
  <c r="F317" i="7"/>
  <c r="D392" i="4"/>
  <c r="Y330" i="28" l="1"/>
  <c r="F1555" i="7"/>
  <c r="F318" i="7"/>
  <c r="D393" i="4"/>
  <c r="F669" i="4"/>
  <c r="Y331" i="28" l="1"/>
  <c r="F1556" i="7"/>
  <c r="F319" i="7"/>
  <c r="D394" i="4"/>
  <c r="Y332" i="28" l="1"/>
  <c r="F1557" i="7"/>
  <c r="F320" i="7"/>
  <c r="D395" i="4"/>
  <c r="Y333" i="28" l="1"/>
  <c r="F1558" i="7"/>
  <c r="F321" i="7"/>
  <c r="D396" i="4"/>
  <c r="F670" i="4"/>
  <c r="Y334" i="28" l="1"/>
  <c r="F1559" i="7"/>
  <c r="F322" i="7"/>
  <c r="D397" i="4"/>
  <c r="F671" i="4"/>
  <c r="Y335" i="28" l="1"/>
  <c r="F1560" i="7"/>
  <c r="F323" i="7"/>
  <c r="D398" i="4"/>
  <c r="F672" i="4"/>
  <c r="Y336" i="28" l="1"/>
  <c r="F1561" i="7"/>
  <c r="F324" i="7"/>
  <c r="D399" i="4"/>
  <c r="Y337" i="28" l="1"/>
  <c r="F1562" i="7"/>
  <c r="F325" i="7"/>
  <c r="D400" i="4"/>
  <c r="F673" i="4"/>
  <c r="Y338" i="28" l="1"/>
  <c r="F1563" i="7"/>
  <c r="F326" i="7"/>
  <c r="D401" i="4"/>
  <c r="Y339" i="28" l="1"/>
  <c r="F1564" i="7"/>
  <c r="F327" i="7"/>
  <c r="D402" i="4"/>
  <c r="F674" i="4"/>
  <c r="Y340" i="28" l="1"/>
  <c r="F1565" i="7"/>
  <c r="F328" i="7"/>
  <c r="D403" i="4"/>
  <c r="Y341" i="28" l="1"/>
  <c r="F1566" i="7"/>
  <c r="F329" i="7"/>
  <c r="D404" i="4"/>
  <c r="F675" i="4"/>
  <c r="Y342" i="28" l="1"/>
  <c r="F1567" i="7"/>
  <c r="F330" i="7"/>
  <c r="D405" i="4"/>
  <c r="Y343" i="28" l="1"/>
  <c r="F1568" i="7"/>
  <c r="F331" i="7"/>
  <c r="D406" i="4"/>
  <c r="F676" i="4"/>
  <c r="Y344" i="28" l="1"/>
  <c r="F1569" i="7"/>
  <c r="F332" i="7"/>
  <c r="D407" i="4"/>
  <c r="F677" i="4"/>
  <c r="Y345" i="28" l="1"/>
  <c r="F1570" i="7"/>
  <c r="F333" i="7"/>
  <c r="D408" i="4"/>
  <c r="Y346" i="28" l="1"/>
  <c r="F1571" i="7"/>
  <c r="F334" i="7"/>
  <c r="D409" i="4"/>
  <c r="F678" i="4"/>
  <c r="Y347" i="28" l="1"/>
  <c r="F1572" i="7"/>
  <c r="F335" i="7"/>
  <c r="D410" i="4"/>
  <c r="F679" i="4"/>
  <c r="Y348" i="28" l="1"/>
  <c r="F1573" i="7"/>
  <c r="F336" i="7"/>
  <c r="D411" i="4"/>
  <c r="Y349" i="28" l="1"/>
  <c r="F1574" i="7"/>
  <c r="F337" i="7"/>
  <c r="D412" i="4"/>
  <c r="F680" i="4"/>
  <c r="Y350" i="28" l="1"/>
  <c r="F1575" i="7"/>
  <c r="F338" i="7"/>
  <c r="D413" i="4"/>
  <c r="F681" i="4"/>
  <c r="Y351" i="28" l="1"/>
  <c r="F1576" i="7"/>
  <c r="F339" i="7"/>
  <c r="D414" i="4"/>
  <c r="F682" i="4"/>
  <c r="Y352" i="28" l="1"/>
  <c r="F1577" i="7"/>
  <c r="F340" i="7"/>
  <c r="D415" i="4"/>
  <c r="Y353" i="28" l="1"/>
  <c r="F1578" i="7"/>
  <c r="F341" i="7"/>
  <c r="D416" i="4"/>
  <c r="F683" i="4"/>
  <c r="Y354" i="28" l="1"/>
  <c r="F1579" i="7"/>
  <c r="F342" i="7"/>
  <c r="D417" i="4"/>
  <c r="F684" i="4"/>
  <c r="Y355" i="28" l="1"/>
  <c r="F1580" i="7"/>
  <c r="F343" i="7"/>
  <c r="D418" i="4"/>
  <c r="Y356" i="28" l="1"/>
  <c r="F1581" i="7"/>
  <c r="F344" i="7"/>
  <c r="D419" i="4"/>
  <c r="F685" i="4"/>
  <c r="Y357" i="28" l="1"/>
  <c r="F1582" i="7"/>
  <c r="F345" i="7"/>
  <c r="D420" i="4"/>
  <c r="F686" i="4"/>
  <c r="Y358" i="28" l="1"/>
  <c r="F1583" i="7"/>
  <c r="F346" i="7"/>
  <c r="D421" i="4"/>
  <c r="F687" i="4"/>
  <c r="Y359" i="28" l="1"/>
  <c r="F1584" i="7"/>
  <c r="F347" i="7"/>
  <c r="D422" i="4"/>
  <c r="Y360" i="28" l="1"/>
  <c r="F1585" i="7"/>
  <c r="F348" i="7"/>
  <c r="D423" i="4"/>
  <c r="F688" i="4"/>
  <c r="Y361" i="28" l="1"/>
  <c r="F1586" i="7"/>
  <c r="F349" i="7"/>
  <c r="D424" i="4"/>
  <c r="F689" i="4"/>
  <c r="Y362" i="28" l="1"/>
  <c r="F1587" i="7"/>
  <c r="F350" i="7"/>
  <c r="D425" i="4"/>
  <c r="F690" i="4"/>
  <c r="Y363" i="28" l="1"/>
  <c r="F1588" i="7"/>
  <c r="F351" i="7"/>
  <c r="D426" i="4"/>
  <c r="F691" i="4"/>
  <c r="Y364" i="28" l="1"/>
  <c r="F1589" i="7"/>
  <c r="F352" i="7"/>
  <c r="D427" i="4"/>
  <c r="Y365" i="28" l="1"/>
  <c r="F1590" i="7"/>
  <c r="F353" i="7"/>
  <c r="D428" i="4"/>
  <c r="F692" i="4"/>
  <c r="Y366" i="28" l="1"/>
  <c r="F1591" i="7"/>
  <c r="F354" i="7"/>
  <c r="D429" i="4"/>
  <c r="F693" i="4"/>
  <c r="Y367" i="28" l="1"/>
  <c r="F1592" i="7"/>
  <c r="F355" i="7"/>
  <c r="D430" i="4"/>
  <c r="Y368" i="28" l="1"/>
  <c r="F1593" i="7"/>
  <c r="F356" i="7"/>
  <c r="D431" i="4"/>
  <c r="F694" i="4"/>
  <c r="Y369" i="28" l="1"/>
  <c r="F1594" i="7"/>
  <c r="F357" i="7"/>
  <c r="D432" i="4"/>
  <c r="F695" i="4"/>
  <c r="Y370" i="28" l="1"/>
  <c r="F1595" i="7"/>
  <c r="F358" i="7"/>
  <c r="D433" i="4"/>
  <c r="Y371" i="28" l="1"/>
  <c r="F1596" i="7"/>
  <c r="F359" i="7"/>
  <c r="D434" i="4"/>
  <c r="F696" i="4"/>
  <c r="Y372" i="28" l="1"/>
  <c r="F1597" i="7"/>
  <c r="F360" i="7"/>
  <c r="D435" i="4"/>
  <c r="F697" i="4"/>
  <c r="Y373" i="28" l="1"/>
  <c r="F1598" i="7"/>
  <c r="F361" i="7"/>
  <c r="D436" i="4"/>
  <c r="Y374" i="28" l="1"/>
  <c r="F1599" i="7"/>
  <c r="F362" i="7"/>
  <c r="D437" i="4"/>
  <c r="F698" i="4"/>
  <c r="Y375" i="28" l="1"/>
  <c r="F1600" i="7"/>
  <c r="F363" i="7"/>
  <c r="D438" i="4"/>
  <c r="Y376" i="28" l="1"/>
  <c r="F1601" i="7"/>
  <c r="F364" i="7"/>
  <c r="D439" i="4"/>
  <c r="F699" i="4"/>
  <c r="Y377" i="28" l="1"/>
  <c r="F1602" i="7"/>
  <c r="F365" i="7"/>
  <c r="D440" i="4"/>
  <c r="Y378" i="28" l="1"/>
  <c r="F1603" i="7"/>
  <c r="F366" i="7"/>
  <c r="D441" i="4"/>
  <c r="Y379" i="28" l="1"/>
  <c r="F1604" i="7"/>
  <c r="F367" i="7"/>
  <c r="D442" i="4"/>
  <c r="Y380" i="28" l="1"/>
  <c r="F1605" i="7"/>
  <c r="F368" i="7"/>
  <c r="D443" i="4"/>
  <c r="F701" i="4"/>
  <c r="Y381" i="28" l="1"/>
  <c r="F1606" i="7"/>
  <c r="F369" i="7"/>
  <c r="D444" i="4"/>
  <c r="Y382" i="28" l="1"/>
  <c r="F1607" i="7"/>
  <c r="F370" i="7"/>
  <c r="D445" i="4"/>
  <c r="F702" i="4"/>
  <c r="Y383" i="28" l="1"/>
  <c r="F1608" i="7"/>
  <c r="F371" i="7"/>
  <c r="D446" i="4"/>
  <c r="F703" i="4"/>
  <c r="Y384" i="28" l="1"/>
  <c r="F1609" i="7"/>
  <c r="F372" i="7"/>
  <c r="D447" i="4"/>
  <c r="Y385" i="28" l="1"/>
  <c r="F1610" i="7"/>
  <c r="F373" i="7"/>
  <c r="D448" i="4"/>
  <c r="F704" i="4"/>
  <c r="Y386" i="28" l="1"/>
  <c r="F1611" i="7"/>
  <c r="F374" i="7"/>
  <c r="D449" i="4"/>
  <c r="Y387" i="28" l="1"/>
  <c r="F1612" i="7"/>
  <c r="F375" i="7"/>
  <c r="D450" i="4"/>
  <c r="F706" i="4"/>
  <c r="Y388" i="28" l="1"/>
  <c r="F1613" i="7"/>
  <c r="F376" i="7"/>
  <c r="D451" i="4"/>
  <c r="F707" i="4"/>
  <c r="Y389" i="28" l="1"/>
  <c r="F1614" i="7"/>
  <c r="F377" i="7"/>
  <c r="D452" i="4"/>
  <c r="Y390" i="28" l="1"/>
  <c r="F1615" i="7"/>
  <c r="F378" i="7"/>
  <c r="D453" i="4"/>
  <c r="F708" i="4"/>
  <c r="Y391" i="28" l="1"/>
  <c r="F1616" i="7"/>
  <c r="F379" i="7"/>
  <c r="D454" i="4"/>
  <c r="F709" i="4"/>
  <c r="Y392" i="28" l="1"/>
  <c r="F1617" i="7"/>
  <c r="F380" i="7"/>
  <c r="D455" i="4"/>
  <c r="F710" i="4"/>
  <c r="Y393" i="28" l="1"/>
  <c r="F1618" i="7"/>
  <c r="F381" i="7"/>
  <c r="D456" i="4"/>
  <c r="Y394" i="28" l="1"/>
  <c r="F1619" i="7"/>
  <c r="F382" i="7"/>
  <c r="D457" i="4"/>
  <c r="F711" i="4"/>
  <c r="Y395" i="28" l="1"/>
  <c r="F1620" i="7"/>
  <c r="F383" i="7"/>
  <c r="D458" i="4"/>
  <c r="F712" i="4"/>
  <c r="Y396" i="28" l="1"/>
  <c r="F1621" i="7"/>
  <c r="F384" i="7"/>
  <c r="D459" i="4"/>
  <c r="F713" i="4"/>
  <c r="Y397" i="28" l="1"/>
  <c r="F1622" i="7"/>
  <c r="F385" i="7"/>
  <c r="D460" i="4"/>
  <c r="F714" i="4"/>
  <c r="Y398" i="28" l="1"/>
  <c r="F1623" i="7"/>
  <c r="F386" i="7"/>
  <c r="D461" i="4"/>
  <c r="F715" i="4"/>
  <c r="Y399" i="28" l="1"/>
  <c r="F1624" i="7"/>
  <c r="F387" i="7"/>
  <c r="D462" i="4"/>
  <c r="Y400" i="28" l="1"/>
  <c r="F1625" i="7"/>
  <c r="F388" i="7"/>
  <c r="D463" i="4"/>
  <c r="F716" i="4"/>
  <c r="Y401" i="28" l="1"/>
  <c r="F1626" i="7"/>
  <c r="F389" i="7"/>
  <c r="D464" i="4"/>
  <c r="F1627" i="7" l="1"/>
  <c r="F390" i="7"/>
  <c r="D465" i="4"/>
  <c r="F717" i="4"/>
  <c r="F1628" i="7" l="1"/>
  <c r="F391" i="7"/>
  <c r="D466" i="4"/>
  <c r="F718" i="4"/>
  <c r="F1629" i="7" l="1"/>
  <c r="F392" i="7"/>
  <c r="D467" i="4"/>
  <c r="F719" i="4"/>
  <c r="F1630" i="7" l="1"/>
  <c r="F393" i="7"/>
  <c r="D468" i="4"/>
  <c r="F1631" i="7" l="1"/>
  <c r="F394" i="7"/>
  <c r="D469" i="4"/>
  <c r="F720" i="4"/>
  <c r="F1632" i="7" l="1"/>
  <c r="F395" i="7"/>
  <c r="D470" i="4"/>
  <c r="F721" i="4"/>
  <c r="F1633" i="7" l="1"/>
  <c r="F396" i="7"/>
  <c r="D471" i="4"/>
  <c r="F1634" i="7" l="1"/>
  <c r="F397" i="7"/>
  <c r="D472" i="4"/>
  <c r="F722" i="4"/>
  <c r="F1635" i="7" l="1"/>
  <c r="F398" i="7"/>
  <c r="D473" i="4"/>
  <c r="F1636" i="7" l="1"/>
  <c r="F399" i="7"/>
  <c r="D474" i="4"/>
  <c r="F723" i="4"/>
  <c r="F1637" i="7" l="1"/>
  <c r="F400" i="7"/>
  <c r="D475" i="4"/>
  <c r="F1638" i="7" l="1"/>
  <c r="F401" i="7"/>
  <c r="D476" i="4"/>
  <c r="F724" i="4"/>
  <c r="F1639" i="7" l="1"/>
  <c r="F402" i="7"/>
  <c r="D477" i="4"/>
  <c r="F1640" i="7" l="1"/>
  <c r="F403" i="7"/>
  <c r="D478" i="4"/>
  <c r="F725" i="4"/>
  <c r="F1641" i="7" l="1"/>
  <c r="F404" i="7"/>
  <c r="D479" i="4"/>
  <c r="F726" i="4"/>
  <c r="F1642" i="7" l="1"/>
  <c r="F405" i="7"/>
  <c r="D480" i="4"/>
  <c r="F1643" i="7" l="1"/>
  <c r="F406" i="7"/>
  <c r="D481" i="4"/>
  <c r="F727" i="4"/>
  <c r="F1644" i="7" l="1"/>
  <c r="F407" i="7"/>
  <c r="D482" i="4"/>
  <c r="F1645" i="7" l="1"/>
  <c r="F408" i="7"/>
  <c r="D483" i="4"/>
  <c r="F728" i="4"/>
  <c r="F1646" i="7" l="1"/>
  <c r="F409" i="7"/>
  <c r="D484" i="4"/>
  <c r="F729" i="4"/>
  <c r="F1647" i="7" l="1"/>
  <c r="F410" i="7"/>
  <c r="D485" i="4"/>
  <c r="F1648" i="7" l="1"/>
  <c r="F411" i="7"/>
  <c r="D486" i="4"/>
  <c r="F730" i="4"/>
  <c r="F1649" i="7" l="1"/>
  <c r="F412" i="7"/>
  <c r="D487" i="4"/>
  <c r="F731" i="4"/>
  <c r="F1650" i="7" l="1"/>
  <c r="F413" i="7"/>
  <c r="D488" i="4"/>
  <c r="F732" i="4"/>
  <c r="F1651" i="7" l="1"/>
  <c r="F414" i="7"/>
  <c r="D489" i="4"/>
  <c r="F1652" i="7" l="1"/>
  <c r="F415" i="7"/>
  <c r="D490" i="4"/>
  <c r="F733" i="4"/>
  <c r="F1653" i="7" l="1"/>
  <c r="F416" i="7"/>
  <c r="D491" i="4"/>
  <c r="F1654" i="7" l="1"/>
  <c r="F417" i="7"/>
  <c r="D492" i="4"/>
  <c r="F734" i="4"/>
  <c r="F1655" i="7" l="1"/>
  <c r="F418" i="7"/>
  <c r="D493" i="4"/>
  <c r="F1656" i="7" l="1"/>
  <c r="F419" i="7"/>
  <c r="D494" i="4"/>
  <c r="F735" i="4"/>
  <c r="F1657" i="7" l="1"/>
  <c r="F420" i="7"/>
  <c r="D495" i="4"/>
  <c r="F736" i="4"/>
  <c r="F1658" i="7" l="1"/>
  <c r="F421" i="7"/>
  <c r="D496" i="4"/>
  <c r="F737" i="4"/>
  <c r="F1659" i="7" l="1"/>
  <c r="F422" i="7"/>
  <c r="D497" i="4"/>
  <c r="F1660" i="7" l="1"/>
  <c r="F423" i="7"/>
  <c r="D498" i="4"/>
  <c r="F738" i="4"/>
  <c r="F1661" i="7" l="1"/>
  <c r="F424" i="7"/>
  <c r="D499" i="4"/>
  <c r="F739" i="4"/>
  <c r="F1662" i="7" l="1"/>
  <c r="F425" i="7"/>
  <c r="D500" i="4"/>
  <c r="F1663" i="7" l="1"/>
  <c r="F426" i="7"/>
  <c r="D501" i="4"/>
  <c r="F740" i="4"/>
  <c r="F1664" i="7" l="1"/>
  <c r="F427" i="7"/>
  <c r="D502" i="4"/>
  <c r="F1665" i="7" l="1"/>
  <c r="F428" i="7"/>
  <c r="D503" i="4"/>
  <c r="F741" i="4"/>
  <c r="F1666" i="7" l="1"/>
  <c r="F429" i="7"/>
  <c r="D504" i="4"/>
  <c r="F1667" i="7" l="1"/>
  <c r="F430" i="7"/>
  <c r="D505" i="4"/>
  <c r="F742" i="4"/>
  <c r="F1668" i="7" l="1"/>
  <c r="F431" i="7"/>
  <c r="D506" i="4"/>
  <c r="F1669" i="7" l="1"/>
  <c r="F432" i="7"/>
  <c r="D507" i="4"/>
  <c r="F743" i="4"/>
  <c r="F1670" i="7" l="1"/>
  <c r="F433" i="7"/>
  <c r="D508" i="4"/>
  <c r="F1671" i="7" l="1"/>
  <c r="F434" i="7"/>
  <c r="D509" i="4"/>
  <c r="F744" i="4"/>
  <c r="F1672" i="7" l="1"/>
  <c r="F435" i="7"/>
  <c r="D510" i="4"/>
  <c r="F1673" i="7" l="1"/>
  <c r="F436" i="7"/>
  <c r="D511" i="4"/>
  <c r="F745" i="4"/>
  <c r="F1674" i="7" l="1"/>
  <c r="F437" i="7"/>
  <c r="D512" i="4"/>
  <c r="F746" i="4"/>
  <c r="F1675" i="7" l="1"/>
  <c r="F438" i="7"/>
  <c r="D513" i="4"/>
  <c r="F1676" i="7" l="1"/>
  <c r="F439" i="7"/>
  <c r="D514" i="4"/>
  <c r="F747" i="4"/>
  <c r="F1677" i="7" l="1"/>
  <c r="F440" i="7"/>
  <c r="D515" i="4"/>
  <c r="F748" i="4"/>
  <c r="F1678" i="7" l="1"/>
  <c r="F441" i="7"/>
  <c r="D516" i="4"/>
  <c r="F1679" i="7" l="1"/>
  <c r="F442" i="7"/>
  <c r="D517" i="4"/>
  <c r="F749" i="4"/>
  <c r="F1680" i="7" l="1"/>
  <c r="F443" i="7"/>
  <c r="D518" i="4"/>
  <c r="F750" i="4"/>
  <c r="F1681" i="7" l="1"/>
  <c r="F444" i="7"/>
  <c r="D519" i="4"/>
  <c r="F1682" i="7" l="1"/>
  <c r="F445" i="7"/>
  <c r="D520" i="4"/>
  <c r="F751" i="4"/>
  <c r="F752" i="4"/>
  <c r="F1683" i="7" l="1"/>
  <c r="F446" i="7"/>
  <c r="D521" i="4"/>
  <c r="F753" i="4"/>
  <c r="F1684" i="7" l="1"/>
  <c r="F447" i="7"/>
  <c r="D522" i="4"/>
  <c r="F1685" i="7" l="1"/>
  <c r="F448" i="7"/>
  <c r="D523" i="4"/>
  <c r="F754" i="4"/>
  <c r="F1686" i="7" l="1"/>
  <c r="F449" i="7"/>
  <c r="D524" i="4"/>
  <c r="F1687" i="7" l="1"/>
  <c r="F450" i="7"/>
  <c r="D525" i="4"/>
  <c r="F756" i="4"/>
  <c r="F1688" i="7" l="1"/>
  <c r="F451" i="7"/>
  <c r="D526" i="4"/>
  <c r="F757" i="4"/>
  <c r="F1689" i="7" l="1"/>
  <c r="F452" i="7"/>
  <c r="D527" i="4"/>
  <c r="F1690" i="7" l="1"/>
  <c r="F453" i="7"/>
  <c r="D528" i="4"/>
  <c r="F759" i="4"/>
  <c r="F1691" i="7" l="1"/>
  <c r="F454" i="7"/>
  <c r="D529" i="4"/>
  <c r="F760" i="4"/>
  <c r="F1692" i="7" l="1"/>
  <c r="F455" i="7"/>
  <c r="D530" i="4"/>
  <c r="F1693" i="7" l="1"/>
  <c r="F456" i="7"/>
  <c r="D531" i="4"/>
  <c r="F1694" i="7" l="1"/>
  <c r="F457" i="7"/>
  <c r="D532" i="4"/>
  <c r="F762" i="4"/>
  <c r="F1695" i="7" l="1"/>
  <c r="F458" i="7"/>
  <c r="D533" i="4"/>
  <c r="F1696" i="7" l="1"/>
  <c r="F459" i="7"/>
  <c r="D534" i="4"/>
  <c r="F763" i="4"/>
  <c r="F764" i="4"/>
  <c r="F1697" i="7" l="1"/>
  <c r="F460" i="7"/>
  <c r="D535" i="4"/>
  <c r="F765" i="4"/>
  <c r="F1698" i="7" l="1"/>
  <c r="F461" i="7"/>
  <c r="D536" i="4"/>
  <c r="F1699" i="7" l="1"/>
  <c r="F462" i="7"/>
  <c r="D537" i="4"/>
  <c r="F767" i="4"/>
  <c r="F1700" i="7" l="1"/>
  <c r="F463" i="7"/>
  <c r="D538" i="4"/>
  <c r="F768" i="4"/>
  <c r="F1701" i="7" l="1"/>
  <c r="F464" i="7"/>
  <c r="D539" i="4"/>
  <c r="F1702" i="7" l="1"/>
  <c r="F465" i="7"/>
  <c r="D540" i="4"/>
  <c r="F1703" i="7" l="1"/>
  <c r="F466" i="7"/>
  <c r="D541" i="4"/>
  <c r="F771" i="4"/>
  <c r="F1704" i="7" l="1"/>
  <c r="F467" i="7"/>
  <c r="D542" i="4"/>
  <c r="F772" i="4"/>
  <c r="F1705" i="7" l="1"/>
  <c r="F468" i="7"/>
  <c r="D543" i="4"/>
  <c r="F1706" i="7" l="1"/>
  <c r="F469" i="7"/>
  <c r="D544" i="4"/>
  <c r="F773" i="4"/>
  <c r="F1707" i="7" l="1"/>
  <c r="F470" i="7"/>
  <c r="D545" i="4"/>
  <c r="F774" i="4"/>
  <c r="F1708" i="7" l="1"/>
  <c r="F471" i="7"/>
  <c r="D546" i="4"/>
  <c r="F775" i="4"/>
  <c r="F1709" i="7" l="1"/>
  <c r="F472" i="7"/>
  <c r="D547" i="4"/>
  <c r="F776" i="4"/>
  <c r="F1710" i="7" l="1"/>
  <c r="F473" i="7"/>
  <c r="D548" i="4"/>
  <c r="F777" i="4"/>
  <c r="F1711" i="7" l="1"/>
  <c r="F474" i="7"/>
  <c r="D549" i="4"/>
  <c r="F1712" i="7" l="1"/>
  <c r="F475" i="7"/>
  <c r="D550" i="4"/>
  <c r="F778" i="4"/>
  <c r="F1713" i="7" l="1"/>
  <c r="F476" i="7"/>
  <c r="D551" i="4"/>
  <c r="F1714" i="7" l="1"/>
  <c r="F477" i="7"/>
  <c r="D552" i="4"/>
  <c r="F779" i="4"/>
  <c r="F1715" i="7" l="1"/>
  <c r="F478" i="7"/>
  <c r="D553" i="4"/>
  <c r="F1716" i="7" l="1"/>
  <c r="F479" i="7"/>
  <c r="D554" i="4"/>
  <c r="F780" i="4"/>
  <c r="F1717" i="7" l="1"/>
  <c r="F480" i="7"/>
  <c r="D555" i="4"/>
  <c r="F781" i="4"/>
  <c r="F1718" i="7" l="1"/>
  <c r="F481" i="7"/>
  <c r="D556" i="4"/>
  <c r="F782" i="4"/>
  <c r="F1719" i="7" l="1"/>
  <c r="F482" i="7"/>
  <c r="D557" i="4"/>
  <c r="F1720" i="7" l="1"/>
  <c r="F483" i="7"/>
  <c r="D558" i="4"/>
  <c r="F784" i="4"/>
  <c r="F1721" i="7" l="1"/>
  <c r="F484" i="7"/>
  <c r="D559" i="4"/>
  <c r="F1722" i="7" l="1"/>
  <c r="F485" i="7"/>
  <c r="D560" i="4"/>
  <c r="F785" i="4"/>
  <c r="F1723" i="7" l="1"/>
  <c r="F486" i="7"/>
  <c r="D561" i="4"/>
  <c r="F786" i="4"/>
  <c r="F1724" i="7" l="1"/>
  <c r="F487" i="7"/>
  <c r="D562" i="4"/>
  <c r="F1725" i="7" l="1"/>
  <c r="F488" i="7"/>
  <c r="D563" i="4"/>
  <c r="F1726" i="7" l="1"/>
  <c r="F489" i="7"/>
  <c r="D564" i="4"/>
  <c r="F788" i="4"/>
  <c r="F1727" i="7" l="1"/>
  <c r="F490" i="7"/>
  <c r="D565" i="4"/>
  <c r="F1728" i="7" l="1"/>
  <c r="F491" i="7"/>
  <c r="D566" i="4"/>
  <c r="F789" i="4"/>
  <c r="F1729" i="7" l="1"/>
  <c r="F492" i="7"/>
  <c r="D567" i="4"/>
  <c r="F790" i="4"/>
  <c r="F1730" i="7" l="1"/>
  <c r="F493" i="7"/>
  <c r="D568" i="4"/>
  <c r="F1731" i="7" l="1"/>
  <c r="F494" i="7"/>
  <c r="D569" i="4"/>
  <c r="F791" i="4"/>
  <c r="F1732" i="7" l="1"/>
  <c r="F495" i="7"/>
  <c r="D570" i="4"/>
  <c r="F792" i="4"/>
  <c r="F1733" i="7" l="1"/>
  <c r="F496" i="7"/>
  <c r="D571" i="4"/>
  <c r="F1734" i="7" l="1"/>
  <c r="F497" i="7"/>
  <c r="D572" i="4"/>
  <c r="F793" i="4"/>
  <c r="F1735" i="7" l="1"/>
  <c r="F498" i="7"/>
  <c r="D573" i="4"/>
  <c r="F794" i="4"/>
  <c r="F1736" i="7" l="1"/>
  <c r="F499" i="7"/>
  <c r="D574" i="4"/>
  <c r="F795" i="4"/>
  <c r="F1737" i="7" l="1"/>
  <c r="F500" i="7"/>
  <c r="D575" i="4"/>
  <c r="F796" i="4"/>
  <c r="F1738" i="7" l="1"/>
  <c r="F501" i="7"/>
  <c r="D576" i="4"/>
  <c r="F1739" i="7" l="1"/>
  <c r="F502" i="7"/>
  <c r="D577" i="4"/>
  <c r="F797" i="4"/>
  <c r="F1740" i="7" l="1"/>
  <c r="F503" i="7"/>
  <c r="D578" i="4"/>
  <c r="F1741" i="7" l="1"/>
  <c r="F504" i="7"/>
  <c r="D579" i="4"/>
  <c r="F798" i="4"/>
  <c r="F1742" i="7" l="1"/>
  <c r="F505" i="7"/>
  <c r="D580" i="4"/>
  <c r="F799" i="4"/>
  <c r="F1743" i="7" l="1"/>
  <c r="F506" i="7"/>
  <c r="D581" i="4"/>
  <c r="F800" i="4"/>
  <c r="F1744" i="7" l="1"/>
  <c r="F507" i="7"/>
  <c r="D582" i="4"/>
  <c r="F801" i="4"/>
  <c r="F1745" i="7" l="1"/>
  <c r="F508" i="7"/>
  <c r="D583" i="4"/>
  <c r="F1746" i="7" l="1"/>
  <c r="F509" i="7"/>
  <c r="D584" i="4"/>
  <c r="F802" i="4"/>
  <c r="F1747" i="7" l="1"/>
  <c r="F510" i="7"/>
  <c r="D585" i="4"/>
  <c r="F1748" i="7" l="1"/>
  <c r="F511" i="7"/>
  <c r="D586" i="4"/>
  <c r="F1749" i="7" l="1"/>
  <c r="F512" i="7"/>
  <c r="D587" i="4"/>
  <c r="F803" i="4"/>
  <c r="F1750" i="7" l="1"/>
  <c r="F513" i="7"/>
  <c r="D588" i="4"/>
  <c r="F1751" i="7" l="1"/>
  <c r="F514" i="7"/>
  <c r="D589" i="4"/>
  <c r="F804" i="4"/>
  <c r="F1752" i="7" l="1"/>
  <c r="F515" i="7"/>
  <c r="D590" i="4"/>
  <c r="F805" i="4"/>
  <c r="F1753" i="7" l="1"/>
  <c r="F516" i="7"/>
  <c r="D591" i="4"/>
  <c r="F806" i="4"/>
  <c r="F1754" i="7" l="1"/>
  <c r="F517" i="7"/>
  <c r="D592" i="4"/>
  <c r="F1755" i="7" l="1"/>
  <c r="F518" i="7"/>
  <c r="D593" i="4"/>
  <c r="F807" i="4"/>
  <c r="F1756" i="7" l="1"/>
  <c r="F519" i="7"/>
  <c r="D594" i="4"/>
  <c r="F808" i="4"/>
  <c r="F1757" i="7" l="1"/>
  <c r="F520" i="7"/>
  <c r="D595" i="4"/>
  <c r="F1758" i="7" l="1"/>
  <c r="F521" i="7"/>
  <c r="D596" i="4"/>
  <c r="F809" i="4"/>
  <c r="F1759" i="7" l="1"/>
  <c r="F522" i="7"/>
  <c r="D597" i="4"/>
  <c r="F810" i="4"/>
  <c r="F1760" i="7" l="1"/>
  <c r="F523" i="7"/>
  <c r="D598" i="4"/>
  <c r="F1761" i="7" l="1"/>
  <c r="F524" i="7"/>
  <c r="D599" i="4"/>
  <c r="F811" i="4"/>
  <c r="F1762" i="7" l="1"/>
  <c r="F525" i="7"/>
  <c r="D600" i="4"/>
  <c r="F1763" i="7" l="1"/>
  <c r="F526" i="7"/>
  <c r="D601" i="4"/>
  <c r="F812" i="4"/>
  <c r="F1764" i="7" l="1"/>
  <c r="F527" i="7"/>
  <c r="D602" i="4"/>
  <c r="F1765" i="7" l="1"/>
  <c r="F528" i="7"/>
  <c r="D603" i="4"/>
  <c r="F813" i="4"/>
  <c r="F1766" i="7" l="1"/>
  <c r="F529" i="7"/>
  <c r="D604" i="4"/>
  <c r="F814" i="4"/>
  <c r="F1767" i="7" l="1"/>
  <c r="F530" i="7"/>
  <c r="D605" i="4"/>
  <c r="F1768" i="7" l="1"/>
  <c r="F531" i="7"/>
  <c r="D606" i="4"/>
  <c r="F815" i="4"/>
  <c r="F1769" i="7" l="1"/>
  <c r="F532" i="7"/>
  <c r="D607" i="4"/>
  <c r="F1770" i="7" l="1"/>
  <c r="F533" i="7"/>
  <c r="D608" i="4"/>
  <c r="F816" i="4"/>
  <c r="F1771" i="7" l="1"/>
  <c r="F534" i="7"/>
  <c r="D609" i="4"/>
  <c r="F817" i="4"/>
  <c r="F1772" i="7" l="1"/>
  <c r="F535" i="7"/>
  <c r="D610" i="4"/>
  <c r="F818" i="4"/>
  <c r="F1773" i="7" l="1"/>
  <c r="F536" i="7"/>
  <c r="D611" i="4"/>
  <c r="F819" i="4"/>
  <c r="F1774" i="7" l="1"/>
  <c r="F537" i="7"/>
  <c r="D612" i="4"/>
  <c r="F1775" i="7" l="1"/>
  <c r="F538" i="7"/>
  <c r="D613" i="4"/>
  <c r="F820" i="4"/>
  <c r="F1776" i="7" l="1"/>
  <c r="F539" i="7"/>
  <c r="D614" i="4"/>
  <c r="F1777" i="7" l="1"/>
  <c r="F540" i="7"/>
  <c r="D615" i="4"/>
  <c r="F821" i="4"/>
  <c r="F1778" i="7" l="1"/>
  <c r="F541" i="7"/>
  <c r="D616" i="4"/>
  <c r="F822" i="4"/>
  <c r="F1779" i="7" l="1"/>
  <c r="F542" i="7"/>
  <c r="D617" i="4"/>
  <c r="F823" i="4"/>
  <c r="F1780" i="7" l="1"/>
  <c r="F543" i="7"/>
  <c r="D618" i="4"/>
  <c r="F1781" i="7" l="1"/>
  <c r="F544" i="7"/>
  <c r="D619" i="4"/>
  <c r="F824" i="4"/>
  <c r="F1782" i="7" l="1"/>
  <c r="F545" i="7"/>
  <c r="D620" i="4"/>
  <c r="F825" i="4"/>
  <c r="F1783" i="7" l="1"/>
  <c r="F546" i="7"/>
  <c r="D621" i="4"/>
  <c r="F1784" i="7" l="1"/>
  <c r="F547" i="7"/>
  <c r="D622" i="4"/>
  <c r="F826" i="4"/>
  <c r="F1785" i="7" l="1"/>
  <c r="F548" i="7"/>
  <c r="D623" i="4"/>
  <c r="F827" i="4"/>
  <c r="F1786" i="7" l="1"/>
  <c r="F549" i="7"/>
  <c r="D624" i="4"/>
  <c r="F828" i="4"/>
  <c r="F1787" i="7" l="1"/>
  <c r="F550" i="7"/>
  <c r="D625" i="4"/>
  <c r="F1788" i="7" l="1"/>
  <c r="F551" i="7"/>
  <c r="D626" i="4"/>
  <c r="F829" i="4"/>
  <c r="F1789" i="7" l="1"/>
  <c r="F552" i="7"/>
  <c r="D627" i="4"/>
  <c r="F1790" i="7" l="1"/>
  <c r="F553" i="7"/>
  <c r="D628" i="4"/>
  <c r="F830" i="4"/>
  <c r="F1791" i="7" l="1"/>
  <c r="F554" i="7"/>
  <c r="D629" i="4"/>
  <c r="F831" i="4"/>
  <c r="F1792" i="7" l="1"/>
  <c r="F555" i="7"/>
  <c r="D630" i="4"/>
  <c r="F832" i="4"/>
  <c r="F1793" i="7" l="1"/>
  <c r="F556" i="7"/>
  <c r="D631" i="4"/>
  <c r="F1794" i="7" l="1"/>
  <c r="F557" i="7"/>
  <c r="D632" i="4"/>
  <c r="F833" i="4"/>
  <c r="F1795" i="7" l="1"/>
  <c r="F558" i="7"/>
  <c r="D633" i="4"/>
  <c r="F1796" i="7" l="1"/>
  <c r="F559" i="7"/>
  <c r="D634" i="4"/>
  <c r="F834" i="4"/>
  <c r="F1797" i="7" l="1"/>
  <c r="F560" i="7"/>
  <c r="D635" i="4"/>
  <c r="F835" i="4"/>
  <c r="F1798" i="7" l="1"/>
  <c r="F561" i="7"/>
  <c r="D636" i="4"/>
  <c r="F836" i="4"/>
  <c r="F1799" i="7" l="1"/>
  <c r="F562" i="7"/>
  <c r="D637" i="4"/>
  <c r="F1800" i="7" l="1"/>
  <c r="F563" i="7"/>
  <c r="D638" i="4"/>
  <c r="F837" i="4"/>
  <c r="F1801" i="7" l="1"/>
  <c r="F564" i="7"/>
  <c r="D639" i="4"/>
  <c r="F1802" i="7" l="1"/>
  <c r="F565" i="7"/>
  <c r="D640" i="4"/>
  <c r="F838" i="4"/>
  <c r="F1803" i="7" l="1"/>
  <c r="F566" i="7"/>
  <c r="D641" i="4"/>
  <c r="F839" i="4"/>
  <c r="F1804" i="7" l="1"/>
  <c r="F567" i="7"/>
  <c r="F641" i="4"/>
  <c r="D642" i="4"/>
  <c r="F1805" i="7" l="1"/>
  <c r="F568" i="7"/>
  <c r="D643" i="4"/>
  <c r="F840" i="4"/>
  <c r="F1806" i="7" l="1"/>
  <c r="F569" i="7"/>
  <c r="D644" i="4"/>
  <c r="F841" i="4"/>
  <c r="F1807" i="7" l="1"/>
  <c r="F570" i="7"/>
  <c r="D645" i="4"/>
  <c r="F842" i="4"/>
  <c r="F1808" i="7" l="1"/>
  <c r="F571" i="7"/>
  <c r="D646" i="4"/>
  <c r="F843" i="4"/>
  <c r="F1809" i="7" l="1"/>
  <c r="F572" i="7"/>
  <c r="D647" i="4"/>
  <c r="F1810" i="7" l="1"/>
  <c r="F573" i="7"/>
  <c r="D648" i="4"/>
  <c r="F844" i="4"/>
  <c r="F1811" i="7" l="1"/>
  <c r="F574" i="7"/>
  <c r="D649" i="4"/>
  <c r="F845" i="4"/>
  <c r="F846" i="4"/>
  <c r="F1812" i="7" l="1"/>
  <c r="F575" i="7"/>
  <c r="D650" i="4"/>
  <c r="F847" i="4"/>
  <c r="F1813" i="7" l="1"/>
  <c r="F576" i="7"/>
  <c r="F650" i="4"/>
  <c r="D651" i="4"/>
  <c r="F848" i="4"/>
  <c r="F1814" i="7" l="1"/>
  <c r="F577" i="7"/>
  <c r="D652" i="4"/>
  <c r="F849" i="4"/>
  <c r="F1815" i="7" l="1"/>
  <c r="F578" i="7"/>
  <c r="D653" i="4"/>
  <c r="F850" i="4"/>
  <c r="F1816" i="7" l="1"/>
  <c r="F579" i="7"/>
  <c r="D654" i="4"/>
  <c r="F1817" i="7" l="1"/>
  <c r="F580" i="7"/>
  <c r="D655" i="4"/>
  <c r="F851" i="4"/>
  <c r="F1818" i="7" l="1"/>
  <c r="F581" i="7"/>
  <c r="D656" i="4"/>
  <c r="F852" i="4"/>
  <c r="F1819" i="7" l="1"/>
  <c r="F582" i="7"/>
  <c r="D657" i="4"/>
  <c r="F853" i="4"/>
  <c r="F1820" i="7" l="1"/>
  <c r="F583" i="7"/>
  <c r="D658" i="4"/>
  <c r="F1821" i="7" l="1"/>
  <c r="F584" i="7"/>
  <c r="D659" i="4"/>
  <c r="F854" i="4"/>
  <c r="F1822" i="7" l="1"/>
  <c r="F585" i="7"/>
  <c r="D660" i="4"/>
  <c r="F855" i="4"/>
  <c r="F1823" i="7" l="1"/>
  <c r="F586" i="7"/>
  <c r="D661" i="4"/>
  <c r="F856" i="4"/>
  <c r="F1824" i="7" l="1"/>
  <c r="F587" i="7"/>
  <c r="D662" i="4"/>
  <c r="F857" i="4"/>
  <c r="F1825" i="7" l="1"/>
  <c r="F588" i="7"/>
  <c r="D663" i="4"/>
  <c r="F858" i="4"/>
  <c r="F859" i="4"/>
  <c r="F1826" i="7" l="1"/>
  <c r="F589" i="7"/>
  <c r="D664" i="4"/>
  <c r="F860" i="4"/>
  <c r="F1827" i="7" l="1"/>
  <c r="F590" i="7"/>
  <c r="D665" i="4"/>
  <c r="F1828" i="7" l="1"/>
  <c r="F591" i="7"/>
  <c r="D666" i="4"/>
  <c r="F861" i="4"/>
  <c r="F1829" i="7" l="1"/>
  <c r="F592" i="7"/>
  <c r="D667" i="4"/>
  <c r="F862" i="4"/>
  <c r="F1830" i="7" l="1"/>
  <c r="F593" i="7"/>
  <c r="D668" i="4"/>
  <c r="F863" i="4"/>
  <c r="F1831" i="7" l="1"/>
  <c r="F594" i="7"/>
  <c r="D669" i="4"/>
  <c r="F864" i="4"/>
  <c r="F1832" i="7" l="1"/>
  <c r="F595" i="7"/>
  <c r="D670" i="4"/>
  <c r="F865" i="4"/>
  <c r="F1833" i="7" l="1"/>
  <c r="F596" i="7"/>
  <c r="D671" i="4"/>
  <c r="F866" i="4"/>
  <c r="F1834" i="7" l="1"/>
  <c r="F597" i="7"/>
  <c r="D672" i="4"/>
  <c r="F1835" i="7" l="1"/>
  <c r="F598" i="7"/>
  <c r="D673" i="4"/>
  <c r="F867" i="4"/>
  <c r="F1836" i="7" l="1"/>
  <c r="F599" i="7"/>
  <c r="D674" i="4"/>
  <c r="F1837" i="7" l="1"/>
  <c r="F600" i="7"/>
  <c r="D675" i="4"/>
  <c r="F868" i="4"/>
  <c r="F1838" i="7" l="1"/>
  <c r="F601" i="7"/>
  <c r="D676" i="4"/>
  <c r="F1839" i="7" l="1"/>
  <c r="F602" i="7"/>
  <c r="D677" i="4"/>
  <c r="F869" i="4"/>
  <c r="F1840" i="7" l="1"/>
  <c r="F603" i="7"/>
  <c r="D678" i="4"/>
  <c r="F870" i="4"/>
  <c r="F1841" i="7" l="1"/>
  <c r="F604" i="7"/>
  <c r="D679" i="4"/>
  <c r="F1842" i="7" l="1"/>
  <c r="F605" i="7"/>
  <c r="D680" i="4"/>
  <c r="F871" i="4"/>
  <c r="F1843" i="7" l="1"/>
  <c r="F606" i="7"/>
  <c r="D681" i="4"/>
  <c r="F872" i="4"/>
  <c r="F1844" i="7" l="1"/>
  <c r="F607" i="7"/>
  <c r="D682" i="4"/>
  <c r="F1845" i="7" l="1"/>
  <c r="F608" i="7"/>
  <c r="D683" i="4"/>
  <c r="F873" i="4"/>
  <c r="F1846" i="7" l="1"/>
  <c r="F609" i="7"/>
  <c r="D684" i="4"/>
  <c r="F1847" i="7" l="1"/>
  <c r="F610" i="7"/>
  <c r="D685" i="4"/>
  <c r="F874" i="4"/>
  <c r="F1848" i="7" l="1"/>
  <c r="F611" i="7"/>
  <c r="D686" i="4"/>
  <c r="F875" i="4"/>
  <c r="F1849" i="7" l="1"/>
  <c r="F612" i="7"/>
  <c r="D687" i="4"/>
  <c r="F1850" i="7" l="1"/>
  <c r="F613" i="7"/>
  <c r="D688" i="4"/>
  <c r="F876" i="4"/>
  <c r="F1851" i="7" l="1"/>
  <c r="F614" i="7"/>
  <c r="D689" i="4"/>
  <c r="F1852" i="7" l="1"/>
  <c r="F615" i="7"/>
  <c r="D690" i="4"/>
  <c r="F877" i="4"/>
  <c r="F1853" i="7" l="1"/>
  <c r="F616" i="7"/>
  <c r="D691" i="4"/>
  <c r="F878" i="4"/>
  <c r="F1854" i="7" l="1"/>
  <c r="F617" i="7"/>
  <c r="D692" i="4"/>
  <c r="F879" i="4"/>
  <c r="F1855" i="7" l="1"/>
  <c r="F618" i="7"/>
  <c r="D693" i="4"/>
  <c r="F880" i="4"/>
  <c r="F1856" i="7" l="1"/>
  <c r="F619" i="7"/>
  <c r="D694" i="4"/>
  <c r="F881" i="4"/>
  <c r="F1857" i="7" l="1"/>
  <c r="F620" i="7"/>
  <c r="D695" i="4"/>
  <c r="F882" i="4"/>
  <c r="F1858" i="7" l="1"/>
  <c r="F621" i="7"/>
  <c r="D696" i="4"/>
  <c r="F883" i="4"/>
  <c r="F1859" i="7" l="1"/>
  <c r="F622" i="7"/>
  <c r="D697" i="4"/>
  <c r="F1860" i="7" l="1"/>
  <c r="F623" i="7"/>
  <c r="D698" i="4"/>
  <c r="F884" i="4"/>
  <c r="F1861" i="7" l="1"/>
  <c r="F624" i="7"/>
  <c r="D699" i="4"/>
  <c r="F1862" i="7" l="1"/>
  <c r="F625" i="7"/>
  <c r="D700" i="4"/>
  <c r="F885" i="4"/>
  <c r="F1863" i="7" l="1"/>
  <c r="F626" i="7"/>
  <c r="F700" i="4"/>
  <c r="D701" i="4"/>
  <c r="F886" i="4"/>
  <c r="F1864" i="7" l="1"/>
  <c r="F627" i="7"/>
  <c r="D702" i="4"/>
  <c r="F887" i="4"/>
  <c r="F1865" i="7" l="1"/>
  <c r="F628" i="7"/>
  <c r="D703" i="4"/>
  <c r="F1866" i="7" l="1"/>
  <c r="F629" i="7"/>
  <c r="D704" i="4"/>
  <c r="F888" i="4"/>
  <c r="F1867" i="7" l="1"/>
  <c r="F630" i="7"/>
  <c r="D705" i="4"/>
  <c r="F1868" i="7" l="1"/>
  <c r="F631" i="7"/>
  <c r="F705" i="4"/>
  <c r="D706" i="4"/>
  <c r="F889" i="4"/>
  <c r="F1869" i="7" l="1"/>
  <c r="F632" i="7"/>
  <c r="D707" i="4"/>
  <c r="F1870" i="7" l="1"/>
  <c r="F633" i="7"/>
  <c r="D708" i="4"/>
  <c r="F890" i="4"/>
  <c r="F1871" i="7" l="1"/>
  <c r="F634" i="7"/>
  <c r="D709" i="4"/>
  <c r="F1872" i="7" l="1"/>
  <c r="F635" i="7"/>
  <c r="D710" i="4"/>
  <c r="F891" i="4"/>
  <c r="F892" i="4"/>
  <c r="F1873" i="7" l="1"/>
  <c r="F636" i="7"/>
  <c r="D711" i="4"/>
  <c r="F1874" i="7" l="1"/>
  <c r="F637" i="7"/>
  <c r="D712" i="4"/>
  <c r="F893" i="4"/>
  <c r="F1875" i="7" l="1"/>
  <c r="F638" i="7"/>
  <c r="D713" i="4"/>
  <c r="F1876" i="7" l="1"/>
  <c r="F639" i="7"/>
  <c r="D714" i="4"/>
  <c r="F894" i="4"/>
  <c r="F1877" i="7" l="1"/>
  <c r="F640" i="7"/>
  <c r="D715" i="4"/>
  <c r="F1878" i="7" l="1"/>
  <c r="F641" i="7"/>
  <c r="D716" i="4"/>
  <c r="F895" i="4"/>
  <c r="F1879" i="7" l="1"/>
  <c r="F642" i="7"/>
  <c r="D717" i="4"/>
  <c r="F896" i="4"/>
  <c r="F1880" i="7" l="1"/>
  <c r="F643" i="7"/>
  <c r="D718" i="4"/>
  <c r="F1881" i="7" l="1"/>
  <c r="F644" i="7"/>
  <c r="D719" i="4"/>
  <c r="F897" i="4"/>
  <c r="F1882" i="7" l="1"/>
  <c r="F645" i="7"/>
  <c r="D720" i="4"/>
  <c r="F898" i="4"/>
  <c r="F1883" i="7" l="1"/>
  <c r="F646" i="7"/>
  <c r="D721" i="4"/>
  <c r="F899" i="4"/>
  <c r="F1884" i="7" l="1"/>
  <c r="F647" i="7"/>
  <c r="D722" i="4"/>
  <c r="F900" i="4"/>
  <c r="F1885" i="7" l="1"/>
  <c r="F648" i="7"/>
  <c r="D723" i="4"/>
  <c r="F901" i="4"/>
  <c r="F902" i="4"/>
  <c r="F1886" i="7" l="1"/>
  <c r="F649" i="7"/>
  <c r="D724" i="4"/>
  <c r="F1887" i="7" l="1"/>
  <c r="F650" i="7"/>
  <c r="D725" i="4"/>
  <c r="F903" i="4"/>
  <c r="F1888" i="7" l="1"/>
  <c r="F651" i="7"/>
  <c r="D726" i="4"/>
  <c r="F904" i="4"/>
  <c r="F1889" i="7" l="1"/>
  <c r="F652" i="7"/>
  <c r="D727" i="4"/>
  <c r="F905" i="4"/>
  <c r="F1890" i="7" l="1"/>
  <c r="F653" i="7"/>
  <c r="D728" i="4"/>
  <c r="F1891" i="7" l="1"/>
  <c r="F654" i="7"/>
  <c r="D729" i="4"/>
  <c r="F906" i="4"/>
  <c r="F1892" i="7" l="1"/>
  <c r="F655" i="7"/>
  <c r="D730" i="4"/>
  <c r="F907" i="4"/>
  <c r="F1893" i="7" l="1"/>
  <c r="F656" i="7"/>
  <c r="D731" i="4"/>
  <c r="F908" i="4"/>
  <c r="F1894" i="7" l="1"/>
  <c r="F657" i="7"/>
  <c r="D732" i="4"/>
  <c r="F1895" i="7" l="1"/>
  <c r="F658" i="7"/>
  <c r="D733" i="4"/>
  <c r="F909" i="4"/>
  <c r="F1896" i="7" l="1"/>
  <c r="F659" i="7"/>
  <c r="D734" i="4"/>
  <c r="F910" i="4"/>
  <c r="F911" i="4"/>
  <c r="F1897" i="7" l="1"/>
  <c r="F660" i="7"/>
  <c r="D735" i="4"/>
  <c r="F1898" i="7" l="1"/>
  <c r="F661" i="7"/>
  <c r="D736" i="4"/>
  <c r="F912" i="4"/>
  <c r="F1899" i="7" l="1"/>
  <c r="F662" i="7"/>
  <c r="D737" i="4"/>
  <c r="F913" i="4"/>
  <c r="F1900" i="7" l="1"/>
  <c r="F663" i="7"/>
  <c r="D738" i="4"/>
  <c r="F914" i="4"/>
  <c r="F1901" i="7" l="1"/>
  <c r="F664" i="7"/>
  <c r="D739" i="4"/>
  <c r="F1902" i="7" l="1"/>
  <c r="F665" i="7"/>
  <c r="D740" i="4"/>
  <c r="F915" i="4"/>
  <c r="F1903" i="7" l="1"/>
  <c r="F666" i="7"/>
  <c r="D741" i="4"/>
  <c r="F916" i="4"/>
  <c r="F1904" i="7" l="1"/>
  <c r="F667" i="7"/>
  <c r="D742" i="4"/>
  <c r="F917" i="4"/>
  <c r="F1905" i="7" l="1"/>
  <c r="F668" i="7"/>
  <c r="D743" i="4"/>
  <c r="F918" i="4"/>
  <c r="F1906" i="7" l="1"/>
  <c r="F669" i="7"/>
  <c r="D744" i="4"/>
  <c r="F919" i="4"/>
  <c r="F1907" i="7" l="1"/>
  <c r="F670" i="7"/>
  <c r="D745" i="4"/>
  <c r="F920" i="4"/>
  <c r="F1908" i="7" l="1"/>
  <c r="F671" i="7"/>
  <c r="D746" i="4"/>
  <c r="F921" i="4"/>
  <c r="F1909" i="7" l="1"/>
  <c r="F672" i="7"/>
  <c r="D747" i="4"/>
  <c r="F1910" i="7" l="1"/>
  <c r="F673" i="7"/>
  <c r="D748" i="4"/>
  <c r="F1911" i="7" l="1"/>
  <c r="F674" i="7"/>
  <c r="D749" i="4"/>
  <c r="F923" i="4"/>
  <c r="F924" i="4"/>
  <c r="F1912" i="7" l="1"/>
  <c r="F675" i="7"/>
  <c r="D750" i="4"/>
  <c r="F925" i="4"/>
  <c r="F1913" i="7" l="1"/>
  <c r="F676" i="7"/>
  <c r="D751" i="4"/>
  <c r="F926" i="4"/>
  <c r="F1914" i="7" l="1"/>
  <c r="F677" i="7"/>
  <c r="D752" i="4"/>
  <c r="F927" i="4"/>
  <c r="F1915" i="7" l="1"/>
  <c r="F678" i="7"/>
  <c r="D753" i="4"/>
  <c r="F928" i="4"/>
  <c r="F1916" i="7" l="1"/>
  <c r="F679" i="7"/>
  <c r="D754" i="4"/>
  <c r="F929" i="4"/>
  <c r="F1917" i="7" l="1"/>
  <c r="F680" i="7"/>
  <c r="D755" i="4"/>
  <c r="F1918" i="7" l="1"/>
  <c r="F681" i="7"/>
  <c r="F755" i="4"/>
  <c r="D756" i="4"/>
  <c r="F930" i="4"/>
  <c r="F1919" i="7" l="1"/>
  <c r="F682" i="7"/>
  <c r="D757" i="4"/>
  <c r="F931" i="4"/>
  <c r="F1920" i="7" l="1"/>
  <c r="F683" i="7"/>
  <c r="D758" i="4"/>
  <c r="F1921" i="7" l="1"/>
  <c r="F684" i="7"/>
  <c r="F758" i="4"/>
  <c r="D759" i="4"/>
  <c r="F932" i="4"/>
  <c r="F1922" i="7" l="1"/>
  <c r="F685" i="7"/>
  <c r="D760" i="4"/>
  <c r="F1923" i="7" l="1"/>
  <c r="F686" i="7"/>
  <c r="D761" i="4"/>
  <c r="F933" i="4"/>
  <c r="F1924" i="7" l="1"/>
  <c r="F687" i="7"/>
  <c r="F761" i="4"/>
  <c r="D762" i="4"/>
  <c r="F934" i="4"/>
  <c r="F1925" i="7" l="1"/>
  <c r="F688" i="7"/>
  <c r="D763" i="4"/>
  <c r="F935" i="4"/>
  <c r="F1926" i="7" l="1"/>
  <c r="F689" i="7"/>
  <c r="D764" i="4"/>
  <c r="F936" i="4"/>
  <c r="F1927" i="7" l="1"/>
  <c r="F690" i="7"/>
  <c r="D765" i="4"/>
  <c r="F1928" i="7" l="1"/>
  <c r="F691" i="7"/>
  <c r="D766" i="4"/>
  <c r="F937" i="4"/>
  <c r="F1929" i="7" l="1"/>
  <c r="F692" i="7"/>
  <c r="F766" i="4"/>
  <c r="D767" i="4"/>
  <c r="F1930" i="7" l="1"/>
  <c r="F693" i="7"/>
  <c r="D768" i="4"/>
  <c r="F938" i="4"/>
  <c r="F1931" i="7" l="1"/>
  <c r="F694" i="7"/>
  <c r="D769" i="4"/>
  <c r="F1932" i="7" l="1"/>
  <c r="F695" i="7"/>
  <c r="F769" i="4"/>
  <c r="D770" i="4"/>
  <c r="F939" i="4"/>
  <c r="F1933" i="7" l="1"/>
  <c r="F696" i="7"/>
  <c r="F770" i="4"/>
  <c r="D771" i="4"/>
  <c r="F1934" i="7" l="1"/>
  <c r="F697" i="7"/>
  <c r="D772" i="4"/>
  <c r="F940" i="4"/>
  <c r="F1935" i="7" l="1"/>
  <c r="F698" i="7"/>
  <c r="D773" i="4"/>
  <c r="F1936" i="7" l="1"/>
  <c r="F699" i="7"/>
  <c r="D774" i="4"/>
  <c r="F941" i="4"/>
  <c r="F1937" i="7" l="1"/>
  <c r="F700" i="7"/>
  <c r="D775" i="4"/>
  <c r="F1938" i="7" l="1"/>
  <c r="F701" i="7"/>
  <c r="D776" i="4"/>
  <c r="F942" i="4"/>
  <c r="F1939" i="7" l="1"/>
  <c r="F702" i="7"/>
  <c r="D777" i="4"/>
  <c r="F943" i="4"/>
  <c r="F1940" i="7" l="1"/>
  <c r="F703" i="7"/>
  <c r="D778" i="4"/>
  <c r="F944" i="4"/>
  <c r="F1941" i="7" l="1"/>
  <c r="F704" i="7"/>
  <c r="D779" i="4"/>
  <c r="F1942" i="7" l="1"/>
  <c r="F705" i="7"/>
  <c r="D780" i="4"/>
  <c r="F945" i="4"/>
  <c r="F1943" i="7" l="1"/>
  <c r="F706" i="7"/>
  <c r="D781" i="4"/>
  <c r="F946" i="4"/>
  <c r="F1944" i="7" l="1"/>
  <c r="F707" i="7"/>
  <c r="D782" i="4"/>
  <c r="F947" i="4"/>
  <c r="F1945" i="7" l="1"/>
  <c r="F708" i="7"/>
  <c r="D783" i="4"/>
  <c r="F948" i="4"/>
  <c r="F1946" i="7" l="1"/>
  <c r="F709" i="7"/>
  <c r="F783" i="4"/>
  <c r="D784" i="4"/>
  <c r="F1947" i="7" l="1"/>
  <c r="F710" i="7"/>
  <c r="D785" i="4"/>
  <c r="F949" i="4"/>
  <c r="F1948" i="7" l="1"/>
  <c r="F711" i="7"/>
  <c r="D786" i="4"/>
  <c r="F1949" i="7" l="1"/>
  <c r="F712" i="7"/>
  <c r="D787" i="4"/>
  <c r="F950" i="4"/>
  <c r="F1950" i="7" l="1"/>
  <c r="F713" i="7"/>
  <c r="F787" i="4"/>
  <c r="D788" i="4"/>
  <c r="F951" i="4"/>
  <c r="F1951" i="7" l="1"/>
  <c r="F714" i="7"/>
  <c r="D789" i="4"/>
  <c r="F952" i="4"/>
  <c r="F1952" i="7" l="1"/>
  <c r="F715" i="7"/>
  <c r="D790" i="4"/>
  <c r="F953" i="4"/>
  <c r="F1953" i="7" l="1"/>
  <c r="F716" i="7"/>
  <c r="D791" i="4"/>
  <c r="F1954" i="7" l="1"/>
  <c r="F717" i="7"/>
  <c r="D792" i="4"/>
  <c r="F954" i="4"/>
  <c r="F1955" i="7" l="1"/>
  <c r="F718" i="7"/>
  <c r="D793" i="4"/>
  <c r="F1956" i="7" l="1"/>
  <c r="F719" i="7"/>
  <c r="D794" i="4"/>
  <c r="F955" i="4"/>
  <c r="F1957" i="7" l="1"/>
  <c r="F720" i="7"/>
  <c r="D795" i="4"/>
  <c r="F1958" i="7" l="1"/>
  <c r="F721" i="7"/>
  <c r="D796" i="4"/>
  <c r="F956" i="4"/>
  <c r="F1959" i="7" l="1"/>
  <c r="F722" i="7"/>
  <c r="D797" i="4"/>
  <c r="F957" i="4"/>
  <c r="F1960" i="7" l="1"/>
  <c r="F723" i="7"/>
  <c r="D798" i="4"/>
  <c r="F958" i="4"/>
  <c r="F1961" i="7" l="1"/>
  <c r="F724" i="7"/>
  <c r="D799" i="4"/>
  <c r="F959" i="4"/>
  <c r="F1962" i="7" l="1"/>
  <c r="F725" i="7"/>
  <c r="D800" i="4"/>
  <c r="F1963" i="7" l="1"/>
  <c r="F726" i="7"/>
  <c r="D801" i="4"/>
  <c r="F960" i="4"/>
  <c r="F1964" i="7" l="1"/>
  <c r="F727" i="7"/>
  <c r="D802" i="4"/>
  <c r="F961" i="4"/>
  <c r="F1965" i="7" l="1"/>
  <c r="F728" i="7"/>
  <c r="D803" i="4"/>
  <c r="F1966" i="7" l="1"/>
  <c r="F729" i="7"/>
  <c r="D804" i="4"/>
  <c r="F962" i="4"/>
  <c r="F1967" i="7" l="1"/>
  <c r="F730" i="7"/>
  <c r="D805" i="4"/>
  <c r="F963" i="4"/>
  <c r="F1968" i="7" l="1"/>
  <c r="F731" i="7"/>
  <c r="D806" i="4"/>
  <c r="F964" i="4"/>
  <c r="F1969" i="7" l="1"/>
  <c r="F732" i="7"/>
  <c r="D807" i="4"/>
  <c r="F1970" i="7" l="1"/>
  <c r="F733" i="7"/>
  <c r="D808" i="4"/>
  <c r="F965" i="4"/>
  <c r="F1971" i="7" l="1"/>
  <c r="F734" i="7"/>
  <c r="D809" i="4"/>
  <c r="F966" i="4"/>
  <c r="F1972" i="7" l="1"/>
  <c r="F735" i="7"/>
  <c r="D810" i="4"/>
  <c r="F1973" i="7" l="1"/>
  <c r="F736" i="7"/>
  <c r="D811" i="4"/>
  <c r="F967" i="4"/>
  <c r="F1974" i="7" l="1"/>
  <c r="F737" i="7"/>
  <c r="D812" i="4"/>
  <c r="F968" i="4"/>
  <c r="F1975" i="7" l="1"/>
  <c r="F738" i="7"/>
  <c r="D813" i="4"/>
  <c r="F1976" i="7" l="1"/>
  <c r="F739" i="7"/>
  <c r="D814" i="4"/>
  <c r="F969" i="4"/>
  <c r="F1977" i="7" l="1"/>
  <c r="F740" i="7"/>
  <c r="D815" i="4"/>
  <c r="F970" i="4"/>
  <c r="F1978" i="7" l="1"/>
  <c r="F741" i="7"/>
  <c r="D816" i="4"/>
  <c r="F971" i="4"/>
  <c r="F1979" i="7" l="1"/>
  <c r="F742" i="7"/>
  <c r="D817" i="4"/>
  <c r="F972" i="4"/>
  <c r="F1980" i="7" l="1"/>
  <c r="F743" i="7"/>
  <c r="D818" i="4"/>
  <c r="F973" i="4"/>
  <c r="F1981" i="7" l="1"/>
  <c r="F744" i="7"/>
  <c r="D819" i="4"/>
  <c r="F974" i="4"/>
  <c r="F975" i="4"/>
  <c r="F1982" i="7" l="1"/>
  <c r="F745" i="7"/>
  <c r="D820" i="4"/>
  <c r="F1983" i="7" l="1"/>
  <c r="F746" i="7"/>
  <c r="D821" i="4"/>
  <c r="F976" i="4"/>
  <c r="F1984" i="7" l="1"/>
  <c r="F747" i="7"/>
  <c r="D822" i="4"/>
  <c r="F977" i="4"/>
  <c r="F1985" i="7" l="1"/>
  <c r="F748" i="7"/>
  <c r="D823" i="4"/>
  <c r="F1986" i="7" l="1"/>
  <c r="F749" i="7"/>
  <c r="D824" i="4"/>
  <c r="F978" i="4"/>
  <c r="F1987" i="7" l="1"/>
  <c r="F750" i="7"/>
  <c r="D825" i="4"/>
  <c r="F979" i="4"/>
  <c r="F1988" i="7" l="1"/>
  <c r="F751" i="7"/>
  <c r="D826" i="4"/>
  <c r="F980" i="4"/>
  <c r="F1989" i="7" l="1"/>
  <c r="F752" i="7"/>
  <c r="D827" i="4"/>
  <c r="F981" i="4"/>
  <c r="F1990" i="7" l="1"/>
  <c r="F753" i="7"/>
  <c r="D828" i="4"/>
  <c r="F982" i="4"/>
  <c r="F1991" i="7" l="1"/>
  <c r="F754" i="7"/>
  <c r="D829" i="4"/>
  <c r="F983" i="4"/>
  <c r="F1992" i="7" l="1"/>
  <c r="F755" i="7"/>
  <c r="D830" i="4"/>
  <c r="F984" i="4"/>
  <c r="F1993" i="7" l="1"/>
  <c r="F756" i="7"/>
  <c r="D831" i="4"/>
  <c r="F1994" i="7" l="1"/>
  <c r="F757" i="7"/>
  <c r="D832" i="4"/>
  <c r="F985" i="4"/>
  <c r="F1995" i="7" l="1"/>
  <c r="F758" i="7"/>
  <c r="D833" i="4"/>
  <c r="F986" i="4"/>
  <c r="F1996" i="7" l="1"/>
  <c r="F759" i="7"/>
  <c r="D834" i="4"/>
  <c r="F987" i="4"/>
  <c r="F1997" i="7" l="1"/>
  <c r="F760" i="7"/>
  <c r="D835" i="4"/>
  <c r="F1998" i="7" l="1"/>
  <c r="F761" i="7"/>
  <c r="D836" i="4"/>
  <c r="F988" i="4"/>
  <c r="F1999" i="7" l="1"/>
  <c r="F762" i="7"/>
  <c r="D837" i="4"/>
  <c r="F989" i="4"/>
  <c r="F2000" i="7" l="1"/>
  <c r="F763" i="7"/>
  <c r="D838" i="4"/>
  <c r="F2001" i="7" l="1"/>
  <c r="F764" i="7"/>
  <c r="D839" i="4"/>
  <c r="F990" i="4"/>
  <c r="F2002" i="7" l="1"/>
  <c r="F765" i="7"/>
  <c r="D840" i="4"/>
  <c r="F991" i="4"/>
  <c r="F2003" i="7" l="1"/>
  <c r="F766" i="7"/>
  <c r="D841" i="4"/>
  <c r="F992" i="4"/>
  <c r="F2004" i="7" l="1"/>
  <c r="F767" i="7"/>
  <c r="D842" i="4"/>
  <c r="F993" i="4"/>
  <c r="F2005" i="7" l="1"/>
  <c r="F768" i="7"/>
  <c r="D843" i="4"/>
  <c r="F994" i="4"/>
  <c r="F2006" i="7" l="1"/>
  <c r="F769" i="7"/>
  <c r="D844" i="4"/>
  <c r="F995" i="4"/>
  <c r="F2007" i="7" l="1"/>
  <c r="F770" i="7"/>
  <c r="D845" i="4"/>
  <c r="F996" i="4"/>
  <c r="F2008" i="7" l="1"/>
  <c r="F771" i="7"/>
  <c r="D846" i="4"/>
  <c r="F997" i="4"/>
  <c r="F2009" i="7" l="1"/>
  <c r="F772" i="7"/>
  <c r="D847" i="4"/>
  <c r="F998" i="4"/>
  <c r="F2010" i="7" l="1"/>
  <c r="F773" i="7"/>
  <c r="D848" i="4"/>
  <c r="F999" i="4"/>
  <c r="F2011" i="7" l="1"/>
  <c r="F774" i="7"/>
  <c r="D849" i="4"/>
  <c r="F1000" i="4"/>
  <c r="F2012" i="7" l="1"/>
  <c r="F775" i="7"/>
  <c r="D850" i="4"/>
  <c r="F1001" i="4"/>
  <c r="F2013" i="7" l="1"/>
  <c r="F776" i="7"/>
  <c r="D851" i="4"/>
  <c r="F2014" i="7" l="1"/>
  <c r="F777" i="7"/>
  <c r="D852" i="4"/>
  <c r="F1002" i="4"/>
  <c r="F2015" i="7" l="1"/>
  <c r="F778" i="7"/>
  <c r="D853" i="4"/>
  <c r="F2016" i="7" l="1"/>
  <c r="F779" i="7"/>
  <c r="D854" i="4"/>
  <c r="F2017" i="7" l="1"/>
  <c r="F780" i="7"/>
  <c r="D855" i="4"/>
  <c r="F2018" i="7" l="1"/>
  <c r="F781" i="7"/>
  <c r="D856" i="4"/>
  <c r="F2019" i="7" l="1"/>
  <c r="F782" i="7"/>
  <c r="D857" i="4"/>
  <c r="F2020" i="7" l="1"/>
  <c r="F783" i="7"/>
  <c r="D858" i="4"/>
  <c r="F2021" i="7" l="1"/>
  <c r="F784" i="7"/>
  <c r="D859" i="4"/>
  <c r="F2022" i="7" l="1"/>
  <c r="F785" i="7"/>
  <c r="D860" i="4"/>
  <c r="F2023" i="7" l="1"/>
  <c r="F786" i="7"/>
  <c r="D861" i="4"/>
  <c r="F2024" i="7" l="1"/>
  <c r="F787" i="7"/>
  <c r="D862" i="4"/>
  <c r="F2025" i="7" l="1"/>
  <c r="F788" i="7"/>
  <c r="D863" i="4"/>
  <c r="F2026" i="7" l="1"/>
  <c r="F789" i="7"/>
  <c r="D864" i="4"/>
  <c r="F2027" i="7" l="1"/>
  <c r="F790" i="7"/>
  <c r="D865" i="4"/>
  <c r="F2028" i="7" l="1"/>
  <c r="F791" i="7"/>
  <c r="D866" i="4"/>
  <c r="F2029" i="7" l="1"/>
  <c r="F792" i="7"/>
  <c r="D867" i="4"/>
  <c r="F2030" i="7" l="1"/>
  <c r="F793" i="7"/>
  <c r="D868" i="4"/>
  <c r="F2031" i="7" l="1"/>
  <c r="F794" i="7"/>
  <c r="D869" i="4"/>
  <c r="F2032" i="7" l="1"/>
  <c r="F795" i="7"/>
  <c r="D870" i="4"/>
  <c r="F2033" i="7" l="1"/>
  <c r="F796" i="7"/>
  <c r="D871" i="4"/>
  <c r="F2034" i="7" l="1"/>
  <c r="F797" i="7"/>
  <c r="D872" i="4"/>
  <c r="F2035" i="7" l="1"/>
  <c r="F798" i="7"/>
  <c r="D873" i="4"/>
  <c r="F2036" i="7" l="1"/>
  <c r="F799" i="7"/>
  <c r="D874" i="4"/>
  <c r="F2037" i="7" l="1"/>
  <c r="F800" i="7"/>
  <c r="D875" i="4"/>
  <c r="F2038" i="7" l="1"/>
  <c r="F801" i="7"/>
  <c r="D876" i="4"/>
  <c r="F2039" i="7" l="1"/>
  <c r="F802" i="7"/>
  <c r="D877" i="4"/>
  <c r="F2040" i="7" l="1"/>
  <c r="F803" i="7"/>
  <c r="D878" i="4"/>
  <c r="F2041" i="7" l="1"/>
  <c r="F804" i="7"/>
  <c r="D879" i="4"/>
  <c r="F2042" i="7" l="1"/>
  <c r="F805" i="7"/>
  <c r="D880" i="4"/>
  <c r="F2043" i="7" l="1"/>
  <c r="F806" i="7"/>
  <c r="D881" i="4"/>
  <c r="F2044" i="7" l="1"/>
  <c r="F807" i="7"/>
  <c r="D882" i="4"/>
  <c r="F2045" i="7" l="1"/>
  <c r="F808" i="7"/>
  <c r="D883" i="4"/>
  <c r="F2046" i="7" l="1"/>
  <c r="F809" i="7"/>
  <c r="D884" i="4"/>
  <c r="F2047" i="7" l="1"/>
  <c r="F810" i="7"/>
  <c r="D885" i="4"/>
  <c r="F2048" i="7" l="1"/>
  <c r="F811" i="7"/>
  <c r="D886" i="4"/>
  <c r="F2049" i="7" l="1"/>
  <c r="F812" i="7"/>
  <c r="D887" i="4"/>
  <c r="F2050" i="7" l="1"/>
  <c r="F813" i="7"/>
  <c r="D888" i="4"/>
  <c r="F2051" i="7" l="1"/>
  <c r="F814" i="7"/>
  <c r="D889" i="4"/>
  <c r="F2052" i="7" l="1"/>
  <c r="F815" i="7"/>
  <c r="D890" i="4"/>
  <c r="F2053" i="7" l="1"/>
  <c r="F816" i="7"/>
  <c r="D891" i="4"/>
  <c r="F2054" i="7" l="1"/>
  <c r="F817" i="7"/>
  <c r="D892" i="4"/>
  <c r="F2055" i="7" l="1"/>
  <c r="F818" i="7"/>
  <c r="D893" i="4"/>
  <c r="F2056" i="7" l="1"/>
  <c r="F819" i="7"/>
  <c r="D894" i="4"/>
  <c r="F2057" i="7" l="1"/>
  <c r="F820" i="7"/>
  <c r="D895" i="4"/>
  <c r="F2058" i="7" l="1"/>
  <c r="F821" i="7"/>
  <c r="D896" i="4"/>
  <c r="F2059" i="7" l="1"/>
  <c r="F822" i="7"/>
  <c r="D897" i="4"/>
  <c r="F2060" i="7" l="1"/>
  <c r="F823" i="7"/>
  <c r="D898" i="4"/>
  <c r="F2061" i="7" l="1"/>
  <c r="F824" i="7"/>
  <c r="D899" i="4"/>
  <c r="F2062" i="7" l="1"/>
  <c r="F825" i="7"/>
  <c r="D900" i="4"/>
  <c r="F2063" i="7" l="1"/>
  <c r="F826" i="7"/>
  <c r="D901" i="4"/>
  <c r="F2064" i="7" l="1"/>
  <c r="F827" i="7"/>
  <c r="D902" i="4"/>
  <c r="F2065" i="7" l="1"/>
  <c r="F828" i="7"/>
  <c r="D903" i="4"/>
  <c r="F2066" i="7" l="1"/>
  <c r="F829" i="7"/>
  <c r="D904" i="4"/>
  <c r="F2067" i="7" l="1"/>
  <c r="F830" i="7"/>
  <c r="D905" i="4"/>
  <c r="F2068" i="7" l="1"/>
  <c r="F831" i="7"/>
  <c r="D906" i="4"/>
  <c r="F2069" i="7" l="1"/>
  <c r="F832" i="7"/>
  <c r="D907" i="4"/>
  <c r="F2070" i="7" l="1"/>
  <c r="F833" i="7"/>
  <c r="D908" i="4"/>
  <c r="F2071" i="7" l="1"/>
  <c r="F834" i="7"/>
  <c r="D909" i="4"/>
  <c r="F2072" i="7" l="1"/>
  <c r="F835" i="7"/>
  <c r="D910" i="4"/>
  <c r="F2073" i="7" l="1"/>
  <c r="F836" i="7"/>
  <c r="D911" i="4"/>
  <c r="F2074" i="7" l="1"/>
  <c r="F837" i="7"/>
  <c r="D912" i="4"/>
  <c r="F2075" i="7" l="1"/>
  <c r="F838" i="7"/>
  <c r="D913" i="4"/>
  <c r="F2076" i="7" l="1"/>
  <c r="F839" i="7"/>
  <c r="D914" i="4"/>
  <c r="F2077" i="7" l="1"/>
  <c r="F840" i="7"/>
  <c r="D915" i="4"/>
  <c r="F2078" i="7" l="1"/>
  <c r="F841" i="7"/>
  <c r="D916" i="4"/>
  <c r="F2079" i="7" l="1"/>
  <c r="F842" i="7"/>
  <c r="D917" i="4"/>
  <c r="F2080" i="7" l="1"/>
  <c r="F843" i="7"/>
  <c r="D918" i="4"/>
  <c r="F2081" i="7" l="1"/>
  <c r="F844" i="7"/>
  <c r="D919" i="4"/>
  <c r="F2082" i="7" l="1"/>
  <c r="F845" i="7"/>
  <c r="D920" i="4"/>
  <c r="F2083" i="7" l="1"/>
  <c r="F846" i="7"/>
  <c r="D921" i="4"/>
  <c r="F2084" i="7" l="1"/>
  <c r="F847" i="7"/>
  <c r="D922" i="4"/>
  <c r="F2085" i="7" l="1"/>
  <c r="F848" i="7"/>
  <c r="F922" i="4"/>
  <c r="D923" i="4"/>
  <c r="F2086" i="7" l="1"/>
  <c r="F849" i="7"/>
  <c r="D924" i="4"/>
  <c r="F2087" i="7" l="1"/>
  <c r="F850" i="7"/>
  <c r="D925" i="4"/>
  <c r="F2088" i="7" l="1"/>
  <c r="F851" i="7"/>
  <c r="D926" i="4"/>
  <c r="F2089" i="7" l="1"/>
  <c r="F852" i="7"/>
  <c r="D927" i="4"/>
  <c r="F2090" i="7" l="1"/>
  <c r="F853" i="7"/>
  <c r="D928" i="4"/>
  <c r="F2091" i="7" l="1"/>
  <c r="F854" i="7"/>
  <c r="D929" i="4"/>
  <c r="F2092" i="7" l="1"/>
  <c r="F855" i="7"/>
  <c r="D930" i="4"/>
  <c r="F2093" i="7" l="1"/>
  <c r="F856" i="7"/>
  <c r="D931" i="4"/>
  <c r="F2094" i="7" l="1"/>
  <c r="F857" i="7"/>
  <c r="D932" i="4"/>
  <c r="F2095" i="7" l="1"/>
  <c r="F858" i="7"/>
  <c r="D933" i="4"/>
  <c r="F2096" i="7" l="1"/>
  <c r="F859" i="7"/>
  <c r="D934" i="4"/>
  <c r="F2097" i="7" l="1"/>
  <c r="F860" i="7"/>
  <c r="D935" i="4"/>
  <c r="F2098" i="7" l="1"/>
  <c r="F861" i="7"/>
  <c r="D936" i="4"/>
  <c r="F2099" i="7" l="1"/>
  <c r="F862" i="7"/>
  <c r="D937" i="4"/>
  <c r="F2100" i="7" l="1"/>
  <c r="F863" i="7"/>
  <c r="D938" i="4"/>
  <c r="F2101" i="7" l="1"/>
  <c r="F864" i="7"/>
  <c r="D939" i="4"/>
  <c r="F2102" i="7" l="1"/>
  <c r="F865" i="7"/>
  <c r="D940" i="4"/>
  <c r="F2103" i="7" l="1"/>
  <c r="F866" i="7"/>
  <c r="D941" i="4"/>
  <c r="F2104" i="7" l="1"/>
  <c r="F867" i="7"/>
  <c r="D942" i="4"/>
  <c r="F2105" i="7" l="1"/>
  <c r="F868" i="7"/>
  <c r="D943" i="4"/>
  <c r="F2106" i="7" l="1"/>
  <c r="F869" i="7"/>
  <c r="D944" i="4"/>
  <c r="F2107" i="7" l="1"/>
  <c r="F870" i="7"/>
  <c r="D945" i="4"/>
  <c r="F2108" i="7" l="1"/>
  <c r="F871" i="7"/>
  <c r="D946" i="4"/>
  <c r="F2109" i="7" l="1"/>
  <c r="F872" i="7"/>
  <c r="D947" i="4"/>
  <c r="F2110" i="7" l="1"/>
  <c r="F873" i="7"/>
  <c r="D948" i="4"/>
  <c r="F2111" i="7" l="1"/>
  <c r="F874" i="7"/>
  <c r="D949" i="4"/>
  <c r="F2112" i="7" l="1"/>
  <c r="F875" i="7"/>
  <c r="D950" i="4"/>
  <c r="F2113" i="7" l="1"/>
  <c r="F876" i="7"/>
  <c r="D951" i="4"/>
  <c r="F2114" i="7" l="1"/>
  <c r="F877" i="7"/>
  <c r="D952" i="4"/>
  <c r="F2115" i="7" l="1"/>
  <c r="F878" i="7"/>
  <c r="D953" i="4"/>
  <c r="F2116" i="7" l="1"/>
  <c r="F879" i="7"/>
  <c r="D954" i="4"/>
  <c r="F2117" i="7" l="1"/>
  <c r="F880" i="7"/>
  <c r="D955" i="4"/>
  <c r="F2118" i="7" l="1"/>
  <c r="F881" i="7"/>
  <c r="D956" i="4"/>
  <c r="F2119" i="7" l="1"/>
  <c r="F882" i="7"/>
  <c r="D957" i="4"/>
  <c r="F2120" i="7" l="1"/>
  <c r="F883" i="7"/>
  <c r="D958" i="4"/>
  <c r="F2121" i="7" l="1"/>
  <c r="F884" i="7"/>
  <c r="D959" i="4"/>
  <c r="F2122" i="7" l="1"/>
  <c r="F885" i="7"/>
  <c r="D960" i="4"/>
  <c r="F2123" i="7" l="1"/>
  <c r="F886" i="7"/>
  <c r="D961" i="4"/>
  <c r="F2124" i="7" l="1"/>
  <c r="F887" i="7"/>
  <c r="D962" i="4"/>
  <c r="F2125" i="7" l="1"/>
  <c r="F888" i="7"/>
  <c r="D963" i="4"/>
  <c r="F2126" i="7" l="1"/>
  <c r="F889" i="7"/>
  <c r="D964" i="4"/>
  <c r="F2127" i="7" l="1"/>
  <c r="F890" i="7"/>
  <c r="D965" i="4"/>
  <c r="F2128" i="7" l="1"/>
  <c r="F891" i="7"/>
  <c r="D966" i="4"/>
  <c r="F2129" i="7" l="1"/>
  <c r="F892" i="7"/>
  <c r="D967" i="4"/>
  <c r="F2130" i="7" l="1"/>
  <c r="F893" i="7"/>
  <c r="D968" i="4"/>
  <c r="F2131" i="7" l="1"/>
  <c r="F894" i="7"/>
  <c r="D969" i="4"/>
  <c r="F2132" i="7" l="1"/>
  <c r="F895" i="7"/>
  <c r="D970" i="4"/>
  <c r="F2133" i="7" l="1"/>
  <c r="F896" i="7"/>
  <c r="D971" i="4"/>
  <c r="F2134" i="7" l="1"/>
  <c r="F897" i="7"/>
  <c r="D972" i="4"/>
  <c r="F2135" i="7" l="1"/>
  <c r="F898" i="7"/>
  <c r="D973" i="4"/>
  <c r="F2136" i="7" l="1"/>
  <c r="F899" i="7"/>
  <c r="D974" i="4"/>
  <c r="F2137" i="7" l="1"/>
  <c r="F900" i="7"/>
  <c r="D975" i="4"/>
  <c r="F2138" i="7" l="1"/>
  <c r="F901" i="7"/>
  <c r="D976" i="4"/>
  <c r="F2139" i="7" l="1"/>
  <c r="F902" i="7"/>
  <c r="D977" i="4"/>
  <c r="F2140" i="7" l="1"/>
  <c r="F903" i="7"/>
  <c r="D978" i="4"/>
  <c r="F2141" i="7" l="1"/>
  <c r="F904" i="7"/>
  <c r="D979" i="4"/>
  <c r="F2142" i="7" l="1"/>
  <c r="F905" i="7"/>
  <c r="D980" i="4"/>
  <c r="F2143" i="7" l="1"/>
  <c r="F906" i="7"/>
  <c r="D981" i="4"/>
  <c r="F2144" i="7" l="1"/>
  <c r="F907" i="7"/>
  <c r="D982" i="4"/>
  <c r="F2145" i="7" l="1"/>
  <c r="F908" i="7"/>
  <c r="D983" i="4"/>
  <c r="F2146" i="7" l="1"/>
  <c r="F909" i="7"/>
  <c r="D984" i="4"/>
  <c r="F2147" i="7" l="1"/>
  <c r="F910" i="7"/>
  <c r="D985" i="4"/>
  <c r="F2148" i="7" l="1"/>
  <c r="F911" i="7"/>
  <c r="D986" i="4"/>
  <c r="F2149" i="7" l="1"/>
  <c r="F912" i="7"/>
  <c r="D987" i="4"/>
  <c r="F2150" i="7" l="1"/>
  <c r="F913" i="7"/>
  <c r="D988" i="4"/>
  <c r="F2151" i="7" l="1"/>
  <c r="F914" i="7"/>
  <c r="D989" i="4"/>
  <c r="F2152" i="7" l="1"/>
  <c r="F915" i="7"/>
  <c r="D990" i="4"/>
  <c r="F2153" i="7" l="1"/>
  <c r="F916" i="7"/>
  <c r="D991" i="4"/>
  <c r="F2154" i="7" l="1"/>
  <c r="F917" i="7"/>
  <c r="D992" i="4"/>
  <c r="F2155" i="7" l="1"/>
  <c r="F918" i="7"/>
  <c r="D993" i="4"/>
  <c r="F2156" i="7" l="1"/>
  <c r="F919" i="7"/>
  <c r="D994" i="4"/>
  <c r="F2157" i="7" l="1"/>
  <c r="F920" i="7"/>
  <c r="D995" i="4"/>
  <c r="F2158" i="7" l="1"/>
  <c r="F921" i="7"/>
  <c r="D996" i="4"/>
  <c r="F2159" i="7" l="1"/>
  <c r="F922" i="7"/>
  <c r="D997" i="4"/>
  <c r="F2160" i="7" l="1"/>
  <c r="F923" i="7"/>
  <c r="D998" i="4"/>
  <c r="F2161" i="7" l="1"/>
  <c r="F924" i="7"/>
  <c r="D999" i="4"/>
  <c r="F2162" i="7" l="1"/>
  <c r="F925" i="7"/>
  <c r="D1000" i="4"/>
  <c r="F2163" i="7" l="1"/>
  <c r="F926" i="7"/>
  <c r="D1001" i="4"/>
  <c r="F2164" i="7" l="1"/>
  <c r="F927" i="7"/>
  <c r="D1002" i="4"/>
  <c r="F2165" i="7" l="1"/>
  <c r="F928" i="7"/>
  <c r="E1003" i="4"/>
  <c r="F2166" i="7" l="1"/>
  <c r="F929" i="7"/>
  <c r="F1003" i="4"/>
  <c r="F1004" i="4"/>
  <c r="F2167" i="7" l="1"/>
  <c r="F930" i="7"/>
  <c r="M12" i="4"/>
  <c r="F2168" i="7" l="1"/>
  <c r="F931" i="7"/>
  <c r="M13" i="4"/>
  <c r="M14" i="4" s="1"/>
  <c r="M15" i="4" s="1"/>
  <c r="F2169" i="7" l="1"/>
  <c r="F932" i="7"/>
  <c r="M16" i="4"/>
  <c r="F2170" i="7" l="1"/>
  <c r="F933" i="7"/>
  <c r="M17" i="4"/>
  <c r="F2171" i="7" l="1"/>
  <c r="F934" i="7"/>
  <c r="M18" i="4"/>
  <c r="F2172" i="7" l="1"/>
  <c r="F935" i="7"/>
  <c r="M19" i="4"/>
  <c r="F2173" i="7" l="1"/>
  <c r="F936" i="7"/>
  <c r="M20" i="4"/>
  <c r="F2174" i="7" l="1"/>
  <c r="F937" i="7"/>
  <c r="M21" i="4"/>
  <c r="F2175" i="7" l="1"/>
  <c r="F938" i="7"/>
  <c r="M22" i="4"/>
  <c r="F2176" i="7" l="1"/>
  <c r="F939" i="7"/>
  <c r="M23" i="4"/>
  <c r="F2177" i="7" l="1"/>
  <c r="F940" i="7"/>
  <c r="M24" i="4"/>
  <c r="M25" i="4"/>
  <c r="F2178" i="7" l="1"/>
  <c r="F941" i="7"/>
  <c r="M26" i="4"/>
  <c r="M27" i="4"/>
  <c r="F2179" i="7" l="1"/>
  <c r="F942" i="7"/>
  <c r="M28" i="4"/>
  <c r="F2180" i="7" l="1"/>
  <c r="F943" i="7"/>
  <c r="M29" i="4"/>
  <c r="F2181" i="7" l="1"/>
  <c r="F944" i="7"/>
  <c r="M30" i="4"/>
  <c r="F2182" i="7" l="1"/>
  <c r="F945" i="7"/>
  <c r="M31" i="4"/>
  <c r="F2183" i="7" l="1"/>
  <c r="F946" i="7"/>
  <c r="M32" i="4"/>
  <c r="F2184" i="7" l="1"/>
  <c r="F947" i="7"/>
  <c r="M33" i="4"/>
  <c r="F2185" i="7" l="1"/>
  <c r="F948" i="7"/>
  <c r="M34" i="4"/>
  <c r="F2186" i="7" l="1"/>
  <c r="F949" i="7"/>
  <c r="M35" i="4"/>
  <c r="F2187" i="7" l="1"/>
  <c r="F950" i="7"/>
  <c r="M36" i="4"/>
  <c r="F2188" i="7" l="1"/>
  <c r="F951" i="7"/>
  <c r="M37" i="4"/>
  <c r="F2189" i="7" l="1"/>
  <c r="F952" i="7"/>
  <c r="M38" i="4"/>
  <c r="F2190" i="7" l="1"/>
  <c r="F953" i="7"/>
  <c r="M39" i="4"/>
  <c r="F2191" i="7" l="1"/>
  <c r="F954" i="7"/>
  <c r="M40" i="4"/>
  <c r="F2192" i="7" l="1"/>
  <c r="F955" i="7"/>
  <c r="M41" i="4"/>
  <c r="F2193" i="7" l="1"/>
  <c r="F956" i="7"/>
  <c r="M42" i="4"/>
  <c r="F2194" i="7" l="1"/>
  <c r="F957" i="7"/>
  <c r="M43" i="4"/>
  <c r="M44" i="4"/>
  <c r="F2195" i="7" l="1"/>
  <c r="F958" i="7"/>
  <c r="M45" i="4"/>
  <c r="F2196" i="7" l="1"/>
  <c r="F959" i="7"/>
  <c r="M46" i="4"/>
  <c r="F2197" i="7" l="1"/>
  <c r="F960" i="7"/>
  <c r="M47" i="4"/>
  <c r="F2198" i="7" l="1"/>
  <c r="F961" i="7"/>
  <c r="M48" i="4"/>
  <c r="F2199" i="7" l="1"/>
  <c r="F962" i="7"/>
  <c r="M49" i="4"/>
  <c r="F2200" i="7" l="1"/>
  <c r="F963" i="7"/>
  <c r="M50" i="4"/>
  <c r="F2201" i="7" l="1"/>
  <c r="F964" i="7"/>
  <c r="M51" i="4"/>
  <c r="F2202" i="7" l="1"/>
  <c r="F965" i="7"/>
  <c r="M52" i="4"/>
  <c r="F2203" i="7" l="1"/>
  <c r="F966" i="7"/>
  <c r="M53" i="4"/>
  <c r="F2204" i="7" l="1"/>
  <c r="F967" i="7"/>
  <c r="M54" i="4"/>
  <c r="F2205" i="7" l="1"/>
  <c r="F968" i="7"/>
  <c r="M55" i="4"/>
  <c r="F2206" i="7" l="1"/>
  <c r="F969" i="7"/>
  <c r="M56" i="4"/>
  <c r="F2207" i="7" l="1"/>
  <c r="F970" i="7"/>
  <c r="M57" i="4"/>
  <c r="F2208" i="7" l="1"/>
  <c r="F971" i="7"/>
  <c r="M58" i="4"/>
  <c r="F2209" i="7" l="1"/>
  <c r="F972" i="7"/>
  <c r="M59" i="4"/>
  <c r="F2210" i="7" l="1"/>
  <c r="F973" i="7"/>
  <c r="M60" i="4"/>
  <c r="F2211" i="7" l="1"/>
  <c r="F974" i="7"/>
  <c r="M61" i="4"/>
  <c r="F2212" i="7" l="1"/>
  <c r="F975" i="7"/>
  <c r="M62" i="4"/>
  <c r="F2213" i="7" l="1"/>
  <c r="F976" i="7"/>
  <c r="M63" i="4"/>
  <c r="F2214" i="7" l="1"/>
  <c r="F977" i="7"/>
  <c r="M64" i="4"/>
  <c r="M65" i="4"/>
  <c r="F2215" i="7" l="1"/>
  <c r="F978" i="7"/>
  <c r="M66" i="4"/>
  <c r="F2216" i="7" l="1"/>
  <c r="F979" i="7"/>
  <c r="M67" i="4"/>
  <c r="F2217" i="7" l="1"/>
  <c r="F980" i="7"/>
  <c r="M68" i="4"/>
  <c r="F2218" i="7" l="1"/>
  <c r="F981" i="7"/>
  <c r="M69" i="4"/>
  <c r="F2219" i="7" l="1"/>
  <c r="F982" i="7"/>
  <c r="M70" i="4"/>
  <c r="F2220" i="7" l="1"/>
  <c r="F983" i="7"/>
  <c r="M71" i="4"/>
  <c r="F2221" i="7" l="1"/>
  <c r="F984" i="7"/>
  <c r="M72" i="4"/>
  <c r="F2222" i="7" l="1"/>
  <c r="F985" i="7"/>
  <c r="M73" i="4"/>
  <c r="F2223" i="7" l="1"/>
  <c r="F986" i="7"/>
  <c r="M74" i="4"/>
  <c r="F2224" i="7" l="1"/>
  <c r="F987" i="7"/>
  <c r="M75" i="4"/>
  <c r="F2225" i="7" l="1"/>
  <c r="F988" i="7"/>
  <c r="M76" i="4"/>
  <c r="F2226" i="7" l="1"/>
  <c r="F989" i="7"/>
  <c r="M77" i="4"/>
  <c r="F2227" i="7" l="1"/>
  <c r="F990" i="7"/>
  <c r="M78" i="4"/>
  <c r="F2228" i="7" l="1"/>
  <c r="F991" i="7"/>
  <c r="M79" i="4"/>
  <c r="F2229" i="7" l="1"/>
  <c r="F992" i="7"/>
  <c r="M80" i="4"/>
  <c r="F2230" i="7" l="1"/>
  <c r="F993" i="7"/>
  <c r="M81" i="4"/>
  <c r="F2231" i="7" l="1"/>
  <c r="F994" i="7"/>
  <c r="M82" i="4"/>
  <c r="F2232" i="7" l="1"/>
  <c r="F995" i="7"/>
  <c r="M83" i="4"/>
  <c r="F2233" i="7" l="1"/>
  <c r="F996" i="7"/>
  <c r="M84" i="4"/>
  <c r="F2234" i="7" l="1"/>
  <c r="F997" i="7"/>
  <c r="M85" i="4"/>
  <c r="F2235" i="7" l="1"/>
  <c r="F998" i="7"/>
  <c r="M86" i="4"/>
  <c r="F2236" i="7" l="1"/>
  <c r="F999" i="7"/>
  <c r="M87" i="4"/>
  <c r="F2237" i="7" l="1"/>
  <c r="F1000" i="7"/>
  <c r="M88" i="4"/>
  <c r="F2238" i="7" l="1"/>
  <c r="F1001" i="7"/>
  <c r="M89" i="4"/>
  <c r="F2239" i="7" l="1"/>
  <c r="F1002" i="7"/>
  <c r="M90" i="4"/>
  <c r="F2240" i="7" l="1"/>
  <c r="F1003" i="7"/>
  <c r="M91" i="4"/>
  <c r="F2241" i="7" l="1"/>
  <c r="F1004" i="7"/>
  <c r="M92" i="4"/>
  <c r="F2242" i="7" l="1"/>
  <c r="F1005" i="7"/>
  <c r="M93" i="4"/>
  <c r="F2243" i="7" l="1"/>
  <c r="F1006" i="7"/>
  <c r="M94" i="4"/>
  <c r="F2244" i="7" l="1"/>
  <c r="F1007" i="7"/>
  <c r="M95" i="4"/>
  <c r="F2245" i="7" l="1"/>
  <c r="F1008" i="7"/>
  <c r="M96" i="4"/>
  <c r="F2246" i="7" l="1"/>
  <c r="F1009" i="7"/>
  <c r="M97" i="4"/>
  <c r="F2247" i="7" l="1"/>
  <c r="F1010" i="7"/>
  <c r="M98" i="4"/>
  <c r="F2248" i="7" l="1"/>
  <c r="F1011" i="7"/>
  <c r="M99" i="4"/>
  <c r="F2249" i="7" l="1"/>
  <c r="F1012" i="7"/>
  <c r="M100" i="4"/>
  <c r="F2250" i="7" l="1"/>
  <c r="F1013" i="7"/>
  <c r="M101" i="4"/>
  <c r="F2251" i="7" l="1"/>
  <c r="F1014" i="7"/>
  <c r="M102" i="4"/>
  <c r="F2252" i="7" l="1"/>
  <c r="F1015" i="7"/>
  <c r="M103" i="4"/>
  <c r="F2253" i="7" l="1"/>
  <c r="F1016" i="7"/>
  <c r="M104" i="4"/>
  <c r="F2254" i="7" l="1"/>
  <c r="F1017" i="7"/>
  <c r="M105" i="4"/>
  <c r="F2255" i="7" l="1"/>
  <c r="F1018" i="7"/>
  <c r="M106" i="4"/>
  <c r="F2256" i="7" l="1"/>
  <c r="F1019" i="7"/>
  <c r="M107" i="4"/>
  <c r="F2257" i="7" l="1"/>
  <c r="F1020" i="7"/>
  <c r="M108" i="4"/>
  <c r="F2258" i="7" l="1"/>
  <c r="F1021" i="7"/>
  <c r="M109" i="4"/>
  <c r="F2259" i="7" l="1"/>
  <c r="F1022" i="7"/>
  <c r="M110" i="4"/>
  <c r="F2260" i="7" l="1"/>
  <c r="F1023" i="7"/>
  <c r="M111" i="4"/>
  <c r="F2261" i="7" l="1"/>
  <c r="F1024" i="7"/>
  <c r="M112" i="4"/>
  <c r="F2262" i="7" l="1"/>
  <c r="F1025" i="7"/>
  <c r="M113" i="4"/>
  <c r="F2263" i="7" l="1"/>
  <c r="F1026" i="7"/>
  <c r="M114" i="4"/>
  <c r="F2264" i="7" l="1"/>
  <c r="F1027" i="7"/>
  <c r="M115" i="4"/>
  <c r="F2265" i="7" l="1"/>
  <c r="F1028" i="7"/>
  <c r="M116" i="4"/>
  <c r="F2266" i="7" l="1"/>
  <c r="F1029" i="7"/>
  <c r="M117" i="4"/>
  <c r="F2267" i="7" l="1"/>
  <c r="F1030" i="7"/>
  <c r="M118" i="4"/>
  <c r="F2268" i="7" l="1"/>
  <c r="F1031" i="7"/>
  <c r="M119" i="4"/>
  <c r="F2269" i="7" l="1"/>
  <c r="F1032" i="7"/>
  <c r="M120" i="4"/>
  <c r="F2270" i="7" l="1"/>
  <c r="F1033" i="7"/>
  <c r="M121" i="4"/>
  <c r="F2271" i="7" l="1"/>
  <c r="F1034" i="7"/>
  <c r="M122" i="4"/>
  <c r="F2272" i="7" l="1"/>
  <c r="F1035" i="7"/>
  <c r="M123" i="4"/>
  <c r="F2273" i="7" l="1"/>
  <c r="F1036" i="7"/>
  <c r="M124" i="4"/>
  <c r="F2274" i="7" l="1"/>
  <c r="F1037" i="7"/>
  <c r="M125" i="4"/>
  <c r="F2275" i="7" l="1"/>
  <c r="F1038" i="7"/>
  <c r="M126" i="4"/>
  <c r="F2276" i="7" l="1"/>
  <c r="F1039" i="7"/>
  <c r="M127" i="4"/>
  <c r="F2277" i="7" l="1"/>
  <c r="F1040" i="7"/>
  <c r="M128" i="4"/>
  <c r="F2278" i="7" l="1"/>
  <c r="F1041" i="7"/>
  <c r="M129" i="4"/>
  <c r="F2279" i="7" l="1"/>
  <c r="F1042" i="7"/>
  <c r="M130" i="4"/>
  <c r="F2280" i="7" l="1"/>
  <c r="F1043" i="7"/>
  <c r="M131" i="4"/>
  <c r="F2281" i="7" l="1"/>
  <c r="F1044" i="7"/>
  <c r="M132" i="4"/>
  <c r="F2282" i="7" l="1"/>
  <c r="F1045" i="7"/>
  <c r="M133" i="4"/>
  <c r="F2283" i="7" l="1"/>
  <c r="F1046" i="7"/>
  <c r="M134" i="4"/>
  <c r="F2284" i="7" l="1"/>
  <c r="F1047" i="7"/>
  <c r="M135" i="4"/>
  <c r="F2285" i="7" l="1"/>
  <c r="F1048" i="7"/>
  <c r="M136" i="4"/>
  <c r="F2286" i="7" l="1"/>
  <c r="F1049" i="7"/>
  <c r="M137" i="4"/>
  <c r="F2287" i="7" l="1"/>
  <c r="F1050" i="7"/>
  <c r="M138" i="4"/>
  <c r="F2288" i="7" l="1"/>
  <c r="F1051" i="7"/>
  <c r="M139" i="4"/>
  <c r="F2289" i="7" l="1"/>
  <c r="F1052" i="7"/>
  <c r="M140" i="4"/>
  <c r="F2290" i="7" l="1"/>
  <c r="F1053" i="7"/>
  <c r="M141" i="4"/>
  <c r="F2291" i="7" l="1"/>
  <c r="F1054" i="7"/>
  <c r="M142" i="4"/>
  <c r="F2292" i="7" l="1"/>
  <c r="F1055" i="7"/>
  <c r="M143" i="4"/>
  <c r="F2293" i="7" l="1"/>
  <c r="F1056" i="7"/>
  <c r="M144" i="4"/>
  <c r="F2294" i="7" l="1"/>
  <c r="F1057" i="7"/>
  <c r="M145" i="4"/>
  <c r="F2295" i="7" l="1"/>
  <c r="F1058" i="7"/>
  <c r="M146" i="4"/>
  <c r="F2296" i="7" l="1"/>
  <c r="F1059" i="7"/>
  <c r="M147" i="4"/>
  <c r="F2297" i="7" l="1"/>
  <c r="F1060" i="7"/>
  <c r="M148" i="4"/>
  <c r="F2298" i="7" l="1"/>
  <c r="F1061" i="7"/>
  <c r="M149" i="4"/>
  <c r="F2299" i="7" l="1"/>
  <c r="F1062" i="7"/>
  <c r="M150" i="4"/>
  <c r="F2300" i="7" l="1"/>
  <c r="F1063" i="7"/>
  <c r="M151" i="4"/>
  <c r="F2301" i="7" l="1"/>
  <c r="F1064" i="7"/>
  <c r="M152" i="4"/>
  <c r="F2302" i="7" l="1"/>
  <c r="F1065" i="7"/>
  <c r="M153" i="4"/>
  <c r="F2303" i="7" l="1"/>
  <c r="F1066" i="7"/>
  <c r="M154" i="4"/>
  <c r="F2304" i="7" l="1"/>
  <c r="F1067" i="7"/>
  <c r="M155" i="4"/>
  <c r="F2305" i="7" l="1"/>
  <c r="F1068" i="7"/>
  <c r="M156" i="4"/>
  <c r="F2306" i="7" l="1"/>
  <c r="F1069" i="7"/>
  <c r="M157" i="4"/>
  <c r="F2307" i="7" l="1"/>
  <c r="F1070" i="7"/>
  <c r="M158" i="4"/>
  <c r="F2308" i="7" l="1"/>
  <c r="F1071" i="7"/>
  <c r="M159" i="4"/>
  <c r="F2309" i="7" l="1"/>
  <c r="F1072" i="7"/>
  <c r="M160" i="4"/>
  <c r="F2310" i="7" l="1"/>
  <c r="F1073" i="7"/>
  <c r="M161" i="4"/>
  <c r="F2311" i="7" l="1"/>
  <c r="F1074" i="7"/>
  <c r="M162" i="4"/>
  <c r="F2312" i="7" l="1"/>
  <c r="F1075" i="7"/>
  <c r="M163" i="4"/>
  <c r="F2313" i="7" l="1"/>
  <c r="F1076" i="7"/>
  <c r="M164" i="4"/>
  <c r="F2314" i="7" l="1"/>
  <c r="F1077" i="7"/>
  <c r="M165" i="4"/>
  <c r="F2315" i="7" l="1"/>
  <c r="F1078" i="7"/>
  <c r="M166" i="4"/>
  <c r="F2316" i="7" l="1"/>
  <c r="F1079" i="7"/>
  <c r="M167" i="4"/>
  <c r="F2317" i="7" l="1"/>
  <c r="F1080" i="7"/>
  <c r="M168" i="4"/>
  <c r="F2318" i="7" l="1"/>
  <c r="F1081" i="7"/>
  <c r="M169" i="4"/>
  <c r="F2319" i="7" l="1"/>
  <c r="F1082" i="7"/>
  <c r="M170" i="4"/>
  <c r="F2320" i="7" l="1"/>
  <c r="F1083" i="7"/>
  <c r="M171" i="4"/>
  <c r="F2321" i="7" l="1"/>
  <c r="F1084" i="7"/>
  <c r="M172" i="4"/>
  <c r="F2322" i="7" l="1"/>
  <c r="F1085" i="7"/>
  <c r="M173" i="4"/>
  <c r="F2323" i="7" l="1"/>
  <c r="F1086" i="7"/>
  <c r="M174" i="4"/>
  <c r="F2324" i="7" l="1"/>
  <c r="F1087" i="7"/>
  <c r="M175" i="4"/>
  <c r="F2325" i="7" l="1"/>
  <c r="F1088" i="7"/>
  <c r="M176" i="4"/>
  <c r="F2326" i="7" l="1"/>
  <c r="F1089" i="7"/>
  <c r="M177" i="4"/>
  <c r="F2327" i="7" l="1"/>
  <c r="F1090" i="7"/>
  <c r="M178" i="4"/>
  <c r="F2328" i="7" l="1"/>
  <c r="F1091" i="7"/>
  <c r="M179" i="4"/>
  <c r="F2329" i="7" l="1"/>
  <c r="F1092" i="7"/>
  <c r="M180" i="4"/>
  <c r="F2330" i="7" l="1"/>
  <c r="F1093" i="7"/>
  <c r="M181" i="4"/>
  <c r="F2331" i="7" l="1"/>
  <c r="F1094" i="7"/>
  <c r="M182" i="4"/>
  <c r="F2332" i="7" l="1"/>
  <c r="F1095" i="7"/>
  <c r="M183" i="4"/>
  <c r="F2333" i="7" l="1"/>
  <c r="F1096" i="7"/>
  <c r="M184" i="4"/>
  <c r="F2334" i="7" l="1"/>
  <c r="F1097" i="7"/>
  <c r="M185" i="4"/>
  <c r="F2335" i="7" l="1"/>
  <c r="F1098" i="7"/>
  <c r="M186" i="4"/>
  <c r="F2336" i="7" l="1"/>
  <c r="F1099" i="7"/>
  <c r="M187" i="4"/>
  <c r="F2337" i="7" l="1"/>
  <c r="F1100" i="7"/>
  <c r="M188" i="4"/>
  <c r="F2338" i="7" l="1"/>
  <c r="F1101" i="7"/>
  <c r="M189" i="4"/>
  <c r="F2339" i="7" l="1"/>
  <c r="F1102" i="7"/>
  <c r="M190" i="4"/>
  <c r="F2340" i="7" l="1"/>
  <c r="F1103" i="7"/>
  <c r="M191" i="4"/>
  <c r="F2341" i="7" l="1"/>
  <c r="F1104" i="7"/>
  <c r="M192" i="4"/>
  <c r="F2342" i="7" l="1"/>
  <c r="F1105" i="7"/>
  <c r="M193" i="4"/>
  <c r="F2343" i="7" l="1"/>
  <c r="F1106" i="7"/>
  <c r="M194" i="4"/>
  <c r="F2344" i="7" l="1"/>
  <c r="F1107" i="7"/>
  <c r="M195" i="4"/>
  <c r="F2345" i="7" l="1"/>
  <c r="F1108" i="7"/>
  <c r="M196" i="4"/>
  <c r="F2346" i="7" l="1"/>
  <c r="F1109" i="7"/>
  <c r="M197" i="4"/>
  <c r="F2347" i="7" l="1"/>
  <c r="F1110" i="7"/>
  <c r="M198" i="4"/>
  <c r="F2348" i="7" l="1"/>
  <c r="F1111" i="7"/>
  <c r="M199" i="4"/>
  <c r="F2349" i="7" l="1"/>
  <c r="F1112" i="7"/>
  <c r="M200" i="4"/>
  <c r="F2350" i="7" l="1"/>
  <c r="F1113" i="7"/>
  <c r="M201" i="4"/>
  <c r="F2351" i="7" l="1"/>
  <c r="F1114" i="7"/>
  <c r="M202" i="4"/>
  <c r="F2352" i="7" l="1"/>
  <c r="F1115" i="7"/>
  <c r="M203" i="4"/>
  <c r="F2353" i="7" l="1"/>
  <c r="F1116" i="7"/>
  <c r="M204" i="4"/>
  <c r="F2354" i="7" l="1"/>
  <c r="F1117" i="7"/>
  <c r="M205" i="4"/>
  <c r="F2355" i="7" l="1"/>
  <c r="F1118" i="7"/>
  <c r="M206" i="4"/>
  <c r="F2356" i="7" l="1"/>
  <c r="F1119" i="7"/>
  <c r="M207" i="4"/>
  <c r="F2357" i="7" l="1"/>
  <c r="F1120" i="7"/>
  <c r="M208" i="4"/>
  <c r="F2358" i="7" l="1"/>
  <c r="F1121" i="7"/>
  <c r="M209" i="4"/>
  <c r="F2359" i="7" l="1"/>
  <c r="F1122" i="7"/>
  <c r="M210" i="4"/>
  <c r="F2360" i="7" l="1"/>
  <c r="F1123" i="7"/>
  <c r="M211" i="4"/>
  <c r="F2361" i="7" l="1"/>
  <c r="F1124" i="7"/>
  <c r="M212" i="4"/>
  <c r="F2362" i="7" l="1"/>
  <c r="F1125" i="7"/>
  <c r="M213" i="4"/>
  <c r="F2363" i="7" l="1"/>
  <c r="F1126" i="7"/>
  <c r="M214" i="4"/>
  <c r="F2364" i="7" l="1"/>
  <c r="F1127" i="7"/>
  <c r="M215" i="4"/>
  <c r="F2365" i="7" l="1"/>
  <c r="F1128" i="7"/>
  <c r="M216" i="4"/>
  <c r="F2366" i="7" l="1"/>
  <c r="F1129" i="7"/>
  <c r="M217" i="4"/>
  <c r="F2367" i="7" l="1"/>
  <c r="F1130" i="7"/>
  <c r="M218" i="4"/>
  <c r="F2368" i="7" l="1"/>
  <c r="F1131" i="7"/>
  <c r="M219" i="4"/>
  <c r="F2369" i="7" l="1"/>
  <c r="F1132" i="7"/>
  <c r="M220" i="4"/>
  <c r="F2370" i="7" l="1"/>
  <c r="F1133" i="7"/>
  <c r="M221" i="4"/>
  <c r="F2371" i="7" l="1"/>
  <c r="F1134" i="7"/>
  <c r="M222" i="4"/>
  <c r="F2372" i="7" l="1"/>
  <c r="F1135" i="7"/>
  <c r="M223" i="4"/>
  <c r="F2373" i="7" l="1"/>
  <c r="F1136" i="7"/>
  <c r="M224" i="4"/>
  <c r="F2374" i="7" l="1"/>
  <c r="F1137" i="7"/>
  <c r="M225" i="4"/>
  <c r="F2375" i="7" l="1"/>
  <c r="F1138" i="7"/>
  <c r="M226" i="4"/>
  <c r="F2376" i="7" l="1"/>
  <c r="F1139" i="7"/>
  <c r="M227" i="4"/>
  <c r="F2377" i="7" l="1"/>
  <c r="F1140" i="7"/>
  <c r="M228" i="4"/>
  <c r="F2378" i="7" l="1"/>
  <c r="F1141" i="7"/>
  <c r="M229" i="4"/>
  <c r="F2379" i="7" l="1"/>
  <c r="F1142" i="7"/>
  <c r="M230" i="4"/>
  <c r="F2380" i="7" l="1"/>
  <c r="F1143" i="7"/>
  <c r="M231" i="4"/>
  <c r="F2381" i="7" l="1"/>
  <c r="F1144" i="7"/>
  <c r="M232" i="4"/>
  <c r="F2382" i="7" l="1"/>
  <c r="F1145" i="7"/>
  <c r="M233" i="4"/>
  <c r="F2383" i="7" l="1"/>
  <c r="F1146" i="7"/>
  <c r="M234" i="4"/>
  <c r="F2384" i="7" l="1"/>
  <c r="F1147" i="7"/>
  <c r="M235" i="4"/>
  <c r="F2385" i="7" l="1"/>
  <c r="F1148" i="7"/>
  <c r="M236" i="4"/>
  <c r="F2386" i="7" l="1"/>
  <c r="F1149" i="7"/>
  <c r="M237" i="4"/>
  <c r="F2387" i="7" l="1"/>
  <c r="F1150" i="7"/>
  <c r="M238" i="4"/>
  <c r="F2388" i="7" l="1"/>
  <c r="F1151" i="7"/>
  <c r="M239" i="4"/>
  <c r="F2389" i="7" l="1"/>
  <c r="F1152" i="7"/>
  <c r="M240" i="4"/>
  <c r="F2390" i="7" l="1"/>
  <c r="F1153" i="7"/>
  <c r="M241" i="4"/>
  <c r="F2391" i="7" l="1"/>
  <c r="F1154" i="7"/>
  <c r="M242" i="4"/>
  <c r="F2392" i="7" l="1"/>
  <c r="F1155" i="7"/>
  <c r="M243" i="4"/>
  <c r="F2393" i="7" l="1"/>
  <c r="F1156" i="7"/>
  <c r="M244" i="4"/>
  <c r="F2394" i="7" l="1"/>
  <c r="F1157" i="7"/>
  <c r="M245" i="4"/>
  <c r="F2395" i="7" l="1"/>
  <c r="F1158" i="7"/>
  <c r="M246" i="4"/>
  <c r="F2396" i="7" l="1"/>
  <c r="F1159" i="7"/>
  <c r="M247" i="4"/>
  <c r="F2397" i="7" l="1"/>
  <c r="F1160" i="7"/>
  <c r="M248" i="4"/>
  <c r="F2398" i="7" l="1"/>
  <c r="F1161" i="7"/>
  <c r="M249" i="4"/>
  <c r="F2399" i="7" l="1"/>
  <c r="F1162" i="7"/>
  <c r="M250" i="4"/>
  <c r="F2400" i="7" l="1"/>
  <c r="F1163" i="7"/>
  <c r="M251" i="4"/>
  <c r="F2401" i="7" l="1"/>
  <c r="F1164" i="7"/>
  <c r="M252" i="4"/>
  <c r="F2402" i="7" l="1"/>
  <c r="F1165" i="7"/>
  <c r="M253" i="4"/>
  <c r="F2403" i="7" l="1"/>
  <c r="F1166" i="7"/>
  <c r="M254" i="4"/>
  <c r="F2404" i="7" l="1"/>
  <c r="F1167" i="7"/>
  <c r="M255" i="4"/>
  <c r="F2405" i="7" l="1"/>
  <c r="F1168" i="7"/>
  <c r="M256" i="4"/>
  <c r="F2406" i="7" l="1"/>
  <c r="F1169" i="7"/>
  <c r="M257" i="4"/>
  <c r="F2407" i="7" l="1"/>
  <c r="F1170" i="7"/>
  <c r="M258" i="4"/>
  <c r="F2408" i="7" l="1"/>
  <c r="F1171" i="7"/>
  <c r="M259" i="4"/>
  <c r="F2409" i="7" l="1"/>
  <c r="F1172" i="7"/>
  <c r="M260" i="4"/>
  <c r="F2410" i="7" l="1"/>
  <c r="F1173" i="7"/>
  <c r="M261" i="4"/>
  <c r="F2411" i="7" l="1"/>
  <c r="F1174" i="7"/>
  <c r="M262" i="4"/>
  <c r="F2412" i="7" l="1"/>
  <c r="F1175" i="7"/>
  <c r="M263" i="4"/>
  <c r="F2413" i="7" l="1"/>
  <c r="F1176" i="7"/>
  <c r="M264" i="4"/>
  <c r="F2414" i="7" l="1"/>
  <c r="F1177" i="7"/>
  <c r="M265" i="4"/>
  <c r="F2415" i="7" l="1"/>
  <c r="F1178" i="7"/>
  <c r="M266" i="4"/>
  <c r="F2416" i="7" l="1"/>
  <c r="F1179" i="7"/>
  <c r="M267" i="4"/>
  <c r="F2417" i="7" l="1"/>
  <c r="F1180" i="7"/>
  <c r="M268" i="4"/>
  <c r="F2418" i="7" l="1"/>
  <c r="F1181" i="7"/>
  <c r="M269" i="4"/>
  <c r="F2419" i="7" l="1"/>
  <c r="F1182" i="7"/>
  <c r="M270" i="4"/>
  <c r="F2420" i="7" l="1"/>
  <c r="F1183" i="7"/>
  <c r="M271" i="4"/>
  <c r="F2421" i="7" l="1"/>
  <c r="F1184" i="7"/>
  <c r="M272" i="4"/>
  <c r="F2422" i="7" l="1"/>
  <c r="F1185" i="7"/>
  <c r="M273" i="4"/>
  <c r="F2423" i="7" l="1"/>
  <c r="F1186" i="7"/>
  <c r="M274" i="4"/>
  <c r="F2424" i="7" l="1"/>
  <c r="F1187" i="7"/>
  <c r="M275" i="4"/>
  <c r="F2425" i="7" l="1"/>
  <c r="F1188" i="7"/>
  <c r="M276" i="4"/>
  <c r="F2426" i="7" l="1"/>
  <c r="F1189" i="7"/>
  <c r="M277" i="4"/>
  <c r="F2427" i="7" l="1"/>
  <c r="F1190" i="7"/>
  <c r="M278" i="4"/>
  <c r="F2428" i="7" l="1"/>
  <c r="F1191" i="7"/>
  <c r="M279" i="4"/>
  <c r="F2429" i="7" l="1"/>
  <c r="F1192" i="7"/>
  <c r="M280" i="4"/>
  <c r="F2430" i="7" l="1"/>
  <c r="F1193" i="7"/>
  <c r="M281" i="4"/>
  <c r="F2431" i="7" l="1"/>
  <c r="F1194" i="7"/>
  <c r="M282" i="4"/>
  <c r="F2432" i="7" l="1"/>
  <c r="F1195" i="7"/>
  <c r="M283" i="4"/>
  <c r="F2433" i="7" l="1"/>
  <c r="F1196" i="7"/>
  <c r="M284" i="4"/>
  <c r="F2434" i="7" l="1"/>
  <c r="F1197" i="7"/>
  <c r="M285" i="4"/>
  <c r="F2435" i="7" l="1"/>
  <c r="F1198" i="7"/>
  <c r="M286" i="4"/>
  <c r="F2436" i="7" l="1"/>
  <c r="F1199" i="7"/>
  <c r="M287" i="4"/>
  <c r="F2437" i="7" l="1"/>
  <c r="F1200" i="7"/>
  <c r="M288" i="4"/>
  <c r="F2438" i="7" l="1"/>
  <c r="F1201" i="7"/>
  <c r="M289" i="4"/>
  <c r="F2439" i="7" l="1"/>
  <c r="F1202" i="7"/>
  <c r="M290" i="4"/>
  <c r="F2440" i="7" l="1"/>
  <c r="F1203" i="7"/>
  <c r="M291" i="4"/>
  <c r="F2441" i="7" l="1"/>
  <c r="F1204" i="7"/>
  <c r="M292" i="4"/>
  <c r="F2442" i="7" l="1"/>
  <c r="F1205" i="7"/>
  <c r="M293" i="4"/>
  <c r="F2443" i="7" l="1"/>
  <c r="F1206" i="7"/>
  <c r="M294" i="4"/>
  <c r="F2444" i="7" l="1"/>
  <c r="F1207" i="7"/>
  <c r="M295" i="4"/>
  <c r="F2445" i="7" l="1"/>
  <c r="F1208" i="7"/>
  <c r="M296" i="4"/>
  <c r="F2446" i="7" l="1"/>
  <c r="F1209" i="7"/>
  <c r="M297" i="4"/>
  <c r="F2447" i="7" l="1"/>
  <c r="F1210" i="7"/>
  <c r="M298" i="4"/>
  <c r="F2448" i="7" l="1"/>
  <c r="F1211" i="7"/>
  <c r="M299" i="4"/>
  <c r="F2449" i="7" l="1"/>
  <c r="F1212" i="7"/>
  <c r="M300" i="4"/>
  <c r="F2450" i="7" l="1"/>
  <c r="F1213" i="7"/>
  <c r="M301" i="4"/>
  <c r="F2451" i="7" l="1"/>
  <c r="F1214" i="7"/>
  <c r="M302" i="4"/>
  <c r="F2452" i="7" l="1"/>
  <c r="F1215" i="7"/>
  <c r="M303" i="4"/>
  <c r="F2453" i="7" l="1"/>
  <c r="F1216" i="7"/>
  <c r="M304" i="4"/>
  <c r="F2454" i="7" l="1"/>
  <c r="F1217" i="7"/>
  <c r="M305" i="4"/>
  <c r="F2455" i="7" l="1"/>
  <c r="F1218" i="7"/>
  <c r="M306" i="4"/>
  <c r="F2456" i="7" l="1"/>
  <c r="F1219" i="7"/>
  <c r="M307" i="4"/>
  <c r="F2457" i="7" l="1"/>
  <c r="F1220" i="7"/>
  <c r="M308" i="4"/>
  <c r="F2458" i="7" l="1"/>
  <c r="F1221" i="7"/>
  <c r="M309" i="4"/>
  <c r="F2459" i="7" l="1"/>
  <c r="F1222" i="7"/>
  <c r="M310" i="4"/>
  <c r="F2460" i="7" l="1"/>
  <c r="F1223" i="7"/>
  <c r="M311" i="4"/>
  <c r="F2461" i="7" l="1"/>
  <c r="F1224" i="7"/>
  <c r="M312" i="4"/>
  <c r="F2462" i="7" l="1"/>
  <c r="F1225" i="7"/>
  <c r="M313" i="4"/>
  <c r="F2463" i="7" l="1"/>
  <c r="F1226" i="7"/>
  <c r="M314" i="4"/>
  <c r="F2464" i="7" l="1"/>
  <c r="F1227" i="7"/>
  <c r="M315" i="4"/>
  <c r="F2465" i="7" l="1"/>
  <c r="F1228" i="7"/>
  <c r="M316" i="4"/>
  <c r="F2466" i="7" l="1"/>
  <c r="F1229" i="7"/>
  <c r="M317" i="4"/>
  <c r="F2467" i="7" l="1"/>
  <c r="F1230" i="7"/>
  <c r="M318" i="4"/>
  <c r="F2468" i="7" l="1"/>
  <c r="F1231" i="7"/>
  <c r="M319" i="4"/>
  <c r="F2469" i="7" l="1"/>
  <c r="F1232" i="7"/>
  <c r="M320" i="4"/>
  <c r="F2470" i="7" l="1"/>
  <c r="F1233" i="7"/>
  <c r="M321" i="4"/>
  <c r="F2471" i="7" l="1"/>
  <c r="F1234" i="7"/>
  <c r="M322" i="4"/>
  <c r="F2472" i="7" l="1"/>
  <c r="F1235" i="7"/>
  <c r="M323" i="4"/>
  <c r="F2473" i="7" l="1"/>
  <c r="F1236" i="7"/>
  <c r="M324" i="4"/>
  <c r="F2474" i="7" l="1"/>
  <c r="F1237" i="7"/>
  <c r="M325" i="4"/>
  <c r="F2475" i="7" l="1"/>
  <c r="F1238" i="7"/>
  <c r="M326" i="4"/>
  <c r="F2476" i="7" l="1"/>
  <c r="F1239" i="7"/>
  <c r="M327" i="4"/>
  <c r="F2477" i="7" l="1"/>
  <c r="F1240" i="7"/>
  <c r="M328" i="4"/>
  <c r="F2478" i="7" l="1"/>
  <c r="F1242" i="7"/>
  <c r="F1241" i="7"/>
  <c r="M329" i="4"/>
  <c r="F2479" i="7" l="1"/>
  <c r="M330" i="4"/>
  <c r="F2480" i="7" l="1"/>
  <c r="M331" i="4"/>
  <c r="F2481" i="7" l="1"/>
  <c r="M332" i="4"/>
  <c r="F2482" i="7" l="1"/>
  <c r="M333" i="4"/>
  <c r="F2483" i="7" l="1"/>
  <c r="M334" i="4"/>
  <c r="F2484" i="7" l="1"/>
  <c r="M335" i="4"/>
  <c r="F2485" i="7" l="1"/>
  <c r="M336" i="4"/>
  <c r="F2486" i="7" l="1"/>
  <c r="M337" i="4"/>
  <c r="F2487" i="7" l="1"/>
  <c r="M338" i="4"/>
  <c r="F2488" i="7" l="1"/>
  <c r="M339" i="4"/>
  <c r="F2489" i="7" l="1"/>
  <c r="M340" i="4"/>
  <c r="F2490" i="7" l="1"/>
  <c r="M341" i="4"/>
  <c r="F2491" i="7" l="1"/>
  <c r="M342" i="4"/>
  <c r="F2492" i="7" l="1"/>
  <c r="M343" i="4"/>
  <c r="F2493" i="7" l="1"/>
  <c r="M344" i="4"/>
  <c r="F2494" i="7" l="1"/>
  <c r="M345" i="4"/>
  <c r="F2495" i="7" l="1"/>
  <c r="M346" i="4"/>
  <c r="F2496" i="7" l="1"/>
  <c r="M347" i="4"/>
  <c r="F2497" i="7" l="1"/>
  <c r="M348" i="4"/>
  <c r="F2498" i="7" l="1"/>
  <c r="M349" i="4"/>
  <c r="F2499" i="7" l="1"/>
  <c r="M350" i="4"/>
  <c r="F2500" i="7" l="1"/>
  <c r="M351" i="4"/>
  <c r="F2501" i="7" l="1"/>
  <c r="M352" i="4"/>
  <c r="F2502" i="7" l="1"/>
  <c r="M353" i="4"/>
  <c r="M354" i="4" s="1"/>
  <c r="M355" i="4" s="1"/>
  <c r="M356" i="4" s="1"/>
  <c r="F2503" i="7" l="1"/>
  <c r="M357" i="4"/>
  <c r="M358" i="4" s="1"/>
  <c r="M359" i="4" s="1"/>
  <c r="F2504" i="7" l="1"/>
  <c r="M360" i="4"/>
  <c r="F2505" i="7" l="1"/>
  <c r="M361" i="4"/>
  <c r="F2506" i="7" l="1"/>
  <c r="M362" i="4"/>
  <c r="F2507" i="7" l="1"/>
  <c r="M363" i="4"/>
  <c r="M364" i="4" s="1"/>
  <c r="M365" i="4" s="1"/>
  <c r="F2508" i="7" l="1"/>
  <c r="M366" i="4"/>
  <c r="F2509" i="7" l="1"/>
  <c r="M367" i="4"/>
  <c r="F2510" i="7" l="1"/>
  <c r="M368" i="4"/>
  <c r="F2511" i="7" l="1"/>
  <c r="M369" i="4"/>
  <c r="F2512" i="7" l="1"/>
  <c r="M370" i="4"/>
  <c r="F2513" i="7" l="1"/>
  <c r="M371" i="4"/>
  <c r="F2514" i="7" l="1"/>
  <c r="M372" i="4"/>
  <c r="F2515" i="7" l="1"/>
  <c r="M373" i="4"/>
  <c r="F2516" i="7" l="1"/>
  <c r="M374" i="4"/>
  <c r="F2517" i="7" l="1"/>
  <c r="M375" i="4"/>
  <c r="F2518" i="7" l="1"/>
  <c r="M376" i="4"/>
  <c r="F2519" i="7" l="1"/>
  <c r="M377" i="4"/>
  <c r="F2520" i="7" l="1"/>
  <c r="M378" i="4"/>
  <c r="F2521" i="7" l="1"/>
  <c r="M379" i="4"/>
  <c r="M380" i="4" s="1"/>
  <c r="M381" i="4"/>
  <c r="F2522" i="7" l="1"/>
  <c r="M382" i="4"/>
  <c r="F2523" i="7" l="1"/>
  <c r="M383" i="4"/>
  <c r="F2524" i="7" l="1"/>
  <c r="M384" i="4"/>
  <c r="F2525" i="7" l="1"/>
  <c r="M385" i="4"/>
  <c r="F2526" i="7" l="1"/>
  <c r="M386" i="4"/>
  <c r="F2527" i="7" l="1"/>
  <c r="M387" i="4"/>
  <c r="M388" i="4"/>
  <c r="F2528" i="7" l="1"/>
  <c r="M389" i="4"/>
  <c r="F2529" i="7" l="1"/>
  <c r="M390" i="4"/>
  <c r="F2530" i="7" l="1"/>
  <c r="M391" i="4"/>
  <c r="F2531" i="7" l="1"/>
  <c r="M392" i="4"/>
  <c r="F2532" i="7" l="1"/>
  <c r="M393" i="4"/>
  <c r="F2533" i="7" l="1"/>
  <c r="M394" i="4"/>
  <c r="F2534" i="7" l="1"/>
  <c r="M395" i="4"/>
  <c r="F2535" i="7" l="1"/>
  <c r="M396" i="4"/>
  <c r="F2536" i="7" l="1"/>
  <c r="M397" i="4"/>
  <c r="F2537" i="7" l="1"/>
  <c r="M398" i="4"/>
  <c r="F2538" i="7" l="1"/>
  <c r="M399" i="4"/>
  <c r="F2539" i="7" l="1"/>
  <c r="M400" i="4"/>
  <c r="F2540" i="7" l="1"/>
  <c r="M401" i="4"/>
  <c r="F2541" i="7" l="1"/>
  <c r="M402" i="4"/>
  <c r="F2542" i="7" l="1"/>
  <c r="M403" i="4"/>
  <c r="F2543" i="7" l="1"/>
  <c r="M404" i="4"/>
  <c r="F2544" i="7" l="1"/>
  <c r="M405" i="4"/>
  <c r="F2545" i="7" l="1"/>
  <c r="M406" i="4"/>
  <c r="F2546" i="7" l="1"/>
  <c r="M407" i="4"/>
  <c r="F2547" i="7" l="1"/>
  <c r="M408" i="4"/>
  <c r="F2548" i="7" l="1"/>
  <c r="M409" i="4"/>
  <c r="F2549" i="7" l="1"/>
  <c r="M410" i="4"/>
  <c r="F2550" i="7" l="1"/>
  <c r="M411" i="4"/>
  <c r="F2551" i="7" l="1"/>
  <c r="M412" i="4"/>
  <c r="F2552" i="7" l="1"/>
  <c r="M413" i="4"/>
  <c r="F2553" i="7" l="1"/>
  <c r="M414" i="4"/>
  <c r="F2554" i="7" l="1"/>
  <c r="M415" i="4"/>
  <c r="F2555" i="7" l="1"/>
  <c r="M416" i="4"/>
  <c r="F2556" i="7" l="1"/>
  <c r="M417" i="4"/>
  <c r="F2557" i="7" l="1"/>
  <c r="M418" i="4"/>
  <c r="F2558" i="7" l="1"/>
  <c r="M419" i="4"/>
  <c r="F2559" i="7" l="1"/>
  <c r="M420" i="4"/>
  <c r="F2560" i="7" l="1"/>
  <c r="M421" i="4"/>
  <c r="F2561" i="7" l="1"/>
  <c r="M422" i="4"/>
  <c r="F2562" i="7" l="1"/>
  <c r="M423" i="4"/>
  <c r="M424" i="4"/>
  <c r="F2563" i="7" l="1"/>
  <c r="M425" i="4"/>
  <c r="F2564" i="7" l="1"/>
  <c r="M426" i="4"/>
  <c r="F2565" i="7" l="1"/>
  <c r="M427" i="4"/>
  <c r="F2566" i="7" l="1"/>
  <c r="M428" i="4"/>
  <c r="F2567" i="7" l="1"/>
  <c r="M429" i="4"/>
  <c r="F2568" i="7" l="1"/>
  <c r="M430" i="4"/>
  <c r="F2569" i="7" l="1"/>
  <c r="M431" i="4"/>
  <c r="F2570" i="7" l="1"/>
  <c r="M432" i="4"/>
  <c r="F2571" i="7" l="1"/>
  <c r="M433" i="4"/>
  <c r="F2572" i="7" l="1"/>
  <c r="M434" i="4"/>
  <c r="F2573" i="7" l="1"/>
  <c r="M435" i="4"/>
  <c r="F2574" i="7" l="1"/>
  <c r="M436" i="4"/>
  <c r="F2575" i="7" l="1"/>
  <c r="M437" i="4"/>
  <c r="F2576" i="7" l="1"/>
  <c r="M438" i="4"/>
  <c r="F2577" i="7" l="1"/>
  <c r="M439" i="4"/>
  <c r="F2578" i="7" l="1"/>
  <c r="M440" i="4"/>
  <c r="F2579" i="7" l="1"/>
  <c r="M441" i="4"/>
  <c r="F2580" i="7" l="1"/>
  <c r="M442" i="4"/>
  <c r="F2581" i="7" l="1"/>
  <c r="M443" i="4"/>
  <c r="F2582" i="7" l="1"/>
  <c r="M444" i="4"/>
  <c r="F2583" i="7" l="1"/>
  <c r="M445" i="4"/>
  <c r="F2584" i="7" l="1"/>
  <c r="M446" i="4"/>
  <c r="F2585" i="7" l="1"/>
  <c r="M447" i="4"/>
  <c r="F2586" i="7" l="1"/>
  <c r="M448" i="4"/>
  <c r="F2587" i="7" l="1"/>
  <c r="M449" i="4"/>
  <c r="F2588" i="7" l="1"/>
  <c r="M450" i="4"/>
  <c r="F2589" i="7" l="1"/>
  <c r="M451" i="4"/>
  <c r="F2590" i="7" l="1"/>
  <c r="M452" i="4"/>
  <c r="F2591" i="7" l="1"/>
  <c r="M453" i="4"/>
  <c r="F2592" i="7" l="1"/>
  <c r="M454" i="4"/>
  <c r="F2593" i="7" l="1"/>
  <c r="M455" i="4"/>
  <c r="M456" i="4"/>
  <c r="F2594" i="7" l="1"/>
  <c r="M457" i="4"/>
  <c r="F2595" i="7" l="1"/>
  <c r="M458" i="4"/>
  <c r="F2596" i="7" l="1"/>
  <c r="M459" i="4"/>
  <c r="F2597" i="7" l="1"/>
  <c r="M460" i="4"/>
  <c r="F2598" i="7" l="1"/>
  <c r="M461" i="4"/>
  <c r="F2599" i="7" l="1"/>
  <c r="M462" i="4"/>
  <c r="F2600" i="7" l="1"/>
  <c r="M463" i="4"/>
  <c r="F2601" i="7" l="1"/>
  <c r="M464" i="4"/>
  <c r="F2602" i="7" l="1"/>
  <c r="M465" i="4"/>
  <c r="F2603" i="7" l="1"/>
  <c r="M466" i="4"/>
  <c r="F2604" i="7" l="1"/>
  <c r="M467" i="4"/>
  <c r="F2605" i="7" l="1"/>
  <c r="M468" i="4"/>
  <c r="F2606" i="7" l="1"/>
  <c r="M469" i="4"/>
  <c r="F2607" i="7" l="1"/>
  <c r="M470" i="4"/>
  <c r="F2608" i="7" l="1"/>
  <c r="M471" i="4"/>
  <c r="F2609" i="7" l="1"/>
  <c r="M472" i="4"/>
  <c r="F2610" i="7" l="1"/>
  <c r="M473" i="4"/>
  <c r="F2611" i="7" l="1"/>
  <c r="M474" i="4"/>
  <c r="F2612" i="7" l="1"/>
  <c r="M475" i="4"/>
  <c r="F2613" i="7" l="1"/>
  <c r="M476" i="4"/>
  <c r="F2614" i="7" l="1"/>
  <c r="M477" i="4"/>
  <c r="F2615" i="7" l="1"/>
  <c r="M478" i="4"/>
  <c r="F2616" i="7" l="1"/>
  <c r="M479" i="4"/>
  <c r="F2617" i="7" l="1"/>
  <c r="M480" i="4"/>
  <c r="F2618" i="7" l="1"/>
  <c r="M481" i="4"/>
  <c r="F2619" i="7" l="1"/>
  <c r="M482" i="4"/>
  <c r="F2620" i="7" l="1"/>
  <c r="M483" i="4"/>
  <c r="F2621" i="7" l="1"/>
  <c r="M484" i="4"/>
  <c r="F2622" i="7" l="1"/>
  <c r="M485" i="4"/>
  <c r="F2623" i="7" l="1"/>
  <c r="M486" i="4"/>
  <c r="F2624" i="7" l="1"/>
  <c r="M487" i="4"/>
  <c r="F2625" i="7" l="1"/>
  <c r="M488" i="4"/>
  <c r="F2626" i="7" l="1"/>
  <c r="M489" i="4"/>
  <c r="F2627" i="7" l="1"/>
  <c r="M490" i="4"/>
  <c r="F2628" i="7" l="1"/>
  <c r="M491" i="4"/>
  <c r="F2629" i="7" l="1"/>
  <c r="M492" i="4"/>
  <c r="F2630" i="7" l="1"/>
  <c r="M493" i="4"/>
  <c r="F2631" i="7" l="1"/>
  <c r="M494" i="4"/>
  <c r="F2632" i="7" l="1"/>
  <c r="M495" i="4"/>
  <c r="F2633" i="7" l="1"/>
  <c r="M496" i="4"/>
  <c r="F2634" i="7" l="1"/>
  <c r="M497" i="4"/>
  <c r="F2635" i="7" l="1"/>
  <c r="M498" i="4"/>
  <c r="F2636" i="7" l="1"/>
  <c r="M499" i="4"/>
  <c r="F2637" i="7" l="1"/>
  <c r="M500" i="4"/>
  <c r="F2638" i="7" l="1"/>
  <c r="M501" i="4"/>
  <c r="F2639" i="7" l="1"/>
  <c r="M502" i="4"/>
  <c r="F2640" i="7" l="1"/>
  <c r="M503" i="4"/>
  <c r="M504" i="4"/>
  <c r="M505" i="4"/>
  <c r="F2641" i="7" l="1"/>
  <c r="M506" i="4"/>
  <c r="M507" i="4"/>
  <c r="F2642" i="7" l="1"/>
  <c r="M508" i="4"/>
  <c r="F2643" i="7" l="1"/>
  <c r="M509" i="4"/>
  <c r="F2644" i="7" l="1"/>
  <c r="M510" i="4"/>
  <c r="F2645" i="7" l="1"/>
  <c r="M511" i="4"/>
  <c r="F2646" i="7" l="1"/>
  <c r="M512" i="4"/>
  <c r="F2647" i="7" l="1"/>
  <c r="M513" i="4"/>
  <c r="F2648" i="7" l="1"/>
  <c r="M514" i="4"/>
  <c r="F2649" i="7" l="1"/>
  <c r="M515" i="4"/>
  <c r="F2650" i="7" l="1"/>
  <c r="M516" i="4"/>
  <c r="F2651" i="7" l="1"/>
  <c r="M517" i="4"/>
  <c r="F2652" i="7" l="1"/>
  <c r="M518" i="4"/>
  <c r="F2653" i="7" l="1"/>
  <c r="M519" i="4"/>
  <c r="F2654" i="7" l="1"/>
  <c r="M520" i="4"/>
  <c r="F2655" i="7" l="1"/>
  <c r="M521" i="4"/>
  <c r="F2656" i="7" l="1"/>
  <c r="M522" i="4"/>
  <c r="F2657" i="7" l="1"/>
  <c r="M523" i="4"/>
  <c r="F2658" i="7" l="1"/>
  <c r="M524" i="4"/>
  <c r="F2659" i="7" l="1"/>
  <c r="M525" i="4"/>
  <c r="F2660" i="7" l="1"/>
  <c r="M526" i="4"/>
  <c r="F2661" i="7" l="1"/>
  <c r="M527" i="4"/>
  <c r="F2662" i="7" l="1"/>
  <c r="M528" i="4"/>
  <c r="F2663" i="7" l="1"/>
  <c r="M529" i="4"/>
  <c r="F2664" i="7" l="1"/>
  <c r="M530" i="4"/>
  <c r="F2665" i="7" l="1"/>
  <c r="M531" i="4"/>
  <c r="F2666" i="7" l="1"/>
  <c r="M532" i="4"/>
  <c r="F2667" i="7" l="1"/>
  <c r="M533" i="4"/>
  <c r="F2668" i="7" l="1"/>
  <c r="M534" i="4"/>
  <c r="F2669" i="7" l="1"/>
  <c r="M535" i="4"/>
  <c r="F2670" i="7" l="1"/>
  <c r="M536" i="4"/>
  <c r="F2671" i="7" l="1"/>
  <c r="M537" i="4"/>
  <c r="F2672" i="7" l="1"/>
  <c r="M538" i="4"/>
  <c r="F2673" i="7" l="1"/>
  <c r="M539" i="4"/>
  <c r="F2674" i="7" l="1"/>
  <c r="M540" i="4"/>
  <c r="F2675" i="7" l="1"/>
  <c r="M541" i="4"/>
  <c r="F2676" i="7" l="1"/>
  <c r="M542" i="4"/>
  <c r="F2677" i="7" l="1"/>
  <c r="M543" i="4"/>
  <c r="F2678" i="7" l="1"/>
  <c r="M544" i="4"/>
  <c r="F2679" i="7" l="1"/>
  <c r="M545" i="4"/>
  <c r="F2680" i="7" l="1"/>
  <c r="M546" i="4"/>
  <c r="F2681" i="7" l="1"/>
  <c r="M547" i="4"/>
  <c r="F2682" i="7" l="1"/>
  <c r="M548" i="4"/>
  <c r="F2683" i="7" l="1"/>
  <c r="M549" i="4"/>
  <c r="F2684" i="7" l="1"/>
  <c r="M550" i="4"/>
  <c r="F2685" i="7" l="1"/>
  <c r="M551" i="4"/>
  <c r="F2686" i="7" l="1"/>
  <c r="M552" i="4"/>
  <c r="F2687" i="7" l="1"/>
  <c r="M553" i="4"/>
  <c r="M554" i="4"/>
  <c r="F2688" i="7" l="1"/>
  <c r="M555" i="4"/>
  <c r="F2689" i="7" l="1"/>
  <c r="M556" i="4"/>
  <c r="F2690" i="7" l="1"/>
  <c r="M557" i="4"/>
  <c r="F2691" i="7" l="1"/>
  <c r="M558" i="4"/>
  <c r="F2692" i="7" l="1"/>
  <c r="M559" i="4"/>
  <c r="F2693" i="7" l="1"/>
  <c r="M560" i="4"/>
  <c r="F2694" i="7" l="1"/>
  <c r="M561" i="4"/>
  <c r="F2695" i="7" l="1"/>
  <c r="M562" i="4"/>
  <c r="F2696" i="7" l="1"/>
  <c r="M563" i="4"/>
  <c r="F2697" i="7" l="1"/>
  <c r="M564" i="4"/>
  <c r="F2698" i="7" l="1"/>
  <c r="M565" i="4"/>
  <c r="F2699" i="7" l="1"/>
  <c r="M566" i="4"/>
  <c r="F2700" i="7" l="1"/>
  <c r="M567" i="4"/>
  <c r="F2701" i="7" l="1"/>
  <c r="M568" i="4"/>
  <c r="F2702" i="7" l="1"/>
  <c r="M569" i="4"/>
  <c r="F2703" i="7" l="1"/>
  <c r="M570" i="4"/>
  <c r="F2704" i="7" l="1"/>
  <c r="M571" i="4"/>
  <c r="F2705" i="7" l="1"/>
  <c r="M572" i="4"/>
  <c r="F2706" i="7" l="1"/>
  <c r="M573" i="4"/>
  <c r="F2707" i="7" l="1"/>
  <c r="M574" i="4"/>
  <c r="F2708" i="7" l="1"/>
  <c r="M575" i="4"/>
  <c r="F2709" i="7" l="1"/>
  <c r="M576" i="4"/>
  <c r="F2710" i="7" l="1"/>
  <c r="M577" i="4"/>
  <c r="F2711" i="7" l="1"/>
  <c r="M578" i="4"/>
  <c r="F2712" i="7" l="1"/>
  <c r="M579" i="4"/>
  <c r="F2713" i="7" l="1"/>
  <c r="M580" i="4"/>
  <c r="F2714" i="7" l="1"/>
  <c r="M581" i="4"/>
  <c r="F2715" i="7" l="1"/>
  <c r="M582" i="4"/>
  <c r="F2716" i="7" l="1"/>
  <c r="M583" i="4"/>
  <c r="F2717" i="7" l="1"/>
  <c r="M584" i="4"/>
  <c r="F2718" i="7" l="1"/>
  <c r="M585" i="4"/>
  <c r="F2719" i="7" l="1"/>
  <c r="M586" i="4"/>
  <c r="F2720" i="7" l="1"/>
  <c r="M587" i="4"/>
  <c r="F2721" i="7" l="1"/>
  <c r="M588" i="4"/>
  <c r="F2722" i="7" l="1"/>
  <c r="M589" i="4"/>
  <c r="F2723" i="7" l="1"/>
  <c r="M590" i="4"/>
  <c r="F2724" i="7" l="1"/>
  <c r="M591" i="4"/>
  <c r="F2725" i="7" l="1"/>
  <c r="M592" i="4"/>
  <c r="F2726" i="7" l="1"/>
  <c r="M593" i="4"/>
  <c r="F2727" i="7" l="1"/>
  <c r="M594" i="4"/>
  <c r="F2728" i="7" l="1"/>
  <c r="M595" i="4"/>
  <c r="F2729" i="7" l="1"/>
  <c r="M596" i="4"/>
  <c r="F2730" i="7" l="1"/>
  <c r="M597" i="4"/>
  <c r="F2731" i="7" l="1"/>
  <c r="M598" i="4"/>
  <c r="F2732" i="7" l="1"/>
  <c r="M599" i="4"/>
  <c r="F2733" i="7" l="1"/>
  <c r="M600" i="4"/>
  <c r="F2734" i="7" l="1"/>
  <c r="M601" i="4"/>
  <c r="F2735" i="7" l="1"/>
  <c r="M602" i="4"/>
  <c r="F2736" i="7" l="1"/>
  <c r="M603" i="4"/>
  <c r="F2737" i="7" l="1"/>
  <c r="M604" i="4"/>
  <c r="F2738" i="7" l="1"/>
  <c r="M605" i="4"/>
  <c r="F2739" i="7" l="1"/>
  <c r="M606" i="4"/>
  <c r="F2740" i="7" l="1"/>
  <c r="M607" i="4"/>
  <c r="F2741" i="7" l="1"/>
  <c r="M608" i="4"/>
  <c r="F2742" i="7" l="1"/>
  <c r="M609" i="4"/>
  <c r="F2743" i="7" l="1"/>
  <c r="M610" i="4"/>
  <c r="F2744" i="7" l="1"/>
  <c r="M611" i="4"/>
  <c r="F2745" i="7" l="1"/>
  <c r="M612" i="4"/>
  <c r="F2746" i="7" l="1"/>
  <c r="M613" i="4"/>
  <c r="F2747" i="7" l="1"/>
  <c r="M614" i="4"/>
  <c r="F2748" i="7" l="1"/>
  <c r="M615" i="4"/>
  <c r="F2749" i="7" l="1"/>
  <c r="M616" i="4"/>
  <c r="F2750" i="7" l="1"/>
  <c r="M617" i="4"/>
  <c r="F2751" i="7" l="1"/>
  <c r="M618" i="4"/>
  <c r="F2752" i="7" l="1"/>
  <c r="M619" i="4"/>
  <c r="F2753" i="7" l="1"/>
  <c r="M620" i="4"/>
  <c r="F2754" i="7" l="1"/>
  <c r="M621" i="4"/>
  <c r="F2755" i="7" l="1"/>
  <c r="M622" i="4"/>
  <c r="F2756" i="7" l="1"/>
  <c r="M623" i="4"/>
  <c r="F2757" i="7" l="1"/>
  <c r="M624" i="4"/>
  <c r="F2758" i="7" l="1"/>
  <c r="M625" i="4"/>
  <c r="F2759" i="7" l="1"/>
  <c r="M626" i="4"/>
  <c r="F2760" i="7" l="1"/>
  <c r="M627" i="4"/>
  <c r="F2761" i="7" l="1"/>
  <c r="M628" i="4"/>
  <c r="F2762" i="7" l="1"/>
  <c r="M629" i="4"/>
  <c r="F2763" i="7" l="1"/>
  <c r="M630" i="4"/>
  <c r="F2764" i="7" l="1"/>
  <c r="M631" i="4"/>
  <c r="F2765" i="7" l="1"/>
  <c r="M632" i="4"/>
  <c r="F2766" i="7" l="1"/>
  <c r="M633" i="4"/>
  <c r="F2767" i="7" l="1"/>
  <c r="M634" i="4"/>
  <c r="F2768" i="7" l="1"/>
  <c r="M635" i="4"/>
  <c r="F2769" i="7" l="1"/>
  <c r="M636" i="4"/>
  <c r="F2770" i="7" l="1"/>
  <c r="M637" i="4"/>
  <c r="F2771" i="7" l="1"/>
  <c r="M638" i="4"/>
  <c r="F2772" i="7" l="1"/>
  <c r="M639" i="4"/>
  <c r="F2773" i="7" l="1"/>
  <c r="M640" i="4"/>
  <c r="F2774" i="7" l="1"/>
  <c r="M641" i="4"/>
  <c r="F2775" i="7" l="1"/>
  <c r="M642" i="4"/>
  <c r="F2776" i="7" l="1"/>
  <c r="M643" i="4"/>
  <c r="F2777" i="7" l="1"/>
  <c r="M644" i="4"/>
  <c r="F2778" i="7" l="1"/>
  <c r="M645" i="4"/>
  <c r="F2779" i="7" l="1"/>
  <c r="M646" i="4"/>
  <c r="F2780" i="7" l="1"/>
  <c r="M647" i="4"/>
  <c r="F2781" i="7" l="1"/>
  <c r="M648" i="4"/>
  <c r="F2782" i="7" l="1"/>
  <c r="M649" i="4"/>
  <c r="F2783" i="7" l="1"/>
  <c r="M650" i="4"/>
  <c r="F2784" i="7" l="1"/>
  <c r="M651" i="4"/>
  <c r="F2785" i="7" l="1"/>
  <c r="M652" i="4"/>
  <c r="F2786" i="7" l="1"/>
  <c r="M653" i="4"/>
  <c r="F2787" i="7" l="1"/>
  <c r="M654" i="4"/>
  <c r="F2788" i="7" l="1"/>
  <c r="M655" i="4"/>
  <c r="F2789" i="7" l="1"/>
  <c r="M656" i="4"/>
  <c r="F2790" i="7" l="1"/>
  <c r="M657" i="4"/>
  <c r="F2791" i="7" l="1"/>
  <c r="M658" i="4"/>
  <c r="F2792" i="7" l="1"/>
  <c r="M659" i="4"/>
  <c r="F2793" i="7" l="1"/>
  <c r="M660" i="4"/>
  <c r="F2794" i="7" l="1"/>
  <c r="M661" i="4"/>
  <c r="F2795" i="7" l="1"/>
  <c r="M662" i="4"/>
  <c r="F2796" i="7" l="1"/>
  <c r="M663" i="4"/>
  <c r="F2797" i="7" l="1"/>
  <c r="M664" i="4"/>
  <c r="F2798" i="7" l="1"/>
  <c r="M665" i="4"/>
  <c r="F2799" i="7" l="1"/>
  <c r="M666" i="4"/>
  <c r="F2800" i="7" l="1"/>
  <c r="M667" i="4"/>
  <c r="F2801" i="7" l="1"/>
  <c r="M668" i="4"/>
  <c r="F2802" i="7" l="1"/>
  <c r="M669" i="4"/>
  <c r="F2803" i="7" l="1"/>
  <c r="M670" i="4"/>
  <c r="F2804" i="7" l="1"/>
  <c r="M671" i="4"/>
  <c r="F2805" i="7" l="1"/>
  <c r="M672" i="4"/>
  <c r="F2806" i="7" l="1"/>
  <c r="M673" i="4"/>
  <c r="F2807" i="7" l="1"/>
  <c r="M674" i="4"/>
  <c r="F2808" i="7" l="1"/>
  <c r="M675" i="4"/>
  <c r="F2809" i="7" l="1"/>
  <c r="M676" i="4"/>
  <c r="F2810" i="7" l="1"/>
  <c r="M677" i="4"/>
  <c r="F2811" i="7" l="1"/>
  <c r="M678" i="4"/>
  <c r="F2812" i="7" l="1"/>
  <c r="M679" i="4"/>
  <c r="F2813" i="7" l="1"/>
  <c r="M680" i="4"/>
  <c r="F2814" i="7" l="1"/>
  <c r="M681" i="4"/>
  <c r="F2815" i="7" l="1"/>
  <c r="M682" i="4"/>
  <c r="F2816" i="7" l="1"/>
  <c r="M683" i="4"/>
  <c r="F2817" i="7" l="1"/>
  <c r="M684" i="4"/>
  <c r="F2818" i="7" l="1"/>
  <c r="M685" i="4"/>
  <c r="F2819" i="7" l="1"/>
  <c r="M686" i="4"/>
  <c r="F2820" i="7" l="1"/>
  <c r="M687" i="4"/>
  <c r="F2821" i="7" l="1"/>
  <c r="M688" i="4"/>
  <c r="F2822" i="7" l="1"/>
  <c r="M689" i="4"/>
  <c r="F2823" i="7" l="1"/>
  <c r="M690" i="4"/>
  <c r="F2824" i="7" l="1"/>
  <c r="M691" i="4"/>
  <c r="F2825" i="7" l="1"/>
  <c r="M692" i="4"/>
  <c r="F2826" i="7" l="1"/>
  <c r="M693" i="4"/>
  <c r="F2827" i="7" l="1"/>
  <c r="M694" i="4"/>
  <c r="F2828" i="7" l="1"/>
  <c r="M695" i="4"/>
  <c r="F2829" i="7" l="1"/>
  <c r="M696" i="4"/>
  <c r="F2830" i="7" l="1"/>
  <c r="M697" i="4"/>
  <c r="F2831" i="7" l="1"/>
  <c r="M698" i="4"/>
  <c r="F2832" i="7" l="1"/>
  <c r="M699" i="4"/>
  <c r="F2833" i="7" l="1"/>
  <c r="M700" i="4"/>
  <c r="F2834" i="7" l="1"/>
  <c r="M701" i="4"/>
  <c r="F2835" i="7" l="1"/>
  <c r="M702" i="4"/>
  <c r="F2836" i="7" l="1"/>
  <c r="M703" i="4"/>
  <c r="F2837" i="7" l="1"/>
  <c r="M704" i="4"/>
  <c r="F2838" i="7" l="1"/>
  <c r="M705" i="4"/>
  <c r="F2839" i="7" l="1"/>
  <c r="M706" i="4"/>
  <c r="F2840" i="7" l="1"/>
  <c r="M707" i="4"/>
  <c r="F2841" i="7" l="1"/>
  <c r="M708" i="4"/>
  <c r="F2842" i="7" l="1"/>
  <c r="M709" i="4"/>
  <c r="F2843" i="7" l="1"/>
  <c r="M710" i="4"/>
  <c r="F2844" i="7" l="1"/>
  <c r="M711" i="4"/>
  <c r="F2845" i="7" l="1"/>
  <c r="M712" i="4"/>
  <c r="F2846" i="7" l="1"/>
  <c r="M713" i="4"/>
  <c r="F2847" i="7" l="1"/>
  <c r="M714" i="4"/>
  <c r="F2848" i="7" l="1"/>
  <c r="M715" i="4"/>
  <c r="F2849" i="7" l="1"/>
  <c r="M716" i="4"/>
  <c r="F2850" i="7" l="1"/>
  <c r="M717" i="4"/>
  <c r="F2851" i="7" l="1"/>
  <c r="M718" i="4"/>
  <c r="F2852" i="7" l="1"/>
  <c r="M719" i="4"/>
  <c r="F2853" i="7" l="1"/>
  <c r="M720" i="4"/>
  <c r="F2854" i="7" l="1"/>
  <c r="M721" i="4"/>
  <c r="F2855" i="7" l="1"/>
  <c r="M722" i="4"/>
  <c r="F2856" i="7" l="1"/>
  <c r="M723" i="4"/>
  <c r="F2857" i="7" l="1"/>
  <c r="M724" i="4"/>
  <c r="F2858" i="7" l="1"/>
  <c r="M725" i="4"/>
  <c r="F2859" i="7" l="1"/>
  <c r="M726" i="4"/>
  <c r="F2860" i="7" l="1"/>
  <c r="M727" i="4"/>
  <c r="F2861" i="7" l="1"/>
  <c r="M728" i="4"/>
  <c r="F2862" i="7" l="1"/>
  <c r="M729" i="4"/>
  <c r="F2863" i="7" l="1"/>
  <c r="M730" i="4"/>
  <c r="F2864" i="7" l="1"/>
  <c r="M731" i="4"/>
  <c r="F2865" i="7" l="1"/>
  <c r="M732" i="4"/>
  <c r="F2866" i="7" l="1"/>
  <c r="M733" i="4"/>
  <c r="F2867" i="7" l="1"/>
  <c r="M734" i="4"/>
  <c r="F2868" i="7" l="1"/>
  <c r="M735" i="4"/>
  <c r="F2869" i="7" l="1"/>
  <c r="M736" i="4"/>
  <c r="F2870" i="7" l="1"/>
  <c r="M737" i="4"/>
  <c r="F2871" i="7" l="1"/>
  <c r="M738" i="4"/>
  <c r="F2872" i="7" l="1"/>
  <c r="M739" i="4"/>
  <c r="F2873" i="7" l="1"/>
  <c r="M740" i="4"/>
  <c r="F2874" i="7" l="1"/>
  <c r="M741" i="4"/>
  <c r="F2875" i="7" l="1"/>
  <c r="M742" i="4"/>
  <c r="F2876" i="7" l="1"/>
  <c r="M743" i="4"/>
  <c r="F2877" i="7" l="1"/>
  <c r="M744" i="4"/>
  <c r="F2878" i="7" l="1"/>
  <c r="M745" i="4"/>
  <c r="F2879" i="7" l="1"/>
  <c r="M746" i="4"/>
  <c r="F2880" i="7" l="1"/>
  <c r="M747" i="4"/>
  <c r="F2881" i="7" l="1"/>
  <c r="M748" i="4"/>
  <c r="F2882" i="7" l="1"/>
  <c r="M749" i="4"/>
  <c r="F2883" i="7" l="1"/>
  <c r="M750" i="4"/>
  <c r="F2884" i="7" l="1"/>
  <c r="M751" i="4"/>
  <c r="F2885" i="7" l="1"/>
  <c r="M752" i="4"/>
  <c r="F2886" i="7" l="1"/>
  <c r="M753" i="4"/>
  <c r="F2887" i="7" l="1"/>
  <c r="M754" i="4"/>
  <c r="F2888" i="7" l="1"/>
  <c r="M755" i="4"/>
  <c r="F2889" i="7" l="1"/>
  <c r="M756" i="4"/>
  <c r="F2890" i="7" l="1"/>
  <c r="M757" i="4"/>
  <c r="F2891" i="7" l="1"/>
  <c r="M758" i="4"/>
  <c r="F2892" i="7" l="1"/>
  <c r="M759" i="4"/>
  <c r="F2893" i="7" l="1"/>
  <c r="M760" i="4"/>
  <c r="F2894" i="7" l="1"/>
  <c r="M761" i="4"/>
  <c r="F2895" i="7" l="1"/>
  <c r="M762" i="4"/>
  <c r="F2896" i="7" l="1"/>
  <c r="M763" i="4"/>
  <c r="F2897" i="7" l="1"/>
  <c r="M764" i="4"/>
  <c r="F2898" i="7" l="1"/>
  <c r="M765" i="4"/>
  <c r="F2899" i="7" l="1"/>
  <c r="M766" i="4"/>
  <c r="F2900" i="7" l="1"/>
  <c r="M767" i="4"/>
  <c r="F2901" i="7" l="1"/>
  <c r="M768" i="4"/>
  <c r="F2902" i="7" l="1"/>
  <c r="M769" i="4"/>
  <c r="F2903" i="7" l="1"/>
  <c r="M770" i="4"/>
  <c r="F2904" i="7" l="1"/>
  <c r="M771" i="4"/>
  <c r="F2905" i="7" l="1"/>
  <c r="M772" i="4"/>
  <c r="F2906" i="7" l="1"/>
  <c r="M773" i="4"/>
  <c r="F2907" i="7" l="1"/>
  <c r="M774" i="4"/>
  <c r="F2908" i="7" l="1"/>
  <c r="M775" i="4"/>
  <c r="F2909" i="7" l="1"/>
  <c r="M776" i="4"/>
  <c r="F2910" i="7" l="1"/>
  <c r="M777" i="4"/>
  <c r="F2911" i="7" l="1"/>
  <c r="M778" i="4"/>
  <c r="F2912" i="7" l="1"/>
  <c r="M779" i="4"/>
  <c r="F2913" i="7" l="1"/>
  <c r="M780" i="4"/>
  <c r="F2914" i="7" l="1"/>
  <c r="M781" i="4"/>
  <c r="F2915" i="7" l="1"/>
  <c r="M782" i="4"/>
  <c r="F2916" i="7" l="1"/>
  <c r="M783" i="4"/>
  <c r="F2917" i="7" l="1"/>
  <c r="M784" i="4"/>
  <c r="F2918" i="7" l="1"/>
  <c r="M785" i="4"/>
  <c r="F2919" i="7" l="1"/>
  <c r="M786" i="4"/>
  <c r="F2920" i="7" l="1"/>
  <c r="M787" i="4"/>
  <c r="F2921" i="7" l="1"/>
  <c r="M788" i="4"/>
  <c r="F2922" i="7" l="1"/>
  <c r="M789" i="4"/>
  <c r="F2923" i="7" l="1"/>
  <c r="M790" i="4"/>
  <c r="F2924" i="7" l="1"/>
  <c r="M791" i="4"/>
  <c r="F2925" i="7" l="1"/>
  <c r="M792" i="4"/>
  <c r="F2926" i="7" l="1"/>
  <c r="M793" i="4"/>
  <c r="F2927" i="7" l="1"/>
  <c r="M794" i="4"/>
  <c r="F2928" i="7" l="1"/>
  <c r="M795" i="4"/>
  <c r="F2929" i="7" l="1"/>
  <c r="M796" i="4"/>
  <c r="F2930" i="7" l="1"/>
  <c r="M797" i="4"/>
  <c r="F2931" i="7" l="1"/>
  <c r="M798" i="4"/>
  <c r="F2932" i="7" l="1"/>
  <c r="M799" i="4"/>
  <c r="F2933" i="7" l="1"/>
  <c r="M800" i="4"/>
  <c r="F2934" i="7" l="1"/>
  <c r="M801" i="4"/>
  <c r="F2935" i="7" l="1"/>
  <c r="M802" i="4"/>
  <c r="F2936" i="7" l="1"/>
  <c r="M803" i="4"/>
  <c r="F2937" i="7" l="1"/>
  <c r="M804" i="4"/>
  <c r="F2938" i="7" l="1"/>
  <c r="M805" i="4"/>
  <c r="F2939" i="7" l="1"/>
  <c r="M806" i="4"/>
  <c r="F2940" i="7" l="1"/>
  <c r="M807" i="4"/>
  <c r="F2941" i="7" l="1"/>
  <c r="M808" i="4"/>
  <c r="F2942" i="7" l="1"/>
  <c r="M809" i="4"/>
  <c r="F2943" i="7" l="1"/>
  <c r="M810" i="4"/>
  <c r="F2944" i="7" l="1"/>
  <c r="M811" i="4"/>
  <c r="F2945" i="7" l="1"/>
  <c r="M812" i="4"/>
  <c r="F2946" i="7" l="1"/>
  <c r="M813" i="4"/>
  <c r="F2947" i="7" l="1"/>
  <c r="M814" i="4"/>
  <c r="F2948" i="7" l="1"/>
  <c r="M815" i="4"/>
  <c r="F2949" i="7" l="1"/>
  <c r="M816" i="4"/>
  <c r="F2950" i="7" l="1"/>
  <c r="M817" i="4"/>
  <c r="F2951" i="7" l="1"/>
  <c r="M818" i="4"/>
  <c r="F2952" i="7" l="1"/>
  <c r="M819" i="4"/>
  <c r="F2953" i="7" l="1"/>
  <c r="M820" i="4"/>
  <c r="F2954" i="7" l="1"/>
  <c r="M821" i="4"/>
  <c r="F2955" i="7" l="1"/>
  <c r="M822" i="4"/>
  <c r="F2956" i="7" l="1"/>
  <c r="M823" i="4"/>
  <c r="F2957" i="7" l="1"/>
  <c r="M824" i="4"/>
  <c r="F2958" i="7" l="1"/>
  <c r="M825" i="4"/>
  <c r="F2959" i="7" l="1"/>
  <c r="M826" i="4"/>
  <c r="F2960" i="7" l="1"/>
  <c r="M827" i="4"/>
  <c r="F2961" i="7" l="1"/>
  <c r="M828" i="4"/>
  <c r="F2962" i="7" l="1"/>
  <c r="M829" i="4"/>
  <c r="F2963" i="7" l="1"/>
  <c r="M830" i="4"/>
  <c r="F2964" i="7" l="1"/>
  <c r="M831" i="4"/>
  <c r="F2965" i="7" l="1"/>
  <c r="M832" i="4"/>
  <c r="F2966" i="7" l="1"/>
  <c r="M833" i="4"/>
  <c r="F2967" i="7" l="1"/>
  <c r="M834" i="4"/>
  <c r="F2968" i="7" l="1"/>
  <c r="M835" i="4"/>
  <c r="F2969" i="7" l="1"/>
  <c r="M836" i="4"/>
  <c r="F2970" i="7" l="1"/>
  <c r="M837" i="4"/>
  <c r="F2971" i="7" l="1"/>
  <c r="M838" i="4"/>
  <c r="F2972" i="7" l="1"/>
  <c r="M839" i="4"/>
  <c r="F2973" i="7" l="1"/>
  <c r="M840" i="4"/>
  <c r="F2974" i="7" l="1"/>
  <c r="M841" i="4"/>
  <c r="F2975" i="7" l="1"/>
  <c r="M842" i="4"/>
  <c r="F2976" i="7" l="1"/>
  <c r="M843" i="4"/>
  <c r="F2977" i="7" l="1"/>
  <c r="M844" i="4"/>
  <c r="F2978" i="7" l="1"/>
  <c r="M845" i="4"/>
  <c r="F2979" i="7" l="1"/>
  <c r="M846" i="4"/>
  <c r="F2980" i="7" l="1"/>
  <c r="M847" i="4"/>
  <c r="F2981" i="7" l="1"/>
  <c r="M848" i="4"/>
  <c r="F2982" i="7" l="1"/>
  <c r="M849" i="4"/>
  <c r="F2983" i="7" l="1"/>
  <c r="M850" i="4"/>
  <c r="F2984" i="7" l="1"/>
  <c r="M851" i="4"/>
  <c r="F2985" i="7" l="1"/>
  <c r="M852" i="4"/>
  <c r="F2986" i="7" l="1"/>
  <c r="M853" i="4"/>
  <c r="F2987" i="7" l="1"/>
  <c r="M854" i="4"/>
  <c r="F2988" i="7" l="1"/>
  <c r="M855" i="4"/>
  <c r="F2989" i="7" l="1"/>
  <c r="M856" i="4"/>
  <c r="F2990" i="7" l="1"/>
  <c r="M857" i="4"/>
  <c r="F2991" i="7" l="1"/>
  <c r="M858" i="4"/>
  <c r="F2992" i="7" l="1"/>
  <c r="M859" i="4"/>
  <c r="F2993" i="7" l="1"/>
  <c r="M860" i="4"/>
  <c r="F2994" i="7" l="1"/>
  <c r="M861" i="4"/>
  <c r="F2995" i="7" l="1"/>
  <c r="M862" i="4"/>
  <c r="F2996" i="7" l="1"/>
  <c r="M863" i="4"/>
  <c r="F2997" i="7" l="1"/>
  <c r="M864" i="4"/>
  <c r="F2998" i="7" l="1"/>
  <c r="M865" i="4"/>
  <c r="F2999" i="7" l="1"/>
  <c r="M866" i="4"/>
  <c r="F3000" i="7" l="1"/>
  <c r="M867" i="4"/>
  <c r="F3001" i="7" l="1"/>
  <c r="M868" i="4"/>
  <c r="F3002" i="7" l="1"/>
  <c r="M869" i="4"/>
  <c r="F3003" i="7" l="1"/>
  <c r="M870" i="4"/>
  <c r="F3004" i="7" l="1"/>
  <c r="M871" i="4"/>
  <c r="F3005" i="7" l="1"/>
  <c r="M872" i="4"/>
  <c r="F3006" i="7" l="1"/>
  <c r="M873" i="4"/>
  <c r="F3007" i="7" l="1"/>
  <c r="M874" i="4"/>
  <c r="F3008" i="7" l="1"/>
  <c r="M875" i="4"/>
  <c r="F3009" i="7" l="1"/>
  <c r="M876" i="4"/>
  <c r="F3010" i="7" l="1"/>
  <c r="M877" i="4"/>
  <c r="F3011" i="7" l="1"/>
  <c r="M878" i="4"/>
  <c r="F3012" i="7" l="1"/>
  <c r="M879" i="4"/>
  <c r="F3013" i="7" l="1"/>
  <c r="M880" i="4"/>
  <c r="F3014" i="7" l="1"/>
  <c r="M881" i="4"/>
  <c r="F3015" i="7" l="1"/>
  <c r="M882" i="4"/>
  <c r="F3016" i="7" l="1"/>
  <c r="M883" i="4"/>
  <c r="F3017" i="7" l="1"/>
  <c r="M884" i="4"/>
  <c r="F3018" i="7" l="1"/>
  <c r="M885" i="4"/>
  <c r="F3019" i="7" l="1"/>
  <c r="M886" i="4"/>
  <c r="F3020" i="7" l="1"/>
  <c r="M887" i="4"/>
  <c r="F3021" i="7" l="1"/>
  <c r="M888" i="4"/>
  <c r="F3022" i="7" l="1"/>
  <c r="M889" i="4"/>
  <c r="F3023" i="7" l="1"/>
  <c r="M890" i="4"/>
  <c r="F3024" i="7" l="1"/>
  <c r="M891" i="4"/>
  <c r="F3025" i="7" l="1"/>
  <c r="M892" i="4"/>
  <c r="F3026" i="7" l="1"/>
  <c r="M893" i="4"/>
  <c r="F3027" i="7" l="1"/>
  <c r="M894" i="4"/>
  <c r="F3028" i="7" l="1"/>
  <c r="M895" i="4"/>
  <c r="F3029" i="7" l="1"/>
  <c r="M896" i="4"/>
  <c r="F3030" i="7" l="1"/>
  <c r="M897" i="4"/>
  <c r="F3031" i="7" l="1"/>
  <c r="M898" i="4"/>
  <c r="F3032" i="7" l="1"/>
  <c r="M899" i="4"/>
  <c r="F3033" i="7" l="1"/>
  <c r="M900" i="4"/>
  <c r="F3034" i="7" l="1"/>
  <c r="M901" i="4"/>
  <c r="F3035" i="7" l="1"/>
  <c r="M902" i="4"/>
  <c r="F3036" i="7" l="1"/>
  <c r="M903" i="4"/>
  <c r="F3037" i="7" l="1"/>
  <c r="M904" i="4"/>
  <c r="F3038" i="7" l="1"/>
  <c r="M905" i="4"/>
  <c r="F3039" i="7" l="1"/>
  <c r="M906" i="4"/>
  <c r="F3040" i="7" l="1"/>
  <c r="M907" i="4"/>
  <c r="F3041" i="7" l="1"/>
  <c r="M908" i="4"/>
  <c r="F3042" i="7" l="1"/>
  <c r="M909" i="4"/>
  <c r="F3043" i="7" l="1"/>
  <c r="M910" i="4"/>
  <c r="F3044" i="7" l="1"/>
  <c r="M911" i="4"/>
  <c r="F3045" i="7" l="1"/>
  <c r="M912" i="4"/>
  <c r="F3046" i="7" l="1"/>
  <c r="M913" i="4"/>
  <c r="F3047" i="7" l="1"/>
  <c r="M914" i="4"/>
  <c r="F3048" i="7" l="1"/>
  <c r="M915" i="4"/>
  <c r="F3049" i="7" l="1"/>
  <c r="M916" i="4"/>
  <c r="F3050" i="7" l="1"/>
  <c r="M917" i="4"/>
  <c r="F3051" i="7" l="1"/>
  <c r="M918" i="4"/>
  <c r="F3052" i="7" l="1"/>
  <c r="M919" i="4"/>
  <c r="F3053" i="7" l="1"/>
  <c r="M920" i="4"/>
  <c r="F3054" i="7" l="1"/>
  <c r="M921" i="4"/>
  <c r="F3055" i="7" l="1"/>
  <c r="M922" i="4"/>
  <c r="F3056" i="7" l="1"/>
  <c r="M923" i="4"/>
  <c r="F3057" i="7" l="1"/>
  <c r="M924" i="4"/>
  <c r="F3058" i="7" l="1"/>
  <c r="M925" i="4"/>
  <c r="F3059" i="7" l="1"/>
  <c r="M926" i="4"/>
  <c r="F3060" i="7" l="1"/>
  <c r="M927" i="4"/>
  <c r="F3061" i="7" l="1"/>
  <c r="M928" i="4"/>
  <c r="F3062" i="7" l="1"/>
  <c r="M929" i="4"/>
  <c r="F3063" i="7" l="1"/>
  <c r="M930" i="4"/>
  <c r="F3064" i="7" l="1"/>
  <c r="M931" i="4"/>
  <c r="F3065" i="7" l="1"/>
  <c r="M932" i="4"/>
  <c r="F3066" i="7" l="1"/>
  <c r="M933" i="4"/>
  <c r="F3067" i="7" l="1"/>
  <c r="M934" i="4"/>
  <c r="F3068" i="7" l="1"/>
  <c r="M935" i="4"/>
  <c r="F3069" i="7" l="1"/>
  <c r="M936" i="4"/>
  <c r="F3070" i="7" l="1"/>
  <c r="M937" i="4"/>
  <c r="F3071" i="7" l="1"/>
  <c r="M938" i="4"/>
  <c r="F3072" i="7" l="1"/>
  <c r="M939" i="4"/>
  <c r="F3073" i="7" l="1"/>
  <c r="M940" i="4"/>
  <c r="F3074" i="7" l="1"/>
  <c r="M941" i="4"/>
  <c r="F3075" i="7" l="1"/>
  <c r="M942" i="4"/>
  <c r="F3076" i="7" l="1"/>
  <c r="M943" i="4"/>
  <c r="F3077" i="7" l="1"/>
  <c r="M944" i="4"/>
  <c r="F3078" i="7" l="1"/>
  <c r="M945" i="4"/>
  <c r="F3079" i="7" l="1"/>
  <c r="M946" i="4"/>
  <c r="F3080" i="7" l="1"/>
  <c r="M947" i="4"/>
  <c r="F3081" i="7" l="1"/>
  <c r="M948" i="4"/>
  <c r="F3082" i="7" l="1"/>
  <c r="M949" i="4"/>
  <c r="F3083" i="7" l="1"/>
  <c r="M950" i="4"/>
  <c r="F3084" i="7" l="1"/>
  <c r="M951" i="4"/>
  <c r="F3085" i="7" l="1"/>
  <c r="M952" i="4"/>
  <c r="F3086" i="7" l="1"/>
  <c r="M953" i="4"/>
  <c r="F3087" i="7" l="1"/>
  <c r="M954" i="4"/>
  <c r="F3088" i="7" l="1"/>
  <c r="M955" i="4"/>
  <c r="F3089" i="7" l="1"/>
  <c r="M956" i="4"/>
  <c r="F3090" i="7" l="1"/>
  <c r="M957" i="4"/>
  <c r="F3091" i="7" l="1"/>
  <c r="M958" i="4"/>
  <c r="F3092" i="7" l="1"/>
  <c r="M959" i="4"/>
  <c r="F3093" i="7" l="1"/>
  <c r="M960" i="4"/>
  <c r="F3094" i="7" l="1"/>
  <c r="M961" i="4"/>
  <c r="F3095" i="7" l="1"/>
  <c r="M962" i="4"/>
  <c r="F3096" i="7" l="1"/>
  <c r="M963" i="4"/>
  <c r="F3097" i="7" l="1"/>
  <c r="M964" i="4"/>
  <c r="F3098" i="7" l="1"/>
  <c r="M965" i="4"/>
  <c r="F3099" i="7" l="1"/>
  <c r="M966" i="4"/>
  <c r="F3100" i="7" l="1"/>
  <c r="M967" i="4"/>
  <c r="F3101" i="7" l="1"/>
  <c r="M968" i="4"/>
  <c r="F3102" i="7" l="1"/>
  <c r="M969" i="4"/>
  <c r="F3103" i="7" l="1"/>
  <c r="M970" i="4"/>
  <c r="F3104" i="7" l="1"/>
  <c r="M971" i="4"/>
  <c r="F3105" i="7" l="1"/>
  <c r="M972" i="4"/>
  <c r="F3106" i="7" l="1"/>
  <c r="M973" i="4"/>
  <c r="F3107" i="7" l="1"/>
  <c r="M974" i="4"/>
  <c r="F3108" i="7" l="1"/>
  <c r="M975" i="4"/>
  <c r="F3109" i="7" l="1"/>
  <c r="M976" i="4"/>
  <c r="F3110" i="7" l="1"/>
  <c r="M977" i="4"/>
  <c r="F3111" i="7" l="1"/>
  <c r="M978" i="4"/>
  <c r="F3112" i="7" l="1"/>
  <c r="M979" i="4"/>
  <c r="F3113" i="7" l="1"/>
  <c r="M980" i="4"/>
  <c r="F3114" i="7" l="1"/>
  <c r="M981" i="4"/>
  <c r="F3115" i="7" l="1"/>
  <c r="M982" i="4"/>
  <c r="F3116" i="7" l="1"/>
  <c r="M983" i="4"/>
  <c r="F3117" i="7" l="1"/>
  <c r="M984" i="4"/>
  <c r="F3118" i="7" l="1"/>
  <c r="M985" i="4"/>
  <c r="F3119" i="7" l="1"/>
  <c r="M986" i="4"/>
  <c r="F3120" i="7" l="1"/>
  <c r="M987" i="4"/>
  <c r="F3121" i="7" l="1"/>
  <c r="M988" i="4"/>
  <c r="F3122" i="7" l="1"/>
  <c r="M989" i="4"/>
  <c r="F3123" i="7" l="1"/>
  <c r="M990" i="4"/>
  <c r="F3124" i="7" l="1"/>
  <c r="M991" i="4"/>
  <c r="F3125" i="7" l="1"/>
  <c r="M992" i="4"/>
  <c r="F3126" i="7" l="1"/>
  <c r="M993" i="4"/>
  <c r="F3127" i="7" l="1"/>
  <c r="M994" i="4"/>
  <c r="F3128" i="7" l="1"/>
  <c r="M995" i="4"/>
  <c r="F3129" i="7" l="1"/>
  <c r="M996" i="4"/>
  <c r="F3130" i="7" l="1"/>
  <c r="M997" i="4"/>
  <c r="F3131" i="7" l="1"/>
  <c r="M998" i="4"/>
  <c r="F3132" i="7" l="1"/>
  <c r="M999" i="4"/>
  <c r="F3133" i="7" l="1"/>
  <c r="M1000" i="4"/>
  <c r="F3134" i="7" l="1"/>
  <c r="M1001" i="4"/>
  <c r="F3135" i="7" l="1"/>
  <c r="M1002" i="4"/>
  <c r="M1003" i="4"/>
  <c r="M1004" i="4"/>
  <c r="M1005" i="4"/>
  <c r="M1006" i="4" s="1"/>
  <c r="M1007" i="4" s="1"/>
  <c r="M1008" i="4" s="1"/>
  <c r="M1009" i="4" s="1"/>
  <c r="M1010" i="4" s="1"/>
  <c r="M1011" i="4" s="1"/>
  <c r="M1012" i="4" s="1"/>
  <c r="M1013" i="4" s="1"/>
  <c r="M1014" i="4" s="1"/>
  <c r="M1015" i="4" s="1"/>
  <c r="M1016" i="4" s="1"/>
  <c r="M1017" i="4" s="1"/>
  <c r="M1018" i="4" s="1"/>
  <c r="M1019" i="4" s="1"/>
  <c r="M1020" i="4" s="1"/>
  <c r="M1021" i="4" s="1"/>
  <c r="M1022" i="4" s="1"/>
  <c r="M1023" i="4" s="1"/>
  <c r="M1024" i="4" s="1"/>
  <c r="M1025" i="4" s="1"/>
  <c r="M1026" i="4" s="1"/>
  <c r="M1027" i="4" s="1"/>
  <c r="M1028" i="4" s="1"/>
  <c r="M1029" i="4" s="1"/>
  <c r="M1030" i="4" s="1"/>
  <c r="M1031" i="4" s="1"/>
  <c r="M1032" i="4" s="1"/>
  <c r="M1033" i="4" s="1"/>
  <c r="M1034" i="4" s="1"/>
  <c r="M1035" i="4" s="1"/>
  <c r="M1036" i="4" s="1"/>
  <c r="M1037" i="4" s="1"/>
  <c r="M1038" i="4" s="1"/>
  <c r="M1039" i="4" s="1"/>
  <c r="M1040" i="4" s="1"/>
  <c r="M1041" i="4" s="1"/>
  <c r="M1042" i="4" s="1"/>
  <c r="M1043" i="4" s="1"/>
  <c r="M1044" i="4" s="1"/>
  <c r="M1045" i="4" s="1"/>
  <c r="M1046" i="4" s="1"/>
  <c r="M1047" i="4" s="1"/>
  <c r="M1048" i="4" s="1"/>
  <c r="M1049" i="4" s="1"/>
  <c r="M1050" i="4" s="1"/>
  <c r="M1051" i="4" s="1"/>
  <c r="M1052" i="4" s="1"/>
  <c r="M1053" i="4" s="1"/>
  <c r="M1054" i="4" s="1"/>
  <c r="M1055" i="4" s="1"/>
  <c r="M1056" i="4" s="1"/>
  <c r="M1057" i="4" s="1"/>
  <c r="M1058" i="4" s="1"/>
  <c r="M1059" i="4" s="1"/>
  <c r="M1060" i="4" s="1"/>
  <c r="M1061" i="4" s="1"/>
  <c r="M1062" i="4" s="1"/>
  <c r="M1063" i="4" s="1"/>
  <c r="M1064" i="4" s="1"/>
  <c r="M1065" i="4" s="1"/>
  <c r="M1066" i="4" s="1"/>
  <c r="M1067" i="4" s="1"/>
  <c r="M1068" i="4" s="1"/>
  <c r="M1069" i="4" s="1"/>
  <c r="M1070" i="4" s="1"/>
  <c r="M1071" i="4" s="1"/>
  <c r="M1072" i="4" s="1"/>
  <c r="M1073" i="4" s="1"/>
  <c r="M1074" i="4" s="1"/>
  <c r="M1075" i="4" s="1"/>
  <c r="M1076" i="4" s="1"/>
  <c r="M1077" i="4" s="1"/>
  <c r="M1078" i="4" s="1"/>
  <c r="M1079" i="4" s="1"/>
  <c r="M1080" i="4" s="1"/>
  <c r="M1081" i="4" s="1"/>
  <c r="M1082" i="4" s="1"/>
  <c r="M1083" i="4" s="1"/>
  <c r="M1084" i="4" s="1"/>
  <c r="M1085" i="4" s="1"/>
  <c r="M1086" i="4" s="1"/>
  <c r="M1087" i="4" s="1"/>
  <c r="M1088" i="4" s="1"/>
  <c r="M1089" i="4" s="1"/>
  <c r="M1090" i="4" s="1"/>
  <c r="M1091" i="4" s="1"/>
  <c r="M1092" i="4" s="1"/>
  <c r="M1093" i="4" s="1"/>
  <c r="M1094" i="4" s="1"/>
  <c r="M1095" i="4" s="1"/>
  <c r="M1096" i="4" s="1"/>
  <c r="M1097" i="4" s="1"/>
  <c r="M1098" i="4" s="1"/>
  <c r="M1099" i="4" s="1"/>
  <c r="M1100" i="4" s="1"/>
  <c r="M1101" i="4" s="1"/>
  <c r="M1102" i="4" s="1"/>
  <c r="M1103" i="4" s="1"/>
  <c r="M1104" i="4" s="1"/>
  <c r="M1105" i="4" s="1"/>
  <c r="M1106" i="4" s="1"/>
  <c r="M1107" i="4" s="1"/>
  <c r="M1108" i="4" s="1"/>
  <c r="M1109" i="4" s="1"/>
  <c r="M1110" i="4" s="1"/>
  <c r="M1111" i="4" s="1"/>
  <c r="M1112" i="4" s="1"/>
  <c r="M1113" i="4" s="1"/>
  <c r="M1114" i="4" s="1"/>
  <c r="M1115" i="4" s="1"/>
  <c r="M1116" i="4" s="1"/>
  <c r="M1117" i="4" s="1"/>
  <c r="M1118" i="4" s="1"/>
  <c r="M1119" i="4" s="1"/>
  <c r="M1120" i="4" s="1"/>
  <c r="M1121" i="4" s="1"/>
  <c r="M1122" i="4" s="1"/>
  <c r="M1123" i="4" s="1"/>
  <c r="M1124" i="4" s="1"/>
  <c r="M1125" i="4" s="1"/>
  <c r="M1126" i="4" s="1"/>
  <c r="M1127" i="4" s="1"/>
  <c r="M1128" i="4" s="1"/>
  <c r="M1129" i="4" s="1"/>
  <c r="M1130" i="4" s="1"/>
  <c r="M1131" i="4" s="1"/>
  <c r="M1132" i="4" s="1"/>
  <c r="M1133" i="4" s="1"/>
  <c r="M1134" i="4" s="1"/>
  <c r="M1135" i="4" s="1"/>
  <c r="M1136" i="4" s="1"/>
  <c r="M1137" i="4" s="1"/>
  <c r="M1138" i="4" s="1"/>
  <c r="M1139" i="4" s="1"/>
  <c r="M1140" i="4" s="1"/>
  <c r="M1141" i="4" s="1"/>
  <c r="M1142" i="4" s="1"/>
  <c r="M1143" i="4" s="1"/>
  <c r="M1144" i="4" s="1"/>
  <c r="M1145" i="4" s="1"/>
  <c r="M1146" i="4" s="1"/>
  <c r="M1147" i="4" s="1"/>
  <c r="M1148" i="4" s="1"/>
  <c r="M1149" i="4" s="1"/>
  <c r="M1150" i="4" s="1"/>
  <c r="M1151" i="4" s="1"/>
  <c r="M1152" i="4" s="1"/>
  <c r="M1153" i="4" s="1"/>
  <c r="M1154" i="4" s="1"/>
  <c r="M1155" i="4" s="1"/>
  <c r="M1156" i="4" s="1"/>
  <c r="M1157" i="4" s="1"/>
  <c r="M1158" i="4" s="1"/>
  <c r="M1159" i="4" s="1"/>
  <c r="M1160" i="4" s="1"/>
  <c r="M1161" i="4" s="1"/>
  <c r="M1162" i="4" s="1"/>
  <c r="M1163" i="4" s="1"/>
  <c r="M1164" i="4" s="1"/>
  <c r="M1165" i="4" s="1"/>
  <c r="M1166" i="4" s="1"/>
  <c r="M1167" i="4" s="1"/>
  <c r="M1168" i="4" s="1"/>
  <c r="M1169" i="4" s="1"/>
  <c r="M1170" i="4" s="1"/>
  <c r="M1171" i="4" s="1"/>
  <c r="M1172" i="4" s="1"/>
  <c r="M1173" i="4" s="1"/>
  <c r="M1174" i="4" s="1"/>
  <c r="M1175" i="4" s="1"/>
  <c r="M1176" i="4" s="1"/>
  <c r="M1177" i="4" s="1"/>
  <c r="M1178" i="4" s="1"/>
  <c r="M1179" i="4" s="1"/>
  <c r="M1180" i="4" s="1"/>
  <c r="M1181" i="4" s="1"/>
  <c r="M1182" i="4" s="1"/>
  <c r="M1183" i="4" s="1"/>
  <c r="M1184" i="4" s="1"/>
  <c r="M1185" i="4" s="1"/>
  <c r="M1186" i="4" s="1"/>
  <c r="M1187" i="4" s="1"/>
  <c r="M1188" i="4" s="1"/>
  <c r="M1189" i="4" s="1"/>
  <c r="M1190" i="4" s="1"/>
  <c r="M1191" i="4" s="1"/>
  <c r="M1192" i="4" s="1"/>
  <c r="M1193" i="4" s="1"/>
  <c r="M1194" i="4" s="1"/>
  <c r="M1195" i="4" s="1"/>
  <c r="M1196" i="4" s="1"/>
  <c r="M1197" i="4" s="1"/>
  <c r="M1198" i="4" s="1"/>
  <c r="M1199" i="4" s="1"/>
  <c r="M1200" i="4" s="1"/>
  <c r="M1201" i="4" s="1"/>
  <c r="M1202" i="4" s="1"/>
  <c r="M1203" i="4" s="1"/>
  <c r="M1204" i="4" s="1"/>
  <c r="M1205" i="4" s="1"/>
  <c r="M1206" i="4" s="1"/>
  <c r="M1207" i="4" s="1"/>
  <c r="M1208" i="4" s="1"/>
  <c r="M1209" i="4" s="1"/>
  <c r="M1210" i="4" s="1"/>
  <c r="M1211" i="4" s="1"/>
  <c r="M1212" i="4" s="1"/>
  <c r="M1213" i="4" s="1"/>
  <c r="M1214" i="4" s="1"/>
  <c r="M1215" i="4" s="1"/>
  <c r="M1216" i="4" s="1"/>
  <c r="M1217" i="4" s="1"/>
  <c r="M1218" i="4" s="1"/>
  <c r="M1219" i="4" s="1"/>
  <c r="M1220" i="4" s="1"/>
  <c r="M1221" i="4" s="1"/>
  <c r="M1222" i="4" s="1"/>
  <c r="M1223" i="4" s="1"/>
  <c r="M1224" i="4" s="1"/>
  <c r="M1225" i="4" s="1"/>
  <c r="M1226" i="4" s="1"/>
  <c r="M1227" i="4" s="1"/>
  <c r="M1228" i="4" s="1"/>
  <c r="M1229" i="4" s="1"/>
  <c r="M1230" i="4" s="1"/>
  <c r="M1231" i="4" s="1"/>
  <c r="M1232" i="4" s="1"/>
  <c r="M1233" i="4" s="1"/>
  <c r="M1234" i="4" s="1"/>
  <c r="M1235" i="4" s="1"/>
  <c r="M1236" i="4" s="1"/>
  <c r="M1237" i="4" s="1"/>
  <c r="M1238" i="4" s="1"/>
  <c r="M1239" i="4" s="1"/>
  <c r="M1240" i="4" s="1"/>
  <c r="M1241" i="4" s="1"/>
  <c r="F3136" i="7" l="1"/>
  <c r="F3137" i="7" l="1"/>
  <c r="F3138" i="7" l="1"/>
  <c r="F3139" i="7" l="1"/>
  <c r="F3140" i="7" l="1"/>
  <c r="F3141" i="7" l="1"/>
  <c r="F3142" i="7" l="1"/>
  <c r="F3143" i="7" l="1"/>
  <c r="F3144" i="7" l="1"/>
  <c r="F3145" i="7" l="1"/>
  <c r="F3146" i="7" l="1"/>
  <c r="F3147" i="7" l="1"/>
  <c r="F3148" i="7" l="1"/>
  <c r="F3149" i="7" l="1"/>
  <c r="F3150" i="7" l="1"/>
  <c r="F3151" i="7" l="1"/>
  <c r="F3152" i="7" l="1"/>
  <c r="F3153" i="7" l="1"/>
  <c r="F3154" i="7" l="1"/>
  <c r="F3155" i="7" l="1"/>
  <c r="F3156" i="7" l="1"/>
  <c r="F3157" i="7" l="1"/>
  <c r="F3158" i="7" l="1"/>
  <c r="F3159" i="7" l="1"/>
  <c r="F3160" i="7" l="1"/>
  <c r="F3161" i="7" l="1"/>
  <c r="F3162" i="7" l="1"/>
  <c r="F3163" i="7" l="1"/>
  <c r="F3164" i="7" l="1"/>
  <c r="F3165" i="7" l="1"/>
  <c r="F3166" i="7" l="1"/>
  <c r="F3167" i="7" l="1"/>
  <c r="F3168" i="7" l="1"/>
  <c r="F3169" i="7" l="1"/>
  <c r="F3170" i="7" l="1"/>
  <c r="F3171" i="7" l="1"/>
  <c r="F3172" i="7" l="1"/>
  <c r="F3173" i="7" l="1"/>
  <c r="F3174" i="7" l="1"/>
  <c r="F3175" i="7" l="1"/>
  <c r="F3176" i="7" l="1"/>
  <c r="F3177" i="7" l="1"/>
  <c r="F3178" i="7" l="1"/>
  <c r="F3179" i="7" l="1"/>
  <c r="F3180" i="7" l="1"/>
  <c r="F3181" i="7" l="1"/>
  <c r="F3182" i="7" l="1"/>
  <c r="F3183" i="7" l="1"/>
  <c r="F3184" i="7" l="1"/>
  <c r="F3185" i="7" l="1"/>
  <c r="F3186" i="7" l="1"/>
  <c r="F3187" i="7" l="1"/>
  <c r="F3188" i="7" l="1"/>
  <c r="F3189" i="7" l="1"/>
  <c r="F3190" i="7" l="1"/>
  <c r="F3191" i="7" l="1"/>
  <c r="F3192" i="7" l="1"/>
  <c r="F3193" i="7" l="1"/>
  <c r="F3194" i="7" l="1"/>
  <c r="F3195" i="7" l="1"/>
  <c r="F3196" i="7" l="1"/>
  <c r="F3197" i="7" l="1"/>
  <c r="F3198" i="7" l="1"/>
  <c r="F3199" i="7" l="1"/>
  <c r="F3200" i="7" l="1"/>
  <c r="F3201" i="7" l="1"/>
  <c r="F3202" i="7" l="1"/>
  <c r="F3203" i="7" l="1"/>
  <c r="F3204" i="7" l="1"/>
  <c r="F3205" i="7" l="1"/>
  <c r="F3206" i="7" l="1"/>
  <c r="F3207" i="7" l="1"/>
  <c r="F3208" i="7" l="1"/>
  <c r="F3209" i="7" l="1"/>
  <c r="F3210" i="7" l="1"/>
  <c r="F3211" i="7" l="1"/>
  <c r="F3212" i="7" l="1"/>
  <c r="F3213" i="7" l="1"/>
  <c r="F3214" i="7" l="1"/>
  <c r="F3215" i="7" l="1"/>
  <c r="F3216" i="7" l="1"/>
  <c r="F3217" i="7" l="1"/>
  <c r="F3218" i="7" l="1"/>
  <c r="F3219" i="7" l="1"/>
  <c r="F3220" i="7" l="1"/>
  <c r="F3221" i="7" l="1"/>
  <c r="F3222" i="7" l="1"/>
  <c r="F3223" i="7" l="1"/>
  <c r="F3224" i="7" l="1"/>
  <c r="F3225" i="7" l="1"/>
  <c r="F3226" i="7" l="1"/>
  <c r="F3227" i="7" l="1"/>
  <c r="F3228" i="7" l="1"/>
  <c r="F3229" i="7" l="1"/>
  <c r="F3230" i="7" l="1"/>
  <c r="F3231" i="7" l="1"/>
  <c r="F3232" i="7" l="1"/>
  <c r="F3233" i="7" l="1"/>
  <c r="F3234" i="7" l="1"/>
  <c r="F3235" i="7" l="1"/>
  <c r="F3236" i="7" l="1"/>
  <c r="F3237" i="7" l="1"/>
  <c r="F3238" i="7" l="1"/>
  <c r="F3239" i="7" l="1"/>
  <c r="F3240" i="7" l="1"/>
  <c r="F3241" i="7" l="1"/>
  <c r="F3242" i="7" l="1"/>
  <c r="F3243" i="7" l="1"/>
  <c r="F3244" i="7" l="1"/>
  <c r="F3245" i="7" l="1"/>
  <c r="F3246" i="7" l="1"/>
  <c r="F3247" i="7" l="1"/>
  <c r="F3248" i="7" l="1"/>
  <c r="F3249" i="7" l="1"/>
  <c r="F3250" i="7" l="1"/>
  <c r="F3251" i="7" l="1"/>
  <c r="F3252" i="7" l="1"/>
  <c r="F3253" i="7" l="1"/>
  <c r="F3254" i="7" l="1"/>
  <c r="F3255" i="7" l="1"/>
  <c r="F3256" i="7" l="1"/>
  <c r="F3257" i="7" l="1"/>
  <c r="F3258" i="7" l="1"/>
  <c r="F3259" i="7" l="1"/>
  <c r="F3260" i="7" l="1"/>
  <c r="F3261" i="7" l="1"/>
  <c r="F3262" i="7" l="1"/>
  <c r="F3263" i="7" l="1"/>
  <c r="F3264" i="7" l="1"/>
  <c r="F3265" i="7" l="1"/>
  <c r="F3266" i="7" l="1"/>
  <c r="F3267" i="7" l="1"/>
  <c r="F3268" i="7" l="1"/>
  <c r="F3269" i="7" l="1"/>
  <c r="F3270" i="7" l="1"/>
  <c r="F3271" i="7" l="1"/>
  <c r="F3272" i="7" l="1"/>
  <c r="F3273" i="7" l="1"/>
  <c r="F3274" i="7" l="1"/>
  <c r="F3275" i="7" l="1"/>
  <c r="F3276" i="7" l="1"/>
  <c r="F3277" i="7" l="1"/>
  <c r="F3278" i="7" l="1"/>
  <c r="F3279" i="7" l="1"/>
  <c r="F3280" i="7" l="1"/>
  <c r="F3281" i="7" l="1"/>
  <c r="F3282" i="7" l="1"/>
  <c r="F3283" i="7" l="1"/>
  <c r="F3284" i="7" l="1"/>
  <c r="F3285" i="7" l="1"/>
  <c r="F3286" i="7" l="1"/>
  <c r="F3287" i="7" l="1"/>
  <c r="F3288" i="7" l="1"/>
  <c r="F3289" i="7" l="1"/>
  <c r="F3290" i="7" l="1"/>
  <c r="F3291" i="7" l="1"/>
  <c r="F3292" i="7" l="1"/>
  <c r="F3293" i="7" l="1"/>
  <c r="F3294" i="7" l="1"/>
  <c r="F3295" i="7" l="1"/>
  <c r="F3296" i="7" l="1"/>
  <c r="F3297" i="7" l="1"/>
  <c r="F3298" i="7" l="1"/>
  <c r="F3299" i="7" l="1"/>
  <c r="F3300" i="7" l="1"/>
  <c r="F3301" i="7" l="1"/>
  <c r="F3302" i="7" l="1"/>
  <c r="F3303" i="7" l="1"/>
  <c r="F3304" i="7" l="1"/>
  <c r="F3305" i="7" l="1"/>
  <c r="F3306" i="7" l="1"/>
  <c r="F3307" i="7" l="1"/>
  <c r="F3308" i="7" l="1"/>
  <c r="F3309" i="7" l="1"/>
  <c r="F3310" i="7" l="1"/>
  <c r="F3311" i="7" l="1"/>
  <c r="F3312" i="7" l="1"/>
  <c r="F3313" i="7" l="1"/>
  <c r="F3314" i="7" l="1"/>
  <c r="F3315" i="7" l="1"/>
  <c r="F3316" i="7" l="1"/>
  <c r="F3317" i="7" l="1"/>
  <c r="F3318" i="7" l="1"/>
  <c r="F3319" i="7" l="1"/>
  <c r="F3320" i="7" l="1"/>
  <c r="F3321" i="7" l="1"/>
  <c r="F3322" i="7" l="1"/>
  <c r="F3323" i="7" l="1"/>
  <c r="F3324" i="7" l="1"/>
  <c r="F3325" i="7" l="1"/>
  <c r="F3326" i="7" l="1"/>
  <c r="F3327" i="7" l="1"/>
  <c r="F3328" i="7" l="1"/>
  <c r="F3329" i="7" l="1"/>
  <c r="F3330" i="7" l="1"/>
  <c r="F3331" i="7" l="1"/>
  <c r="F3332" i="7" l="1"/>
  <c r="F3333" i="7" l="1"/>
  <c r="F3334" i="7" l="1"/>
  <c r="F3335" i="7" l="1"/>
  <c r="F3336" i="7" l="1"/>
  <c r="F3337" i="7" l="1"/>
  <c r="F3338" i="7" l="1"/>
  <c r="F3339" i="7" l="1"/>
  <c r="F3340" i="7" l="1"/>
  <c r="F3341" i="7" l="1"/>
  <c r="F3342" i="7" l="1"/>
  <c r="F3343" i="7" l="1"/>
  <c r="F3344" i="7" l="1"/>
  <c r="F3345" i="7" l="1"/>
  <c r="F3346" i="7" l="1"/>
  <c r="F3347" i="7" l="1"/>
  <c r="F3348" i="7" l="1"/>
  <c r="F3349" i="7" l="1"/>
  <c r="F3350" i="7" l="1"/>
  <c r="F3351" i="7" l="1"/>
  <c r="F3352" i="7" l="1"/>
  <c r="F3353" i="7" l="1"/>
  <c r="F3354" i="7" l="1"/>
  <c r="F3355" i="7" l="1"/>
  <c r="F3356" i="7" l="1"/>
  <c r="F3357" i="7" l="1"/>
  <c r="F3358" i="7" l="1"/>
  <c r="F3359" i="7" l="1"/>
  <c r="F3360" i="7" l="1"/>
  <c r="F3361" i="7" l="1"/>
  <c r="F3362" i="7" l="1"/>
  <c r="F3363" i="7" l="1"/>
  <c r="F3364" i="7" l="1"/>
  <c r="F3365" i="7" l="1"/>
  <c r="F3366" i="7" l="1"/>
  <c r="F3367" i="7" l="1"/>
  <c r="F3368" i="7" l="1"/>
  <c r="F3369" i="7" l="1"/>
  <c r="F3370" i="7" l="1"/>
  <c r="F3371" i="7" l="1"/>
  <c r="F3372" i="7" l="1"/>
  <c r="F3373" i="7" l="1"/>
  <c r="F3374" i="7" l="1"/>
  <c r="F3375" i="7" l="1"/>
  <c r="F3376" i="7" l="1"/>
  <c r="F3377" i="7" l="1"/>
  <c r="F3378" i="7" l="1"/>
  <c r="F3379" i="7" l="1"/>
  <c r="F3380" i="7" l="1"/>
  <c r="F3381" i="7" l="1"/>
  <c r="F3382" i="7" l="1"/>
  <c r="F3383" i="7" l="1"/>
  <c r="F3384" i="7" l="1"/>
  <c r="F3385" i="7" l="1"/>
  <c r="F3386" i="7" l="1"/>
  <c r="F3387" i="7" l="1"/>
  <c r="F3388" i="7" l="1"/>
  <c r="F3389" i="7" l="1"/>
  <c r="F3390" i="7" l="1"/>
  <c r="F3391" i="7" l="1"/>
  <c r="F3392" i="7" l="1"/>
  <c r="F3393" i="7" l="1"/>
  <c r="F3394" i="7" l="1"/>
  <c r="F3395" i="7" l="1"/>
  <c r="F3396" i="7" l="1"/>
  <c r="F3397" i="7" l="1"/>
  <c r="F3398" i="7" l="1"/>
  <c r="F3399" i="7" l="1"/>
  <c r="F3400" i="7" l="1"/>
  <c r="F3401" i="7" l="1"/>
  <c r="F3402" i="7" l="1"/>
  <c r="F3403" i="7" l="1"/>
  <c r="F3404" i="7" l="1"/>
  <c r="F3405" i="7" l="1"/>
  <c r="F3406" i="7" l="1"/>
  <c r="F3407" i="7" l="1"/>
  <c r="F3408" i="7" l="1"/>
  <c r="F3409" i="7" l="1"/>
  <c r="F3410" i="7" l="1"/>
  <c r="F3411" i="7" l="1"/>
  <c r="F3412" i="7" l="1"/>
  <c r="F3413" i="7" l="1"/>
  <c r="F3414" i="7" l="1"/>
  <c r="F3415" i="7" l="1"/>
  <c r="F3416" i="7" l="1"/>
  <c r="F3417" i="7" l="1"/>
  <c r="F3418" i="7" l="1"/>
  <c r="F3419" i="7" l="1"/>
  <c r="F3420" i="7" l="1"/>
  <c r="F3421" i="7" l="1"/>
  <c r="F3422" i="7" l="1"/>
  <c r="F3423" i="7" l="1"/>
  <c r="F3424" i="7" l="1"/>
  <c r="F3425" i="7" l="1"/>
  <c r="F3426" i="7" l="1"/>
  <c r="F3427" i="7" l="1"/>
  <c r="F3428" i="7" l="1"/>
  <c r="F3429" i="7" l="1"/>
  <c r="F3430" i="7" l="1"/>
  <c r="F3431" i="7" l="1"/>
  <c r="F3432" i="7" l="1"/>
  <c r="F3433" i="7" l="1"/>
  <c r="F3434" i="7" l="1"/>
  <c r="F3435" i="7" l="1"/>
  <c r="F3436" i="7" l="1"/>
  <c r="F3437" i="7" l="1"/>
  <c r="F3438" i="7" l="1"/>
  <c r="F3439" i="7" l="1"/>
  <c r="F3440" i="7" l="1"/>
  <c r="F3441" i="7" l="1"/>
  <c r="F3442" i="7" l="1"/>
  <c r="F3443" i="7" l="1"/>
  <c r="F3444" i="7" l="1"/>
  <c r="F3445" i="7" l="1"/>
  <c r="F3446" i="7" l="1"/>
  <c r="F3447" i="7" l="1"/>
  <c r="F3448" i="7" l="1"/>
  <c r="F3449" i="7" l="1"/>
  <c r="F3450" i="7" l="1"/>
  <c r="F3451" i="7" l="1"/>
  <c r="F3452" i="7" l="1"/>
  <c r="F3453" i="7" l="1"/>
  <c r="F3454" i="7" l="1"/>
  <c r="F3455" i="7" l="1"/>
  <c r="F3456" i="7" l="1"/>
  <c r="F3457" i="7" l="1"/>
  <c r="F3458" i="7" l="1"/>
  <c r="F3459" i="7" l="1"/>
  <c r="F3460" i="7" l="1"/>
  <c r="F3461" i="7" l="1"/>
  <c r="F3462" i="7" l="1"/>
  <c r="F3463" i="7" l="1"/>
  <c r="F3464" i="7" l="1"/>
  <c r="F3465" i="7" l="1"/>
  <c r="F3466" i="7" l="1"/>
  <c r="F3467" i="7" l="1"/>
  <c r="F3468" i="7" l="1"/>
  <c r="F3469" i="7" l="1"/>
  <c r="F3470" i="7" l="1"/>
  <c r="F3471" i="7" l="1"/>
  <c r="F3472" i="7" l="1"/>
  <c r="F3473" i="7" l="1"/>
  <c r="F3474" i="7" l="1"/>
  <c r="F3475" i="7" l="1"/>
  <c r="F3476" i="7" l="1"/>
  <c r="F3477" i="7" l="1"/>
  <c r="F3478" i="7" l="1"/>
  <c r="F3479" i="7" l="1"/>
  <c r="F3480" i="7" l="1"/>
  <c r="F3481" i="7" l="1"/>
  <c r="F3482" i="7" l="1"/>
  <c r="F3483" i="7" l="1"/>
  <c r="F3484" i="7" l="1"/>
  <c r="F3485" i="7" l="1"/>
  <c r="F3486" i="7" l="1"/>
  <c r="F3487" i="7" l="1"/>
  <c r="F3488" i="7" l="1"/>
  <c r="F3489" i="7" l="1"/>
  <c r="F3490" i="7" l="1"/>
  <c r="F3491" i="7" l="1"/>
  <c r="F3492" i="7" l="1"/>
  <c r="F3493" i="7" l="1"/>
  <c r="F3494" i="7" l="1"/>
  <c r="F3495" i="7" l="1"/>
  <c r="F3496" i="7" l="1"/>
  <c r="F3497" i="7" l="1"/>
  <c r="F3498" i="7" l="1"/>
  <c r="F3499" i="7" l="1"/>
  <c r="F3500" i="7" l="1"/>
  <c r="F3501" i="7" l="1"/>
  <c r="F3502" i="7" l="1"/>
  <c r="F3503" i="7" l="1"/>
  <c r="F3504" i="7" l="1"/>
  <c r="F3505" i="7" l="1"/>
  <c r="F3506" i="7" l="1"/>
  <c r="F3507" i="7" l="1"/>
  <c r="F3508" i="7" l="1"/>
  <c r="F3509" i="7" l="1"/>
  <c r="F3510" i="7" l="1"/>
  <c r="F3511" i="7" l="1"/>
  <c r="F3512" i="7" l="1"/>
  <c r="F3513" i="7" l="1"/>
  <c r="F3514" i="7" l="1"/>
  <c r="F3515" i="7" l="1"/>
  <c r="F3516" i="7" l="1"/>
  <c r="F3517" i="7" l="1"/>
  <c r="F3518" i="7" l="1"/>
  <c r="F3519" i="7" l="1"/>
  <c r="F3520" i="7" l="1"/>
  <c r="F3521" i="7" l="1"/>
  <c r="F3522" i="7" l="1"/>
  <c r="F3523" i="7" l="1"/>
  <c r="F3524" i="7" l="1"/>
  <c r="F3525" i="7" l="1"/>
  <c r="F3526" i="7" l="1"/>
  <c r="F3527" i="7" l="1"/>
  <c r="F3528" i="7" l="1"/>
  <c r="F3529" i="7" l="1"/>
  <c r="F3530" i="7" l="1"/>
  <c r="F3531" i="7" l="1"/>
  <c r="F3532" i="7" l="1"/>
  <c r="F3533" i="7" l="1"/>
  <c r="F3534" i="7" l="1"/>
  <c r="F3535" i="7" l="1"/>
  <c r="F3536" i="7" l="1"/>
  <c r="F3537" i="7" l="1"/>
  <c r="F3538" i="7" l="1"/>
  <c r="F3539" i="7" l="1"/>
  <c r="F3540" i="7" l="1"/>
  <c r="F3541" i="7" l="1"/>
  <c r="F3542" i="7" l="1"/>
  <c r="F3543" i="7" l="1"/>
  <c r="F3544" i="7" l="1"/>
  <c r="F3545" i="7" l="1"/>
  <c r="F3546" i="7" l="1"/>
  <c r="F3547" i="7" l="1"/>
  <c r="F3548" i="7" l="1"/>
  <c r="F3549" i="7" l="1"/>
  <c r="F3550" i="7" l="1"/>
  <c r="F3551" i="7" l="1"/>
  <c r="F3552" i="7" l="1"/>
  <c r="F3553" i="7" l="1"/>
  <c r="F3554" i="7" l="1"/>
  <c r="F3555" i="7" l="1"/>
  <c r="F3556" i="7" l="1"/>
  <c r="F3557" i="7" l="1"/>
  <c r="F3558" i="7" l="1"/>
  <c r="F3559" i="7" l="1"/>
  <c r="F3560" i="7" l="1"/>
  <c r="F3561" i="7" l="1"/>
  <c r="F3562" i="7" l="1"/>
  <c r="F3563" i="7" l="1"/>
  <c r="F3564" i="7" l="1"/>
  <c r="F3565" i="7" l="1"/>
  <c r="F3566" i="7" l="1"/>
  <c r="F3567" i="7" l="1"/>
  <c r="F3568" i="7" l="1"/>
  <c r="F3569" i="7" l="1"/>
  <c r="F3570" i="7" l="1"/>
  <c r="F3571" i="7" l="1"/>
  <c r="F3572" i="7" l="1"/>
  <c r="F3573" i="7" l="1"/>
  <c r="F3574" i="7" l="1"/>
  <c r="F3575" i="7" l="1"/>
  <c r="F3576" i="7" l="1"/>
  <c r="F3577" i="7" l="1"/>
  <c r="F3578" i="7" l="1"/>
  <c r="F3579" i="7" l="1"/>
  <c r="F3580" i="7" l="1"/>
  <c r="F3581" i="7" l="1"/>
  <c r="F3582" i="7" l="1"/>
  <c r="F3583" i="7" l="1"/>
  <c r="F3584" i="7" l="1"/>
  <c r="F3585" i="7" l="1"/>
  <c r="F3586" i="7" l="1"/>
  <c r="F3587" i="7" l="1"/>
  <c r="F3588" i="7" l="1"/>
  <c r="F3589" i="7" l="1"/>
  <c r="F3590" i="7" l="1"/>
  <c r="F3591" i="7" l="1"/>
  <c r="F3592" i="7" l="1"/>
  <c r="F3593" i="7" l="1"/>
  <c r="F3594" i="7" l="1"/>
  <c r="F3595" i="7" l="1"/>
  <c r="F3596" i="7" l="1"/>
  <c r="F3597" i="7" l="1"/>
  <c r="F3598" i="7" l="1"/>
  <c r="F3599" i="7" l="1"/>
  <c r="F3600" i="7" l="1"/>
  <c r="F3601" i="7" l="1"/>
  <c r="F3602" i="7" l="1"/>
  <c r="F3603" i="7" l="1"/>
  <c r="F3604" i="7" l="1"/>
  <c r="F3605" i="7" l="1"/>
  <c r="F3606" i="7" l="1"/>
  <c r="F3607" i="7" l="1"/>
  <c r="F3608" i="7" l="1"/>
  <c r="F3609" i="7" l="1"/>
  <c r="F3610" i="7" l="1"/>
  <c r="F3611" i="7" l="1"/>
  <c r="F3612" i="7" l="1"/>
  <c r="F3613" i="7" l="1"/>
  <c r="F3614" i="7" l="1"/>
  <c r="F3615" i="7" l="1"/>
  <c r="F3616" i="7" l="1"/>
  <c r="F3617" i="7" l="1"/>
  <c r="F3618" i="7" l="1"/>
  <c r="F3619" i="7" l="1"/>
  <c r="F3620" i="7" l="1"/>
  <c r="F3621" i="7" l="1"/>
  <c r="F3622" i="7" l="1"/>
  <c r="F3623" i="7" l="1"/>
  <c r="F3624" i="7" l="1"/>
  <c r="F3625" i="7" l="1"/>
  <c r="F3626" i="7" l="1"/>
  <c r="F3627" i="7" l="1"/>
  <c r="F3628" i="7" l="1"/>
  <c r="F3629" i="7" l="1"/>
  <c r="F3630" i="7" l="1"/>
  <c r="F3631" i="7" l="1"/>
  <c r="F3632" i="7" l="1"/>
  <c r="F3633" i="7" l="1"/>
  <c r="F3634" i="7" l="1"/>
  <c r="F3635" i="7" l="1"/>
  <c r="F3636" i="7" l="1"/>
  <c r="F3637" i="7" l="1"/>
  <c r="F3638" i="7" l="1"/>
  <c r="F3639" i="7" l="1"/>
  <c r="F3640" i="7" l="1"/>
  <c r="F3641" i="7" l="1"/>
  <c r="F3642" i="7" l="1"/>
  <c r="F3643" i="7" l="1"/>
  <c r="F3644" i="7" l="1"/>
  <c r="F3645" i="7" l="1"/>
  <c r="F3646" i="7" l="1"/>
  <c r="F3647" i="7" l="1"/>
  <c r="F3648" i="7" l="1"/>
  <c r="F3649" i="7" l="1"/>
  <c r="F3650" i="7" l="1"/>
  <c r="F3651" i="7" l="1"/>
  <c r="F3652" i="7" l="1"/>
  <c r="F3653" i="7" l="1"/>
  <c r="F3654" i="7" l="1"/>
  <c r="F3655" i="7" l="1"/>
  <c r="F3656" i="7" l="1"/>
  <c r="F3657" i="7" l="1"/>
  <c r="F3658" i="7" l="1"/>
  <c r="F3659" i="7" l="1"/>
  <c r="F3660" i="7" l="1"/>
  <c r="F3661" i="7" l="1"/>
  <c r="F3662" i="7" l="1"/>
  <c r="F3663" i="7" l="1"/>
  <c r="F3664" i="7" l="1"/>
  <c r="F3665" i="7" l="1"/>
  <c r="F3666" i="7" l="1"/>
  <c r="F3667" i="7" l="1"/>
  <c r="F3668" i="7" l="1"/>
  <c r="F3669" i="7" l="1"/>
  <c r="F3670" i="7" l="1"/>
  <c r="F3671" i="7" l="1"/>
  <c r="F3672" i="7" l="1"/>
  <c r="F3673" i="7" l="1"/>
  <c r="F3674" i="7" l="1"/>
  <c r="F3675" i="7" l="1"/>
  <c r="F3676" i="7" l="1"/>
  <c r="F3677" i="7" l="1"/>
  <c r="F3678" i="7" l="1"/>
  <c r="F3679" i="7" l="1"/>
  <c r="F3680" i="7" l="1"/>
  <c r="F3681" i="7" l="1"/>
  <c r="F3682" i="7" l="1"/>
  <c r="F3683" i="7" l="1"/>
  <c r="F3684" i="7" l="1"/>
  <c r="F3685" i="7" l="1"/>
  <c r="F3686" i="7" l="1"/>
  <c r="F3687" i="7" l="1"/>
  <c r="F3688" i="7" l="1"/>
  <c r="F3689" i="7" l="1"/>
  <c r="F3690" i="7" l="1"/>
  <c r="F3691" i="7" l="1"/>
  <c r="F3692" i="7" l="1"/>
  <c r="F3693" i="7" l="1"/>
  <c r="F3694" i="7" l="1"/>
  <c r="F3695" i="7" l="1"/>
  <c r="F3696" i="7" l="1"/>
  <c r="F3697" i="7" l="1"/>
  <c r="F3698" i="7" l="1"/>
  <c r="F3699" i="7" l="1"/>
  <c r="F3700" i="7" l="1"/>
  <c r="F3701" i="7" l="1"/>
  <c r="F3702" i="7" l="1"/>
  <c r="F3703" i="7" l="1"/>
  <c r="F3704" i="7" l="1"/>
  <c r="F3705" i="7" l="1"/>
  <c r="F3706" i="7" l="1"/>
  <c r="F3707" i="7" l="1"/>
  <c r="F3708" i="7" l="1"/>
  <c r="F3709" i="7" l="1"/>
  <c r="F3710" i="7" l="1"/>
  <c r="F3711" i="7" l="1"/>
  <c r="F3712" i="7" l="1"/>
  <c r="F3713" i="7" l="1"/>
  <c r="F3714" i="7" l="1"/>
  <c r="F3715" i="7" l="1"/>
  <c r="F3716" i="7" l="1"/>
  <c r="F3717" i="7" l="1"/>
  <c r="F3718" i="7" l="1"/>
  <c r="F3719" i="7" l="1"/>
  <c r="F3720" i="7" l="1"/>
  <c r="F3721" i="7" l="1"/>
  <c r="F3722" i="7" l="1"/>
  <c r="F3723" i="7" l="1"/>
  <c r="F3724" i="7" l="1"/>
  <c r="F3725" i="7" l="1"/>
  <c r="F3726" i="7" l="1"/>
  <c r="F3727" i="7" l="1"/>
  <c r="F3728" i="7" l="1"/>
  <c r="F3729" i="7" l="1"/>
  <c r="F3730" i="7" l="1"/>
  <c r="F3731" i="7" l="1"/>
  <c r="F3732" i="7" l="1"/>
  <c r="F3733" i="7" l="1"/>
  <c r="F3734" i="7" l="1"/>
  <c r="F3735" i="7" l="1"/>
  <c r="F3736" i="7" l="1"/>
  <c r="F3737" i="7" l="1"/>
  <c r="F3738" i="7" l="1"/>
  <c r="F3739" i="7" l="1"/>
  <c r="F3740" i="7" l="1"/>
  <c r="F3741" i="7" l="1"/>
  <c r="F3742" i="7" l="1"/>
  <c r="F3743" i="7" l="1"/>
  <c r="F3744" i="7" l="1"/>
  <c r="F3745" i="7" l="1"/>
  <c r="F3746" i="7" l="1"/>
  <c r="F3747" i="7" l="1"/>
  <c r="F3748" i="7" l="1"/>
  <c r="F3749" i="7" l="1"/>
  <c r="F3750" i="7" l="1"/>
  <c r="F3751" i="7" l="1"/>
  <c r="F3752" i="7" l="1"/>
  <c r="F3753" i="7" l="1"/>
  <c r="F3754" i="7" l="1"/>
  <c r="F3755" i="7" l="1"/>
  <c r="F3756" i="7" l="1"/>
  <c r="F3757" i="7" l="1"/>
  <c r="F3758" i="7" l="1"/>
  <c r="F3759" i="7" l="1"/>
  <c r="F3760" i="7" l="1"/>
  <c r="F3761" i="7" l="1"/>
  <c r="F3762" i="7" l="1"/>
  <c r="F3763" i="7" l="1"/>
  <c r="F3764" i="7" l="1"/>
  <c r="F3765" i="7" l="1"/>
  <c r="F3766" i="7" l="1"/>
  <c r="F3767" i="7" l="1"/>
  <c r="F3768" i="7" l="1"/>
  <c r="F3769" i="7" l="1"/>
  <c r="F3770" i="7" l="1"/>
  <c r="F3771" i="7" l="1"/>
  <c r="F3772" i="7" l="1"/>
  <c r="F3773" i="7" l="1"/>
  <c r="F3774" i="7" l="1"/>
  <c r="F3775" i="7" l="1"/>
  <c r="F3776" i="7" l="1"/>
  <c r="F3777" i="7" l="1"/>
  <c r="F3778" i="7" l="1"/>
  <c r="F3779" i="7" l="1"/>
  <c r="F3780" i="7" l="1"/>
  <c r="F3781" i="7" l="1"/>
  <c r="F3782" i="7" l="1"/>
  <c r="F3783" i="7" l="1"/>
  <c r="F3784" i="7" l="1"/>
  <c r="F3785" i="7" l="1"/>
  <c r="F3786" i="7" l="1"/>
  <c r="F3787" i="7" l="1"/>
  <c r="F3788" i="7" l="1"/>
  <c r="F3789" i="7" l="1"/>
  <c r="F3790" i="7" l="1"/>
  <c r="F3791" i="7" l="1"/>
  <c r="F3792" i="7" l="1"/>
  <c r="F3793" i="7" l="1"/>
  <c r="F3794" i="7" l="1"/>
  <c r="F3795" i="7" l="1"/>
  <c r="F3796" i="7" l="1"/>
  <c r="F3797" i="7" l="1"/>
  <c r="F3798" i="7" l="1"/>
  <c r="F3799" i="7" l="1"/>
  <c r="F3800" i="7" l="1"/>
  <c r="F3801" i="7" l="1"/>
  <c r="F3802" i="7" l="1"/>
  <c r="F3803" i="7" l="1"/>
  <c r="F3804" i="7" l="1"/>
  <c r="F3805" i="7" l="1"/>
  <c r="F3806" i="7" l="1"/>
  <c r="F3807" i="7" l="1"/>
  <c r="F3808" i="7" l="1"/>
  <c r="F3809" i="7" l="1"/>
  <c r="F3810" i="7" l="1"/>
  <c r="F3811" i="7" l="1"/>
  <c r="F3812" i="7" l="1"/>
  <c r="F3813" i="7" l="1"/>
  <c r="F3814" i="7" l="1"/>
  <c r="F3815" i="7" l="1"/>
  <c r="F3816" i="7" l="1"/>
  <c r="F3817" i="7" l="1"/>
  <c r="F3818" i="7" l="1"/>
  <c r="F3819" i="7" l="1"/>
  <c r="F3820" i="7" l="1"/>
  <c r="F3821" i="7" l="1"/>
  <c r="F3822" i="7" l="1"/>
  <c r="F3823" i="7" l="1"/>
  <c r="F3824" i="7" l="1"/>
  <c r="F3825" i="7" l="1"/>
  <c r="F3826" i="7" l="1"/>
  <c r="F3827" i="7" l="1"/>
  <c r="F3828" i="7" l="1"/>
  <c r="F3829" i="7" l="1"/>
  <c r="F3830" i="7" l="1"/>
  <c r="F3831" i="7" l="1"/>
  <c r="F3832" i="7" l="1"/>
  <c r="F3833" i="7" l="1"/>
  <c r="F3834" i="7" l="1"/>
  <c r="F3835" i="7" l="1"/>
  <c r="F3836" i="7" l="1"/>
  <c r="F3837" i="7" l="1"/>
  <c r="F3838" i="7" l="1"/>
  <c r="F3839" i="7" l="1"/>
  <c r="F3840" i="7" l="1"/>
  <c r="F3841" i="7" l="1"/>
  <c r="F3842" i="7" l="1"/>
  <c r="F3843" i="7" l="1"/>
  <c r="F3844" i="7" l="1"/>
  <c r="F3845" i="7" l="1"/>
  <c r="F3846" i="7" l="1"/>
  <c r="F3847" i="7" l="1"/>
  <c r="F3848" i="7" l="1"/>
  <c r="F3849" i="7" l="1"/>
  <c r="F3850" i="7" l="1"/>
  <c r="F3851" i="7" l="1"/>
  <c r="F3852" i="7" l="1"/>
  <c r="F3853" i="7" l="1"/>
  <c r="F3854" i="7" l="1"/>
  <c r="F3855" i="7" l="1"/>
  <c r="F3856" i="7" l="1"/>
  <c r="F3857" i="7" l="1"/>
  <c r="F3858" i="7" l="1"/>
  <c r="F3859" i="7" l="1"/>
  <c r="F3860" i="7" l="1"/>
  <c r="F3861" i="7" l="1"/>
  <c r="F3862" i="7" l="1"/>
  <c r="F3863" i="7" l="1"/>
  <c r="F3864" i="7" l="1"/>
  <c r="F3865" i="7" l="1"/>
  <c r="F3866" i="7" l="1"/>
  <c r="F3867" i="7" l="1"/>
  <c r="F3868" i="7" l="1"/>
  <c r="F3869" i="7" l="1"/>
  <c r="F3870" i="7" l="1"/>
  <c r="F3871" i="7" l="1"/>
  <c r="F3872" i="7" l="1"/>
  <c r="F3873" i="7" l="1"/>
  <c r="F3874" i="7" l="1"/>
  <c r="F3875" i="7" l="1"/>
  <c r="F3876" i="7" l="1"/>
  <c r="F3877" i="7" l="1"/>
  <c r="F3878" i="7" l="1"/>
  <c r="F3879" i="7" l="1"/>
  <c r="F3880" i="7" l="1"/>
  <c r="F3881" i="7" l="1"/>
  <c r="F3882" i="7" l="1"/>
  <c r="F3883" i="7" l="1"/>
  <c r="F3884" i="7" l="1"/>
  <c r="F3885" i="7" l="1"/>
  <c r="F3886" i="7" l="1"/>
  <c r="F3887" i="7" l="1"/>
  <c r="F3888" i="7" l="1"/>
  <c r="F3889" i="7" l="1"/>
  <c r="F3890" i="7" l="1"/>
  <c r="F3891" i="7" l="1"/>
  <c r="F3892" i="7" l="1"/>
  <c r="F3893" i="7" l="1"/>
  <c r="F3894" i="7" l="1"/>
  <c r="F3895" i="7" l="1"/>
  <c r="F3896" i="7" l="1"/>
  <c r="F3897" i="7" l="1"/>
  <c r="F3898" i="7" l="1"/>
  <c r="F3899" i="7" l="1"/>
  <c r="F3900" i="7" l="1"/>
  <c r="F3901" i="7" l="1"/>
  <c r="F3902" i="7" l="1"/>
  <c r="F3903" i="7" l="1"/>
  <c r="F3904" i="7" l="1"/>
  <c r="F3905" i="7" l="1"/>
  <c r="F3906" i="7" l="1"/>
  <c r="F3907" i="7" l="1"/>
  <c r="F3908" i="7" l="1"/>
  <c r="F3909" i="7" l="1"/>
  <c r="F3910" i="7" l="1"/>
  <c r="F3911" i="7" l="1"/>
  <c r="F3912" i="7" l="1"/>
  <c r="F3913" i="7" l="1"/>
  <c r="F3914" i="7" l="1"/>
  <c r="F3915" i="7" l="1"/>
  <c r="F3916" i="7" l="1"/>
  <c r="F3917" i="7" l="1"/>
  <c r="F3918" i="7" l="1"/>
  <c r="F3919" i="7" l="1"/>
  <c r="F3920" i="7" l="1"/>
  <c r="F3921" i="7" l="1"/>
  <c r="F3922" i="7" l="1"/>
  <c r="F3923" i="7" l="1"/>
  <c r="F3924" i="7" l="1"/>
  <c r="F3925" i="7" l="1"/>
  <c r="F3926" i="7" l="1"/>
  <c r="F3927" i="7" l="1"/>
  <c r="F3928" i="7" l="1"/>
  <c r="F3929" i="7" l="1"/>
  <c r="F3930" i="7" l="1"/>
  <c r="F3931" i="7" l="1"/>
  <c r="F3932" i="7" l="1"/>
  <c r="F3933" i="7" l="1"/>
  <c r="F3934" i="7" l="1"/>
  <c r="F3935" i="7" l="1"/>
  <c r="F3936" i="7" l="1"/>
  <c r="F3937" i="7" l="1"/>
  <c r="F3938" i="7" l="1"/>
  <c r="F3939" i="7" l="1"/>
  <c r="F3940" i="7" l="1"/>
  <c r="F3941" i="7" l="1"/>
  <c r="F3942" i="7" l="1"/>
  <c r="F3943" i="7" l="1"/>
  <c r="F3944" i="7" l="1"/>
  <c r="F3945" i="7" l="1"/>
  <c r="F3946" i="7" l="1"/>
  <c r="F3947" i="7" l="1"/>
  <c r="F3948" i="7" l="1"/>
  <c r="F3949" i="7" l="1"/>
  <c r="F3950" i="7" l="1"/>
  <c r="F3951" i="7" l="1"/>
  <c r="F3952" i="7" l="1"/>
  <c r="F3953" i="7" l="1"/>
  <c r="F3954" i="7" l="1"/>
  <c r="F3955" i="7" l="1"/>
  <c r="F3956" i="7" l="1"/>
  <c r="F3957" i="7" l="1"/>
  <c r="F3958" i="7" l="1"/>
  <c r="F3959" i="7" l="1"/>
  <c r="F3960" i="7" l="1"/>
  <c r="F3961" i="7" l="1"/>
  <c r="F3962" i="7" l="1"/>
  <c r="F3963" i="7" l="1"/>
  <c r="F3964" i="7" l="1"/>
  <c r="F3965" i="7" l="1"/>
  <c r="F3966" i="7" l="1"/>
  <c r="F3967" i="7" l="1"/>
  <c r="F3968" i="7" l="1"/>
  <c r="F3969" i="7" l="1"/>
  <c r="F3970" i="7" l="1"/>
  <c r="F3971" i="7" l="1"/>
  <c r="F3972" i="7" l="1"/>
  <c r="F3973" i="7" l="1"/>
  <c r="F3974" i="7" l="1"/>
  <c r="F3975" i="7" l="1"/>
  <c r="F3976" i="7" l="1"/>
  <c r="F3977" i="7" l="1"/>
  <c r="F3978" i="7" l="1"/>
  <c r="F3979" i="7" l="1"/>
  <c r="F3980" i="7" l="1"/>
  <c r="F3981" i="7" l="1"/>
  <c r="F3982" i="7" l="1"/>
  <c r="F3983" i="7" l="1"/>
  <c r="F3984" i="7" l="1"/>
  <c r="F3985" i="7" l="1"/>
  <c r="F3986" i="7" l="1"/>
  <c r="F3987" i="7" l="1"/>
  <c r="F3988" i="7" l="1"/>
  <c r="F3989" i="7" l="1"/>
  <c r="F3990" i="7" l="1"/>
  <c r="F3991" i="7" l="1"/>
  <c r="F3992" i="7" l="1"/>
  <c r="F3993" i="7" l="1"/>
  <c r="F3994" i="7" l="1"/>
  <c r="F3995" i="7" l="1"/>
  <c r="F3996" i="7" l="1"/>
  <c r="F3997" i="7" l="1"/>
  <c r="F3998" i="7" l="1"/>
  <c r="F3999" i="7" l="1"/>
  <c r="F4000" i="7" l="1"/>
  <c r="F4001" i="7" l="1"/>
  <c r="F4002" i="7" l="1"/>
  <c r="F4003" i="7" l="1"/>
  <c r="F4004" i="7" l="1"/>
  <c r="F4005" i="7" l="1"/>
  <c r="F4006" i="7" l="1"/>
  <c r="F4007" i="7" l="1"/>
  <c r="F4008" i="7" l="1"/>
  <c r="F4009" i="7" l="1"/>
  <c r="F4010" i="7" l="1"/>
  <c r="F4011" i="7" l="1"/>
  <c r="F4012" i="7" l="1"/>
  <c r="F4013" i="7" l="1"/>
  <c r="F4014" i="7" l="1"/>
  <c r="F4015" i="7" l="1"/>
  <c r="F4016" i="7" l="1"/>
  <c r="F4017" i="7" l="1"/>
  <c r="F4018" i="7" l="1"/>
  <c r="F4019" i="7" l="1"/>
  <c r="F4020" i="7" l="1"/>
  <c r="F4021" i="7" l="1"/>
  <c r="F4022" i="7" l="1"/>
  <c r="F4023" i="7" l="1"/>
  <c r="F4024" i="7" l="1"/>
  <c r="F4025" i="7" l="1"/>
  <c r="F4026" i="7" l="1"/>
  <c r="F4027" i="7" l="1"/>
  <c r="F4028" i="7" l="1"/>
  <c r="F4029" i="7" l="1"/>
  <c r="F4030" i="7" l="1"/>
  <c r="F4031" i="7" l="1"/>
  <c r="F4032" i="7" l="1"/>
  <c r="F4033" i="7" l="1"/>
  <c r="F4034" i="7" l="1"/>
  <c r="F4035" i="7" l="1"/>
  <c r="F4036" i="7" l="1"/>
  <c r="F4037" i="7" l="1"/>
  <c r="F4038" i="7" l="1"/>
  <c r="F4039" i="7" l="1"/>
  <c r="F4040" i="7" l="1"/>
  <c r="F4041" i="7" l="1"/>
  <c r="F4042" i="7" l="1"/>
  <c r="F4043" i="7" l="1"/>
  <c r="F4044" i="7" l="1"/>
  <c r="F4045" i="7" l="1"/>
  <c r="F4046" i="7" l="1"/>
  <c r="F4047" i="7" l="1"/>
  <c r="F4048" i="7" l="1"/>
  <c r="F4049" i="7" l="1"/>
  <c r="F4050" i="7" l="1"/>
  <c r="F4051" i="7" l="1"/>
  <c r="F4052" i="7" l="1"/>
  <c r="F4053" i="7" l="1"/>
  <c r="F4054" i="7" l="1"/>
  <c r="F4055" i="7" l="1"/>
  <c r="F4056" i="7" l="1"/>
  <c r="F4057" i="7" l="1"/>
  <c r="F4058" i="7" l="1"/>
  <c r="F4059" i="7" l="1"/>
  <c r="F4060" i="7" l="1"/>
  <c r="F4061" i="7" l="1"/>
  <c r="F4062" i="7" l="1"/>
  <c r="F4063" i="7" l="1"/>
  <c r="F4064" i="7" l="1"/>
  <c r="F4065" i="7" l="1"/>
  <c r="F4066" i="7" l="1"/>
  <c r="F4067" i="7" l="1"/>
  <c r="F4068" i="7" l="1"/>
  <c r="F4069" i="7" l="1"/>
  <c r="F4070" i="7" l="1"/>
  <c r="F4071" i="7" l="1"/>
  <c r="F4072" i="7" l="1"/>
  <c r="F4073" i="7" l="1"/>
  <c r="F4074" i="7" l="1"/>
  <c r="F4075" i="7" l="1"/>
  <c r="F4076" i="7" l="1"/>
  <c r="F4077" i="7" l="1"/>
  <c r="F4078" i="7" l="1"/>
  <c r="F4079" i="7" l="1"/>
  <c r="F4080" i="7" l="1"/>
  <c r="F4081" i="7" l="1"/>
  <c r="F4082" i="7" l="1"/>
  <c r="F4083" i="7" l="1"/>
  <c r="F4084" i="7" l="1"/>
  <c r="F4085" i="7" l="1"/>
  <c r="F4086" i="7" l="1"/>
  <c r="F4087" i="7" l="1"/>
  <c r="F4088" i="7" l="1"/>
  <c r="F4089" i="7" l="1"/>
  <c r="F4090" i="7" l="1"/>
  <c r="F4091" i="7" l="1"/>
  <c r="F4092" i="7" l="1"/>
  <c r="F4093" i="7" l="1"/>
  <c r="F4094" i="7" l="1"/>
  <c r="F4095" i="7" l="1"/>
  <c r="F4096" i="7" l="1"/>
  <c r="F4097" i="7" l="1"/>
  <c r="F4098" i="7" l="1"/>
  <c r="F4099" i="7" l="1"/>
  <c r="F4100" i="7" l="1"/>
  <c r="F4101" i="7" l="1"/>
  <c r="F4102" i="7" l="1"/>
  <c r="F4103" i="7" l="1"/>
  <c r="F4104" i="7" l="1"/>
  <c r="F4105" i="7" l="1"/>
  <c r="F4106" i="7" l="1"/>
  <c r="F4107" i="7" l="1"/>
  <c r="F4108" i="7" l="1"/>
  <c r="F4109" i="7" l="1"/>
  <c r="F4110" i="7" l="1"/>
  <c r="F4111" i="7" l="1"/>
  <c r="F4112" i="7" l="1"/>
  <c r="F4113" i="7" l="1"/>
  <c r="F4114" i="7" l="1"/>
  <c r="F4115" i="7" l="1"/>
  <c r="F4116" i="7" l="1"/>
  <c r="F4117" i="7" l="1"/>
  <c r="F4118" i="7" l="1"/>
  <c r="F4119" i="7" l="1"/>
  <c r="F4120" i="7" l="1"/>
  <c r="F4121" i="7" l="1"/>
  <c r="F4122" i="7" l="1"/>
  <c r="F4123" i="7" l="1"/>
  <c r="F4124" i="7" l="1"/>
  <c r="F4125" i="7" l="1"/>
  <c r="F4126" i="7" l="1"/>
  <c r="F4127" i="7" l="1"/>
  <c r="F4128" i="7" l="1"/>
  <c r="F4129" i="7" l="1"/>
  <c r="F4130" i="7" l="1"/>
  <c r="F4131" i="7" l="1"/>
  <c r="F4132" i="7" l="1"/>
  <c r="F4133" i="7" l="1"/>
  <c r="F4134" i="7" l="1"/>
  <c r="F4135" i="7" l="1"/>
  <c r="F4136" i="7" l="1"/>
  <c r="F4137" i="7" l="1"/>
  <c r="F4138" i="7" l="1"/>
  <c r="F4139" i="7" l="1"/>
  <c r="F4140" i="7" l="1"/>
  <c r="F4141" i="7" l="1"/>
  <c r="F4142" i="7" l="1"/>
  <c r="F4143" i="7" l="1"/>
  <c r="F4144" i="7" l="1"/>
  <c r="F4145" i="7" l="1"/>
  <c r="F4146" i="7" l="1"/>
  <c r="F4147" i="7" l="1"/>
  <c r="F4148" i="7" l="1"/>
  <c r="F4149" i="7" l="1"/>
  <c r="F4150" i="7" l="1"/>
  <c r="F4151" i="7" l="1"/>
  <c r="F4152" i="7" l="1"/>
  <c r="F4153" i="7" l="1"/>
  <c r="F4154" i="7" l="1"/>
  <c r="F4155" i="7" l="1"/>
  <c r="F4156" i="7" l="1"/>
  <c r="F4157" i="7" l="1"/>
  <c r="F4158" i="7" l="1"/>
  <c r="F4159" i="7" l="1"/>
  <c r="F4160" i="7" l="1"/>
  <c r="F4161" i="7" l="1"/>
  <c r="F4162" i="7" l="1"/>
  <c r="F4163" i="7" l="1"/>
  <c r="F4164" i="7" l="1"/>
  <c r="F4165" i="7" l="1"/>
  <c r="F4166" i="7" l="1"/>
  <c r="F4167" i="7" l="1"/>
  <c r="F4168" i="7" l="1"/>
  <c r="F4169" i="7" l="1"/>
  <c r="F4170" i="7" l="1"/>
  <c r="F4171" i="7" l="1"/>
  <c r="F4172" i="7" l="1"/>
  <c r="F4173" i="7" l="1"/>
  <c r="F4174" i="7" l="1"/>
  <c r="F4175" i="7" l="1"/>
  <c r="F4176" i="7" l="1"/>
  <c r="F4177" i="7" l="1"/>
  <c r="F4178" i="7" l="1"/>
  <c r="F4179" i="7" l="1"/>
  <c r="F4180" i="7" l="1"/>
  <c r="F4181" i="7" l="1"/>
  <c r="F4182" i="7" l="1"/>
  <c r="F4183" i="7" l="1"/>
  <c r="F4184" i="7" l="1"/>
  <c r="F4185" i="7" l="1"/>
  <c r="F4186" i="7" l="1"/>
  <c r="F4187" i="7" l="1"/>
  <c r="F4188" i="7" l="1"/>
  <c r="F4189" i="7" l="1"/>
  <c r="F4190" i="7" l="1"/>
  <c r="F4191" i="7" l="1"/>
  <c r="F4192" i="7" l="1"/>
  <c r="F4193" i="7" l="1"/>
  <c r="F4194" i="7" l="1"/>
  <c r="F4195" i="7" l="1"/>
  <c r="F4196" i="7" l="1"/>
  <c r="F4197" i="7" l="1"/>
  <c r="F4198" i="7" l="1"/>
  <c r="F4199" i="7" l="1"/>
  <c r="F4200" i="7" l="1"/>
  <c r="F4201" i="7" l="1"/>
  <c r="F4202" i="7" l="1"/>
  <c r="F4203" i="7" l="1"/>
  <c r="F4204" i="7" l="1"/>
  <c r="F4205" i="7" l="1"/>
  <c r="F4206" i="7" l="1"/>
  <c r="F4207" i="7" l="1"/>
  <c r="F4208" i="7" l="1"/>
  <c r="F4209" i="7" l="1"/>
  <c r="F4210" i="7" l="1"/>
  <c r="F4211" i="7" l="1"/>
  <c r="F4212" i="7" l="1"/>
  <c r="F4213" i="7" l="1"/>
  <c r="F4214" i="7" l="1"/>
  <c r="F4215" i="7" l="1"/>
  <c r="F4216" i="7" l="1"/>
  <c r="F4217" i="7" l="1"/>
  <c r="F4218" i="7" l="1"/>
  <c r="F4219" i="7" l="1"/>
  <c r="F4220" i="7" l="1"/>
  <c r="F4221" i="7" l="1"/>
  <c r="F4222" i="7" l="1"/>
  <c r="F4223" i="7" l="1"/>
  <c r="F4224" i="7" l="1"/>
  <c r="F4225" i="7" l="1"/>
  <c r="F4226" i="7" l="1"/>
  <c r="F4227" i="7" l="1"/>
  <c r="F4228" i="7" l="1"/>
  <c r="F4229" i="7" l="1"/>
  <c r="F4230" i="7" l="1"/>
  <c r="F4231" i="7" l="1"/>
  <c r="F4232" i="7" l="1"/>
  <c r="F4233" i="7" l="1"/>
  <c r="F4234" i="7" l="1"/>
  <c r="F4235" i="7" l="1"/>
  <c r="F4236" i="7" l="1"/>
  <c r="F4237" i="7" l="1"/>
  <c r="F4238" i="7" l="1"/>
  <c r="F4239" i="7" l="1"/>
  <c r="F4240" i="7" l="1"/>
  <c r="F4241" i="7" l="1"/>
  <c r="F4242" i="7" l="1"/>
  <c r="F4243" i="7" l="1"/>
  <c r="F4244" i="7" l="1"/>
  <c r="F4245" i="7" l="1"/>
  <c r="F4246" i="7" l="1"/>
  <c r="F4247" i="7" l="1"/>
  <c r="F4248" i="7" l="1"/>
  <c r="F4249" i="7" l="1"/>
  <c r="F4250" i="7" l="1"/>
  <c r="F4251" i="7" l="1"/>
  <c r="F4252" i="7" l="1"/>
  <c r="F4253" i="7" l="1"/>
  <c r="F4254" i="7" l="1"/>
  <c r="F4255" i="7" l="1"/>
  <c r="F4256" i="7" l="1"/>
  <c r="F4257" i="7" l="1"/>
  <c r="F4258" i="7" l="1"/>
  <c r="F4259" i="7" l="1"/>
  <c r="F4260" i="7" l="1"/>
  <c r="F4261" i="7" l="1"/>
  <c r="F4262" i="7" l="1"/>
  <c r="F4263" i="7" l="1"/>
  <c r="F4264" i="7" l="1"/>
  <c r="F4265" i="7" l="1"/>
  <c r="F4266" i="7" l="1"/>
  <c r="F4267" i="7" l="1"/>
  <c r="F4268" i="7" l="1"/>
  <c r="F4269" i="7" l="1"/>
  <c r="F4270" i="7" l="1"/>
  <c r="F4271" i="7" l="1"/>
  <c r="F4272" i="7" l="1"/>
  <c r="F4273" i="7" l="1"/>
  <c r="F4274" i="7" l="1"/>
  <c r="F4275" i="7" l="1"/>
  <c r="F4276" i="7" l="1"/>
  <c r="F4277" i="7" l="1"/>
  <c r="F4278" i="7" l="1"/>
  <c r="F4279" i="7" l="1"/>
  <c r="F4280" i="7" l="1"/>
  <c r="F4281" i="7" l="1"/>
  <c r="F4282" i="7" l="1"/>
  <c r="F4283" i="7" l="1"/>
  <c r="F4284" i="7" l="1"/>
  <c r="F4285" i="7" l="1"/>
  <c r="F4286" i="7" l="1"/>
  <c r="F4287" i="7" l="1"/>
  <c r="F4288" i="7" l="1"/>
  <c r="F4289" i="7" l="1"/>
  <c r="F4290" i="7" l="1"/>
  <c r="F4291" i="7" l="1"/>
  <c r="F4292" i="7" l="1"/>
  <c r="F4293" i="7" l="1"/>
  <c r="F4294" i="7" l="1"/>
  <c r="F4295" i="7" l="1"/>
  <c r="F4296" i="7" l="1"/>
  <c r="F4297" i="7" l="1"/>
  <c r="F4298" i="7" l="1"/>
  <c r="F4299" i="7" l="1"/>
  <c r="F4300" i="7" l="1"/>
  <c r="F4301" i="7" l="1"/>
  <c r="F4302" i="7" l="1"/>
  <c r="F4303" i="7" l="1"/>
  <c r="F4304" i="7" l="1"/>
  <c r="F4305" i="7" l="1"/>
  <c r="F4306" i="7" l="1"/>
  <c r="F4307" i="7" l="1"/>
  <c r="F4308" i="7" l="1"/>
  <c r="F4309" i="7" l="1"/>
  <c r="F4310" i="7" l="1"/>
  <c r="F4311" i="7" l="1"/>
  <c r="F4312" i="7" l="1"/>
  <c r="F4313" i="7" l="1"/>
  <c r="F4314" i="7" l="1"/>
  <c r="F4315" i="7" l="1"/>
  <c r="F4316" i="7" l="1"/>
  <c r="F4317" i="7" l="1"/>
  <c r="F4318" i="7" l="1"/>
  <c r="F4319" i="7" l="1"/>
  <c r="F4320" i="7" l="1"/>
  <c r="F4321" i="7" l="1"/>
  <c r="F4322" i="7" l="1"/>
  <c r="F4323" i="7" l="1"/>
  <c r="F4324" i="7" l="1"/>
  <c r="F4325" i="7" l="1"/>
  <c r="F4326" i="7" l="1"/>
  <c r="F4327" i="7" l="1"/>
  <c r="F4328" i="7" l="1"/>
  <c r="F4329" i="7" l="1"/>
  <c r="F4330" i="7" l="1"/>
  <c r="F4331" i="7" l="1"/>
  <c r="F4332" i="7" l="1"/>
  <c r="F4333" i="7" l="1"/>
  <c r="F4334" i="7" l="1"/>
  <c r="F4335" i="7" l="1"/>
  <c r="F4336" i="7" l="1"/>
  <c r="F4337" i="7" l="1"/>
  <c r="F4338" i="7" l="1"/>
  <c r="F4339" i="7" l="1"/>
  <c r="F4340" i="7" l="1"/>
  <c r="F4341" i="7" l="1"/>
  <c r="F4342" i="7" l="1"/>
  <c r="F4343" i="7" l="1"/>
  <c r="F4344" i="7" l="1"/>
  <c r="F4345" i="7" l="1"/>
  <c r="F4346" i="7" l="1"/>
  <c r="F4347" i="7" l="1"/>
  <c r="F4348" i="7" l="1"/>
  <c r="F4349" i="7" l="1"/>
  <c r="F4350" i="7" l="1"/>
  <c r="F4351" i="7" l="1"/>
  <c r="F4352" i="7" l="1"/>
  <c r="F4353" i="7" l="1"/>
  <c r="F4354" i="7" l="1"/>
  <c r="F4355" i="7" l="1"/>
  <c r="F4356" i="7" l="1"/>
  <c r="F4357" i="7" l="1"/>
  <c r="F4358" i="7" l="1"/>
  <c r="F4359" i="7" l="1"/>
  <c r="F4360" i="7" l="1"/>
  <c r="F4361" i="7" l="1"/>
  <c r="F4362" i="7" l="1"/>
  <c r="F4363" i="7" l="1"/>
  <c r="F4364" i="7" l="1"/>
  <c r="F4365" i="7" l="1"/>
  <c r="F4366" i="7" l="1"/>
  <c r="F4367" i="7" l="1"/>
  <c r="F4368" i="7" l="1"/>
  <c r="F4369" i="7" l="1"/>
  <c r="F4370" i="7" l="1"/>
  <c r="F4371" i="7" l="1"/>
  <c r="F4372" i="7" l="1"/>
  <c r="F4373" i="7" l="1"/>
  <c r="F4374" i="7" l="1"/>
  <c r="F4375" i="7" l="1"/>
  <c r="F4376" i="7" l="1"/>
  <c r="F4377" i="7" l="1"/>
  <c r="F4378" i="7" l="1"/>
  <c r="F4379" i="7" l="1"/>
  <c r="F4380" i="7" l="1"/>
  <c r="F4381" i="7" l="1"/>
  <c r="F4382" i="7" l="1"/>
  <c r="F4383" i="7" l="1"/>
  <c r="F4384" i="7" l="1"/>
  <c r="F4385" i="7" l="1"/>
  <c r="F4386" i="7" l="1"/>
  <c r="F4387" i="7" l="1"/>
  <c r="F4388" i="7" l="1"/>
  <c r="F4389" i="7" l="1"/>
  <c r="F4390" i="7" l="1"/>
  <c r="F4391" i="7" l="1"/>
  <c r="F4392" i="7" l="1"/>
  <c r="F4393" i="7" l="1"/>
  <c r="F4394" i="7" l="1"/>
  <c r="F4395" i="7" l="1"/>
  <c r="F4396" i="7" l="1"/>
  <c r="F4397" i="7" l="1"/>
  <c r="F4398" i="7" l="1"/>
  <c r="F4399" i="7" l="1"/>
  <c r="F4400" i="7" l="1"/>
  <c r="F4401" i="7" l="1"/>
  <c r="F4402" i="7" l="1"/>
  <c r="F4403" i="7" l="1"/>
  <c r="F4404" i="7" l="1"/>
  <c r="F4405" i="7" l="1"/>
  <c r="F4406" i="7" l="1"/>
  <c r="F4407" i="7" l="1"/>
  <c r="F4408" i="7" l="1"/>
  <c r="F4409" i="7" l="1"/>
  <c r="F4410" i="7" l="1"/>
  <c r="F4411" i="7" l="1"/>
  <c r="F4412" i="7" l="1"/>
  <c r="F4413" i="7" l="1"/>
  <c r="F4414" i="7" l="1"/>
  <c r="F4415" i="7" l="1"/>
  <c r="F4416" i="7" l="1"/>
  <c r="F4417" i="7" l="1"/>
  <c r="F4418" i="7" l="1"/>
  <c r="F4419" i="7" l="1"/>
  <c r="F4420" i="7" l="1"/>
  <c r="F4421" i="7" l="1"/>
  <c r="F4422" i="7" l="1"/>
  <c r="F4423" i="7" l="1"/>
  <c r="F4424" i="7" l="1"/>
  <c r="F4425" i="7" l="1"/>
  <c r="F4426" i="7" l="1"/>
  <c r="F4427" i="7" l="1"/>
  <c r="F4428" i="7" l="1"/>
  <c r="F4429" i="7" l="1"/>
  <c r="F4430" i="7" l="1"/>
  <c r="F4431" i="7" l="1"/>
  <c r="F4432" i="7" l="1"/>
  <c r="F4433" i="7" l="1"/>
  <c r="F4434" i="7" l="1"/>
  <c r="F4435" i="7" l="1"/>
  <c r="F4436" i="7" l="1"/>
  <c r="F4437" i="7" l="1"/>
  <c r="F4438" i="7" l="1"/>
  <c r="F4439" i="7" l="1"/>
  <c r="F4440" i="7" l="1"/>
  <c r="F4441" i="7" l="1"/>
  <c r="F4442" i="7" l="1"/>
  <c r="F4443" i="7" l="1"/>
  <c r="F4444" i="7" l="1"/>
  <c r="F4445" i="7" l="1"/>
  <c r="F4446" i="7" l="1"/>
  <c r="F4447" i="7" l="1"/>
  <c r="F4448" i="7" l="1"/>
  <c r="F4449" i="7" l="1"/>
  <c r="F4450" i="7" l="1"/>
  <c r="F4451" i="7" l="1"/>
  <c r="F4452" i="7" l="1"/>
  <c r="F4453" i="7" l="1"/>
  <c r="F4454" i="7" l="1"/>
  <c r="F4455" i="7" l="1"/>
  <c r="F4456" i="7" l="1"/>
  <c r="F4457" i="7" l="1"/>
  <c r="F4458" i="7" l="1"/>
  <c r="F4459" i="7" l="1"/>
  <c r="F4460" i="7" l="1"/>
  <c r="F4461" i="7" l="1"/>
  <c r="F4462" i="7" l="1"/>
  <c r="F4463" i="7" l="1"/>
  <c r="F4464" i="7" l="1"/>
  <c r="F4465" i="7" l="1"/>
  <c r="F4466" i="7" l="1"/>
  <c r="F4467" i="7" l="1"/>
  <c r="F4468" i="7" l="1"/>
  <c r="F4469" i="7" l="1"/>
  <c r="F4470" i="7" l="1"/>
  <c r="F4471" i="7" l="1"/>
  <c r="F4472" i="7" l="1"/>
  <c r="F4473" i="7" l="1"/>
  <c r="F4474" i="7" l="1"/>
  <c r="F4475" i="7" l="1"/>
  <c r="F4476" i="7" l="1"/>
  <c r="F4477" i="7" l="1"/>
  <c r="F4478" i="7" l="1"/>
  <c r="F4479" i="7" l="1"/>
  <c r="F4480" i="7" l="1"/>
  <c r="F4481" i="7" l="1"/>
  <c r="F4482" i="7" l="1"/>
  <c r="F4483" i="7" l="1"/>
  <c r="F4484" i="7" l="1"/>
  <c r="F4485" i="7" l="1"/>
  <c r="F4486" i="7" l="1"/>
  <c r="F4487" i="7" l="1"/>
  <c r="F4488" i="7" l="1"/>
  <c r="F4489" i="7" l="1"/>
  <c r="F4490" i="7" l="1"/>
  <c r="F4491" i="7" l="1"/>
  <c r="F4492" i="7" l="1"/>
  <c r="F4493" i="7" l="1"/>
  <c r="F4494" i="7" l="1"/>
  <c r="F4495" i="7" l="1"/>
  <c r="F4496" i="7" l="1"/>
  <c r="F4497" i="7" l="1"/>
  <c r="F4498" i="7" l="1"/>
  <c r="F4499" i="7" l="1"/>
  <c r="F4500" i="7" l="1"/>
  <c r="F4501" i="7" l="1"/>
  <c r="F4502" i="7" l="1"/>
  <c r="F4503" i="7" l="1"/>
  <c r="F4504" i="7" l="1"/>
  <c r="F4505" i="7" l="1"/>
  <c r="F4506" i="7" l="1"/>
  <c r="F4507" i="7" l="1"/>
  <c r="F4508" i="7" l="1"/>
  <c r="F4509" i="7" l="1"/>
  <c r="F4510" i="7" l="1"/>
  <c r="F4511" i="7" l="1"/>
  <c r="F4512" i="7" l="1"/>
  <c r="F4513" i="7" l="1"/>
  <c r="F4514" i="7" l="1"/>
  <c r="F4515" i="7" l="1"/>
  <c r="F4516" i="7" l="1"/>
  <c r="F4517" i="7" l="1"/>
  <c r="F4518" i="7" l="1"/>
  <c r="F4519" i="7" l="1"/>
  <c r="F4520" i="7" l="1"/>
  <c r="F4521" i="7" l="1"/>
  <c r="F4522" i="7" l="1"/>
  <c r="F4523" i="7" l="1"/>
  <c r="F4524" i="7" l="1"/>
  <c r="F4525" i="7" l="1"/>
  <c r="F4526" i="7" l="1"/>
  <c r="F4527" i="7" l="1"/>
  <c r="F4528" i="7" l="1"/>
  <c r="F4529" i="7" l="1"/>
  <c r="F4530" i="7" l="1"/>
  <c r="F4531" i="7" l="1"/>
  <c r="F4532" i="7" l="1"/>
  <c r="F4533" i="7" l="1"/>
  <c r="F4534" i="7" l="1"/>
  <c r="F4535" i="7" l="1"/>
  <c r="F4536" i="7" l="1"/>
  <c r="F4537" i="7" l="1"/>
  <c r="F4538" i="7" l="1"/>
  <c r="F4539" i="7" l="1"/>
  <c r="F4540" i="7" l="1"/>
  <c r="F4541" i="7" l="1"/>
  <c r="F4542" i="7" l="1"/>
  <c r="F4543" i="7" l="1"/>
  <c r="F4544" i="7" l="1"/>
  <c r="F4545" i="7" l="1"/>
  <c r="F4546" i="7" l="1"/>
  <c r="F4547" i="7" l="1"/>
  <c r="F4548" i="7" l="1"/>
  <c r="F4549" i="7" l="1"/>
  <c r="F4550" i="7" l="1"/>
  <c r="F4551" i="7" l="1"/>
  <c r="F4552" i="7" l="1"/>
  <c r="F4553" i="7" l="1"/>
  <c r="F4554" i="7" l="1"/>
  <c r="F4555" i="7" l="1"/>
  <c r="F4556" i="7" l="1"/>
  <c r="F4557" i="7" l="1"/>
  <c r="F4558" i="7" l="1"/>
  <c r="F4559" i="7" l="1"/>
  <c r="F4560" i="7" l="1"/>
  <c r="F4561" i="7" l="1"/>
  <c r="F4562" i="7" l="1"/>
  <c r="F4563" i="7" l="1"/>
  <c r="F4564" i="7" l="1"/>
  <c r="F4565" i="7" l="1"/>
  <c r="F4566" i="7" l="1"/>
  <c r="F4567" i="7" l="1"/>
  <c r="F4568" i="7" l="1"/>
  <c r="F4569" i="7" l="1"/>
  <c r="F4570" i="7" l="1"/>
  <c r="F4571" i="7" l="1"/>
  <c r="F4572" i="7" l="1"/>
  <c r="F4573" i="7" l="1"/>
  <c r="F4574" i="7" l="1"/>
  <c r="F4575" i="7" l="1"/>
  <c r="F4576" i="7" l="1"/>
  <c r="F4577" i="7" l="1"/>
  <c r="F4578" i="7" l="1"/>
  <c r="F4579" i="7" l="1"/>
  <c r="F4580" i="7" l="1"/>
  <c r="F4581" i="7" l="1"/>
  <c r="F4582" i="7" l="1"/>
  <c r="F4583" i="7" l="1"/>
  <c r="F4584" i="7" l="1"/>
  <c r="F4585" i="7" l="1"/>
  <c r="F4586" i="7" l="1"/>
  <c r="F4587" i="7" l="1"/>
  <c r="F4588" i="7" l="1"/>
  <c r="F4589" i="7" l="1"/>
  <c r="F4590" i="7" l="1"/>
  <c r="F4591" i="7" l="1"/>
  <c r="F4592" i="7" l="1"/>
  <c r="F4593" i="7" l="1"/>
  <c r="F4594" i="7" l="1"/>
  <c r="F4595" i="7" l="1"/>
  <c r="F4596" i="7" l="1"/>
  <c r="F4597" i="7" l="1"/>
  <c r="F4598" i="7" l="1"/>
  <c r="F4599" i="7" l="1"/>
  <c r="F4600" i="7" l="1"/>
  <c r="F4601" i="7" l="1"/>
  <c r="F4602" i="7" l="1"/>
  <c r="F4603" i="7" l="1"/>
  <c r="F4604" i="7" l="1"/>
  <c r="F4605" i="7" l="1"/>
  <c r="F4606" i="7" l="1"/>
  <c r="F4607" i="7" l="1"/>
  <c r="F4608" i="7" l="1"/>
  <c r="F4609" i="7" l="1"/>
  <c r="F4610" i="7" l="1"/>
  <c r="F4611" i="7" l="1"/>
  <c r="F4612" i="7" l="1"/>
  <c r="F4613" i="7" l="1"/>
  <c r="F4614" i="7" l="1"/>
  <c r="F4615" i="7" l="1"/>
  <c r="F4616" i="7" l="1"/>
  <c r="F4617" i="7" l="1"/>
  <c r="F4618" i="7" l="1"/>
  <c r="F4619" i="7" l="1"/>
  <c r="F4620" i="7" l="1"/>
  <c r="F4621" i="7" l="1"/>
  <c r="F4622" i="7" l="1"/>
  <c r="F4623" i="7" l="1"/>
  <c r="F4624" i="7" l="1"/>
  <c r="F4625" i="7" l="1"/>
  <c r="F4626" i="7" l="1"/>
  <c r="F4627" i="7" l="1"/>
  <c r="F4628" i="7" l="1"/>
  <c r="F4629" i="7" l="1"/>
  <c r="F4630" i="7" l="1"/>
  <c r="F4631" i="7" l="1"/>
  <c r="F4632" i="7" l="1"/>
  <c r="F4633" i="7" l="1"/>
  <c r="F4634" i="7" l="1"/>
  <c r="F4635" i="7" l="1"/>
  <c r="F4636" i="7" l="1"/>
  <c r="F4637" i="7" l="1"/>
  <c r="F4638" i="7" l="1"/>
  <c r="F4639" i="7" l="1"/>
  <c r="F4640" i="7" l="1"/>
  <c r="F4641" i="7" l="1"/>
  <c r="F4642" i="7" l="1"/>
  <c r="F4643" i="7" l="1"/>
  <c r="F4644" i="7" l="1"/>
  <c r="F4645" i="7" l="1"/>
  <c r="F4646" i="7" l="1"/>
  <c r="F4647" i="7" l="1"/>
  <c r="F4648" i="7" l="1"/>
  <c r="F4649" i="7" l="1"/>
  <c r="F4650" i="7" l="1"/>
  <c r="F4651" i="7" l="1"/>
  <c r="F4652" i="7" l="1"/>
  <c r="F4653" i="7" l="1"/>
  <c r="F4654" i="7" l="1"/>
  <c r="F4655" i="7" l="1"/>
  <c r="F4656" i="7" l="1"/>
  <c r="F4657" i="7" l="1"/>
  <c r="F4658" i="7" l="1"/>
  <c r="F4659" i="7" l="1"/>
  <c r="F4660" i="7" l="1"/>
  <c r="F4661" i="7" l="1"/>
  <c r="F4662" i="7" l="1"/>
  <c r="F4663" i="7" l="1"/>
  <c r="F4664" i="7" l="1"/>
  <c r="F4665" i="7" l="1"/>
  <c r="F4666" i="7" l="1"/>
  <c r="F4667" i="7" l="1"/>
  <c r="F4668" i="7" l="1"/>
  <c r="F4669" i="7" l="1"/>
  <c r="F4670" i="7" l="1"/>
  <c r="F4671" i="7" l="1"/>
  <c r="F4672" i="7" l="1"/>
  <c r="F4673" i="7" l="1"/>
  <c r="F4674" i="7" l="1"/>
  <c r="F4675" i="7" l="1"/>
  <c r="F4676" i="7" l="1"/>
  <c r="F4677" i="7" l="1"/>
  <c r="F4678" i="7" l="1"/>
  <c r="F4679" i="7" l="1"/>
  <c r="F4680" i="7" l="1"/>
  <c r="F4681" i="7" l="1"/>
  <c r="F4682" i="7" l="1"/>
  <c r="F4683" i="7" l="1"/>
  <c r="F4684" i="7" l="1"/>
  <c r="F4685" i="7" l="1"/>
  <c r="F4686" i="7" l="1"/>
  <c r="F4687" i="7" l="1"/>
  <c r="F4688" i="7" l="1"/>
  <c r="F4689" i="7" l="1"/>
  <c r="F4690" i="7" l="1"/>
  <c r="F4691" i="7" l="1"/>
  <c r="F4692" i="7" l="1"/>
  <c r="F4693" i="7" l="1"/>
  <c r="F4694" i="7" l="1"/>
  <c r="F4695" i="7" l="1"/>
  <c r="F4696" i="7" l="1"/>
  <c r="F4697" i="7" l="1"/>
  <c r="F4698" i="7" l="1"/>
  <c r="F4699" i="7" l="1"/>
  <c r="F4700" i="7" l="1"/>
  <c r="F4701" i="7" l="1"/>
  <c r="F4702" i="7" l="1"/>
  <c r="F4703" i="7" l="1"/>
  <c r="F4704" i="7" l="1"/>
  <c r="F4705" i="7" l="1"/>
  <c r="F4706" i="7" l="1"/>
  <c r="F4707" i="7" l="1"/>
  <c r="F4708" i="7" l="1"/>
  <c r="F4709" i="7" l="1"/>
  <c r="F4710" i="7" l="1"/>
  <c r="F4711" i="7" l="1"/>
  <c r="F4712" i="7" l="1"/>
  <c r="F4713" i="7" l="1"/>
  <c r="F4714" i="7" l="1"/>
  <c r="F4715" i="7" l="1"/>
  <c r="F4716" i="7" l="1"/>
  <c r="F4717" i="7" l="1"/>
  <c r="F4718" i="7" l="1"/>
  <c r="F4719" i="7" l="1"/>
  <c r="F4720" i="7" l="1"/>
  <c r="F4721" i="7" l="1"/>
  <c r="F4722" i="7" l="1"/>
  <c r="F4723" i="7" l="1"/>
  <c r="F4724" i="7" l="1"/>
  <c r="F4725" i="7" l="1"/>
  <c r="F4726" i="7" l="1"/>
  <c r="F4727" i="7" l="1"/>
  <c r="F4728" i="7" l="1"/>
  <c r="F4729" i="7" l="1"/>
  <c r="F4730" i="7" l="1"/>
  <c r="F4731" i="7" l="1"/>
  <c r="F4732" i="7" l="1"/>
  <c r="F4733" i="7" l="1"/>
  <c r="F4734" i="7" l="1"/>
  <c r="F4735" i="7" l="1"/>
  <c r="F4736" i="7" l="1"/>
  <c r="F4737" i="7" l="1"/>
  <c r="F4738" i="7" l="1"/>
  <c r="F4739" i="7" l="1"/>
  <c r="F4740" i="7" l="1"/>
  <c r="F4741" i="7" l="1"/>
  <c r="F4742" i="7" l="1"/>
  <c r="F4743" i="7" l="1"/>
  <c r="F4744" i="7" l="1"/>
  <c r="F4745" i="7" l="1"/>
  <c r="F4746" i="7" l="1"/>
  <c r="F4747" i="7" l="1"/>
  <c r="F4748" i="7" l="1"/>
  <c r="F4749" i="7" l="1"/>
  <c r="F4750" i="7" l="1"/>
  <c r="F4751" i="7" l="1"/>
  <c r="F4752" i="7" l="1"/>
  <c r="F4753" i="7" l="1"/>
  <c r="F4754" i="7" l="1"/>
  <c r="F4755" i="7" l="1"/>
  <c r="F4756" i="7" l="1"/>
  <c r="F4757" i="7" l="1"/>
  <c r="F4758" i="7" l="1"/>
  <c r="F4759" i="7" l="1"/>
  <c r="F4760" i="7" l="1"/>
  <c r="F4761" i="7" l="1"/>
  <c r="F4762" i="7" l="1"/>
  <c r="F4763" i="7" l="1"/>
  <c r="F4764" i="7" l="1"/>
  <c r="F4765" i="7" l="1"/>
  <c r="F4766" i="7" l="1"/>
  <c r="F4767" i="7" l="1"/>
  <c r="F4768" i="7" l="1"/>
  <c r="F4769" i="7" l="1"/>
  <c r="F4770" i="7" l="1"/>
  <c r="F4771" i="7" l="1"/>
  <c r="F4772" i="7" l="1"/>
  <c r="F4773" i="7" l="1"/>
  <c r="F4774" i="7" l="1"/>
  <c r="F4775" i="7" l="1"/>
  <c r="F4776" i="7" l="1"/>
  <c r="F4777" i="7" l="1"/>
  <c r="F4778" i="7" l="1"/>
  <c r="F4779" i="7" l="1"/>
  <c r="F4780" i="7" l="1"/>
  <c r="F4781" i="7" l="1"/>
  <c r="F4782" i="7" l="1"/>
  <c r="F4783" i="7" l="1"/>
  <c r="F4784" i="7" l="1"/>
  <c r="F4785" i="7" l="1"/>
  <c r="F4786" i="7" l="1"/>
  <c r="F4787" i="7" l="1"/>
  <c r="F4788" i="7" l="1"/>
  <c r="F4789" i="7" l="1"/>
  <c r="F4790" i="7" l="1"/>
  <c r="F4791" i="7" l="1"/>
  <c r="F4792" i="7" l="1"/>
  <c r="F4793" i="7" l="1"/>
  <c r="F4794" i="7" l="1"/>
  <c r="F4795" i="7" l="1"/>
  <c r="F4796" i="7" l="1"/>
  <c r="F4797" i="7" l="1"/>
  <c r="F4798" i="7" l="1"/>
  <c r="F4799" i="7" l="1"/>
  <c r="F4800" i="7" l="1"/>
  <c r="F4801" i="7" l="1"/>
  <c r="F4802" i="7" l="1"/>
  <c r="F4803" i="7" l="1"/>
  <c r="F4804" i="7" l="1"/>
  <c r="F4805" i="7" l="1"/>
  <c r="F4806" i="7" l="1"/>
  <c r="F4807" i="7" l="1"/>
  <c r="F4808" i="7" l="1"/>
  <c r="F4809" i="7" l="1"/>
  <c r="F4810" i="7" l="1"/>
  <c r="F4811" i="7" l="1"/>
  <c r="F4812" i="7" l="1"/>
  <c r="F4813" i="7" l="1"/>
  <c r="F4814" i="7" l="1"/>
  <c r="F4815" i="7" l="1"/>
  <c r="F4816" i="7" l="1"/>
  <c r="F4817" i="7" l="1"/>
  <c r="F4818" i="7" l="1"/>
  <c r="F4819" i="7" l="1"/>
  <c r="F4820" i="7" l="1"/>
  <c r="F4821" i="7" l="1"/>
  <c r="F4822" i="7" l="1"/>
  <c r="F4823" i="7" l="1"/>
  <c r="F4824" i="7" l="1"/>
  <c r="F4825" i="7" l="1"/>
  <c r="F4826" i="7" l="1"/>
  <c r="F4827" i="7" l="1"/>
  <c r="F4828" i="7" l="1"/>
  <c r="F4829" i="7" l="1"/>
  <c r="F4830" i="7" l="1"/>
  <c r="F4831" i="7" l="1"/>
  <c r="F4832" i="7" l="1"/>
  <c r="F4833" i="7" l="1"/>
  <c r="F4834" i="7" l="1"/>
  <c r="F4835" i="7" l="1"/>
  <c r="F4836" i="7" l="1"/>
  <c r="F4837" i="7" l="1"/>
  <c r="F4838" i="7" l="1"/>
  <c r="F4839" i="7" l="1"/>
  <c r="F4840" i="7" l="1"/>
  <c r="F4841" i="7" l="1"/>
  <c r="F4842" i="7" l="1"/>
  <c r="F4843" i="7" l="1"/>
  <c r="F4844" i="7" l="1"/>
  <c r="F4845" i="7" l="1"/>
  <c r="F4846" i="7" l="1"/>
  <c r="F4847" i="7" l="1"/>
  <c r="F4848" i="7" l="1"/>
  <c r="F4849" i="7" l="1"/>
  <c r="F4850" i="7" l="1"/>
  <c r="F4851" i="7" l="1"/>
  <c r="F4852" i="7" l="1"/>
  <c r="F4853" i="7" l="1"/>
  <c r="F4854" i="7" l="1"/>
  <c r="F4855" i="7" l="1"/>
  <c r="F4856" i="7" l="1"/>
  <c r="F4857" i="7" l="1"/>
  <c r="F4858" i="7" l="1"/>
  <c r="F4859" i="7" l="1"/>
  <c r="F4860" i="7" l="1"/>
  <c r="F4861" i="7" l="1"/>
  <c r="F4862" i="7" l="1"/>
  <c r="F4863" i="7" l="1"/>
  <c r="F4864" i="7" l="1"/>
  <c r="F4865" i="7" l="1"/>
  <c r="F4866" i="7" l="1"/>
  <c r="F4867" i="7" l="1"/>
  <c r="F4868" i="7" l="1"/>
  <c r="F4869" i="7" l="1"/>
  <c r="F4870" i="7" l="1"/>
  <c r="F4871" i="7" l="1"/>
  <c r="F4872" i="7" l="1"/>
  <c r="F4873" i="7" l="1"/>
  <c r="F4874" i="7" l="1"/>
  <c r="F4875" i="7" l="1"/>
  <c r="F4876" i="7" l="1"/>
  <c r="F4877" i="7" l="1"/>
  <c r="F4878" i="7" l="1"/>
  <c r="F4879" i="7" l="1"/>
  <c r="F4880" i="7" l="1"/>
  <c r="F4881" i="7" l="1"/>
  <c r="F4882" i="7" l="1"/>
  <c r="F4883" i="7" l="1"/>
  <c r="F4884" i="7" l="1"/>
  <c r="F4885" i="7" l="1"/>
  <c r="F4886" i="7" l="1"/>
  <c r="F4887" i="7" l="1"/>
  <c r="F4888" i="7" l="1"/>
  <c r="F4889" i="7" l="1"/>
  <c r="F4890" i="7" l="1"/>
  <c r="F4891" i="7" l="1"/>
  <c r="F4892" i="7" l="1"/>
  <c r="F4893" i="7" l="1"/>
  <c r="F4894" i="7" l="1"/>
  <c r="F4895" i="7" l="1"/>
  <c r="F4896" i="7" l="1"/>
  <c r="F4897" i="7" l="1"/>
  <c r="F4898" i="7" l="1"/>
  <c r="F4899" i="7" l="1"/>
  <c r="F4900" i="7" l="1"/>
  <c r="F4901" i="7" l="1"/>
  <c r="F4902" i="7" l="1"/>
  <c r="F4903" i="7" l="1"/>
  <c r="F4904" i="7" l="1"/>
  <c r="F4905" i="7" l="1"/>
  <c r="F4906" i="7" l="1"/>
  <c r="F4907" i="7" l="1"/>
  <c r="F4908" i="7" l="1"/>
  <c r="F4909" i="7" l="1"/>
  <c r="F4910" i="7" l="1"/>
  <c r="F4911" i="7" l="1"/>
  <c r="F4912" i="7" l="1"/>
  <c r="F4913" i="7" l="1"/>
  <c r="F4914" i="7" l="1"/>
  <c r="F4915" i="7" l="1"/>
  <c r="F4916" i="7" l="1"/>
  <c r="F4917" i="7" l="1"/>
  <c r="F4918" i="7" l="1"/>
  <c r="F4919" i="7" l="1"/>
  <c r="F4920" i="7" l="1"/>
  <c r="F4921" i="7" l="1"/>
  <c r="F4922" i="7" l="1"/>
  <c r="F4923" i="7" l="1"/>
  <c r="F4924" i="7" l="1"/>
  <c r="F4925" i="7" l="1"/>
  <c r="F4926" i="7" l="1"/>
  <c r="F4927" i="7" l="1"/>
  <c r="F4928" i="7" l="1"/>
  <c r="F4929" i="7" l="1"/>
  <c r="F4930" i="7" l="1"/>
  <c r="F4931" i="7" l="1"/>
  <c r="F4932" i="7" l="1"/>
  <c r="F4933" i="7" l="1"/>
  <c r="F4934" i="7" l="1"/>
  <c r="F4935" i="7" l="1"/>
  <c r="F4936" i="7" l="1"/>
  <c r="F4937" i="7" l="1"/>
  <c r="F4938" i="7" l="1"/>
  <c r="F4939" i="7" l="1"/>
  <c r="F4940" i="7" l="1"/>
  <c r="F4941" i="7" l="1"/>
  <c r="F4942" i="7" l="1"/>
  <c r="F4943" i="7" l="1"/>
  <c r="F4944" i="7" l="1"/>
  <c r="F4945" i="7" l="1"/>
  <c r="F4946" i="7" l="1"/>
  <c r="F4947" i="7" l="1"/>
  <c r="F4948" i="7" l="1"/>
  <c r="F4949" i="7" l="1"/>
  <c r="F4950" i="7" l="1"/>
  <c r="F4951" i="7" l="1"/>
  <c r="F4952" i="7" l="1"/>
  <c r="F4953" i="7" l="1"/>
  <c r="F4954" i="7" l="1"/>
  <c r="F4955" i="7" l="1"/>
  <c r="F4956" i="7" l="1"/>
  <c r="F4957" i="7" l="1"/>
  <c r="F4958" i="7" l="1"/>
  <c r="F4959" i="7" l="1"/>
  <c r="F4960" i="7" l="1"/>
  <c r="F4961" i="7" l="1"/>
  <c r="F4962" i="7" l="1"/>
  <c r="F4963" i="7" l="1"/>
  <c r="F4964" i="7" l="1"/>
  <c r="F4965" i="7" l="1"/>
  <c r="F4966" i="7" l="1"/>
  <c r="F4967" i="7" l="1"/>
  <c r="F4968" i="7" l="1"/>
  <c r="F4969" i="7" l="1"/>
  <c r="F4970" i="7" l="1"/>
  <c r="F4971" i="7" l="1"/>
  <c r="F4972" i="7" l="1"/>
  <c r="F4973" i="7" l="1"/>
  <c r="F4974" i="7" l="1"/>
  <c r="F4975" i="7" l="1"/>
  <c r="F4976" i="7" l="1"/>
  <c r="F4977" i="7" l="1"/>
  <c r="F4978" i="7" l="1"/>
  <c r="F4979" i="7" l="1"/>
  <c r="F4980" i="7" l="1"/>
  <c r="F4981" i="7" l="1"/>
  <c r="F4982" i="7" l="1"/>
  <c r="F4983" i="7" l="1"/>
  <c r="F4984" i="7" l="1"/>
  <c r="F4985" i="7" l="1"/>
  <c r="F4986" i="7" l="1"/>
  <c r="F4987" i="7" l="1"/>
  <c r="F4988" i="7" l="1"/>
  <c r="F4989" i="7" l="1"/>
  <c r="F4990" i="7" l="1"/>
  <c r="F4991" i="7" l="1"/>
  <c r="F4992" i="7" l="1"/>
  <c r="F4993" i="7" l="1"/>
  <c r="F4994" i="7" l="1"/>
  <c r="F4995" i="7" l="1"/>
  <c r="F4996" i="7" l="1"/>
  <c r="F4997" i="7" l="1"/>
  <c r="F4998" i="7" l="1"/>
  <c r="F4999" i="7" l="1"/>
  <c r="F5000" i="7" l="1"/>
  <c r="F5001" i="7" l="1"/>
  <c r="F5002" i="7" l="1"/>
  <c r="F5003" i="7" l="1"/>
  <c r="F5004" i="7" l="1"/>
  <c r="F5005" i="7" l="1"/>
  <c r="F5006" i="7" l="1"/>
  <c r="F5007" i="7" l="1"/>
  <c r="F5008" i="7" l="1"/>
  <c r="F5009" i="7" l="1"/>
  <c r="F5010" i="7" l="1"/>
  <c r="F5011" i="7" l="1"/>
  <c r="F5012" i="7" l="1"/>
  <c r="F5013" i="7" l="1"/>
  <c r="F5014" i="7" l="1"/>
  <c r="F5015" i="7" l="1"/>
  <c r="F5016" i="7" l="1"/>
  <c r="F5017" i="7" l="1"/>
  <c r="F5018" i="7" l="1"/>
  <c r="F5019" i="7" l="1"/>
  <c r="F5020" i="7" l="1"/>
  <c r="F5021" i="7" l="1"/>
  <c r="F5022" i="7" l="1"/>
  <c r="F5023" i="7" l="1"/>
  <c r="F5024" i="7" l="1"/>
  <c r="F5025" i="7" l="1"/>
  <c r="F5026" i="7" l="1"/>
  <c r="F5027" i="7" l="1"/>
  <c r="F5028" i="7" l="1"/>
  <c r="F5029" i="7" l="1"/>
  <c r="F5030" i="7" l="1"/>
  <c r="F5031" i="7" l="1"/>
  <c r="F5032" i="7" l="1"/>
  <c r="F5033" i="7" l="1"/>
  <c r="F5034" i="7" l="1"/>
  <c r="F5035" i="7" l="1"/>
  <c r="F5036" i="7" l="1"/>
  <c r="F5037" i="7" l="1"/>
  <c r="F5038" i="7" l="1"/>
  <c r="F5039" i="7" l="1"/>
  <c r="F5040" i="7" l="1"/>
  <c r="F5041" i="7" l="1"/>
  <c r="F5042" i="7" l="1"/>
  <c r="F5043" i="7" l="1"/>
  <c r="F5044" i="7" l="1"/>
  <c r="F5045" i="7" l="1"/>
  <c r="F5046" i="7" l="1"/>
  <c r="F5047" i="7" l="1"/>
  <c r="F5048" i="7" l="1"/>
  <c r="F5049" i="7" l="1"/>
  <c r="F5050" i="7" l="1"/>
  <c r="F5051" i="7" l="1"/>
  <c r="F5052" i="7" l="1"/>
  <c r="F5053" i="7" l="1"/>
  <c r="F5054" i="7" l="1"/>
  <c r="F5055" i="7" l="1"/>
  <c r="F5056" i="7" l="1"/>
  <c r="F5057" i="7" l="1"/>
  <c r="F5058" i="7" l="1"/>
  <c r="F5059" i="7" l="1"/>
  <c r="F5060" i="7" l="1"/>
  <c r="F5061" i="7" l="1"/>
  <c r="F5062" i="7" l="1"/>
  <c r="F5063" i="7" l="1"/>
  <c r="F5064" i="7" l="1"/>
  <c r="F5065" i="7" l="1"/>
  <c r="F5066" i="7" l="1"/>
  <c r="F5067" i="7" l="1"/>
  <c r="F5068" i="7" l="1"/>
  <c r="F5069" i="7" l="1"/>
  <c r="F5070" i="7" l="1"/>
  <c r="F5071" i="7" l="1"/>
  <c r="F5072" i="7" l="1"/>
  <c r="F5073" i="7" l="1"/>
  <c r="F5074" i="7" l="1"/>
  <c r="F5075" i="7" l="1"/>
  <c r="F5076" i="7" l="1"/>
  <c r="F5077" i="7" l="1"/>
  <c r="F5078" i="7" l="1"/>
  <c r="F5079" i="7" l="1"/>
  <c r="F5080" i="7" l="1"/>
  <c r="F5081" i="7" l="1"/>
  <c r="F5082" i="7" l="1"/>
  <c r="F5083" i="7" l="1"/>
  <c r="F5084" i="7" l="1"/>
  <c r="F5085" i="7" l="1"/>
  <c r="F5086" i="7" l="1"/>
  <c r="F5087" i="7" l="1"/>
  <c r="F5088" i="7" l="1"/>
  <c r="F5089" i="7" l="1"/>
  <c r="F5090" i="7" l="1"/>
  <c r="F5091" i="7" l="1"/>
  <c r="F5092" i="7" l="1"/>
  <c r="F5093" i="7" l="1"/>
  <c r="F5094" i="7" l="1"/>
  <c r="F5095" i="7" l="1"/>
  <c r="F5096" i="7" l="1"/>
  <c r="F5097" i="7" l="1"/>
  <c r="F5098" i="7" l="1"/>
  <c r="F5099" i="7" l="1"/>
  <c r="F5100" i="7" l="1"/>
  <c r="F5101" i="7" l="1"/>
  <c r="F5102" i="7" l="1"/>
  <c r="F5103" i="7" l="1"/>
  <c r="F5104" i="7" l="1"/>
  <c r="F5105" i="7" l="1"/>
  <c r="F5106" i="7" l="1"/>
  <c r="F5107" i="7" l="1"/>
  <c r="F5108" i="7" l="1"/>
  <c r="F5109" i="7" l="1"/>
  <c r="F5110" i="7" l="1"/>
  <c r="F5111" i="7" l="1"/>
  <c r="F5112" i="7" l="1"/>
  <c r="F5113" i="7" l="1"/>
  <c r="F5114" i="7" l="1"/>
  <c r="F5115" i="7" l="1"/>
  <c r="F5116" i="7" l="1"/>
  <c r="F5117" i="7" l="1"/>
  <c r="F5118" i="7" l="1"/>
  <c r="F5119" i="7" l="1"/>
  <c r="F5120" i="7" l="1"/>
  <c r="F5121" i="7" l="1"/>
  <c r="F5122" i="7" l="1"/>
  <c r="F5123" i="7" l="1"/>
  <c r="F5124" i="7" l="1"/>
  <c r="F5125" i="7" l="1"/>
  <c r="F5126" i="7" l="1"/>
  <c r="F5127" i="7" l="1"/>
  <c r="F5128" i="7" l="1"/>
  <c r="F5129" i="7" l="1"/>
  <c r="F5130" i="7" l="1"/>
  <c r="F5131" i="7" l="1"/>
  <c r="F5132" i="7" l="1"/>
  <c r="F5133" i="7" l="1"/>
  <c r="F5134" i="7" l="1"/>
  <c r="F5135" i="7" l="1"/>
  <c r="F5136" i="7" l="1"/>
  <c r="F5137" i="7" l="1"/>
  <c r="F5138" i="7" l="1"/>
  <c r="F5139" i="7" l="1"/>
  <c r="F5140" i="7" l="1"/>
  <c r="F5141" i="7" l="1"/>
  <c r="F5142" i="7" l="1"/>
  <c r="F5143" i="7" l="1"/>
  <c r="F5144" i="7" l="1"/>
  <c r="F5145" i="7" l="1"/>
  <c r="F5146" i="7" l="1"/>
  <c r="F5147" i="7" l="1"/>
  <c r="F5148" i="7" l="1"/>
  <c r="F5149" i="7" l="1"/>
  <c r="F5150" i="7" l="1"/>
  <c r="F5151" i="7" l="1"/>
  <c r="F5152" i="7" l="1"/>
  <c r="F5153" i="7" l="1"/>
  <c r="F5154" i="7" l="1"/>
  <c r="F5155" i="7" l="1"/>
  <c r="F5156" i="7" l="1"/>
  <c r="F5157" i="7" l="1"/>
  <c r="F5158" i="7" l="1"/>
  <c r="F5159" i="7" l="1"/>
  <c r="F5160" i="7" l="1"/>
  <c r="F5161" i="7" l="1"/>
  <c r="F5162" i="7" l="1"/>
  <c r="F5163" i="7" l="1"/>
  <c r="F5164" i="7" l="1"/>
  <c r="F5165" i="7" l="1"/>
  <c r="F5166" i="7" l="1"/>
  <c r="F5167" i="7" l="1"/>
  <c r="F5168" i="7" l="1"/>
  <c r="F5169" i="7" l="1"/>
  <c r="F5170" i="7" l="1"/>
  <c r="F5171" i="7" l="1"/>
  <c r="F5172" i="7" l="1"/>
  <c r="F5173" i="7" l="1"/>
  <c r="F5174" i="7" l="1"/>
  <c r="F5175" i="7" l="1"/>
  <c r="F5176" i="7" l="1"/>
  <c r="F5177" i="7" l="1"/>
  <c r="F5178" i="7" l="1"/>
  <c r="F5179" i="7" l="1"/>
  <c r="F5180" i="7" l="1"/>
  <c r="F5181" i="7" l="1"/>
  <c r="F5182" i="7" l="1"/>
  <c r="F5183" i="7" l="1"/>
  <c r="F5184" i="7" l="1"/>
  <c r="F5185" i="7" l="1"/>
  <c r="F5186" i="7" l="1"/>
  <c r="F5187" i="7" l="1"/>
  <c r="F5188" i="7" l="1"/>
  <c r="F5189" i="7" l="1"/>
  <c r="F5190" i="7" l="1"/>
  <c r="F5191" i="7" l="1"/>
  <c r="F5192" i="7" l="1"/>
  <c r="F5193" i="7" l="1"/>
  <c r="F5194" i="7" l="1"/>
  <c r="F5195" i="7" l="1"/>
  <c r="F5196" i="7" l="1"/>
  <c r="F5197" i="7" l="1"/>
  <c r="F5198" i="7" l="1"/>
  <c r="F5199" i="7" l="1"/>
  <c r="F5200" i="7" l="1"/>
  <c r="F5201" i="7" l="1"/>
  <c r="F5202" i="7" l="1"/>
  <c r="F5203" i="7" l="1"/>
  <c r="F5204" i="7" l="1"/>
  <c r="F5205" i="7" l="1"/>
  <c r="F5206" i="7" l="1"/>
  <c r="F5207" i="7" l="1"/>
  <c r="F5208" i="7" l="1"/>
  <c r="F5209" i="7" l="1"/>
  <c r="F5210" i="7" l="1"/>
  <c r="F5211" i="7" l="1"/>
  <c r="F5212" i="7" l="1"/>
  <c r="F5213" i="7" l="1"/>
  <c r="F5214" i="7" l="1"/>
  <c r="F5215" i="7" l="1"/>
  <c r="F5216" i="7" l="1"/>
  <c r="F5217" i="7" l="1"/>
  <c r="F5218" i="7" l="1"/>
  <c r="F5219" i="7" l="1"/>
  <c r="F5220" i="7" l="1"/>
  <c r="F5221" i="7" l="1"/>
  <c r="F5222" i="7" l="1"/>
  <c r="F5223" i="7" l="1"/>
  <c r="F5224" i="7" l="1"/>
  <c r="F5225" i="7" l="1"/>
  <c r="F5226" i="7" l="1"/>
  <c r="F5227" i="7" l="1"/>
  <c r="F5228" i="7" l="1"/>
  <c r="F5229" i="7" l="1"/>
  <c r="F5230" i="7" l="1"/>
  <c r="F5231" i="7" l="1"/>
  <c r="F5232" i="7" l="1"/>
  <c r="F5233" i="7" l="1"/>
  <c r="F5234" i="7" l="1"/>
  <c r="F5235" i="7" l="1"/>
  <c r="F5236" i="7" l="1"/>
  <c r="F5237" i="7" l="1"/>
  <c r="F5238" i="7" l="1"/>
  <c r="F5239" i="7" l="1"/>
  <c r="F5240" i="7" l="1"/>
  <c r="F5241" i="7" l="1"/>
  <c r="F5242" i="7" l="1"/>
  <c r="F5243" i="7" l="1"/>
  <c r="F5244" i="7" l="1"/>
  <c r="F5245" i="7" l="1"/>
  <c r="F5246" i="7" l="1"/>
  <c r="F5247" i="7" l="1"/>
  <c r="F5248" i="7" l="1"/>
  <c r="F5249" i="7" l="1"/>
  <c r="F5250" i="7" l="1"/>
  <c r="F5251" i="7" l="1"/>
  <c r="F5252" i="7" l="1"/>
  <c r="F5253" i="7" l="1"/>
  <c r="F5254" i="7" l="1"/>
  <c r="F5255" i="7" l="1"/>
  <c r="F5256" i="7" l="1"/>
  <c r="F5257" i="7" l="1"/>
  <c r="F5258" i="7" l="1"/>
  <c r="F5259" i="7" l="1"/>
  <c r="F5260" i="7" l="1"/>
  <c r="F5261" i="7" l="1"/>
  <c r="F5262" i="7" l="1"/>
  <c r="F5263" i="7" l="1"/>
  <c r="F5264" i="7" l="1"/>
  <c r="F5265" i="7" l="1"/>
  <c r="F5266" i="7" l="1"/>
  <c r="F5267" i="7" l="1"/>
  <c r="F5268" i="7" l="1"/>
  <c r="F5269" i="7" l="1"/>
  <c r="F5270" i="7" l="1"/>
  <c r="F5271" i="7" l="1"/>
  <c r="F5272" i="7" l="1"/>
  <c r="F5273" i="7" l="1"/>
  <c r="F5274" i="7" l="1"/>
  <c r="F5275" i="7" l="1"/>
  <c r="F5276" i="7" l="1"/>
  <c r="F5277" i="7" l="1"/>
  <c r="F5278" i="7" l="1"/>
  <c r="F5279" i="7" l="1"/>
  <c r="F5280" i="7" l="1"/>
  <c r="F5281" i="7" l="1"/>
  <c r="F5282" i="7" l="1"/>
  <c r="F5283" i="7" l="1"/>
  <c r="F5284" i="7" l="1"/>
  <c r="F5285" i="7" l="1"/>
  <c r="F5286" i="7" l="1"/>
  <c r="F5287" i="7" l="1"/>
  <c r="F5288" i="7" l="1"/>
  <c r="F5289" i="7" l="1"/>
  <c r="F5290" i="7" l="1"/>
  <c r="F5291" i="7" l="1"/>
  <c r="F5292" i="7" l="1"/>
  <c r="F5293" i="7" l="1"/>
  <c r="F5294" i="7" l="1"/>
  <c r="F5295" i="7" l="1"/>
  <c r="F5296" i="7" l="1"/>
  <c r="F5297" i="7" l="1"/>
  <c r="F5298" i="7" l="1"/>
  <c r="F5299" i="7" l="1"/>
  <c r="F5300" i="7" l="1"/>
  <c r="F5301" i="7" l="1"/>
  <c r="F5302" i="7" l="1"/>
  <c r="F5303" i="7" l="1"/>
  <c r="F5304" i="7" l="1"/>
  <c r="F5305" i="7" l="1"/>
  <c r="F5306" i="7" l="1"/>
  <c r="F5307" i="7" l="1"/>
  <c r="F5308" i="7" l="1"/>
  <c r="F5309" i="7" l="1"/>
  <c r="F5310" i="7" l="1"/>
  <c r="F5311" i="7" l="1"/>
  <c r="F5312" i="7" l="1"/>
  <c r="F5313" i="7" l="1"/>
  <c r="F5314" i="7" l="1"/>
  <c r="F5315" i="7" l="1"/>
  <c r="F5316" i="7" l="1"/>
  <c r="F5317" i="7" l="1"/>
  <c r="F5318" i="7" l="1"/>
  <c r="F5319" i="7" l="1"/>
  <c r="F5320" i="7" l="1"/>
  <c r="F5321" i="7" l="1"/>
  <c r="F5322" i="7" l="1"/>
  <c r="F5323" i="7" l="1"/>
  <c r="F5324" i="7" l="1"/>
  <c r="F5325" i="7" l="1"/>
  <c r="F5326" i="7" l="1"/>
  <c r="F5327" i="7" l="1"/>
  <c r="F5328" i="7" l="1"/>
  <c r="F5329" i="7" l="1"/>
  <c r="F5330" i="7" l="1"/>
  <c r="F5331" i="7" l="1"/>
  <c r="F5332" i="7" l="1"/>
  <c r="F5333" i="7" l="1"/>
  <c r="F5334" i="7" l="1"/>
  <c r="F5335" i="7" l="1"/>
  <c r="F5336" i="7" l="1"/>
  <c r="F5337" i="7" l="1"/>
  <c r="F5338" i="7" l="1"/>
  <c r="F5339" i="7" l="1"/>
  <c r="F5340" i="7" l="1"/>
  <c r="F5341" i="7" l="1"/>
  <c r="F5342" i="7" l="1"/>
  <c r="F5343" i="7" l="1"/>
  <c r="F5344" i="7" l="1"/>
  <c r="F5345" i="7" l="1"/>
  <c r="F5346" i="7" l="1"/>
  <c r="F5347" i="7" l="1"/>
  <c r="F5348" i="7" l="1"/>
  <c r="F5349" i="7" l="1"/>
  <c r="F5350" i="7" l="1"/>
  <c r="F5351" i="7" l="1"/>
  <c r="F5352" i="7" l="1"/>
  <c r="F5353" i="7" l="1"/>
  <c r="F5354" i="7" l="1"/>
  <c r="F5355" i="7" l="1"/>
  <c r="F5356" i="7" l="1"/>
  <c r="F5357" i="7" l="1"/>
  <c r="F5358" i="7" l="1"/>
  <c r="F5359" i="7" l="1"/>
  <c r="F5360" i="7" l="1"/>
  <c r="F5361" i="7" l="1"/>
  <c r="F5362" i="7" l="1"/>
  <c r="F5363" i="7" l="1"/>
  <c r="F5364" i="7" l="1"/>
  <c r="F5365" i="7" l="1"/>
  <c r="F5366" i="7" l="1"/>
  <c r="F5367" i="7" l="1"/>
  <c r="F5368" i="7" l="1"/>
  <c r="F5369" i="7" l="1"/>
  <c r="F5370" i="7" l="1"/>
  <c r="F5371" i="7" l="1"/>
  <c r="F5372" i="7" l="1"/>
  <c r="F5373" i="7" l="1"/>
  <c r="F5374" i="7" l="1"/>
  <c r="F5375" i="7" l="1"/>
  <c r="F5376" i="7" l="1"/>
  <c r="F5377" i="7" l="1"/>
  <c r="F5378" i="7" l="1"/>
  <c r="F5379" i="7" l="1"/>
  <c r="F5380" i="7" l="1"/>
  <c r="F5381" i="7" l="1"/>
  <c r="F5382" i="7" l="1"/>
  <c r="F5383" i="7" l="1"/>
  <c r="F5384" i="7" l="1"/>
  <c r="F5385" i="7" l="1"/>
  <c r="F5386" i="7" l="1"/>
  <c r="F5387" i="7" l="1"/>
  <c r="F5388" i="7" l="1"/>
  <c r="F5389" i="7" l="1"/>
  <c r="F5390" i="7" l="1"/>
  <c r="F5391" i="7" l="1"/>
  <c r="F5392" i="7" l="1"/>
  <c r="F5393" i="7" l="1"/>
  <c r="F5394" i="7" l="1"/>
  <c r="F5395" i="7" l="1"/>
  <c r="F5396" i="7" l="1"/>
  <c r="F5397" i="7" l="1"/>
  <c r="F5398" i="7" l="1"/>
  <c r="F5399" i="7" l="1"/>
  <c r="F5400" i="7" l="1"/>
  <c r="F5401" i="7" l="1"/>
  <c r="F5402" i="7" l="1"/>
  <c r="F5403" i="7" l="1"/>
  <c r="F5404" i="7" l="1"/>
  <c r="F5405" i="7" l="1"/>
  <c r="F5406" i="7" l="1"/>
  <c r="F5407" i="7" l="1"/>
  <c r="F5408" i="7" l="1"/>
  <c r="F5409" i="7" l="1"/>
  <c r="F5410" i="7" l="1"/>
  <c r="F5411" i="7" l="1"/>
  <c r="F5412" i="7" l="1"/>
  <c r="F5413" i="7" l="1"/>
  <c r="F5414" i="7" l="1"/>
  <c r="F5415" i="7" l="1"/>
  <c r="F5416" i="7" l="1"/>
  <c r="F5417" i="7" l="1"/>
  <c r="F5418" i="7" l="1"/>
  <c r="F5419" i="7" l="1"/>
  <c r="F5420" i="7" l="1"/>
  <c r="F5421" i="7" l="1"/>
  <c r="F5422" i="7" l="1"/>
  <c r="F5423" i="7" l="1"/>
  <c r="F5424" i="7" l="1"/>
  <c r="F5425" i="7" l="1"/>
  <c r="F5426" i="7" l="1"/>
  <c r="F5427" i="7" l="1"/>
  <c r="F5428" i="7" l="1"/>
  <c r="F5429" i="7" l="1"/>
  <c r="F5430" i="7" l="1"/>
  <c r="F5431" i="7" l="1"/>
  <c r="F5432" i="7" l="1"/>
  <c r="F5433" i="7" l="1"/>
  <c r="F5434" i="7" l="1"/>
  <c r="F5435" i="7" l="1"/>
  <c r="F5436" i="7" l="1"/>
  <c r="F5437" i="7" l="1"/>
  <c r="F5438" i="7" l="1"/>
  <c r="F5439" i="7" l="1"/>
  <c r="F5440" i="7" l="1"/>
  <c r="F5441" i="7" l="1"/>
  <c r="F5442" i="7" l="1"/>
  <c r="F5443" i="7" l="1"/>
  <c r="F5444" i="7" l="1"/>
  <c r="F5445" i="7" l="1"/>
  <c r="F5446" i="7" l="1"/>
  <c r="F5447" i="7" l="1"/>
  <c r="F5448" i="7" l="1"/>
  <c r="F5449" i="7" l="1"/>
  <c r="F5450" i="7" l="1"/>
  <c r="F5451" i="7" l="1"/>
  <c r="F5452" i="7" l="1"/>
  <c r="F5453" i="7" l="1"/>
  <c r="F5454" i="7" l="1"/>
  <c r="F5455" i="7" l="1"/>
  <c r="F5456" i="7" l="1"/>
  <c r="F5457" i="7" l="1"/>
  <c r="F5458" i="7" l="1"/>
  <c r="F5459" i="7" l="1"/>
  <c r="F5460" i="7" l="1"/>
  <c r="F5461" i="7" l="1"/>
  <c r="F5462" i="7" l="1"/>
  <c r="F5463" i="7" l="1"/>
  <c r="F5464" i="7" l="1"/>
  <c r="F5465" i="7" l="1"/>
  <c r="F5466" i="7" l="1"/>
  <c r="F5467" i="7" l="1"/>
  <c r="F5468" i="7" l="1"/>
  <c r="F5469" i="7" l="1"/>
  <c r="F5470" i="7" l="1"/>
  <c r="F5471" i="7" l="1"/>
  <c r="F5472" i="7" l="1"/>
  <c r="F5473" i="7" l="1"/>
  <c r="F5474" i="7" l="1"/>
  <c r="F5475" i="7" l="1"/>
  <c r="F5476" i="7" l="1"/>
  <c r="F5477" i="7" l="1"/>
  <c r="F5478" i="7" l="1"/>
  <c r="F5479" i="7" l="1"/>
  <c r="F5480" i="7" l="1"/>
  <c r="F5481" i="7" l="1"/>
  <c r="F5482" i="7" l="1"/>
  <c r="F5483" i="7" l="1"/>
  <c r="F5484" i="7" l="1"/>
  <c r="F5485" i="7" l="1"/>
  <c r="F5486" i="7" l="1"/>
  <c r="F5487" i="7" l="1"/>
  <c r="F5488" i="7" l="1"/>
  <c r="F5489" i="7" l="1"/>
  <c r="F5490" i="7" l="1"/>
  <c r="F5491" i="7" l="1"/>
  <c r="F5492" i="7" l="1"/>
  <c r="F5493" i="7" l="1"/>
  <c r="F5494" i="7" l="1"/>
  <c r="F5495" i="7" l="1"/>
  <c r="F5496" i="7" l="1"/>
  <c r="F5497" i="7" l="1"/>
  <c r="F5498" i="7" l="1"/>
  <c r="F5499" i="7" l="1"/>
  <c r="F5500" i="7" l="1"/>
  <c r="F5501" i="7" l="1"/>
  <c r="F5502" i="7" l="1"/>
  <c r="F5503" i="7" l="1"/>
  <c r="F5504" i="7" l="1"/>
  <c r="F5505" i="7" l="1"/>
  <c r="F5506" i="7" l="1"/>
  <c r="F5507" i="7" l="1"/>
  <c r="F5508" i="7" l="1"/>
  <c r="F5509" i="7" l="1"/>
  <c r="F5510" i="7" l="1"/>
  <c r="F5511" i="7" l="1"/>
  <c r="F5512" i="7" l="1"/>
  <c r="F5513" i="7" l="1"/>
  <c r="F5514" i="7" l="1"/>
  <c r="F5515" i="7" l="1"/>
  <c r="F5516" i="7" l="1"/>
  <c r="F5517" i="7" l="1"/>
  <c r="F5518" i="7" l="1"/>
  <c r="F5519" i="7" l="1"/>
  <c r="F5520" i="7" l="1"/>
  <c r="F5521" i="7" l="1"/>
  <c r="F5522" i="7" l="1"/>
  <c r="F5523" i="7" l="1"/>
  <c r="F5524" i="7" l="1"/>
  <c r="F5525" i="7" l="1"/>
  <c r="F5526" i="7" l="1"/>
  <c r="F5527" i="7" l="1"/>
  <c r="F5528" i="7" l="1"/>
  <c r="F5529" i="7" l="1"/>
  <c r="F5530" i="7" l="1"/>
  <c r="F5531" i="7" l="1"/>
  <c r="F5532" i="7" l="1"/>
  <c r="F5533" i="7" l="1"/>
  <c r="F5534" i="7" l="1"/>
  <c r="F5535" i="7" l="1"/>
  <c r="F5536" i="7" l="1"/>
  <c r="F5537" i="7" l="1"/>
  <c r="F5538" i="7" l="1"/>
  <c r="F5539" i="7" l="1"/>
  <c r="F5540" i="7" l="1"/>
  <c r="F5541" i="7" l="1"/>
  <c r="F5542" i="7" l="1"/>
  <c r="F5543" i="7" l="1"/>
  <c r="F5544" i="7" l="1"/>
  <c r="F5545" i="7" l="1"/>
  <c r="F5546" i="7" l="1"/>
  <c r="F5547" i="7" l="1"/>
  <c r="F5548" i="7" l="1"/>
  <c r="F5549" i="7" l="1"/>
  <c r="F5550" i="7" l="1"/>
  <c r="F5551" i="7" l="1"/>
  <c r="F5552" i="7" l="1"/>
  <c r="F5553" i="7" l="1"/>
  <c r="F5554" i="7" l="1"/>
  <c r="F5555" i="7" l="1"/>
  <c r="F5556" i="7" l="1"/>
  <c r="F5557" i="7" l="1"/>
  <c r="F5558" i="7" l="1"/>
  <c r="F5559" i="7" l="1"/>
  <c r="F5560" i="7" l="1"/>
  <c r="F5561" i="7" l="1"/>
  <c r="F5562" i="7" l="1"/>
  <c r="F5563" i="7" l="1"/>
  <c r="F5564" i="7" l="1"/>
  <c r="F5565" i="7" l="1"/>
  <c r="F5566" i="7" l="1"/>
  <c r="F5567" i="7" l="1"/>
  <c r="F5568" i="7" l="1"/>
  <c r="F5569" i="7" l="1"/>
  <c r="F5570" i="7" l="1"/>
  <c r="F5571" i="7" l="1"/>
  <c r="F5572" i="7" l="1"/>
  <c r="F5573" i="7" l="1"/>
  <c r="F5574" i="7" l="1"/>
  <c r="F5575" i="7" l="1"/>
  <c r="F5576" i="7" l="1"/>
  <c r="F5577" i="7" l="1"/>
  <c r="F5578" i="7" l="1"/>
  <c r="F5579" i="7" l="1"/>
  <c r="F5580" i="7" l="1"/>
  <c r="F5581" i="7" l="1"/>
  <c r="F5582" i="7" l="1"/>
  <c r="F5583" i="7" l="1"/>
  <c r="F5584" i="7" l="1"/>
  <c r="F5585" i="7" l="1"/>
  <c r="F5586" i="7" l="1"/>
  <c r="F5587" i="7" l="1"/>
  <c r="F5588" i="7" l="1"/>
  <c r="F5589" i="7" l="1"/>
  <c r="F5590" i="7" l="1"/>
  <c r="F5591" i="7" l="1"/>
  <c r="F5592" i="7" l="1"/>
  <c r="F5593" i="7" l="1"/>
  <c r="F5594" i="7" l="1"/>
  <c r="F5595" i="7" l="1"/>
  <c r="F5596" i="7" l="1"/>
  <c r="F5597" i="7" l="1"/>
  <c r="F5598" i="7" l="1"/>
  <c r="F5599" i="7" l="1"/>
  <c r="F5600" i="7" l="1"/>
  <c r="F5601" i="7" l="1"/>
  <c r="F5602" i="7" l="1"/>
  <c r="F5603" i="7" l="1"/>
  <c r="F5604" i="7" l="1"/>
  <c r="F5605" i="7" l="1"/>
  <c r="F5606" i="7" l="1"/>
  <c r="F5607" i="7" l="1"/>
  <c r="F5608" i="7" l="1"/>
  <c r="F5609" i="7" l="1"/>
  <c r="F5610" i="7" l="1"/>
  <c r="F5611" i="7" l="1"/>
  <c r="F5612" i="7" l="1"/>
  <c r="F5613" i="7" l="1"/>
  <c r="F5614" i="7" l="1"/>
  <c r="F5615" i="7" l="1"/>
  <c r="F5616" i="7" l="1"/>
  <c r="F5617" i="7" l="1"/>
  <c r="F5618" i="7" l="1"/>
  <c r="F5619" i="7" l="1"/>
  <c r="F5620" i="7" l="1"/>
  <c r="F5621" i="7" l="1"/>
  <c r="F5622" i="7" l="1"/>
  <c r="F5623" i="7" l="1"/>
  <c r="F5624" i="7" l="1"/>
  <c r="F5625" i="7" l="1"/>
  <c r="F5626" i="7" l="1"/>
  <c r="F5627" i="7" l="1"/>
  <c r="F5628" i="7" l="1"/>
  <c r="F5629" i="7" l="1"/>
  <c r="F5630" i="7" l="1"/>
  <c r="F5631" i="7" l="1"/>
  <c r="F5632" i="7" l="1"/>
  <c r="F5633" i="7" l="1"/>
  <c r="F5634" i="7" l="1"/>
  <c r="F5635" i="7" l="1"/>
  <c r="F5636" i="7" l="1"/>
  <c r="F5637" i="7" l="1"/>
  <c r="F5638" i="7" l="1"/>
  <c r="F5639" i="7" l="1"/>
  <c r="F5640" i="7" l="1"/>
  <c r="F5641" i="7" l="1"/>
  <c r="F5642" i="7" l="1"/>
  <c r="F5643" i="7" l="1"/>
  <c r="F5644" i="7" l="1"/>
  <c r="F5645" i="7" l="1"/>
  <c r="F5646" i="7" l="1"/>
  <c r="F5647" i="7" l="1"/>
  <c r="F5648" i="7" l="1"/>
  <c r="F5649" i="7" l="1"/>
  <c r="F5650" i="7" l="1"/>
  <c r="F5651" i="7" l="1"/>
  <c r="F5652" i="7" l="1"/>
  <c r="F5653" i="7" l="1"/>
  <c r="F5654" i="7" l="1"/>
  <c r="F5655" i="7" l="1"/>
  <c r="F5656" i="7" l="1"/>
  <c r="F5657" i="7" l="1"/>
  <c r="F5658" i="7" l="1"/>
  <c r="F5659" i="7" l="1"/>
  <c r="F5660" i="7" l="1"/>
  <c r="F5661" i="7" l="1"/>
  <c r="F5662" i="7" l="1"/>
  <c r="F5663" i="7" l="1"/>
  <c r="F5664" i="7" l="1"/>
  <c r="F5665" i="7" l="1"/>
  <c r="F5666" i="7" l="1"/>
  <c r="F5667" i="7" l="1"/>
  <c r="F5668" i="7" l="1"/>
  <c r="F5669" i="7" l="1"/>
  <c r="F5670" i="7" l="1"/>
  <c r="F5671" i="7" l="1"/>
  <c r="F5672" i="7" l="1"/>
  <c r="F5673" i="7" l="1"/>
  <c r="F5674" i="7" l="1"/>
  <c r="F5675" i="7" l="1"/>
  <c r="F5676" i="7" l="1"/>
  <c r="F5677" i="7" l="1"/>
  <c r="F5678" i="7" l="1"/>
  <c r="F5679" i="7" l="1"/>
  <c r="F5680" i="7" l="1"/>
  <c r="F5681" i="7" l="1"/>
  <c r="F5682" i="7" l="1"/>
  <c r="F5683" i="7" l="1"/>
  <c r="F5684" i="7" l="1"/>
  <c r="F5685" i="7" l="1"/>
  <c r="F5686" i="7" l="1"/>
  <c r="F5687" i="7" l="1"/>
  <c r="F5688" i="7" l="1"/>
  <c r="F5689" i="7" l="1"/>
  <c r="F5690" i="7" l="1"/>
  <c r="F5691" i="7" l="1"/>
  <c r="F5692" i="7" l="1"/>
  <c r="F5693" i="7" l="1"/>
  <c r="F5694" i="7" l="1"/>
  <c r="F5695" i="7" l="1"/>
  <c r="F5696" i="7" l="1"/>
  <c r="F5697" i="7" l="1"/>
  <c r="F5698" i="7" l="1"/>
  <c r="F5699" i="7" l="1"/>
  <c r="F5700" i="7" l="1"/>
  <c r="F5701" i="7" l="1"/>
  <c r="F5702" i="7" l="1"/>
  <c r="F5703" i="7" l="1"/>
  <c r="F5704" i="7" l="1"/>
  <c r="F5705" i="7" l="1"/>
  <c r="F5706" i="7" l="1"/>
  <c r="F5707" i="7" l="1"/>
  <c r="F5708" i="7" l="1"/>
  <c r="F5709" i="7" l="1"/>
  <c r="F5710" i="7" l="1"/>
  <c r="F5711" i="7" l="1"/>
  <c r="F5712" i="7" l="1"/>
  <c r="F5713" i="7" l="1"/>
  <c r="F5714" i="7" l="1"/>
  <c r="F5715" i="7" l="1"/>
  <c r="F5716" i="7" l="1"/>
  <c r="F5717" i="7" l="1"/>
  <c r="F5718" i="7" l="1"/>
  <c r="F5719" i="7" l="1"/>
  <c r="F5720" i="7" l="1"/>
  <c r="F5721" i="7" l="1"/>
  <c r="F5722" i="7" l="1"/>
  <c r="F5723" i="7" l="1"/>
  <c r="F5724" i="7" l="1"/>
  <c r="F5725" i="7" l="1"/>
  <c r="F5726" i="7" l="1"/>
  <c r="F5727" i="7" l="1"/>
  <c r="F5728" i="7" l="1"/>
  <c r="F5729" i="7" l="1"/>
  <c r="F5730" i="7" l="1"/>
  <c r="F5731" i="7" l="1"/>
  <c r="F5732" i="7" l="1"/>
  <c r="F5733" i="7" l="1"/>
  <c r="F5734" i="7" l="1"/>
  <c r="F5735" i="7" l="1"/>
  <c r="F5736" i="7" l="1"/>
  <c r="F5737" i="7" l="1"/>
  <c r="F5738" i="7" l="1"/>
  <c r="F5739" i="7" l="1"/>
  <c r="F5740" i="7" l="1"/>
  <c r="F5741" i="7" l="1"/>
  <c r="F5742" i="7" l="1"/>
  <c r="F5743" i="7" l="1"/>
  <c r="F5744" i="7" l="1"/>
  <c r="F5745" i="7" l="1"/>
  <c r="F5746" i="7" l="1"/>
  <c r="F5747" i="7" l="1"/>
  <c r="F5748" i="7" l="1"/>
  <c r="F5749" i="7" l="1"/>
  <c r="F5750" i="7" l="1"/>
  <c r="F5751" i="7" l="1"/>
  <c r="F5752" i="7" l="1"/>
  <c r="F5753" i="7" l="1"/>
  <c r="F5754" i="7" l="1"/>
  <c r="F5755" i="7" l="1"/>
  <c r="F5756" i="7" l="1"/>
  <c r="F5757" i="7" l="1"/>
  <c r="F5758" i="7" l="1"/>
  <c r="F5759" i="7" l="1"/>
  <c r="F5760" i="7" l="1"/>
  <c r="F5761" i="7" l="1"/>
  <c r="F5762" i="7" l="1"/>
  <c r="F5763" i="7" l="1"/>
  <c r="F5764" i="7" l="1"/>
  <c r="F5765" i="7" l="1"/>
  <c r="F5766" i="7" l="1"/>
  <c r="F5767" i="7" l="1"/>
  <c r="F5768" i="7" l="1"/>
  <c r="F5769" i="7" l="1"/>
  <c r="F5770" i="7" l="1"/>
  <c r="F5771" i="7" l="1"/>
  <c r="F5772" i="7" l="1"/>
  <c r="F5773" i="7" l="1"/>
  <c r="F5774" i="7" l="1"/>
  <c r="F5775" i="7" l="1"/>
  <c r="F5776" i="7" l="1"/>
  <c r="F5777" i="7" l="1"/>
  <c r="F5778" i="7" l="1"/>
  <c r="F5779" i="7" l="1"/>
  <c r="F5780" i="7" l="1"/>
  <c r="F5781" i="7" l="1"/>
  <c r="F5782" i="7" l="1"/>
  <c r="F5783" i="7" l="1"/>
  <c r="F5784" i="7" l="1"/>
  <c r="F5785" i="7" l="1"/>
  <c r="F5786" i="7" l="1"/>
  <c r="F5787" i="7" l="1"/>
  <c r="F5788" i="7" l="1"/>
  <c r="F5789" i="7" l="1"/>
  <c r="F5790" i="7" l="1"/>
  <c r="F5791" i="7" l="1"/>
  <c r="F5792" i="7" l="1"/>
  <c r="F5793" i="7" l="1"/>
  <c r="F5794" i="7" l="1"/>
  <c r="F5795" i="7" l="1"/>
  <c r="F5796" i="7" l="1"/>
  <c r="F5797" i="7" l="1"/>
  <c r="F5798" i="7" l="1"/>
  <c r="F5799" i="7" l="1"/>
  <c r="F5800" i="7" l="1"/>
  <c r="F5801" i="7" l="1"/>
  <c r="F5802" i="7" l="1"/>
  <c r="F5803" i="7" l="1"/>
  <c r="F5804" i="7" l="1"/>
  <c r="F5805" i="7" l="1"/>
  <c r="F5806" i="7" l="1"/>
  <c r="F5807" i="7" l="1"/>
  <c r="F5808" i="7" l="1"/>
  <c r="F5809" i="7" l="1"/>
  <c r="F5810" i="7" l="1"/>
  <c r="F5811" i="7" l="1"/>
  <c r="F5812" i="7" l="1"/>
  <c r="F5813" i="7" l="1"/>
  <c r="F5814" i="7" l="1"/>
  <c r="F5815" i="7" l="1"/>
  <c r="F5816" i="7" l="1"/>
  <c r="F5817" i="7" l="1"/>
  <c r="F5818" i="7" l="1"/>
  <c r="F5819" i="7" l="1"/>
  <c r="F5820" i="7" l="1"/>
  <c r="F5821" i="7" l="1"/>
  <c r="F5822" i="7" l="1"/>
  <c r="F5823" i="7" l="1"/>
  <c r="F5824" i="7" l="1"/>
  <c r="F5825" i="7" l="1"/>
  <c r="F5826" i="7" l="1"/>
  <c r="F5827" i="7" l="1"/>
  <c r="F5828" i="7" l="1"/>
  <c r="F5829" i="7" l="1"/>
  <c r="F5830" i="7" l="1"/>
  <c r="F5831" i="7" l="1"/>
  <c r="F5832" i="7" l="1"/>
  <c r="F5833" i="7" l="1"/>
  <c r="F5834" i="7" l="1"/>
  <c r="F5835" i="7" l="1"/>
  <c r="F5836" i="7" l="1"/>
  <c r="F5837" i="7" l="1"/>
  <c r="F5838" i="7" l="1"/>
  <c r="F5839" i="7" l="1"/>
  <c r="F5840" i="7" l="1"/>
  <c r="F5841" i="7" l="1"/>
  <c r="F5842" i="7" l="1"/>
  <c r="F5843" i="7" l="1"/>
  <c r="F5844" i="7" l="1"/>
  <c r="F5845" i="7" l="1"/>
  <c r="F5846" i="7" l="1"/>
  <c r="F5847" i="7" l="1"/>
  <c r="F5848" i="7" l="1"/>
  <c r="F5849" i="7" l="1"/>
  <c r="F5850" i="7" l="1"/>
  <c r="F5851" i="7" l="1"/>
  <c r="F5852" i="7" l="1"/>
  <c r="F5853" i="7" l="1"/>
  <c r="F5854" i="7" l="1"/>
  <c r="F5855" i="7" l="1"/>
  <c r="F5856" i="7" l="1"/>
  <c r="F5857" i="7" l="1"/>
  <c r="F5858" i="7" l="1"/>
  <c r="F5859" i="7" l="1"/>
  <c r="F5860" i="7" l="1"/>
  <c r="F5861" i="7" l="1"/>
  <c r="F5862" i="7" l="1"/>
  <c r="F5863" i="7" l="1"/>
  <c r="F5864" i="7" l="1"/>
  <c r="F5865" i="7" l="1"/>
  <c r="F5866" i="7" l="1"/>
  <c r="F5867" i="7" l="1"/>
  <c r="F5868" i="7" l="1"/>
  <c r="F5869" i="7" l="1"/>
  <c r="F5870" i="7" l="1"/>
  <c r="F5871" i="7" l="1"/>
  <c r="F5872" i="7" l="1"/>
  <c r="F5873" i="7" l="1"/>
  <c r="F5874" i="7" l="1"/>
  <c r="F5875" i="7" l="1"/>
  <c r="F5876" i="7" l="1"/>
  <c r="F5877" i="7" l="1"/>
  <c r="F5878" i="7" l="1"/>
  <c r="F5879" i="7" l="1"/>
  <c r="F5880" i="7" l="1"/>
  <c r="F5881" i="7" l="1"/>
  <c r="F5882" i="7" l="1"/>
  <c r="F5883" i="7" l="1"/>
  <c r="F5884" i="7" l="1"/>
  <c r="F5885" i="7" l="1"/>
  <c r="F5886" i="7" l="1"/>
  <c r="F5887" i="7" l="1"/>
  <c r="F5888" i="7" l="1"/>
  <c r="F5889" i="7" l="1"/>
  <c r="F5890" i="7" l="1"/>
  <c r="F5891" i="7" l="1"/>
  <c r="F5892" i="7" l="1"/>
  <c r="F5893" i="7" l="1"/>
  <c r="F5894" i="7" l="1"/>
  <c r="F5895" i="7" l="1"/>
  <c r="F5896" i="7" l="1"/>
  <c r="F5897" i="7" l="1"/>
  <c r="F5898" i="7" l="1"/>
  <c r="F5899" i="7" l="1"/>
  <c r="F5900" i="7" l="1"/>
  <c r="F5901" i="7" l="1"/>
  <c r="F5902" i="7" l="1"/>
  <c r="F5903" i="7" l="1"/>
  <c r="F5904" i="7" l="1"/>
  <c r="F5905" i="7" l="1"/>
  <c r="F5906" i="7" l="1"/>
  <c r="F5907" i="7" l="1"/>
  <c r="F5908" i="7" l="1"/>
  <c r="F5909" i="7" l="1"/>
  <c r="F5910" i="7" l="1"/>
  <c r="F5911" i="7" l="1"/>
  <c r="F5912" i="7" l="1"/>
  <c r="F5913" i="7" l="1"/>
  <c r="F5914" i="7" l="1"/>
  <c r="F5915" i="7" l="1"/>
  <c r="F5916" i="7" l="1"/>
  <c r="F5917" i="7" l="1"/>
  <c r="F5918" i="7" l="1"/>
  <c r="F5919" i="7" l="1"/>
  <c r="F5920" i="7" l="1"/>
  <c r="F5921" i="7" l="1"/>
  <c r="F5922" i="7" l="1"/>
  <c r="F5923" i="7" l="1"/>
  <c r="F5924" i="7" l="1"/>
  <c r="F5925" i="7" l="1"/>
  <c r="F5926" i="7" l="1"/>
  <c r="F5927" i="7" l="1"/>
  <c r="F5928" i="7" l="1"/>
  <c r="F5929" i="7" l="1"/>
  <c r="F5930" i="7" l="1"/>
  <c r="F5931" i="7" l="1"/>
  <c r="F5932" i="7" l="1"/>
  <c r="F5933" i="7" l="1"/>
  <c r="F5934" i="7" l="1"/>
  <c r="F5935" i="7" l="1"/>
  <c r="F5936" i="7" l="1"/>
  <c r="F5937" i="7" l="1"/>
  <c r="F5938" i="7" l="1"/>
  <c r="F5939" i="7" l="1"/>
  <c r="F5940" i="7" l="1"/>
  <c r="F5941" i="7" l="1"/>
  <c r="F5942" i="7" l="1"/>
  <c r="F5943" i="7" l="1"/>
  <c r="F5944" i="7" l="1"/>
  <c r="F5945" i="7" l="1"/>
  <c r="F5946" i="7" l="1"/>
  <c r="F5947" i="7" l="1"/>
  <c r="F5948" i="7" l="1"/>
  <c r="F5949" i="7" l="1"/>
  <c r="F5950" i="7" l="1"/>
  <c r="F5951" i="7" l="1"/>
  <c r="F5952" i="7" l="1"/>
  <c r="F5953" i="7" l="1"/>
  <c r="F5954" i="7" l="1"/>
  <c r="F5955" i="7" l="1"/>
  <c r="F5956" i="7" l="1"/>
  <c r="F5957" i="7" l="1"/>
  <c r="F5958" i="7" l="1"/>
  <c r="F5959" i="7" l="1"/>
  <c r="F5960" i="7" l="1"/>
  <c r="F5961" i="7" l="1"/>
  <c r="F5962" i="7" l="1"/>
  <c r="F5963" i="7" l="1"/>
  <c r="F5964" i="7" l="1"/>
  <c r="F5965" i="7" l="1"/>
  <c r="F5966" i="7" l="1"/>
  <c r="F5967" i="7" l="1"/>
  <c r="F5968" i="7" l="1"/>
  <c r="F5969" i="7" l="1"/>
  <c r="F5970" i="7" l="1"/>
  <c r="F5971" i="7" l="1"/>
  <c r="F5972" i="7" l="1"/>
  <c r="F5973" i="7" l="1"/>
  <c r="F5974" i="7" l="1"/>
  <c r="F5975" i="7" l="1"/>
  <c r="F5976" i="7" l="1"/>
  <c r="F5977" i="7" l="1"/>
  <c r="F5978" i="7" l="1"/>
  <c r="F5979" i="7" l="1"/>
  <c r="F5980" i="7" l="1"/>
  <c r="F5981" i="7" l="1"/>
  <c r="F5982" i="7" l="1"/>
  <c r="F5983" i="7" l="1"/>
  <c r="F5984" i="7" l="1"/>
  <c r="F5985" i="7" l="1"/>
  <c r="F5986" i="7" l="1"/>
  <c r="F5987" i="7" l="1"/>
  <c r="F5988" i="7" l="1"/>
  <c r="F5989" i="7" l="1"/>
  <c r="F5990" i="7" l="1"/>
  <c r="F5991" i="7" l="1"/>
  <c r="F5992" i="7" l="1"/>
  <c r="F5993" i="7" l="1"/>
  <c r="F5994" i="7" l="1"/>
  <c r="F5995" i="7" l="1"/>
  <c r="F5996" i="7" l="1"/>
  <c r="F5997" i="7" l="1"/>
  <c r="F5998" i="7" l="1"/>
  <c r="F5999" i="7" l="1"/>
  <c r="F6000" i="7" l="1"/>
  <c r="F6001" i="7" l="1"/>
  <c r="F6002" i="7" l="1"/>
  <c r="F6003" i="7" l="1"/>
  <c r="F6004" i="7" l="1"/>
  <c r="F6005" i="7" l="1"/>
  <c r="F6006" i="7" l="1"/>
  <c r="F6007" i="7" l="1"/>
  <c r="F6008" i="7" l="1"/>
  <c r="F6009" i="7" l="1"/>
  <c r="F6010" i="7" l="1"/>
  <c r="F6011" i="7" l="1"/>
  <c r="F6012" i="7" l="1"/>
  <c r="F6013" i="7" l="1"/>
  <c r="F6014" i="7" l="1"/>
  <c r="F6015" i="7" l="1"/>
  <c r="F6016" i="7" l="1"/>
  <c r="F6017" i="7" l="1"/>
  <c r="F6018" i="7" l="1"/>
  <c r="F6019" i="7" l="1"/>
  <c r="F6020" i="7" l="1"/>
  <c r="F6021" i="7" l="1"/>
  <c r="F6022" i="7" l="1"/>
  <c r="F6023" i="7" l="1"/>
  <c r="F6024" i="7" l="1"/>
  <c r="F6025" i="7" l="1"/>
  <c r="F6026" i="7" l="1"/>
  <c r="F6027" i="7" l="1"/>
  <c r="F6028" i="7" l="1"/>
  <c r="F6029" i="7" l="1"/>
  <c r="F6030" i="7" l="1"/>
  <c r="F6031" i="7" l="1"/>
  <c r="F6032" i="7" l="1"/>
  <c r="F6033" i="7" l="1"/>
  <c r="F6034" i="7" l="1"/>
  <c r="F6035" i="7" l="1"/>
  <c r="F6036" i="7" l="1"/>
  <c r="F6037" i="7" l="1"/>
  <c r="F6038" i="7" l="1"/>
  <c r="F6039" i="7" l="1"/>
  <c r="F6040" i="7" l="1"/>
  <c r="F6041" i="7" l="1"/>
  <c r="F6042" i="7" l="1"/>
  <c r="F6043" i="7" l="1"/>
  <c r="F6044" i="7" l="1"/>
  <c r="F6045" i="7" l="1"/>
  <c r="F6046" i="7" l="1"/>
  <c r="F6047" i="7" l="1"/>
  <c r="F6048" i="7" l="1"/>
  <c r="F6049" i="7" l="1"/>
  <c r="F6050" i="7" l="1"/>
  <c r="F6051" i="7" l="1"/>
  <c r="F6052" i="7" l="1"/>
  <c r="F6053" i="7" l="1"/>
  <c r="F6054" i="7" l="1"/>
  <c r="F6055" i="7" l="1"/>
  <c r="F6056" i="7" l="1"/>
  <c r="F6057" i="7" l="1"/>
  <c r="F6058" i="7" l="1"/>
  <c r="F6059" i="7" l="1"/>
  <c r="F6060" i="7" l="1"/>
  <c r="F6061" i="7" l="1"/>
  <c r="F6062" i="7" l="1"/>
  <c r="F6063" i="7" l="1"/>
  <c r="F6064" i="7" l="1"/>
  <c r="F6065" i="7" l="1"/>
  <c r="F6066" i="7" l="1"/>
  <c r="F6067" i="7" l="1"/>
  <c r="F6068" i="7" l="1"/>
  <c r="F6069" i="7" l="1"/>
  <c r="F6070" i="7" l="1"/>
  <c r="F6071" i="7" l="1"/>
  <c r="F6072" i="7" l="1"/>
  <c r="F6073" i="7" l="1"/>
  <c r="F6074" i="7" l="1"/>
  <c r="F6075" i="7" l="1"/>
  <c r="F6076" i="7" l="1"/>
  <c r="F6077" i="7" l="1"/>
  <c r="F6078" i="7" l="1"/>
  <c r="F6079" i="7" l="1"/>
  <c r="F6080" i="7" l="1"/>
  <c r="F6081" i="7" l="1"/>
  <c r="F6082" i="7" l="1"/>
  <c r="F6083" i="7" l="1"/>
  <c r="F6084" i="7" l="1"/>
  <c r="F6085" i="7" l="1"/>
  <c r="F6086" i="7" l="1"/>
  <c r="F6087" i="7" l="1"/>
  <c r="F6088" i="7" l="1"/>
  <c r="F6089" i="7" l="1"/>
  <c r="F6090" i="7" l="1"/>
  <c r="F6091" i="7" l="1"/>
  <c r="F6092" i="7" l="1"/>
  <c r="F6093" i="7" l="1"/>
  <c r="F6094" i="7" l="1"/>
  <c r="F6095" i="7" l="1"/>
  <c r="F6096" i="7" l="1"/>
  <c r="F6097" i="7" l="1"/>
  <c r="F6098" i="7" l="1"/>
  <c r="F6099" i="7" l="1"/>
  <c r="F6100" i="7" l="1"/>
  <c r="F6101" i="7" l="1"/>
  <c r="F6102" i="7" l="1"/>
  <c r="F6103" i="7" l="1"/>
  <c r="F6104" i="7" l="1"/>
  <c r="F6105" i="7" l="1"/>
  <c r="F6106" i="7" l="1"/>
  <c r="F6107" i="7" l="1"/>
  <c r="F6108" i="7" l="1"/>
  <c r="F6109" i="7" l="1"/>
  <c r="F6110" i="7" l="1"/>
  <c r="F6111" i="7" l="1"/>
  <c r="F6112" i="7" l="1"/>
  <c r="F6113" i="7" l="1"/>
  <c r="F6114" i="7" l="1"/>
  <c r="F6115" i="7" l="1"/>
  <c r="F6116" i="7" l="1"/>
  <c r="F6117" i="7" l="1"/>
  <c r="F6118" i="7" l="1"/>
  <c r="F6119" i="7" l="1"/>
  <c r="F6120" i="7" l="1"/>
  <c r="F6121" i="7" l="1"/>
  <c r="F6122" i="7" l="1"/>
  <c r="F6123" i="7" l="1"/>
  <c r="F6124" i="7" l="1"/>
  <c r="F6125" i="7" l="1"/>
  <c r="F6126" i="7" l="1"/>
  <c r="F6127" i="7" l="1"/>
  <c r="F6128" i="7" l="1"/>
  <c r="F6129" i="7" l="1"/>
  <c r="F6130" i="7" l="1"/>
  <c r="F6131" i="7" l="1"/>
  <c r="F6132" i="7" l="1"/>
  <c r="F6133" i="7" l="1"/>
  <c r="F6134" i="7" l="1"/>
  <c r="F6135" i="7" l="1"/>
  <c r="F6136" i="7" l="1"/>
  <c r="F6137" i="7" l="1"/>
  <c r="F6138" i="7" l="1"/>
  <c r="F6139" i="7" l="1"/>
  <c r="F6140" i="7" l="1"/>
  <c r="F6141" i="7" l="1"/>
  <c r="F6142" i="7" l="1"/>
  <c r="F6143" i="7" l="1"/>
  <c r="F6144" i="7" l="1"/>
  <c r="F6145" i="7" l="1"/>
  <c r="F6146" i="7" l="1"/>
  <c r="F6147" i="7" l="1"/>
  <c r="F6148" i="7" l="1"/>
  <c r="F6149" i="7" l="1"/>
  <c r="F6150" i="7" l="1"/>
  <c r="F6151" i="7" l="1"/>
  <c r="F6152" i="7" l="1"/>
  <c r="F6153" i="7" l="1"/>
  <c r="F6154" i="7" l="1"/>
  <c r="F6155" i="7" l="1"/>
  <c r="F6156" i="7" l="1"/>
  <c r="F6157" i="7" l="1"/>
  <c r="F6158" i="7" l="1"/>
  <c r="F6159" i="7" l="1"/>
  <c r="F6160" i="7" l="1"/>
  <c r="F6161" i="7" l="1"/>
  <c r="F6162" i="7" l="1"/>
  <c r="F6163" i="7" l="1"/>
  <c r="F6164" i="7" l="1"/>
  <c r="F6165" i="7" l="1"/>
  <c r="F6166" i="7" l="1"/>
  <c r="F6167" i="7" l="1"/>
  <c r="F6168" i="7" l="1"/>
  <c r="F6169" i="7" l="1"/>
  <c r="F6170" i="7" l="1"/>
  <c r="F6171" i="7" l="1"/>
  <c r="F6172" i="7" l="1"/>
  <c r="F6173" i="7" l="1"/>
  <c r="F6174" i="7" l="1"/>
  <c r="F6175" i="7" l="1"/>
  <c r="F6176" i="7" l="1"/>
  <c r="F6177" i="7" l="1"/>
  <c r="F6178" i="7" l="1"/>
  <c r="F6179" i="7" l="1"/>
  <c r="F6180" i="7" l="1"/>
  <c r="F6181" i="7" l="1"/>
  <c r="F6182" i="7" l="1"/>
  <c r="F6183" i="7" l="1"/>
  <c r="F6184" i="7" l="1"/>
  <c r="F6185" i="7" l="1"/>
  <c r="F6186" i="7" l="1"/>
  <c r="F6187" i="7" l="1"/>
  <c r="F6188" i="7" l="1"/>
  <c r="F6189" i="7" l="1"/>
  <c r="F6190" i="7" l="1"/>
  <c r="F6191" i="7" l="1"/>
  <c r="F6192" i="7" l="1"/>
  <c r="F6193" i="7" l="1"/>
  <c r="F6194" i="7" l="1"/>
  <c r="F6195" i="7" l="1"/>
  <c r="F6196" i="7" l="1"/>
  <c r="F6197" i="7" l="1"/>
  <c r="F6198" i="7" l="1"/>
  <c r="F6199" i="7" l="1"/>
  <c r="F6200" i="7" l="1"/>
  <c r="F6201" i="7" l="1"/>
  <c r="F6202" i="7" l="1"/>
  <c r="F6203" i="7" l="1"/>
  <c r="F6204" i="7" l="1"/>
  <c r="F6205" i="7" l="1"/>
  <c r="F6206" i="7" l="1"/>
  <c r="F6207" i="7" l="1"/>
  <c r="F6208" i="7" l="1"/>
  <c r="F6209" i="7" l="1"/>
  <c r="F6210" i="7" l="1"/>
  <c r="F6211" i="7" l="1"/>
  <c r="F6212" i="7" l="1"/>
  <c r="F6213" i="7" l="1"/>
  <c r="F6214" i="7" l="1"/>
  <c r="F6215" i="7" l="1"/>
  <c r="F6216" i="7" l="1"/>
  <c r="F6217" i="7" l="1"/>
  <c r="F6218" i="7" l="1"/>
  <c r="F6219" i="7" l="1"/>
  <c r="F6220" i="7" l="1"/>
  <c r="F6221" i="7" l="1"/>
  <c r="F6222" i="7" l="1"/>
  <c r="F6223" i="7" l="1"/>
  <c r="F6224" i="7" l="1"/>
  <c r="F6225" i="7" l="1"/>
  <c r="F6226" i="7" l="1"/>
  <c r="F6227" i="7" l="1"/>
  <c r="F6228" i="7" l="1"/>
  <c r="F6229" i="7" l="1"/>
  <c r="F6230" i="7" l="1"/>
  <c r="F6231" i="7" l="1"/>
  <c r="F6232" i="7" l="1"/>
  <c r="F6233" i="7" l="1"/>
  <c r="F6234" i="7" l="1"/>
  <c r="F6235" i="7" l="1"/>
  <c r="F6236" i="7" l="1"/>
  <c r="F6237" i="7" l="1"/>
  <c r="F6238" i="7" l="1"/>
  <c r="F6239" i="7" l="1"/>
  <c r="F6240" i="7" l="1"/>
  <c r="F6241" i="7" l="1"/>
  <c r="F6242" i="7" l="1"/>
  <c r="F6243" i="7" l="1"/>
  <c r="F6244" i="7" l="1"/>
  <c r="F6245" i="7" l="1"/>
  <c r="F6246" i="7" l="1"/>
  <c r="F6247" i="7" l="1"/>
  <c r="F6248" i="7" l="1"/>
  <c r="F6249" i="7" l="1"/>
  <c r="F6250" i="7" l="1"/>
  <c r="F6251" i="7" l="1"/>
  <c r="F6252" i="7" l="1"/>
  <c r="F6253" i="7" l="1"/>
  <c r="F6254" i="7" l="1"/>
  <c r="F6255" i="7" l="1"/>
  <c r="F6256" i="7" l="1"/>
  <c r="F6257" i="7" l="1"/>
  <c r="F6258" i="7" l="1"/>
  <c r="F6259" i="7" l="1"/>
  <c r="F6260" i="7" l="1"/>
  <c r="F6261" i="7" l="1"/>
  <c r="F6262" i="7" l="1"/>
  <c r="F6263" i="7" l="1"/>
  <c r="F6264" i="7" l="1"/>
  <c r="F6265" i="7" l="1"/>
  <c r="F6266" i="7" l="1"/>
  <c r="F6267" i="7" l="1"/>
  <c r="F6268" i="7" l="1"/>
  <c r="F6269" i="7" l="1"/>
  <c r="F6270" i="7" l="1"/>
  <c r="F6271" i="7" l="1"/>
  <c r="F6272" i="7" l="1"/>
  <c r="F6273" i="7" l="1"/>
  <c r="F6274" i="7" l="1"/>
  <c r="F6275" i="7" l="1"/>
  <c r="F6276" i="7" l="1"/>
  <c r="F6277" i="7" l="1"/>
  <c r="F6278" i="7" l="1"/>
  <c r="F6279" i="7" l="1"/>
  <c r="F6280" i="7" l="1"/>
  <c r="F6281" i="7" l="1"/>
  <c r="F6282" i="7" l="1"/>
  <c r="F6283" i="7" l="1"/>
  <c r="F6284" i="7" l="1"/>
  <c r="F6285" i="7" l="1"/>
  <c r="F6286" i="7" l="1"/>
  <c r="F6287" i="7" l="1"/>
  <c r="F6288" i="7" l="1"/>
  <c r="F6289" i="7" l="1"/>
  <c r="F6290" i="7" l="1"/>
  <c r="F6291" i="7" l="1"/>
  <c r="F6292" i="7" l="1"/>
  <c r="F6293" i="7" l="1"/>
  <c r="F6294" i="7" l="1"/>
  <c r="F6295" i="7" l="1"/>
  <c r="F6296" i="7" l="1"/>
  <c r="F6297" i="7" l="1"/>
  <c r="F6298" i="7" l="1"/>
  <c r="F6299" i="7" l="1"/>
  <c r="F6300" i="7" l="1"/>
  <c r="F6301" i="7" l="1"/>
  <c r="F6302" i="7" l="1"/>
  <c r="F6303" i="7" l="1"/>
  <c r="F6304" i="7" l="1"/>
  <c r="F6305" i="7" l="1"/>
  <c r="F6306" i="7" l="1"/>
  <c r="F6307" i="7" l="1"/>
  <c r="F6308" i="7" l="1"/>
  <c r="F6309" i="7" l="1"/>
  <c r="F6310" i="7" l="1"/>
  <c r="F6311" i="7" l="1"/>
  <c r="F6312" i="7" l="1"/>
  <c r="F6313" i="7" l="1"/>
  <c r="F6314" i="7" l="1"/>
  <c r="F6315" i="7" l="1"/>
  <c r="F6316" i="7" l="1"/>
  <c r="F6317" i="7" l="1"/>
  <c r="F6318" i="7" l="1"/>
  <c r="F6319" i="7" l="1"/>
  <c r="F6320" i="7" l="1"/>
  <c r="F6321" i="7" l="1"/>
  <c r="F6322" i="7" l="1"/>
  <c r="F6323" i="7" l="1"/>
  <c r="F6324" i="7" l="1"/>
  <c r="F6325" i="7" l="1"/>
  <c r="F6326" i="7" l="1"/>
  <c r="F6327" i="7" l="1"/>
  <c r="F6328" i="7" l="1"/>
  <c r="F6329" i="7" l="1"/>
  <c r="F6330" i="7" l="1"/>
  <c r="F6331" i="7" l="1"/>
  <c r="F6332" i="7" l="1"/>
  <c r="F6333" i="7" l="1"/>
  <c r="F6334" i="7" l="1"/>
  <c r="F6335" i="7" l="1"/>
  <c r="F6336" i="7" l="1"/>
  <c r="F6337" i="7" l="1"/>
  <c r="F6338" i="7" l="1"/>
  <c r="F6339" i="7" l="1"/>
  <c r="F6340" i="7" l="1"/>
  <c r="F6341" i="7" l="1"/>
  <c r="F6342" i="7" l="1"/>
  <c r="F6343" i="7" l="1"/>
  <c r="F6344" i="7" l="1"/>
  <c r="F6345" i="7" l="1"/>
  <c r="F6346" i="7" l="1"/>
  <c r="F6347" i="7" l="1"/>
  <c r="F6348" i="7" l="1"/>
  <c r="F6349" i="7" l="1"/>
  <c r="F6350" i="7" l="1"/>
  <c r="F6351" i="7" l="1"/>
  <c r="F6352" i="7" l="1"/>
  <c r="F6353" i="7" l="1"/>
  <c r="F6354" i="7" l="1"/>
  <c r="F6355" i="7" l="1"/>
  <c r="F6356" i="7" l="1"/>
  <c r="F6357" i="7" l="1"/>
  <c r="F6358" i="7" l="1"/>
  <c r="F6359" i="7" l="1"/>
  <c r="F6360" i="7" l="1"/>
  <c r="F6361" i="7" l="1"/>
  <c r="F6362" i="7" l="1"/>
  <c r="F6363" i="7" l="1"/>
  <c r="F6364" i="7" l="1"/>
  <c r="F6365" i="7" l="1"/>
  <c r="F6366" i="7" l="1"/>
  <c r="F6367" i="7" l="1"/>
  <c r="F6368" i="7" l="1"/>
  <c r="F6369" i="7" l="1"/>
  <c r="F6370" i="7" l="1"/>
  <c r="F6371" i="7" l="1"/>
  <c r="F6372" i="7" l="1"/>
  <c r="F6373" i="7" l="1"/>
  <c r="F6374" i="7" l="1"/>
  <c r="F6375" i="7" l="1"/>
  <c r="F6376" i="7" l="1"/>
  <c r="F6377" i="7" l="1"/>
  <c r="F6378" i="7" l="1"/>
  <c r="F6379" i="7" l="1"/>
  <c r="F6380" i="7" l="1"/>
  <c r="F6381" i="7" l="1"/>
  <c r="F6382" i="7" l="1"/>
  <c r="F6383" i="7" l="1"/>
  <c r="F6384" i="7" l="1"/>
  <c r="F6385" i="7" l="1"/>
  <c r="F6386" i="7" l="1"/>
  <c r="F6387" i="7" l="1"/>
  <c r="F6388" i="7" l="1"/>
  <c r="F6389" i="7" l="1"/>
  <c r="F6390" i="7" l="1"/>
  <c r="F6391" i="7" l="1"/>
  <c r="F6392" i="7" l="1"/>
  <c r="F6393" i="7" l="1"/>
  <c r="F6394" i="7" l="1"/>
  <c r="F6395" i="7" l="1"/>
  <c r="F6396" i="7" l="1"/>
  <c r="F6397" i="7" l="1"/>
  <c r="F6398" i="7" l="1"/>
  <c r="F6399" i="7" l="1"/>
  <c r="F6400" i="7" l="1"/>
  <c r="F6401" i="7" l="1"/>
  <c r="F6402" i="7" l="1"/>
  <c r="F6403" i="7" l="1"/>
  <c r="F6404" i="7" l="1"/>
  <c r="F6405" i="7" l="1"/>
  <c r="F6406" i="7" l="1"/>
  <c r="F6407" i="7" l="1"/>
  <c r="F6408" i="7" l="1"/>
  <c r="F6409" i="7" l="1"/>
  <c r="F6410" i="7" l="1"/>
  <c r="F6411" i="7" l="1"/>
  <c r="F6412" i="7" l="1"/>
  <c r="F6413" i="7" l="1"/>
  <c r="F6414" i="7" l="1"/>
  <c r="F6415" i="7" l="1"/>
  <c r="F6416" i="7" l="1"/>
  <c r="F6417" i="7" l="1"/>
  <c r="F6418" i="7" l="1"/>
  <c r="F6419" i="7" l="1"/>
  <c r="F6420" i="7" l="1"/>
  <c r="F6421" i="7" l="1"/>
  <c r="F6422" i="7" l="1"/>
  <c r="F6423" i="7" l="1"/>
  <c r="F6424" i="7" l="1"/>
  <c r="F6425" i="7" l="1"/>
  <c r="F6426" i="7" l="1"/>
  <c r="F6427" i="7" l="1"/>
  <c r="F6428" i="7" l="1"/>
  <c r="F6429" i="7" l="1"/>
  <c r="F6430" i="7" l="1"/>
  <c r="F6431" i="7" l="1"/>
  <c r="F6432" i="7" l="1"/>
  <c r="F6433" i="7" l="1"/>
  <c r="F6434" i="7" l="1"/>
  <c r="F6435" i="7" l="1"/>
  <c r="F6436" i="7" l="1"/>
  <c r="F6437" i="7" l="1"/>
  <c r="F6438" i="7" l="1"/>
  <c r="F6439" i="7" l="1"/>
  <c r="F6440" i="7" l="1"/>
  <c r="F6441" i="7" l="1"/>
  <c r="F6442" i="7" l="1"/>
  <c r="F6443" i="7" l="1"/>
  <c r="F6444" i="7" l="1"/>
  <c r="F6445" i="7" l="1"/>
  <c r="F6446" i="7" l="1"/>
  <c r="F6447" i="7" l="1"/>
  <c r="F6448" i="7" l="1"/>
  <c r="F6449" i="7" l="1"/>
  <c r="F6450" i="7" l="1"/>
  <c r="F6451" i="7" l="1"/>
  <c r="F6452" i="7" l="1"/>
  <c r="F6453" i="7" l="1"/>
  <c r="F6454" i="7" l="1"/>
  <c r="F6455" i="7" l="1"/>
  <c r="F6456" i="7" l="1"/>
  <c r="F6457" i="7" l="1"/>
  <c r="F6458" i="7" l="1"/>
  <c r="F6459" i="7" l="1"/>
  <c r="F6460" i="7" l="1"/>
  <c r="F6461" i="7" l="1"/>
  <c r="F6462" i="7" l="1"/>
  <c r="F6463" i="7" l="1"/>
  <c r="F6464" i="7" l="1"/>
  <c r="F6465" i="7" l="1"/>
  <c r="F6466" i="7" l="1"/>
  <c r="F6467" i="7" l="1"/>
  <c r="F6468" i="7" l="1"/>
  <c r="F6469" i="7" l="1"/>
  <c r="F6470" i="7" l="1"/>
  <c r="F6471" i="7" l="1"/>
  <c r="F6472" i="7" l="1"/>
  <c r="F6473" i="7" l="1"/>
  <c r="F6474" i="7" l="1"/>
  <c r="F6475" i="7" l="1"/>
  <c r="F6476" i="7" l="1"/>
  <c r="F6477" i="7" l="1"/>
  <c r="F6478" i="7" l="1"/>
  <c r="F6479" i="7" l="1"/>
  <c r="F6480" i="7" l="1"/>
  <c r="F6481" i="7" l="1"/>
  <c r="F6482" i="7" l="1"/>
  <c r="F6483" i="7" l="1"/>
  <c r="F6484" i="7" l="1"/>
  <c r="F6485" i="7" l="1"/>
  <c r="F6486" i="7" l="1"/>
  <c r="F6487" i="7" l="1"/>
  <c r="F6488" i="7" l="1"/>
  <c r="F6489" i="7" l="1"/>
  <c r="F6490" i="7" l="1"/>
  <c r="F6491" i="7" l="1"/>
  <c r="F6492" i="7" l="1"/>
  <c r="F6493" i="7" l="1"/>
  <c r="F6494" i="7" l="1"/>
  <c r="F6495" i="7" l="1"/>
  <c r="F6496" i="7" l="1"/>
  <c r="F6497" i="7" l="1"/>
  <c r="F6498" i="7" l="1"/>
  <c r="F6499" i="7" l="1"/>
  <c r="F6500" i="7" l="1"/>
  <c r="F6501" i="7" l="1"/>
  <c r="F6502" i="7" l="1"/>
  <c r="F6503" i="7" l="1"/>
  <c r="F6504" i="7" l="1"/>
  <c r="F6505" i="7" l="1"/>
  <c r="F6506" i="7" l="1"/>
  <c r="F6507" i="7" l="1"/>
  <c r="F6508" i="7" l="1"/>
  <c r="F6509" i="7" l="1"/>
  <c r="F6510" i="7" l="1"/>
  <c r="F6511" i="7" l="1"/>
  <c r="F6512" i="7" l="1"/>
  <c r="F6513" i="7" l="1"/>
  <c r="F6514" i="7" l="1"/>
  <c r="F6515" i="7" l="1"/>
  <c r="F6516" i="7" l="1"/>
  <c r="F6517" i="7" l="1"/>
  <c r="F6518" i="7" l="1"/>
  <c r="F6519" i="7" l="1"/>
  <c r="F6520" i="7" l="1"/>
  <c r="F6521" i="7" l="1"/>
  <c r="F6522" i="7" l="1"/>
  <c r="F6523" i="7" l="1"/>
  <c r="F6524" i="7" l="1"/>
  <c r="F6525" i="7" l="1"/>
  <c r="F6526" i="7" l="1"/>
  <c r="F6527" i="7" l="1"/>
  <c r="F6528" i="7" l="1"/>
  <c r="F6529" i="7" l="1"/>
  <c r="F6530" i="7" l="1"/>
  <c r="F6531" i="7" l="1"/>
  <c r="F6532" i="7" l="1"/>
  <c r="F6533" i="7" l="1"/>
  <c r="F6534" i="7" l="1"/>
  <c r="F6535" i="7" l="1"/>
  <c r="F6536" i="7" l="1"/>
  <c r="F6537" i="7" l="1"/>
  <c r="F6538" i="7" l="1"/>
  <c r="F6539" i="7" l="1"/>
  <c r="F6540" i="7" l="1"/>
  <c r="F6541" i="7" l="1"/>
  <c r="F6542" i="7" l="1"/>
  <c r="F6543" i="7" l="1"/>
  <c r="F6544" i="7" l="1"/>
  <c r="F6545" i="7" l="1"/>
  <c r="F6546" i="7" l="1"/>
  <c r="F6547" i="7" l="1"/>
  <c r="F6548" i="7" l="1"/>
  <c r="F6549" i="7" l="1"/>
  <c r="F6550" i="7" l="1"/>
  <c r="F6551" i="7" l="1"/>
  <c r="F6552" i="7" l="1"/>
  <c r="F6553" i="7" l="1"/>
  <c r="F6554" i="7" l="1"/>
  <c r="F6555" i="7" l="1"/>
  <c r="F6556" i="7" l="1"/>
  <c r="F6557" i="7" l="1"/>
  <c r="F6558" i="7" l="1"/>
  <c r="F6559" i="7" l="1"/>
  <c r="F6560" i="7" l="1"/>
  <c r="F6561" i="7" l="1"/>
  <c r="F6562" i="7" l="1"/>
  <c r="F6563" i="7" l="1"/>
  <c r="F6564" i="7" l="1"/>
  <c r="F6565" i="7" l="1"/>
  <c r="F6566" i="7" l="1"/>
  <c r="F6567" i="7" l="1"/>
  <c r="F6568" i="7" l="1"/>
  <c r="F6569" i="7" l="1"/>
  <c r="F6570" i="7" l="1"/>
  <c r="F6571" i="7" l="1"/>
  <c r="F6572" i="7" l="1"/>
  <c r="F6573" i="7" l="1"/>
  <c r="F6574" i="7" l="1"/>
  <c r="F6575" i="7" l="1"/>
  <c r="F6576" i="7" l="1"/>
  <c r="F6577" i="7" l="1"/>
  <c r="F6578" i="7" l="1"/>
  <c r="F6579" i="7" l="1"/>
  <c r="F6580" i="7" l="1"/>
  <c r="F6581" i="7" l="1"/>
  <c r="F6582" i="7" l="1"/>
  <c r="F6583" i="7" l="1"/>
  <c r="F6584" i="7" l="1"/>
  <c r="F6585" i="7" l="1"/>
  <c r="F6586" i="7" l="1"/>
  <c r="F6587" i="7" l="1"/>
  <c r="F6588" i="7" l="1"/>
  <c r="F6589" i="7" l="1"/>
  <c r="F6590" i="7" l="1"/>
  <c r="F6591" i="7" l="1"/>
  <c r="F6592" i="7" l="1"/>
  <c r="F6593" i="7" l="1"/>
  <c r="F6594" i="7" l="1"/>
  <c r="F6595" i="7" l="1"/>
  <c r="F6596" i="7" l="1"/>
  <c r="F6597" i="7" l="1"/>
  <c r="F6598" i="7" l="1"/>
  <c r="F6599" i="7" l="1"/>
  <c r="F6600" i="7" l="1"/>
  <c r="F6601" i="7" l="1"/>
  <c r="F6602" i="7" l="1"/>
  <c r="F6603" i="7" l="1"/>
  <c r="F6604" i="7" l="1"/>
  <c r="F6605" i="7" l="1"/>
  <c r="F6606" i="7" l="1"/>
  <c r="F6607" i="7" l="1"/>
  <c r="F6608" i="7" l="1"/>
  <c r="F6609" i="7" l="1"/>
  <c r="F6610" i="7" l="1"/>
  <c r="F6611" i="7" l="1"/>
  <c r="F6612" i="7" l="1"/>
  <c r="F6613" i="7" l="1"/>
  <c r="F6614" i="7" l="1"/>
  <c r="F6615" i="7" l="1"/>
  <c r="F6616" i="7" l="1"/>
  <c r="F6617" i="7" l="1"/>
  <c r="F6618" i="7" l="1"/>
  <c r="F6619" i="7" l="1"/>
  <c r="F6620" i="7" l="1"/>
  <c r="F6621" i="7" l="1"/>
  <c r="F6622" i="7" l="1"/>
  <c r="F6623" i="7" l="1"/>
  <c r="F6624" i="7" l="1"/>
  <c r="F6625" i="7" l="1"/>
  <c r="F6626" i="7" l="1"/>
  <c r="F6627" i="7" l="1"/>
  <c r="F6628" i="7" l="1"/>
  <c r="F6629" i="7" l="1"/>
  <c r="F6630" i="7" l="1"/>
  <c r="F6631" i="7" l="1"/>
  <c r="F6632" i="7" l="1"/>
  <c r="F6633" i="7" l="1"/>
  <c r="F6634" i="7" l="1"/>
  <c r="F6635" i="7" l="1"/>
  <c r="F6636" i="7" l="1"/>
  <c r="F6637" i="7" l="1"/>
  <c r="F6638" i="7" l="1"/>
  <c r="F6639" i="7" l="1"/>
  <c r="F6640" i="7" l="1"/>
  <c r="F6641" i="7" l="1"/>
  <c r="F6642" i="7" l="1"/>
  <c r="F6643" i="7" l="1"/>
  <c r="F6644" i="7" l="1"/>
  <c r="F6645" i="7" l="1"/>
  <c r="F6646" i="7" l="1"/>
  <c r="F6647" i="7" l="1"/>
  <c r="F6648" i="7" l="1"/>
  <c r="F6649" i="7" l="1"/>
  <c r="F6650" i="7" l="1"/>
  <c r="F6651" i="7" l="1"/>
  <c r="F6652" i="7" l="1"/>
  <c r="F6653" i="7" l="1"/>
  <c r="F6654" i="7" l="1"/>
  <c r="F6655" i="7" l="1"/>
  <c r="F6656" i="7" l="1"/>
  <c r="F6657" i="7" l="1"/>
  <c r="F6658" i="7" l="1"/>
  <c r="F6659" i="7" l="1"/>
  <c r="F6660" i="7" l="1"/>
  <c r="F6661" i="7" l="1"/>
  <c r="F6662" i="7" l="1"/>
  <c r="F6663" i="7" l="1"/>
  <c r="F6664" i="7" l="1"/>
  <c r="F6665" i="7" l="1"/>
  <c r="F6666" i="7" l="1"/>
  <c r="F6667" i="7" l="1"/>
  <c r="F6668" i="7" l="1"/>
  <c r="F6669" i="7" l="1"/>
  <c r="F6670" i="7" l="1"/>
  <c r="F6671" i="7" l="1"/>
  <c r="F6672" i="7" l="1"/>
  <c r="F6673" i="7" l="1"/>
  <c r="F6674" i="7" l="1"/>
  <c r="F6675" i="7" l="1"/>
  <c r="F6676" i="7" l="1"/>
  <c r="F6677" i="7" l="1"/>
  <c r="F6678" i="7" l="1"/>
  <c r="F6679" i="7" l="1"/>
  <c r="F6680" i="7" l="1"/>
  <c r="F6681" i="7" l="1"/>
  <c r="F6682" i="7" l="1"/>
  <c r="F6683" i="7" l="1"/>
  <c r="F6684" i="7" l="1"/>
  <c r="F6685" i="7" l="1"/>
  <c r="F6686" i="7" l="1"/>
  <c r="F6687" i="7" l="1"/>
  <c r="F6688" i="7" l="1"/>
  <c r="F6689" i="7" l="1"/>
  <c r="F6690" i="7" l="1"/>
  <c r="F6691" i="7" l="1"/>
  <c r="F6692" i="7" l="1"/>
  <c r="F6693" i="7" l="1"/>
  <c r="F6694" i="7" l="1"/>
  <c r="F6695" i="7" l="1"/>
  <c r="F6696" i="7" l="1"/>
  <c r="F6697" i="7" l="1"/>
  <c r="F6698" i="7" l="1"/>
  <c r="F6699" i="7" l="1"/>
  <c r="F6700" i="7" l="1"/>
  <c r="F6701" i="7" l="1"/>
  <c r="F6702" i="7" l="1"/>
  <c r="F6703" i="7" l="1"/>
  <c r="F6704" i="7" l="1"/>
  <c r="F6705" i="7" l="1"/>
  <c r="F6706" i="7" l="1"/>
  <c r="F6707" i="7" l="1"/>
  <c r="F6708" i="7" l="1"/>
  <c r="F6709" i="7" l="1"/>
  <c r="F6710" i="7" l="1"/>
  <c r="F6711" i="7" l="1"/>
  <c r="F6712" i="7" l="1"/>
  <c r="F6713" i="7" l="1"/>
  <c r="F6714" i="7" l="1"/>
  <c r="F6715" i="7" l="1"/>
  <c r="F6716" i="7" l="1"/>
  <c r="F6717" i="7" l="1"/>
  <c r="F6718" i="7" l="1"/>
  <c r="F6719" i="7" l="1"/>
  <c r="F6720" i="7" l="1"/>
  <c r="F6721" i="7" l="1"/>
  <c r="F6722" i="7" l="1"/>
  <c r="F6723" i="7" l="1"/>
  <c r="F6724" i="7" l="1"/>
  <c r="F6725" i="7" l="1"/>
  <c r="F6726" i="7" l="1"/>
  <c r="F6727" i="7" l="1"/>
  <c r="F6728" i="7" l="1"/>
  <c r="F6729" i="7" l="1"/>
  <c r="F6730" i="7" l="1"/>
  <c r="F6731" i="7" l="1"/>
  <c r="F6732" i="7" l="1"/>
  <c r="F6733" i="7" l="1"/>
  <c r="F6734" i="7" l="1"/>
  <c r="F6735" i="7" l="1"/>
  <c r="F6736" i="7" l="1"/>
  <c r="F6737" i="7" l="1"/>
  <c r="F6738" i="7" l="1"/>
  <c r="F6739" i="7" l="1"/>
  <c r="F6740" i="7" l="1"/>
  <c r="F6741" i="7" l="1"/>
  <c r="F6742" i="7" l="1"/>
  <c r="F6743" i="7" l="1"/>
  <c r="F6744" i="7" l="1"/>
  <c r="F6745" i="7" l="1"/>
  <c r="F6746" i="7" l="1"/>
  <c r="F6747" i="7" l="1"/>
  <c r="F6748" i="7" l="1"/>
  <c r="F6749" i="7" l="1"/>
  <c r="F6750" i="7" l="1"/>
  <c r="F6751" i="7" l="1"/>
  <c r="F6752" i="7" l="1"/>
  <c r="F6753" i="7" l="1"/>
  <c r="F6754" i="7" l="1"/>
  <c r="F6755" i="7" l="1"/>
  <c r="F6756" i="7" l="1"/>
  <c r="F6757" i="7" l="1"/>
  <c r="F6758" i="7" l="1"/>
  <c r="F6759" i="7" l="1"/>
  <c r="F6760" i="7" l="1"/>
  <c r="F6761" i="7" l="1"/>
  <c r="F6762" i="7" l="1"/>
  <c r="F6763" i="7" l="1"/>
  <c r="F6764" i="7" l="1"/>
  <c r="F6765" i="7" l="1"/>
  <c r="F6766" i="7" l="1"/>
  <c r="F6767" i="7" l="1"/>
  <c r="F6768" i="7" l="1"/>
  <c r="F6769" i="7" l="1"/>
  <c r="F6770" i="7" l="1"/>
  <c r="F6771" i="7" l="1"/>
  <c r="F6772" i="7" l="1"/>
  <c r="F6773" i="7" l="1"/>
  <c r="F6774" i="7" l="1"/>
  <c r="F6775" i="7" l="1"/>
  <c r="F6776" i="7" l="1"/>
  <c r="F6777" i="7" l="1"/>
  <c r="F6778" i="7" l="1"/>
  <c r="F6779" i="7" l="1"/>
  <c r="F6780" i="7" l="1"/>
  <c r="F6781" i="7" l="1"/>
  <c r="F6782" i="7" l="1"/>
  <c r="F6783" i="7" l="1"/>
  <c r="F6784" i="7" l="1"/>
  <c r="F6785" i="7" l="1"/>
  <c r="F6786" i="7" l="1"/>
  <c r="F6787" i="7" l="1"/>
  <c r="F6788" i="7" l="1"/>
  <c r="F6789" i="7" l="1"/>
  <c r="F6790" i="7" l="1"/>
  <c r="F6791" i="7" l="1"/>
  <c r="F6792" i="7" l="1"/>
  <c r="F6793" i="7" l="1"/>
  <c r="F6794" i="7" l="1"/>
  <c r="F6795" i="7" l="1"/>
  <c r="F6796" i="7" l="1"/>
  <c r="F6797" i="7" l="1"/>
  <c r="F6798" i="7" l="1"/>
  <c r="F6799" i="7" l="1"/>
  <c r="F6800" i="7" l="1"/>
  <c r="F6801" i="7" l="1"/>
  <c r="F6802" i="7" l="1"/>
  <c r="F6803" i="7" l="1"/>
  <c r="F6804" i="7" l="1"/>
  <c r="F6805" i="7" l="1"/>
  <c r="F6806" i="7" l="1"/>
  <c r="F6807" i="7" l="1"/>
  <c r="F6808" i="7" l="1"/>
  <c r="F6809" i="7" l="1"/>
  <c r="F6810" i="7" l="1"/>
  <c r="F6811" i="7" l="1"/>
  <c r="F6812" i="7" l="1"/>
  <c r="F6813" i="7" l="1"/>
  <c r="F6814" i="7" l="1"/>
  <c r="F6815" i="7" l="1"/>
  <c r="F6816" i="7" l="1"/>
  <c r="F6817" i="7" l="1"/>
  <c r="F6818" i="7" l="1"/>
  <c r="F6819" i="7" l="1"/>
  <c r="F6820" i="7" l="1"/>
  <c r="F6821" i="7" l="1"/>
  <c r="F6822" i="7" l="1"/>
  <c r="F6823" i="7" l="1"/>
  <c r="F6824" i="7" l="1"/>
  <c r="F6825" i="7" l="1"/>
  <c r="F6826" i="7" l="1"/>
  <c r="F6827" i="7" l="1"/>
  <c r="F6828" i="7" l="1"/>
  <c r="F6829" i="7" l="1"/>
  <c r="F6830" i="7" l="1"/>
  <c r="F6831" i="7" l="1"/>
  <c r="F6832" i="7" l="1"/>
  <c r="F6833" i="7" l="1"/>
  <c r="F6834" i="7" l="1"/>
  <c r="F6835" i="7" l="1"/>
  <c r="F6836" i="7" l="1"/>
  <c r="F6837" i="7" l="1"/>
  <c r="F6838" i="7" l="1"/>
  <c r="F6839" i="7" l="1"/>
  <c r="F6840" i="7" l="1"/>
  <c r="F6841" i="7" l="1"/>
  <c r="F6842" i="7" l="1"/>
  <c r="F6843" i="7" l="1"/>
  <c r="F6844" i="7" l="1"/>
  <c r="F6845" i="7" l="1"/>
  <c r="F6846" i="7" l="1"/>
  <c r="F6847" i="7" l="1"/>
  <c r="F6848" i="7" l="1"/>
  <c r="F6849" i="7" l="1"/>
  <c r="F6850" i="7" l="1"/>
  <c r="F6851" i="7" l="1"/>
  <c r="F6852" i="7" l="1"/>
  <c r="F6853" i="7" l="1"/>
  <c r="F6854" i="7" l="1"/>
  <c r="F6855" i="7" l="1"/>
  <c r="F6856" i="7" l="1"/>
  <c r="F6857" i="7" l="1"/>
  <c r="F6858" i="7" l="1"/>
  <c r="F6859" i="7" l="1"/>
  <c r="F6860" i="7" l="1"/>
  <c r="F6861" i="7" l="1"/>
  <c r="F6862" i="7" l="1"/>
  <c r="F6863" i="7" l="1"/>
  <c r="F6864" i="7" l="1"/>
  <c r="F6865" i="7" l="1"/>
  <c r="F6866" i="7" l="1"/>
  <c r="F6867" i="7" l="1"/>
  <c r="F6868" i="7" l="1"/>
  <c r="F6869" i="7" l="1"/>
  <c r="F6870" i="7" l="1"/>
  <c r="F6871" i="7" l="1"/>
  <c r="F6872" i="7" l="1"/>
  <c r="F6873" i="7" l="1"/>
  <c r="F6874" i="7" l="1"/>
  <c r="F6875" i="7" l="1"/>
  <c r="F6876" i="7" l="1"/>
  <c r="F6877" i="7" l="1"/>
  <c r="F6878" i="7" l="1"/>
  <c r="F6879" i="7" l="1"/>
  <c r="F6880" i="7" l="1"/>
  <c r="F6881" i="7" l="1"/>
  <c r="F6882" i="7" l="1"/>
  <c r="F6883" i="7" l="1"/>
  <c r="F6884" i="7" l="1"/>
  <c r="F6885" i="7" l="1"/>
  <c r="F6886" i="7" l="1"/>
  <c r="F6887" i="7" l="1"/>
  <c r="F6888" i="7" l="1"/>
  <c r="F6889" i="7" l="1"/>
  <c r="F6890" i="7" l="1"/>
  <c r="F6891" i="7" l="1"/>
  <c r="F6892" i="7" l="1"/>
  <c r="F6893" i="7" l="1"/>
  <c r="F6894" i="7" l="1"/>
  <c r="F6895" i="7" l="1"/>
  <c r="F6896" i="7" l="1"/>
  <c r="F6897" i="7" l="1"/>
  <c r="F6898" i="7" l="1"/>
  <c r="F6899" i="7" l="1"/>
  <c r="F6900" i="7" l="1"/>
  <c r="F6901" i="7" l="1"/>
  <c r="F6902" i="7" l="1"/>
  <c r="F6903" i="7" l="1"/>
  <c r="F6904" i="7" l="1"/>
  <c r="F6905" i="7" l="1"/>
  <c r="F6906" i="7" l="1"/>
  <c r="F6907" i="7" l="1"/>
  <c r="F6908" i="7" l="1"/>
  <c r="F6909" i="7" l="1"/>
  <c r="F6910" i="7" l="1"/>
  <c r="F6911" i="7" l="1"/>
  <c r="F6912" i="7" l="1"/>
  <c r="F6913" i="7" l="1"/>
  <c r="F6914" i="7" l="1"/>
  <c r="F6915" i="7" l="1"/>
  <c r="F6916" i="7" l="1"/>
  <c r="F6917" i="7" l="1"/>
  <c r="F6918" i="7" l="1"/>
  <c r="F6919" i="7" l="1"/>
  <c r="F6920" i="7" l="1"/>
  <c r="F6921" i="7" l="1"/>
  <c r="F6922" i="7" l="1"/>
  <c r="F6923" i="7" l="1"/>
  <c r="F6924" i="7" l="1"/>
  <c r="F6925" i="7" l="1"/>
  <c r="F6926" i="7" l="1"/>
  <c r="F6927" i="7" l="1"/>
  <c r="F6928" i="7" l="1"/>
  <c r="F6929" i="7" l="1"/>
  <c r="F6930" i="7" l="1"/>
  <c r="F6931" i="7" l="1"/>
  <c r="F6932" i="7" l="1"/>
  <c r="F6933" i="7" l="1"/>
  <c r="F6934" i="7" l="1"/>
  <c r="F6935" i="7" l="1"/>
  <c r="F6936" i="7" l="1"/>
  <c r="F6937" i="7" l="1"/>
  <c r="F6938" i="7" l="1"/>
  <c r="F6939" i="7" l="1"/>
  <c r="F6940" i="7" l="1"/>
  <c r="F6941" i="7" l="1"/>
  <c r="F6942" i="7" l="1"/>
  <c r="F6943" i="7" l="1"/>
  <c r="F6944" i="7" l="1"/>
  <c r="F6945" i="7" l="1"/>
  <c r="F6946" i="7" l="1"/>
  <c r="F6947" i="7" l="1"/>
  <c r="F6948" i="7" l="1"/>
  <c r="F6949" i="7" l="1"/>
  <c r="F6950" i="7" l="1"/>
  <c r="F6951" i="7" l="1"/>
  <c r="F6952" i="7" l="1"/>
  <c r="F6953" i="7" l="1"/>
  <c r="F6954" i="7" l="1"/>
  <c r="F6955" i="7" l="1"/>
  <c r="F6956" i="7" l="1"/>
  <c r="F6957" i="7" l="1"/>
  <c r="F6958" i="7" l="1"/>
  <c r="F6959" i="7" l="1"/>
  <c r="F6960" i="7" l="1"/>
  <c r="F6961" i="7" l="1"/>
  <c r="F6962" i="7" l="1"/>
  <c r="F6963" i="7" l="1"/>
  <c r="F6964" i="7" l="1"/>
  <c r="F6965" i="7" l="1"/>
  <c r="F6966" i="7" l="1"/>
  <c r="F6967" i="7" l="1"/>
  <c r="F6968" i="7" l="1"/>
  <c r="F6969" i="7" l="1"/>
  <c r="F6970" i="7" l="1"/>
  <c r="F6971" i="7" l="1"/>
  <c r="F6972" i="7" l="1"/>
  <c r="F6973" i="7" l="1"/>
  <c r="F6974" i="7" l="1"/>
  <c r="F6975" i="7" l="1"/>
  <c r="F6976" i="7" l="1"/>
  <c r="F6977" i="7" l="1"/>
  <c r="F6978" i="7" l="1"/>
  <c r="F6979" i="7" l="1"/>
  <c r="F6980" i="7" l="1"/>
  <c r="F6981" i="7" l="1"/>
  <c r="F6982" i="7" l="1"/>
  <c r="F6983" i="7" l="1"/>
  <c r="F6984" i="7" l="1"/>
  <c r="F6985" i="7" l="1"/>
  <c r="F6986" i="7" l="1"/>
  <c r="F6987" i="7" l="1"/>
  <c r="F6988" i="7" l="1"/>
  <c r="F6989" i="7" l="1"/>
  <c r="F6990" i="7" l="1"/>
  <c r="F6991" i="7" l="1"/>
  <c r="F6992" i="7" l="1"/>
  <c r="F6993" i="7" l="1"/>
  <c r="F6994" i="7" l="1"/>
  <c r="F6995" i="7" l="1"/>
  <c r="F6996" i="7" l="1"/>
  <c r="F6997" i="7" l="1"/>
  <c r="F6998" i="7" l="1"/>
  <c r="F6999" i="7" l="1"/>
  <c r="F7000" i="7" l="1"/>
  <c r="F7001" i="7" l="1"/>
  <c r="F7002" i="7" l="1"/>
  <c r="F7003" i="7" l="1"/>
  <c r="F7004" i="7" l="1"/>
  <c r="F7005" i="7" l="1"/>
  <c r="F7006" i="7" l="1"/>
  <c r="F7007" i="7" l="1"/>
  <c r="F7008" i="7" l="1"/>
  <c r="F7009" i="7" l="1"/>
  <c r="F7010" i="7" l="1"/>
  <c r="F7011" i="7" l="1"/>
  <c r="F7012" i="7" l="1"/>
  <c r="F7013" i="7" l="1"/>
  <c r="F7014" i="7" l="1"/>
  <c r="F7015" i="7" l="1"/>
  <c r="F7016" i="7" l="1"/>
  <c r="F7017" i="7" l="1"/>
  <c r="F7018" i="7" l="1"/>
  <c r="F7019" i="7" l="1"/>
  <c r="F7020" i="7" l="1"/>
  <c r="F7021" i="7" l="1"/>
  <c r="F7022" i="7" l="1"/>
  <c r="F7023" i="7" l="1"/>
  <c r="F7024" i="7" l="1"/>
  <c r="F7025" i="7" l="1"/>
  <c r="F7026" i="7" l="1"/>
  <c r="F7027" i="7" l="1"/>
  <c r="F7028" i="7" l="1"/>
  <c r="F7029" i="7" l="1"/>
  <c r="F7030" i="7" l="1"/>
  <c r="F7031" i="7" l="1"/>
  <c r="F7032" i="7" l="1"/>
  <c r="F7033" i="7" l="1"/>
  <c r="F7034" i="7" l="1"/>
  <c r="F7035" i="7" l="1"/>
  <c r="F7036" i="7" l="1"/>
  <c r="F7037" i="7" l="1"/>
  <c r="F7038" i="7" l="1"/>
  <c r="F7039" i="7" l="1"/>
  <c r="F7040" i="7" l="1"/>
  <c r="F7041" i="7" l="1"/>
  <c r="F7042" i="7" l="1"/>
  <c r="F7043" i="7" l="1"/>
  <c r="F7044" i="7" l="1"/>
  <c r="F7045" i="7" l="1"/>
  <c r="F7046" i="7" l="1"/>
  <c r="F7047" i="7" l="1"/>
  <c r="F7048" i="7" l="1"/>
  <c r="F7049" i="7" l="1"/>
  <c r="F7050" i="7" l="1"/>
  <c r="F7051" i="7" l="1"/>
  <c r="F7052" i="7" l="1"/>
  <c r="F7053" i="7" l="1"/>
  <c r="F7054" i="7" l="1"/>
  <c r="F7055" i="7" l="1"/>
  <c r="F7056" i="7" l="1"/>
  <c r="F7057" i="7" l="1"/>
  <c r="F7058" i="7" l="1"/>
  <c r="F7059" i="7" l="1"/>
  <c r="F7060" i="7" l="1"/>
  <c r="F7061" i="7" l="1"/>
  <c r="F7062" i="7" l="1"/>
  <c r="F7063" i="7" l="1"/>
  <c r="F7064" i="7" l="1"/>
  <c r="F7065" i="7" l="1"/>
  <c r="F7066" i="7" l="1"/>
  <c r="F7067" i="7" l="1"/>
  <c r="F7068" i="7" l="1"/>
  <c r="F7069" i="7" l="1"/>
  <c r="F7070" i="7" l="1"/>
  <c r="F7071" i="7" l="1"/>
  <c r="F7072" i="7" l="1"/>
  <c r="F7073" i="7" l="1"/>
  <c r="F7074" i="7" l="1"/>
  <c r="F7075" i="7" l="1"/>
  <c r="F7076" i="7" l="1"/>
  <c r="F7077" i="7" l="1"/>
  <c r="F7078" i="7" l="1"/>
  <c r="F7079" i="7" l="1"/>
  <c r="F7080" i="7" l="1"/>
  <c r="F7081" i="7" l="1"/>
  <c r="F7082" i="7" l="1"/>
  <c r="F7083" i="7" l="1"/>
  <c r="F7084" i="7" l="1"/>
  <c r="F7085" i="7" l="1"/>
  <c r="F7086" i="7" l="1"/>
  <c r="F7087" i="7" l="1"/>
  <c r="F7088" i="7" l="1"/>
  <c r="F7089" i="7" l="1"/>
  <c r="F7090" i="7" l="1"/>
  <c r="F7091" i="7" l="1"/>
  <c r="F7092" i="7" l="1"/>
  <c r="F7093" i="7" l="1"/>
  <c r="F7094" i="7" l="1"/>
  <c r="F7095" i="7" l="1"/>
  <c r="F7096" i="7" l="1"/>
  <c r="F7097" i="7" l="1"/>
  <c r="F7098" i="7" l="1"/>
  <c r="F7099" i="7" l="1"/>
  <c r="F7100" i="7" l="1"/>
  <c r="F7101" i="7" l="1"/>
  <c r="F7102" i="7" l="1"/>
  <c r="F7103" i="7" l="1"/>
  <c r="F7104" i="7" l="1"/>
  <c r="F7105" i="7" l="1"/>
  <c r="F7106" i="7" l="1"/>
  <c r="F7107" i="7" l="1"/>
  <c r="F7108" i="7" l="1"/>
  <c r="F7109" i="7" l="1"/>
  <c r="F7110" i="7" l="1"/>
  <c r="F7111" i="7" l="1"/>
  <c r="F7112" i="7" l="1"/>
  <c r="F7113" i="7" l="1"/>
  <c r="F7114" i="7" l="1"/>
  <c r="F7115" i="7" l="1"/>
  <c r="F7116" i="7" l="1"/>
  <c r="F7117" i="7" l="1"/>
  <c r="F7118" i="7" l="1"/>
  <c r="F7119" i="7" l="1"/>
  <c r="F7120" i="7" l="1"/>
  <c r="F7121" i="7" l="1"/>
  <c r="F7122" i="7" l="1"/>
  <c r="F7123" i="7" l="1"/>
  <c r="F7124" i="7" l="1"/>
  <c r="F7125" i="7" l="1"/>
  <c r="F7126" i="7" l="1"/>
  <c r="F7127" i="7" l="1"/>
  <c r="F7128" i="7" l="1"/>
  <c r="F7129" i="7" l="1"/>
  <c r="F7130" i="7" l="1"/>
  <c r="F7131" i="7" l="1"/>
  <c r="F7132" i="7" l="1"/>
  <c r="F7133" i="7" l="1"/>
  <c r="F7134" i="7" l="1"/>
  <c r="F7135" i="7" l="1"/>
  <c r="F7136" i="7" l="1"/>
  <c r="F7137" i="7" l="1"/>
  <c r="F7138" i="7" l="1"/>
  <c r="F7139" i="7" l="1"/>
  <c r="F7140" i="7" l="1"/>
  <c r="F7141" i="7" l="1"/>
  <c r="F7142" i="7" l="1"/>
  <c r="F7143" i="7" l="1"/>
  <c r="F7144" i="7" l="1"/>
  <c r="F7145" i="7" l="1"/>
  <c r="F7146" i="7" l="1"/>
  <c r="F7147" i="7" l="1"/>
  <c r="F7148" i="7" l="1"/>
  <c r="F7149" i="7" l="1"/>
  <c r="F7150" i="7" l="1"/>
  <c r="F7151" i="7" l="1"/>
  <c r="F7152" i="7" l="1"/>
  <c r="F7153" i="7" l="1"/>
  <c r="F7154" i="7" l="1"/>
  <c r="F7155" i="7" l="1"/>
  <c r="F7156" i="7" l="1"/>
  <c r="F7157" i="7" l="1"/>
  <c r="F7158" i="7" l="1"/>
  <c r="F7159" i="7" l="1"/>
  <c r="F7160" i="7" l="1"/>
  <c r="F7161" i="7" l="1"/>
  <c r="F7162" i="7" l="1"/>
  <c r="F7163" i="7" l="1"/>
  <c r="F7164" i="7" l="1"/>
  <c r="F7165" i="7" l="1"/>
  <c r="F7166" i="7" l="1"/>
  <c r="F7167" i="7" l="1"/>
  <c r="F7168" i="7" l="1"/>
  <c r="F7169" i="7" l="1"/>
  <c r="F7170" i="7" l="1"/>
  <c r="F7171" i="7" l="1"/>
  <c r="F7172" i="7" l="1"/>
  <c r="F7173" i="7" l="1"/>
  <c r="F7174" i="7" l="1"/>
  <c r="F7175" i="7" l="1"/>
  <c r="F7176" i="7" l="1"/>
  <c r="F7177" i="7" l="1"/>
  <c r="F7178" i="7" l="1"/>
  <c r="F7179" i="7" l="1"/>
  <c r="F7180" i="7" l="1"/>
  <c r="F7181" i="7" l="1"/>
  <c r="F7182" i="7" l="1"/>
  <c r="F7183" i="7" l="1"/>
  <c r="F7184" i="7" l="1"/>
  <c r="F7185" i="7" l="1"/>
  <c r="F7186" i="7" l="1"/>
  <c r="F7187" i="7" l="1"/>
  <c r="F7188" i="7" l="1"/>
  <c r="F7189" i="7" l="1"/>
  <c r="F7190" i="7" l="1"/>
  <c r="F7191" i="7" l="1"/>
  <c r="F7192" i="7" l="1"/>
  <c r="F7193" i="7" l="1"/>
  <c r="F7194" i="7" l="1"/>
  <c r="F7195" i="7" l="1"/>
  <c r="F7196" i="7" l="1"/>
  <c r="F7197" i="7" l="1"/>
  <c r="F7198" i="7" l="1"/>
  <c r="F7199" i="7" l="1"/>
  <c r="F7200" i="7" l="1"/>
  <c r="F7201" i="7" l="1"/>
  <c r="F7202" i="7" l="1"/>
  <c r="F7203" i="7" l="1"/>
  <c r="F7204" i="7" l="1"/>
  <c r="F7205" i="7" l="1"/>
  <c r="F7206" i="7" l="1"/>
  <c r="F7207" i="7" l="1"/>
  <c r="F7208" i="7" l="1"/>
  <c r="F7209" i="7" l="1"/>
  <c r="F7210" i="7" l="1"/>
  <c r="F7211" i="7" l="1"/>
  <c r="F7212" i="7" l="1"/>
  <c r="F7213" i="7" l="1"/>
  <c r="F7214" i="7" l="1"/>
  <c r="F7215" i="7" l="1"/>
  <c r="F7216" i="7" l="1"/>
  <c r="F7217" i="7" l="1"/>
  <c r="F7218" i="7" l="1"/>
  <c r="F7219" i="7" l="1"/>
  <c r="F7220" i="7" l="1"/>
  <c r="F7221" i="7" l="1"/>
  <c r="F7222" i="7" l="1"/>
  <c r="F7223" i="7" l="1"/>
  <c r="F7224" i="7" l="1"/>
  <c r="F7225" i="7" l="1"/>
  <c r="F7226" i="7" l="1"/>
  <c r="F7227" i="7" l="1"/>
  <c r="F7228" i="7" l="1"/>
  <c r="F7229" i="7" l="1"/>
  <c r="F7230" i="7" l="1"/>
  <c r="F7231" i="7" l="1"/>
  <c r="F7232" i="7" l="1"/>
  <c r="F7233" i="7" l="1"/>
  <c r="F7234" i="7" l="1"/>
  <c r="F7235" i="7" l="1"/>
  <c r="F7236" i="7" l="1"/>
  <c r="F7237" i="7" l="1"/>
  <c r="F7238" i="7" l="1"/>
  <c r="F7239" i="7" l="1"/>
  <c r="F7240" i="7" l="1"/>
  <c r="F7241" i="7" l="1"/>
  <c r="F7242" i="7" l="1"/>
  <c r="F7243" i="7" l="1"/>
  <c r="F7244" i="7" l="1"/>
  <c r="F7245" i="7" l="1"/>
  <c r="F7246" i="7" l="1"/>
  <c r="F7247" i="7" l="1"/>
  <c r="F7248" i="7" l="1"/>
  <c r="F7249" i="7" l="1"/>
  <c r="F7250" i="7" l="1"/>
  <c r="F7251" i="7" l="1"/>
  <c r="F7252" i="7" l="1"/>
  <c r="F7253" i="7" l="1"/>
  <c r="F7254" i="7" l="1"/>
  <c r="F7255" i="7" l="1"/>
  <c r="F7256" i="7" l="1"/>
  <c r="F7257" i="7" l="1"/>
  <c r="F7258" i="7" l="1"/>
  <c r="F7259" i="7" l="1"/>
  <c r="F7260" i="7" l="1"/>
  <c r="F7261" i="7" l="1"/>
  <c r="F7262" i="7" l="1"/>
  <c r="F7263" i="7" l="1"/>
  <c r="F7264" i="7" l="1"/>
  <c r="F7265" i="7" l="1"/>
  <c r="F7266" i="7" l="1"/>
  <c r="F7267" i="7" l="1"/>
  <c r="F7268" i="7" l="1"/>
  <c r="F7269" i="7" l="1"/>
  <c r="F7270" i="7" l="1"/>
  <c r="F7271" i="7" l="1"/>
  <c r="F7272" i="7" l="1"/>
  <c r="F7273" i="7" l="1"/>
  <c r="F7274" i="7" l="1"/>
  <c r="F7275" i="7" l="1"/>
  <c r="F7276" i="7" l="1"/>
  <c r="F7277" i="7" l="1"/>
  <c r="F7278" i="7" l="1"/>
  <c r="F7279" i="7" l="1"/>
  <c r="F7280" i="7" l="1"/>
  <c r="F7281" i="7" l="1"/>
  <c r="F7282" i="7" l="1"/>
  <c r="F7283" i="7" l="1"/>
  <c r="F7284" i="7" l="1"/>
  <c r="F7285" i="7" l="1"/>
  <c r="F7286" i="7" l="1"/>
  <c r="F7287" i="7" l="1"/>
  <c r="F7288" i="7" l="1"/>
  <c r="F7289" i="7" l="1"/>
  <c r="F7290" i="7" l="1"/>
  <c r="F7291" i="7" l="1"/>
  <c r="F7292" i="7" l="1"/>
  <c r="F7293" i="7" l="1"/>
  <c r="F7294" i="7" l="1"/>
  <c r="F7295" i="7" l="1"/>
  <c r="F7296" i="7" l="1"/>
  <c r="F7297" i="7" l="1"/>
  <c r="F7298" i="7" l="1"/>
  <c r="F7299" i="7" l="1"/>
  <c r="F7300" i="7" l="1"/>
  <c r="F7301" i="7" l="1"/>
  <c r="F7302" i="7" l="1"/>
  <c r="F7303" i="7" l="1"/>
  <c r="F7304" i="7" l="1"/>
  <c r="F7305" i="7" l="1"/>
  <c r="F7306" i="7" l="1"/>
  <c r="F7307" i="7" l="1"/>
  <c r="F7308" i="7" l="1"/>
  <c r="F7309" i="7" l="1"/>
  <c r="F7310" i="7" l="1"/>
  <c r="F7311" i="7" l="1"/>
  <c r="F7312" i="7" l="1"/>
  <c r="F7313" i="7" l="1"/>
  <c r="F7314" i="7" l="1"/>
  <c r="F7315" i="7" l="1"/>
  <c r="F7316" i="7" l="1"/>
  <c r="F7317" i="7" l="1"/>
  <c r="F7318" i="7" l="1"/>
  <c r="F7319" i="7" l="1"/>
  <c r="F7320" i="7" l="1"/>
  <c r="F7321" i="7" l="1"/>
  <c r="F7322" i="7" l="1"/>
  <c r="F7323" i="7" l="1"/>
  <c r="F7324" i="7" l="1"/>
  <c r="F7325" i="7" l="1"/>
  <c r="F7326" i="7" l="1"/>
  <c r="F7327" i="7" l="1"/>
  <c r="F7328" i="7" l="1"/>
  <c r="F7329" i="7" l="1"/>
  <c r="F7330" i="7" l="1"/>
  <c r="F7331" i="7" l="1"/>
  <c r="F7332" i="7" l="1"/>
  <c r="F7333" i="7" l="1"/>
  <c r="F7334" i="7" l="1"/>
  <c r="F7335" i="7" l="1"/>
  <c r="F7336" i="7" l="1"/>
  <c r="F7337" i="7" l="1"/>
  <c r="F7338" i="7" l="1"/>
  <c r="F7339" i="7" l="1"/>
  <c r="F7340" i="7" l="1"/>
  <c r="F7341" i="7" l="1"/>
  <c r="F7342" i="7" l="1"/>
  <c r="F7343" i="7" l="1"/>
  <c r="F7344" i="7" l="1"/>
  <c r="F7345" i="7" l="1"/>
  <c r="F7346" i="7" l="1"/>
  <c r="F7347" i="7" l="1"/>
  <c r="F7348" i="7" l="1"/>
  <c r="F7349" i="7" l="1"/>
  <c r="F7350" i="7" l="1"/>
  <c r="F7351" i="7" l="1"/>
  <c r="F7352" i="7" l="1"/>
  <c r="F7353" i="7" l="1"/>
  <c r="F7354" i="7" l="1"/>
  <c r="F7355" i="7" l="1"/>
  <c r="F7356" i="7" l="1"/>
  <c r="F7357" i="7" l="1"/>
  <c r="F7358" i="7" l="1"/>
  <c r="F7359" i="7" l="1"/>
  <c r="F7360" i="7" l="1"/>
  <c r="F7361" i="7" l="1"/>
  <c r="F7362" i="7" l="1"/>
  <c r="F7363" i="7" l="1"/>
  <c r="F7364" i="7" l="1"/>
  <c r="F7365" i="7" l="1"/>
  <c r="F7366" i="7" l="1"/>
  <c r="F7367" i="7" l="1"/>
  <c r="F7368" i="7" l="1"/>
  <c r="F7369" i="7" l="1"/>
  <c r="F7370" i="7" l="1"/>
  <c r="F7371" i="7" l="1"/>
  <c r="F7372" i="7" l="1"/>
  <c r="F7373" i="7" l="1"/>
  <c r="F7374" i="7" l="1"/>
  <c r="F7375" i="7" l="1"/>
  <c r="F7376" i="7" l="1"/>
  <c r="F7377" i="7" l="1"/>
  <c r="F7378" i="7" l="1"/>
  <c r="F7379" i="7" l="1"/>
  <c r="F7380" i="7" l="1"/>
  <c r="F7381" i="7" l="1"/>
  <c r="F7382" i="7" l="1"/>
  <c r="F7383" i="7" l="1"/>
  <c r="F7384" i="7" l="1"/>
  <c r="F7385" i="7" l="1"/>
  <c r="F7386" i="7" l="1"/>
  <c r="F7387" i="7" l="1"/>
  <c r="F7388" i="7" l="1"/>
  <c r="F7389" i="7" l="1"/>
  <c r="F7390" i="7" l="1"/>
  <c r="F7391" i="7" l="1"/>
  <c r="F7392" i="7" l="1"/>
  <c r="F7393" i="7" l="1"/>
  <c r="F7394" i="7" l="1"/>
  <c r="F7395" i="7" l="1"/>
  <c r="F7396" i="7" l="1"/>
  <c r="F7397" i="7" l="1"/>
  <c r="F7398" i="7" l="1"/>
  <c r="F7399" i="7" l="1"/>
  <c r="F7400" i="7" l="1"/>
  <c r="F7401" i="7" l="1"/>
  <c r="F7402" i="7" l="1"/>
  <c r="F7403" i="7" l="1"/>
  <c r="F7404" i="7" l="1"/>
  <c r="F7405" i="7" l="1"/>
  <c r="F7406" i="7" l="1"/>
  <c r="F7407" i="7" l="1"/>
  <c r="F7408" i="7" l="1"/>
  <c r="F7409" i="7" l="1"/>
  <c r="F7410" i="7" l="1"/>
  <c r="F7411" i="7" l="1"/>
  <c r="F7412" i="7" l="1"/>
  <c r="F7413" i="7" l="1"/>
  <c r="F7414" i="7" l="1"/>
  <c r="F7415" i="7" l="1"/>
  <c r="F7416" i="7" l="1"/>
  <c r="F7417" i="7" l="1"/>
  <c r="F7418" i="7" l="1"/>
  <c r="F7419" i="7" l="1"/>
  <c r="F7420" i="7" l="1"/>
  <c r="F7421" i="7" l="1"/>
  <c r="F7422" i="7" l="1"/>
  <c r="F7423" i="7" l="1"/>
  <c r="F7424" i="7" l="1"/>
  <c r="F7425" i="7" l="1"/>
  <c r="F7426" i="7" l="1"/>
  <c r="F7427" i="7" l="1"/>
  <c r="F7428" i="7" l="1"/>
  <c r="F7429" i="7" l="1"/>
  <c r="F7430" i="7" l="1"/>
  <c r="F7431" i="7" l="1"/>
  <c r="F7432" i="7" l="1"/>
  <c r="F7433" i="7" l="1"/>
  <c r="F7434" i="7" l="1"/>
  <c r="F7435" i="7" l="1"/>
  <c r="F7436" i="7" l="1"/>
  <c r="F7437" i="7" l="1"/>
  <c r="F7438" i="7" l="1"/>
  <c r="F7439" i="7" l="1"/>
  <c r="F7440" i="7" l="1"/>
  <c r="F7441" i="7" l="1"/>
  <c r="F7442" i="7" l="1"/>
  <c r="F7443" i="7" l="1"/>
  <c r="F7444" i="7" l="1"/>
  <c r="F7445" i="7" l="1"/>
  <c r="F7446" i="7" l="1"/>
  <c r="F7447" i="7" l="1"/>
  <c r="F7448" i="7" l="1"/>
  <c r="F7449" i="7" l="1"/>
  <c r="F7450" i="7" l="1"/>
  <c r="F7451" i="7" l="1"/>
  <c r="F7452" i="7" l="1"/>
  <c r="F7453" i="7" l="1"/>
  <c r="F7454" i="7" l="1"/>
  <c r="F7455" i="7" l="1"/>
  <c r="F7456" i="7" l="1"/>
  <c r="F7457" i="7" l="1"/>
  <c r="F7458" i="7" l="1"/>
  <c r="F7459" i="7" l="1"/>
  <c r="F7460" i="7" l="1"/>
  <c r="F7461" i="7" l="1"/>
  <c r="F7462" i="7" l="1"/>
  <c r="F7463" i="7" l="1"/>
  <c r="F7464" i="7" l="1"/>
  <c r="F7465" i="7" l="1"/>
  <c r="F7466" i="7" l="1"/>
  <c r="F7467" i="7" l="1"/>
  <c r="F7468" i="7" l="1"/>
  <c r="F7469" i="7" l="1"/>
  <c r="F7470" i="7" l="1"/>
  <c r="F7471" i="7" l="1"/>
  <c r="F7472" i="7" l="1"/>
  <c r="F7473" i="7" l="1"/>
  <c r="F7474" i="7" l="1"/>
  <c r="F7475" i="7" l="1"/>
  <c r="F7476" i="7" l="1"/>
  <c r="F7477" i="7" l="1"/>
  <c r="F7478" i="7" l="1"/>
  <c r="F7479" i="7" l="1"/>
  <c r="F7480" i="7" l="1"/>
  <c r="F7481" i="7" l="1"/>
  <c r="F7482" i="7" l="1"/>
  <c r="F7483" i="7" l="1"/>
  <c r="F7484" i="7" l="1"/>
  <c r="F7485" i="7" l="1"/>
  <c r="F7486" i="7" l="1"/>
  <c r="F7487" i="7" l="1"/>
  <c r="F7488" i="7" l="1"/>
  <c r="F7489" i="7" l="1"/>
  <c r="F7490" i="7" l="1"/>
  <c r="F7491" i="7" l="1"/>
  <c r="F7492" i="7" l="1"/>
  <c r="F7493" i="7" l="1"/>
  <c r="F7494" i="7" l="1"/>
  <c r="F7495" i="7" l="1"/>
  <c r="F7496" i="7" l="1"/>
  <c r="F7497" i="7" l="1"/>
  <c r="F7498" i="7" l="1"/>
  <c r="F7499" i="7" l="1"/>
  <c r="F7500" i="7" l="1"/>
  <c r="F7501" i="7" l="1"/>
  <c r="F7502" i="7" l="1"/>
  <c r="F7503" i="7" l="1"/>
  <c r="F7504" i="7" l="1"/>
  <c r="F7505" i="7" l="1"/>
  <c r="F7506" i="7" l="1"/>
  <c r="F7507" i="7" l="1"/>
  <c r="F7508" i="7" l="1"/>
  <c r="F7509" i="7" l="1"/>
  <c r="F7510" i="7" l="1"/>
  <c r="F7511" i="7" l="1"/>
  <c r="F7512" i="7" l="1"/>
  <c r="F7513" i="7" l="1"/>
  <c r="F7514" i="7" l="1"/>
  <c r="F7515" i="7" l="1"/>
  <c r="F7516" i="7" l="1"/>
  <c r="F7517" i="7" l="1"/>
  <c r="F7518" i="7" l="1"/>
  <c r="F7519" i="7" l="1"/>
  <c r="F7520" i="7" l="1"/>
  <c r="F7521" i="7" l="1"/>
  <c r="F7522" i="7" l="1"/>
  <c r="F7523" i="7" l="1"/>
  <c r="F7524" i="7" l="1"/>
  <c r="F7525" i="7" l="1"/>
  <c r="F7526" i="7" l="1"/>
  <c r="F7527" i="7" l="1"/>
  <c r="F7528" i="7" l="1"/>
  <c r="F7529" i="7" l="1"/>
  <c r="F7530" i="7" l="1"/>
  <c r="F7531" i="7" l="1"/>
  <c r="F7532" i="7" l="1"/>
  <c r="F7533" i="7" l="1"/>
  <c r="F7534" i="7" l="1"/>
  <c r="F7535" i="7" l="1"/>
  <c r="F7536" i="7" l="1"/>
  <c r="F7537" i="7" l="1"/>
  <c r="F7538" i="7" l="1"/>
  <c r="F7539" i="7" l="1"/>
  <c r="F7540" i="7" l="1"/>
  <c r="F7541" i="7" l="1"/>
  <c r="F7542" i="7" l="1"/>
  <c r="F7543" i="7" l="1"/>
  <c r="F7544" i="7" l="1"/>
  <c r="F7545" i="7" l="1"/>
  <c r="F7546" i="7" l="1"/>
  <c r="F7547" i="7" l="1"/>
  <c r="F7548" i="7" l="1"/>
  <c r="F7549" i="7" l="1"/>
  <c r="F7550" i="7" l="1"/>
  <c r="F7551" i="7" l="1"/>
  <c r="F7552" i="7" l="1"/>
  <c r="F7553" i="7" l="1"/>
  <c r="F7554" i="7" l="1"/>
  <c r="F7555" i="7" l="1"/>
  <c r="F7556" i="7" l="1"/>
  <c r="F7557" i="7" l="1"/>
  <c r="F7558" i="7" l="1"/>
  <c r="F7559" i="7" l="1"/>
  <c r="F7560" i="7" l="1"/>
  <c r="F7561" i="7" l="1"/>
  <c r="F7562" i="7" l="1"/>
  <c r="F7563" i="7" l="1"/>
  <c r="F7564" i="7" l="1"/>
  <c r="F7565" i="7" l="1"/>
  <c r="F7566" i="7" l="1"/>
  <c r="F7567" i="7" l="1"/>
  <c r="F7568" i="7" l="1"/>
  <c r="F7569" i="7" l="1"/>
  <c r="F7570" i="7" l="1"/>
  <c r="F7571" i="7" l="1"/>
  <c r="F7572" i="7" l="1"/>
  <c r="F7573" i="7" l="1"/>
  <c r="F7574" i="7" l="1"/>
  <c r="F7575" i="7" l="1"/>
  <c r="F7576" i="7" l="1"/>
  <c r="F7577" i="7" l="1"/>
  <c r="F7578" i="7" l="1"/>
  <c r="F7579" i="7" l="1"/>
  <c r="F7580" i="7" l="1"/>
  <c r="F7581" i="7" l="1"/>
  <c r="F7582" i="7" l="1"/>
  <c r="F7583" i="7" l="1"/>
  <c r="F7584" i="7" l="1"/>
  <c r="F7585" i="7" l="1"/>
  <c r="F7586" i="7" l="1"/>
  <c r="F7587" i="7" l="1"/>
  <c r="F7588" i="7" l="1"/>
  <c r="F7589" i="7" l="1"/>
  <c r="F7590" i="7" l="1"/>
  <c r="F7591" i="7" l="1"/>
  <c r="F7592" i="7" l="1"/>
  <c r="F7593" i="7" l="1"/>
  <c r="F7594" i="7" l="1"/>
  <c r="F7595" i="7" l="1"/>
  <c r="F7596" i="7" l="1"/>
  <c r="F7597" i="7" l="1"/>
  <c r="F7598" i="7" l="1"/>
  <c r="F7599" i="7" l="1"/>
  <c r="F7600" i="7" l="1"/>
  <c r="F7601" i="7" l="1"/>
  <c r="F7602" i="7" l="1"/>
  <c r="F7603" i="7" l="1"/>
  <c r="F7604" i="7" l="1"/>
  <c r="F7605" i="7" l="1"/>
  <c r="F7606" i="7" l="1"/>
  <c r="F7607" i="7" l="1"/>
  <c r="F7608" i="7" l="1"/>
  <c r="F7609" i="7" l="1"/>
  <c r="F7610" i="7" l="1"/>
  <c r="F7611" i="7" l="1"/>
  <c r="F7612" i="7" l="1"/>
  <c r="F7613" i="7" l="1"/>
  <c r="F7614" i="7" l="1"/>
  <c r="F7615" i="7" l="1"/>
  <c r="F7616" i="7" l="1"/>
  <c r="F7617" i="7" l="1"/>
  <c r="F7618" i="7" l="1"/>
  <c r="F7619" i="7" l="1"/>
  <c r="F7620" i="7" l="1"/>
  <c r="F7621" i="7" l="1"/>
  <c r="F7622" i="7" l="1"/>
  <c r="F7623" i="7" l="1"/>
  <c r="F7624" i="7" l="1"/>
  <c r="F7625" i="7" l="1"/>
  <c r="F7626" i="7" l="1"/>
  <c r="F7627" i="7" l="1"/>
  <c r="F7628" i="7" l="1"/>
  <c r="F7629" i="7" l="1"/>
  <c r="F7630" i="7" l="1"/>
  <c r="F7631" i="7" l="1"/>
  <c r="F7632" i="7" l="1"/>
  <c r="F7633" i="7" l="1"/>
  <c r="F7634" i="7" l="1"/>
  <c r="F7635" i="7" l="1"/>
  <c r="F7636" i="7" l="1"/>
  <c r="F7637" i="7" l="1"/>
  <c r="F7638" i="7" l="1"/>
  <c r="F7639" i="7" l="1"/>
  <c r="F7640" i="7" l="1"/>
  <c r="F7641" i="7" l="1"/>
  <c r="F7642" i="7" l="1"/>
  <c r="F7643" i="7" l="1"/>
  <c r="F7644" i="7" l="1"/>
  <c r="F7645" i="7" l="1"/>
  <c r="F7646" i="7" l="1"/>
  <c r="F7647" i="7" l="1"/>
  <c r="F7648" i="7" l="1"/>
  <c r="F7649" i="7" l="1"/>
  <c r="F7650" i="7" l="1"/>
  <c r="F7651" i="7" l="1"/>
  <c r="F7652" i="7" l="1"/>
  <c r="F7653" i="7" l="1"/>
  <c r="F7654" i="7" l="1"/>
  <c r="F7655" i="7" l="1"/>
  <c r="F7656" i="7" l="1"/>
  <c r="F7657" i="7" l="1"/>
  <c r="F7658" i="7" l="1"/>
  <c r="F7659" i="7" l="1"/>
  <c r="F7660" i="7" l="1"/>
  <c r="F7661" i="7" l="1"/>
  <c r="F7662" i="7" l="1"/>
  <c r="F7663" i="7" l="1"/>
  <c r="F7664" i="7" l="1"/>
  <c r="F7665" i="7" l="1"/>
  <c r="F7666" i="7" l="1"/>
  <c r="F7667" i="7" l="1"/>
  <c r="F7668" i="7" l="1"/>
  <c r="F7669" i="7" l="1"/>
  <c r="F7670" i="7" l="1"/>
  <c r="F7671" i="7" l="1"/>
  <c r="F7672" i="7" l="1"/>
  <c r="F7673" i="7" l="1"/>
  <c r="F7674" i="7" l="1"/>
  <c r="F7675" i="7" l="1"/>
  <c r="F7676" i="7" l="1"/>
  <c r="F7677" i="7" l="1"/>
  <c r="F7678" i="7" l="1"/>
  <c r="F7679" i="7" l="1"/>
  <c r="F7680" i="7" l="1"/>
  <c r="F7681" i="7" l="1"/>
  <c r="F7682" i="7" l="1"/>
  <c r="F7683" i="7" l="1"/>
  <c r="F7684" i="7" l="1"/>
  <c r="F7685" i="7" l="1"/>
  <c r="F7686" i="7" l="1"/>
  <c r="F7687" i="7" l="1"/>
  <c r="F7688" i="7" l="1"/>
  <c r="F7689" i="7" l="1"/>
  <c r="F7690" i="7" l="1"/>
  <c r="F7691" i="7" l="1"/>
  <c r="F7692" i="7" l="1"/>
  <c r="F7693" i="7" l="1"/>
  <c r="F7694" i="7" l="1"/>
  <c r="F7695" i="7" l="1"/>
  <c r="F7696" i="7" l="1"/>
  <c r="F7697" i="7" l="1"/>
  <c r="F7698" i="7" l="1"/>
  <c r="F7699" i="7" l="1"/>
  <c r="F7700" i="7" l="1"/>
  <c r="F7701" i="7" l="1"/>
  <c r="F7702" i="7" l="1"/>
  <c r="F7703" i="7" l="1"/>
  <c r="F7704" i="7" l="1"/>
  <c r="F7705" i="7" l="1"/>
  <c r="F7706" i="7" l="1"/>
  <c r="F7707" i="7" l="1"/>
  <c r="F7708" i="7" l="1"/>
  <c r="F7709" i="7" l="1"/>
  <c r="F7710" i="7" l="1"/>
  <c r="F7711" i="7" l="1"/>
  <c r="F7712" i="7" l="1"/>
  <c r="F7713" i="7" l="1"/>
  <c r="F7714" i="7" l="1"/>
  <c r="F7715" i="7" l="1"/>
  <c r="F7716" i="7" l="1"/>
  <c r="F7717" i="7" l="1"/>
  <c r="F7718" i="7" l="1"/>
  <c r="F7719" i="7" l="1"/>
  <c r="F7720" i="7" l="1"/>
  <c r="F7721" i="7" l="1"/>
  <c r="F7722" i="7" l="1"/>
  <c r="F7723" i="7" l="1"/>
  <c r="F7724" i="7" l="1"/>
  <c r="F7725" i="7" l="1"/>
  <c r="F7726" i="7" l="1"/>
  <c r="F7727" i="7" l="1"/>
  <c r="F7728" i="7" l="1"/>
  <c r="F7729" i="7" l="1"/>
  <c r="F7730" i="7" l="1"/>
  <c r="F7731" i="7" l="1"/>
  <c r="F7732" i="7" l="1"/>
  <c r="F7733" i="7" l="1"/>
  <c r="F7734" i="7" l="1"/>
  <c r="F7735" i="7" l="1"/>
  <c r="F7736" i="7" l="1"/>
  <c r="F7737" i="7" l="1"/>
  <c r="F7738" i="7" l="1"/>
  <c r="F7739" i="7" l="1"/>
  <c r="F7740" i="7" l="1"/>
  <c r="F7741" i="7" l="1"/>
  <c r="F7742" i="7" l="1"/>
  <c r="F7743" i="7" l="1"/>
  <c r="F7744" i="7" l="1"/>
  <c r="F7745" i="7" l="1"/>
  <c r="F7746" i="7" l="1"/>
  <c r="F7747" i="7" l="1"/>
  <c r="F7748" i="7" l="1"/>
  <c r="F7749" i="7" l="1"/>
  <c r="F7750" i="7" l="1"/>
  <c r="F7751" i="7" l="1"/>
  <c r="F7752" i="7" l="1"/>
  <c r="F7753" i="7" l="1"/>
  <c r="F7754" i="7" l="1"/>
  <c r="F7755" i="7" l="1"/>
  <c r="F7756" i="7" l="1"/>
  <c r="F7757" i="7" l="1"/>
  <c r="F7758" i="7" l="1"/>
  <c r="F7759" i="7" l="1"/>
  <c r="F7760" i="7" l="1"/>
  <c r="F7761" i="7" l="1"/>
  <c r="F7762" i="7" l="1"/>
  <c r="F7763" i="7" l="1"/>
  <c r="F7764" i="7" l="1"/>
  <c r="F7765" i="7" l="1"/>
  <c r="F7766" i="7" l="1"/>
  <c r="F7767" i="7" l="1"/>
  <c r="F7768" i="7" l="1"/>
  <c r="F7769" i="7" l="1"/>
  <c r="F7770" i="7" l="1"/>
  <c r="F7771" i="7" l="1"/>
  <c r="F7772" i="7" l="1"/>
  <c r="F7773" i="7" l="1"/>
  <c r="F7774" i="7" l="1"/>
  <c r="F7775" i="7" l="1"/>
  <c r="F7776" i="7" l="1"/>
  <c r="F7777" i="7" l="1"/>
  <c r="F7778" i="7" l="1"/>
  <c r="F7779" i="7" l="1"/>
  <c r="F7780" i="7" l="1"/>
  <c r="F7781" i="7" l="1"/>
  <c r="F7782" i="7" l="1"/>
  <c r="F7783" i="7" l="1"/>
  <c r="F7784" i="7" l="1"/>
  <c r="F7785" i="7" l="1"/>
  <c r="F7786" i="7" l="1"/>
  <c r="F7787" i="7" l="1"/>
  <c r="F7788" i="7" l="1"/>
  <c r="F7789" i="7" l="1"/>
  <c r="F7790" i="7" l="1"/>
  <c r="F7791" i="7" l="1"/>
  <c r="F7792" i="7" l="1"/>
  <c r="F7793" i="7" l="1"/>
  <c r="F7794" i="7" l="1"/>
  <c r="F7795" i="7" l="1"/>
  <c r="F7796" i="7" l="1"/>
  <c r="F7797" i="7" l="1"/>
  <c r="F7798" i="7" l="1"/>
  <c r="F7799" i="7" l="1"/>
  <c r="F7800" i="7" l="1"/>
  <c r="F7801" i="7" l="1"/>
  <c r="F7802" i="7" l="1"/>
  <c r="F7803" i="7" l="1"/>
  <c r="F7804" i="7" l="1"/>
  <c r="F7805" i="7" l="1"/>
  <c r="F7806" i="7" l="1"/>
  <c r="F7807" i="7" l="1"/>
  <c r="F7808" i="7" l="1"/>
  <c r="F7809" i="7" l="1"/>
  <c r="F7810" i="7" l="1"/>
  <c r="F7811" i="7" l="1"/>
  <c r="F7812" i="7" l="1"/>
  <c r="F7813" i="7" l="1"/>
  <c r="F7814" i="7" l="1"/>
  <c r="F7815" i="7" l="1"/>
  <c r="F7816" i="7" l="1"/>
  <c r="F7817" i="7" l="1"/>
  <c r="F7818" i="7" l="1"/>
  <c r="F7819" i="7" l="1"/>
  <c r="F7820" i="7" l="1"/>
  <c r="F7821" i="7" l="1"/>
  <c r="F7822" i="7" l="1"/>
  <c r="F7823" i="7" l="1"/>
  <c r="F7824" i="7" l="1"/>
  <c r="F7825" i="7" l="1"/>
  <c r="F7826" i="7" l="1"/>
  <c r="F7827" i="7" l="1"/>
  <c r="F7828" i="7" l="1"/>
  <c r="F7829" i="7" l="1"/>
  <c r="F7830" i="7" l="1"/>
  <c r="F7831" i="7" l="1"/>
  <c r="F7832" i="7" l="1"/>
  <c r="F7833" i="7" l="1"/>
  <c r="F7834" i="7" l="1"/>
  <c r="F7835" i="7" l="1"/>
  <c r="F7836" i="7" l="1"/>
  <c r="F7837" i="7" l="1"/>
  <c r="F7838" i="7" l="1"/>
  <c r="F7839" i="7" l="1"/>
  <c r="F7840" i="7" l="1"/>
  <c r="F7841" i="7" l="1"/>
  <c r="F7842" i="7" l="1"/>
  <c r="F7843" i="7" l="1"/>
  <c r="F7844" i="7" l="1"/>
  <c r="F7845" i="7" l="1"/>
  <c r="F7846" i="7" l="1"/>
  <c r="F7847" i="7" l="1"/>
  <c r="F7848" i="7" l="1"/>
  <c r="F7849" i="7" l="1"/>
  <c r="F7850" i="7" l="1"/>
  <c r="F7851" i="7" l="1"/>
  <c r="F7852" i="7" l="1"/>
  <c r="F7853" i="7" l="1"/>
  <c r="F7854" i="7" l="1"/>
  <c r="F7855" i="7" l="1"/>
  <c r="F7856" i="7" l="1"/>
  <c r="F7857" i="7" l="1"/>
  <c r="F7858" i="7" l="1"/>
  <c r="F7859" i="7" l="1"/>
  <c r="F7860" i="7" l="1"/>
  <c r="F7861" i="7" l="1"/>
  <c r="F7862" i="7" l="1"/>
  <c r="F7863" i="7" l="1"/>
  <c r="F7864" i="7" l="1"/>
  <c r="F7865" i="7" l="1"/>
  <c r="F7866" i="7" l="1"/>
  <c r="F7867" i="7" l="1"/>
  <c r="F7868" i="7" l="1"/>
  <c r="F7869" i="7" l="1"/>
  <c r="F7870" i="7" l="1"/>
  <c r="F7871" i="7" l="1"/>
  <c r="F7872" i="7" l="1"/>
  <c r="F7873" i="7" l="1"/>
  <c r="F7874" i="7" l="1"/>
  <c r="F7875" i="7" l="1"/>
  <c r="F7876" i="7" l="1"/>
  <c r="F7877" i="7" l="1"/>
  <c r="F7878" i="7" l="1"/>
  <c r="F7879" i="7" l="1"/>
  <c r="F7880" i="7" l="1"/>
  <c r="F7881" i="7" l="1"/>
  <c r="F7882" i="7" l="1"/>
  <c r="F7883" i="7" l="1"/>
  <c r="F7884" i="7" l="1"/>
  <c r="F7885" i="7" l="1"/>
  <c r="F7886" i="7" l="1"/>
  <c r="F7887" i="7" l="1"/>
  <c r="F7888" i="7" l="1"/>
  <c r="F7889" i="7" l="1"/>
  <c r="F7890" i="7" l="1"/>
  <c r="F7891" i="7" l="1"/>
  <c r="F7892" i="7" l="1"/>
  <c r="F7893" i="7" l="1"/>
  <c r="F7894" i="7" l="1"/>
  <c r="F7895" i="7" l="1"/>
  <c r="F7896" i="7" l="1"/>
  <c r="F7897" i="7" l="1"/>
  <c r="F7898" i="7" l="1"/>
  <c r="F7899" i="7" l="1"/>
  <c r="F7900" i="7" l="1"/>
  <c r="F7901" i="7" l="1"/>
  <c r="F7902" i="7" l="1"/>
  <c r="F7903" i="7" l="1"/>
  <c r="F7904" i="7" l="1"/>
  <c r="F7905" i="7" l="1"/>
  <c r="F7906" i="7" l="1"/>
  <c r="F7907" i="7" l="1"/>
  <c r="F7908" i="7" l="1"/>
  <c r="F7909" i="7" l="1"/>
  <c r="F7910" i="7" l="1"/>
  <c r="F7911" i="7" l="1"/>
  <c r="F7912" i="7" l="1"/>
  <c r="F7913" i="7" l="1"/>
  <c r="F7914" i="7" l="1"/>
  <c r="F7915" i="7" l="1"/>
  <c r="F7916" i="7" l="1"/>
  <c r="F7917" i="7" l="1"/>
  <c r="F7918" i="7" l="1"/>
  <c r="F7919" i="7" l="1"/>
  <c r="F7920" i="7" l="1"/>
  <c r="F7921" i="7" l="1"/>
  <c r="F7922" i="7" l="1"/>
  <c r="F7923" i="7" l="1"/>
  <c r="F7924" i="7" l="1"/>
  <c r="F7925" i="7" l="1"/>
  <c r="F7926" i="7" l="1"/>
  <c r="F7927" i="7" l="1"/>
  <c r="F7928" i="7" l="1"/>
  <c r="F7929" i="7" l="1"/>
  <c r="F7930" i="7" l="1"/>
  <c r="F7931" i="7" l="1"/>
  <c r="F7932" i="7" l="1"/>
  <c r="F7933" i="7" l="1"/>
  <c r="F7934" i="7" l="1"/>
  <c r="F7935" i="7" l="1"/>
  <c r="F7936" i="7" l="1"/>
  <c r="F7937" i="7" l="1"/>
  <c r="F7938" i="7" l="1"/>
  <c r="F7939" i="7" l="1"/>
  <c r="F7940" i="7" l="1"/>
  <c r="F7941" i="7" l="1"/>
  <c r="F7942" i="7" l="1"/>
  <c r="F7943" i="7" l="1"/>
  <c r="F7944" i="7" l="1"/>
  <c r="F7945" i="7" l="1"/>
  <c r="F7946" i="7" l="1"/>
  <c r="F7947" i="7" l="1"/>
  <c r="F7948" i="7" l="1"/>
  <c r="F7949" i="7" l="1"/>
  <c r="F7950" i="7" l="1"/>
  <c r="F7951" i="7" l="1"/>
  <c r="F7952" i="7" l="1"/>
  <c r="F7953" i="7" l="1"/>
  <c r="F7954" i="7" l="1"/>
  <c r="F7955" i="7" l="1"/>
  <c r="F7956" i="7" l="1"/>
  <c r="F7957" i="7" l="1"/>
  <c r="F7958" i="7" l="1"/>
  <c r="F7959" i="7" l="1"/>
  <c r="F7960" i="7" l="1"/>
  <c r="F7961" i="7" l="1"/>
  <c r="F7962" i="7" l="1"/>
  <c r="F7963" i="7" l="1"/>
  <c r="F7964" i="7" l="1"/>
  <c r="F7965" i="7" l="1"/>
  <c r="F7966" i="7" l="1"/>
  <c r="F7967" i="7" l="1"/>
  <c r="F7968" i="7" l="1"/>
  <c r="F7969" i="7" l="1"/>
  <c r="F7970" i="7" l="1"/>
  <c r="F7971" i="7" l="1"/>
  <c r="F7972" i="7" l="1"/>
  <c r="F7973" i="7" l="1"/>
  <c r="F7974" i="7" l="1"/>
  <c r="F7975" i="7" l="1"/>
  <c r="F7976" i="7" l="1"/>
  <c r="F7977" i="7" l="1"/>
  <c r="F7978" i="7" l="1"/>
  <c r="F7979" i="7" l="1"/>
  <c r="F7980" i="7" l="1"/>
  <c r="F7981" i="7" l="1"/>
  <c r="F7982" i="7" l="1"/>
  <c r="F7983" i="7" l="1"/>
  <c r="F7984" i="7" l="1"/>
  <c r="F7985" i="7" l="1"/>
  <c r="F7986" i="7" l="1"/>
  <c r="F7987" i="7" l="1"/>
  <c r="F7988" i="7" l="1"/>
  <c r="F7989" i="7" l="1"/>
  <c r="F7990" i="7" l="1"/>
  <c r="F7991" i="7" l="1"/>
  <c r="F7992" i="7" l="1"/>
  <c r="F7993" i="7" l="1"/>
  <c r="F7994" i="7" l="1"/>
  <c r="F7995" i="7" l="1"/>
  <c r="F7996" i="7" l="1"/>
  <c r="F7997" i="7" l="1"/>
  <c r="F7998" i="7" l="1"/>
  <c r="F7999" i="7" l="1"/>
  <c r="F8000" i="7" l="1"/>
  <c r="F8001" i="7" l="1"/>
  <c r="F8002" i="7" l="1"/>
  <c r="F8003" i="7" l="1"/>
  <c r="F8004" i="7" l="1"/>
  <c r="F8005" i="7" l="1"/>
  <c r="F8006" i="7" l="1"/>
  <c r="F8007" i="7" l="1"/>
  <c r="F8008" i="7" l="1"/>
  <c r="F8009" i="7" l="1"/>
  <c r="F8010" i="7" l="1"/>
  <c r="F8011" i="7" l="1"/>
  <c r="F8012" i="7" l="1"/>
  <c r="F8013" i="7" l="1"/>
  <c r="F8014" i="7" l="1"/>
  <c r="F8015" i="7" l="1"/>
  <c r="F8016" i="7" l="1"/>
  <c r="F8017" i="7" l="1"/>
  <c r="F8018" i="7" l="1"/>
  <c r="F8019" i="7" l="1"/>
  <c r="F8020" i="7" l="1"/>
  <c r="F8021" i="7" l="1"/>
  <c r="F8022" i="7" l="1"/>
  <c r="F8023" i="7" l="1"/>
  <c r="F8024" i="7" l="1"/>
  <c r="F8025" i="7" l="1"/>
  <c r="F8026" i="7" l="1"/>
  <c r="F8027" i="7" l="1"/>
  <c r="F8028" i="7" l="1"/>
  <c r="F8029" i="7" l="1"/>
  <c r="F8030" i="7" l="1"/>
  <c r="F8031" i="7" l="1"/>
  <c r="F8032" i="7" l="1"/>
  <c r="F8033" i="7" l="1"/>
  <c r="F8034" i="7" l="1"/>
  <c r="F8035" i="7" l="1"/>
  <c r="F8036" i="7" l="1"/>
  <c r="F8037" i="7" l="1"/>
  <c r="F8038" i="7" l="1"/>
  <c r="F8039" i="7" l="1"/>
  <c r="F8040" i="7" l="1"/>
  <c r="F8041" i="7" l="1"/>
  <c r="F8042" i="7" l="1"/>
  <c r="F8043" i="7" l="1"/>
  <c r="F8044" i="7" l="1"/>
  <c r="F8045" i="7" l="1"/>
  <c r="F8046" i="7" l="1"/>
  <c r="F8047" i="7" l="1"/>
  <c r="F8048" i="7" l="1"/>
  <c r="F8049" i="7" l="1"/>
  <c r="F8050" i="7" l="1"/>
  <c r="F8051" i="7" l="1"/>
  <c r="F8052" i="7" l="1"/>
  <c r="F8053" i="7" l="1"/>
  <c r="F8054" i="7" l="1"/>
  <c r="F8055" i="7" l="1"/>
  <c r="F8056" i="7" l="1"/>
  <c r="F8057" i="7" l="1"/>
  <c r="F8058" i="7" l="1"/>
  <c r="F8059" i="7" l="1"/>
  <c r="F8060" i="7" l="1"/>
  <c r="F8061" i="7" l="1"/>
  <c r="F8062" i="7" l="1"/>
  <c r="F8063" i="7" l="1"/>
  <c r="F8064" i="7" l="1"/>
  <c r="F8065" i="7" l="1"/>
  <c r="F8066" i="7" l="1"/>
  <c r="F8067" i="7" l="1"/>
  <c r="F8068" i="7" l="1"/>
  <c r="F8069" i="7" l="1"/>
  <c r="F8070" i="7" l="1"/>
  <c r="F8071" i="7" l="1"/>
  <c r="F8072" i="7" l="1"/>
  <c r="F8073" i="7" l="1"/>
  <c r="F8074" i="7" l="1"/>
  <c r="F8075" i="7" l="1"/>
  <c r="F8076" i="7" l="1"/>
  <c r="F8077" i="7" l="1"/>
  <c r="F8078" i="7" l="1"/>
  <c r="F8079" i="7" l="1"/>
  <c r="F8080" i="7" l="1"/>
  <c r="F8081" i="7" l="1"/>
  <c r="F8082" i="7" l="1"/>
  <c r="F8083" i="7" l="1"/>
  <c r="F8084" i="7" l="1"/>
  <c r="F8085" i="7" l="1"/>
  <c r="F8086" i="7" l="1"/>
  <c r="F8087" i="7" l="1"/>
  <c r="F8088" i="7" l="1"/>
  <c r="F8089" i="7" l="1"/>
  <c r="F8090" i="7" l="1"/>
  <c r="F8091" i="7" l="1"/>
  <c r="F8092" i="7" l="1"/>
  <c r="F8093" i="7" l="1"/>
  <c r="F8094" i="7" l="1"/>
  <c r="F8095" i="7" l="1"/>
  <c r="F8096" i="7" l="1"/>
  <c r="F8097" i="7" l="1"/>
  <c r="F8098" i="7" l="1"/>
  <c r="F8099" i="7" l="1"/>
  <c r="F8100" i="7" l="1"/>
  <c r="F8101" i="7" l="1"/>
  <c r="F8102" i="7" l="1"/>
  <c r="F8103" i="7" l="1"/>
  <c r="F8104" i="7" l="1"/>
  <c r="F8105" i="7" l="1"/>
  <c r="F8106" i="7" l="1"/>
  <c r="F8107" i="7" l="1"/>
  <c r="F8108" i="7" l="1"/>
  <c r="F8109" i="7" l="1"/>
  <c r="F8110" i="7" l="1"/>
  <c r="F8111" i="7" l="1"/>
  <c r="F8112" i="7" l="1"/>
  <c r="F8113" i="7" l="1"/>
  <c r="F8114" i="7" l="1"/>
  <c r="F8115" i="7" l="1"/>
  <c r="F8116" i="7" l="1"/>
  <c r="F8117" i="7" l="1"/>
  <c r="F8118" i="7" l="1"/>
  <c r="F8119" i="7" l="1"/>
  <c r="F8120" i="7" l="1"/>
  <c r="F8121" i="7" l="1"/>
  <c r="F8122" i="7" l="1"/>
  <c r="F8123" i="7" l="1"/>
  <c r="F8124" i="7" l="1"/>
  <c r="F8125" i="7" l="1"/>
  <c r="F8126" i="7" l="1"/>
  <c r="F8127" i="7" l="1"/>
  <c r="F8128" i="7" l="1"/>
  <c r="F8129" i="7" l="1"/>
  <c r="F8130" i="7" l="1"/>
  <c r="F8131" i="7" l="1"/>
  <c r="F8132" i="7" l="1"/>
  <c r="F8133" i="7" l="1"/>
  <c r="F8134" i="7" l="1"/>
  <c r="F8135" i="7" l="1"/>
  <c r="F8136" i="7" l="1"/>
  <c r="F8137" i="7" l="1"/>
  <c r="F8138" i="7" l="1"/>
  <c r="F8139" i="7" l="1"/>
  <c r="F8140" i="7" l="1"/>
  <c r="F8141" i="7" l="1"/>
  <c r="F8142" i="7" l="1"/>
  <c r="F8143" i="7" l="1"/>
  <c r="F8144" i="7" l="1"/>
  <c r="F8145" i="7" l="1"/>
  <c r="F8146" i="7" l="1"/>
  <c r="F8147" i="7" l="1"/>
  <c r="F8148" i="7" l="1"/>
  <c r="F8149" i="7" l="1"/>
  <c r="F8150" i="7" l="1"/>
  <c r="F8151" i="7" l="1"/>
  <c r="F8152" i="7" l="1"/>
  <c r="F8153" i="7" l="1"/>
  <c r="F8154" i="7" l="1"/>
  <c r="F8155" i="7" l="1"/>
  <c r="F8156" i="7" l="1"/>
  <c r="F8157" i="7" l="1"/>
  <c r="F8158" i="7" l="1"/>
  <c r="F8159" i="7" l="1"/>
  <c r="F8160" i="7" l="1"/>
  <c r="F8161" i="7" l="1"/>
  <c r="F8162" i="7" l="1"/>
  <c r="F8163" i="7" l="1"/>
  <c r="F8164" i="7" l="1"/>
  <c r="F8165" i="7" l="1"/>
  <c r="F8166" i="7" l="1"/>
  <c r="F8167" i="7" l="1"/>
  <c r="F8168" i="7" l="1"/>
  <c r="F8169" i="7" l="1"/>
  <c r="F8170" i="7" l="1"/>
  <c r="F8171" i="7" l="1"/>
  <c r="F8172" i="7" l="1"/>
  <c r="F8173" i="7" l="1"/>
  <c r="F8174" i="7" l="1"/>
  <c r="F8175" i="7" l="1"/>
  <c r="F8176" i="7" l="1"/>
  <c r="F8177" i="7" l="1"/>
  <c r="F8178" i="7" l="1"/>
  <c r="F8179" i="7" l="1"/>
  <c r="F8180" i="7" l="1"/>
  <c r="F8181" i="7" l="1"/>
  <c r="F8182" i="7" l="1"/>
  <c r="F8183" i="7" l="1"/>
  <c r="F8184" i="7" l="1"/>
  <c r="F8185" i="7" l="1"/>
  <c r="F8186" i="7" l="1"/>
  <c r="F8187" i="7" l="1"/>
  <c r="F8188" i="7" l="1"/>
  <c r="F8189" i="7" l="1"/>
  <c r="F8190" i="7" l="1"/>
  <c r="F8191" i="7" l="1"/>
  <c r="F8192" i="7" l="1"/>
  <c r="F8193" i="7" l="1"/>
  <c r="F8194" i="7" l="1"/>
  <c r="F8195" i="7" l="1"/>
  <c r="F8196" i="7" l="1"/>
  <c r="F8197" i="7" l="1"/>
  <c r="F8198" i="7" l="1"/>
  <c r="F8199" i="7" l="1"/>
  <c r="F8200" i="7" l="1"/>
  <c r="F8201" i="7" l="1"/>
  <c r="F8202" i="7" l="1"/>
  <c r="F8203" i="7" l="1"/>
  <c r="F8204" i="7" l="1"/>
  <c r="F8205" i="7" l="1"/>
  <c r="F8206" i="7" l="1"/>
  <c r="F8207" i="7" l="1"/>
  <c r="F8208" i="7" l="1"/>
  <c r="F8209" i="7" l="1"/>
  <c r="F8210" i="7" l="1"/>
  <c r="F8211" i="7" l="1"/>
  <c r="F8212" i="7" l="1"/>
  <c r="F8213" i="7" l="1"/>
  <c r="F8214" i="7" l="1"/>
  <c r="F8215" i="7" l="1"/>
  <c r="F8216" i="7" l="1"/>
  <c r="F8217" i="7" l="1"/>
  <c r="F8218" i="7" l="1"/>
  <c r="F8219" i="7" l="1"/>
  <c r="F8220" i="7" l="1"/>
  <c r="F8221" i="7" l="1"/>
  <c r="F8222" i="7" l="1"/>
  <c r="F8223" i="7" l="1"/>
  <c r="F8224" i="7" l="1"/>
  <c r="F8225" i="7" l="1"/>
  <c r="F8226" i="7" l="1"/>
  <c r="F8227" i="7" l="1"/>
  <c r="F8228" i="7" l="1"/>
  <c r="F8229" i="7" l="1"/>
  <c r="F8230" i="7" l="1"/>
  <c r="F8231" i="7" l="1"/>
  <c r="F8232" i="7" l="1"/>
  <c r="F8233" i="7" l="1"/>
  <c r="F8234" i="7" l="1"/>
  <c r="F8235" i="7" l="1"/>
  <c r="F8236" i="7" l="1"/>
  <c r="F8237" i="7" l="1"/>
  <c r="F8238" i="7" l="1"/>
  <c r="F8239" i="7" l="1"/>
  <c r="F8240" i="7" l="1"/>
  <c r="F8241" i="7" l="1"/>
  <c r="F8242" i="7" l="1"/>
  <c r="F8243" i="7" l="1"/>
  <c r="F8244" i="7" l="1"/>
  <c r="F8245" i="7" l="1"/>
  <c r="F8246" i="7" l="1"/>
  <c r="F8247" i="7" l="1"/>
  <c r="F8248" i="7" l="1"/>
  <c r="F8249" i="7" l="1"/>
  <c r="F8250" i="7" l="1"/>
  <c r="F8251" i="7" l="1"/>
  <c r="F8252" i="7" l="1"/>
  <c r="F8253" i="7" l="1"/>
  <c r="F8254" i="7" l="1"/>
  <c r="F8255" i="7" l="1"/>
  <c r="F8256" i="7" l="1"/>
  <c r="F8257" i="7" l="1"/>
  <c r="F8258" i="7" l="1"/>
  <c r="F8259" i="7" l="1"/>
  <c r="F8260" i="7" l="1"/>
  <c r="F8261" i="7" l="1"/>
  <c r="F8262" i="7" l="1"/>
  <c r="F8263" i="7" l="1"/>
  <c r="F8264" i="7" l="1"/>
  <c r="F8265" i="7" l="1"/>
  <c r="F8266" i="7" l="1"/>
  <c r="F8267" i="7" l="1"/>
  <c r="F8268" i="7" l="1"/>
  <c r="F8269" i="7" l="1"/>
  <c r="F8270" i="7" l="1"/>
  <c r="F8271" i="7" l="1"/>
  <c r="F8272" i="7" l="1"/>
  <c r="F8273" i="7" l="1"/>
  <c r="F8274" i="7" l="1"/>
  <c r="F8275" i="7" l="1"/>
  <c r="F8276" i="7" l="1"/>
  <c r="F8277" i="7" l="1"/>
  <c r="F8278" i="7" l="1"/>
  <c r="F8279" i="7" l="1"/>
  <c r="F8280" i="7" l="1"/>
  <c r="F8281" i="7" l="1"/>
  <c r="F8282" i="7" l="1"/>
  <c r="F8283" i="7" l="1"/>
  <c r="F8284" i="7" l="1"/>
  <c r="F8285" i="7" l="1"/>
  <c r="F8286" i="7" l="1"/>
  <c r="F8287" i="7" l="1"/>
  <c r="F8288" i="7" l="1"/>
  <c r="F8289" i="7" l="1"/>
  <c r="F8290" i="7" l="1"/>
  <c r="F8291" i="7" l="1"/>
  <c r="F8292" i="7" l="1"/>
  <c r="F8293" i="7" l="1"/>
  <c r="F8294" i="7" l="1"/>
  <c r="F8295" i="7" l="1"/>
  <c r="F8296" i="7" l="1"/>
  <c r="F8297" i="7" l="1"/>
  <c r="F8298" i="7" l="1"/>
  <c r="F8299" i="7" l="1"/>
  <c r="F8300" i="7" l="1"/>
  <c r="F8301" i="7" l="1"/>
  <c r="F8302" i="7" l="1"/>
  <c r="F8303" i="7" l="1"/>
  <c r="F8304" i="7" l="1"/>
  <c r="F8305" i="7" l="1"/>
  <c r="F8306" i="7" l="1"/>
  <c r="F8307" i="7" l="1"/>
  <c r="F8308" i="7" l="1"/>
  <c r="F8309" i="7" l="1"/>
  <c r="F8310" i="7" l="1"/>
  <c r="F8311" i="7" l="1"/>
  <c r="F8312" i="7" l="1"/>
  <c r="F8313" i="7" l="1"/>
  <c r="F8314" i="7" l="1"/>
  <c r="F8315" i="7" l="1"/>
  <c r="F8316" i="7" l="1"/>
  <c r="F8317" i="7" l="1"/>
  <c r="F8318" i="7" l="1"/>
  <c r="F8319" i="7" l="1"/>
  <c r="F8320" i="7" l="1"/>
  <c r="F8321" i="7" l="1"/>
  <c r="F8322" i="7" l="1"/>
  <c r="F8323" i="7" l="1"/>
  <c r="F8324" i="7" l="1"/>
  <c r="F8325" i="7" l="1"/>
  <c r="F8326" i="7" l="1"/>
  <c r="F8327" i="7" l="1"/>
  <c r="F8328" i="7" l="1"/>
  <c r="F8329" i="7" l="1"/>
  <c r="F8330" i="7" l="1"/>
  <c r="F8331" i="7" l="1"/>
  <c r="F8332" i="7" l="1"/>
  <c r="F8333" i="7" l="1"/>
  <c r="F8334" i="7" l="1"/>
  <c r="F8335" i="7" l="1"/>
  <c r="F8336" i="7" l="1"/>
  <c r="F8337" i="7" l="1"/>
  <c r="F8338" i="7" l="1"/>
  <c r="F8339" i="7" l="1"/>
  <c r="F8340" i="7" l="1"/>
  <c r="F8341" i="7" l="1"/>
  <c r="F8342" i="7" l="1"/>
  <c r="F8343" i="7" l="1"/>
  <c r="F8344" i="7" l="1"/>
  <c r="F8345" i="7" l="1"/>
  <c r="F8346" i="7" l="1"/>
  <c r="F8347" i="7" l="1"/>
  <c r="F8348" i="7" l="1"/>
  <c r="F8349" i="7" l="1"/>
  <c r="F8350" i="7" l="1"/>
  <c r="F8351" i="7" l="1"/>
  <c r="F8352" i="7" l="1"/>
  <c r="F8353" i="7" l="1"/>
  <c r="F8354" i="7" l="1"/>
  <c r="F8355" i="7" l="1"/>
  <c r="F8356" i="7" l="1"/>
  <c r="F8357" i="7" l="1"/>
  <c r="F8358" i="7" l="1"/>
  <c r="F8359" i="7" l="1"/>
  <c r="F8360" i="7" l="1"/>
  <c r="F8361" i="7" l="1"/>
  <c r="F8362" i="7" l="1"/>
  <c r="F8363" i="7" l="1"/>
  <c r="F8364" i="7" l="1"/>
  <c r="F8365" i="7" l="1"/>
  <c r="F8366" i="7" l="1"/>
  <c r="F8367" i="7" l="1"/>
  <c r="F8368" i="7" l="1"/>
  <c r="F8369" i="7" l="1"/>
  <c r="F8370" i="7" l="1"/>
  <c r="F8371" i="7" l="1"/>
  <c r="F8372" i="7" l="1"/>
  <c r="F8373" i="7" l="1"/>
  <c r="F8374" i="7" l="1"/>
  <c r="F8375" i="7" l="1"/>
  <c r="F8376" i="7" l="1"/>
  <c r="F8377" i="7" l="1"/>
  <c r="F8378" i="7" l="1"/>
  <c r="F8379" i="7" l="1"/>
  <c r="F8380" i="7" l="1"/>
  <c r="F8381" i="7" l="1"/>
  <c r="F8382" i="7" l="1"/>
  <c r="F8383" i="7" l="1"/>
  <c r="F8384" i="7" l="1"/>
  <c r="F8385" i="7" l="1"/>
  <c r="F8386" i="7" l="1"/>
  <c r="F8387" i="7" l="1"/>
  <c r="F8388" i="7" l="1"/>
  <c r="F8389" i="7" l="1"/>
  <c r="F8390" i="7" l="1"/>
  <c r="F8391" i="7" l="1"/>
  <c r="F8392" i="7" l="1"/>
  <c r="F8393" i="7" l="1"/>
  <c r="F8394" i="7" l="1"/>
  <c r="F8395" i="7" l="1"/>
  <c r="F8396" i="7" l="1"/>
  <c r="F8397" i="7" l="1"/>
  <c r="F8398" i="7" l="1"/>
  <c r="F8399" i="7" l="1"/>
  <c r="F8400" i="7" l="1"/>
  <c r="F8401" i="7" l="1"/>
  <c r="F8402" i="7" l="1"/>
  <c r="F8403" i="7" l="1"/>
  <c r="F8404" i="7" l="1"/>
  <c r="F8405" i="7" l="1"/>
  <c r="F8406" i="7" l="1"/>
  <c r="F8407" i="7" l="1"/>
  <c r="F8408" i="7" l="1"/>
  <c r="F8409" i="7" l="1"/>
  <c r="F8410" i="7" l="1"/>
  <c r="F8411" i="7" l="1"/>
  <c r="F8412" i="7" l="1"/>
  <c r="F8413" i="7" l="1"/>
  <c r="F8414" i="7" l="1"/>
  <c r="F8415" i="7" l="1"/>
  <c r="F8416" i="7" l="1"/>
  <c r="F8417" i="7" l="1"/>
  <c r="F8418" i="7" l="1"/>
  <c r="F8419" i="7" l="1"/>
  <c r="F8420" i="7" l="1"/>
  <c r="F8421" i="7" l="1"/>
  <c r="F8422" i="7" l="1"/>
  <c r="F8423" i="7" l="1"/>
  <c r="F8424" i="7" l="1"/>
  <c r="F8425" i="7" l="1"/>
  <c r="F8426" i="7" l="1"/>
  <c r="F8427" i="7" l="1"/>
  <c r="F8428" i="7" l="1"/>
  <c r="F8429" i="7" l="1"/>
  <c r="F8430" i="7" l="1"/>
  <c r="F8431" i="7" l="1"/>
  <c r="F8432" i="7" l="1"/>
  <c r="F8433" i="7" l="1"/>
  <c r="F8434" i="7" l="1"/>
  <c r="F8435" i="7" l="1"/>
  <c r="F8436" i="7" l="1"/>
  <c r="F8437" i="7" l="1"/>
  <c r="F8438" i="7" l="1"/>
  <c r="F8439" i="7" l="1"/>
  <c r="F8440" i="7" l="1"/>
  <c r="F8441" i="7" l="1"/>
  <c r="F8442" i="7" l="1"/>
  <c r="F8443" i="7" l="1"/>
  <c r="F8444" i="7" l="1"/>
  <c r="F8445" i="7" l="1"/>
  <c r="F8446" i="7" l="1"/>
  <c r="F8447" i="7" l="1"/>
  <c r="F8448" i="7" l="1"/>
  <c r="F8449" i="7" l="1"/>
  <c r="F8450" i="7" l="1"/>
  <c r="F8451" i="7" l="1"/>
  <c r="F8452" i="7" l="1"/>
  <c r="F8453" i="7" l="1"/>
  <c r="F8454" i="7" l="1"/>
  <c r="F8455" i="7" l="1"/>
  <c r="F8456" i="7" l="1"/>
  <c r="F8457" i="7" l="1"/>
  <c r="F8458" i="7" l="1"/>
  <c r="F8459" i="7" l="1"/>
  <c r="F8460" i="7" l="1"/>
  <c r="F8461" i="7" l="1"/>
  <c r="F8462" i="7" l="1"/>
  <c r="F8463" i="7" l="1"/>
  <c r="F8464" i="7" l="1"/>
  <c r="F8465" i="7" l="1"/>
  <c r="F8466" i="7" l="1"/>
  <c r="F8467" i="7" l="1"/>
  <c r="F8468" i="7" l="1"/>
  <c r="F8469" i="7" l="1"/>
  <c r="F8470" i="7" l="1"/>
  <c r="F8471" i="7" l="1"/>
  <c r="F8472" i="7" l="1"/>
  <c r="F8473" i="7" l="1"/>
  <c r="F8474" i="7" l="1"/>
  <c r="F8475" i="7" l="1"/>
  <c r="F8476" i="7" l="1"/>
  <c r="F8477" i="7" l="1"/>
  <c r="F8478" i="7" l="1"/>
  <c r="F8479" i="7" l="1"/>
  <c r="F8480" i="7" l="1"/>
  <c r="F8481" i="7" l="1"/>
  <c r="F8482" i="7" l="1"/>
  <c r="F8483" i="7" l="1"/>
  <c r="F8484" i="7" l="1"/>
  <c r="F8485" i="7" l="1"/>
  <c r="F8486" i="7" l="1"/>
  <c r="F8487" i="7" l="1"/>
  <c r="F8488" i="7" l="1"/>
  <c r="F8489" i="7" l="1"/>
  <c r="F8490" i="7" l="1"/>
  <c r="F8491" i="7" l="1"/>
  <c r="F8492" i="7" l="1"/>
  <c r="F8493" i="7" l="1"/>
  <c r="F8494" i="7" l="1"/>
  <c r="F8495" i="7" l="1"/>
  <c r="F8496" i="7" l="1"/>
  <c r="F8497" i="7" l="1"/>
  <c r="F8498" i="7" l="1"/>
  <c r="F8499" i="7" l="1"/>
  <c r="F8500" i="7" l="1"/>
  <c r="F8501" i="7" l="1"/>
  <c r="F8502" i="7" l="1"/>
  <c r="F8503" i="7" l="1"/>
  <c r="F8504" i="7" l="1"/>
  <c r="F8505" i="7" l="1"/>
  <c r="F8506" i="7" l="1"/>
  <c r="F8507" i="7" l="1"/>
  <c r="F8508" i="7" l="1"/>
  <c r="F8509" i="7" l="1"/>
  <c r="F8510" i="7" l="1"/>
  <c r="F8511" i="7" l="1"/>
  <c r="F8512" i="7" l="1"/>
  <c r="F8513" i="7" l="1"/>
  <c r="F8514" i="7" l="1"/>
  <c r="F8515" i="7" l="1"/>
  <c r="F8516" i="7" l="1"/>
  <c r="F8517" i="7" l="1"/>
  <c r="F8518" i="7" l="1"/>
  <c r="F8519" i="7" l="1"/>
  <c r="F8520" i="7" l="1"/>
  <c r="F8521" i="7" l="1"/>
  <c r="F8522" i="7" l="1"/>
  <c r="F8523" i="7" l="1"/>
  <c r="F8524" i="7" l="1"/>
  <c r="F8525" i="7" l="1"/>
  <c r="F8526" i="7" l="1"/>
  <c r="F8527" i="7" l="1"/>
  <c r="F8528" i="7" l="1"/>
  <c r="F8529" i="7" l="1"/>
  <c r="F8530" i="7" l="1"/>
  <c r="F8531" i="7" l="1"/>
  <c r="F8532" i="7" l="1"/>
  <c r="F8533" i="7" l="1"/>
  <c r="F8534" i="7" l="1"/>
  <c r="F8535" i="7" l="1"/>
  <c r="F8536" i="7" l="1"/>
  <c r="F8537" i="7" l="1"/>
  <c r="F8538" i="7" l="1"/>
  <c r="F8539" i="7" l="1"/>
  <c r="F8540" i="7" l="1"/>
  <c r="F8541" i="7" l="1"/>
  <c r="F8542" i="7" l="1"/>
  <c r="F8543" i="7" l="1"/>
  <c r="F8544" i="7" l="1"/>
  <c r="F8545" i="7" l="1"/>
  <c r="F8546" i="7" l="1"/>
  <c r="F8547" i="7" l="1"/>
  <c r="F8548" i="7" l="1"/>
  <c r="F8549" i="7" l="1"/>
  <c r="F8550" i="7" l="1"/>
  <c r="F8551" i="7" l="1"/>
  <c r="F8552" i="7" l="1"/>
  <c r="F8553" i="7" l="1"/>
  <c r="F8554" i="7" l="1"/>
  <c r="F8555" i="7" l="1"/>
  <c r="F8556" i="7" l="1"/>
  <c r="F8557" i="7" l="1"/>
  <c r="F8558" i="7" l="1"/>
  <c r="F8559" i="7" l="1"/>
  <c r="F8560" i="7" l="1"/>
  <c r="F8561" i="7" l="1"/>
  <c r="F8562" i="7" l="1"/>
  <c r="F8563" i="7" l="1"/>
  <c r="F8564" i="7" l="1"/>
  <c r="F8565" i="7" l="1"/>
  <c r="F8566" i="7" l="1"/>
  <c r="F8567" i="7" l="1"/>
  <c r="F8568" i="7" l="1"/>
  <c r="F8569" i="7" l="1"/>
  <c r="F8570" i="7" l="1"/>
  <c r="F8571" i="7" l="1"/>
  <c r="F8572" i="7" l="1"/>
  <c r="F8573" i="7" l="1"/>
  <c r="F8574" i="7" l="1"/>
  <c r="F8575" i="7" l="1"/>
  <c r="F8576" i="7" l="1"/>
  <c r="F8577" i="7" l="1"/>
  <c r="F8578" i="7" l="1"/>
  <c r="F8579" i="7" l="1"/>
  <c r="F8580" i="7" l="1"/>
  <c r="F8581" i="7" l="1"/>
  <c r="F8582" i="7" l="1"/>
  <c r="F8583" i="7" l="1"/>
  <c r="F8584" i="7" l="1"/>
  <c r="F8585" i="7" l="1"/>
  <c r="F8586" i="7" l="1"/>
  <c r="F8587" i="7" l="1"/>
  <c r="F8588" i="7" l="1"/>
  <c r="F8589" i="7" l="1"/>
  <c r="F8590" i="7" l="1"/>
  <c r="F8591" i="7" l="1"/>
  <c r="F8592" i="7" l="1"/>
  <c r="F8593" i="7" l="1"/>
  <c r="F8594" i="7" l="1"/>
  <c r="F8595" i="7" l="1"/>
  <c r="F8596" i="7" l="1"/>
  <c r="F8597" i="7" l="1"/>
  <c r="F8598" i="7" l="1"/>
  <c r="F8599" i="7" l="1"/>
  <c r="F8600" i="7" l="1"/>
  <c r="F8601" i="7" l="1"/>
  <c r="F8602" i="7" l="1"/>
  <c r="F8603" i="7" l="1"/>
  <c r="F8604" i="7" l="1"/>
  <c r="F8605" i="7" l="1"/>
  <c r="F8606" i="7" l="1"/>
  <c r="F8607" i="7" l="1"/>
  <c r="F8608" i="7" l="1"/>
  <c r="F8609" i="7" l="1"/>
  <c r="F8610" i="7" l="1"/>
  <c r="F8611" i="7" l="1"/>
  <c r="F8612" i="7" l="1"/>
  <c r="F8613" i="7" l="1"/>
  <c r="F8614" i="7" l="1"/>
  <c r="F8615" i="7" l="1"/>
  <c r="F8616" i="7" l="1"/>
  <c r="F8617" i="7" l="1"/>
  <c r="F8618" i="7" l="1"/>
  <c r="F8619" i="7" l="1"/>
  <c r="F8620" i="7" l="1"/>
  <c r="F8621" i="7" l="1"/>
  <c r="F8622" i="7" l="1"/>
  <c r="F8623" i="7" l="1"/>
  <c r="F8624" i="7" l="1"/>
  <c r="F8625" i="7" l="1"/>
  <c r="F8626" i="7" l="1"/>
  <c r="F8627" i="7" l="1"/>
  <c r="F8628" i="7" l="1"/>
  <c r="F8629" i="7" l="1"/>
  <c r="F8630" i="7" l="1"/>
  <c r="F8631" i="7" l="1"/>
  <c r="F8632" i="7" l="1"/>
  <c r="F8633" i="7" l="1"/>
  <c r="F8634" i="7" l="1"/>
  <c r="F8635" i="7" l="1"/>
  <c r="F8636" i="7" l="1"/>
  <c r="F8637" i="7" l="1"/>
  <c r="F8638" i="7" l="1"/>
  <c r="F8639" i="7" l="1"/>
  <c r="F8640" i="7" l="1"/>
  <c r="F8641" i="7" l="1"/>
  <c r="F8642" i="7" l="1"/>
  <c r="F8643" i="7" l="1"/>
  <c r="F8644" i="7" l="1"/>
  <c r="F8645" i="7" l="1"/>
  <c r="F8646" i="7" l="1"/>
  <c r="F8647" i="7" l="1"/>
  <c r="F8648" i="7" l="1"/>
  <c r="F8649" i="7" l="1"/>
  <c r="F8650" i="7" l="1"/>
  <c r="F8651" i="7" l="1"/>
  <c r="F8652" i="7" l="1"/>
  <c r="F8653" i="7" l="1"/>
  <c r="F8654" i="7" l="1"/>
  <c r="F8655" i="7" l="1"/>
  <c r="F8656" i="7" l="1"/>
  <c r="F8657" i="7" l="1"/>
  <c r="F8658" i="7" l="1"/>
  <c r="F8659" i="7" l="1"/>
  <c r="F8660" i="7" l="1"/>
  <c r="F8661" i="7" l="1"/>
  <c r="F8662" i="7" l="1"/>
  <c r="F8663" i="7" l="1"/>
  <c r="F8664" i="7" l="1"/>
  <c r="F8665" i="7" l="1"/>
  <c r="F8666" i="7" l="1"/>
  <c r="F8667" i="7" l="1"/>
  <c r="F8668" i="7" l="1"/>
  <c r="F8669" i="7" l="1"/>
  <c r="F8670" i="7" l="1"/>
  <c r="F8671" i="7" l="1"/>
  <c r="F8672" i="7" l="1"/>
  <c r="F8673" i="7" l="1"/>
  <c r="F8674" i="7" l="1"/>
  <c r="F8675" i="7" l="1"/>
  <c r="F8676" i="7" l="1"/>
  <c r="F8677" i="7" l="1"/>
  <c r="F8678" i="7" l="1"/>
  <c r="F8679" i="7" l="1"/>
  <c r="F8680" i="7" l="1"/>
  <c r="F8681" i="7" l="1"/>
  <c r="F8682" i="7" l="1"/>
  <c r="F8683" i="7" l="1"/>
  <c r="F8684" i="7" l="1"/>
  <c r="F8685" i="7" l="1"/>
  <c r="F8686" i="7" l="1"/>
  <c r="F8687" i="7" l="1"/>
  <c r="F8688" i="7" l="1"/>
  <c r="F8689" i="7" l="1"/>
  <c r="F8690" i="7" l="1"/>
  <c r="F8691" i="7" l="1"/>
  <c r="F8692" i="7" l="1"/>
  <c r="F8693" i="7" l="1"/>
  <c r="F8694" i="7" l="1"/>
  <c r="F8695" i="7" l="1"/>
  <c r="F8696" i="7" l="1"/>
  <c r="F8697" i="7" l="1"/>
  <c r="F8698" i="7" l="1"/>
  <c r="F8699" i="7" l="1"/>
  <c r="F8700" i="7" l="1"/>
  <c r="F8701" i="7" l="1"/>
  <c r="F8702" i="7" l="1"/>
  <c r="F8703" i="7" l="1"/>
  <c r="F8704" i="7" l="1"/>
  <c r="F8705" i="7" l="1"/>
  <c r="F8706" i="7" l="1"/>
  <c r="F8707" i="7" l="1"/>
  <c r="F8708" i="7" l="1"/>
  <c r="F8709" i="7" l="1"/>
  <c r="F8710" i="7" l="1"/>
  <c r="F8711" i="7" l="1"/>
  <c r="F8712" i="7" l="1"/>
  <c r="F8713" i="7" l="1"/>
  <c r="F8714" i="7" l="1"/>
  <c r="F8715" i="7" l="1"/>
  <c r="F8716" i="7" l="1"/>
  <c r="F8717" i="7" l="1"/>
  <c r="F8718" i="7" l="1"/>
  <c r="F8719" i="7" l="1"/>
  <c r="F8720" i="7" l="1"/>
  <c r="F8721" i="7" l="1"/>
  <c r="F8722" i="7" l="1"/>
  <c r="F8723" i="7" l="1"/>
  <c r="F8724" i="7" l="1"/>
  <c r="F8725" i="7" l="1"/>
  <c r="F8726" i="7" l="1"/>
  <c r="F8727" i="7" l="1"/>
  <c r="F8728" i="7" l="1"/>
  <c r="F8729" i="7" l="1"/>
  <c r="F8730" i="7" l="1"/>
  <c r="F8731" i="7" l="1"/>
  <c r="F8732" i="7" l="1"/>
  <c r="F8733" i="7" l="1"/>
  <c r="F8734" i="7" l="1"/>
  <c r="F8735" i="7" l="1"/>
  <c r="F8736" i="7" l="1"/>
  <c r="F8737" i="7" l="1"/>
  <c r="F8738" i="7" l="1"/>
  <c r="F8739" i="7" l="1"/>
  <c r="F8740" i="7" l="1"/>
  <c r="F8741" i="7" l="1"/>
  <c r="F8742" i="7" l="1"/>
  <c r="F8743" i="7" l="1"/>
  <c r="F8744" i="7" l="1"/>
  <c r="F8745" i="7" l="1"/>
  <c r="F8746" i="7" l="1"/>
  <c r="F8747" i="7" l="1"/>
  <c r="F8748" i="7" l="1"/>
  <c r="F8749" i="7" l="1"/>
  <c r="F8750" i="7" l="1"/>
  <c r="F8751" i="7" l="1"/>
  <c r="F8752" i="7" l="1"/>
  <c r="F8753" i="7" l="1"/>
  <c r="F8754" i="7" l="1"/>
  <c r="F8755" i="7" l="1"/>
  <c r="F8756" i="7" l="1"/>
  <c r="F8757" i="7" l="1"/>
  <c r="F8758" i="7" l="1"/>
  <c r="F8759" i="7" l="1"/>
  <c r="F8760" i="7" l="1"/>
  <c r="F8761" i="7" l="1"/>
  <c r="F8762" i="7" l="1"/>
  <c r="F8763" i="7" l="1"/>
  <c r="F8764" i="7" l="1"/>
  <c r="F8765" i="7" l="1"/>
  <c r="F8766" i="7" l="1"/>
  <c r="F8767" i="7" l="1"/>
  <c r="F8768" i="7" l="1"/>
  <c r="F8769" i="7" l="1"/>
  <c r="F8770" i="7" l="1"/>
  <c r="F8771" i="7" l="1"/>
  <c r="F8772" i="7" l="1"/>
  <c r="F8773" i="7" l="1"/>
  <c r="F8774" i="7" l="1"/>
  <c r="F8775" i="7" l="1"/>
  <c r="F8776" i="7" l="1"/>
  <c r="F8777" i="7" l="1"/>
  <c r="F8778" i="7" l="1"/>
  <c r="F8779" i="7" l="1"/>
  <c r="F8780" i="7" l="1"/>
  <c r="F8781" i="7" l="1"/>
  <c r="F8782" i="7" l="1"/>
  <c r="F8783" i="7" l="1"/>
  <c r="F8784" i="7" l="1"/>
  <c r="F8785" i="7" l="1"/>
  <c r="F8786" i="7" l="1"/>
  <c r="F8787" i="7" l="1"/>
  <c r="F8788" i="7" l="1"/>
  <c r="F8789" i="7" l="1"/>
  <c r="F8790" i="7" l="1"/>
  <c r="F8791" i="7" l="1"/>
  <c r="F8792" i="7" l="1"/>
  <c r="F8793" i="7" l="1"/>
  <c r="F8794" i="7" l="1"/>
  <c r="F8795" i="7" l="1"/>
  <c r="F8796" i="7" l="1"/>
  <c r="F8797" i="7" l="1"/>
  <c r="F8798" i="7" l="1"/>
  <c r="F8799" i="7" l="1"/>
  <c r="F8800" i="7" l="1"/>
  <c r="F8801" i="7" l="1"/>
  <c r="F8802" i="7" l="1"/>
  <c r="F8803" i="7" l="1"/>
  <c r="F8804" i="7" l="1"/>
  <c r="F8805" i="7" l="1"/>
  <c r="F8806" i="7" l="1"/>
  <c r="F8807" i="7" l="1"/>
  <c r="F8808" i="7" l="1"/>
  <c r="F8809" i="7" l="1"/>
  <c r="F8810" i="7" l="1"/>
  <c r="F8811" i="7" l="1"/>
  <c r="F8812" i="7" l="1"/>
  <c r="F8813" i="7" l="1"/>
  <c r="F8814" i="7" l="1"/>
  <c r="F8815" i="7" l="1"/>
  <c r="F8816" i="7" l="1"/>
  <c r="F8817" i="7" l="1"/>
  <c r="F8818" i="7" l="1"/>
  <c r="F8819" i="7" l="1"/>
  <c r="F8820" i="7" l="1"/>
  <c r="F8821" i="7" l="1"/>
  <c r="F8822" i="7" l="1"/>
  <c r="F8823" i="7" l="1"/>
  <c r="F8824" i="7" l="1"/>
  <c r="F8825" i="7" l="1"/>
  <c r="F8826" i="7" l="1"/>
  <c r="F8827" i="7" l="1"/>
  <c r="F8828" i="7" l="1"/>
  <c r="F8829" i="7" l="1"/>
  <c r="F8830" i="7" l="1"/>
  <c r="F8831" i="7" l="1"/>
  <c r="F8832" i="7" l="1"/>
  <c r="F8833" i="7" l="1"/>
  <c r="F8834" i="7" l="1"/>
  <c r="F8835" i="7" l="1"/>
  <c r="F8836" i="7" l="1"/>
  <c r="F8837" i="7" l="1"/>
  <c r="F8838" i="7" l="1"/>
  <c r="F8839" i="7" l="1"/>
  <c r="F8840" i="7" l="1"/>
  <c r="F8841" i="7" l="1"/>
  <c r="F8842" i="7" l="1"/>
  <c r="F8843" i="7" l="1"/>
  <c r="F8844" i="7" l="1"/>
  <c r="F8845" i="7" l="1"/>
  <c r="F8846" i="7" l="1"/>
  <c r="F8847" i="7" l="1"/>
  <c r="F8848" i="7" l="1"/>
  <c r="F8849" i="7" l="1"/>
  <c r="F8850" i="7" l="1"/>
  <c r="F8851" i="7" l="1"/>
  <c r="F8852" i="7" l="1"/>
  <c r="F8853" i="7" l="1"/>
  <c r="F8854" i="7" l="1"/>
  <c r="F8855" i="7" l="1"/>
  <c r="F8856" i="7" l="1"/>
  <c r="F8857" i="7" l="1"/>
  <c r="F8858" i="7" l="1"/>
  <c r="F8859" i="7" l="1"/>
  <c r="F8860" i="7" l="1"/>
  <c r="F8861" i="7" l="1"/>
  <c r="F8862" i="7" l="1"/>
  <c r="F8863" i="7" l="1"/>
  <c r="F8864" i="7" l="1"/>
  <c r="F8865" i="7" l="1"/>
  <c r="F8866" i="7" l="1"/>
  <c r="F8867" i="7" l="1"/>
  <c r="F8868" i="7" l="1"/>
  <c r="F8869" i="7" l="1"/>
  <c r="F8870" i="7" l="1"/>
  <c r="F8871" i="7" l="1"/>
  <c r="F8872" i="7" l="1"/>
  <c r="F8873" i="7" l="1"/>
  <c r="F8874" i="7" l="1"/>
  <c r="F8875" i="7" l="1"/>
  <c r="F8876" i="7" l="1"/>
  <c r="F8877" i="7" l="1"/>
  <c r="F8878" i="7" l="1"/>
  <c r="F8879" i="7" l="1"/>
  <c r="F8880" i="7" l="1"/>
  <c r="F8881" i="7" l="1"/>
  <c r="F8882" i="7" l="1"/>
  <c r="F8883" i="7" l="1"/>
  <c r="F8884" i="7" l="1"/>
  <c r="F8885" i="7" l="1"/>
  <c r="F8886" i="7" l="1"/>
  <c r="F8887" i="7" l="1"/>
  <c r="F8888" i="7" l="1"/>
  <c r="F8889" i="7" l="1"/>
  <c r="F8890" i="7" l="1"/>
  <c r="F8891" i="7" l="1"/>
  <c r="F8892" i="7" l="1"/>
  <c r="F8893" i="7" l="1"/>
  <c r="F8894" i="7" l="1"/>
  <c r="F8895" i="7" l="1"/>
  <c r="F8896" i="7" l="1"/>
  <c r="F8897" i="7" l="1"/>
  <c r="F8898" i="7" l="1"/>
  <c r="F8899" i="7" l="1"/>
  <c r="F8900" i="7" l="1"/>
  <c r="F8901" i="7" l="1"/>
  <c r="F8902" i="7" l="1"/>
  <c r="F8903" i="7" l="1"/>
  <c r="F8904" i="7" l="1"/>
  <c r="F8905" i="7" l="1"/>
  <c r="F8906" i="7" l="1"/>
  <c r="F8907" i="7" l="1"/>
  <c r="F8908" i="7" l="1"/>
  <c r="F8909" i="7" l="1"/>
  <c r="F8910" i="7" l="1"/>
  <c r="F8911" i="7" l="1"/>
  <c r="F8912" i="7" l="1"/>
  <c r="F8913" i="7" l="1"/>
  <c r="F8914" i="7" l="1"/>
  <c r="F8915" i="7" l="1"/>
  <c r="F8916" i="7" l="1"/>
  <c r="F8917" i="7" l="1"/>
  <c r="F8918" i="7" l="1"/>
  <c r="F8919" i="7" l="1"/>
  <c r="F8920" i="7" l="1"/>
  <c r="F8921" i="7" l="1"/>
  <c r="F8922" i="7" l="1"/>
  <c r="F8923" i="7" l="1"/>
  <c r="F8924" i="7" l="1"/>
  <c r="F8925" i="7" l="1"/>
  <c r="F8926" i="7" l="1"/>
  <c r="F8927" i="7" l="1"/>
  <c r="F8928" i="7" l="1"/>
  <c r="F8929" i="7" l="1"/>
  <c r="F8930" i="7" l="1"/>
  <c r="F8931" i="7" l="1"/>
  <c r="F8932" i="7" l="1"/>
  <c r="F8933" i="7" l="1"/>
  <c r="F8934" i="7" l="1"/>
  <c r="F8935" i="7" l="1"/>
  <c r="F8936" i="7" l="1"/>
  <c r="F8937" i="7" l="1"/>
  <c r="F8938" i="7" l="1"/>
  <c r="F8939" i="7" l="1"/>
  <c r="F8940" i="7" l="1"/>
  <c r="F8941" i="7" l="1"/>
  <c r="F8942" i="7" l="1"/>
  <c r="F8943" i="7" l="1"/>
  <c r="F8944" i="7" l="1"/>
  <c r="F8945" i="7" l="1"/>
  <c r="F8946" i="7" l="1"/>
  <c r="F8947" i="7" l="1"/>
  <c r="F8948" i="7" l="1"/>
  <c r="F8949" i="7" l="1"/>
  <c r="F8950" i="7" l="1"/>
  <c r="F8951" i="7" l="1"/>
  <c r="F8952" i="7" l="1"/>
  <c r="F8953" i="7" l="1"/>
  <c r="F8954" i="7" l="1"/>
  <c r="F8955" i="7" l="1"/>
  <c r="F8956" i="7" l="1"/>
  <c r="F8957" i="7" l="1"/>
  <c r="F8958" i="7" l="1"/>
  <c r="F8959" i="7" l="1"/>
  <c r="F8960" i="7" l="1"/>
  <c r="F8961" i="7" l="1"/>
  <c r="F8962" i="7" l="1"/>
  <c r="F8963" i="7" l="1"/>
  <c r="F8964" i="7" l="1"/>
  <c r="F8965" i="7" l="1"/>
  <c r="F8966" i="7" l="1"/>
  <c r="F8967" i="7" l="1"/>
  <c r="F8968" i="7" l="1"/>
  <c r="F8969" i="7" l="1"/>
  <c r="F8970" i="7" l="1"/>
  <c r="F8971" i="7" l="1"/>
  <c r="F8972" i="7" l="1"/>
  <c r="F8973" i="7" l="1"/>
  <c r="F8974" i="7" l="1"/>
  <c r="F8975" i="7" l="1"/>
  <c r="F8976" i="7" l="1"/>
  <c r="F8977" i="7" l="1"/>
  <c r="F8978" i="7" l="1"/>
  <c r="F8979" i="7" l="1"/>
  <c r="F8980" i="7" l="1"/>
  <c r="F8981" i="7" l="1"/>
  <c r="F8982" i="7" l="1"/>
  <c r="F8983" i="7" l="1"/>
  <c r="F8984" i="7" l="1"/>
  <c r="F8985" i="7" l="1"/>
  <c r="F8986" i="7" l="1"/>
  <c r="F8987" i="7" l="1"/>
  <c r="F8988" i="7" l="1"/>
  <c r="F8989" i="7" l="1"/>
  <c r="F8990" i="7" l="1"/>
  <c r="F8991" i="7" l="1"/>
  <c r="F8992" i="7" l="1"/>
  <c r="F8993" i="7" l="1"/>
  <c r="F8994" i="7" l="1"/>
  <c r="F8995" i="7" l="1"/>
  <c r="F8996" i="7" l="1"/>
  <c r="F8997" i="7" l="1"/>
  <c r="F8998" i="7" l="1"/>
  <c r="F8999" i="7" l="1"/>
  <c r="F9000" i="7" l="1"/>
  <c r="F9001" i="7" l="1"/>
  <c r="F9002" i="7" l="1"/>
  <c r="F9003" i="7" l="1"/>
  <c r="F9004" i="7" l="1"/>
  <c r="F9005" i="7" l="1"/>
  <c r="F9006" i="7" l="1"/>
  <c r="F9007" i="7" l="1"/>
  <c r="F9008" i="7" l="1"/>
  <c r="F9009" i="7" l="1"/>
  <c r="F9010" i="7" l="1"/>
  <c r="F9011" i="7" l="1"/>
  <c r="F9012" i="7" l="1"/>
  <c r="F9013" i="7" l="1"/>
  <c r="F9014" i="7" l="1"/>
  <c r="F9015" i="7" l="1"/>
  <c r="F9016" i="7" l="1"/>
  <c r="F9017" i="7" l="1"/>
  <c r="F9018" i="7" l="1"/>
  <c r="F9019" i="7" l="1"/>
  <c r="F9020" i="7" l="1"/>
  <c r="F9021" i="7" l="1"/>
  <c r="F9022" i="7" l="1"/>
  <c r="F9023" i="7" l="1"/>
  <c r="F9024" i="7" l="1"/>
  <c r="F9025" i="7" l="1"/>
  <c r="F9026" i="7" l="1"/>
  <c r="F9027" i="7" l="1"/>
  <c r="F9028" i="7" l="1"/>
  <c r="F9029" i="7" l="1"/>
  <c r="F9030" i="7" l="1"/>
  <c r="F9031" i="7" l="1"/>
  <c r="F9032" i="7" l="1"/>
  <c r="F9033" i="7" l="1"/>
  <c r="F9034" i="7" l="1"/>
  <c r="F9035" i="7" l="1"/>
  <c r="F9036" i="7" l="1"/>
  <c r="F9037" i="7" l="1"/>
  <c r="F9038" i="7" l="1"/>
  <c r="F9039" i="7" l="1"/>
  <c r="F9040" i="7" l="1"/>
  <c r="F9041" i="7" l="1"/>
  <c r="F9042" i="7" l="1"/>
  <c r="F9043" i="7" l="1"/>
  <c r="F9044" i="7" l="1"/>
  <c r="F9045" i="7" l="1"/>
  <c r="F9046" i="7" l="1"/>
  <c r="F9047" i="7" l="1"/>
  <c r="F9048" i="7" l="1"/>
  <c r="F9049" i="7" l="1"/>
  <c r="F9050" i="7" l="1"/>
  <c r="F9051" i="7" l="1"/>
  <c r="F9052" i="7" l="1"/>
  <c r="F9053" i="7" l="1"/>
  <c r="F9054" i="7" l="1"/>
  <c r="F9055" i="7" l="1"/>
  <c r="F9056" i="7" l="1"/>
  <c r="F9057" i="7" l="1"/>
  <c r="F9058" i="7" l="1"/>
  <c r="F9059" i="7" l="1"/>
  <c r="F9060" i="7" l="1"/>
  <c r="F9061" i="7" l="1"/>
  <c r="F9062" i="7" l="1"/>
  <c r="F9063" i="7" l="1"/>
  <c r="F9064" i="7" l="1"/>
  <c r="F9065" i="7" l="1"/>
  <c r="F9066" i="7" l="1"/>
  <c r="F9067" i="7" l="1"/>
  <c r="F9068" i="7" l="1"/>
  <c r="F9069" i="7" l="1"/>
  <c r="F9070" i="7" l="1"/>
  <c r="F9071" i="7" l="1"/>
  <c r="F9072" i="7" l="1"/>
  <c r="F9073" i="7" l="1"/>
  <c r="F9074" i="7" l="1"/>
  <c r="F9075" i="7" l="1"/>
  <c r="F9076" i="7" l="1"/>
  <c r="F9077" i="7" l="1"/>
  <c r="F9078" i="7" l="1"/>
  <c r="F9079" i="7" l="1"/>
  <c r="F9080" i="7" l="1"/>
  <c r="F9081" i="7" l="1"/>
  <c r="F9082" i="7" l="1"/>
  <c r="F9083" i="7" l="1"/>
  <c r="F9084" i="7" l="1"/>
  <c r="F9085" i="7" l="1"/>
  <c r="F9086" i="7" l="1"/>
  <c r="F9087" i="7" l="1"/>
  <c r="F9088" i="7" l="1"/>
  <c r="F9089" i="7" l="1"/>
  <c r="F9090" i="7" l="1"/>
  <c r="F9091" i="7" l="1"/>
  <c r="F9092" i="7" l="1"/>
  <c r="F9093" i="7" l="1"/>
  <c r="F9094" i="7" l="1"/>
  <c r="F9095" i="7" l="1"/>
  <c r="F9096" i="7" l="1"/>
  <c r="F9097" i="7" l="1"/>
  <c r="F9098" i="7" l="1"/>
  <c r="F9099" i="7" l="1"/>
  <c r="F9100" i="7" l="1"/>
  <c r="F9101" i="7" l="1"/>
  <c r="F9102" i="7" l="1"/>
  <c r="F9103" i="7" l="1"/>
  <c r="F9104" i="7" l="1"/>
  <c r="F9105" i="7" l="1"/>
  <c r="F9106" i="7" l="1"/>
  <c r="F9107" i="7" l="1"/>
  <c r="F9108" i="7" l="1"/>
  <c r="F9109" i="7" l="1"/>
  <c r="F9110" i="7" l="1"/>
  <c r="F9111" i="7" l="1"/>
  <c r="F9112" i="7" l="1"/>
  <c r="F9113" i="7" l="1"/>
  <c r="F9114" i="7" l="1"/>
  <c r="F9115" i="7" l="1"/>
  <c r="F9116" i="7" l="1"/>
  <c r="F9117" i="7" l="1"/>
  <c r="F9118" i="7" l="1"/>
  <c r="F9119" i="7" l="1"/>
  <c r="F9120" i="7" l="1"/>
  <c r="F9121" i="7" l="1"/>
  <c r="F9122" i="7" l="1"/>
  <c r="F9123" i="7" l="1"/>
  <c r="F9124" i="7" l="1"/>
  <c r="F9125" i="7" l="1"/>
  <c r="F9126" i="7" l="1"/>
  <c r="F9127" i="7" l="1"/>
  <c r="F9128" i="7" l="1"/>
  <c r="F9129" i="7" l="1"/>
  <c r="F9130" i="7" l="1"/>
  <c r="F9131" i="7" l="1"/>
  <c r="F9132" i="7" l="1"/>
  <c r="F9133" i="7" l="1"/>
  <c r="F9134" i="7" l="1"/>
  <c r="F9135" i="7" l="1"/>
  <c r="F9136" i="7" l="1"/>
  <c r="F9137" i="7" l="1"/>
  <c r="F9138" i="7" l="1"/>
  <c r="F9139" i="7" l="1"/>
  <c r="F9140" i="7" l="1"/>
  <c r="F9141" i="7" l="1"/>
  <c r="F9142" i="7" l="1"/>
  <c r="F9143" i="7" l="1"/>
  <c r="F9144" i="7" l="1"/>
  <c r="F9145" i="7" l="1"/>
  <c r="F9146" i="7" l="1"/>
  <c r="F9147" i="7" l="1"/>
  <c r="F9148" i="7" l="1"/>
  <c r="F9149" i="7" l="1"/>
  <c r="F9150" i="7" l="1"/>
  <c r="F9151" i="7" l="1"/>
  <c r="F9152" i="7" l="1"/>
  <c r="F9153" i="7" l="1"/>
  <c r="F9154" i="7" l="1"/>
  <c r="F9155" i="7" l="1"/>
  <c r="F9156" i="7" l="1"/>
  <c r="F9157" i="7" l="1"/>
  <c r="F9158" i="7" l="1"/>
  <c r="F9159" i="7" l="1"/>
  <c r="F9160" i="7" l="1"/>
  <c r="F9161" i="7" l="1"/>
  <c r="F9162" i="7" l="1"/>
  <c r="F9163" i="7" l="1"/>
  <c r="F9164" i="7" l="1"/>
  <c r="F9165" i="7" l="1"/>
  <c r="F9166" i="7" l="1"/>
  <c r="F9167" i="7" l="1"/>
  <c r="F9168" i="7" l="1"/>
  <c r="F9169" i="7" l="1"/>
  <c r="F9170" i="7" l="1"/>
  <c r="F9171" i="7" l="1"/>
  <c r="F9172" i="7" l="1"/>
  <c r="F9173" i="7" l="1"/>
  <c r="F9174" i="7" l="1"/>
  <c r="F9175" i="7" l="1"/>
  <c r="F9176" i="7" l="1"/>
  <c r="F9177" i="7" l="1"/>
  <c r="F9178" i="7" l="1"/>
  <c r="F9179" i="7" l="1"/>
  <c r="F9180" i="7" l="1"/>
  <c r="F9181" i="7" l="1"/>
  <c r="F9182" i="7" l="1"/>
  <c r="F9183" i="7" l="1"/>
  <c r="F9184" i="7" l="1"/>
  <c r="F9185" i="7" l="1"/>
  <c r="F9186" i="7" l="1"/>
  <c r="F9187" i="7" l="1"/>
  <c r="F9188" i="7" l="1"/>
  <c r="F9189" i="7" l="1"/>
  <c r="F9190" i="7" l="1"/>
  <c r="F9191" i="7" l="1"/>
  <c r="F9192" i="7" l="1"/>
  <c r="F9193" i="7" l="1"/>
  <c r="F9194" i="7" l="1"/>
  <c r="F9195" i="7" l="1"/>
  <c r="F9196" i="7" l="1"/>
  <c r="F9197" i="7" l="1"/>
  <c r="F9198" i="7" l="1"/>
  <c r="F9199" i="7" l="1"/>
  <c r="F9200" i="7" l="1"/>
  <c r="F9201" i="7" l="1"/>
  <c r="F9202" i="7" l="1"/>
  <c r="F9203" i="7" l="1"/>
  <c r="F9204" i="7" l="1"/>
  <c r="F9205" i="7" l="1"/>
  <c r="F9206" i="7" l="1"/>
  <c r="F9207" i="7" l="1"/>
  <c r="F9208" i="7" l="1"/>
  <c r="F9209" i="7" l="1"/>
  <c r="F9210" i="7" l="1"/>
  <c r="F9211" i="7" l="1"/>
  <c r="F9212" i="7" l="1"/>
  <c r="F9213" i="7" l="1"/>
  <c r="F9214" i="7" l="1"/>
  <c r="F9215" i="7" l="1"/>
  <c r="F9216" i="7" l="1"/>
  <c r="F9217" i="7" l="1"/>
  <c r="F9218" i="7" l="1"/>
  <c r="F9219" i="7" l="1"/>
  <c r="F9220" i="7" l="1"/>
  <c r="F9221" i="7" l="1"/>
  <c r="F9222" i="7" l="1"/>
  <c r="F9223" i="7" l="1"/>
  <c r="F9224" i="7" l="1"/>
  <c r="F9225" i="7" l="1"/>
  <c r="F9226" i="7" l="1"/>
  <c r="F9227" i="7" l="1"/>
  <c r="F9228" i="7" l="1"/>
  <c r="F9229" i="7" l="1"/>
  <c r="F9230" i="7" l="1"/>
  <c r="F9231" i="7" l="1"/>
  <c r="F9232" i="7" l="1"/>
  <c r="F9233" i="7" l="1"/>
  <c r="F9234" i="7" l="1"/>
  <c r="F9235" i="7" l="1"/>
  <c r="F9236" i="7" l="1"/>
  <c r="F9237" i="7" l="1"/>
  <c r="F9238" i="7" l="1"/>
  <c r="F9239" i="7" l="1"/>
  <c r="F9240" i="7" l="1"/>
  <c r="F9241" i="7" l="1"/>
  <c r="F9242" i="7" l="1"/>
  <c r="F9243" i="7" l="1"/>
  <c r="F9244" i="7" l="1"/>
  <c r="F9245" i="7" l="1"/>
  <c r="F9246" i="7" l="1"/>
  <c r="F9247" i="7" l="1"/>
  <c r="F9248" i="7" l="1"/>
  <c r="F9249" i="7" l="1"/>
  <c r="F9250" i="7" l="1"/>
  <c r="F9251" i="7" l="1"/>
  <c r="F9252" i="7" l="1"/>
  <c r="F9253" i="7" l="1"/>
  <c r="F9254" i="7" l="1"/>
  <c r="F9255" i="7" l="1"/>
  <c r="F9256" i="7" l="1"/>
  <c r="F9257" i="7" l="1"/>
  <c r="F9258" i="7" l="1"/>
  <c r="F9259" i="7" l="1"/>
  <c r="F9260" i="7" l="1"/>
  <c r="F9261" i="7" l="1"/>
  <c r="F9262" i="7" l="1"/>
  <c r="F9263" i="7" l="1"/>
  <c r="F9264" i="7" l="1"/>
  <c r="F9265" i="7" l="1"/>
  <c r="F9266" i="7" l="1"/>
  <c r="F9267" i="7" l="1"/>
  <c r="F9268" i="7" l="1"/>
  <c r="F9269" i="7" l="1"/>
  <c r="F9270" i="7" l="1"/>
  <c r="F9271" i="7" l="1"/>
  <c r="F9272" i="7" l="1"/>
  <c r="F9273" i="7" l="1"/>
  <c r="F9274" i="7" l="1"/>
  <c r="F9275" i="7" l="1"/>
  <c r="F9276" i="7" l="1"/>
  <c r="F9277" i="7" l="1"/>
  <c r="F9278" i="7" l="1"/>
  <c r="F9279" i="7" l="1"/>
  <c r="F9280" i="7" l="1"/>
  <c r="F9281" i="7" l="1"/>
  <c r="F9282" i="7" l="1"/>
  <c r="F9283" i="7" l="1"/>
  <c r="F9284" i="7" l="1"/>
  <c r="F9285" i="7" l="1"/>
  <c r="F9286" i="7" l="1"/>
  <c r="F9287" i="7" l="1"/>
  <c r="F9288" i="7" l="1"/>
  <c r="F9289" i="7" l="1"/>
  <c r="F9290" i="7" l="1"/>
  <c r="F9291" i="7" l="1"/>
  <c r="F9292" i="7" l="1"/>
  <c r="F9293" i="7" l="1"/>
  <c r="F9294" i="7" l="1"/>
  <c r="F9295" i="7" l="1"/>
  <c r="F9296" i="7" l="1"/>
  <c r="F9297" i="7" l="1"/>
  <c r="F9298" i="7" l="1"/>
  <c r="F9299" i="7" l="1"/>
  <c r="F9300" i="7" l="1"/>
  <c r="F9301" i="7" l="1"/>
  <c r="F9302" i="7" l="1"/>
  <c r="F9303" i="7" l="1"/>
  <c r="F9304" i="7" l="1"/>
  <c r="F9305" i="7" l="1"/>
  <c r="F9306" i="7" l="1"/>
  <c r="F9307" i="7" l="1"/>
  <c r="F9308" i="7" l="1"/>
  <c r="F9309" i="7" l="1"/>
  <c r="F9310" i="7" l="1"/>
  <c r="F9311" i="7" l="1"/>
  <c r="F9312" i="7" l="1"/>
  <c r="F9313" i="7" l="1"/>
  <c r="F9314" i="7" l="1"/>
  <c r="F9315" i="7" l="1"/>
  <c r="F9316" i="7" l="1"/>
  <c r="F9317" i="7" l="1"/>
  <c r="F9318" i="7" l="1"/>
  <c r="F9319" i="7" l="1"/>
  <c r="F9320" i="7" l="1"/>
  <c r="F9321" i="7" l="1"/>
  <c r="F9322" i="7" l="1"/>
  <c r="F9323" i="7" l="1"/>
  <c r="F9324" i="7" l="1"/>
  <c r="F9325" i="7" l="1"/>
  <c r="F9326" i="7" l="1"/>
  <c r="F9327" i="7" l="1"/>
  <c r="F9328" i="7" l="1"/>
  <c r="F9329" i="7" l="1"/>
  <c r="F9330" i="7" l="1"/>
  <c r="F9331" i="7" l="1"/>
  <c r="F9332" i="7" l="1"/>
  <c r="F9333" i="7" l="1"/>
  <c r="F9334" i="7" l="1"/>
  <c r="F9335" i="7" l="1"/>
  <c r="F9336" i="7" l="1"/>
  <c r="F9337" i="7" l="1"/>
  <c r="F9338" i="7" l="1"/>
  <c r="F9339" i="7" l="1"/>
  <c r="F9340" i="7" l="1"/>
  <c r="F9341" i="7" l="1"/>
  <c r="F9342" i="7" l="1"/>
  <c r="F9343" i="7" l="1"/>
  <c r="F9344" i="7" l="1"/>
  <c r="F9345" i="7" l="1"/>
  <c r="F9346" i="7" l="1"/>
  <c r="F9347" i="7" l="1"/>
  <c r="F9348" i="7" l="1"/>
  <c r="F9349" i="7" l="1"/>
  <c r="F9350" i="7" l="1"/>
  <c r="F9351" i="7" l="1"/>
  <c r="F9352" i="7" l="1"/>
  <c r="F9353" i="7" l="1"/>
  <c r="F9354" i="7" l="1"/>
  <c r="F9355" i="7" l="1"/>
  <c r="F9356" i="7" l="1"/>
  <c r="F9357" i="7" l="1"/>
  <c r="F9358" i="7" l="1"/>
  <c r="F9359" i="7" l="1"/>
  <c r="F9360" i="7" l="1"/>
  <c r="F9361" i="7" l="1"/>
  <c r="F9362" i="7" l="1"/>
  <c r="F9363" i="7" l="1"/>
  <c r="F9364" i="7" l="1"/>
  <c r="F9365" i="7" l="1"/>
  <c r="F9366" i="7" l="1"/>
  <c r="F9367" i="7" l="1"/>
  <c r="F9368" i="7" l="1"/>
  <c r="F9369" i="7" l="1"/>
  <c r="F9370" i="7" l="1"/>
  <c r="F9371" i="7" l="1"/>
  <c r="F9372" i="7" l="1"/>
  <c r="F9373" i="7" l="1"/>
  <c r="F9374" i="7" l="1"/>
  <c r="F9375" i="7" l="1"/>
  <c r="F9376" i="7" l="1"/>
  <c r="F9377" i="7" l="1"/>
  <c r="F9378" i="7" l="1"/>
  <c r="F9379" i="7" l="1"/>
  <c r="F9380" i="7" l="1"/>
  <c r="F9381" i="7" l="1"/>
  <c r="F9382" i="7" l="1"/>
  <c r="F9383" i="7" l="1"/>
  <c r="F9384" i="7" l="1"/>
  <c r="F9385" i="7" l="1"/>
  <c r="F9386" i="7" l="1"/>
  <c r="F9387" i="7" l="1"/>
  <c r="F9388" i="7" l="1"/>
  <c r="F9389" i="7" l="1"/>
  <c r="F9390" i="7" l="1"/>
  <c r="F9391" i="7" l="1"/>
  <c r="F9392" i="7" l="1"/>
  <c r="F9393" i="7" l="1"/>
  <c r="F9394" i="7" l="1"/>
  <c r="F9395" i="7" l="1"/>
  <c r="F9396" i="7" l="1"/>
  <c r="F9397" i="7" l="1"/>
  <c r="F9398" i="7" l="1"/>
  <c r="F9399" i="7" l="1"/>
  <c r="F9400" i="7" l="1"/>
  <c r="F9401" i="7" l="1"/>
  <c r="F9402" i="7" l="1"/>
  <c r="F9403" i="7" l="1"/>
  <c r="F9404" i="7" l="1"/>
  <c r="F9405" i="7" l="1"/>
  <c r="F9406" i="7" l="1"/>
  <c r="F9407" i="7" l="1"/>
  <c r="F9408" i="7" l="1"/>
  <c r="F9409" i="7" l="1"/>
  <c r="F9410" i="7" l="1"/>
  <c r="F9411" i="7" l="1"/>
  <c r="F9412" i="7" l="1"/>
  <c r="F9413" i="7" l="1"/>
  <c r="F9414" i="7" l="1"/>
  <c r="F9415" i="7" l="1"/>
  <c r="F9416" i="7" l="1"/>
  <c r="F9417" i="7" l="1"/>
  <c r="F9418" i="7" l="1"/>
  <c r="F9419" i="7" l="1"/>
  <c r="F9420" i="7" l="1"/>
  <c r="F9421" i="7" l="1"/>
  <c r="F9422" i="7" l="1"/>
  <c r="F9423" i="7" l="1"/>
  <c r="F9424" i="7" l="1"/>
  <c r="F9425" i="7" l="1"/>
  <c r="F9426" i="7" l="1"/>
  <c r="F9427" i="7" l="1"/>
  <c r="F9428" i="7" l="1"/>
  <c r="F9429" i="7" l="1"/>
  <c r="F9430" i="7" l="1"/>
  <c r="F9431" i="7" l="1"/>
  <c r="F9432" i="7" l="1"/>
  <c r="F9433" i="7" l="1"/>
  <c r="F9434" i="7" l="1"/>
  <c r="F9435" i="7" l="1"/>
  <c r="F9436" i="7" l="1"/>
  <c r="F9437" i="7" l="1"/>
  <c r="F9438" i="7" l="1"/>
  <c r="F9439" i="7" l="1"/>
  <c r="F9440" i="7" l="1"/>
  <c r="F9441" i="7" l="1"/>
  <c r="F9442" i="7" l="1"/>
  <c r="F9443" i="7" l="1"/>
  <c r="F9444" i="7" l="1"/>
  <c r="F9445" i="7" l="1"/>
  <c r="F9446" i="7" l="1"/>
  <c r="F9447" i="7" l="1"/>
  <c r="F9448" i="7" l="1"/>
  <c r="F9449" i="7" l="1"/>
  <c r="F9450" i="7" l="1"/>
  <c r="F9451" i="7" l="1"/>
  <c r="F9452" i="7" l="1"/>
  <c r="F9453" i="7" l="1"/>
  <c r="F9454" i="7" l="1"/>
  <c r="F9455" i="7" l="1"/>
  <c r="F9456" i="7" l="1"/>
  <c r="F9457" i="7" l="1"/>
  <c r="F9458" i="7" l="1"/>
  <c r="F9459" i="7" l="1"/>
  <c r="F9460" i="7" l="1"/>
  <c r="F9461" i="7" l="1"/>
  <c r="F9462" i="7" l="1"/>
  <c r="F9463" i="7" l="1"/>
  <c r="F9464" i="7" l="1"/>
  <c r="F9465" i="7" l="1"/>
  <c r="F9466" i="7" l="1"/>
  <c r="F9467" i="7" l="1"/>
  <c r="F9468" i="7" l="1"/>
  <c r="F9469" i="7" l="1"/>
  <c r="F9470" i="7" l="1"/>
  <c r="F9471" i="7" l="1"/>
  <c r="F9472" i="7" l="1"/>
  <c r="F9473" i="7" l="1"/>
  <c r="F9474" i="7" l="1"/>
  <c r="F9475" i="7" l="1"/>
  <c r="F9476" i="7" l="1"/>
  <c r="F9477" i="7" l="1"/>
  <c r="F9478" i="7" l="1"/>
  <c r="F9479" i="7" l="1"/>
  <c r="F9480" i="7" l="1"/>
  <c r="F9481" i="7" l="1"/>
  <c r="F9482" i="7" l="1"/>
  <c r="F9483" i="7" l="1"/>
  <c r="F9484" i="7" l="1"/>
  <c r="F9485" i="7" l="1"/>
  <c r="F9486" i="7" l="1"/>
  <c r="F9487" i="7" l="1"/>
  <c r="F9488" i="7" l="1"/>
  <c r="F9489" i="7" l="1"/>
  <c r="F9490" i="7" l="1"/>
  <c r="F9491" i="7" l="1"/>
  <c r="F9492" i="7" l="1"/>
  <c r="F9493" i="7" l="1"/>
  <c r="F9494" i="7" l="1"/>
  <c r="F9495" i="7" l="1"/>
  <c r="F9496" i="7" l="1"/>
  <c r="F9497" i="7" l="1"/>
  <c r="F9498" i="7" l="1"/>
  <c r="F9499" i="7" l="1"/>
  <c r="F9500" i="7" l="1"/>
  <c r="F9501" i="7" l="1"/>
  <c r="F9502" i="7" l="1"/>
  <c r="F9503" i="7" l="1"/>
  <c r="F9504" i="7" l="1"/>
  <c r="F9505" i="7" l="1"/>
  <c r="F9506" i="7" l="1"/>
  <c r="F9507" i="7" l="1"/>
  <c r="F9508" i="7" l="1"/>
  <c r="F9509" i="7" l="1"/>
  <c r="F9510" i="7" l="1"/>
  <c r="F9511" i="7" l="1"/>
  <c r="F9512" i="7" l="1"/>
  <c r="F9513" i="7" l="1"/>
  <c r="F9514" i="7" l="1"/>
  <c r="F9515" i="7" l="1"/>
  <c r="F9516" i="7" l="1"/>
  <c r="F9517" i="7" l="1"/>
  <c r="F9518" i="7" l="1"/>
  <c r="F9519" i="7" l="1"/>
  <c r="F9520" i="7" l="1"/>
  <c r="F9521" i="7" l="1"/>
  <c r="F9522" i="7" l="1"/>
  <c r="F9523" i="7" l="1"/>
  <c r="F9524" i="7" l="1"/>
  <c r="F9525" i="7" l="1"/>
  <c r="F9526" i="7" l="1"/>
  <c r="F9527" i="7" l="1"/>
  <c r="F9528" i="7" l="1"/>
  <c r="F9529" i="7" l="1"/>
  <c r="F9530" i="7" l="1"/>
  <c r="F9531" i="7" l="1"/>
  <c r="F9532" i="7" l="1"/>
  <c r="F9533" i="7" l="1"/>
  <c r="F9534" i="7" l="1"/>
  <c r="F9535" i="7" l="1"/>
  <c r="F9536" i="7" l="1"/>
  <c r="F9537" i="7" l="1"/>
  <c r="F9538" i="7" l="1"/>
  <c r="F9539" i="7" l="1"/>
  <c r="F9540" i="7" l="1"/>
  <c r="F9541" i="7" l="1"/>
  <c r="F9542" i="7" l="1"/>
  <c r="F9543" i="7" l="1"/>
  <c r="F9544" i="7" l="1"/>
  <c r="F9545" i="7" l="1"/>
  <c r="F9546" i="7" l="1"/>
  <c r="F9547" i="7" l="1"/>
  <c r="F9548" i="7" l="1"/>
  <c r="F9549" i="7" l="1"/>
  <c r="F9550" i="7" l="1"/>
  <c r="F9551" i="7" l="1"/>
  <c r="F9552" i="7" l="1"/>
  <c r="F9553" i="7" l="1"/>
  <c r="F9554" i="7" l="1"/>
  <c r="F9555" i="7" l="1"/>
  <c r="F9556" i="7" l="1"/>
  <c r="F9557" i="7" l="1"/>
  <c r="F9558" i="7" l="1"/>
  <c r="F9559" i="7" l="1"/>
  <c r="F9560" i="7" l="1"/>
  <c r="F9561" i="7" l="1"/>
  <c r="F9562" i="7" l="1"/>
  <c r="F9563" i="7" l="1"/>
  <c r="F9564" i="7" l="1"/>
  <c r="F9565" i="7" l="1"/>
  <c r="F9566" i="7" l="1"/>
  <c r="F9567" i="7" l="1"/>
  <c r="F9568" i="7" l="1"/>
  <c r="F9569" i="7" l="1"/>
  <c r="F9570" i="7" l="1"/>
  <c r="F9571" i="7" l="1"/>
  <c r="F9572" i="7" l="1"/>
  <c r="F9573" i="7" l="1"/>
  <c r="F9574" i="7" l="1"/>
  <c r="F9575" i="7" l="1"/>
  <c r="F9576" i="7" l="1"/>
  <c r="F9577" i="7" l="1"/>
  <c r="F9578" i="7" l="1"/>
  <c r="F9579" i="7" l="1"/>
  <c r="F9580" i="7" l="1"/>
  <c r="F9581" i="7" l="1"/>
  <c r="F9582" i="7" l="1"/>
  <c r="F9583" i="7" l="1"/>
  <c r="F9584" i="7" l="1"/>
  <c r="F9585" i="7" l="1"/>
  <c r="F9586" i="7" l="1"/>
  <c r="F9587" i="7" l="1"/>
  <c r="F9588" i="7" l="1"/>
  <c r="F9589" i="7" l="1"/>
  <c r="F9590" i="7" l="1"/>
  <c r="F9591" i="7" l="1"/>
  <c r="F9592" i="7" l="1"/>
  <c r="F9593" i="7" l="1"/>
  <c r="F9594" i="7" l="1"/>
  <c r="F9595" i="7" l="1"/>
  <c r="F9596" i="7" l="1"/>
  <c r="F9597" i="7" l="1"/>
  <c r="F9598" i="7" l="1"/>
  <c r="F9599" i="7" l="1"/>
  <c r="F9600" i="7" l="1"/>
  <c r="F9601" i="7" l="1"/>
  <c r="F9602" i="7" l="1"/>
  <c r="F9603" i="7" l="1"/>
  <c r="F9604" i="7" l="1"/>
  <c r="F9605" i="7" l="1"/>
  <c r="F9606" i="7" l="1"/>
  <c r="F9607" i="7" l="1"/>
  <c r="F9608" i="7" l="1"/>
  <c r="F9609" i="7" l="1"/>
  <c r="F9610" i="7" l="1"/>
  <c r="F9611" i="7" l="1"/>
  <c r="F9612" i="7" l="1"/>
  <c r="F9613" i="7" l="1"/>
  <c r="F9614" i="7" l="1"/>
  <c r="F9615" i="7" l="1"/>
  <c r="F9616" i="7" l="1"/>
  <c r="F9617" i="7" l="1"/>
  <c r="F9618" i="7" l="1"/>
  <c r="F9619" i="7" l="1"/>
  <c r="F9620" i="7" l="1"/>
  <c r="F9621" i="7" l="1"/>
  <c r="F9622" i="7" l="1"/>
  <c r="F9623" i="7" l="1"/>
  <c r="F9624" i="7" l="1"/>
  <c r="F9625" i="7" l="1"/>
  <c r="F9626" i="7" l="1"/>
  <c r="F9627" i="7" l="1"/>
  <c r="F9628" i="7" l="1"/>
  <c r="F9629" i="7" l="1"/>
  <c r="F9630" i="7" l="1"/>
  <c r="F9631" i="7" l="1"/>
  <c r="F9632" i="7" l="1"/>
  <c r="F9633" i="7" l="1"/>
  <c r="F9634" i="7" l="1"/>
  <c r="F9635" i="7" l="1"/>
  <c r="F9636" i="7" l="1"/>
  <c r="F9637" i="7" l="1"/>
  <c r="F9638" i="7" l="1"/>
  <c r="F9639" i="7" l="1"/>
  <c r="F9640" i="7" l="1"/>
  <c r="F9641" i="7" l="1"/>
  <c r="F9642" i="7" l="1"/>
  <c r="F9643" i="7" l="1"/>
  <c r="F9644" i="7" l="1"/>
  <c r="F9645" i="7" l="1"/>
  <c r="F9646" i="7" l="1"/>
  <c r="F9647" i="7" l="1"/>
  <c r="F9648" i="7" l="1"/>
  <c r="F9649" i="7" l="1"/>
  <c r="F9650" i="7" l="1"/>
  <c r="F9651" i="7" l="1"/>
  <c r="F9652" i="7" l="1"/>
  <c r="F9653" i="7" l="1"/>
  <c r="F9654" i="7" l="1"/>
  <c r="F9655" i="7" l="1"/>
  <c r="F9656" i="7" l="1"/>
  <c r="F9657" i="7" l="1"/>
  <c r="F9658" i="7" l="1"/>
  <c r="F9659" i="7" l="1"/>
  <c r="F9660" i="7" l="1"/>
  <c r="F9661" i="7" l="1"/>
  <c r="F9662" i="7" l="1"/>
  <c r="F9663" i="7" l="1"/>
  <c r="F9664" i="7" l="1"/>
  <c r="F9665" i="7" l="1"/>
  <c r="F9666" i="7" l="1"/>
  <c r="F9667" i="7" l="1"/>
  <c r="F9668" i="7" l="1"/>
  <c r="F9669" i="7" l="1"/>
  <c r="F9670" i="7" l="1"/>
  <c r="F9671" i="7" l="1"/>
  <c r="F9672" i="7" l="1"/>
  <c r="F9673" i="7" l="1"/>
  <c r="F9674" i="7" l="1"/>
  <c r="F9675" i="7" l="1"/>
  <c r="F9676" i="7" l="1"/>
  <c r="F9677" i="7" l="1"/>
  <c r="F9678" i="7" l="1"/>
  <c r="F9679" i="7" l="1"/>
  <c r="F9680" i="7" l="1"/>
  <c r="F9681" i="7" l="1"/>
  <c r="F9682" i="7" l="1"/>
  <c r="F9683" i="7" l="1"/>
  <c r="F9684" i="7" l="1"/>
  <c r="F9685" i="7" l="1"/>
  <c r="F9686" i="7" l="1"/>
  <c r="F9687" i="7" l="1"/>
  <c r="F9688" i="7" l="1"/>
  <c r="F9689" i="7" l="1"/>
  <c r="F9690" i="7" l="1"/>
  <c r="F9691" i="7" l="1"/>
  <c r="F9692" i="7" l="1"/>
  <c r="F9693" i="7" l="1"/>
  <c r="F9694" i="7" l="1"/>
  <c r="F9695" i="7" l="1"/>
  <c r="F9696" i="7" l="1"/>
  <c r="F9697" i="7" l="1"/>
  <c r="F9698" i="7" l="1"/>
  <c r="F9699" i="7" l="1"/>
  <c r="F9700" i="7" l="1"/>
  <c r="F9701" i="7" l="1"/>
  <c r="F9702" i="7" l="1"/>
  <c r="F9703" i="7" l="1"/>
  <c r="F9704" i="7" l="1"/>
  <c r="F9705" i="7" l="1"/>
  <c r="F9706" i="7" l="1"/>
  <c r="F9707" i="7" l="1"/>
  <c r="F9708" i="7" l="1"/>
  <c r="F9709" i="7" l="1"/>
  <c r="F9710" i="7" l="1"/>
  <c r="F9711" i="7" l="1"/>
  <c r="F9712" i="7" l="1"/>
  <c r="F9713" i="7" l="1"/>
  <c r="F9714" i="7" l="1"/>
  <c r="F9715" i="7" l="1"/>
  <c r="F9716" i="7" l="1"/>
  <c r="F9717" i="7" l="1"/>
  <c r="F9718" i="7" l="1"/>
  <c r="F9719" i="7" l="1"/>
  <c r="F9720" i="7" l="1"/>
  <c r="F9721" i="7" l="1"/>
  <c r="F9722" i="7" l="1"/>
  <c r="F9723" i="7" l="1"/>
  <c r="F9724" i="7" l="1"/>
  <c r="F9725" i="7" l="1"/>
  <c r="F9726" i="7" l="1"/>
  <c r="F9727" i="7" l="1"/>
  <c r="F9728" i="7" l="1"/>
  <c r="F9729" i="7" l="1"/>
  <c r="F9730" i="7" l="1"/>
  <c r="F9731" i="7" l="1"/>
  <c r="F9732" i="7" l="1"/>
  <c r="F9733" i="7" l="1"/>
  <c r="F9734" i="7" l="1"/>
  <c r="F9735" i="7" l="1"/>
  <c r="F9736" i="7" l="1"/>
  <c r="F9737" i="7" l="1"/>
  <c r="F9738" i="7" l="1"/>
  <c r="F9739" i="7" l="1"/>
  <c r="F9740" i="7" l="1"/>
  <c r="F9741" i="7" l="1"/>
  <c r="F9742" i="7" l="1"/>
  <c r="F9743" i="7" l="1"/>
  <c r="F9744" i="7" l="1"/>
  <c r="F9745" i="7" l="1"/>
  <c r="F9746" i="7" l="1"/>
  <c r="F9747" i="7" l="1"/>
  <c r="F9748" i="7" l="1"/>
  <c r="F9749" i="7" l="1"/>
  <c r="F9750" i="7" l="1"/>
  <c r="F9751" i="7" l="1"/>
  <c r="F9752" i="7" l="1"/>
  <c r="F9753" i="7" l="1"/>
  <c r="F9754" i="7" l="1"/>
  <c r="F9755" i="7" l="1"/>
  <c r="F9756" i="7" l="1"/>
  <c r="F9757" i="7" l="1"/>
  <c r="F9758" i="7" l="1"/>
  <c r="F9759" i="7" l="1"/>
  <c r="F9760" i="7" l="1"/>
  <c r="F9761" i="7" l="1"/>
  <c r="F9762" i="7" l="1"/>
  <c r="F9763" i="7" l="1"/>
  <c r="F9764" i="7" l="1"/>
  <c r="F9765" i="7" l="1"/>
  <c r="F9766" i="7" l="1"/>
  <c r="F9767" i="7" l="1"/>
  <c r="F9768" i="7" l="1"/>
  <c r="F9769" i="7" l="1"/>
  <c r="F9770" i="7" l="1"/>
  <c r="F9771" i="7" l="1"/>
  <c r="F9772" i="7" l="1"/>
  <c r="F9773" i="7" l="1"/>
  <c r="F9774" i="7" l="1"/>
  <c r="F9775" i="7" l="1"/>
  <c r="F9776" i="7" l="1"/>
  <c r="F9777" i="7" l="1"/>
  <c r="F9778" i="7" l="1"/>
  <c r="F9779" i="7" l="1"/>
  <c r="F9780" i="7" l="1"/>
  <c r="F9781" i="7" l="1"/>
  <c r="F9782" i="7" l="1"/>
  <c r="F9783" i="7" l="1"/>
  <c r="F9784" i="7" l="1"/>
  <c r="F9785" i="7" l="1"/>
  <c r="F9786" i="7" l="1"/>
  <c r="F9787" i="7" l="1"/>
  <c r="F9788" i="7" l="1"/>
  <c r="F9789" i="7" l="1"/>
  <c r="F9790" i="7" l="1"/>
  <c r="F9791" i="7" l="1"/>
  <c r="F9792" i="7" l="1"/>
  <c r="F9793" i="7" l="1"/>
  <c r="F9794" i="7" l="1"/>
  <c r="F9795" i="7" l="1"/>
  <c r="F9796" i="7" l="1"/>
  <c r="F9797" i="7" l="1"/>
  <c r="F9798" i="7" l="1"/>
  <c r="F9799" i="7" l="1"/>
  <c r="F9800" i="7" l="1"/>
  <c r="F9801" i="7" l="1"/>
  <c r="F9802" i="7" l="1"/>
  <c r="F9803" i="7" l="1"/>
  <c r="F9804" i="7" l="1"/>
  <c r="F9805" i="7" l="1"/>
  <c r="F9806" i="7" l="1"/>
  <c r="F9807" i="7" l="1"/>
  <c r="F9808" i="7" l="1"/>
  <c r="F9809" i="7" l="1"/>
  <c r="F9810" i="7" l="1"/>
  <c r="F9811" i="7" l="1"/>
  <c r="F9812" i="7" l="1"/>
  <c r="F9813" i="7" l="1"/>
  <c r="F9814" i="7" l="1"/>
  <c r="F9815" i="7" l="1"/>
  <c r="F9816" i="7" l="1"/>
  <c r="F9817" i="7" l="1"/>
  <c r="F9818" i="7" l="1"/>
  <c r="F9819" i="7" l="1"/>
  <c r="F9820" i="7" l="1"/>
  <c r="F9821" i="7" l="1"/>
  <c r="F9822" i="7" l="1"/>
  <c r="F9823" i="7" l="1"/>
  <c r="F9824" i="7" l="1"/>
  <c r="F9825" i="7" l="1"/>
  <c r="F9826" i="7" l="1"/>
  <c r="F9827" i="7" l="1"/>
  <c r="F9828" i="7" l="1"/>
  <c r="F9829" i="7" l="1"/>
  <c r="F9830" i="7" l="1"/>
  <c r="F9831" i="7" l="1"/>
  <c r="F9832" i="7" l="1"/>
  <c r="F9833" i="7" l="1"/>
  <c r="F9834" i="7" l="1"/>
  <c r="F9835" i="7" l="1"/>
  <c r="F9836" i="7" l="1"/>
  <c r="F9837" i="7" l="1"/>
  <c r="F9838" i="7" l="1"/>
  <c r="F9839" i="7" l="1"/>
  <c r="F9840" i="7" l="1"/>
  <c r="F9841" i="7" l="1"/>
  <c r="F9842" i="7" l="1"/>
  <c r="F9843" i="7" l="1"/>
  <c r="F9844" i="7" l="1"/>
  <c r="F9845" i="7" l="1"/>
  <c r="F9846" i="7" l="1"/>
  <c r="F9847" i="7" l="1"/>
  <c r="F9848" i="7" l="1"/>
  <c r="F9849" i="7" l="1"/>
  <c r="F9850" i="7" l="1"/>
  <c r="F9851" i="7" l="1"/>
  <c r="F9852" i="7" l="1"/>
  <c r="F9853" i="7" l="1"/>
  <c r="F9854" i="7" l="1"/>
  <c r="F9855" i="7" l="1"/>
  <c r="F9856" i="7" l="1"/>
  <c r="F9857" i="7" l="1"/>
  <c r="F9858" i="7" l="1"/>
  <c r="F9859" i="7" l="1"/>
  <c r="F9860" i="7" l="1"/>
  <c r="F9861" i="7" l="1"/>
  <c r="F9862" i="7" l="1"/>
  <c r="F9863" i="7" l="1"/>
  <c r="F9864" i="7" l="1"/>
  <c r="F9865" i="7" l="1"/>
  <c r="F9866" i="7" l="1"/>
  <c r="F9867" i="7" l="1"/>
  <c r="F9868" i="7" l="1"/>
  <c r="F9869" i="7" l="1"/>
  <c r="F9870" i="7" l="1"/>
  <c r="F9871" i="7" l="1"/>
  <c r="F9872" i="7" l="1"/>
  <c r="F9873" i="7" l="1"/>
  <c r="F9874" i="7" l="1"/>
  <c r="F9875" i="7" l="1"/>
  <c r="F9876" i="7" l="1"/>
  <c r="F9877" i="7" l="1"/>
  <c r="F9878" i="7" l="1"/>
  <c r="F9879" i="7" l="1"/>
  <c r="F9880" i="7" l="1"/>
  <c r="F9881" i="7" l="1"/>
  <c r="F9882" i="7" l="1"/>
  <c r="F9883" i="7" l="1"/>
  <c r="F9884" i="7" l="1"/>
  <c r="F9885" i="7" l="1"/>
  <c r="F9886" i="7" l="1"/>
  <c r="F9887" i="7" l="1"/>
  <c r="F9888" i="7" l="1"/>
  <c r="F9889" i="7" l="1"/>
  <c r="F9890" i="7" l="1"/>
  <c r="F9891" i="7" l="1"/>
  <c r="F9892" i="7" l="1"/>
  <c r="F9893" i="7" l="1"/>
  <c r="F9894" i="7" l="1"/>
  <c r="F9895" i="7" l="1"/>
  <c r="F9896" i="7" l="1"/>
  <c r="F9897" i="7" l="1"/>
  <c r="F9898" i="7" l="1"/>
  <c r="F9899" i="7" l="1"/>
  <c r="F9900" i="7" l="1"/>
  <c r="F9901" i="7" l="1"/>
  <c r="F9902" i="7" l="1"/>
  <c r="F9903" i="7" l="1"/>
  <c r="F9904" i="7" l="1"/>
  <c r="F9905" i="7" l="1"/>
  <c r="F9906" i="7" l="1"/>
  <c r="F9907" i="7" l="1"/>
  <c r="F9908" i="7" l="1"/>
  <c r="F9909" i="7" l="1"/>
  <c r="F9910" i="7" l="1"/>
  <c r="F9911" i="7" l="1"/>
  <c r="F9912" i="7" l="1"/>
  <c r="F9913" i="7" l="1"/>
  <c r="F9914" i="7" l="1"/>
  <c r="F9915" i="7" l="1"/>
  <c r="F9916" i="7" l="1"/>
  <c r="F9917" i="7" l="1"/>
  <c r="F9918" i="7" l="1"/>
  <c r="F9919" i="7" l="1"/>
  <c r="F9920" i="7" l="1"/>
  <c r="F9921" i="7" l="1"/>
  <c r="F9922" i="7" l="1"/>
  <c r="F9923" i="7" l="1"/>
  <c r="F9924" i="7" l="1"/>
  <c r="F9925" i="7" l="1"/>
  <c r="F9926" i="7" l="1"/>
  <c r="F9927" i="7" l="1"/>
  <c r="F9928" i="7" l="1"/>
  <c r="F9929" i="7" l="1"/>
  <c r="F9930" i="7" l="1"/>
  <c r="F9931" i="7" l="1"/>
  <c r="F9932" i="7" l="1"/>
  <c r="F9933" i="7" l="1"/>
  <c r="F9934" i="7" l="1"/>
  <c r="F9935" i="7" l="1"/>
  <c r="F9936" i="7" l="1"/>
  <c r="F9937" i="7" l="1"/>
  <c r="F9938" i="7" l="1"/>
  <c r="F9939" i="7" l="1"/>
  <c r="F9940" i="7" l="1"/>
  <c r="F9941" i="7" l="1"/>
  <c r="F9942" i="7" l="1"/>
  <c r="F9943" i="7" l="1"/>
  <c r="F9944" i="7" l="1"/>
  <c r="F9945" i="7" l="1"/>
  <c r="F9946" i="7" l="1"/>
  <c r="F9947" i="7" l="1"/>
  <c r="F9948" i="7" l="1"/>
  <c r="F9949" i="7" l="1"/>
  <c r="F9950" i="7" l="1"/>
  <c r="F9951" i="7" l="1"/>
  <c r="F9952" i="7" l="1"/>
  <c r="F9953" i="7" l="1"/>
  <c r="F9954" i="7" l="1"/>
  <c r="F9955" i="7" l="1"/>
  <c r="F9956" i="7" l="1"/>
  <c r="F9957" i="7" l="1"/>
  <c r="F9958" i="7" l="1"/>
  <c r="F9959" i="7" l="1"/>
  <c r="F9960" i="7" l="1"/>
  <c r="F9961" i="7" l="1"/>
  <c r="F9962" i="7" l="1"/>
  <c r="F9963" i="7" l="1"/>
  <c r="F9964" i="7" l="1"/>
  <c r="F9965" i="7" l="1"/>
  <c r="F9966" i="7" l="1"/>
  <c r="F9967" i="7" l="1"/>
  <c r="F9968" i="7" l="1"/>
  <c r="F9969" i="7" l="1"/>
  <c r="F9970" i="7" l="1"/>
  <c r="F9971" i="7" l="1"/>
  <c r="F9972" i="7" l="1"/>
  <c r="F9973" i="7" l="1"/>
  <c r="F9974" i="7" l="1"/>
  <c r="F9975" i="7" l="1"/>
  <c r="F9976" i="7" l="1"/>
  <c r="F9977" i="7" l="1"/>
  <c r="F9978" i="7" l="1"/>
  <c r="F9979" i="7" l="1"/>
  <c r="F9980" i="7" l="1"/>
  <c r="F9981" i="7" l="1"/>
  <c r="F9982" i="7" l="1"/>
  <c r="F9983" i="7" l="1"/>
  <c r="F9984" i="7" l="1"/>
  <c r="F9985" i="7" l="1"/>
  <c r="F9986" i="7" l="1"/>
  <c r="F9987" i="7" l="1"/>
  <c r="F9988" i="7" l="1"/>
  <c r="F9989" i="7" l="1"/>
  <c r="F9990" i="7" l="1"/>
  <c r="F9991" i="7" l="1"/>
  <c r="F9992" i="7" l="1"/>
  <c r="F9993" i="7" l="1"/>
  <c r="F9994" i="7" l="1"/>
  <c r="F9995" i="7" l="1"/>
  <c r="F9996" i="7" l="1"/>
  <c r="F9997" i="7" l="1"/>
  <c r="F9998" i="7" l="1"/>
  <c r="F9999" i="7" l="1"/>
  <c r="F10000" i="7" l="1"/>
  <c r="F10001" i="7" l="1"/>
  <c r="F10002" i="7" l="1"/>
  <c r="F10003" i="7" l="1"/>
  <c r="F10004" i="7" l="1"/>
  <c r="F10005" i="7" l="1"/>
  <c r="F10006" i="7" l="1"/>
  <c r="F10007" i="7" l="1"/>
  <c r="F10008" i="7" l="1"/>
  <c r="F10009" i="7" l="1"/>
  <c r="F10010" i="7" l="1"/>
  <c r="F10011" i="7" l="1"/>
  <c r="F10012" i="7" l="1"/>
  <c r="F10013" i="7" l="1"/>
  <c r="F10014" i="7" l="1"/>
  <c r="F10015" i="7" l="1"/>
  <c r="F10016" i="7" l="1"/>
  <c r="F10017" i="7" l="1"/>
  <c r="F10018" i="7" l="1"/>
  <c r="F10019" i="7" l="1"/>
  <c r="F10020" i="7" l="1"/>
  <c r="F10021" i="7" l="1"/>
  <c r="F10022" i="7" l="1"/>
  <c r="F10023" i="7" l="1"/>
  <c r="F10024" i="7" l="1"/>
  <c r="F10025" i="7" l="1"/>
  <c r="F10026" i="7" l="1"/>
  <c r="F10027" i="7" l="1"/>
  <c r="F10028" i="7" l="1"/>
  <c r="F10029" i="7" l="1"/>
  <c r="F10030" i="7" l="1"/>
  <c r="F10031" i="7" l="1"/>
  <c r="F10032" i="7" l="1"/>
  <c r="F10033" i="7" l="1"/>
  <c r="F10034" i="7" l="1"/>
  <c r="F10035" i="7" l="1"/>
  <c r="F10036" i="7" l="1"/>
  <c r="F10037" i="7" l="1"/>
  <c r="F10038" i="7" l="1"/>
  <c r="F10039" i="7" l="1"/>
  <c r="F10040" i="7" l="1"/>
  <c r="F10041" i="7" l="1"/>
  <c r="F10042" i="7" l="1"/>
  <c r="F10043" i="7" l="1"/>
  <c r="F10044" i="7" l="1"/>
  <c r="F10045" i="7" l="1"/>
  <c r="F10046" i="7" l="1"/>
  <c r="F10047" i="7" l="1"/>
  <c r="F10048" i="7" l="1"/>
  <c r="F10049" i="7" l="1"/>
  <c r="F10050" i="7" l="1"/>
  <c r="F10051" i="7" l="1"/>
  <c r="F10052" i="7" l="1"/>
  <c r="F10053" i="7" l="1"/>
  <c r="F10054" i="7" l="1"/>
  <c r="F10055" i="7" l="1"/>
  <c r="F10056" i="7" l="1"/>
  <c r="F10057" i="7" l="1"/>
  <c r="F10058" i="7" l="1"/>
  <c r="F10059" i="7" l="1"/>
  <c r="F10060" i="7" l="1"/>
  <c r="F10061" i="7" l="1"/>
  <c r="F10062" i="7" l="1"/>
  <c r="F10063" i="7" l="1"/>
  <c r="F10064" i="7" l="1"/>
  <c r="F10065" i="7" l="1"/>
  <c r="F10066" i="7" l="1"/>
  <c r="F10067" i="7" l="1"/>
  <c r="F10068" i="7" l="1"/>
  <c r="F10069" i="7" l="1"/>
  <c r="F10070" i="7" l="1"/>
  <c r="F10071" i="7" l="1"/>
  <c r="F10072" i="7" l="1"/>
  <c r="F10073" i="7" l="1"/>
  <c r="F10074" i="7" l="1"/>
  <c r="F10075" i="7" l="1"/>
  <c r="F10076" i="7" l="1"/>
  <c r="F10077" i="7" l="1"/>
  <c r="F10078" i="7" l="1"/>
  <c r="F10079" i="7" l="1"/>
  <c r="F10080" i="7" l="1"/>
  <c r="F10081" i="7" l="1"/>
  <c r="F10082" i="7" l="1"/>
  <c r="F10083" i="7" l="1"/>
  <c r="F10084" i="7" l="1"/>
  <c r="F10085" i="7" l="1"/>
  <c r="F10086" i="7" l="1"/>
  <c r="F10087" i="7" l="1"/>
  <c r="F10088" i="7" l="1"/>
  <c r="F10089" i="7" l="1"/>
  <c r="F10090" i="7" l="1"/>
  <c r="F10091" i="7" l="1"/>
  <c r="F10092" i="7" l="1"/>
  <c r="F10093" i="7" l="1"/>
  <c r="F10094" i="7" l="1"/>
  <c r="F10095" i="7" l="1"/>
  <c r="F10096" i="7" l="1"/>
  <c r="F10097" i="7" l="1"/>
  <c r="F10098" i="7" l="1"/>
  <c r="F10099" i="7" l="1"/>
  <c r="F10100" i="7" l="1"/>
  <c r="F10101" i="7" l="1"/>
  <c r="F10102" i="7" l="1"/>
  <c r="F10103" i="7" l="1"/>
  <c r="F10104" i="7" l="1"/>
  <c r="F10105" i="7" l="1"/>
  <c r="F10106" i="7" l="1"/>
  <c r="F10107" i="7" l="1"/>
  <c r="F10108" i="7" l="1"/>
  <c r="F10109" i="7" l="1"/>
  <c r="F10110" i="7" l="1"/>
  <c r="F10111" i="7" l="1"/>
  <c r="F10112" i="7" l="1"/>
  <c r="F10113" i="7" l="1"/>
  <c r="F10114" i="7" l="1"/>
  <c r="F10115" i="7" l="1"/>
  <c r="F10116" i="7" l="1"/>
  <c r="F10117" i="7" l="1"/>
  <c r="F10118" i="7" l="1"/>
  <c r="F10119" i="7" l="1"/>
  <c r="F10120" i="7" l="1"/>
  <c r="F10121" i="7" l="1"/>
  <c r="F10122" i="7" l="1"/>
  <c r="F10123" i="7" l="1"/>
  <c r="F10124" i="7" l="1"/>
  <c r="F10125" i="7" l="1"/>
  <c r="F10126" i="7" l="1"/>
  <c r="F10127" i="7" l="1"/>
  <c r="F10128" i="7" l="1"/>
  <c r="F10129" i="7" l="1"/>
  <c r="F10130" i="7" l="1"/>
  <c r="F10131" i="7" l="1"/>
  <c r="F10132" i="7" l="1"/>
  <c r="F10133" i="7" l="1"/>
  <c r="F10134" i="7" l="1"/>
  <c r="F10135" i="7" l="1"/>
  <c r="F10136" i="7" l="1"/>
  <c r="F10137" i="7" l="1"/>
  <c r="F10138" i="7" l="1"/>
  <c r="F10139" i="7" l="1"/>
  <c r="F10140" i="7" l="1"/>
  <c r="F10141" i="7" l="1"/>
  <c r="F10142" i="7" l="1"/>
  <c r="F10143" i="7" l="1"/>
  <c r="F10144" i="7" l="1"/>
  <c r="F10145" i="7" l="1"/>
  <c r="F10146" i="7" l="1"/>
  <c r="F10147" i="7" l="1"/>
  <c r="F10148" i="7" l="1"/>
  <c r="F10149" i="7" l="1"/>
  <c r="F10150" i="7" l="1"/>
  <c r="F10151" i="7" l="1"/>
  <c r="F10152" i="7" l="1"/>
  <c r="F10153" i="7" l="1"/>
  <c r="F10154" i="7" l="1"/>
  <c r="F10155" i="7" l="1"/>
  <c r="F10156" i="7" l="1"/>
  <c r="F10157" i="7" l="1"/>
  <c r="F10158" i="7" l="1"/>
  <c r="F10159" i="7" l="1"/>
  <c r="F10160" i="7" l="1"/>
  <c r="F10161" i="7" l="1"/>
  <c r="F10162" i="7" l="1"/>
  <c r="F10163" i="7" l="1"/>
  <c r="F10164" i="7" l="1"/>
  <c r="F10165" i="7" l="1"/>
  <c r="F10166" i="7" l="1"/>
  <c r="F10167" i="7" l="1"/>
  <c r="F10168" i="7" l="1"/>
  <c r="F10169" i="7" l="1"/>
  <c r="F10170" i="7" l="1"/>
  <c r="F10171" i="7" l="1"/>
  <c r="F10172" i="7" l="1"/>
  <c r="F10173" i="7" l="1"/>
  <c r="F10174" i="7" l="1"/>
  <c r="F10175" i="7" l="1"/>
  <c r="F10176" i="7" l="1"/>
  <c r="F10177" i="7" l="1"/>
  <c r="F10178" i="7" l="1"/>
  <c r="F10179" i="7" l="1"/>
  <c r="F10180" i="7" l="1"/>
  <c r="F10181" i="7" l="1"/>
  <c r="F10182" i="7" l="1"/>
  <c r="F10183" i="7" l="1"/>
  <c r="F10184" i="7" l="1"/>
  <c r="F10185" i="7" l="1"/>
  <c r="F10186" i="7" l="1"/>
  <c r="F10187" i="7" l="1"/>
  <c r="F10188" i="7" l="1"/>
  <c r="F10189" i="7" l="1"/>
  <c r="F10190" i="7" l="1"/>
  <c r="F10191" i="7" l="1"/>
  <c r="F10192" i="7" l="1"/>
  <c r="F10193" i="7" l="1"/>
  <c r="F10194" i="7" l="1"/>
  <c r="F10195" i="7" l="1"/>
  <c r="F10196" i="7" l="1"/>
  <c r="F10197" i="7" l="1"/>
  <c r="F10198" i="7" l="1"/>
  <c r="F10199" i="7" l="1"/>
  <c r="F10200" i="7" l="1"/>
  <c r="F10201" i="7" l="1"/>
  <c r="F10202" i="7" l="1"/>
  <c r="F10203" i="7" l="1"/>
  <c r="F10204" i="7" l="1"/>
  <c r="F10205" i="7" l="1"/>
  <c r="F10206" i="7" l="1"/>
  <c r="F10207" i="7" l="1"/>
  <c r="F10208" i="7" l="1"/>
  <c r="F10209" i="7" l="1"/>
  <c r="F10210" i="7" l="1"/>
  <c r="F10211" i="7" l="1"/>
  <c r="F10212" i="7" l="1"/>
  <c r="F10213" i="7" l="1"/>
  <c r="F10214" i="7" l="1"/>
  <c r="F10215" i="7" l="1"/>
  <c r="F10216" i="7" l="1"/>
  <c r="F10217" i="7" l="1"/>
  <c r="F10218" i="7" l="1"/>
  <c r="F10219" i="7" l="1"/>
  <c r="F10220" i="7" l="1"/>
  <c r="F10221" i="7" l="1"/>
  <c r="F10222" i="7" l="1"/>
  <c r="F10223" i="7" l="1"/>
  <c r="F10224" i="7" l="1"/>
  <c r="F10225" i="7" l="1"/>
  <c r="F10226" i="7" l="1"/>
  <c r="F10227" i="7" l="1"/>
  <c r="F10228" i="7" l="1"/>
  <c r="F10229" i="7" l="1"/>
  <c r="F10230" i="7" l="1"/>
  <c r="F10231" i="7" l="1"/>
  <c r="F10232" i="7" l="1"/>
  <c r="F10233" i="7" l="1"/>
  <c r="F10234" i="7" l="1"/>
  <c r="F10235" i="7" l="1"/>
  <c r="F10236" i="7" l="1"/>
  <c r="F10237" i="7" l="1"/>
  <c r="F10238" i="7" l="1"/>
  <c r="F10239" i="7" l="1"/>
  <c r="F10240" i="7" l="1"/>
  <c r="F10241" i="7" l="1"/>
  <c r="F10242" i="7" l="1"/>
  <c r="F10243" i="7" l="1"/>
  <c r="F10244" i="7" l="1"/>
  <c r="F10245" i="7" l="1"/>
  <c r="F10246" i="7" l="1"/>
  <c r="F10247" i="7" l="1"/>
  <c r="F10248" i="7" l="1"/>
  <c r="F10249" i="7" l="1"/>
  <c r="F10250" i="7" l="1"/>
  <c r="F10251" i="7" l="1"/>
  <c r="F10252" i="7" l="1"/>
  <c r="F10253" i="7" l="1"/>
  <c r="F10254" i="7" l="1"/>
  <c r="F10255" i="7" l="1"/>
  <c r="F10256" i="7" l="1"/>
  <c r="F10257" i="7" l="1"/>
  <c r="F10258" i="7" l="1"/>
  <c r="F10259" i="7" l="1"/>
  <c r="F10260" i="7" l="1"/>
  <c r="F10261" i="7" l="1"/>
  <c r="F10262" i="7" l="1"/>
  <c r="F10263" i="7" l="1"/>
  <c r="F10264" i="7" l="1"/>
  <c r="F10265" i="7" l="1"/>
  <c r="F10266" i="7" l="1"/>
  <c r="F10267" i="7" l="1"/>
  <c r="F10268" i="7" l="1"/>
  <c r="F10269" i="7" l="1"/>
  <c r="F10270" i="7" l="1"/>
  <c r="F10271" i="7" l="1"/>
  <c r="F10272" i="7" l="1"/>
  <c r="F10273" i="7" l="1"/>
  <c r="F10274" i="7" l="1"/>
  <c r="F10275" i="7" l="1"/>
  <c r="F10276" i="7" l="1"/>
  <c r="F10277" i="7" l="1"/>
  <c r="F10278" i="7" l="1"/>
  <c r="F10279" i="7" l="1"/>
  <c r="F10280" i="7" l="1"/>
  <c r="F10281" i="7" l="1"/>
  <c r="F10282" i="7" l="1"/>
  <c r="F10283" i="7" l="1"/>
  <c r="F10284" i="7" l="1"/>
  <c r="F10285" i="7" l="1"/>
  <c r="F10286" i="7" l="1"/>
  <c r="F10287" i="7" l="1"/>
  <c r="F10288" i="7" l="1"/>
  <c r="F10289" i="7" l="1"/>
  <c r="F10290" i="7" l="1"/>
  <c r="F10291" i="7" l="1"/>
  <c r="F10292" i="7" l="1"/>
  <c r="F10293" i="7" l="1"/>
  <c r="F10294" i="7" l="1"/>
  <c r="F10295" i="7" l="1"/>
  <c r="F10296" i="7" l="1"/>
  <c r="F10297" i="7" l="1"/>
  <c r="F10298" i="7" l="1"/>
  <c r="F10299" i="7" l="1"/>
  <c r="F10300" i="7" l="1"/>
  <c r="F10301" i="7" l="1"/>
  <c r="F10302" i="7" l="1"/>
  <c r="F10303" i="7" l="1"/>
  <c r="F10304" i="7" l="1"/>
  <c r="F10305" i="7" l="1"/>
  <c r="F10306" i="7" l="1"/>
  <c r="F10307" i="7" l="1"/>
  <c r="F10308" i="7" l="1"/>
  <c r="F10309" i="7" l="1"/>
  <c r="F10310" i="7" l="1"/>
  <c r="F10311" i="7" l="1"/>
  <c r="F10312" i="7" l="1"/>
  <c r="F10313" i="7" l="1"/>
  <c r="F10314" i="7" l="1"/>
  <c r="F10315" i="7" l="1"/>
  <c r="F10316" i="7" l="1"/>
  <c r="F10317" i="7" l="1"/>
  <c r="F10318" i="7" l="1"/>
  <c r="F10319" i="7" l="1"/>
  <c r="F10320" i="7" l="1"/>
  <c r="F10321" i="7" l="1"/>
  <c r="F10322" i="7" l="1"/>
  <c r="F10323" i="7" l="1"/>
  <c r="F10324" i="7" l="1"/>
  <c r="F10325" i="7" l="1"/>
  <c r="F10326" i="7" l="1"/>
  <c r="F10327" i="7" l="1"/>
  <c r="F10328" i="7" l="1"/>
  <c r="F10329" i="7" l="1"/>
  <c r="F10330" i="7" l="1"/>
  <c r="F10331" i="7" l="1"/>
  <c r="F10332" i="7" l="1"/>
  <c r="F10333" i="7" l="1"/>
  <c r="F10334" i="7" l="1"/>
  <c r="F10335" i="7" l="1"/>
  <c r="F10336" i="7" l="1"/>
  <c r="F10337" i="7" l="1"/>
  <c r="F10338" i="7" l="1"/>
  <c r="F10339" i="7" l="1"/>
  <c r="F10340" i="7" l="1"/>
  <c r="F10341" i="7" l="1"/>
  <c r="F10342" i="7" l="1"/>
  <c r="F10343" i="7" l="1"/>
  <c r="F10344" i="7" l="1"/>
  <c r="F10345" i="7" l="1"/>
  <c r="F10346" i="7" l="1"/>
  <c r="F10347" i="7" l="1"/>
  <c r="F10348" i="7" l="1"/>
  <c r="F10349" i="7" l="1"/>
  <c r="F10350" i="7" l="1"/>
  <c r="F10351" i="7" l="1"/>
  <c r="F10352" i="7" l="1"/>
  <c r="F10353" i="7" l="1"/>
  <c r="F10354" i="7" l="1"/>
  <c r="F10355" i="7" l="1"/>
  <c r="F10356" i="7" l="1"/>
  <c r="F10357" i="7" l="1"/>
  <c r="F10358" i="7" l="1"/>
  <c r="F10359" i="7" l="1"/>
  <c r="F10360" i="7" l="1"/>
  <c r="F10361" i="7" l="1"/>
  <c r="F10362" i="7" l="1"/>
  <c r="F10363" i="7" l="1"/>
  <c r="F10364" i="7" l="1"/>
  <c r="F10365" i="7" l="1"/>
  <c r="F10366" i="7" l="1"/>
  <c r="F10367" i="7" l="1"/>
  <c r="F10368" i="7" l="1"/>
  <c r="F10369" i="7" l="1"/>
  <c r="F10370" i="7" l="1"/>
  <c r="F10371" i="7" l="1"/>
  <c r="F10372" i="7" l="1"/>
  <c r="F10373" i="7" l="1"/>
  <c r="F10374" i="7" l="1"/>
  <c r="F10375" i="7" l="1"/>
  <c r="F10376" i="7" l="1"/>
  <c r="F10377" i="7" l="1"/>
  <c r="F10378" i="7" l="1"/>
  <c r="F10379" i="7" l="1"/>
  <c r="F10380" i="7" l="1"/>
  <c r="F10381" i="7" l="1"/>
  <c r="F10382" i="7" l="1"/>
  <c r="F10383" i="7" l="1"/>
  <c r="F10384" i="7" l="1"/>
  <c r="F10385" i="7" l="1"/>
  <c r="F10386" i="7" l="1"/>
  <c r="F10387" i="7" l="1"/>
  <c r="F10388" i="7" l="1"/>
  <c r="F10389" i="7" l="1"/>
  <c r="F10390" i="7" l="1"/>
  <c r="F10391" i="7" l="1"/>
  <c r="F10392" i="7" l="1"/>
  <c r="F10393" i="7" l="1"/>
  <c r="F10394" i="7" l="1"/>
  <c r="F10395" i="7" l="1"/>
  <c r="F10396" i="7" l="1"/>
  <c r="F10397" i="7" l="1"/>
  <c r="F10398" i="7" l="1"/>
  <c r="F10399" i="7" l="1"/>
  <c r="F10400" i="7" l="1"/>
  <c r="F10401" i="7" l="1"/>
  <c r="F10402" i="7" l="1"/>
  <c r="F10403" i="7" l="1"/>
  <c r="F10404" i="7" l="1"/>
  <c r="F10405" i="7" l="1"/>
  <c r="F10406" i="7" l="1"/>
  <c r="F10407" i="7" l="1"/>
  <c r="F10408" i="7" l="1"/>
  <c r="F10409" i="7" l="1"/>
  <c r="F10410" i="7" l="1"/>
  <c r="F10411" i="7" l="1"/>
  <c r="F10412" i="7" l="1"/>
  <c r="F10413" i="7" l="1"/>
  <c r="F10414" i="7" l="1"/>
  <c r="F10415" i="7" l="1"/>
  <c r="F10416" i="7" l="1"/>
  <c r="F10417" i="7" l="1"/>
  <c r="F10418" i="7" l="1"/>
  <c r="F10419" i="7" l="1"/>
  <c r="F10420" i="7" l="1"/>
  <c r="F10421" i="7" l="1"/>
  <c r="F10422" i="7" l="1"/>
  <c r="F10423" i="7" l="1"/>
  <c r="F10424" i="7" l="1"/>
  <c r="F10425" i="7" l="1"/>
  <c r="F10426" i="7" l="1"/>
  <c r="F10427" i="7" l="1"/>
  <c r="F10428" i="7" l="1"/>
  <c r="F10429" i="7" l="1"/>
  <c r="F10430" i="7" l="1"/>
  <c r="F10431" i="7" l="1"/>
  <c r="F10432" i="7" l="1"/>
  <c r="F10433" i="7" l="1"/>
  <c r="F10434" i="7" l="1"/>
  <c r="F10435" i="7" l="1"/>
  <c r="F10436" i="7" l="1"/>
  <c r="F10437" i="7" l="1"/>
  <c r="F10438" i="7" l="1"/>
  <c r="F10439" i="7" l="1"/>
  <c r="F10440" i="7" l="1"/>
  <c r="F10441" i="7" l="1"/>
  <c r="F10442" i="7" l="1"/>
  <c r="F10443" i="7" l="1"/>
  <c r="F10444" i="7" l="1"/>
  <c r="F10445" i="7" l="1"/>
  <c r="F10446" i="7" l="1"/>
  <c r="F10447" i="7" l="1"/>
  <c r="F10448" i="7" l="1"/>
  <c r="F10449" i="7" l="1"/>
  <c r="F10450" i="7" l="1"/>
  <c r="F10451" i="7" l="1"/>
  <c r="F10452" i="7" l="1"/>
  <c r="F10453" i="7" l="1"/>
  <c r="F10454" i="7" l="1"/>
  <c r="F10455" i="7" l="1"/>
  <c r="F10456" i="7" l="1"/>
  <c r="F10457" i="7" l="1"/>
  <c r="F10458" i="7" l="1"/>
  <c r="F10459" i="7" l="1"/>
  <c r="F10460" i="7" l="1"/>
  <c r="F10461" i="7" l="1"/>
  <c r="F10462" i="7" l="1"/>
  <c r="F10463" i="7" l="1"/>
  <c r="F10464" i="7" l="1"/>
  <c r="F10465" i="7" l="1"/>
  <c r="F10466" i="7" l="1"/>
  <c r="F10467" i="7" l="1"/>
  <c r="F10468" i="7" l="1"/>
  <c r="F10469" i="7" l="1"/>
  <c r="F10470" i="7" l="1"/>
  <c r="F10471" i="7" l="1"/>
  <c r="F10472" i="7" l="1"/>
  <c r="F10473" i="7" l="1"/>
  <c r="F10474" i="7" l="1"/>
  <c r="F10475" i="7" l="1"/>
  <c r="F10476" i="7" l="1"/>
  <c r="F10477" i="7" l="1"/>
  <c r="F10478" i="7" l="1"/>
  <c r="F10479" i="7" l="1"/>
  <c r="F10480" i="7" l="1"/>
  <c r="F10481" i="7" l="1"/>
  <c r="F10482" i="7" l="1"/>
  <c r="F10483" i="7" l="1"/>
  <c r="F10484" i="7" l="1"/>
  <c r="F10485" i="7" l="1"/>
  <c r="F10486" i="7" l="1"/>
  <c r="F10487" i="7" l="1"/>
  <c r="F10488" i="7" l="1"/>
  <c r="F10489" i="7" l="1"/>
  <c r="F10490" i="7" l="1"/>
  <c r="F10491" i="7" l="1"/>
  <c r="F10492" i="7" l="1"/>
  <c r="F10493" i="7" l="1"/>
  <c r="F10494" i="7" l="1"/>
  <c r="F10495" i="7" l="1"/>
  <c r="F10496" i="7" l="1"/>
  <c r="F10497" i="7" l="1"/>
  <c r="F10498" i="7" l="1"/>
  <c r="F10499" i="7" l="1"/>
  <c r="F10500" i="7" l="1"/>
  <c r="F10501" i="7" l="1"/>
  <c r="F10502" i="7" l="1"/>
  <c r="F10503" i="7" l="1"/>
  <c r="F10504" i="7" l="1"/>
  <c r="F10505" i="7" l="1"/>
  <c r="F10506" i="7" l="1"/>
  <c r="F10507" i="7" l="1"/>
  <c r="F10508" i="7" l="1"/>
  <c r="F10509" i="7" l="1"/>
  <c r="F10510" i="7" l="1"/>
  <c r="F10511" i="7" l="1"/>
  <c r="F10512" i="7" l="1"/>
  <c r="F10513" i="7" l="1"/>
  <c r="F10514" i="7" l="1"/>
  <c r="F10515" i="7" l="1"/>
  <c r="F10516" i="7" l="1"/>
  <c r="F10517" i="7" l="1"/>
  <c r="F10518" i="7" l="1"/>
  <c r="F10519" i="7" l="1"/>
  <c r="F10520" i="7" l="1"/>
  <c r="F10521" i="7" l="1"/>
  <c r="F10522" i="7" l="1"/>
  <c r="F10523" i="7" l="1"/>
  <c r="F10524" i="7" l="1"/>
  <c r="F10525" i="7" l="1"/>
  <c r="F10526" i="7" l="1"/>
  <c r="F10527" i="7" l="1"/>
  <c r="F10528" i="7" l="1"/>
  <c r="F10529" i="7" l="1"/>
  <c r="F10530" i="7" l="1"/>
  <c r="F10531" i="7" l="1"/>
  <c r="F10532" i="7" l="1"/>
  <c r="F10533" i="7" l="1"/>
  <c r="F10534" i="7" l="1"/>
  <c r="F10535" i="7" l="1"/>
  <c r="F10536" i="7" l="1"/>
  <c r="F10537" i="7" l="1"/>
  <c r="F10538" i="7" l="1"/>
  <c r="F10539" i="7" l="1"/>
  <c r="F10540" i="7" l="1"/>
  <c r="F10541" i="7" l="1"/>
  <c r="F10542" i="7" l="1"/>
  <c r="F10543" i="7" l="1"/>
  <c r="F10544" i="7" l="1"/>
  <c r="F10545" i="7" l="1"/>
  <c r="F10546" i="7" l="1"/>
  <c r="F10547" i="7" l="1"/>
  <c r="F10548" i="7" l="1"/>
  <c r="F10549" i="7" l="1"/>
  <c r="F10550" i="7" l="1"/>
  <c r="F10551" i="7" l="1"/>
  <c r="F10552" i="7" l="1"/>
  <c r="F10553" i="7" l="1"/>
  <c r="F10554" i="7" l="1"/>
  <c r="F10555" i="7" l="1"/>
  <c r="F10556" i="7" l="1"/>
  <c r="F10557" i="7" l="1"/>
  <c r="F10558" i="7" l="1"/>
  <c r="F10559" i="7" l="1"/>
  <c r="F10560" i="7" l="1"/>
  <c r="F10561" i="7" l="1"/>
  <c r="F10562" i="7" l="1"/>
  <c r="F10563" i="7" l="1"/>
  <c r="F10564" i="7" l="1"/>
  <c r="F10565" i="7" l="1"/>
  <c r="F10566" i="7" l="1"/>
  <c r="F10567" i="7" l="1"/>
  <c r="F10568" i="7" l="1"/>
  <c r="F10569" i="7" l="1"/>
  <c r="F10570" i="7" l="1"/>
  <c r="F10571" i="7" l="1"/>
  <c r="F10572" i="7" l="1"/>
  <c r="F10573" i="7" l="1"/>
  <c r="F10574" i="7" l="1"/>
  <c r="F10575" i="7" l="1"/>
  <c r="F10576" i="7" l="1"/>
  <c r="F10577" i="7" l="1"/>
  <c r="F10578" i="7" l="1"/>
  <c r="F10579" i="7" l="1"/>
  <c r="F10580" i="7" l="1"/>
  <c r="F10581" i="7" l="1"/>
  <c r="F10582" i="7" l="1"/>
  <c r="F10583" i="7" l="1"/>
  <c r="F10584" i="7" l="1"/>
  <c r="F10585" i="7" l="1"/>
  <c r="F10586" i="7" l="1"/>
  <c r="F10587" i="7" l="1"/>
  <c r="F10588" i="7" l="1"/>
  <c r="F10589" i="7" l="1"/>
  <c r="F10590" i="7" l="1"/>
  <c r="F10591" i="7" l="1"/>
  <c r="F10592" i="7" l="1"/>
  <c r="F10593" i="7" l="1"/>
  <c r="F10594" i="7" l="1"/>
  <c r="F10595" i="7" l="1"/>
  <c r="F10596" i="7" l="1"/>
  <c r="F10597" i="7" l="1"/>
  <c r="F10598" i="7" l="1"/>
  <c r="F10599" i="7" l="1"/>
  <c r="F10600" i="7" l="1"/>
  <c r="F10601" i="7" l="1"/>
  <c r="F10602" i="7" l="1"/>
  <c r="F10603" i="7" l="1"/>
  <c r="F10604" i="7" l="1"/>
  <c r="F10605" i="7" l="1"/>
  <c r="F10606" i="7" l="1"/>
  <c r="F10607" i="7" l="1"/>
  <c r="F10608" i="7" l="1"/>
  <c r="F10609" i="7" l="1"/>
  <c r="F10610" i="7" l="1"/>
  <c r="F10611" i="7" l="1"/>
  <c r="F10612" i="7" l="1"/>
  <c r="F10613" i="7" l="1"/>
  <c r="F10614" i="7" l="1"/>
  <c r="F10615" i="7" l="1"/>
  <c r="F10616" i="7" l="1"/>
  <c r="F10617" i="7" l="1"/>
  <c r="F10618" i="7" l="1"/>
  <c r="F10619" i="7" l="1"/>
  <c r="F10620" i="7" l="1"/>
  <c r="F10621" i="7" l="1"/>
  <c r="F10622" i="7" l="1"/>
  <c r="F10623" i="7" l="1"/>
  <c r="F10624" i="7" l="1"/>
  <c r="F10625" i="7" l="1"/>
  <c r="F10626" i="7" l="1"/>
  <c r="F10627" i="7" l="1"/>
  <c r="F10628" i="7" l="1"/>
  <c r="F10629" i="7" l="1"/>
  <c r="F10630" i="7" l="1"/>
  <c r="F10631" i="7" l="1"/>
  <c r="F10632" i="7" l="1"/>
  <c r="F10633" i="7" l="1"/>
  <c r="F10634" i="7" l="1"/>
  <c r="F10635" i="7" l="1"/>
  <c r="F10636" i="7" l="1"/>
  <c r="F10637" i="7" l="1"/>
  <c r="F10638" i="7" l="1"/>
  <c r="F10639" i="7" l="1"/>
  <c r="F10640" i="7" l="1"/>
  <c r="F10641" i="7" l="1"/>
  <c r="F10642" i="7" l="1"/>
  <c r="F10643" i="7" l="1"/>
  <c r="F10644" i="7" l="1"/>
  <c r="F10645" i="7" l="1"/>
  <c r="F10646" i="7" l="1"/>
  <c r="F10647" i="7" l="1"/>
  <c r="F10648" i="7" l="1"/>
  <c r="F10649" i="7" l="1"/>
  <c r="F10650" i="7" l="1"/>
  <c r="F10651" i="7" l="1"/>
  <c r="F10652" i="7" l="1"/>
  <c r="F10653" i="7" l="1"/>
  <c r="F10654" i="7" l="1"/>
  <c r="F10655" i="7" l="1"/>
  <c r="F10656" i="7" l="1"/>
  <c r="F10657" i="7" l="1"/>
  <c r="F10658" i="7" l="1"/>
  <c r="F10659" i="7" l="1"/>
  <c r="F10660" i="7" l="1"/>
  <c r="F10661" i="7" l="1"/>
  <c r="F10662" i="7" l="1"/>
  <c r="F10663" i="7" l="1"/>
  <c r="F10664" i="7" l="1"/>
  <c r="F10665" i="7" l="1"/>
  <c r="F10666" i="7" l="1"/>
  <c r="F10667" i="7" l="1"/>
  <c r="F10668" i="7" l="1"/>
  <c r="F10669" i="7" l="1"/>
  <c r="F10670" i="7" l="1"/>
  <c r="F10671" i="7" l="1"/>
  <c r="F10672" i="7" l="1"/>
  <c r="F10673" i="7" l="1"/>
  <c r="F10674" i="7" l="1"/>
  <c r="F10675" i="7" l="1"/>
  <c r="F10676" i="7" l="1"/>
  <c r="F10677" i="7" l="1"/>
  <c r="F10678" i="7" l="1"/>
  <c r="F10679" i="7" l="1"/>
  <c r="F10680" i="7" l="1"/>
  <c r="F10681" i="7" l="1"/>
  <c r="F10682" i="7" l="1"/>
  <c r="F10683" i="7" l="1"/>
  <c r="F10684" i="7" l="1"/>
  <c r="F10685" i="7" l="1"/>
  <c r="F10686" i="7" l="1"/>
  <c r="F10687" i="7" l="1"/>
  <c r="F10688" i="7" l="1"/>
  <c r="F10689" i="7" l="1"/>
  <c r="F10690" i="7" l="1"/>
  <c r="F10691" i="7" l="1"/>
  <c r="F10692" i="7" l="1"/>
  <c r="F10693" i="7" l="1"/>
  <c r="F10694" i="7" l="1"/>
  <c r="F10695" i="7" l="1"/>
  <c r="F10696" i="7" l="1"/>
  <c r="F10697" i="7" l="1"/>
  <c r="F10698" i="7" l="1"/>
  <c r="F10699" i="7" l="1"/>
  <c r="F10700" i="7" l="1"/>
  <c r="F10701" i="7" l="1"/>
  <c r="F10702" i="7" l="1"/>
  <c r="F10703" i="7" l="1"/>
  <c r="F10704" i="7" l="1"/>
  <c r="F10705" i="7" l="1"/>
  <c r="F10706" i="7" l="1"/>
  <c r="F10707" i="7" l="1"/>
  <c r="F10708" i="7" l="1"/>
  <c r="F10709" i="7" l="1"/>
  <c r="F10710" i="7" l="1"/>
  <c r="F10711" i="7" l="1"/>
  <c r="F10712" i="7" l="1"/>
  <c r="F10713" i="7" l="1"/>
  <c r="F10714" i="7" l="1"/>
  <c r="F10715" i="7" l="1"/>
  <c r="F10716" i="7" l="1"/>
  <c r="F10717" i="7" l="1"/>
  <c r="F10718" i="7" l="1"/>
  <c r="F10719" i="7" l="1"/>
  <c r="F10720" i="7" l="1"/>
  <c r="F10721" i="7" l="1"/>
  <c r="F10722" i="7" l="1"/>
  <c r="F10723" i="7" l="1"/>
  <c r="F10724" i="7" l="1"/>
  <c r="F10725" i="7" l="1"/>
  <c r="F10726" i="7" l="1"/>
  <c r="F10727" i="7" l="1"/>
  <c r="F10728" i="7" l="1"/>
  <c r="F10729" i="7" l="1"/>
  <c r="F10730" i="7" l="1"/>
  <c r="F10731" i="7" l="1"/>
  <c r="F10732" i="7" l="1"/>
  <c r="F10733" i="7" l="1"/>
  <c r="F10734" i="7" l="1"/>
  <c r="F10735" i="7" l="1"/>
  <c r="F10736" i="7" l="1"/>
  <c r="F10737" i="7" l="1"/>
  <c r="F10738" i="7" l="1"/>
  <c r="F10739" i="7" l="1"/>
  <c r="F10740" i="7" l="1"/>
  <c r="F10741" i="7" l="1"/>
  <c r="F10742" i="7" l="1"/>
  <c r="F10743" i="7" l="1"/>
  <c r="F10744" i="7" l="1"/>
  <c r="F10745" i="7" l="1"/>
  <c r="F10746" i="7" l="1"/>
  <c r="F10747" i="7" l="1"/>
  <c r="F10748" i="7" l="1"/>
  <c r="F10749" i="7" l="1"/>
  <c r="F10750" i="7" l="1"/>
  <c r="F10751" i="7" l="1"/>
  <c r="F10752" i="7" l="1"/>
  <c r="F10753" i="7" l="1"/>
  <c r="F10754" i="7" l="1"/>
  <c r="F10755" i="7" l="1"/>
  <c r="F10756" i="7" l="1"/>
  <c r="F10757" i="7" l="1"/>
  <c r="F10758" i="7" l="1"/>
  <c r="F10759" i="7" l="1"/>
  <c r="F10760" i="7" l="1"/>
  <c r="F10761" i="7" l="1"/>
  <c r="F10762" i="7" l="1"/>
  <c r="F10763" i="7" l="1"/>
  <c r="F10764" i="7" l="1"/>
  <c r="F10765" i="7" l="1"/>
  <c r="F10766" i="7" l="1"/>
  <c r="F10767" i="7" l="1"/>
  <c r="F10768" i="7" l="1"/>
  <c r="F10769" i="7" l="1"/>
  <c r="F10770" i="7" l="1"/>
  <c r="F10771" i="7" l="1"/>
  <c r="F10772" i="7" l="1"/>
  <c r="F10773" i="7" l="1"/>
  <c r="F10774" i="7" l="1"/>
  <c r="F10775" i="7" l="1"/>
  <c r="F10776" i="7" l="1"/>
  <c r="F10777" i="7" l="1"/>
  <c r="F10778" i="7" l="1"/>
  <c r="F10779" i="7" l="1"/>
  <c r="F10780" i="7" l="1"/>
  <c r="F10781" i="7" l="1"/>
  <c r="F10782" i="7" l="1"/>
  <c r="F10783" i="7" l="1"/>
  <c r="F10784" i="7" l="1"/>
  <c r="F10785" i="7" l="1"/>
  <c r="F10786" i="7" l="1"/>
  <c r="F10787" i="7" l="1"/>
  <c r="F10788" i="7" l="1"/>
  <c r="F10789" i="7" l="1"/>
  <c r="F10790" i="7" l="1"/>
  <c r="F10791" i="7" l="1"/>
  <c r="F10792" i="7" l="1"/>
  <c r="F10793" i="7" l="1"/>
  <c r="F10794" i="7" l="1"/>
  <c r="F10795" i="7" l="1"/>
  <c r="F10796" i="7" l="1"/>
  <c r="F10797" i="7" l="1"/>
  <c r="F10798" i="7" l="1"/>
  <c r="F10799" i="7" l="1"/>
  <c r="F10800" i="7" l="1"/>
  <c r="F10801" i="7" l="1"/>
  <c r="F10802" i="7" l="1"/>
  <c r="F10803" i="7" l="1"/>
  <c r="F10804" i="7" l="1"/>
  <c r="F10805" i="7" l="1"/>
  <c r="F10806" i="7" l="1"/>
  <c r="F10807" i="7" l="1"/>
  <c r="F10808" i="7" l="1"/>
  <c r="F10809" i="7" l="1"/>
  <c r="F10810" i="7" l="1"/>
  <c r="F10811" i="7" l="1"/>
  <c r="F10812" i="7" l="1"/>
  <c r="F10813" i="7" l="1"/>
  <c r="F10814" i="7" l="1"/>
  <c r="F10815" i="7" l="1"/>
  <c r="F10816" i="7" l="1"/>
  <c r="F10817" i="7" l="1"/>
  <c r="F10818" i="7" l="1"/>
  <c r="F10819" i="7" l="1"/>
  <c r="F10820" i="7" l="1"/>
  <c r="F10821" i="7" l="1"/>
  <c r="F10822" i="7" l="1"/>
  <c r="F10823" i="7" l="1"/>
  <c r="F10824" i="7" l="1"/>
  <c r="F10825" i="7" l="1"/>
  <c r="F10826" i="7" l="1"/>
  <c r="F10827" i="7" l="1"/>
  <c r="F10828" i="7" l="1"/>
  <c r="F10829" i="7" l="1"/>
  <c r="F10830" i="7" l="1"/>
  <c r="F10831" i="7" l="1"/>
  <c r="F10832" i="7" l="1"/>
  <c r="F10833" i="7" l="1"/>
  <c r="F10834" i="7" l="1"/>
  <c r="F10835" i="7" l="1"/>
  <c r="F10836" i="7" l="1"/>
  <c r="F10837" i="7" l="1"/>
  <c r="F10838" i="7" l="1"/>
  <c r="F10839" i="7" l="1"/>
  <c r="F10840" i="7" l="1"/>
  <c r="F10841" i="7" l="1"/>
  <c r="F10842" i="7" l="1"/>
  <c r="F10843" i="7" l="1"/>
  <c r="F10844" i="7" l="1"/>
  <c r="F10845" i="7" l="1"/>
  <c r="F10846" i="7" l="1"/>
  <c r="F10847" i="7" l="1"/>
  <c r="F10848" i="7" l="1"/>
  <c r="F10849" i="7" l="1"/>
  <c r="F10850" i="7" l="1"/>
  <c r="F10851" i="7" l="1"/>
  <c r="F10852" i="7" l="1"/>
  <c r="F10853" i="7" l="1"/>
  <c r="F10854" i="7" l="1"/>
  <c r="F10855" i="7" l="1"/>
  <c r="F10856" i="7" l="1"/>
  <c r="F10857" i="7" l="1"/>
  <c r="F10858" i="7" l="1"/>
  <c r="F10859" i="7" l="1"/>
  <c r="F10860" i="7" l="1"/>
  <c r="F10861" i="7" l="1"/>
  <c r="F10862" i="7" l="1"/>
  <c r="F10863" i="7" l="1"/>
  <c r="F10864" i="7" l="1"/>
  <c r="F10865" i="7" l="1"/>
  <c r="F10866" i="7" l="1"/>
  <c r="F10867" i="7" l="1"/>
  <c r="F10868" i="7" l="1"/>
  <c r="F10869" i="7" l="1"/>
  <c r="F10870" i="7" l="1"/>
  <c r="F10871" i="7" l="1"/>
  <c r="F10872" i="7" l="1"/>
  <c r="F10873" i="7" l="1"/>
  <c r="F10874" i="7" l="1"/>
  <c r="F10875" i="7" l="1"/>
  <c r="F10876" i="7" l="1"/>
  <c r="F10877" i="7" l="1"/>
  <c r="F10878" i="7" l="1"/>
  <c r="F10879" i="7" l="1"/>
  <c r="F10880" i="7" l="1"/>
  <c r="F10881" i="7" l="1"/>
  <c r="F10882" i="7" l="1"/>
  <c r="F10883" i="7" l="1"/>
  <c r="F10884" i="7" l="1"/>
  <c r="F10885" i="7" l="1"/>
  <c r="F10886" i="7" l="1"/>
  <c r="F10887" i="7" l="1"/>
  <c r="F10888" i="7" l="1"/>
  <c r="F10889" i="7" l="1"/>
  <c r="F10890" i="7" l="1"/>
  <c r="F10891" i="7" l="1"/>
  <c r="F10892" i="7" l="1"/>
  <c r="F10893" i="7" l="1"/>
  <c r="F10894" i="7" l="1"/>
  <c r="F10895" i="7" l="1"/>
  <c r="F10896" i="7" l="1"/>
  <c r="F10897" i="7" l="1"/>
  <c r="F10898" i="7" l="1"/>
  <c r="F10899" i="7" l="1"/>
  <c r="F10900" i="7" l="1"/>
  <c r="F10901" i="7" l="1"/>
  <c r="F10902" i="7" l="1"/>
  <c r="F10903" i="7" l="1"/>
  <c r="F10904" i="7" l="1"/>
  <c r="F10905" i="7" l="1"/>
  <c r="F10906" i="7" l="1"/>
  <c r="F10907" i="7" l="1"/>
  <c r="F10908" i="7" l="1"/>
  <c r="F10909" i="7" l="1"/>
  <c r="F10910" i="7" l="1"/>
  <c r="F10911" i="7" l="1"/>
  <c r="F10912" i="7" l="1"/>
  <c r="F10913" i="7" l="1"/>
  <c r="F10914" i="7" l="1"/>
  <c r="F10915" i="7" l="1"/>
  <c r="F10916" i="7" l="1"/>
  <c r="F10917" i="7" l="1"/>
  <c r="F10918" i="7" l="1"/>
  <c r="F10919" i="7" l="1"/>
  <c r="F10920" i="7" l="1"/>
  <c r="F10921" i="7" l="1"/>
  <c r="F10922" i="7" l="1"/>
  <c r="F10923" i="7" l="1"/>
  <c r="F10924" i="7" l="1"/>
  <c r="F10925" i="7" l="1"/>
  <c r="F10926" i="7" l="1"/>
  <c r="F10927" i="7" l="1"/>
  <c r="F10928" i="7" l="1"/>
  <c r="F10929" i="7" l="1"/>
  <c r="F10930" i="7" l="1"/>
  <c r="F10931" i="7" l="1"/>
  <c r="F10932" i="7" l="1"/>
  <c r="F10933" i="7" l="1"/>
  <c r="F10934" i="7" l="1"/>
  <c r="F10935" i="7" l="1"/>
  <c r="F10936" i="7" l="1"/>
  <c r="F10937" i="7" l="1"/>
  <c r="F10938" i="7" l="1"/>
  <c r="F10939" i="7" l="1"/>
  <c r="F10940" i="7" l="1"/>
  <c r="F10941" i="7" l="1"/>
  <c r="F10942" i="7" l="1"/>
  <c r="F10943" i="7" l="1"/>
  <c r="F10944" i="7" l="1"/>
  <c r="F10945" i="7" l="1"/>
  <c r="F10946" i="7" l="1"/>
  <c r="F10947" i="7" l="1"/>
  <c r="F10948" i="7" l="1"/>
  <c r="F10949" i="7" l="1"/>
  <c r="F10950" i="7" l="1"/>
  <c r="F10951" i="7" l="1"/>
  <c r="F10952" i="7" l="1"/>
  <c r="F10953" i="7" l="1"/>
  <c r="F10954" i="7" l="1"/>
  <c r="F10955" i="7" l="1"/>
  <c r="F10956" i="7" l="1"/>
  <c r="F10957" i="7" l="1"/>
  <c r="F10958" i="7" l="1"/>
  <c r="F10959" i="7" l="1"/>
  <c r="F10960" i="7" l="1"/>
  <c r="F10961" i="7" l="1"/>
  <c r="F10962" i="7" l="1"/>
  <c r="F10963" i="7" l="1"/>
  <c r="F10964" i="7" l="1"/>
  <c r="F10965" i="7" l="1"/>
  <c r="F10966" i="7" l="1"/>
  <c r="F10967" i="7" l="1"/>
  <c r="F10968" i="7" l="1"/>
  <c r="F10969" i="7" l="1"/>
  <c r="F10970" i="7" l="1"/>
  <c r="F10971" i="7" l="1"/>
  <c r="F10972" i="7" l="1"/>
  <c r="F10973" i="7" l="1"/>
  <c r="F10974" i="7" l="1"/>
  <c r="F10975" i="7" l="1"/>
  <c r="F10976" i="7" l="1"/>
  <c r="F10977" i="7" l="1"/>
  <c r="F10978" i="7" l="1"/>
  <c r="F10979" i="7" l="1"/>
  <c r="F10980" i="7" l="1"/>
  <c r="F10981" i="7" l="1"/>
  <c r="F10982" i="7" l="1"/>
  <c r="F10983" i="7" l="1"/>
  <c r="F10984" i="7" l="1"/>
  <c r="F10985" i="7" l="1"/>
  <c r="F10986" i="7" l="1"/>
  <c r="F10987" i="7" l="1"/>
  <c r="F10988" i="7" l="1"/>
  <c r="F10989" i="7" l="1"/>
  <c r="F10990" i="7" l="1"/>
  <c r="F10991" i="7" l="1"/>
  <c r="F10992" i="7" l="1"/>
  <c r="F10993" i="7" l="1"/>
  <c r="F10994" i="7" l="1"/>
  <c r="F10995" i="7" l="1"/>
  <c r="F10996" i="7" l="1"/>
  <c r="F10997" i="7" l="1"/>
  <c r="F10998" i="7" l="1"/>
  <c r="F10999" i="7" l="1"/>
  <c r="F11000" i="7" l="1"/>
  <c r="F11001" i="7" l="1"/>
  <c r="F11002" i="7" l="1"/>
  <c r="F11003" i="7" l="1"/>
  <c r="F11004" i="7" l="1"/>
  <c r="F11005" i="7" l="1"/>
  <c r="F11006" i="7" l="1"/>
  <c r="F11007" i="7" l="1"/>
  <c r="F11008" i="7" l="1"/>
  <c r="F11009" i="7" l="1"/>
  <c r="F11010" i="7" l="1"/>
  <c r="F11011" i="7" l="1"/>
  <c r="F11012" i="7" l="1"/>
  <c r="F11013" i="7" l="1"/>
  <c r="F11014" i="7" l="1"/>
  <c r="F11015" i="7" l="1"/>
  <c r="F11016" i="7" l="1"/>
  <c r="F11017" i="7" l="1"/>
  <c r="F11018" i="7" l="1"/>
  <c r="F11019" i="7" l="1"/>
  <c r="F11020" i="7" l="1"/>
  <c r="F11021" i="7" l="1"/>
  <c r="F11022" i="7" l="1"/>
  <c r="F11023" i="7" l="1"/>
  <c r="F11024" i="7" l="1"/>
  <c r="F11025" i="7" l="1"/>
  <c r="F11026" i="7" l="1"/>
  <c r="F11027" i="7" l="1"/>
  <c r="F11028" i="7" l="1"/>
  <c r="F11029" i="7" l="1"/>
  <c r="F11030" i="7" l="1"/>
  <c r="F11031" i="7" l="1"/>
  <c r="F11032" i="7" l="1"/>
  <c r="F11033" i="7" l="1"/>
  <c r="F11034" i="7" l="1"/>
  <c r="F11035" i="7" l="1"/>
  <c r="F11036" i="7" l="1"/>
  <c r="F11037" i="7" l="1"/>
  <c r="F11038" i="7" l="1"/>
  <c r="F11039" i="7" l="1"/>
  <c r="F11040" i="7" l="1"/>
  <c r="F11041" i="7" l="1"/>
  <c r="F11042" i="7" l="1"/>
  <c r="F11043" i="7" l="1"/>
  <c r="F11044" i="7" l="1"/>
  <c r="F11045" i="7" l="1"/>
  <c r="F11046" i="7" l="1"/>
  <c r="F11047" i="7" l="1"/>
  <c r="F11048" i="7" l="1"/>
  <c r="F11049" i="7" l="1"/>
  <c r="F11050" i="7" l="1"/>
  <c r="F11051" i="7" l="1"/>
  <c r="F11052" i="7" l="1"/>
  <c r="F11053" i="7" l="1"/>
  <c r="F11054" i="7" l="1"/>
  <c r="F11055" i="7" l="1"/>
  <c r="F11056" i="7" l="1"/>
  <c r="F11057" i="7" l="1"/>
  <c r="F11058" i="7" l="1"/>
  <c r="F11059" i="7" l="1"/>
  <c r="F11060" i="7" l="1"/>
  <c r="F11061" i="7" l="1"/>
  <c r="F11062" i="7" l="1"/>
  <c r="F11063" i="7" l="1"/>
  <c r="F11064" i="7" l="1"/>
  <c r="F11065" i="7" l="1"/>
  <c r="F11066" i="7" l="1"/>
  <c r="F11067" i="7" l="1"/>
  <c r="F11068" i="7" l="1"/>
  <c r="F11069" i="7" l="1"/>
  <c r="F11070" i="7" l="1"/>
  <c r="F11071" i="7" l="1"/>
  <c r="F11072" i="7" l="1"/>
  <c r="F11073" i="7" l="1"/>
  <c r="F11074" i="7" l="1"/>
  <c r="F11075" i="7" l="1"/>
  <c r="F11076" i="7" l="1"/>
  <c r="F11077" i="7" l="1"/>
  <c r="F11078" i="7" l="1"/>
  <c r="F11079" i="7" l="1"/>
  <c r="F11080" i="7" l="1"/>
  <c r="F11081" i="7" l="1"/>
  <c r="F11082" i="7" l="1"/>
  <c r="F11083" i="7" l="1"/>
  <c r="F11084" i="7" l="1"/>
  <c r="F11085" i="7" l="1"/>
  <c r="F11086" i="7" l="1"/>
  <c r="F11087" i="7" l="1"/>
  <c r="F11088" i="7" l="1"/>
  <c r="F11089" i="7" l="1"/>
  <c r="F11090" i="7" l="1"/>
  <c r="F11091" i="7" l="1"/>
  <c r="F11092" i="7" l="1"/>
  <c r="F11093" i="7" l="1"/>
  <c r="F11094" i="7" l="1"/>
  <c r="F11095" i="7" l="1"/>
  <c r="F11096" i="7" l="1"/>
  <c r="F11097" i="7" l="1"/>
  <c r="F11098" i="7" l="1"/>
  <c r="F11099" i="7" l="1"/>
  <c r="F11100" i="7" l="1"/>
  <c r="F11101" i="7" l="1"/>
  <c r="F11102" i="7" l="1"/>
  <c r="F11103" i="7" l="1"/>
  <c r="F11104" i="7" l="1"/>
  <c r="F11105" i="7" l="1"/>
  <c r="F11106" i="7" l="1"/>
  <c r="F11107" i="7" l="1"/>
  <c r="F11108" i="7" l="1"/>
  <c r="F11109" i="7" l="1"/>
  <c r="F11110" i="7" l="1"/>
  <c r="F11111" i="7" l="1"/>
  <c r="F11112" i="7" l="1"/>
  <c r="F11113" i="7" l="1"/>
  <c r="F11114" i="7" l="1"/>
  <c r="F11115" i="7" l="1"/>
  <c r="F11116" i="7" l="1"/>
  <c r="F11117" i="7" l="1"/>
  <c r="F11118" i="7" l="1"/>
  <c r="F11119" i="7" l="1"/>
  <c r="F11120" i="7" l="1"/>
  <c r="F11121" i="7" l="1"/>
  <c r="F11122" i="7" l="1"/>
  <c r="F11123" i="7" l="1"/>
  <c r="F11124" i="7" l="1"/>
  <c r="F11125" i="7" l="1"/>
  <c r="F11126" i="7" l="1"/>
  <c r="F11127" i="7" l="1"/>
  <c r="F11128" i="7" l="1"/>
  <c r="F11129" i="7" l="1"/>
  <c r="F11130" i="7" l="1"/>
  <c r="F11131" i="7" l="1"/>
  <c r="F11132" i="7" l="1"/>
  <c r="F11133" i="7" l="1"/>
  <c r="F11134" i="7" l="1"/>
  <c r="F11135" i="7" l="1"/>
  <c r="F11136" i="7" l="1"/>
  <c r="F11137" i="7" l="1"/>
  <c r="F11138" i="7" l="1"/>
  <c r="F11139" i="7" l="1"/>
  <c r="F11140" i="7" l="1"/>
  <c r="F11141" i="7" l="1"/>
  <c r="F11142" i="7" l="1"/>
  <c r="F11143" i="7" l="1"/>
  <c r="F11144" i="7" l="1"/>
  <c r="F11145" i="7" l="1"/>
  <c r="F11146" i="7" l="1"/>
  <c r="F11147" i="7" l="1"/>
  <c r="F11148" i="7" l="1"/>
  <c r="F11149" i="7" l="1"/>
  <c r="F11150" i="7" l="1"/>
  <c r="F11151" i="7" l="1"/>
  <c r="F11152" i="7" l="1"/>
  <c r="F11153" i="7" l="1"/>
  <c r="F11154" i="7" l="1"/>
  <c r="F11155" i="7" l="1"/>
  <c r="F11156" i="7" l="1"/>
  <c r="F11157" i="7" l="1"/>
  <c r="F11158" i="7" l="1"/>
  <c r="F11159" i="7" l="1"/>
  <c r="F11160" i="7" l="1"/>
  <c r="F11161" i="7" l="1"/>
  <c r="F11162" i="7" l="1"/>
  <c r="F11163" i="7" l="1"/>
  <c r="F11164" i="7" l="1"/>
  <c r="F11165" i="7" l="1"/>
  <c r="F11166" i="7" l="1"/>
  <c r="F11167" i="7" l="1"/>
  <c r="F11168" i="7" l="1"/>
  <c r="F11169" i="7" l="1"/>
  <c r="F11170" i="7" l="1"/>
  <c r="F11171" i="7" l="1"/>
  <c r="F11172" i="7" l="1"/>
  <c r="F11173" i="7" l="1"/>
  <c r="F11174" i="7" l="1"/>
  <c r="F11175" i="7" l="1"/>
  <c r="F11176" i="7" l="1"/>
  <c r="F11177" i="7" l="1"/>
  <c r="F11178" i="7" l="1"/>
  <c r="F11179" i="7" l="1"/>
  <c r="F11180" i="7" l="1"/>
  <c r="F11181" i="7" l="1"/>
  <c r="F11182" i="7" l="1"/>
  <c r="F11183" i="7" l="1"/>
  <c r="F11184" i="7" l="1"/>
  <c r="F11185" i="7" l="1"/>
  <c r="F11186" i="7" l="1"/>
  <c r="F11187" i="7" l="1"/>
  <c r="F11188" i="7" l="1"/>
  <c r="F11189" i="7" l="1"/>
  <c r="F11190" i="7" l="1"/>
  <c r="F11191" i="7" l="1"/>
  <c r="F11192" i="7" l="1"/>
  <c r="F11193" i="7" l="1"/>
  <c r="F11194" i="7" l="1"/>
  <c r="F11195" i="7" l="1"/>
  <c r="F11196" i="7" l="1"/>
  <c r="F11197" i="7" l="1"/>
  <c r="F11198" i="7" l="1"/>
  <c r="F11199" i="7" l="1"/>
  <c r="F11200" i="7" l="1"/>
  <c r="F11201" i="7" l="1"/>
  <c r="F11202" i="7" l="1"/>
  <c r="F11203" i="7" l="1"/>
  <c r="F11204" i="7" l="1"/>
  <c r="F11205" i="7" l="1"/>
  <c r="F11206" i="7" l="1"/>
  <c r="F11207" i="7" l="1"/>
  <c r="F11208" i="7" l="1"/>
  <c r="F11209" i="7" l="1"/>
  <c r="F11210" i="7" l="1"/>
  <c r="F11211" i="7" l="1"/>
  <c r="F11212" i="7" l="1"/>
  <c r="F11213" i="7" l="1"/>
  <c r="F11214" i="7" l="1"/>
  <c r="F11215" i="7" l="1"/>
  <c r="F11216" i="7" l="1"/>
  <c r="F11217" i="7" l="1"/>
  <c r="F11218" i="7" l="1"/>
  <c r="F11219" i="7" l="1"/>
  <c r="F11220" i="7" l="1"/>
  <c r="F11221" i="7" l="1"/>
  <c r="F11222" i="7" l="1"/>
  <c r="F11223" i="7" l="1"/>
  <c r="F11224" i="7" l="1"/>
  <c r="F11225" i="7" l="1"/>
  <c r="F11226" i="7" l="1"/>
  <c r="F11227" i="7" l="1"/>
  <c r="F11228" i="7" l="1"/>
  <c r="F11229" i="7" l="1"/>
  <c r="F11230" i="7" l="1"/>
  <c r="F11231" i="7" l="1"/>
  <c r="F11232" i="7" l="1"/>
  <c r="F11233" i="7" l="1"/>
  <c r="F11234" i="7" l="1"/>
  <c r="F11235" i="7" l="1"/>
  <c r="F11236" i="7" l="1"/>
  <c r="F11237" i="7" l="1"/>
  <c r="F11238" i="7" l="1"/>
  <c r="F11239" i="7" l="1"/>
  <c r="F11240" i="7" l="1"/>
  <c r="F11241" i="7" l="1"/>
  <c r="F11242" i="7" l="1"/>
  <c r="F11243" i="7" l="1"/>
  <c r="F11244" i="7" l="1"/>
  <c r="F11245" i="7" l="1"/>
  <c r="F11246" i="7" l="1"/>
  <c r="F11247" i="7" l="1"/>
  <c r="F11248" i="7" l="1"/>
  <c r="F11249" i="7" l="1"/>
  <c r="F11250" i="7" l="1"/>
  <c r="F11251" i="7" l="1"/>
  <c r="F11252" i="7" l="1"/>
  <c r="F11253" i="7" l="1"/>
  <c r="F11254" i="7" l="1"/>
  <c r="F11255" i="7" l="1"/>
  <c r="F11256" i="7" l="1"/>
  <c r="F11257" i="7" l="1"/>
  <c r="F11258" i="7" l="1"/>
  <c r="F11259" i="7" l="1"/>
  <c r="F11260" i="7" l="1"/>
  <c r="F11261" i="7" l="1"/>
  <c r="F11262" i="7" l="1"/>
  <c r="F11263" i="7" l="1"/>
  <c r="F11264" i="7" l="1"/>
  <c r="F11265" i="7" l="1"/>
  <c r="F11266" i="7" l="1"/>
  <c r="F11267" i="7" l="1"/>
  <c r="F11268" i="7" l="1"/>
  <c r="F11269" i="7" l="1"/>
  <c r="F11270" i="7" l="1"/>
  <c r="F11271" i="7" l="1"/>
  <c r="F11272" i="7" l="1"/>
  <c r="F11273" i="7" l="1"/>
  <c r="F11274" i="7" l="1"/>
  <c r="F11275" i="7" l="1"/>
  <c r="F11276" i="7" l="1"/>
  <c r="F11277" i="7" l="1"/>
  <c r="F11278" i="7" l="1"/>
  <c r="F11279" i="7" l="1"/>
  <c r="F11280" i="7" l="1"/>
  <c r="F11281" i="7" l="1"/>
  <c r="F11282" i="7" l="1"/>
  <c r="F11283" i="7" l="1"/>
  <c r="F11284" i="7" l="1"/>
  <c r="F11285" i="7" l="1"/>
  <c r="F11286" i="7" l="1"/>
  <c r="F11287" i="7" l="1"/>
  <c r="F11288" i="7" l="1"/>
  <c r="F11289" i="7" l="1"/>
  <c r="F11290" i="7" l="1"/>
  <c r="F11291" i="7" l="1"/>
  <c r="F11292" i="7" l="1"/>
  <c r="F11293" i="7" l="1"/>
  <c r="F11294" i="7" l="1"/>
  <c r="F11295" i="7" l="1"/>
  <c r="F11296" i="7" l="1"/>
  <c r="F11297" i="7" l="1"/>
  <c r="F11298" i="7" l="1"/>
  <c r="F11299" i="7" l="1"/>
  <c r="F11300" i="7" l="1"/>
  <c r="F11301" i="7" l="1"/>
  <c r="F11302" i="7" l="1"/>
  <c r="F11303" i="7" l="1"/>
  <c r="F11304" i="7" l="1"/>
  <c r="F11305" i="7" l="1"/>
  <c r="F11306" i="7" l="1"/>
  <c r="F11307" i="7" l="1"/>
  <c r="F11308" i="7" l="1"/>
  <c r="F11309" i="7" l="1"/>
  <c r="F11310" i="7" l="1"/>
  <c r="F11311" i="7" l="1"/>
  <c r="F11312" i="7" l="1"/>
  <c r="F11313" i="7" l="1"/>
  <c r="F11314" i="7" l="1"/>
  <c r="F11315" i="7" l="1"/>
  <c r="F11316" i="7" l="1"/>
  <c r="F11317" i="7" l="1"/>
  <c r="F11318" i="7" l="1"/>
  <c r="F11319" i="7" l="1"/>
  <c r="F11320" i="7" l="1"/>
  <c r="F11321" i="7" l="1"/>
  <c r="F11322" i="7" l="1"/>
  <c r="F11323" i="7" l="1"/>
  <c r="F11324" i="7" l="1"/>
  <c r="F11325" i="7" l="1"/>
  <c r="F11326" i="7" l="1"/>
  <c r="F11327" i="7" l="1"/>
  <c r="F11328" i="7" l="1"/>
  <c r="F11329" i="7" l="1"/>
  <c r="F11330" i="7" l="1"/>
  <c r="F11331" i="7" l="1"/>
  <c r="F11332" i="7" l="1"/>
  <c r="F11333" i="7" l="1"/>
  <c r="F11334" i="7" l="1"/>
  <c r="F11335" i="7" l="1"/>
  <c r="F11336" i="7" l="1"/>
  <c r="F11337" i="7" l="1"/>
  <c r="F11338" i="7" l="1"/>
  <c r="F11339" i="7" l="1"/>
  <c r="F11340" i="7" l="1"/>
  <c r="F11341" i="7" l="1"/>
  <c r="F11342" i="7" l="1"/>
  <c r="F11343" i="7" l="1"/>
  <c r="F11344" i="7" l="1"/>
  <c r="F11345" i="7" l="1"/>
  <c r="F11346" i="7" l="1"/>
  <c r="F11347" i="7" l="1"/>
  <c r="F11348" i="7" l="1"/>
  <c r="F11349" i="7" l="1"/>
  <c r="F11350" i="7" l="1"/>
  <c r="F11351" i="7" l="1"/>
  <c r="F11352" i="7" l="1"/>
  <c r="F11353" i="7" l="1"/>
  <c r="F11354" i="7" l="1"/>
  <c r="F11355" i="7" l="1"/>
  <c r="F11356" i="7" l="1"/>
  <c r="F11357" i="7" l="1"/>
  <c r="F11358" i="7" l="1"/>
  <c r="F11359" i="7" l="1"/>
  <c r="F11360" i="7" l="1"/>
  <c r="F11361" i="7" l="1"/>
  <c r="F11362" i="7" l="1"/>
  <c r="F11363" i="7" l="1"/>
  <c r="F11364" i="7" l="1"/>
  <c r="F11365" i="7" l="1"/>
  <c r="F11366" i="7" l="1"/>
  <c r="F11367" i="7" l="1"/>
  <c r="F11368" i="7" l="1"/>
  <c r="F11369" i="7" l="1"/>
  <c r="F11370" i="7" l="1"/>
  <c r="F11371" i="7" l="1"/>
  <c r="F11372" i="7" l="1"/>
  <c r="F11373" i="7" l="1"/>
  <c r="F11374" i="7" l="1"/>
  <c r="F11375" i="7" l="1"/>
  <c r="F11376" i="7" l="1"/>
  <c r="F11377" i="7" l="1"/>
  <c r="F11378" i="7" l="1"/>
  <c r="F11379" i="7" l="1"/>
  <c r="F11380" i="7" l="1"/>
  <c r="F11381" i="7" l="1"/>
  <c r="F11382" i="7" l="1"/>
  <c r="F11383" i="7" l="1"/>
  <c r="F11384" i="7" l="1"/>
  <c r="F11385" i="7" l="1"/>
  <c r="F11386" i="7" l="1"/>
  <c r="F11387" i="7" l="1"/>
  <c r="F11388" i="7" l="1"/>
  <c r="F11389" i="7" l="1"/>
  <c r="F11390" i="7" l="1"/>
  <c r="F11391" i="7" l="1"/>
  <c r="F11392" i="7" l="1"/>
  <c r="F11393" i="7" l="1"/>
  <c r="F11394" i="7" l="1"/>
  <c r="F11395" i="7" l="1"/>
  <c r="F11396" i="7" l="1"/>
  <c r="F11397" i="7" l="1"/>
  <c r="F11398" i="7" l="1"/>
  <c r="F11399" i="7" l="1"/>
  <c r="F11400" i="7" l="1"/>
  <c r="F11401" i="7" l="1"/>
  <c r="F11402" i="7" l="1"/>
  <c r="F11403" i="7" l="1"/>
  <c r="F11404" i="7" l="1"/>
  <c r="F11405" i="7" l="1"/>
  <c r="F11406" i="7" l="1"/>
  <c r="F11407" i="7" l="1"/>
  <c r="F11408" i="7" l="1"/>
  <c r="F11409" i="7" l="1"/>
  <c r="F11410" i="7" l="1"/>
  <c r="F11411" i="7" l="1"/>
  <c r="F11412" i="7" l="1"/>
  <c r="F11413" i="7" l="1"/>
  <c r="F11414" i="7" l="1"/>
  <c r="F11415" i="7" l="1"/>
  <c r="F11416" i="7" l="1"/>
  <c r="F11417" i="7" l="1"/>
  <c r="F11418" i="7" l="1"/>
  <c r="F11419" i="7" l="1"/>
  <c r="F11420" i="7" l="1"/>
  <c r="F11421" i="7" l="1"/>
  <c r="F11422" i="7" l="1"/>
  <c r="F11423" i="7" l="1"/>
  <c r="F11424" i="7" l="1"/>
  <c r="F11425" i="7" l="1"/>
  <c r="F11426" i="7" l="1"/>
  <c r="F11427" i="7" l="1"/>
  <c r="F11428" i="7" l="1"/>
  <c r="F11429" i="7" l="1"/>
  <c r="F11430" i="7" l="1"/>
  <c r="F11431" i="7" l="1"/>
  <c r="F11432" i="7" l="1"/>
  <c r="F11433" i="7" l="1"/>
  <c r="F11434" i="7" l="1"/>
  <c r="F11435" i="7" l="1"/>
  <c r="F11436" i="7" l="1"/>
  <c r="F11437" i="7" l="1"/>
  <c r="F11438" i="7" l="1"/>
  <c r="F11439" i="7" l="1"/>
  <c r="F11440" i="7" l="1"/>
  <c r="F11441" i="7" l="1"/>
  <c r="F11442" i="7" l="1"/>
  <c r="F11443" i="7" l="1"/>
  <c r="F11444" i="7" l="1"/>
  <c r="F11445" i="7" l="1"/>
  <c r="F11446" i="7" l="1"/>
  <c r="F11447" i="7" l="1"/>
  <c r="F11448" i="7" l="1"/>
  <c r="F11449" i="7" l="1"/>
  <c r="F11450" i="7" l="1"/>
  <c r="F11451" i="7" l="1"/>
  <c r="F11452" i="7" l="1"/>
  <c r="F11453" i="7" l="1"/>
  <c r="F11454" i="7" l="1"/>
  <c r="F11455" i="7" l="1"/>
  <c r="F11456" i="7" l="1"/>
  <c r="F11457" i="7" l="1"/>
  <c r="F11458" i="7" l="1"/>
  <c r="F11459" i="7" l="1"/>
  <c r="F11460" i="7" l="1"/>
  <c r="F11461" i="7" l="1"/>
  <c r="F11462" i="7" l="1"/>
  <c r="F11463" i="7" l="1"/>
  <c r="F11464" i="7" l="1"/>
  <c r="F11465" i="7" l="1"/>
  <c r="F11466" i="7" l="1"/>
  <c r="F11467" i="7" l="1"/>
  <c r="F11468" i="7" l="1"/>
  <c r="F11469" i="7" l="1"/>
  <c r="F11470" i="7" l="1"/>
  <c r="F11471" i="7" l="1"/>
  <c r="F11472" i="7" l="1"/>
  <c r="F11473" i="7" l="1"/>
  <c r="F11474" i="7" l="1"/>
  <c r="F11475" i="7" l="1"/>
  <c r="F11476" i="7" l="1"/>
  <c r="F11477" i="7" l="1"/>
  <c r="F11478" i="7" l="1"/>
  <c r="F11479" i="7" l="1"/>
  <c r="F11480" i="7" l="1"/>
  <c r="F11481" i="7" l="1"/>
  <c r="F11482" i="7" l="1"/>
  <c r="F11483" i="7" l="1"/>
  <c r="F11484" i="7" l="1"/>
  <c r="F11485" i="7" l="1"/>
  <c r="F11486" i="7" l="1"/>
  <c r="F11487" i="7" l="1"/>
  <c r="F11488" i="7" l="1"/>
  <c r="F11489" i="7" l="1"/>
  <c r="F11490" i="7" l="1"/>
  <c r="F11491" i="7" l="1"/>
  <c r="F11492" i="7" l="1"/>
  <c r="F11493" i="7" l="1"/>
  <c r="F11494" i="7" l="1"/>
  <c r="F11495" i="7" l="1"/>
  <c r="F11496" i="7" l="1"/>
  <c r="F11497" i="7" l="1"/>
  <c r="F11498" i="7" l="1"/>
  <c r="F11499" i="7" l="1"/>
  <c r="F11500" i="7" l="1"/>
  <c r="F11501" i="7" l="1"/>
  <c r="F11502" i="7" l="1"/>
  <c r="F11503" i="7" l="1"/>
  <c r="F11504" i="7" l="1"/>
  <c r="F11505" i="7" l="1"/>
  <c r="F11506" i="7" l="1"/>
  <c r="F11507" i="7" l="1"/>
  <c r="F11508" i="7" l="1"/>
  <c r="F11509" i="7" l="1"/>
  <c r="F11510" i="7" l="1"/>
  <c r="F11511" i="7" l="1"/>
  <c r="F11512" i="7" l="1"/>
  <c r="F11513" i="7" l="1"/>
  <c r="F11514" i="7" l="1"/>
  <c r="F11515" i="7" l="1"/>
  <c r="F11516" i="7" l="1"/>
  <c r="F11517" i="7" l="1"/>
  <c r="F11518" i="7" l="1"/>
  <c r="F11519" i="7" l="1"/>
  <c r="F11520" i="7" l="1"/>
  <c r="F11521" i="7" l="1"/>
  <c r="F11522" i="7" l="1"/>
  <c r="F11523" i="7" l="1"/>
  <c r="F11524" i="7" l="1"/>
  <c r="F11525" i="7" l="1"/>
  <c r="F11526" i="7" l="1"/>
  <c r="F11527" i="7" l="1"/>
  <c r="F11528" i="7" l="1"/>
  <c r="F11529" i="7" l="1"/>
  <c r="F11530" i="7" l="1"/>
  <c r="F11531" i="7" l="1"/>
  <c r="F11532" i="7" l="1"/>
  <c r="F11533" i="7" l="1"/>
  <c r="F11534" i="7" l="1"/>
  <c r="F11535" i="7" l="1"/>
  <c r="F11536" i="7" l="1"/>
  <c r="F11537" i="7" l="1"/>
  <c r="F11538" i="7" l="1"/>
  <c r="F11539" i="7" l="1"/>
  <c r="F11540" i="7" l="1"/>
  <c r="F11541" i="7" l="1"/>
  <c r="F11542" i="7" l="1"/>
  <c r="F11543" i="7" l="1"/>
  <c r="F11544" i="7" l="1"/>
  <c r="F11545" i="7" l="1"/>
  <c r="F11546" i="7" l="1"/>
  <c r="F11547" i="7" l="1"/>
  <c r="F11548" i="7" l="1"/>
  <c r="F11549" i="7" l="1"/>
  <c r="F11550" i="7" l="1"/>
  <c r="F11551" i="7" l="1"/>
  <c r="F11552" i="7" l="1"/>
  <c r="F11553" i="7" l="1"/>
  <c r="F11554" i="7" l="1"/>
  <c r="F11555" i="7" l="1"/>
  <c r="F11556" i="7" l="1"/>
  <c r="F11557" i="7" l="1"/>
  <c r="F11558" i="7" l="1"/>
  <c r="F11559" i="7" l="1"/>
  <c r="F11560" i="7" l="1"/>
  <c r="F11561" i="7" l="1"/>
  <c r="F11562" i="7" l="1"/>
  <c r="F11563" i="7" l="1"/>
  <c r="F11564" i="7" l="1"/>
  <c r="F11565" i="7" l="1"/>
  <c r="F11566" i="7" l="1"/>
  <c r="F11567" i="7" l="1"/>
  <c r="F11568" i="7" l="1"/>
  <c r="F11569" i="7" l="1"/>
  <c r="F11570" i="7" l="1"/>
  <c r="F11571" i="7" l="1"/>
  <c r="F11572" i="7" l="1"/>
  <c r="F11573" i="7" l="1"/>
  <c r="F11574" i="7" l="1"/>
  <c r="F11575" i="7" l="1"/>
  <c r="F11576" i="7" l="1"/>
  <c r="F11577" i="7" l="1"/>
  <c r="F11578" i="7" l="1"/>
  <c r="F11579" i="7" l="1"/>
  <c r="F11580" i="7" l="1"/>
  <c r="F11581" i="7" l="1"/>
  <c r="F11582" i="7" l="1"/>
  <c r="F11583" i="7" l="1"/>
  <c r="F11584" i="7" l="1"/>
  <c r="F11585" i="7" l="1"/>
  <c r="F11586" i="7" l="1"/>
  <c r="F11587" i="7" l="1"/>
  <c r="F11588" i="7" l="1"/>
  <c r="F11589" i="7" l="1"/>
  <c r="F11590" i="7" l="1"/>
  <c r="F11591" i="7" l="1"/>
  <c r="F11592" i="7" l="1"/>
  <c r="F11593" i="7" l="1"/>
  <c r="F11594" i="7" l="1"/>
  <c r="F11595" i="7" l="1"/>
  <c r="F11596" i="7" l="1"/>
  <c r="F11597" i="7" l="1"/>
  <c r="F11598" i="7" l="1"/>
  <c r="F11599" i="7" l="1"/>
  <c r="F11600" i="7" l="1"/>
  <c r="F11601" i="7" l="1"/>
  <c r="F11602" i="7" l="1"/>
  <c r="F11603" i="7" l="1"/>
  <c r="F11604" i="7" l="1"/>
  <c r="F11605" i="7" l="1"/>
  <c r="F11606" i="7" l="1"/>
  <c r="F11607" i="7" l="1"/>
  <c r="F11608" i="7" l="1"/>
  <c r="F11609" i="7" l="1"/>
  <c r="F11610" i="7" l="1"/>
  <c r="F11611" i="7" l="1"/>
  <c r="F11612" i="7" l="1"/>
  <c r="F11613" i="7" l="1"/>
  <c r="F11614" i="7" l="1"/>
  <c r="F11615" i="7" l="1"/>
  <c r="F11616" i="7" l="1"/>
  <c r="F11617" i="7" l="1"/>
  <c r="F11618" i="7" l="1"/>
  <c r="F11619" i="7" l="1"/>
  <c r="F11620" i="7" l="1"/>
  <c r="F11621" i="7" l="1"/>
  <c r="F11622" i="7" l="1"/>
  <c r="F11623" i="7" l="1"/>
  <c r="F11624" i="7" l="1"/>
  <c r="F11625" i="7" l="1"/>
  <c r="F11626" i="7" l="1"/>
  <c r="F11627" i="7" l="1"/>
  <c r="F11628" i="7" l="1"/>
  <c r="F11629" i="7" l="1"/>
  <c r="F11630" i="7" l="1"/>
  <c r="F11631" i="7" l="1"/>
  <c r="F11632" i="7" l="1"/>
  <c r="F11633" i="7" l="1"/>
  <c r="F11634" i="7" l="1"/>
  <c r="F11635" i="7" l="1"/>
  <c r="F11636" i="7" l="1"/>
  <c r="F11637" i="7" l="1"/>
  <c r="F11638" i="7" l="1"/>
  <c r="F11639" i="7" l="1"/>
  <c r="F11640" i="7" l="1"/>
  <c r="F11641" i="7" l="1"/>
  <c r="F11642" i="7" l="1"/>
  <c r="F11643" i="7" l="1"/>
  <c r="F11644" i="7" l="1"/>
  <c r="F11645" i="7" l="1"/>
  <c r="F11646" i="7" l="1"/>
  <c r="F11647" i="7" l="1"/>
  <c r="F11648" i="7" l="1"/>
  <c r="F11649" i="7" l="1"/>
  <c r="F11650" i="7" l="1"/>
  <c r="F11651" i="7" l="1"/>
  <c r="F11652" i="7" l="1"/>
  <c r="F11653" i="7" l="1"/>
  <c r="F11654" i="7" l="1"/>
  <c r="F11655" i="7" l="1"/>
  <c r="F11656" i="7" l="1"/>
  <c r="F11657" i="7" l="1"/>
  <c r="F11658" i="7" l="1"/>
  <c r="F11659" i="7" l="1"/>
  <c r="F11660" i="7" l="1"/>
  <c r="F11661" i="7" l="1"/>
  <c r="F11662" i="7" l="1"/>
  <c r="F11663" i="7" l="1"/>
  <c r="F11664" i="7" l="1"/>
  <c r="F11665" i="7" l="1"/>
  <c r="F11666" i="7" l="1"/>
  <c r="F11667" i="7" l="1"/>
  <c r="F11668" i="7" l="1"/>
  <c r="F11669" i="7" l="1"/>
  <c r="F11670" i="7" l="1"/>
  <c r="F11671" i="7" l="1"/>
  <c r="F11672" i="7" l="1"/>
  <c r="F11673" i="7" l="1"/>
  <c r="F11674" i="7" l="1"/>
  <c r="F11675" i="7" l="1"/>
  <c r="F11676" i="7" l="1"/>
  <c r="F11677" i="7" l="1"/>
  <c r="F11678" i="7" l="1"/>
  <c r="F11679" i="7" l="1"/>
  <c r="F11680" i="7" l="1"/>
  <c r="F11681" i="7" l="1"/>
  <c r="F11682" i="7" l="1"/>
  <c r="F11683" i="7" l="1"/>
  <c r="F11684" i="7" l="1"/>
  <c r="F11685" i="7" l="1"/>
  <c r="F11686" i="7" l="1"/>
  <c r="F11687" i="7" l="1"/>
  <c r="F11688" i="7" l="1"/>
  <c r="F11689" i="7" l="1"/>
  <c r="F11690" i="7" l="1"/>
  <c r="F11691" i="7" l="1"/>
  <c r="F11692" i="7" l="1"/>
  <c r="F11693" i="7" l="1"/>
  <c r="F11694" i="7" l="1"/>
  <c r="F11695" i="7" l="1"/>
  <c r="F11696" i="7" l="1"/>
  <c r="F11697" i="7" l="1"/>
  <c r="F11698" i="7" l="1"/>
  <c r="F11699" i="7" l="1"/>
  <c r="F11700" i="7" l="1"/>
  <c r="F11701" i="7" l="1"/>
  <c r="F11702" i="7" l="1"/>
  <c r="F11703" i="7" l="1"/>
  <c r="F11704" i="7" l="1"/>
  <c r="F11705" i="7" l="1"/>
  <c r="F11706" i="7" l="1"/>
  <c r="F11707" i="7" l="1"/>
  <c r="F11708" i="7" l="1"/>
  <c r="F11709" i="7" l="1"/>
  <c r="F11710" i="7" l="1"/>
  <c r="F11711" i="7" l="1"/>
  <c r="F11712" i="7" l="1"/>
  <c r="F11713" i="7" l="1"/>
  <c r="F11714" i="7" l="1"/>
  <c r="F11715" i="7" l="1"/>
  <c r="F11716" i="7" l="1"/>
  <c r="F11717" i="7" l="1"/>
  <c r="F11718" i="7" l="1"/>
  <c r="F11719" i="7" l="1"/>
  <c r="F11720" i="7" l="1"/>
  <c r="F11721" i="7" l="1"/>
  <c r="F11722" i="7" l="1"/>
  <c r="F11723" i="7" l="1"/>
  <c r="F11724" i="7" l="1"/>
  <c r="F11725" i="7" l="1"/>
  <c r="F11726" i="7" l="1"/>
  <c r="F11727" i="7" l="1"/>
  <c r="F11728" i="7" l="1"/>
  <c r="F11729" i="7" l="1"/>
  <c r="F11730" i="7" l="1"/>
  <c r="F11731" i="7" l="1"/>
  <c r="F11732" i="7" l="1"/>
  <c r="F11733" i="7" l="1"/>
  <c r="F11734" i="7" l="1"/>
  <c r="F11735" i="7" l="1"/>
  <c r="F11736" i="7" l="1"/>
  <c r="F11737" i="7" l="1"/>
  <c r="F11738" i="7" l="1"/>
  <c r="F11739" i="7" l="1"/>
  <c r="F11740" i="7" l="1"/>
  <c r="F11741" i="7" l="1"/>
  <c r="F11742" i="7" l="1"/>
  <c r="F11743" i="7" l="1"/>
  <c r="F11744" i="7" l="1"/>
  <c r="F11745" i="7" l="1"/>
  <c r="F11746" i="7" l="1"/>
  <c r="F11747" i="7" l="1"/>
  <c r="F11748" i="7" l="1"/>
  <c r="F11749" i="7" l="1"/>
  <c r="F11750" i="7" l="1"/>
  <c r="F11751" i="7" l="1"/>
  <c r="F11752" i="7" l="1"/>
  <c r="F11753" i="7" l="1"/>
  <c r="F11754" i="7" l="1"/>
  <c r="F11755" i="7" l="1"/>
  <c r="F11756" i="7" l="1"/>
  <c r="F11757" i="7" l="1"/>
  <c r="F11758" i="7" l="1"/>
  <c r="F11759" i="7" l="1"/>
  <c r="F11760" i="7" l="1"/>
  <c r="F11761" i="7" l="1"/>
  <c r="F11762" i="7" l="1"/>
  <c r="F11763" i="7" l="1"/>
  <c r="F11764" i="7" l="1"/>
  <c r="F11765" i="7" l="1"/>
  <c r="F11766" i="7" l="1"/>
  <c r="F11767" i="7" l="1"/>
  <c r="F11768" i="7" l="1"/>
  <c r="F11769" i="7" l="1"/>
  <c r="F11770" i="7" l="1"/>
  <c r="F11771" i="7" l="1"/>
  <c r="F11772" i="7" l="1"/>
  <c r="F11773" i="7" l="1"/>
  <c r="F11774" i="7" l="1"/>
  <c r="F11775" i="7" l="1"/>
  <c r="F11776" i="7" l="1"/>
  <c r="F11777" i="7" l="1"/>
  <c r="F11778" i="7" l="1"/>
  <c r="F11779" i="7" l="1"/>
  <c r="F11780" i="7" l="1"/>
  <c r="F11781" i="7" l="1"/>
  <c r="F11782" i="7" l="1"/>
  <c r="F11783" i="7" l="1"/>
  <c r="F11784" i="7" l="1"/>
  <c r="F11785" i="7" l="1"/>
  <c r="F11786" i="7" l="1"/>
  <c r="F11787" i="7" l="1"/>
  <c r="F11788" i="7" l="1"/>
  <c r="F11789" i="7" l="1"/>
  <c r="F11790" i="7" l="1"/>
  <c r="F11791" i="7" l="1"/>
  <c r="F11792" i="7" l="1"/>
  <c r="F11793" i="7" l="1"/>
  <c r="F11794" i="7" l="1"/>
  <c r="F11795" i="7" l="1"/>
  <c r="F11796" i="7" l="1"/>
  <c r="F11797" i="7" l="1"/>
  <c r="F11798" i="7" l="1"/>
  <c r="F11799" i="7" l="1"/>
  <c r="F11800" i="7" l="1"/>
  <c r="F11801" i="7" l="1"/>
  <c r="F11802" i="7" l="1"/>
  <c r="F11803" i="7" l="1"/>
  <c r="F11804" i="7" l="1"/>
  <c r="F11805" i="7" l="1"/>
  <c r="F11806" i="7" l="1"/>
  <c r="F11807" i="7" l="1"/>
  <c r="F11808" i="7" l="1"/>
  <c r="F11809" i="7" l="1"/>
  <c r="F11810" i="7" l="1"/>
  <c r="F11811" i="7" l="1"/>
  <c r="F11812" i="7" l="1"/>
  <c r="F11813" i="7" l="1"/>
  <c r="F11814" i="7" l="1"/>
  <c r="F11815" i="7" l="1"/>
  <c r="F11816" i="7" l="1"/>
  <c r="F11817" i="7" l="1"/>
  <c r="F11818" i="7" l="1"/>
  <c r="F11819" i="7" l="1"/>
  <c r="F11820" i="7" l="1"/>
  <c r="F11821" i="7" l="1"/>
  <c r="F11822" i="7" l="1"/>
  <c r="F11823" i="7" l="1"/>
  <c r="F11824" i="7" l="1"/>
  <c r="F11825" i="7" l="1"/>
  <c r="F11826" i="7" l="1"/>
  <c r="F11827" i="7" l="1"/>
  <c r="F11828" i="7" l="1"/>
  <c r="F11829" i="7" l="1"/>
  <c r="F11830" i="7" l="1"/>
  <c r="F11831" i="7" l="1"/>
  <c r="F11832" i="7" l="1"/>
  <c r="F11833" i="7" l="1"/>
  <c r="F11834" i="7" l="1"/>
  <c r="F11835" i="7" l="1"/>
  <c r="F11836" i="7" l="1"/>
  <c r="F11837" i="7" l="1"/>
  <c r="F11838" i="7" l="1"/>
  <c r="F11839" i="7" l="1"/>
  <c r="F11840" i="7" l="1"/>
  <c r="F11841" i="7" l="1"/>
  <c r="F11842" i="7" l="1"/>
  <c r="F11843" i="7" l="1"/>
  <c r="F11844" i="7" l="1"/>
  <c r="F11845" i="7" l="1"/>
  <c r="F11846" i="7" l="1"/>
  <c r="F11847" i="7" l="1"/>
  <c r="F11848" i="7" l="1"/>
  <c r="F11849" i="7" l="1"/>
  <c r="F11850" i="7" l="1"/>
  <c r="F11851" i="7" l="1"/>
  <c r="F11852" i="7" l="1"/>
  <c r="F11853" i="7" l="1"/>
  <c r="F11854" i="7" l="1"/>
  <c r="F11855" i="7" l="1"/>
  <c r="F11856" i="7" l="1"/>
  <c r="F11857" i="7" l="1"/>
  <c r="F11858" i="7" l="1"/>
  <c r="F11859" i="7" l="1"/>
  <c r="F11860" i="7" l="1"/>
  <c r="F11861" i="7" l="1"/>
  <c r="F11862" i="7" l="1"/>
  <c r="F11863" i="7" l="1"/>
  <c r="F11864" i="7" l="1"/>
  <c r="F11865" i="7" l="1"/>
  <c r="F11866" i="7" l="1"/>
  <c r="F11867" i="7" l="1"/>
  <c r="F11868" i="7" l="1"/>
  <c r="F11869" i="7" l="1"/>
  <c r="F11870" i="7" l="1"/>
  <c r="F11871" i="7" l="1"/>
  <c r="F11872" i="7" l="1"/>
  <c r="F11873" i="7" l="1"/>
  <c r="F11874" i="7" l="1"/>
  <c r="F11875" i="7" l="1"/>
  <c r="F11876" i="7" l="1"/>
  <c r="F11877" i="7" l="1"/>
  <c r="F11878" i="7" l="1"/>
  <c r="F11879" i="7" l="1"/>
  <c r="F11880" i="7" l="1"/>
  <c r="F11881" i="7" l="1"/>
  <c r="F11882" i="7" l="1"/>
  <c r="F11883" i="7" l="1"/>
  <c r="F11884" i="7" l="1"/>
  <c r="F11885" i="7" l="1"/>
  <c r="F11886" i="7" l="1"/>
  <c r="F11887" i="7" l="1"/>
  <c r="F11888" i="7" l="1"/>
  <c r="F11889" i="7" l="1"/>
  <c r="F11890" i="7" l="1"/>
  <c r="F11891" i="7" l="1"/>
  <c r="F11892" i="7" l="1"/>
  <c r="F11893" i="7" l="1"/>
  <c r="F11894" i="7" l="1"/>
  <c r="F11895" i="7" l="1"/>
  <c r="F11896" i="7" l="1"/>
  <c r="F11897" i="7" l="1"/>
  <c r="F11898" i="7" l="1"/>
  <c r="F11899" i="7" l="1"/>
  <c r="F11900" i="7" l="1"/>
  <c r="F11901" i="7" l="1"/>
  <c r="F11902" i="7" l="1"/>
  <c r="F11903" i="7" l="1"/>
  <c r="F11904" i="7" l="1"/>
  <c r="F11905" i="7" l="1"/>
  <c r="F11906" i="7" l="1"/>
  <c r="F11907" i="7" l="1"/>
  <c r="F11908" i="7" l="1"/>
  <c r="F11909" i="7" l="1"/>
  <c r="F11910" i="7" l="1"/>
  <c r="F11911" i="7" l="1"/>
  <c r="F11912" i="7" l="1"/>
  <c r="F11913" i="7" l="1"/>
  <c r="F11914" i="7" l="1"/>
  <c r="F11915" i="7" l="1"/>
  <c r="F11916" i="7" l="1"/>
  <c r="F11917" i="7" l="1"/>
  <c r="F11918" i="7" l="1"/>
  <c r="F11919" i="7" l="1"/>
  <c r="F11920" i="7" l="1"/>
  <c r="F11921" i="7" l="1"/>
  <c r="F11922" i="7" l="1"/>
  <c r="F11923" i="7" l="1"/>
  <c r="F11924" i="7" l="1"/>
  <c r="F11925" i="7" l="1"/>
  <c r="F11926" i="7" l="1"/>
  <c r="F11927" i="7" l="1"/>
  <c r="F11928" i="7" l="1"/>
  <c r="F11929" i="7" l="1"/>
  <c r="F11930" i="7" l="1"/>
  <c r="F11931" i="7" l="1"/>
  <c r="F11932" i="7" l="1"/>
  <c r="F11933" i="7" l="1"/>
  <c r="F11934" i="7" l="1"/>
  <c r="F11935" i="7" l="1"/>
  <c r="F11936" i="7" l="1"/>
  <c r="F11937" i="7" l="1"/>
  <c r="F11938" i="7" l="1"/>
  <c r="F11939" i="7" l="1"/>
  <c r="F11940" i="7" l="1"/>
  <c r="F11941" i="7" l="1"/>
  <c r="F11942" i="7" l="1"/>
  <c r="F11943" i="7" l="1"/>
  <c r="F11944" i="7" l="1"/>
  <c r="F11945" i="7" l="1"/>
  <c r="F11946" i="7" l="1"/>
  <c r="F11947" i="7" l="1"/>
  <c r="F11948" i="7" l="1"/>
  <c r="F11949" i="7" l="1"/>
  <c r="F11950" i="7" l="1"/>
  <c r="F11951" i="7" l="1"/>
  <c r="F11952" i="7" l="1"/>
  <c r="F11953" i="7" l="1"/>
  <c r="F11954" i="7" l="1"/>
  <c r="F11955" i="7" l="1"/>
  <c r="F11956" i="7" l="1"/>
  <c r="F11957" i="7" l="1"/>
  <c r="F11958" i="7" l="1"/>
  <c r="F11959" i="7" l="1"/>
  <c r="F11960" i="7" l="1"/>
  <c r="F11961" i="7" l="1"/>
  <c r="F11962" i="7" l="1"/>
  <c r="F11963" i="7" l="1"/>
  <c r="F11964" i="7" l="1"/>
  <c r="F11965" i="7" l="1"/>
  <c r="F11966" i="7" l="1"/>
  <c r="F11967" i="7" l="1"/>
  <c r="F11968" i="7" l="1"/>
  <c r="F11969" i="7" l="1"/>
  <c r="F11970" i="7" l="1"/>
  <c r="F11971" i="7" l="1"/>
  <c r="F11972" i="7" l="1"/>
  <c r="F11973" i="7" l="1"/>
  <c r="F11974" i="7" l="1"/>
  <c r="F11975" i="7" l="1"/>
  <c r="F11976" i="7" l="1"/>
  <c r="F11977" i="7" l="1"/>
  <c r="F11978" i="7" l="1"/>
  <c r="F11979" i="7" l="1"/>
  <c r="F11980" i="7" l="1"/>
  <c r="F11981" i="7" l="1"/>
  <c r="F11982" i="7" l="1"/>
  <c r="F11983" i="7" l="1"/>
  <c r="F11984" i="7" l="1"/>
  <c r="F11985" i="7" l="1"/>
  <c r="F11986" i="7" l="1"/>
  <c r="F11987" i="7" l="1"/>
  <c r="F11988" i="7" l="1"/>
  <c r="F11989" i="7" l="1"/>
  <c r="F11990" i="7" l="1"/>
  <c r="F11991" i="7" l="1"/>
  <c r="F11992" i="7" l="1"/>
  <c r="F11993" i="7" l="1"/>
  <c r="F11994" i="7" l="1"/>
  <c r="F11995" i="7" l="1"/>
  <c r="F11996" i="7" l="1"/>
  <c r="F11997" i="7" l="1"/>
  <c r="F11998" i="7" l="1"/>
  <c r="F11999" i="7" l="1"/>
  <c r="F12000" i="7" l="1"/>
  <c r="F12001" i="7" l="1"/>
  <c r="F12002" i="7" l="1"/>
  <c r="F12003" i="7" l="1"/>
  <c r="F12004" i="7" l="1"/>
  <c r="F12005" i="7" l="1"/>
  <c r="F12006" i="7" l="1"/>
  <c r="F12007" i="7" l="1"/>
  <c r="F12008" i="7" l="1"/>
  <c r="F12009" i="7" l="1"/>
  <c r="F12010" i="7" l="1"/>
  <c r="F12011" i="7" l="1"/>
  <c r="F12012" i="7" l="1"/>
  <c r="F12013" i="7" l="1"/>
  <c r="F12014" i="7" l="1"/>
  <c r="F12015" i="7" l="1"/>
  <c r="F12016" i="7" l="1"/>
  <c r="F12017" i="7" l="1"/>
  <c r="F12018" i="7" l="1"/>
  <c r="F12019" i="7" l="1"/>
  <c r="F12020" i="7" l="1"/>
  <c r="F12021" i="7" l="1"/>
  <c r="F12022" i="7" l="1"/>
  <c r="F12023" i="7" l="1"/>
  <c r="F12024" i="7" l="1"/>
  <c r="F12025" i="7" l="1"/>
  <c r="F12026" i="7" l="1"/>
  <c r="F12027" i="7" l="1"/>
  <c r="F12028" i="7" l="1"/>
  <c r="F12029" i="7" l="1"/>
  <c r="F12030" i="7" l="1"/>
  <c r="F12031" i="7" l="1"/>
  <c r="F12032" i="7" l="1"/>
  <c r="F12033" i="7" l="1"/>
  <c r="F12034" i="7" l="1"/>
  <c r="F12035" i="7" l="1"/>
  <c r="F12036" i="7" l="1"/>
  <c r="F12037" i="7" l="1"/>
  <c r="F12038" i="7" l="1"/>
  <c r="F12039" i="7" l="1"/>
  <c r="F12040" i="7" l="1"/>
  <c r="F12041" i="7" l="1"/>
  <c r="F12042" i="7" l="1"/>
  <c r="F12043" i="7" l="1"/>
  <c r="F12044" i="7" l="1"/>
  <c r="F12045" i="7" l="1"/>
  <c r="F12046" i="7" l="1"/>
  <c r="F12047" i="7" l="1"/>
  <c r="F12048" i="7" l="1"/>
  <c r="F12049" i="7" l="1"/>
  <c r="F12050" i="7" l="1"/>
  <c r="F12051" i="7" l="1"/>
  <c r="F12052" i="7" l="1"/>
  <c r="F12053" i="7" l="1"/>
  <c r="F12054" i="7" l="1"/>
  <c r="F12055" i="7" l="1"/>
  <c r="F12056" i="7" l="1"/>
  <c r="F12057" i="7" l="1"/>
  <c r="F12058" i="7" l="1"/>
  <c r="F12059" i="7" l="1"/>
  <c r="F12060" i="7" l="1"/>
  <c r="F12061" i="7" l="1"/>
  <c r="F12062" i="7" l="1"/>
  <c r="F12063" i="7" l="1"/>
  <c r="F12064" i="7" l="1"/>
  <c r="F12065" i="7" l="1"/>
  <c r="F12066" i="7" l="1"/>
  <c r="F12067" i="7" l="1"/>
  <c r="F12068" i="7" l="1"/>
  <c r="F12069" i="7" l="1"/>
  <c r="F12070" i="7" l="1"/>
  <c r="F12071" i="7" l="1"/>
  <c r="F12072" i="7" l="1"/>
  <c r="F12073" i="7" l="1"/>
  <c r="F12074" i="7" l="1"/>
  <c r="F12075" i="7" l="1"/>
  <c r="F12076" i="7" l="1"/>
  <c r="F12077" i="7" l="1"/>
  <c r="F12078" i="7" l="1"/>
  <c r="F12079" i="7" l="1"/>
  <c r="F12080" i="7" l="1"/>
  <c r="F12081" i="7" l="1"/>
  <c r="F12082" i="7" l="1"/>
  <c r="F12083" i="7" l="1"/>
  <c r="F12084" i="7" l="1"/>
  <c r="F12085" i="7" l="1"/>
  <c r="F12086" i="7" l="1"/>
  <c r="F12087" i="7" l="1"/>
  <c r="F12088" i="7" l="1"/>
  <c r="F12089" i="7" l="1"/>
  <c r="F12090" i="7" l="1"/>
  <c r="F12091" i="7" l="1"/>
  <c r="F12092" i="7" l="1"/>
  <c r="F12093" i="7" l="1"/>
  <c r="F12094" i="7" l="1"/>
  <c r="F12095" i="7" l="1"/>
  <c r="F12096" i="7" l="1"/>
  <c r="F12097" i="7" l="1"/>
  <c r="F12098" i="7" l="1"/>
  <c r="F12099" i="7" l="1"/>
  <c r="F12100" i="7" l="1"/>
  <c r="F12101" i="7" l="1"/>
  <c r="F12102" i="7" l="1"/>
  <c r="F12103" i="7" l="1"/>
  <c r="F12104" i="7" l="1"/>
  <c r="F12105" i="7" l="1"/>
  <c r="F12106" i="7" l="1"/>
  <c r="F12107" i="7" l="1"/>
  <c r="F12108" i="7" l="1"/>
  <c r="F12109" i="7" l="1"/>
  <c r="F12110" i="7" l="1"/>
  <c r="F12111" i="7" l="1"/>
  <c r="F12112" i="7" l="1"/>
  <c r="F12113" i="7" l="1"/>
  <c r="F12114" i="7" l="1"/>
  <c r="F12115" i="7" l="1"/>
  <c r="F12116" i="7" l="1"/>
  <c r="F12117" i="7" l="1"/>
  <c r="F12118" i="7" l="1"/>
  <c r="F12119" i="7" l="1"/>
  <c r="F12120" i="7" l="1"/>
  <c r="F12121" i="7" l="1"/>
  <c r="F12122" i="7" l="1"/>
  <c r="F12123" i="7" l="1"/>
  <c r="F12124" i="7" l="1"/>
  <c r="F12125" i="7" l="1"/>
  <c r="F12126" i="7" l="1"/>
  <c r="F12127" i="7" l="1"/>
  <c r="F12128" i="7" l="1"/>
  <c r="F12129" i="7" l="1"/>
  <c r="F12130" i="7" l="1"/>
  <c r="F12131" i="7" l="1"/>
  <c r="F12132" i="7" l="1"/>
  <c r="F12133" i="7" l="1"/>
  <c r="F12134" i="7" l="1"/>
  <c r="F12135" i="7" l="1"/>
  <c r="F12136" i="7" l="1"/>
  <c r="F12137" i="7" l="1"/>
  <c r="F12138" i="7" l="1"/>
  <c r="F12139" i="7" l="1"/>
  <c r="F12140" i="7" l="1"/>
  <c r="F12141" i="7" l="1"/>
  <c r="F12142" i="7" l="1"/>
  <c r="F12143" i="7" l="1"/>
  <c r="F12144" i="7" l="1"/>
  <c r="F12145" i="7" l="1"/>
  <c r="F12146" i="7" l="1"/>
  <c r="F12147" i="7" l="1"/>
  <c r="F12148" i="7" l="1"/>
  <c r="F12149" i="7" l="1"/>
  <c r="F12150" i="7" l="1"/>
  <c r="F12151" i="7" l="1"/>
  <c r="F12152" i="7" l="1"/>
  <c r="F12153" i="7" l="1"/>
  <c r="F12154" i="7" l="1"/>
  <c r="F12155" i="7" l="1"/>
  <c r="F12156" i="7" l="1"/>
  <c r="F12157" i="7" l="1"/>
  <c r="F12158" i="7" l="1"/>
  <c r="F12159" i="7" l="1"/>
  <c r="F12160" i="7" l="1"/>
  <c r="F12161" i="7" l="1"/>
  <c r="F12162" i="7" l="1"/>
  <c r="F12163" i="7" l="1"/>
  <c r="F12164" i="7" l="1"/>
  <c r="F12165" i="7" l="1"/>
  <c r="F12166" i="7" l="1"/>
  <c r="F12167" i="7" l="1"/>
  <c r="F12168" i="7" l="1"/>
  <c r="F12169" i="7" l="1"/>
  <c r="F12170" i="7" l="1"/>
  <c r="F12171" i="7" l="1"/>
  <c r="F12172" i="7" l="1"/>
  <c r="F12173" i="7" l="1"/>
  <c r="F12174" i="7" l="1"/>
  <c r="F12175" i="7" l="1"/>
  <c r="F12176" i="7" l="1"/>
  <c r="F12177" i="7" l="1"/>
  <c r="F12178" i="7" l="1"/>
  <c r="F12179" i="7" l="1"/>
  <c r="F12180" i="7" l="1"/>
  <c r="F12181" i="7" l="1"/>
  <c r="F12182" i="7" l="1"/>
  <c r="F12183" i="7" l="1"/>
  <c r="F12184" i="7" l="1"/>
  <c r="F12185" i="7" l="1"/>
  <c r="F12186" i="7" l="1"/>
  <c r="F12187" i="7" l="1"/>
  <c r="F12188" i="7" l="1"/>
  <c r="F12189" i="7" l="1"/>
  <c r="F12190" i="7" l="1"/>
  <c r="F12191" i="7" l="1"/>
  <c r="F12192" i="7" l="1"/>
  <c r="F12193" i="7" l="1"/>
  <c r="F12194" i="7" l="1"/>
  <c r="F12195" i="7" l="1"/>
  <c r="F12196" i="7" l="1"/>
  <c r="F12197" i="7" l="1"/>
  <c r="F12198" i="7" l="1"/>
  <c r="F12199" i="7" l="1"/>
  <c r="F12200" i="7" l="1"/>
  <c r="F12201" i="7" l="1"/>
  <c r="F12202" i="7" l="1"/>
  <c r="F12203" i="7" l="1"/>
  <c r="F12204" i="7" l="1"/>
  <c r="F12205" i="7" l="1"/>
  <c r="F12206" i="7" l="1"/>
  <c r="F12207" i="7" l="1"/>
  <c r="F12208" i="7" l="1"/>
  <c r="F12209" i="7" l="1"/>
  <c r="F12210" i="7" l="1"/>
  <c r="F12211" i="7" l="1"/>
  <c r="F12212" i="7" l="1"/>
  <c r="F12213" i="7" l="1"/>
  <c r="F12214" i="7" l="1"/>
  <c r="F12215" i="7" l="1"/>
  <c r="F12216" i="7" l="1"/>
  <c r="F12217" i="7" l="1"/>
  <c r="F12218" i="7" l="1"/>
  <c r="F12219" i="7" l="1"/>
  <c r="F12220" i="7" l="1"/>
  <c r="F12221" i="7" l="1"/>
  <c r="F12222" i="7" l="1"/>
  <c r="F12223" i="7" l="1"/>
  <c r="F12224" i="7" l="1"/>
  <c r="F12225" i="7" l="1"/>
  <c r="F12226" i="7" l="1"/>
  <c r="F12227" i="7" l="1"/>
  <c r="F12228" i="7" l="1"/>
  <c r="F12229" i="7" l="1"/>
  <c r="F12230" i="7" l="1"/>
  <c r="F12231" i="7" l="1"/>
  <c r="F12232" i="7" l="1"/>
  <c r="F12233" i="7" l="1"/>
  <c r="F12234" i="7" l="1"/>
  <c r="F12235" i="7" l="1"/>
  <c r="F12236" i="7" l="1"/>
  <c r="F12237" i="7" l="1"/>
  <c r="F12238" i="7" l="1"/>
  <c r="F12239" i="7" l="1"/>
  <c r="F12240" i="7" l="1"/>
  <c r="F12241" i="7" l="1"/>
  <c r="F12242" i="7" l="1"/>
  <c r="F12243" i="7" l="1"/>
  <c r="F12244" i="7" l="1"/>
  <c r="F12245" i="7" l="1"/>
  <c r="F12246" i="7" l="1"/>
  <c r="F12247" i="7" l="1"/>
  <c r="F12248" i="7" l="1"/>
  <c r="F12249" i="7" l="1"/>
  <c r="F12250" i="7" l="1"/>
  <c r="F12251" i="7" l="1"/>
  <c r="F12252" i="7" l="1"/>
  <c r="F12253" i="7" l="1"/>
  <c r="F12254" i="7" l="1"/>
  <c r="F12255" i="7" l="1"/>
  <c r="F12256" i="7" l="1"/>
  <c r="F12257" i="7" l="1"/>
  <c r="F12258" i="7" l="1"/>
  <c r="F12259" i="7" l="1"/>
  <c r="F12260" i="7" l="1"/>
  <c r="F12261" i="7" l="1"/>
  <c r="F12262" i="7" l="1"/>
  <c r="F12263" i="7" l="1"/>
  <c r="F12264" i="7" l="1"/>
  <c r="F12265" i="7" l="1"/>
  <c r="F12266" i="7" l="1"/>
  <c r="F12267" i="7" l="1"/>
  <c r="F12268" i="7" l="1"/>
  <c r="F12269" i="7" l="1"/>
  <c r="F12270" i="7" l="1"/>
  <c r="F12271" i="7" l="1"/>
  <c r="F12272" i="7" l="1"/>
  <c r="F12273" i="7" l="1"/>
  <c r="F12274" i="7" l="1"/>
  <c r="F12275" i="7" l="1"/>
  <c r="F12276" i="7" l="1"/>
  <c r="F12277" i="7" l="1"/>
  <c r="F12278" i="7" l="1"/>
  <c r="F12279" i="7" l="1"/>
  <c r="F12280" i="7" l="1"/>
  <c r="F12281" i="7" l="1"/>
  <c r="F12282" i="7" l="1"/>
  <c r="F12283" i="7" l="1"/>
  <c r="F12284" i="7" l="1"/>
  <c r="F12285" i="7" l="1"/>
  <c r="F12286" i="7" l="1"/>
  <c r="F12287" i="7" l="1"/>
  <c r="F12288" i="7" l="1"/>
  <c r="F12289" i="7" l="1"/>
  <c r="F12290" i="7" l="1"/>
  <c r="F12291" i="7" l="1"/>
  <c r="F12292" i="7" l="1"/>
  <c r="F12293" i="7" l="1"/>
  <c r="F12294" i="7" l="1"/>
  <c r="F12295" i="7" l="1"/>
  <c r="F12296" i="7" l="1"/>
  <c r="F12297" i="7" l="1"/>
  <c r="F12298" i="7" l="1"/>
  <c r="F12299" i="7" l="1"/>
  <c r="F12300" i="7" l="1"/>
  <c r="F12301" i="7" l="1"/>
  <c r="F12302" i="7" l="1"/>
  <c r="F12303" i="7" l="1"/>
  <c r="F12304" i="7" l="1"/>
  <c r="F12305" i="7" l="1"/>
  <c r="F12306" i="7" l="1"/>
  <c r="F12307" i="7" l="1"/>
  <c r="F12308" i="7" l="1"/>
  <c r="F12309" i="7" l="1"/>
  <c r="F12310" i="7" l="1"/>
  <c r="F12311" i="7" l="1"/>
  <c r="F12312" i="7" l="1"/>
  <c r="F12313" i="7" l="1"/>
  <c r="F12314" i="7" l="1"/>
  <c r="F12315" i="7" l="1"/>
  <c r="F12316" i="7" l="1"/>
  <c r="F12317" i="7" l="1"/>
  <c r="F12318" i="7" l="1"/>
  <c r="F12319" i="7" l="1"/>
  <c r="F12320" i="7" l="1"/>
  <c r="F12321" i="7" l="1"/>
  <c r="F12322" i="7" l="1"/>
  <c r="F12323" i="7" l="1"/>
  <c r="F12324" i="7" l="1"/>
  <c r="F12325" i="7" l="1"/>
  <c r="F12326" i="7" l="1"/>
  <c r="F12327" i="7" l="1"/>
  <c r="F12328" i="7" l="1"/>
  <c r="F12329" i="7" l="1"/>
  <c r="F12330" i="7" l="1"/>
  <c r="F12331" i="7" l="1"/>
  <c r="F12332" i="7" l="1"/>
  <c r="F12333" i="7" l="1"/>
  <c r="F12334" i="7" l="1"/>
  <c r="F12335" i="7" l="1"/>
  <c r="F12336" i="7" l="1"/>
  <c r="F12337" i="7" l="1"/>
  <c r="F12338" i="7" l="1"/>
  <c r="F12339" i="7" l="1"/>
  <c r="F12340" i="7" l="1"/>
  <c r="F12341" i="7" l="1"/>
  <c r="F12342" i="7" l="1"/>
  <c r="F12343" i="7" l="1"/>
  <c r="F12344" i="7" l="1"/>
  <c r="F12345" i="7" l="1"/>
  <c r="F12346" i="7" l="1"/>
  <c r="F12347" i="7" l="1"/>
  <c r="F12348" i="7" l="1"/>
  <c r="F12349" i="7" l="1"/>
  <c r="F12350" i="7" l="1"/>
  <c r="F12351" i="7" l="1"/>
  <c r="F12352" i="7" l="1"/>
  <c r="F12353" i="7" l="1"/>
  <c r="F12354" i="7" l="1"/>
  <c r="F12355" i="7" l="1"/>
  <c r="F12356" i="7" l="1"/>
  <c r="F12357" i="7" l="1"/>
  <c r="F12358" i="7" l="1"/>
  <c r="F12359" i="7" l="1"/>
  <c r="F12360" i="7" l="1"/>
  <c r="F12361" i="7" l="1"/>
  <c r="F12362" i="7" l="1"/>
  <c r="F12363" i="7" l="1"/>
  <c r="F12364" i="7" l="1"/>
  <c r="F12365" i="7" l="1"/>
  <c r="F12366" i="7" l="1"/>
  <c r="F12367" i="7" l="1"/>
  <c r="F12368" i="7" l="1"/>
  <c r="F12369" i="7" l="1"/>
  <c r="F12370" i="7" l="1"/>
  <c r="F12371" i="7" l="1"/>
  <c r="F12372" i="7" l="1"/>
  <c r="F12373" i="7" l="1"/>
  <c r="F12374" i="7" l="1"/>
  <c r="F12375" i="7" l="1"/>
  <c r="F12376" i="7" l="1"/>
  <c r="F12377" i="7" l="1"/>
  <c r="F12378" i="7" l="1"/>
  <c r="F12379" i="7" l="1"/>
  <c r="F12380" i="7" l="1"/>
  <c r="F12381" i="7" l="1"/>
  <c r="F12382" i="7" l="1"/>
  <c r="F12383" i="7" l="1"/>
  <c r="F12384" i="7" l="1"/>
  <c r="F12385" i="7" l="1"/>
  <c r="F12386" i="7" l="1"/>
  <c r="F12387" i="7" l="1"/>
  <c r="F12388" i="7" l="1"/>
  <c r="F12389" i="7" l="1"/>
  <c r="F12390" i="7" l="1"/>
  <c r="F12391" i="7" l="1"/>
  <c r="F12392" i="7" l="1"/>
  <c r="F12393" i="7" l="1"/>
  <c r="F12394" i="7" l="1"/>
  <c r="F12395" i="7" l="1"/>
  <c r="F12396" i="7" l="1"/>
  <c r="F12397" i="7" l="1"/>
  <c r="F12398" i="7" l="1"/>
  <c r="F12399" i="7" l="1"/>
  <c r="F12400" i="7" l="1"/>
  <c r="F12401" i="7" l="1"/>
  <c r="F12402" i="7" l="1"/>
  <c r="F12403" i="7" l="1"/>
  <c r="F12404" i="7" l="1"/>
  <c r="F12405" i="7" l="1"/>
  <c r="F12406" i="7" l="1"/>
  <c r="F12407" i="7" l="1"/>
  <c r="F12408" i="7" l="1"/>
  <c r="F12409" i="7" l="1"/>
  <c r="F12410" i="7" l="1"/>
  <c r="F12411" i="7" l="1"/>
  <c r="F12412" i="7" l="1"/>
  <c r="F12413" i="7" l="1"/>
  <c r="F12414" i="7" l="1"/>
  <c r="F12415" i="7" l="1"/>
  <c r="F12416" i="7" l="1"/>
  <c r="F12417" i="7" l="1"/>
  <c r="F12418" i="7" l="1"/>
  <c r="F12419" i="7" l="1"/>
  <c r="F12420" i="7" l="1"/>
  <c r="F12421" i="7" l="1"/>
  <c r="F12422" i="7" l="1"/>
  <c r="F12423" i="7" l="1"/>
  <c r="F12424" i="7" l="1"/>
  <c r="F12425" i="7" l="1"/>
  <c r="F12426" i="7" l="1"/>
  <c r="F12427" i="7" l="1"/>
  <c r="F12428" i="7" l="1"/>
  <c r="F12429" i="7" l="1"/>
  <c r="F12430" i="7" l="1"/>
  <c r="F12431" i="7" l="1"/>
  <c r="F12432" i="7" l="1"/>
  <c r="F12433" i="7" l="1"/>
  <c r="F12434" i="7" l="1"/>
  <c r="F12435" i="7" l="1"/>
  <c r="F12436" i="7" l="1"/>
  <c r="F12437" i="7" l="1"/>
  <c r="F12438" i="7" l="1"/>
  <c r="F12439" i="7" l="1"/>
  <c r="F12440" i="7" l="1"/>
  <c r="F12441" i="7" l="1"/>
  <c r="F12442" i="7" l="1"/>
  <c r="F12443" i="7" l="1"/>
  <c r="F12444" i="7" l="1"/>
  <c r="F12445" i="7" l="1"/>
  <c r="F12446" i="7" l="1"/>
  <c r="F12447" i="7" l="1"/>
  <c r="F12448" i="7" l="1"/>
  <c r="F12449" i="7" l="1"/>
  <c r="F12450" i="7" l="1"/>
  <c r="F12451" i="7" l="1"/>
  <c r="F12452" i="7" l="1"/>
  <c r="F12453" i="7" l="1"/>
  <c r="F12454" i="7" l="1"/>
  <c r="F12455" i="7" l="1"/>
  <c r="F12456" i="7" l="1"/>
  <c r="F12457" i="7" l="1"/>
  <c r="F12458" i="7" l="1"/>
  <c r="F12459" i="7" l="1"/>
  <c r="F12460" i="7" l="1"/>
  <c r="F12461" i="7" l="1"/>
  <c r="F12462" i="7" l="1"/>
  <c r="F12463" i="7" l="1"/>
  <c r="F12464" i="7" l="1"/>
  <c r="F12465" i="7" l="1"/>
  <c r="F12466" i="7" l="1"/>
  <c r="F12467" i="7" l="1"/>
  <c r="F12468" i="7" l="1"/>
  <c r="F12469" i="7" l="1"/>
  <c r="F12470" i="7" l="1"/>
  <c r="F12471" i="7" l="1"/>
  <c r="F12472" i="7" l="1"/>
  <c r="F12473" i="7" l="1"/>
  <c r="F12474" i="7" l="1"/>
  <c r="F12475" i="7" l="1"/>
  <c r="F12476" i="7" l="1"/>
  <c r="F12477" i="7" l="1"/>
  <c r="F12478" i="7" l="1"/>
  <c r="F12479" i="7" l="1"/>
  <c r="F12480" i="7" l="1"/>
  <c r="F12481" i="7" l="1"/>
  <c r="F12482" i="7" l="1"/>
  <c r="F12483" i="7" l="1"/>
  <c r="F12484" i="7" l="1"/>
  <c r="F12485" i="7" l="1"/>
  <c r="F12486" i="7" l="1"/>
  <c r="F12487" i="7" l="1"/>
  <c r="F12488" i="7" l="1"/>
  <c r="F12489" i="7" l="1"/>
  <c r="F12490" i="7" l="1"/>
  <c r="F12491" i="7" l="1"/>
  <c r="F12492" i="7" l="1"/>
  <c r="F12493" i="7" l="1"/>
  <c r="F12494" i="7" l="1"/>
  <c r="F12495" i="7" l="1"/>
  <c r="F12496" i="7" l="1"/>
  <c r="F12497" i="7" l="1"/>
  <c r="F12498" i="7" l="1"/>
  <c r="F12499" i="7" l="1"/>
  <c r="F12500" i="7" l="1"/>
  <c r="F12501" i="7" l="1"/>
  <c r="F12502" i="7" l="1"/>
  <c r="F12503" i="7" l="1"/>
  <c r="F12504" i="7" l="1"/>
  <c r="F12505" i="7" l="1"/>
  <c r="F12506" i="7" l="1"/>
  <c r="F12507" i="7" l="1"/>
  <c r="F12508" i="7" l="1"/>
  <c r="F12509" i="7" l="1"/>
  <c r="F12510" i="7" l="1"/>
  <c r="F12511" i="7" l="1"/>
  <c r="F12512" i="7" l="1"/>
  <c r="F12513" i="7" l="1"/>
  <c r="F12514" i="7" l="1"/>
  <c r="F12515" i="7" l="1"/>
  <c r="F12516" i="7" l="1"/>
  <c r="F12517" i="7" l="1"/>
  <c r="F12518" i="7" l="1"/>
  <c r="F12519" i="7" l="1"/>
  <c r="F12520" i="7" l="1"/>
  <c r="F12521" i="7" l="1"/>
  <c r="F12522" i="7" l="1"/>
  <c r="F12523" i="7" l="1"/>
  <c r="F12524" i="7" l="1"/>
  <c r="F12525" i="7" l="1"/>
  <c r="F12526" i="7" l="1"/>
  <c r="F12527" i="7" l="1"/>
  <c r="F12528" i="7" l="1"/>
  <c r="F12529" i="7" l="1"/>
  <c r="F12530" i="7" l="1"/>
  <c r="F12531" i="7" l="1"/>
  <c r="F12532" i="7" l="1"/>
  <c r="F12533" i="7" l="1"/>
  <c r="F12534" i="7" l="1"/>
  <c r="F12535" i="7" l="1"/>
  <c r="F12536" i="7" l="1"/>
  <c r="F12537" i="7" l="1"/>
  <c r="F12538" i="7" l="1"/>
  <c r="F12539" i="7" l="1"/>
  <c r="F12540" i="7" l="1"/>
  <c r="F12541" i="7" l="1"/>
  <c r="F12542" i="7" l="1"/>
  <c r="F12543" i="7" l="1"/>
  <c r="F12544" i="7" l="1"/>
  <c r="F12545" i="7" l="1"/>
  <c r="F12546" i="7" l="1"/>
  <c r="F12547" i="7" l="1"/>
  <c r="F12548" i="7" l="1"/>
  <c r="F12549" i="7" l="1"/>
  <c r="F12550" i="7" l="1"/>
  <c r="F12551" i="7" l="1"/>
  <c r="F12552" i="7" l="1"/>
  <c r="F12553" i="7" l="1"/>
  <c r="F12554" i="7" l="1"/>
  <c r="F12555" i="7" l="1"/>
  <c r="F12556" i="7" l="1"/>
  <c r="F12557" i="7" l="1"/>
  <c r="F12558" i="7" l="1"/>
  <c r="F12559" i="7" l="1"/>
  <c r="F12560" i="7" l="1"/>
  <c r="F12561" i="7" l="1"/>
  <c r="F12562" i="7" l="1"/>
  <c r="F12563" i="7" l="1"/>
  <c r="F12564" i="7" l="1"/>
  <c r="F12565" i="7" l="1"/>
  <c r="F12566" i="7" l="1"/>
  <c r="F12567" i="7" l="1"/>
  <c r="F12568" i="7" l="1"/>
  <c r="F12569" i="7" l="1"/>
  <c r="F12570" i="7" l="1"/>
  <c r="F12571" i="7" l="1"/>
  <c r="F12572" i="7" l="1"/>
  <c r="F12573" i="7" l="1"/>
  <c r="F12574" i="7" l="1"/>
  <c r="F12575" i="7" l="1"/>
  <c r="F12576" i="7" l="1"/>
  <c r="F12577" i="7" l="1"/>
  <c r="F12578" i="7" l="1"/>
  <c r="F12579" i="7" l="1"/>
  <c r="F12580" i="7" l="1"/>
  <c r="F12581" i="7" l="1"/>
  <c r="F12582" i="7" l="1"/>
  <c r="F12583" i="7" l="1"/>
  <c r="F12584" i="7" l="1"/>
  <c r="F12585" i="7" l="1"/>
  <c r="F12586" i="7" l="1"/>
  <c r="F12587" i="7" l="1"/>
  <c r="F12588" i="7" l="1"/>
  <c r="F12589" i="7" l="1"/>
  <c r="F12590" i="7" l="1"/>
  <c r="F12591" i="7" l="1"/>
  <c r="F12592" i="7" l="1"/>
  <c r="F12593" i="7" l="1"/>
  <c r="F12594" i="7" l="1"/>
  <c r="F12595" i="7" l="1"/>
  <c r="F12596" i="7" l="1"/>
  <c r="F12597" i="7" l="1"/>
  <c r="F12598" i="7" l="1"/>
  <c r="F12599" i="7" l="1"/>
  <c r="F12600" i="7" l="1"/>
  <c r="F12601" i="7" l="1"/>
  <c r="F12602" i="7" l="1"/>
  <c r="F12603" i="7" l="1"/>
  <c r="F12604" i="7" l="1"/>
  <c r="F12605" i="7" l="1"/>
  <c r="F12606" i="7" l="1"/>
  <c r="F12607" i="7" l="1"/>
  <c r="F12608" i="7" l="1"/>
  <c r="F12609" i="7" l="1"/>
  <c r="F12610" i="7" l="1"/>
  <c r="F12611" i="7" l="1"/>
  <c r="F12612" i="7" l="1"/>
  <c r="F12613" i="7" l="1"/>
  <c r="F12614" i="7" l="1"/>
  <c r="F12615" i="7" l="1"/>
  <c r="F12616" i="7" l="1"/>
  <c r="F12617" i="7" l="1"/>
  <c r="F12618" i="7" l="1"/>
  <c r="F12619" i="7" l="1"/>
  <c r="F12620" i="7" l="1"/>
  <c r="F12621" i="7" l="1"/>
  <c r="F12622" i="7" l="1"/>
  <c r="F12623" i="7" l="1"/>
  <c r="F12624" i="7" l="1"/>
  <c r="F12625" i="7" l="1"/>
  <c r="F12626" i="7" l="1"/>
  <c r="F12627" i="7" l="1"/>
  <c r="F12628" i="7" l="1"/>
  <c r="F12629" i="7" l="1"/>
  <c r="F12630" i="7" l="1"/>
  <c r="F12631" i="7" l="1"/>
  <c r="F12632" i="7" l="1"/>
  <c r="F12633" i="7" l="1"/>
  <c r="F12634" i="7" l="1"/>
  <c r="F12635" i="7" l="1"/>
  <c r="F12636" i="7" l="1"/>
  <c r="F12637" i="7" l="1"/>
  <c r="F12638" i="7" l="1"/>
  <c r="F12639" i="7" l="1"/>
  <c r="F12640" i="7" l="1"/>
  <c r="F12641" i="7" l="1"/>
  <c r="F12642" i="7" l="1"/>
  <c r="F12643" i="7" l="1"/>
  <c r="F12644" i="7" l="1"/>
  <c r="F12645" i="7" l="1"/>
  <c r="F12646" i="7" l="1"/>
  <c r="F12647" i="7" l="1"/>
  <c r="F12648" i="7" l="1"/>
  <c r="F12649" i="7" l="1"/>
  <c r="F12650" i="7" l="1"/>
  <c r="F12651" i="7" l="1"/>
  <c r="F12652" i="7" l="1"/>
  <c r="F12653" i="7" l="1"/>
  <c r="F12654" i="7" l="1"/>
  <c r="F12655" i="7" l="1"/>
  <c r="F12656" i="7" l="1"/>
  <c r="F12657" i="7" l="1"/>
  <c r="F12658" i="7" l="1"/>
  <c r="F12659" i="7" l="1"/>
  <c r="F12660" i="7" l="1"/>
  <c r="F12661" i="7" l="1"/>
  <c r="F12662" i="7" l="1"/>
  <c r="F12663" i="7" l="1"/>
  <c r="F12664" i="7" l="1"/>
  <c r="F12665" i="7" l="1"/>
  <c r="F12666" i="7" l="1"/>
  <c r="F12667" i="7" l="1"/>
  <c r="F12668" i="7" l="1"/>
  <c r="F12669" i="7" l="1"/>
  <c r="F12670" i="7" l="1"/>
  <c r="F12671" i="7" l="1"/>
  <c r="F12672" i="7" l="1"/>
  <c r="F12673" i="7" l="1"/>
  <c r="F12674" i="7" l="1"/>
  <c r="F12675" i="7" l="1"/>
  <c r="F12676" i="7" l="1"/>
  <c r="F12677" i="7" l="1"/>
  <c r="F12678" i="7" l="1"/>
  <c r="F12679" i="7" l="1"/>
  <c r="F12680" i="7" l="1"/>
  <c r="F12681" i="7" l="1"/>
  <c r="F12682" i="7" l="1"/>
  <c r="F12683" i="7" l="1"/>
  <c r="F12684" i="7" l="1"/>
  <c r="F12685" i="7" l="1"/>
  <c r="F12686" i="7" l="1"/>
  <c r="F12687" i="7" l="1"/>
  <c r="F12688" i="7" l="1"/>
  <c r="F12689" i="7" l="1"/>
  <c r="F12690" i="7" l="1"/>
  <c r="F12691" i="7" l="1"/>
  <c r="F12692" i="7" l="1"/>
  <c r="F12693" i="7" l="1"/>
  <c r="F12694" i="7" l="1"/>
  <c r="F12695" i="7" l="1"/>
  <c r="F12696" i="7" l="1"/>
  <c r="F12697" i="7" l="1"/>
  <c r="F12698" i="7" l="1"/>
  <c r="F12699" i="7" l="1"/>
  <c r="F12700" i="7" l="1"/>
  <c r="F12701" i="7" l="1"/>
  <c r="F12702" i="7" l="1"/>
  <c r="F12703" i="7" l="1"/>
  <c r="F12704" i="7" l="1"/>
  <c r="F12705" i="7" l="1"/>
  <c r="F12706" i="7" l="1"/>
  <c r="F12707" i="7" l="1"/>
  <c r="F12708" i="7" l="1"/>
  <c r="F12709" i="7" l="1"/>
  <c r="F12710" i="7" l="1"/>
  <c r="F12711" i="7" l="1"/>
  <c r="F12712" i="7" l="1"/>
  <c r="F12713" i="7" l="1"/>
  <c r="F12714" i="7" l="1"/>
  <c r="F12715" i="7" l="1"/>
  <c r="F12716" i="7" l="1"/>
  <c r="F12717" i="7" l="1"/>
  <c r="F12718" i="7" l="1"/>
  <c r="F12719" i="7" l="1"/>
  <c r="F12720" i="7" l="1"/>
  <c r="F12721" i="7" l="1"/>
  <c r="F12722" i="7" l="1"/>
  <c r="F12723" i="7" l="1"/>
  <c r="F12724" i="7" l="1"/>
  <c r="F12725" i="7" l="1"/>
  <c r="F12726" i="7" l="1"/>
  <c r="F12727" i="7" l="1"/>
  <c r="F12728" i="7" l="1"/>
  <c r="F12729" i="7" l="1"/>
  <c r="F12730" i="7" l="1"/>
  <c r="F12731" i="7" l="1"/>
  <c r="F12732" i="7" l="1"/>
  <c r="F12733" i="7" l="1"/>
  <c r="F12734" i="7" l="1"/>
  <c r="F12735" i="7" l="1"/>
  <c r="F12736" i="7" l="1"/>
  <c r="F12737" i="7" l="1"/>
  <c r="F12738" i="7" l="1"/>
  <c r="F12739" i="7" l="1"/>
  <c r="F12740" i="7" l="1"/>
  <c r="F12741" i="7" l="1"/>
  <c r="F12742" i="7" l="1"/>
  <c r="F12743" i="7" l="1"/>
  <c r="F12744" i="7" l="1"/>
  <c r="F12745" i="7" l="1"/>
  <c r="F12746" i="7" l="1"/>
  <c r="F12747" i="7" l="1"/>
  <c r="F12748" i="7" l="1"/>
  <c r="F12749" i="7" l="1"/>
  <c r="F12750" i="7" l="1"/>
  <c r="F12751" i="7" l="1"/>
  <c r="F12752" i="7" l="1"/>
  <c r="F12753" i="7" l="1"/>
  <c r="F12754" i="7" l="1"/>
  <c r="F12755" i="7" l="1"/>
  <c r="F12756" i="7" l="1"/>
  <c r="F12757" i="7" l="1"/>
  <c r="F12758" i="7" l="1"/>
  <c r="F12759" i="7" l="1"/>
  <c r="F12760" i="7" l="1"/>
  <c r="F12761" i="7" l="1"/>
  <c r="F12762" i="7" l="1"/>
  <c r="F12763" i="7" l="1"/>
  <c r="F12764" i="7" l="1"/>
  <c r="F12765" i="7" l="1"/>
  <c r="F12766" i="7" l="1"/>
  <c r="F12767" i="7" l="1"/>
  <c r="F12768" i="7" l="1"/>
  <c r="F12769" i="7" l="1"/>
  <c r="F12770" i="7" l="1"/>
  <c r="F12771" i="7" l="1"/>
  <c r="F12772" i="7" l="1"/>
  <c r="F12773" i="7" l="1"/>
  <c r="F12774" i="7" l="1"/>
  <c r="F12775" i="7" l="1"/>
  <c r="F12776" i="7" l="1"/>
  <c r="F12777" i="7" l="1"/>
  <c r="F12778" i="7" l="1"/>
  <c r="F12779" i="7" l="1"/>
  <c r="F12780" i="7" l="1"/>
  <c r="F12781" i="7" l="1"/>
  <c r="F12782" i="7" l="1"/>
  <c r="F12783" i="7" l="1"/>
  <c r="F12784" i="7" l="1"/>
  <c r="F12785" i="7" l="1"/>
  <c r="F12786" i="7" l="1"/>
  <c r="F12787" i="7" l="1"/>
  <c r="F12788" i="7" l="1"/>
  <c r="F12789" i="7" l="1"/>
  <c r="F12790" i="7" l="1"/>
  <c r="F12791" i="7" l="1"/>
  <c r="F12792" i="7" l="1"/>
  <c r="F12793" i="7" l="1"/>
  <c r="F12794" i="7" l="1"/>
  <c r="F12795" i="7" l="1"/>
  <c r="F12796" i="7" l="1"/>
  <c r="F12797" i="7" l="1"/>
  <c r="F12798" i="7" l="1"/>
  <c r="F12799" i="7" l="1"/>
  <c r="F12800" i="7" l="1"/>
  <c r="F12801" i="7" l="1"/>
  <c r="F12802" i="7" l="1"/>
  <c r="F12803" i="7" l="1"/>
  <c r="F12804" i="7" l="1"/>
  <c r="F12805" i="7" l="1"/>
  <c r="F12806" i="7" l="1"/>
  <c r="F12807" i="7" l="1"/>
  <c r="F12808" i="7" l="1"/>
  <c r="F12809" i="7" l="1"/>
  <c r="F12810" i="7" l="1"/>
  <c r="F12811" i="7" l="1"/>
  <c r="F12812" i="7" l="1"/>
  <c r="F12813" i="7" l="1"/>
  <c r="F12814" i="7" l="1"/>
  <c r="F12815" i="7" l="1"/>
  <c r="F12816" i="7" l="1"/>
  <c r="F12817" i="7" l="1"/>
  <c r="F12818" i="7" l="1"/>
  <c r="F12819" i="7" l="1"/>
  <c r="F12820" i="7" l="1"/>
  <c r="F12821" i="7" l="1"/>
  <c r="F12822" i="7" l="1"/>
  <c r="F12823" i="7" l="1"/>
  <c r="F12824" i="7" l="1"/>
  <c r="F12825" i="7" l="1"/>
  <c r="F12826" i="7" l="1"/>
  <c r="F12827" i="7" l="1"/>
  <c r="F12828" i="7" l="1"/>
  <c r="F12829" i="7" l="1"/>
  <c r="F12830" i="7" l="1"/>
  <c r="F12831" i="7" l="1"/>
  <c r="F12832" i="7" l="1"/>
  <c r="F12833" i="7" l="1"/>
  <c r="F12834" i="7" l="1"/>
  <c r="F12835" i="7" l="1"/>
  <c r="F12836" i="7" l="1"/>
  <c r="F12837" i="7" l="1"/>
  <c r="F12838" i="7" l="1"/>
  <c r="F12839" i="7" l="1"/>
  <c r="F12840" i="7" l="1"/>
  <c r="F12841" i="7" l="1"/>
  <c r="F12842" i="7" l="1"/>
  <c r="F12843" i="7" l="1"/>
  <c r="F12844" i="7" l="1"/>
  <c r="F12845" i="7" l="1"/>
  <c r="F12846" i="7" l="1"/>
  <c r="F12847" i="7" l="1"/>
  <c r="F12848" i="7" l="1"/>
  <c r="F12849" i="7" l="1"/>
  <c r="F12850" i="7" l="1"/>
  <c r="F12851" i="7" l="1"/>
  <c r="F12852" i="7" l="1"/>
  <c r="F12853" i="7" l="1"/>
  <c r="F12854" i="7" l="1"/>
  <c r="F12855" i="7" l="1"/>
  <c r="F12856" i="7" l="1"/>
  <c r="F12857" i="7" l="1"/>
  <c r="F12858" i="7" l="1"/>
  <c r="F12859" i="7" l="1"/>
  <c r="F12860" i="7" l="1"/>
  <c r="F12861" i="7" l="1"/>
  <c r="F12862" i="7" l="1"/>
  <c r="F12863" i="7" l="1"/>
  <c r="F12864" i="7" l="1"/>
  <c r="F12865" i="7" l="1"/>
  <c r="F12866" i="7" l="1"/>
  <c r="F12867" i="7" l="1"/>
  <c r="F12868" i="7" l="1"/>
  <c r="F12869" i="7" l="1"/>
  <c r="F12870" i="7" l="1"/>
  <c r="F12871" i="7" l="1"/>
  <c r="F12872" i="7" l="1"/>
  <c r="F12873" i="7" l="1"/>
  <c r="F12874" i="7" l="1"/>
  <c r="F12875" i="7" l="1"/>
  <c r="F12876" i="7" l="1"/>
  <c r="F12877" i="7" l="1"/>
  <c r="F12878" i="7" l="1"/>
  <c r="F12879" i="7" l="1"/>
  <c r="F12880" i="7" l="1"/>
  <c r="F12881" i="7" l="1"/>
  <c r="F12882" i="7" l="1"/>
  <c r="F12883" i="7" l="1"/>
  <c r="F12884" i="7" l="1"/>
  <c r="F12885" i="7" l="1"/>
  <c r="F12886" i="7" l="1"/>
  <c r="F12887" i="7" l="1"/>
  <c r="F12888" i="7" l="1"/>
  <c r="F12889" i="7" l="1"/>
  <c r="F12890" i="7" l="1"/>
  <c r="F12891" i="7" l="1"/>
  <c r="F12892" i="7" l="1"/>
  <c r="F12893" i="7" l="1"/>
  <c r="F12894" i="7" l="1"/>
  <c r="F12895" i="7" l="1"/>
  <c r="F12896" i="7" l="1"/>
  <c r="F12897" i="7" l="1"/>
  <c r="F12898" i="7" l="1"/>
  <c r="F12899" i="7" l="1"/>
  <c r="F12900" i="7" l="1"/>
  <c r="F12901" i="7" l="1"/>
  <c r="F12902" i="7" l="1"/>
  <c r="F12903" i="7" l="1"/>
  <c r="F12904" i="7" l="1"/>
  <c r="F12905" i="7" l="1"/>
  <c r="F12906" i="7" l="1"/>
  <c r="F12907" i="7" l="1"/>
  <c r="F12908" i="7" l="1"/>
  <c r="F12909" i="7" l="1"/>
  <c r="F12910" i="7" l="1"/>
  <c r="F12911" i="7" l="1"/>
  <c r="F12912" i="7" l="1"/>
  <c r="F12913" i="7" l="1"/>
  <c r="F12914" i="7" l="1"/>
  <c r="F12915" i="7" l="1"/>
  <c r="F12916" i="7" l="1"/>
  <c r="F12917" i="7" l="1"/>
  <c r="F12918" i="7" l="1"/>
  <c r="F12919" i="7" l="1"/>
  <c r="F12920" i="7" l="1"/>
  <c r="F12921" i="7" l="1"/>
  <c r="F12922" i="7" l="1"/>
  <c r="F12923" i="7" l="1"/>
  <c r="F12924" i="7" l="1"/>
  <c r="F12925" i="7" l="1"/>
  <c r="F12926" i="7" l="1"/>
  <c r="F12927" i="7" l="1"/>
  <c r="F12928" i="7" l="1"/>
  <c r="F12929" i="7" l="1"/>
  <c r="F12930" i="7" l="1"/>
  <c r="F12931" i="7" l="1"/>
  <c r="F12932" i="7" l="1"/>
  <c r="F12933" i="7" l="1"/>
  <c r="F12934" i="7" l="1"/>
  <c r="F12935" i="7" l="1"/>
  <c r="F12936" i="7" l="1"/>
  <c r="F12937" i="7" l="1"/>
  <c r="F12938" i="7" l="1"/>
  <c r="F12939" i="7" l="1"/>
  <c r="F12940" i="7" l="1"/>
  <c r="F12941" i="7" l="1"/>
  <c r="F12942" i="7" l="1"/>
  <c r="F12943" i="7" l="1"/>
  <c r="F12944" i="7" l="1"/>
  <c r="F12945" i="7" l="1"/>
  <c r="F12946" i="7" l="1"/>
  <c r="F12947" i="7" l="1"/>
  <c r="F12948" i="7" l="1"/>
  <c r="F12949" i="7" l="1"/>
  <c r="F12950" i="7" l="1"/>
  <c r="F12951" i="7" l="1"/>
  <c r="F12952" i="7" l="1"/>
  <c r="F12953" i="7" l="1"/>
  <c r="F12954" i="7" l="1"/>
  <c r="F12955" i="7" l="1"/>
  <c r="F12956" i="7" l="1"/>
  <c r="F12957" i="7" l="1"/>
  <c r="F12958" i="7" l="1"/>
  <c r="F12959" i="7" l="1"/>
  <c r="F12960" i="7" l="1"/>
  <c r="F12961" i="7" l="1"/>
  <c r="F12962" i="7" l="1"/>
  <c r="F12963" i="7" l="1"/>
  <c r="F12964" i="7" l="1"/>
  <c r="F12965" i="7" l="1"/>
  <c r="F12966" i="7" l="1"/>
  <c r="F12967" i="7" l="1"/>
  <c r="F12968" i="7" l="1"/>
  <c r="F12969" i="7" l="1"/>
  <c r="F12970" i="7" l="1"/>
  <c r="F12971" i="7" l="1"/>
  <c r="F12972" i="7" l="1"/>
  <c r="F12973" i="7" l="1"/>
  <c r="F12974" i="7" l="1"/>
  <c r="F12975" i="7" l="1"/>
  <c r="F12976" i="7" l="1"/>
  <c r="F12977" i="7" l="1"/>
  <c r="F12978" i="7" l="1"/>
  <c r="F12979" i="7" l="1"/>
  <c r="F12980" i="7" l="1"/>
  <c r="F12981" i="7" l="1"/>
  <c r="F12982" i="7" l="1"/>
  <c r="F12983" i="7" l="1"/>
  <c r="F12984" i="7" l="1"/>
  <c r="F12985" i="7" l="1"/>
  <c r="F12986" i="7" l="1"/>
  <c r="F12987" i="7" l="1"/>
  <c r="F12988" i="7" l="1"/>
  <c r="F12989" i="7" l="1"/>
  <c r="F12990" i="7" l="1"/>
  <c r="F12991" i="7" l="1"/>
  <c r="F12992" i="7" l="1"/>
  <c r="F12993" i="7" l="1"/>
  <c r="F12994" i="7" l="1"/>
  <c r="F12995" i="7" l="1"/>
  <c r="F12996" i="7" l="1"/>
  <c r="F12997" i="7" l="1"/>
  <c r="F12998" i="7" l="1"/>
  <c r="F12999" i="7" l="1"/>
  <c r="F13000" i="7" l="1"/>
  <c r="F13001" i="7" l="1"/>
  <c r="F13002" i="7" l="1"/>
  <c r="F13003" i="7" l="1"/>
  <c r="F13004" i="7" l="1"/>
  <c r="F13005" i="7" l="1"/>
  <c r="F13006" i="7" l="1"/>
  <c r="F13007" i="7" l="1"/>
  <c r="F13008" i="7" l="1"/>
  <c r="F13009" i="7" l="1"/>
  <c r="F13010" i="7" l="1"/>
  <c r="F13011" i="7" l="1"/>
  <c r="F13012" i="7" l="1"/>
  <c r="F13013" i="7" l="1"/>
  <c r="F13014" i="7" l="1"/>
  <c r="F13015" i="7" l="1"/>
  <c r="F13016" i="7" l="1"/>
  <c r="F13017" i="7" l="1"/>
  <c r="F13018" i="7" l="1"/>
  <c r="F13019" i="7" l="1"/>
  <c r="F13020" i="7" l="1"/>
  <c r="F13021" i="7" l="1"/>
  <c r="F13022" i="7" l="1"/>
  <c r="F13023" i="7" l="1"/>
  <c r="F13024" i="7" l="1"/>
  <c r="F13025" i="7" l="1"/>
  <c r="F13026" i="7" l="1"/>
  <c r="F13027" i="7" l="1"/>
  <c r="F13028" i="7" l="1"/>
  <c r="F13029" i="7" l="1"/>
  <c r="F13030" i="7" l="1"/>
  <c r="F13031" i="7" l="1"/>
  <c r="F13032" i="7" l="1"/>
  <c r="F13033" i="7" l="1"/>
  <c r="F13034" i="7" l="1"/>
  <c r="F13035" i="7" l="1"/>
  <c r="F13036" i="7" l="1"/>
  <c r="F13037" i="7" l="1"/>
  <c r="F13038" i="7" l="1"/>
  <c r="F13039" i="7" l="1"/>
  <c r="F13040" i="7" l="1"/>
  <c r="F13041" i="7" l="1"/>
  <c r="F13042" i="7" l="1"/>
  <c r="F13043" i="7" l="1"/>
  <c r="F13044" i="7" l="1"/>
  <c r="F13045" i="7" l="1"/>
  <c r="F13046" i="7" l="1"/>
  <c r="F13047" i="7" l="1"/>
  <c r="F13048" i="7" l="1"/>
  <c r="F13049" i="7" l="1"/>
  <c r="F13050" i="7" l="1"/>
  <c r="F13051" i="7" l="1"/>
  <c r="F13052" i="7" l="1"/>
  <c r="F13053" i="7" l="1"/>
  <c r="F13054" i="7" l="1"/>
  <c r="F13055" i="7" l="1"/>
  <c r="F13056" i="7" l="1"/>
  <c r="F13057" i="7" l="1"/>
  <c r="F13058" i="7" l="1"/>
  <c r="F13059" i="7" l="1"/>
  <c r="F13060" i="7" l="1"/>
  <c r="F13061" i="7" l="1"/>
  <c r="F13062" i="7" l="1"/>
  <c r="F13063" i="7" l="1"/>
  <c r="F13064" i="7" l="1"/>
  <c r="F13065" i="7" l="1"/>
  <c r="F13066" i="7" l="1"/>
  <c r="F13067" i="7" l="1"/>
  <c r="F13068" i="7" l="1"/>
  <c r="F13069" i="7" l="1"/>
  <c r="F13070" i="7" l="1"/>
  <c r="F13071" i="7" l="1"/>
  <c r="F13072" i="7" l="1"/>
  <c r="F13073" i="7" l="1"/>
  <c r="F13074" i="7" l="1"/>
  <c r="F13075" i="7" l="1"/>
  <c r="F13076" i="7" l="1"/>
  <c r="F13077" i="7" l="1"/>
  <c r="F13078" i="7" l="1"/>
  <c r="F13079" i="7" l="1"/>
  <c r="F13080" i="7" l="1"/>
  <c r="F13081" i="7" l="1"/>
  <c r="F13082" i="7" l="1"/>
  <c r="F13083" i="7" l="1"/>
  <c r="F13084" i="7" l="1"/>
  <c r="F13085" i="7" l="1"/>
  <c r="F13086" i="7" l="1"/>
  <c r="F13087" i="7" l="1"/>
  <c r="F13088" i="7" l="1"/>
  <c r="F13089" i="7" l="1"/>
  <c r="F13090" i="7" l="1"/>
  <c r="F13091" i="7" l="1"/>
  <c r="F13092" i="7" l="1"/>
  <c r="F13093" i="7" l="1"/>
  <c r="F13094" i="7" l="1"/>
  <c r="F13095" i="7" l="1"/>
  <c r="F13096" i="7" l="1"/>
  <c r="F13097" i="7" l="1"/>
  <c r="F13098" i="7" l="1"/>
  <c r="F13099" i="7" l="1"/>
  <c r="F13100" i="7" l="1"/>
  <c r="F13101" i="7" l="1"/>
  <c r="F13102" i="7" l="1"/>
  <c r="F13103" i="7" l="1"/>
  <c r="F13104" i="7" l="1"/>
  <c r="F13105" i="7" l="1"/>
  <c r="F13106" i="7" l="1"/>
  <c r="F13107" i="7" l="1"/>
  <c r="F13108" i="7" l="1"/>
  <c r="F13109" i="7" l="1"/>
  <c r="F13110" i="7" l="1"/>
  <c r="F13111" i="7" l="1"/>
  <c r="F13112" i="7" l="1"/>
  <c r="F13113" i="7" l="1"/>
  <c r="F13114" i="7" l="1"/>
  <c r="F13115" i="7" l="1"/>
  <c r="F13116" i="7" l="1"/>
  <c r="F13117" i="7" l="1"/>
  <c r="F13118" i="7" l="1"/>
  <c r="F13119" i="7" l="1"/>
  <c r="F13120" i="7" l="1"/>
  <c r="F13121" i="7" l="1"/>
  <c r="F13122" i="7" l="1"/>
  <c r="F13123" i="7" l="1"/>
  <c r="F13124" i="7" l="1"/>
  <c r="F13125" i="7" l="1"/>
  <c r="F13126" i="7" l="1"/>
  <c r="F13127" i="7" l="1"/>
  <c r="F13128" i="7" l="1"/>
  <c r="F13129" i="7" l="1"/>
  <c r="F13130" i="7" l="1"/>
  <c r="F13131" i="7" l="1"/>
  <c r="F13132" i="7" l="1"/>
  <c r="F13133" i="7" l="1"/>
  <c r="F13134" i="7" l="1"/>
  <c r="F13135" i="7" l="1"/>
  <c r="F13136" i="7" l="1"/>
  <c r="F13137" i="7" l="1"/>
  <c r="F13138" i="7" l="1"/>
  <c r="F13139" i="7" l="1"/>
  <c r="F13140" i="7" l="1"/>
  <c r="F13141" i="7" l="1"/>
  <c r="F13142" i="7" l="1"/>
  <c r="F13143" i="7" l="1"/>
  <c r="F13144" i="7" l="1"/>
  <c r="F13145" i="7" l="1"/>
  <c r="F13146" i="7" l="1"/>
  <c r="F13147" i="7" l="1"/>
  <c r="F13148" i="7" l="1"/>
  <c r="F13149" i="7" l="1"/>
  <c r="F13150" i="7" l="1"/>
  <c r="F13151" i="7" l="1"/>
  <c r="F13152" i="7" l="1"/>
  <c r="F13153" i="7" l="1"/>
  <c r="F13154" i="7" l="1"/>
  <c r="F13155" i="7" l="1"/>
  <c r="F13156" i="7" l="1"/>
  <c r="F13157" i="7" l="1"/>
  <c r="F13158" i="7" l="1"/>
  <c r="F13159" i="7" l="1"/>
  <c r="F13160" i="7" l="1"/>
  <c r="F13161" i="7" l="1"/>
  <c r="F13162" i="7" l="1"/>
  <c r="F13163" i="7" l="1"/>
  <c r="F13164" i="7" l="1"/>
  <c r="F13165" i="7" l="1"/>
  <c r="F13166" i="7" l="1"/>
  <c r="F13167" i="7" l="1"/>
  <c r="F13168" i="7" l="1"/>
  <c r="F13169" i="7" l="1"/>
  <c r="F13170" i="7" l="1"/>
  <c r="F13171" i="7" l="1"/>
  <c r="F13172" i="7" l="1"/>
  <c r="F13173" i="7" l="1"/>
  <c r="F13174" i="7" l="1"/>
  <c r="F13175" i="7" l="1"/>
  <c r="F13176" i="7" l="1"/>
  <c r="F13177" i="7" l="1"/>
  <c r="F13178" i="7" l="1"/>
  <c r="F13179" i="7" l="1"/>
  <c r="F13180" i="7" l="1"/>
  <c r="F13181" i="7" l="1"/>
  <c r="F13182" i="7" l="1"/>
  <c r="F13183" i="7" l="1"/>
  <c r="F13184" i="7" l="1"/>
  <c r="F13185" i="7" l="1"/>
  <c r="F13186" i="7" l="1"/>
  <c r="F13187" i="7" l="1"/>
  <c r="F13188" i="7" l="1"/>
  <c r="F13189" i="7" l="1"/>
  <c r="F13190" i="7" l="1"/>
  <c r="F13191" i="7" l="1"/>
  <c r="F13192" i="7" l="1"/>
  <c r="F13193" i="7" l="1"/>
  <c r="F13194" i="7" l="1"/>
  <c r="F13195" i="7" l="1"/>
  <c r="F13196" i="7" l="1"/>
  <c r="F13197" i="7" l="1"/>
  <c r="F13198" i="7" l="1"/>
  <c r="F13199" i="7" l="1"/>
  <c r="F13200" i="7" l="1"/>
  <c r="F13201" i="7" l="1"/>
  <c r="F13202" i="7" l="1"/>
  <c r="F13203" i="7" l="1"/>
  <c r="F13204" i="7" l="1"/>
  <c r="F13205" i="7" l="1"/>
  <c r="F13206" i="7" l="1"/>
  <c r="F13207" i="7" l="1"/>
  <c r="F13208" i="7" l="1"/>
  <c r="F13209" i="7" l="1"/>
  <c r="F13210" i="7" l="1"/>
  <c r="F13211" i="7" l="1"/>
  <c r="F13212" i="7" l="1"/>
  <c r="F13213" i="7" l="1"/>
  <c r="F13214" i="7" l="1"/>
  <c r="F13215" i="7" l="1"/>
  <c r="F13216" i="7" l="1"/>
  <c r="F13217" i="7" l="1"/>
  <c r="F13218" i="7" l="1"/>
  <c r="F13219" i="7" l="1"/>
  <c r="F13220" i="7" l="1"/>
  <c r="F13221" i="7" l="1"/>
  <c r="F13222" i="7" l="1"/>
  <c r="F13223" i="7" l="1"/>
  <c r="F13224" i="7" l="1"/>
  <c r="F13225" i="7" l="1"/>
  <c r="F13226" i="7" l="1"/>
  <c r="F13227" i="7" l="1"/>
  <c r="F13228" i="7" l="1"/>
  <c r="F13229" i="7" l="1"/>
  <c r="F13230" i="7" l="1"/>
  <c r="F13231" i="7" l="1"/>
  <c r="F13232" i="7" l="1"/>
  <c r="F13233" i="7" l="1"/>
  <c r="F13234" i="7" l="1"/>
  <c r="F13235" i="7" l="1"/>
  <c r="F13236" i="7" l="1"/>
  <c r="F13237" i="7" l="1"/>
  <c r="F13238" i="7" l="1"/>
  <c r="F13239" i="7" l="1"/>
  <c r="F13240" i="7" l="1"/>
  <c r="F13241" i="7" l="1"/>
  <c r="F13242" i="7" l="1"/>
  <c r="F13243" i="7" l="1"/>
  <c r="F13244" i="7" l="1"/>
  <c r="F13245" i="7" l="1"/>
  <c r="F13246" i="7" l="1"/>
  <c r="F13247" i="7" l="1"/>
  <c r="F13248" i="7" l="1"/>
  <c r="F13249" i="7" l="1"/>
  <c r="F13250" i="7" l="1"/>
  <c r="F13251" i="7" l="1"/>
  <c r="F13252" i="7" l="1"/>
  <c r="F13253" i="7" l="1"/>
  <c r="F13254" i="7" l="1"/>
  <c r="F13255" i="7" l="1"/>
  <c r="F13256" i="7" l="1"/>
  <c r="F13257" i="7" l="1"/>
  <c r="F13258" i="7" l="1"/>
  <c r="F13259" i="7" l="1"/>
  <c r="F13260" i="7" l="1"/>
  <c r="F13261" i="7" l="1"/>
  <c r="F13262" i="7" l="1"/>
  <c r="F13263" i="7" l="1"/>
  <c r="F13264" i="7" l="1"/>
  <c r="F13265" i="7" l="1"/>
  <c r="F13266" i="7" l="1"/>
  <c r="F13267" i="7" l="1"/>
  <c r="F13268" i="7" l="1"/>
  <c r="F13269" i="7" l="1"/>
  <c r="F13270" i="7" l="1"/>
  <c r="F13271" i="7" l="1"/>
  <c r="F13272" i="7" l="1"/>
  <c r="F13273" i="7" l="1"/>
  <c r="F13274" i="7" l="1"/>
  <c r="F13275" i="7" l="1"/>
  <c r="F13276" i="7" l="1"/>
  <c r="F13277" i="7" l="1"/>
  <c r="F13278" i="7" l="1"/>
  <c r="F13279" i="7" l="1"/>
  <c r="F13280" i="7" l="1"/>
  <c r="F13281" i="7" l="1"/>
  <c r="F13282" i="7" l="1"/>
  <c r="F13283" i="7" l="1"/>
  <c r="F13284" i="7" l="1"/>
  <c r="F13285" i="7" l="1"/>
  <c r="F13286" i="7" l="1"/>
  <c r="F13287" i="7" l="1"/>
  <c r="F13288" i="7" l="1"/>
  <c r="F13289" i="7" l="1"/>
  <c r="F13290" i="7" l="1"/>
  <c r="F13291" i="7" l="1"/>
  <c r="F13292" i="7" l="1"/>
  <c r="F13293" i="7" l="1"/>
  <c r="F13294" i="7" l="1"/>
  <c r="F13295" i="7" l="1"/>
  <c r="F13296" i="7" l="1"/>
  <c r="F13297" i="7" l="1"/>
  <c r="F13298" i="7" l="1"/>
  <c r="F13299" i="7" l="1"/>
  <c r="F13300" i="7" l="1"/>
  <c r="F13301" i="7" l="1"/>
  <c r="F13302" i="7" l="1"/>
  <c r="F13303" i="7" l="1"/>
  <c r="F13304" i="7" l="1"/>
  <c r="F13305" i="7" l="1"/>
  <c r="F13306" i="7" l="1"/>
  <c r="F13307" i="7" l="1"/>
  <c r="F13308" i="7" l="1"/>
  <c r="F13309" i="7" l="1"/>
  <c r="F13310" i="7" l="1"/>
  <c r="F13311" i="7" l="1"/>
  <c r="F13312" i="7" l="1"/>
  <c r="F13313" i="7" l="1"/>
  <c r="F13314" i="7" l="1"/>
  <c r="F13315" i="7" l="1"/>
  <c r="F13316" i="7" l="1"/>
  <c r="F13317" i="7" l="1"/>
  <c r="F13318" i="7" l="1"/>
  <c r="F13319" i="7" l="1"/>
  <c r="F13320" i="7" l="1"/>
  <c r="F13321" i="7" l="1"/>
  <c r="F13322" i="7" l="1"/>
  <c r="F13323" i="7" l="1"/>
  <c r="F13324" i="7" l="1"/>
  <c r="F13325" i="7" l="1"/>
  <c r="F13326" i="7" l="1"/>
  <c r="F13327" i="7" l="1"/>
  <c r="F13328" i="7" l="1"/>
  <c r="F13329" i="7" l="1"/>
  <c r="F13330" i="7" l="1"/>
  <c r="F13331" i="7" l="1"/>
  <c r="F13332" i="7" l="1"/>
  <c r="F13333" i="7" l="1"/>
  <c r="F13334" i="7" l="1"/>
  <c r="F13335" i="7" l="1"/>
  <c r="F13336" i="7" l="1"/>
  <c r="F13337" i="7" l="1"/>
  <c r="F13338" i="7" l="1"/>
  <c r="F13339" i="7" l="1"/>
  <c r="F13340" i="7" l="1"/>
  <c r="F13341" i="7" l="1"/>
  <c r="F13342" i="7" l="1"/>
  <c r="F13343" i="7" l="1"/>
  <c r="F13344" i="7" l="1"/>
  <c r="F13345" i="7" l="1"/>
  <c r="F13346" i="7" l="1"/>
  <c r="F13347" i="7" l="1"/>
  <c r="F13348" i="7" l="1"/>
  <c r="F13349" i="7" l="1"/>
  <c r="F13350" i="7" l="1"/>
  <c r="F13351" i="7" l="1"/>
  <c r="F13352" i="7" l="1"/>
  <c r="F13353" i="7" l="1"/>
  <c r="F13354" i="7" l="1"/>
  <c r="F13355" i="7" l="1"/>
  <c r="F13356" i="7" l="1"/>
  <c r="F13357" i="7" l="1"/>
  <c r="F13358" i="7" l="1"/>
  <c r="F13359" i="7" l="1"/>
  <c r="F13360" i="7" l="1"/>
  <c r="F13361" i="7" l="1"/>
  <c r="F13362" i="7" l="1"/>
  <c r="F13363" i="7" l="1"/>
  <c r="F13364" i="7" l="1"/>
  <c r="F13365" i="7" l="1"/>
  <c r="F13366" i="7" l="1"/>
  <c r="F13367" i="7" l="1"/>
  <c r="F13368" i="7" l="1"/>
  <c r="F13369" i="7" l="1"/>
  <c r="F13370" i="7" l="1"/>
  <c r="F13371" i="7" l="1"/>
  <c r="F13372" i="7" l="1"/>
  <c r="F13373" i="7" l="1"/>
  <c r="F13374" i="7" l="1"/>
  <c r="F13375" i="7" l="1"/>
  <c r="F13376" i="7" l="1"/>
  <c r="F13377" i="7" l="1"/>
  <c r="F13378" i="7" l="1"/>
  <c r="F13379" i="7" l="1"/>
  <c r="F13380" i="7" l="1"/>
  <c r="F13381" i="7" l="1"/>
  <c r="F13382" i="7" l="1"/>
  <c r="F13383" i="7" l="1"/>
  <c r="F13384" i="7" l="1"/>
  <c r="F13385" i="7" l="1"/>
  <c r="F13386" i="7" l="1"/>
  <c r="F13387" i="7" l="1"/>
  <c r="F13388" i="7" l="1"/>
  <c r="F13389" i="7" l="1"/>
  <c r="F13390" i="7" l="1"/>
  <c r="F13391" i="7" l="1"/>
  <c r="F13392" i="7" l="1"/>
  <c r="F13393" i="7" l="1"/>
  <c r="F13394" i="7" l="1"/>
  <c r="F13395" i="7" l="1"/>
  <c r="F13396" i="7" l="1"/>
  <c r="F13397" i="7" l="1"/>
  <c r="F13398" i="7" l="1"/>
  <c r="F13399" i="7" l="1"/>
  <c r="F13400" i="7" l="1"/>
  <c r="F13401" i="7" l="1"/>
  <c r="F13402" i="7" l="1"/>
  <c r="F13403" i="7" l="1"/>
  <c r="F13404" i="7" l="1"/>
  <c r="F13405" i="7" l="1"/>
  <c r="F13406" i="7" l="1"/>
  <c r="F13407" i="7" l="1"/>
  <c r="F13408" i="7" l="1"/>
  <c r="F13409" i="7" l="1"/>
  <c r="F13410" i="7" l="1"/>
  <c r="F13411" i="7" l="1"/>
  <c r="F13412" i="7" l="1"/>
  <c r="F13413" i="7" l="1"/>
  <c r="F13414" i="7" l="1"/>
  <c r="F13415" i="7" l="1"/>
  <c r="F13416" i="7" l="1"/>
  <c r="F13417" i="7" l="1"/>
  <c r="F13418" i="7" l="1"/>
  <c r="F13419" i="7" l="1"/>
  <c r="F13420" i="7" l="1"/>
  <c r="F13421" i="7" l="1"/>
  <c r="F13422" i="7" l="1"/>
  <c r="F13423" i="7" l="1"/>
  <c r="F13424" i="7" l="1"/>
  <c r="F13425" i="7" l="1"/>
  <c r="F13426" i="7" l="1"/>
  <c r="F13427" i="7" l="1"/>
  <c r="F13428" i="7" l="1"/>
  <c r="F13429" i="7" l="1"/>
  <c r="F13430" i="7" l="1"/>
  <c r="F13431" i="7" l="1"/>
  <c r="F13432" i="7" l="1"/>
  <c r="F13433" i="7" l="1"/>
  <c r="F13434" i="7" l="1"/>
  <c r="F13435" i="7" l="1"/>
  <c r="F13436" i="7" l="1"/>
  <c r="F13437" i="7" l="1"/>
  <c r="F13438" i="7" l="1"/>
  <c r="F13439" i="7" l="1"/>
  <c r="F13440" i="7" l="1"/>
  <c r="F13441" i="7" l="1"/>
  <c r="F13442" i="7" l="1"/>
  <c r="F13443" i="7" l="1"/>
  <c r="F13444" i="7" l="1"/>
  <c r="F13445" i="7" l="1"/>
  <c r="F13446" i="7" l="1"/>
  <c r="F13447" i="7" l="1"/>
  <c r="F13448" i="7" l="1"/>
  <c r="F13449" i="7" l="1"/>
  <c r="F13450" i="7" l="1"/>
  <c r="F13451" i="7" l="1"/>
  <c r="F13452" i="7" l="1"/>
  <c r="F13453" i="7" l="1"/>
  <c r="F13454" i="7" l="1"/>
  <c r="F13455" i="7" l="1"/>
  <c r="F13456" i="7" l="1"/>
  <c r="F13457" i="7" l="1"/>
  <c r="F13458" i="7" l="1"/>
  <c r="F13459" i="7" l="1"/>
  <c r="F13460" i="7" l="1"/>
  <c r="F13461" i="7" l="1"/>
  <c r="F13462" i="7" l="1"/>
  <c r="F13463" i="7" l="1"/>
  <c r="F13464" i="7" l="1"/>
  <c r="F13465" i="7" l="1"/>
  <c r="F13466" i="7" l="1"/>
  <c r="F13467" i="7" l="1"/>
  <c r="F13468" i="7" l="1"/>
  <c r="F13469" i="7" l="1"/>
  <c r="F13470" i="7" l="1"/>
  <c r="F13471" i="7" l="1"/>
  <c r="F13472" i="7" l="1"/>
  <c r="F13473" i="7" l="1"/>
  <c r="F13474" i="7" l="1"/>
  <c r="F13475" i="7" l="1"/>
  <c r="F13476" i="7" l="1"/>
  <c r="F13477" i="7" l="1"/>
  <c r="F13478" i="7" l="1"/>
  <c r="F13479" i="7" l="1"/>
  <c r="F13480" i="7" l="1"/>
  <c r="F13481" i="7" l="1"/>
  <c r="F13482" i="7" l="1"/>
  <c r="F13483" i="7" l="1"/>
  <c r="F13484" i="7" l="1"/>
  <c r="F13485" i="7" l="1"/>
  <c r="F13486" i="7" l="1"/>
  <c r="F13487" i="7" l="1"/>
  <c r="F13488" i="7" l="1"/>
  <c r="F13489" i="7" l="1"/>
  <c r="F13490" i="7" l="1"/>
  <c r="F13491" i="7" l="1"/>
  <c r="F13492" i="7" l="1"/>
  <c r="F13493" i="7" l="1"/>
  <c r="F13494" i="7" l="1"/>
  <c r="F13495" i="7" l="1"/>
  <c r="F13496" i="7" l="1"/>
  <c r="F13497" i="7" l="1"/>
  <c r="F13498" i="7" l="1"/>
  <c r="F13499" i="7" l="1"/>
  <c r="F13500" i="7" l="1"/>
  <c r="F13501" i="7" l="1"/>
  <c r="F13502" i="7" l="1"/>
  <c r="F13503" i="7" l="1"/>
  <c r="F13504" i="7" l="1"/>
  <c r="F13505" i="7" l="1"/>
  <c r="F13506" i="7" l="1"/>
  <c r="F13507" i="7" l="1"/>
  <c r="F13508" i="7" l="1"/>
  <c r="F13509" i="7" l="1"/>
  <c r="F13510" i="7" l="1"/>
  <c r="F13511" i="7" l="1"/>
  <c r="F13512" i="7" l="1"/>
  <c r="F13513" i="7" l="1"/>
  <c r="F13514" i="7" l="1"/>
  <c r="F13515" i="7" l="1"/>
  <c r="F13516" i="7" l="1"/>
  <c r="F13517" i="7" l="1"/>
  <c r="F13518" i="7" l="1"/>
  <c r="F13519" i="7" l="1"/>
  <c r="F13520" i="7" l="1"/>
  <c r="F13521" i="7" l="1"/>
  <c r="F13522" i="7" l="1"/>
  <c r="F13523" i="7" l="1"/>
  <c r="F13524" i="7" l="1"/>
  <c r="F13525" i="7" l="1"/>
  <c r="F13526" i="7" l="1"/>
  <c r="F13527" i="7" l="1"/>
  <c r="F13528" i="7" l="1"/>
  <c r="F13529" i="7" l="1"/>
  <c r="F13530" i="7" l="1"/>
  <c r="F13531" i="7" l="1"/>
  <c r="F13532" i="7" l="1"/>
  <c r="F13533" i="7" l="1"/>
  <c r="F13534" i="7" l="1"/>
  <c r="F13535" i="7" l="1"/>
  <c r="F13536" i="7" l="1"/>
  <c r="F13537" i="7" l="1"/>
  <c r="F13538" i="7" l="1"/>
  <c r="F13539" i="7" l="1"/>
  <c r="F13540" i="7" l="1"/>
  <c r="F13541" i="7" l="1"/>
  <c r="F13542" i="7" l="1"/>
  <c r="F13543" i="7" l="1"/>
  <c r="F13544" i="7" l="1"/>
  <c r="F13545" i="7" l="1"/>
  <c r="F13546" i="7" l="1"/>
  <c r="F13547" i="7" l="1"/>
  <c r="F13548" i="7" l="1"/>
  <c r="F13549" i="7" l="1"/>
  <c r="F13550" i="7" l="1"/>
  <c r="F13551" i="7" l="1"/>
  <c r="F13552" i="7" l="1"/>
  <c r="F13553" i="7" l="1"/>
  <c r="F13554" i="7" l="1"/>
  <c r="F13555" i="7" l="1"/>
  <c r="F13556" i="7" l="1"/>
  <c r="F13557" i="7" l="1"/>
  <c r="F13558" i="7" l="1"/>
  <c r="F13559" i="7" l="1"/>
  <c r="F13560" i="7" l="1"/>
  <c r="F13561" i="7" l="1"/>
  <c r="F13562" i="7" l="1"/>
  <c r="F13563" i="7" l="1"/>
  <c r="F13564" i="7" l="1"/>
  <c r="F13565" i="7" l="1"/>
  <c r="F13566" i="7" l="1"/>
  <c r="F13567" i="7" l="1"/>
  <c r="F13568" i="7" l="1"/>
  <c r="F13569" i="7" l="1"/>
  <c r="F13570" i="7" l="1"/>
  <c r="F13571" i="7" l="1"/>
  <c r="F13572" i="7" l="1"/>
  <c r="F13573" i="7" l="1"/>
  <c r="F13574" i="7" l="1"/>
  <c r="F13575" i="7" l="1"/>
  <c r="F13576" i="7" l="1"/>
  <c r="F13577" i="7" l="1"/>
  <c r="F13578" i="7" l="1"/>
  <c r="F13579" i="7" l="1"/>
  <c r="F13580" i="7" l="1"/>
  <c r="F13581" i="7" l="1"/>
  <c r="F13582" i="7" l="1"/>
  <c r="F13583" i="7" l="1"/>
  <c r="F13584" i="7" l="1"/>
  <c r="F13585" i="7" l="1"/>
  <c r="F13586" i="7" l="1"/>
  <c r="F13587" i="7" l="1"/>
  <c r="F13588" i="7" l="1"/>
  <c r="F13589" i="7" l="1"/>
  <c r="F13590" i="7" l="1"/>
  <c r="F13591" i="7" l="1"/>
  <c r="F13592" i="7" l="1"/>
  <c r="F13593" i="7" l="1"/>
  <c r="F13594" i="7" l="1"/>
  <c r="F13595" i="7" l="1"/>
  <c r="F13596" i="7" l="1"/>
  <c r="F13597" i="7" l="1"/>
  <c r="F13598" i="7" l="1"/>
  <c r="F13599" i="7" l="1"/>
  <c r="F13600" i="7" l="1"/>
  <c r="F13601" i="7" l="1"/>
  <c r="F13602" i="7" l="1"/>
  <c r="F13603" i="7" l="1"/>
  <c r="F13604" i="7" l="1"/>
  <c r="F13605" i="7" l="1"/>
  <c r="F13606" i="7" l="1"/>
  <c r="F13607" i="7" l="1"/>
  <c r="F13608" i="7" l="1"/>
  <c r="F13609" i="7" l="1"/>
  <c r="F13610" i="7" l="1"/>
  <c r="F13611" i="7" l="1"/>
  <c r="F13612" i="7" l="1"/>
  <c r="F13613" i="7" l="1"/>
  <c r="F13614" i="7" l="1"/>
  <c r="F13615" i="7" l="1"/>
  <c r="F13616" i="7" l="1"/>
  <c r="F13617" i="7" l="1"/>
  <c r="F13618" i="7" l="1"/>
  <c r="F13619" i="7" l="1"/>
  <c r="F13620" i="7" l="1"/>
  <c r="F13621" i="7" l="1"/>
  <c r="F13622" i="7" l="1"/>
  <c r="F13623" i="7" l="1"/>
  <c r="F13624" i="7" l="1"/>
  <c r="F13625" i="7" l="1"/>
  <c r="F13626" i="7" l="1"/>
  <c r="F13627" i="7" l="1"/>
  <c r="F13628" i="7" l="1"/>
  <c r="F13629" i="7" l="1"/>
  <c r="F13630" i="7" l="1"/>
  <c r="F13631" i="7" l="1"/>
  <c r="F13632" i="7" l="1"/>
  <c r="F13633" i="7" l="1"/>
  <c r="F13634" i="7" l="1"/>
  <c r="F13635" i="7" l="1"/>
  <c r="F13636" i="7" l="1"/>
  <c r="F13637" i="7" l="1"/>
  <c r="F13638" i="7" l="1"/>
  <c r="F13639" i="7" l="1"/>
  <c r="F13640" i="7" l="1"/>
  <c r="F13641" i="7" l="1"/>
  <c r="F13642" i="7" l="1"/>
  <c r="F13643" i="7" l="1"/>
  <c r="F13644" i="7" l="1"/>
  <c r="F13645" i="7" l="1"/>
  <c r="F13646" i="7" l="1"/>
  <c r="F13647" i="7" l="1"/>
  <c r="F13648" i="7" l="1"/>
  <c r="F13649" i="7" l="1"/>
  <c r="F13650" i="7" l="1"/>
  <c r="F13651" i="7" l="1"/>
  <c r="F13652" i="7" l="1"/>
  <c r="F13653" i="7" l="1"/>
  <c r="F13654" i="7" l="1"/>
  <c r="F13655" i="7" l="1"/>
  <c r="F13656" i="7" l="1"/>
  <c r="F13657" i="7" l="1"/>
  <c r="F13658" i="7" l="1"/>
  <c r="F13659" i="7" l="1"/>
  <c r="F13660" i="7" l="1"/>
  <c r="F13661" i="7" l="1"/>
  <c r="F13662" i="7" l="1"/>
  <c r="F13663" i="7" l="1"/>
  <c r="F13664" i="7" l="1"/>
  <c r="F13665" i="7" l="1"/>
  <c r="F13666" i="7" l="1"/>
  <c r="F13667" i="7" l="1"/>
  <c r="F13668" i="7" l="1"/>
  <c r="F13669" i="7" l="1"/>
  <c r="F13670" i="7" l="1"/>
  <c r="F13671" i="7" l="1"/>
  <c r="F13672" i="7" l="1"/>
  <c r="F13673" i="7" l="1"/>
  <c r="F13674" i="7" l="1"/>
  <c r="F13675" i="7" l="1"/>
  <c r="F13676" i="7" l="1"/>
  <c r="F13677" i="7" l="1"/>
  <c r="F13678" i="7" l="1"/>
  <c r="F13679" i="7" l="1"/>
  <c r="F13680" i="7" l="1"/>
  <c r="F13681" i="7" l="1"/>
  <c r="F13682" i="7" l="1"/>
  <c r="F13683" i="7" l="1"/>
  <c r="F13684" i="7" l="1"/>
  <c r="F13685" i="7" l="1"/>
  <c r="F13686" i="7" l="1"/>
  <c r="F13687" i="7" l="1"/>
  <c r="F13688" i="7" l="1"/>
  <c r="F13689" i="7" l="1"/>
  <c r="F13690" i="7" l="1"/>
  <c r="F13691" i="7" l="1"/>
  <c r="F13692" i="7" l="1"/>
  <c r="F13693" i="7" l="1"/>
  <c r="F13694" i="7" l="1"/>
  <c r="F13695" i="7" l="1"/>
  <c r="F13696" i="7" l="1"/>
  <c r="F13697" i="7" l="1"/>
  <c r="F13698" i="7" l="1"/>
  <c r="F13699" i="7" l="1"/>
  <c r="F13700" i="7" l="1"/>
  <c r="F13701" i="7" l="1"/>
  <c r="F13702" i="7" l="1"/>
  <c r="F13703" i="7" l="1"/>
  <c r="F13704" i="7" l="1"/>
  <c r="F13705" i="7" l="1"/>
  <c r="F13706" i="7" l="1"/>
  <c r="F13707" i="7" l="1"/>
  <c r="F13708" i="7" l="1"/>
  <c r="F13709" i="7" l="1"/>
  <c r="F13710" i="7" l="1"/>
  <c r="F13711" i="7" l="1"/>
  <c r="F13712" i="7" l="1"/>
  <c r="F13713" i="7" l="1"/>
  <c r="F13714" i="7" l="1"/>
  <c r="F13715" i="7" l="1"/>
  <c r="F13716" i="7" l="1"/>
  <c r="F13717" i="7" l="1"/>
  <c r="F13718" i="7" l="1"/>
  <c r="F13719" i="7" l="1"/>
  <c r="F13720" i="7" l="1"/>
  <c r="F13721" i="7" l="1"/>
  <c r="F13722" i="7" l="1"/>
  <c r="F13723" i="7" l="1"/>
  <c r="F13724" i="7" l="1"/>
  <c r="F13725" i="7" l="1"/>
  <c r="F13726" i="7" l="1"/>
  <c r="F13727" i="7" l="1"/>
  <c r="F13728" i="7" l="1"/>
  <c r="F13729" i="7" l="1"/>
  <c r="F13730" i="7" l="1"/>
  <c r="F13731" i="7" l="1"/>
  <c r="F13732" i="7" l="1"/>
  <c r="F13733" i="7" l="1"/>
  <c r="F13734" i="7" l="1"/>
  <c r="F13735" i="7" l="1"/>
  <c r="F13736" i="7" l="1"/>
  <c r="F13737" i="7" l="1"/>
  <c r="F13738" i="7" l="1"/>
  <c r="F13739" i="7" l="1"/>
  <c r="F13740" i="7" l="1"/>
  <c r="F13741" i="7" l="1"/>
  <c r="F13742" i="7" l="1"/>
  <c r="F13743" i="7" l="1"/>
  <c r="F13744" i="7" l="1"/>
  <c r="F13745" i="7" l="1"/>
  <c r="F13746" i="7" l="1"/>
  <c r="F13747" i="7" l="1"/>
  <c r="F13748" i="7" l="1"/>
  <c r="F13749" i="7" l="1"/>
  <c r="F13750" i="7" l="1"/>
  <c r="F13751" i="7" l="1"/>
  <c r="F13752" i="7" l="1"/>
  <c r="F13753" i="7" l="1"/>
  <c r="F13754" i="7" l="1"/>
  <c r="F13755" i="7" l="1"/>
  <c r="F13756" i="7" l="1"/>
  <c r="F13757" i="7" l="1"/>
  <c r="F13758" i="7" l="1"/>
  <c r="F13759" i="7" l="1"/>
  <c r="F13760" i="7" l="1"/>
  <c r="F13761" i="7" l="1"/>
  <c r="F13762" i="7" l="1"/>
  <c r="F13763" i="7" l="1"/>
  <c r="F13764" i="7" l="1"/>
  <c r="F13765" i="7" l="1"/>
  <c r="F13766" i="7" l="1"/>
  <c r="F13767" i="7" l="1"/>
  <c r="F13768" i="7" l="1"/>
  <c r="F13769" i="7" l="1"/>
  <c r="F13770" i="7" l="1"/>
  <c r="F13771" i="7" l="1"/>
  <c r="F13772" i="7" l="1"/>
  <c r="F13773" i="7" l="1"/>
  <c r="F13774" i="7" l="1"/>
  <c r="F13775" i="7" l="1"/>
  <c r="F13776" i="7" l="1"/>
  <c r="F13777" i="7" l="1"/>
  <c r="F13778" i="7" l="1"/>
  <c r="F13779" i="7" l="1"/>
  <c r="F13780" i="7" l="1"/>
  <c r="F13781" i="7" l="1"/>
  <c r="F13782" i="7" l="1"/>
  <c r="F13783" i="7" l="1"/>
  <c r="F13784" i="7" l="1"/>
  <c r="F13785" i="7" l="1"/>
  <c r="F13786" i="7" l="1"/>
  <c r="F13787" i="7" l="1"/>
  <c r="F13788" i="7" l="1"/>
  <c r="F13789" i="7" l="1"/>
  <c r="F13790" i="7" l="1"/>
  <c r="F13791" i="7" l="1"/>
  <c r="F13792" i="7" l="1"/>
  <c r="F13793" i="7" l="1"/>
  <c r="F13794" i="7" l="1"/>
  <c r="F13795" i="7" l="1"/>
  <c r="F13796" i="7" l="1"/>
  <c r="F13797" i="7" l="1"/>
  <c r="F13798" i="7" l="1"/>
  <c r="F13799" i="7" l="1"/>
  <c r="F13800" i="7" l="1"/>
  <c r="F13801" i="7" l="1"/>
  <c r="F13802" i="7" l="1"/>
  <c r="F13803" i="7" l="1"/>
  <c r="F13804" i="7" l="1"/>
  <c r="F13805" i="7" l="1"/>
  <c r="F13806" i="7" l="1"/>
  <c r="F13807" i="7" l="1"/>
  <c r="F13808" i="7" l="1"/>
  <c r="F13809" i="7" l="1"/>
  <c r="F13810" i="7" l="1"/>
  <c r="F13811" i="7" l="1"/>
  <c r="F13812" i="7" l="1"/>
  <c r="F13813" i="7" l="1"/>
  <c r="F13814" i="7" l="1"/>
  <c r="F13815" i="7" l="1"/>
  <c r="F13816" i="7" l="1"/>
  <c r="F13817" i="7" l="1"/>
  <c r="F13818" i="7" l="1"/>
  <c r="F13819" i="7" l="1"/>
  <c r="F13820" i="7" l="1"/>
  <c r="F13821" i="7" l="1"/>
  <c r="F13822" i="7" l="1"/>
  <c r="F13823" i="7" l="1"/>
  <c r="F13824" i="7" l="1"/>
  <c r="F13825" i="7" l="1"/>
  <c r="F13826" i="7" l="1"/>
  <c r="F13827" i="7" l="1"/>
  <c r="F13828" i="7" l="1"/>
  <c r="F13829" i="7" l="1"/>
  <c r="F13830" i="7" l="1"/>
  <c r="F13831" i="7" l="1"/>
  <c r="F13832" i="7" l="1"/>
  <c r="F13833" i="7" l="1"/>
  <c r="F13834" i="7" l="1"/>
  <c r="F13835" i="7" l="1"/>
  <c r="F13836" i="7" l="1"/>
  <c r="F13837" i="7" l="1"/>
  <c r="F13838" i="7" l="1"/>
  <c r="F13839" i="7" l="1"/>
  <c r="F13840" i="7" l="1"/>
  <c r="F13841" i="7" l="1"/>
  <c r="F13842" i="7" l="1"/>
  <c r="F13843" i="7" l="1"/>
  <c r="F13844" i="7" l="1"/>
  <c r="F13845" i="7" l="1"/>
  <c r="F13846" i="7" l="1"/>
  <c r="F13847" i="7" l="1"/>
  <c r="F13848" i="7" l="1"/>
  <c r="F13849" i="7" l="1"/>
  <c r="F13850" i="7" l="1"/>
  <c r="F13851" i="7" l="1"/>
  <c r="F13852" i="7" l="1"/>
  <c r="F13853" i="7" l="1"/>
  <c r="F13854" i="7" l="1"/>
  <c r="F13855" i="7" l="1"/>
  <c r="F13856" i="7" l="1"/>
  <c r="F13857" i="7" l="1"/>
  <c r="F13858" i="7" l="1"/>
  <c r="F13859" i="7" l="1"/>
  <c r="F13860" i="7" l="1"/>
  <c r="F13861" i="7" l="1"/>
  <c r="F13862" i="7" l="1"/>
  <c r="F13863" i="7" l="1"/>
  <c r="F13864" i="7" l="1"/>
  <c r="F13865" i="7" l="1"/>
  <c r="F13866" i="7" l="1"/>
  <c r="F13867" i="7" l="1"/>
  <c r="F13868" i="7" l="1"/>
  <c r="F13869" i="7" l="1"/>
  <c r="F13870" i="7" l="1"/>
  <c r="F13871" i="7" l="1"/>
  <c r="F13872" i="7" l="1"/>
  <c r="F13873" i="7" l="1"/>
  <c r="F13874" i="7" l="1"/>
  <c r="F13875" i="7" l="1"/>
  <c r="F13876" i="7" l="1"/>
  <c r="F13877" i="7" l="1"/>
  <c r="F13878" i="7" l="1"/>
  <c r="F13879" i="7" l="1"/>
  <c r="F13880" i="7" l="1"/>
  <c r="F13881" i="7" l="1"/>
  <c r="F13882" i="7" l="1"/>
  <c r="F13883" i="7" l="1"/>
  <c r="F13884" i="7" l="1"/>
  <c r="F13885" i="7" l="1"/>
  <c r="F13886" i="7" l="1"/>
  <c r="F13887" i="7" l="1"/>
  <c r="F13888" i="7" l="1"/>
  <c r="F13889" i="7" l="1"/>
  <c r="F13890" i="7" l="1"/>
  <c r="F13891" i="7" l="1"/>
  <c r="F13892" i="7" l="1"/>
  <c r="F13893" i="7" l="1"/>
  <c r="F13894" i="7" l="1"/>
  <c r="F13895" i="7" l="1"/>
  <c r="F13896" i="7" l="1"/>
  <c r="F13897" i="7" l="1"/>
  <c r="F13898" i="7" l="1"/>
  <c r="F13899" i="7" l="1"/>
  <c r="F13900" i="7" l="1"/>
  <c r="F13901" i="7" l="1"/>
  <c r="F13902" i="7" l="1"/>
  <c r="F13903" i="7" l="1"/>
  <c r="F13904" i="7" l="1"/>
  <c r="F13905" i="7" l="1"/>
  <c r="F13906" i="7" l="1"/>
  <c r="F13907" i="7" l="1"/>
  <c r="F13908" i="7" l="1"/>
  <c r="F13909" i="7" l="1"/>
  <c r="F13910" i="7" l="1"/>
  <c r="F13911" i="7" l="1"/>
  <c r="F13912" i="7" l="1"/>
  <c r="F13913" i="7" l="1"/>
  <c r="F13914" i="7" l="1"/>
  <c r="F13915" i="7" l="1"/>
  <c r="F13916" i="7" l="1"/>
  <c r="F13917" i="7" l="1"/>
  <c r="F13918" i="7" l="1"/>
  <c r="F13919" i="7" l="1"/>
  <c r="F13920" i="7" l="1"/>
  <c r="F13921" i="7" l="1"/>
  <c r="F13922" i="7" l="1"/>
  <c r="F13923" i="7" l="1"/>
  <c r="F13924" i="7" l="1"/>
  <c r="F13925" i="7" l="1"/>
  <c r="F13926" i="7" l="1"/>
  <c r="F13927" i="7" l="1"/>
  <c r="F13928" i="7" l="1"/>
  <c r="F13929" i="7" l="1"/>
  <c r="F13930" i="7" l="1"/>
  <c r="F13931" i="7" l="1"/>
  <c r="F13932" i="7" l="1"/>
  <c r="F13933" i="7" l="1"/>
  <c r="F13934" i="7" l="1"/>
  <c r="F13935" i="7" l="1"/>
  <c r="F13936" i="7" l="1"/>
  <c r="F13937" i="7" l="1"/>
  <c r="F13938" i="7" l="1"/>
  <c r="F13939" i="7" l="1"/>
  <c r="F13940" i="7" l="1"/>
  <c r="F13941" i="7" l="1"/>
  <c r="F13942" i="7" l="1"/>
  <c r="F13943" i="7" l="1"/>
  <c r="F13944" i="7" l="1"/>
  <c r="F13945" i="7" l="1"/>
  <c r="F13946" i="7" l="1"/>
  <c r="F13947" i="7" l="1"/>
  <c r="F13948" i="7" l="1"/>
  <c r="F13949" i="7" l="1"/>
  <c r="F13950" i="7" l="1"/>
  <c r="F13951" i="7" l="1"/>
  <c r="F13952" i="7" l="1"/>
  <c r="F13953" i="7" l="1"/>
  <c r="F13954" i="7" l="1"/>
  <c r="F13955" i="7" l="1"/>
  <c r="F13956" i="7" l="1"/>
  <c r="F13957" i="7" l="1"/>
  <c r="F13958" i="7" l="1"/>
  <c r="F13959" i="7" l="1"/>
  <c r="F13960" i="7" l="1"/>
  <c r="F13961" i="7" l="1"/>
  <c r="F13962" i="7" l="1"/>
  <c r="F13963" i="7" l="1"/>
  <c r="F13964" i="7" l="1"/>
  <c r="F13965" i="7" l="1"/>
  <c r="F13966" i="7" l="1"/>
  <c r="F13967" i="7" l="1"/>
  <c r="F13968" i="7" l="1"/>
  <c r="F13969" i="7" l="1"/>
  <c r="F13970" i="7" l="1"/>
  <c r="F13971" i="7" l="1"/>
  <c r="F13972" i="7" l="1"/>
  <c r="F13973" i="7" l="1"/>
  <c r="F13974" i="7" l="1"/>
  <c r="F13975" i="7" l="1"/>
  <c r="F13976" i="7" l="1"/>
  <c r="F13977" i="7" l="1"/>
  <c r="F13978" i="7" l="1"/>
  <c r="F13979" i="7" l="1"/>
  <c r="F13980" i="7" l="1"/>
  <c r="F13981" i="7" l="1"/>
  <c r="F13982" i="7" l="1"/>
  <c r="F13983" i="7" l="1"/>
  <c r="F13984" i="7" l="1"/>
  <c r="F13985" i="7" l="1"/>
  <c r="F13986" i="7" l="1"/>
  <c r="F13987" i="7" l="1"/>
  <c r="F13988" i="7" l="1"/>
  <c r="F13989" i="7" l="1"/>
  <c r="F13990" i="7" l="1"/>
  <c r="F13991" i="7" l="1"/>
  <c r="F13992" i="7" l="1"/>
  <c r="F13993" i="7" l="1"/>
  <c r="F13994" i="7" l="1"/>
  <c r="F13995" i="7" l="1"/>
  <c r="F13996" i="7" l="1"/>
  <c r="F13997" i="7" l="1"/>
  <c r="F13998" i="7" l="1"/>
  <c r="F13999" i="7" l="1"/>
  <c r="F14000" i="7" l="1"/>
  <c r="F14001" i="7" l="1"/>
  <c r="F14002" i="7" l="1"/>
  <c r="F14003" i="7" l="1"/>
  <c r="F14004" i="7" l="1"/>
  <c r="F14005" i="7" l="1"/>
  <c r="F14006" i="7" l="1"/>
  <c r="F14007" i="7" l="1"/>
  <c r="F14008" i="7" l="1"/>
  <c r="F14009" i="7" l="1"/>
  <c r="F14010" i="7" l="1"/>
  <c r="F14011" i="7" l="1"/>
  <c r="F14012" i="7" l="1"/>
  <c r="F14013" i="7" l="1"/>
  <c r="F14014" i="7" l="1"/>
  <c r="F14015" i="7" l="1"/>
  <c r="F14016" i="7" l="1"/>
  <c r="F14017" i="7" l="1"/>
  <c r="F14018" i="7" l="1"/>
  <c r="F14019" i="7" l="1"/>
  <c r="F14020" i="7" l="1"/>
  <c r="F14021" i="7" l="1"/>
  <c r="F14022" i="7" l="1"/>
  <c r="F14023" i="7" l="1"/>
  <c r="F14024" i="7" l="1"/>
  <c r="F14025" i="7" l="1"/>
  <c r="F14026" i="7" l="1"/>
  <c r="F14027" i="7" l="1"/>
  <c r="F14028" i="7" l="1"/>
  <c r="F14029" i="7" l="1"/>
  <c r="F14030" i="7" l="1"/>
  <c r="F14031" i="7" l="1"/>
  <c r="F14032" i="7" l="1"/>
  <c r="F14033" i="7" l="1"/>
  <c r="F14034" i="7" l="1"/>
  <c r="F14035" i="7" l="1"/>
  <c r="F14036" i="7" l="1"/>
  <c r="F14037" i="7" l="1"/>
  <c r="F14038" i="7" l="1"/>
  <c r="F14039" i="7" l="1"/>
  <c r="F14040" i="7" l="1"/>
  <c r="F14041" i="7" l="1"/>
  <c r="F14042" i="7" l="1"/>
  <c r="F14043" i="7" l="1"/>
  <c r="F14044" i="7" l="1"/>
  <c r="F14045" i="7" l="1"/>
  <c r="F14046" i="7" l="1"/>
  <c r="F14047" i="7" l="1"/>
  <c r="F14048" i="7" l="1"/>
  <c r="F14049" i="7" l="1"/>
  <c r="F14050" i="7" l="1"/>
  <c r="F14051" i="7" l="1"/>
  <c r="F14052" i="7" l="1"/>
  <c r="F14053" i="7" l="1"/>
  <c r="F14054" i="7" l="1"/>
  <c r="F14055" i="7" l="1"/>
  <c r="F14056" i="7" l="1"/>
  <c r="F14057" i="7" l="1"/>
  <c r="F14058" i="7" l="1"/>
  <c r="F14059" i="7" l="1"/>
  <c r="F14060" i="7" l="1"/>
  <c r="F14061" i="7" l="1"/>
  <c r="F14062" i="7" l="1"/>
  <c r="F14063" i="7" l="1"/>
  <c r="F14064" i="7" l="1"/>
  <c r="F14065" i="7" l="1"/>
  <c r="F14066" i="7" l="1"/>
  <c r="F14067" i="7" l="1"/>
  <c r="F14068" i="7" l="1"/>
  <c r="F14069" i="7" l="1"/>
  <c r="F14070" i="7" l="1"/>
  <c r="F14071" i="7" l="1"/>
  <c r="F14072" i="7" l="1"/>
  <c r="F14073" i="7" l="1"/>
  <c r="F14074" i="7" l="1"/>
  <c r="F14075" i="7" l="1"/>
  <c r="F14076" i="7" l="1"/>
  <c r="F14077" i="7" l="1"/>
  <c r="F14078" i="7" l="1"/>
  <c r="F14079" i="7" l="1"/>
  <c r="F14080" i="7" l="1"/>
  <c r="F14081" i="7" l="1"/>
  <c r="F14082" i="7" l="1"/>
  <c r="F14083" i="7" l="1"/>
  <c r="F14084" i="7" l="1"/>
  <c r="F14085" i="7" l="1"/>
  <c r="F14086" i="7" l="1"/>
  <c r="F14087" i="7" l="1"/>
  <c r="F14088" i="7" l="1"/>
  <c r="F14089" i="7" l="1"/>
  <c r="F14090" i="7" l="1"/>
  <c r="F14091" i="7" l="1"/>
  <c r="F14092" i="7" l="1"/>
  <c r="F14093" i="7" l="1"/>
  <c r="F14094" i="7" l="1"/>
  <c r="F14095" i="7" l="1"/>
  <c r="F14096" i="7" l="1"/>
  <c r="F14097" i="7" l="1"/>
  <c r="F14098" i="7" l="1"/>
  <c r="F14099" i="7" l="1"/>
  <c r="F14100" i="7" l="1"/>
  <c r="F14101" i="7" l="1"/>
  <c r="F14102" i="7" l="1"/>
  <c r="F14103" i="7" l="1"/>
  <c r="F14104" i="7" l="1"/>
  <c r="F14105" i="7" l="1"/>
  <c r="F14106" i="7" l="1"/>
  <c r="F14107" i="7" l="1"/>
  <c r="F14108" i="7" l="1"/>
  <c r="F14109" i="7" l="1"/>
  <c r="F14110" i="7" l="1"/>
  <c r="F14111" i="7" l="1"/>
  <c r="F14112" i="7" l="1"/>
  <c r="F14113" i="7" l="1"/>
  <c r="F14114" i="7" l="1"/>
  <c r="F14115" i="7" l="1"/>
  <c r="F14116" i="7" l="1"/>
  <c r="F14117" i="7" l="1"/>
  <c r="F14118" i="7" l="1"/>
  <c r="F14119" i="7" l="1"/>
  <c r="F14120" i="7" l="1"/>
  <c r="F14121" i="7" l="1"/>
  <c r="F14122" i="7" l="1"/>
  <c r="F14123" i="7" l="1"/>
  <c r="F14124" i="7" l="1"/>
  <c r="F14125" i="7" l="1"/>
  <c r="F14126" i="7" l="1"/>
  <c r="F14127" i="7" l="1"/>
  <c r="F14128" i="7" l="1"/>
  <c r="F14129" i="7" l="1"/>
  <c r="F14130" i="7" l="1"/>
  <c r="F14131" i="7" l="1"/>
  <c r="F14132" i="7" l="1"/>
  <c r="F14133" i="7" l="1"/>
  <c r="F14134" i="7" l="1"/>
  <c r="F14135" i="7" l="1"/>
  <c r="F14136" i="7" l="1"/>
  <c r="F14137" i="7" l="1"/>
  <c r="F14138" i="7" l="1"/>
  <c r="F14139" i="7" l="1"/>
  <c r="F14140" i="7" l="1"/>
  <c r="F14141" i="7" l="1"/>
  <c r="F14142" i="7" l="1"/>
  <c r="F14143" i="7" l="1"/>
  <c r="F14144" i="7" l="1"/>
  <c r="F14145" i="7" l="1"/>
  <c r="F14146" i="7" l="1"/>
  <c r="F14147" i="7" l="1"/>
  <c r="F14148" i="7" l="1"/>
  <c r="F14149" i="7" l="1"/>
  <c r="F14150" i="7" l="1"/>
  <c r="F14151" i="7" l="1"/>
  <c r="F14152" i="7" l="1"/>
  <c r="F14153" i="7" l="1"/>
  <c r="F14154" i="7" l="1"/>
  <c r="F14155" i="7" l="1"/>
  <c r="F14156" i="7" l="1"/>
  <c r="F14157" i="7" l="1"/>
  <c r="F14158" i="7" l="1"/>
  <c r="F14159" i="7" l="1"/>
  <c r="F14160" i="7" l="1"/>
  <c r="F14161" i="7" l="1"/>
  <c r="F14162" i="7" l="1"/>
  <c r="F14163" i="7" l="1"/>
  <c r="F14164" i="7" l="1"/>
  <c r="F14165" i="7" l="1"/>
  <c r="F14166" i="7" l="1"/>
  <c r="F14167" i="7" l="1"/>
  <c r="F14168" i="7" l="1"/>
  <c r="F14169" i="7" l="1"/>
  <c r="F14170" i="7" l="1"/>
  <c r="F14171" i="7" l="1"/>
  <c r="F14172" i="7" l="1"/>
  <c r="F14173" i="7" l="1"/>
  <c r="F14174" i="7" l="1"/>
  <c r="F14175" i="7" l="1"/>
  <c r="F14176" i="7" l="1"/>
  <c r="F14177" i="7" l="1"/>
  <c r="F14178" i="7" l="1"/>
  <c r="F14179" i="7" l="1"/>
  <c r="F14180" i="7" l="1"/>
  <c r="F14181" i="7" l="1"/>
  <c r="F14182" i="7" l="1"/>
  <c r="F14183" i="7" l="1"/>
  <c r="F14184" i="7" l="1"/>
  <c r="F14185" i="7" l="1"/>
  <c r="F14186" i="7" l="1"/>
  <c r="F14187" i="7" l="1"/>
  <c r="F14188" i="7" l="1"/>
  <c r="F14189" i="7" l="1"/>
  <c r="F14190" i="7" l="1"/>
  <c r="F14191" i="7" l="1"/>
  <c r="F14192" i="7" l="1"/>
  <c r="F14193" i="7" l="1"/>
  <c r="F14194" i="7" l="1"/>
  <c r="F14195" i="7" l="1"/>
  <c r="F14196" i="7" l="1"/>
  <c r="F14197" i="7" l="1"/>
  <c r="F14198" i="7" l="1"/>
  <c r="F14199" i="7" l="1"/>
  <c r="F14200" i="7" l="1"/>
  <c r="F14201" i="7" l="1"/>
  <c r="F14202" i="7" l="1"/>
  <c r="F14203" i="7" l="1"/>
  <c r="F14204" i="7" l="1"/>
  <c r="F14205" i="7" l="1"/>
  <c r="F14206" i="7" l="1"/>
  <c r="F14207" i="7" l="1"/>
  <c r="F14208" i="7" l="1"/>
  <c r="F14209" i="7" l="1"/>
  <c r="F14210" i="7" l="1"/>
  <c r="F14211" i="7" l="1"/>
  <c r="F14212" i="7" l="1"/>
  <c r="F14213" i="7" l="1"/>
  <c r="F14214" i="7" l="1"/>
  <c r="F14215" i="7" l="1"/>
  <c r="F14216" i="7" l="1"/>
  <c r="F14217" i="7" l="1"/>
  <c r="F14218" i="7" l="1"/>
  <c r="F14219" i="7" l="1"/>
  <c r="F14220" i="7" l="1"/>
  <c r="F14221" i="7" l="1"/>
  <c r="F14222" i="7" l="1"/>
  <c r="F14223" i="7" l="1"/>
  <c r="F14224" i="7" l="1"/>
  <c r="F14225" i="7" l="1"/>
  <c r="F14226" i="7" l="1"/>
  <c r="F14227" i="7" l="1"/>
  <c r="F14228" i="7" l="1"/>
  <c r="F14229" i="7" l="1"/>
  <c r="F14230" i="7" l="1"/>
  <c r="F14231" i="7" l="1"/>
  <c r="F14232" i="7" l="1"/>
  <c r="F14233" i="7" l="1"/>
  <c r="F14234" i="7" l="1"/>
  <c r="F14235" i="7" l="1"/>
  <c r="F14236" i="7" l="1"/>
  <c r="F14237" i="7" l="1"/>
  <c r="F14238" i="7" l="1"/>
  <c r="F14239" i="7" l="1"/>
  <c r="F14240" i="7" l="1"/>
  <c r="F14241" i="7" l="1"/>
  <c r="F14242" i="7" l="1"/>
  <c r="F14243" i="7" l="1"/>
  <c r="F14244" i="7" l="1"/>
  <c r="F14245" i="7" l="1"/>
  <c r="F14246" i="7" l="1"/>
  <c r="F14247" i="7" l="1"/>
  <c r="F14248" i="7" l="1"/>
  <c r="F14249" i="7" l="1"/>
  <c r="F14250" i="7" l="1"/>
  <c r="F14251" i="7" l="1"/>
  <c r="F14252" i="7" l="1"/>
  <c r="F14253" i="7" l="1"/>
  <c r="F14254" i="7" l="1"/>
  <c r="F14255" i="7" l="1"/>
  <c r="F14256" i="7" l="1"/>
  <c r="F14257" i="7" l="1"/>
  <c r="F14258" i="7" l="1"/>
  <c r="F14259" i="7" l="1"/>
  <c r="F14260" i="7" l="1"/>
  <c r="F14261" i="7" l="1"/>
  <c r="F14262" i="7" l="1"/>
  <c r="F14263" i="7" l="1"/>
  <c r="F14264" i="7" l="1"/>
  <c r="F14265" i="7" l="1"/>
  <c r="F14266" i="7" l="1"/>
  <c r="F14267" i="7" l="1"/>
  <c r="F14268" i="7" l="1"/>
  <c r="F14269" i="7" l="1"/>
  <c r="F14270" i="7" l="1"/>
  <c r="F14271" i="7" l="1"/>
  <c r="F14272" i="7" l="1"/>
  <c r="F14273" i="7" l="1"/>
  <c r="F14274" i="7" l="1"/>
  <c r="F14275" i="7" l="1"/>
  <c r="F14276" i="7" l="1"/>
  <c r="F14277" i="7" l="1"/>
  <c r="F14278" i="7" l="1"/>
  <c r="F14279" i="7" l="1"/>
  <c r="F14280" i="7" l="1"/>
  <c r="F14281" i="7" l="1"/>
  <c r="F14282" i="7" l="1"/>
  <c r="F14283" i="7" l="1"/>
  <c r="F14284" i="7" l="1"/>
  <c r="F14285" i="7" l="1"/>
  <c r="F14286" i="7" l="1"/>
  <c r="F14287" i="7" l="1"/>
  <c r="F14288" i="7" l="1"/>
  <c r="F14289" i="7" l="1"/>
  <c r="F14290" i="7" l="1"/>
  <c r="F14291" i="7" l="1"/>
  <c r="F14292" i="7" l="1"/>
  <c r="F14293" i="7" l="1"/>
  <c r="F14294" i="7" l="1"/>
  <c r="F14295" i="7" l="1"/>
  <c r="F14296" i="7" l="1"/>
  <c r="F14297" i="7" l="1"/>
  <c r="F14298" i="7" l="1"/>
  <c r="F14299" i="7" l="1"/>
  <c r="F14300" i="7" l="1"/>
  <c r="F14301" i="7" l="1"/>
  <c r="F14302" i="7" l="1"/>
  <c r="F14303" i="7" l="1"/>
  <c r="F14304" i="7" l="1"/>
  <c r="F14305" i="7" l="1"/>
  <c r="F14306" i="7" l="1"/>
  <c r="F14307" i="7" l="1"/>
  <c r="F14308" i="7" l="1"/>
  <c r="F14309" i="7" l="1"/>
  <c r="F14310" i="7" l="1"/>
  <c r="F14311" i="7" l="1"/>
  <c r="F14312" i="7" l="1"/>
  <c r="F14313" i="7" l="1"/>
  <c r="F14314" i="7" l="1"/>
  <c r="F14315" i="7" l="1"/>
  <c r="F14316" i="7" l="1"/>
  <c r="F14317" i="7" l="1"/>
  <c r="F14318" i="7" l="1"/>
  <c r="F14319" i="7" l="1"/>
  <c r="F14320" i="7" l="1"/>
  <c r="F14321" i="7" l="1"/>
  <c r="F14322" i="7" l="1"/>
  <c r="F14323" i="7" l="1"/>
  <c r="F14324" i="7" l="1"/>
  <c r="F14325" i="7" l="1"/>
  <c r="F14326" i="7" l="1"/>
  <c r="F14327" i="7" l="1"/>
  <c r="F14328" i="7" l="1"/>
  <c r="F14329" i="7" l="1"/>
  <c r="F14330" i="7" l="1"/>
  <c r="F14331" i="7" l="1"/>
  <c r="F14332" i="7" l="1"/>
  <c r="F14333" i="7" l="1"/>
  <c r="F14334" i="7" l="1"/>
  <c r="F14335" i="7" l="1"/>
  <c r="F14336" i="7" l="1"/>
  <c r="F14337" i="7" l="1"/>
  <c r="F14338" i="7" l="1"/>
  <c r="F14339" i="7" l="1"/>
  <c r="F14340" i="7" l="1"/>
  <c r="F14341" i="7" l="1"/>
  <c r="F14342" i="7" l="1"/>
  <c r="F14343" i="7" l="1"/>
  <c r="F14344" i="7" l="1"/>
  <c r="F14345" i="7" l="1"/>
  <c r="F14346" i="7" l="1"/>
  <c r="F14347" i="7" l="1"/>
  <c r="F14348" i="7" l="1"/>
  <c r="F14349" i="7" l="1"/>
  <c r="F14350" i="7" l="1"/>
  <c r="F14351" i="7" l="1"/>
  <c r="F14352" i="7" l="1"/>
  <c r="F14353" i="7" l="1"/>
  <c r="F14354" i="7" l="1"/>
  <c r="F14355" i="7" l="1"/>
  <c r="F14356" i="7" l="1"/>
  <c r="F14357" i="7" l="1"/>
  <c r="F14358" i="7" l="1"/>
  <c r="F14359" i="7" l="1"/>
  <c r="F14360" i="7" l="1"/>
  <c r="F14361" i="7" l="1"/>
  <c r="F14362" i="7" l="1"/>
  <c r="F14363" i="7" l="1"/>
  <c r="F14364" i="7" l="1"/>
  <c r="F14365" i="7" l="1"/>
  <c r="F14366" i="7" l="1"/>
  <c r="F14367" i="7" l="1"/>
  <c r="F14368" i="7" l="1"/>
  <c r="F14369" i="7" l="1"/>
  <c r="F14370" i="7" l="1"/>
  <c r="F14371" i="7" l="1"/>
  <c r="F14372" i="7" l="1"/>
  <c r="F14373" i="7" l="1"/>
  <c r="F14374" i="7" l="1"/>
  <c r="F14375" i="7" l="1"/>
  <c r="F14376" i="7" l="1"/>
  <c r="F14377" i="7" l="1"/>
  <c r="F14378" i="7" l="1"/>
  <c r="F14379" i="7" l="1"/>
  <c r="F14380" i="7" l="1"/>
  <c r="F14381" i="7" l="1"/>
  <c r="F14382" i="7" l="1"/>
  <c r="F14383" i="7" l="1"/>
  <c r="F14384" i="7" l="1"/>
  <c r="F14385" i="7" l="1"/>
  <c r="F14386" i="7" l="1"/>
  <c r="F14387" i="7" l="1"/>
  <c r="F14388" i="7" l="1"/>
  <c r="F14389" i="7" l="1"/>
  <c r="F14390" i="7" l="1"/>
  <c r="F14391" i="7" l="1"/>
  <c r="F14392" i="7" l="1"/>
  <c r="F14393" i="7" l="1"/>
  <c r="F14394" i="7" l="1"/>
  <c r="F14395" i="7" l="1"/>
  <c r="F14396" i="7" l="1"/>
  <c r="F14397" i="7" l="1"/>
  <c r="F14398" i="7" l="1"/>
  <c r="F14399" i="7" l="1"/>
  <c r="F14400" i="7" l="1"/>
  <c r="F14401" i="7" l="1"/>
  <c r="F14402" i="7" l="1"/>
  <c r="F14403" i="7" l="1"/>
  <c r="F14404" i="7" l="1"/>
  <c r="F14405" i="7" l="1"/>
  <c r="F14406" i="7" l="1"/>
  <c r="F14407" i="7" l="1"/>
  <c r="F14408" i="7" l="1"/>
  <c r="F14409" i="7" l="1"/>
  <c r="F14410" i="7" l="1"/>
  <c r="F14411" i="7" l="1"/>
  <c r="F14412" i="7" l="1"/>
  <c r="F14413" i="7" l="1"/>
  <c r="F14414" i="7" l="1"/>
  <c r="F14415" i="7" l="1"/>
  <c r="F14416" i="7" l="1"/>
  <c r="F14417" i="7" l="1"/>
  <c r="F14418" i="7" l="1"/>
  <c r="F14419" i="7" l="1"/>
  <c r="F14420" i="7" l="1"/>
  <c r="F14421" i="7" l="1"/>
  <c r="F14422" i="7" l="1"/>
  <c r="F14423" i="7" l="1"/>
  <c r="F14424" i="7" l="1"/>
  <c r="F14425" i="7" l="1"/>
  <c r="F14426" i="7" l="1"/>
  <c r="F14427" i="7" l="1"/>
  <c r="F14428" i="7" l="1"/>
  <c r="F14429" i="7" l="1"/>
  <c r="F14430" i="7" l="1"/>
  <c r="F14431" i="7" l="1"/>
  <c r="F14432" i="7" l="1"/>
  <c r="F14433" i="7" l="1"/>
  <c r="F14434" i="7" l="1"/>
  <c r="F14435" i="7" l="1"/>
  <c r="F14436" i="7" l="1"/>
  <c r="F14437" i="7" l="1"/>
  <c r="F14438" i="7" l="1"/>
  <c r="F14439" i="7" l="1"/>
  <c r="F14440" i="7" l="1"/>
  <c r="F14441" i="7" l="1"/>
  <c r="F14442" i="7" l="1"/>
  <c r="F14443" i="7" l="1"/>
  <c r="F14444" i="7" l="1"/>
  <c r="F14445" i="7" l="1"/>
  <c r="F14446" i="7" l="1"/>
  <c r="F14447" i="7" l="1"/>
  <c r="F14448" i="7" l="1"/>
  <c r="F14449" i="7" l="1"/>
  <c r="F14450" i="7" l="1"/>
  <c r="F14451" i="7" l="1"/>
  <c r="F14452" i="7" l="1"/>
  <c r="F14453" i="7" l="1"/>
  <c r="F14454" i="7" l="1"/>
  <c r="F14455" i="7" l="1"/>
  <c r="F14456" i="7" l="1"/>
  <c r="F14457" i="7" l="1"/>
  <c r="F14458" i="7" l="1"/>
  <c r="F14459" i="7" l="1"/>
  <c r="F14460" i="7" l="1"/>
  <c r="F14461" i="7" l="1"/>
  <c r="F14462" i="7" l="1"/>
  <c r="F14463" i="7" l="1"/>
  <c r="F14464" i="7" l="1"/>
  <c r="F14465" i="7" l="1"/>
  <c r="F14466" i="7" l="1"/>
  <c r="F14467" i="7" l="1"/>
  <c r="F14468" i="7" l="1"/>
  <c r="F14469" i="7" l="1"/>
  <c r="F14470" i="7" l="1"/>
  <c r="F14471" i="7" l="1"/>
  <c r="F14472" i="7" l="1"/>
  <c r="F14473" i="7" l="1"/>
  <c r="F14474" i="7" l="1"/>
  <c r="F14475" i="7" l="1"/>
  <c r="F14476" i="7" l="1"/>
  <c r="F14477" i="7" l="1"/>
  <c r="F14478" i="7" l="1"/>
  <c r="F14479" i="7" l="1"/>
  <c r="F14480" i="7" l="1"/>
  <c r="F14481" i="7" l="1"/>
  <c r="F14482" i="7" l="1"/>
  <c r="F14483" i="7" l="1"/>
  <c r="F14484" i="7" l="1"/>
  <c r="F14485" i="7" l="1"/>
  <c r="F14486" i="7" l="1"/>
  <c r="F14487" i="7" l="1"/>
  <c r="F14488" i="7" l="1"/>
  <c r="F14489" i="7" l="1"/>
  <c r="F14490" i="7" l="1"/>
  <c r="F14491" i="7" l="1"/>
  <c r="F14492" i="7" l="1"/>
  <c r="F14493" i="7" l="1"/>
  <c r="F14494" i="7" l="1"/>
  <c r="F14495" i="7" l="1"/>
  <c r="F14496" i="7" l="1"/>
  <c r="F14497" i="7" l="1"/>
  <c r="F14498" i="7" l="1"/>
  <c r="F14499" i="7" l="1"/>
  <c r="F14500" i="7" l="1"/>
  <c r="F14501" i="7" l="1"/>
  <c r="F14502" i="7" l="1"/>
  <c r="F14503" i="7" l="1"/>
  <c r="F14504" i="7" l="1"/>
  <c r="F14505" i="7" l="1"/>
  <c r="F14506" i="7" l="1"/>
  <c r="F14507" i="7" l="1"/>
  <c r="F14508" i="7" l="1"/>
  <c r="F14509" i="7" l="1"/>
  <c r="F14510" i="7" l="1"/>
  <c r="F14511" i="7" l="1"/>
  <c r="F14512" i="7" l="1"/>
  <c r="F14513" i="7" l="1"/>
  <c r="F14514" i="7" l="1"/>
  <c r="F14515" i="7" l="1"/>
  <c r="F14516" i="7" l="1"/>
  <c r="F14517" i="7" l="1"/>
  <c r="F14518" i="7" l="1"/>
  <c r="F14519" i="7" l="1"/>
  <c r="F14520" i="7" l="1"/>
  <c r="F14521" i="7" l="1"/>
  <c r="F14522" i="7" l="1"/>
  <c r="F14523" i="7" l="1"/>
  <c r="F14524" i="7" l="1"/>
  <c r="F14525" i="7" l="1"/>
  <c r="F14526" i="7" l="1"/>
  <c r="F14527" i="7" l="1"/>
  <c r="F14528" i="7" l="1"/>
  <c r="F14529" i="7" l="1"/>
  <c r="F14530" i="7" l="1"/>
  <c r="F14531" i="7" l="1"/>
  <c r="F14532" i="7" l="1"/>
  <c r="F14533" i="7" l="1"/>
  <c r="F14534" i="7" l="1"/>
  <c r="F14535" i="7" l="1"/>
  <c r="F14536" i="7" l="1"/>
  <c r="F14537" i="7" l="1"/>
  <c r="F14538" i="7" l="1"/>
  <c r="F14539" i="7" l="1"/>
  <c r="F14540" i="7" l="1"/>
  <c r="F14541" i="7" l="1"/>
  <c r="F14542" i="7" l="1"/>
  <c r="F14543" i="7" l="1"/>
  <c r="F14544" i="7" l="1"/>
  <c r="F14545" i="7" l="1"/>
  <c r="F14546" i="7" l="1"/>
  <c r="F14547" i="7" l="1"/>
  <c r="F14548" i="7" l="1"/>
  <c r="F14549" i="7" l="1"/>
  <c r="F14550" i="7" l="1"/>
  <c r="F14551" i="7" l="1"/>
  <c r="F14552" i="7" l="1"/>
  <c r="F14553" i="7" l="1"/>
  <c r="F14554" i="7" l="1"/>
  <c r="F14555" i="7" l="1"/>
  <c r="F14556" i="7" l="1"/>
  <c r="F14557" i="7" l="1"/>
  <c r="F14558" i="7" l="1"/>
  <c r="F14559" i="7" l="1"/>
  <c r="F14560" i="7" l="1"/>
  <c r="F14561" i="7" l="1"/>
  <c r="F14562" i="7" l="1"/>
  <c r="F14563" i="7" l="1"/>
  <c r="F14564" i="7" l="1"/>
  <c r="F14565" i="7" l="1"/>
  <c r="F14566" i="7" l="1"/>
  <c r="F14567" i="7" l="1"/>
  <c r="F14568" i="7" l="1"/>
  <c r="F14569" i="7" l="1"/>
  <c r="F14570" i="7" l="1"/>
  <c r="F14571" i="7" l="1"/>
  <c r="F14572" i="7" l="1"/>
  <c r="F14573" i="7" l="1"/>
  <c r="F14574" i="7" l="1"/>
  <c r="F14575" i="7" l="1"/>
  <c r="F14576" i="7" l="1"/>
  <c r="F14577" i="7" l="1"/>
  <c r="F14578" i="7" l="1"/>
  <c r="F14579" i="7" l="1"/>
  <c r="F14580" i="7" l="1"/>
  <c r="F14581" i="7" l="1"/>
  <c r="F14582" i="7" l="1"/>
  <c r="F14583" i="7" l="1"/>
  <c r="F14584" i="7" l="1"/>
  <c r="F14585" i="7" l="1"/>
  <c r="F14586" i="7" l="1"/>
  <c r="F14587" i="7" l="1"/>
  <c r="F14588" i="7" l="1"/>
  <c r="F14589" i="7" l="1"/>
  <c r="F14590" i="7" l="1"/>
  <c r="F14591" i="7" l="1"/>
  <c r="F14592" i="7" l="1"/>
  <c r="F14593" i="7" l="1"/>
  <c r="F14594" i="7" l="1"/>
  <c r="F14595" i="7" l="1"/>
  <c r="F14596" i="7" l="1"/>
  <c r="F14597" i="7" l="1"/>
  <c r="F14598" i="7" l="1"/>
  <c r="F14599" i="7" l="1"/>
  <c r="F14600" i="7" l="1"/>
  <c r="F14601" i="7" l="1"/>
  <c r="F14602" i="7" l="1"/>
  <c r="F14603" i="7" l="1"/>
  <c r="F14604" i="7" l="1"/>
  <c r="F14605" i="7" l="1"/>
  <c r="F14606" i="7" l="1"/>
  <c r="F14607" i="7" l="1"/>
  <c r="F14608" i="7" l="1"/>
  <c r="F14609" i="7" l="1"/>
  <c r="F14610" i="7" l="1"/>
  <c r="F14611" i="7" l="1"/>
  <c r="F14612" i="7" l="1"/>
  <c r="F14613" i="7" l="1"/>
  <c r="F14614" i="7" l="1"/>
  <c r="F14615" i="7" l="1"/>
  <c r="F14616" i="7" l="1"/>
  <c r="F14617" i="7" l="1"/>
  <c r="F14618" i="7" l="1"/>
  <c r="F14619" i="7" l="1"/>
  <c r="F14620" i="7" l="1"/>
  <c r="F14621" i="7" l="1"/>
  <c r="F14622" i="7" l="1"/>
  <c r="F14623" i="7" l="1"/>
  <c r="F14624" i="7" l="1"/>
  <c r="F14625" i="7" l="1"/>
  <c r="F14626" i="7" l="1"/>
  <c r="F14627" i="7" l="1"/>
  <c r="F14628" i="7" l="1"/>
  <c r="F14629" i="7" l="1"/>
  <c r="F14630" i="7" l="1"/>
  <c r="F14631" i="7" l="1"/>
  <c r="F14632" i="7" l="1"/>
  <c r="F14633" i="7" l="1"/>
  <c r="F14634" i="7" l="1"/>
  <c r="F14635" i="7" l="1"/>
  <c r="F14636" i="7" l="1"/>
  <c r="F14637" i="7" l="1"/>
  <c r="F14638" i="7" l="1"/>
  <c r="F14639" i="7" l="1"/>
  <c r="F14640" i="7" l="1"/>
  <c r="F14641" i="7" l="1"/>
  <c r="F14642" i="7" l="1"/>
  <c r="F14643" i="7" l="1"/>
  <c r="F14644" i="7" l="1"/>
  <c r="F14645" i="7" l="1"/>
  <c r="F14646" i="7" l="1"/>
  <c r="F14647" i="7" l="1"/>
  <c r="F14648" i="7" l="1"/>
  <c r="F14649" i="7" l="1"/>
  <c r="F14650" i="7" l="1"/>
  <c r="F14651" i="7" l="1"/>
  <c r="F14652" i="7" l="1"/>
  <c r="F14653" i="7" l="1"/>
  <c r="F14654" i="7" l="1"/>
  <c r="F14655" i="7" l="1"/>
  <c r="F14656" i="7" l="1"/>
  <c r="F14657" i="7" l="1"/>
  <c r="F14658" i="7" l="1"/>
  <c r="F14659" i="7" l="1"/>
  <c r="F14660" i="7" l="1"/>
  <c r="F14661" i="7" l="1"/>
  <c r="F14662" i="7" l="1"/>
  <c r="F14663" i="7" l="1"/>
  <c r="F14664" i="7" l="1"/>
  <c r="F14665" i="7" l="1"/>
  <c r="F14666" i="7" l="1"/>
  <c r="F14667" i="7" l="1"/>
  <c r="F14668" i="7" l="1"/>
  <c r="F14669" i="7" l="1"/>
  <c r="F14670" i="7" l="1"/>
  <c r="F14671" i="7" l="1"/>
  <c r="F14672" i="7" l="1"/>
  <c r="F14673" i="7" l="1"/>
  <c r="F14674" i="7" l="1"/>
  <c r="F14675" i="7" l="1"/>
  <c r="F14676" i="7" l="1"/>
  <c r="F14677" i="7" l="1"/>
  <c r="F14678" i="7" l="1"/>
  <c r="F14679" i="7" l="1"/>
  <c r="F14680" i="7" l="1"/>
  <c r="F14681" i="7" l="1"/>
  <c r="F14682" i="7" l="1"/>
  <c r="F14683" i="7" l="1"/>
  <c r="F14684" i="7" l="1"/>
  <c r="F14685" i="7" l="1"/>
  <c r="F14686" i="7" l="1"/>
  <c r="F14687" i="7" l="1"/>
  <c r="F14688" i="7" l="1"/>
  <c r="F14689" i="7" l="1"/>
  <c r="F14690" i="7" l="1"/>
  <c r="F14691" i="7" l="1"/>
  <c r="F14692" i="7" l="1"/>
  <c r="F14693" i="7" l="1"/>
  <c r="F14694" i="7" l="1"/>
  <c r="F14695" i="7" l="1"/>
  <c r="F14696" i="7" l="1"/>
  <c r="F14697" i="7" l="1"/>
  <c r="F14698" i="7" l="1"/>
  <c r="F14699" i="7" l="1"/>
  <c r="F14700" i="7" l="1"/>
  <c r="F14701" i="7" l="1"/>
  <c r="F14702" i="7" l="1"/>
  <c r="F14703" i="7" l="1"/>
  <c r="F14704" i="7" l="1"/>
  <c r="F14705" i="7" l="1"/>
  <c r="F14706" i="7" l="1"/>
  <c r="F14707" i="7" l="1"/>
  <c r="F14708" i="7" l="1"/>
  <c r="F14709" i="7" l="1"/>
  <c r="F14710" i="7" l="1"/>
  <c r="F14711" i="7" l="1"/>
  <c r="F14712" i="7" l="1"/>
  <c r="F14713" i="7" l="1"/>
  <c r="F14714" i="7" l="1"/>
  <c r="F14715" i="7" l="1"/>
  <c r="F14716" i="7" l="1"/>
  <c r="F14717" i="7" l="1"/>
  <c r="F14718" i="7" l="1"/>
  <c r="F14719" i="7" l="1"/>
  <c r="F14720" i="7" l="1"/>
  <c r="F14721" i="7" l="1"/>
  <c r="F14722" i="7" l="1"/>
  <c r="F14723" i="7" l="1"/>
  <c r="F14724" i="7" l="1"/>
  <c r="F14725" i="7" l="1"/>
  <c r="F14726" i="7" l="1"/>
  <c r="F14727" i="7" l="1"/>
  <c r="F14728" i="7" l="1"/>
  <c r="F14729" i="7" l="1"/>
  <c r="F14730" i="7" l="1"/>
  <c r="F14731" i="7" l="1"/>
  <c r="F14732" i="7" l="1"/>
  <c r="F14733" i="7" l="1"/>
  <c r="F14734" i="7" l="1"/>
  <c r="F14735" i="7" l="1"/>
  <c r="F14736" i="7" l="1"/>
  <c r="F14737" i="7" l="1"/>
  <c r="F14738" i="7" l="1"/>
  <c r="F14739" i="7" l="1"/>
  <c r="F14740" i="7" l="1"/>
  <c r="F14741" i="7" l="1"/>
  <c r="F14742" i="7" l="1"/>
  <c r="F14743" i="7" l="1"/>
  <c r="F14744" i="7" l="1"/>
  <c r="F14745" i="7" l="1"/>
  <c r="F14746" i="7" l="1"/>
  <c r="F14747" i="7" l="1"/>
  <c r="F14748" i="7" l="1"/>
  <c r="F14749" i="7" l="1"/>
  <c r="F14750" i="7" l="1"/>
  <c r="F14751" i="7" l="1"/>
  <c r="F14752" i="7" l="1"/>
  <c r="F14753" i="7" l="1"/>
  <c r="F14754" i="7" l="1"/>
  <c r="F14755" i="7" l="1"/>
  <c r="F14756" i="7" l="1"/>
  <c r="F14757" i="7" l="1"/>
  <c r="F14758" i="7" l="1"/>
  <c r="F14759" i="7" l="1"/>
  <c r="F14760" i="7" l="1"/>
  <c r="F14761" i="7" l="1"/>
  <c r="F14762" i="7" l="1"/>
  <c r="F14763" i="7" l="1"/>
  <c r="F14764" i="7" l="1"/>
  <c r="F14765" i="7" l="1"/>
  <c r="F14766" i="7" l="1"/>
  <c r="F14767" i="7" l="1"/>
  <c r="F14768" i="7" l="1"/>
  <c r="F14769" i="7" l="1"/>
  <c r="F14770" i="7" l="1"/>
  <c r="F14771" i="7" l="1"/>
  <c r="F14772" i="7" l="1"/>
  <c r="F14773" i="7" l="1"/>
  <c r="F14774" i="7" l="1"/>
  <c r="F14775" i="7" l="1"/>
  <c r="F14776" i="7" l="1"/>
  <c r="F14777" i="7" l="1"/>
  <c r="F14778" i="7" l="1"/>
  <c r="F14779" i="7" l="1"/>
  <c r="F14780" i="7" l="1"/>
  <c r="F14781" i="7" l="1"/>
  <c r="F14782" i="7" l="1"/>
  <c r="F14783" i="7" l="1"/>
  <c r="F14784" i="7" l="1"/>
  <c r="F14785" i="7" l="1"/>
  <c r="F14786" i="7" l="1"/>
  <c r="F14787" i="7" l="1"/>
  <c r="F14788" i="7" l="1"/>
  <c r="F14789" i="7" l="1"/>
  <c r="F14790" i="7" l="1"/>
  <c r="F14791" i="7" l="1"/>
  <c r="F14792" i="7" l="1"/>
  <c r="F14793" i="7" l="1"/>
  <c r="F14794" i="7" l="1"/>
  <c r="F14795" i="7" l="1"/>
  <c r="F14796" i="7" l="1"/>
  <c r="F14797" i="7" l="1"/>
  <c r="F14798" i="7" l="1"/>
  <c r="F14799" i="7" l="1"/>
  <c r="F14800" i="7" l="1"/>
  <c r="F14801" i="7" l="1"/>
  <c r="F14802" i="7" l="1"/>
  <c r="F14803" i="7" l="1"/>
  <c r="F14804" i="7" l="1"/>
  <c r="F14805" i="7" l="1"/>
  <c r="F14806" i="7" l="1"/>
  <c r="F14807" i="7" l="1"/>
  <c r="F14808" i="7" l="1"/>
  <c r="F14809" i="7" l="1"/>
  <c r="F14810" i="7" l="1"/>
  <c r="F14811" i="7" l="1"/>
  <c r="F14812" i="7" l="1"/>
  <c r="F14813" i="7" l="1"/>
  <c r="F14814" i="7" l="1"/>
  <c r="F14815" i="7" l="1"/>
  <c r="F14816" i="7" l="1"/>
  <c r="F14817" i="7" l="1"/>
  <c r="F14818" i="7" l="1"/>
  <c r="F14819" i="7" l="1"/>
  <c r="F14820" i="7" l="1"/>
  <c r="F14821" i="7" l="1"/>
  <c r="F14822" i="7" l="1"/>
  <c r="F14823" i="7" l="1"/>
  <c r="F14824" i="7" l="1"/>
  <c r="F14825" i="7" l="1"/>
  <c r="F14826" i="7" l="1"/>
  <c r="F14827" i="7" l="1"/>
  <c r="F14828" i="7" l="1"/>
  <c r="F14829" i="7" l="1"/>
  <c r="F14830" i="7" l="1"/>
  <c r="F14831" i="7" l="1"/>
  <c r="F14832" i="7" l="1"/>
  <c r="F14833" i="7" l="1"/>
  <c r="F14834" i="7" l="1"/>
  <c r="F14835" i="7" l="1"/>
  <c r="F14836" i="7" l="1"/>
  <c r="F14837" i="7" l="1"/>
  <c r="F14838" i="7" l="1"/>
  <c r="F14839" i="7" l="1"/>
  <c r="F14840" i="7" l="1"/>
  <c r="F14841" i="7" l="1"/>
  <c r="F14842" i="7" l="1"/>
  <c r="F14843" i="7" l="1"/>
  <c r="F14844" i="7" l="1"/>
  <c r="F14845" i="7" l="1"/>
  <c r="F14846" i="7" l="1"/>
  <c r="F14847" i="7" l="1"/>
  <c r="F14848" i="7" l="1"/>
  <c r="F14849" i="7" l="1"/>
  <c r="F14850" i="7" l="1"/>
  <c r="F14851" i="7" l="1"/>
  <c r="F14852" i="7" l="1"/>
  <c r="F14853" i="7" l="1"/>
  <c r="F14854" i="7" l="1"/>
  <c r="F14855" i="7" l="1"/>
  <c r="F14856" i="7" l="1"/>
  <c r="F14857" i="7" l="1"/>
  <c r="F14858" i="7" l="1"/>
  <c r="F14859" i="7" l="1"/>
  <c r="F14860" i="7" l="1"/>
  <c r="F14861" i="7" l="1"/>
  <c r="F14862" i="7" l="1"/>
  <c r="F14863" i="7" l="1"/>
  <c r="F14864" i="7" l="1"/>
  <c r="F14865" i="7" l="1"/>
  <c r="F14866" i="7" l="1"/>
  <c r="F14867" i="7" l="1"/>
  <c r="F14868" i="7" l="1"/>
  <c r="F14869" i="7" l="1"/>
  <c r="F14870" i="7" l="1"/>
  <c r="F14871" i="7" l="1"/>
  <c r="F14872" i="7" l="1"/>
  <c r="F14873" i="7" l="1"/>
  <c r="F14874" i="7" l="1"/>
  <c r="F14875" i="7" l="1"/>
  <c r="F14876" i="7" l="1"/>
  <c r="F14877" i="7" l="1"/>
  <c r="F14878" i="7" l="1"/>
  <c r="F14879" i="7" l="1"/>
  <c r="F14880" i="7" l="1"/>
  <c r="F14881" i="7" l="1"/>
  <c r="F14882" i="7" l="1"/>
  <c r="F14883" i="7" l="1"/>
  <c r="F14884" i="7" l="1"/>
  <c r="F14885" i="7" l="1"/>
  <c r="F14886" i="7" l="1"/>
  <c r="F14887" i="7" l="1"/>
  <c r="F14888" i="7" l="1"/>
  <c r="F14889" i="7" l="1"/>
  <c r="F14890" i="7" l="1"/>
  <c r="F14891" i="7" l="1"/>
  <c r="F14892" i="7" l="1"/>
  <c r="F14893" i="7" l="1"/>
  <c r="F14894" i="7" l="1"/>
  <c r="F14895" i="7" l="1"/>
  <c r="F14896" i="7" l="1"/>
  <c r="F14897" i="7" l="1"/>
  <c r="F14898" i="7" l="1"/>
  <c r="F14899" i="7" l="1"/>
  <c r="F14900" i="7" l="1"/>
  <c r="F14901" i="7" l="1"/>
  <c r="F14902" i="7" l="1"/>
  <c r="F14903" i="7" l="1"/>
  <c r="F14904" i="7" l="1"/>
  <c r="F14905" i="7" l="1"/>
  <c r="F14906" i="7" l="1"/>
  <c r="F14907" i="7" l="1"/>
  <c r="F14908" i="7" l="1"/>
  <c r="F14909" i="7" l="1"/>
  <c r="F14910" i="7" l="1"/>
  <c r="F14911" i="7" l="1"/>
  <c r="F14912" i="7" l="1"/>
  <c r="F14913" i="7" l="1"/>
  <c r="F14914" i="7" l="1"/>
  <c r="F14915" i="7" l="1"/>
  <c r="F14916" i="7" l="1"/>
  <c r="F14917" i="7" l="1"/>
  <c r="F14918" i="7" l="1"/>
  <c r="F14919" i="7" l="1"/>
  <c r="F14920" i="7" l="1"/>
  <c r="F14921" i="7" l="1"/>
  <c r="F14922" i="7" l="1"/>
  <c r="F14923" i="7" l="1"/>
  <c r="F14924" i="7" l="1"/>
  <c r="F14925" i="7" l="1"/>
  <c r="F14926" i="7" l="1"/>
  <c r="F14927" i="7" l="1"/>
  <c r="F14928" i="7" l="1"/>
  <c r="F14929" i="7" l="1"/>
  <c r="F14930" i="7" l="1"/>
  <c r="F14931" i="7" l="1"/>
  <c r="F14932" i="7" l="1"/>
  <c r="F14933" i="7" l="1"/>
  <c r="F14934" i="7" l="1"/>
  <c r="F14935" i="7" l="1"/>
  <c r="F14936" i="7" l="1"/>
  <c r="F14937" i="7" l="1"/>
  <c r="F14938" i="7" l="1"/>
  <c r="F14939" i="7" l="1"/>
  <c r="F14940" i="7" l="1"/>
  <c r="F14941" i="7" l="1"/>
  <c r="F14942" i="7" l="1"/>
  <c r="F14943" i="7" l="1"/>
  <c r="F14944" i="7" l="1"/>
  <c r="F14945" i="7" l="1"/>
  <c r="F14946" i="7" l="1"/>
  <c r="F14947" i="7" l="1"/>
  <c r="F14948" i="7" l="1"/>
  <c r="F14949" i="7" l="1"/>
  <c r="F14950" i="7" l="1"/>
  <c r="F14951" i="7" l="1"/>
  <c r="F14952" i="7" l="1"/>
  <c r="F14953" i="7" l="1"/>
  <c r="F14954" i="7" l="1"/>
  <c r="F14955" i="7" l="1"/>
  <c r="F14956" i="7" l="1"/>
  <c r="F14957" i="7" l="1"/>
  <c r="F14958" i="7" l="1"/>
  <c r="F14959" i="7" l="1"/>
  <c r="F14960" i="7" l="1"/>
  <c r="F14961" i="7" l="1"/>
  <c r="F14962" i="7" l="1"/>
  <c r="F14963" i="7" l="1"/>
  <c r="F14964" i="7" l="1"/>
  <c r="F14965" i="7" l="1"/>
  <c r="F14966" i="7" l="1"/>
  <c r="F14967" i="7" l="1"/>
  <c r="F14968" i="7" l="1"/>
  <c r="F14969" i="7" l="1"/>
  <c r="F14970" i="7" l="1"/>
  <c r="F14971" i="7" l="1"/>
  <c r="F14972" i="7" l="1"/>
  <c r="F14973" i="7" l="1"/>
  <c r="F14974" i="7" l="1"/>
  <c r="F14975" i="7" l="1"/>
  <c r="F14976" i="7" l="1"/>
  <c r="F14977" i="7" l="1"/>
  <c r="F14978" i="7" l="1"/>
  <c r="F14979" i="7" l="1"/>
  <c r="F14980" i="7" l="1"/>
  <c r="F14981" i="7" l="1"/>
  <c r="F14982" i="7" l="1"/>
  <c r="F14983" i="7" l="1"/>
  <c r="F14984" i="7" l="1"/>
  <c r="F14985" i="7" l="1"/>
  <c r="F14986" i="7" l="1"/>
  <c r="F14987" i="7" l="1"/>
  <c r="F14988" i="7" l="1"/>
  <c r="F14989" i="7" l="1"/>
  <c r="F14990" i="7" l="1"/>
  <c r="F14991" i="7" l="1"/>
  <c r="F14992" i="7" l="1"/>
  <c r="F14993" i="7" l="1"/>
  <c r="F14994" i="7" l="1"/>
  <c r="F14995" i="7" l="1"/>
  <c r="F14996" i="7" l="1"/>
  <c r="F14997" i="7" l="1"/>
  <c r="F14998" i="7" l="1"/>
  <c r="F14999" i="7" l="1"/>
  <c r="F15000" i="7" l="1"/>
  <c r="F15001" i="7" l="1"/>
  <c r="F15002" i="7" l="1"/>
  <c r="F15003" i="7" l="1"/>
  <c r="F15004" i="7" l="1"/>
  <c r="F15005" i="7" l="1"/>
  <c r="F15006" i="7" l="1"/>
  <c r="F15007" i="7" l="1"/>
  <c r="F15008" i="7" l="1"/>
  <c r="F15009" i="7" l="1"/>
  <c r="F15010" i="7" l="1"/>
  <c r="F15011" i="7" l="1"/>
  <c r="F15012" i="7" l="1"/>
  <c r="F15013" i="7" l="1"/>
  <c r="F15014" i="7" l="1"/>
  <c r="F15015" i="7" l="1"/>
  <c r="F15016" i="7" l="1"/>
  <c r="F15017" i="7" l="1"/>
  <c r="F15018" i="7" l="1"/>
  <c r="F15019" i="7" l="1"/>
  <c r="F15020" i="7" l="1"/>
  <c r="F15021" i="7" l="1"/>
  <c r="F15022" i="7" l="1"/>
  <c r="F15023" i="7" l="1"/>
  <c r="F15024" i="7" l="1"/>
  <c r="F15025" i="7" l="1"/>
  <c r="F15026" i="7" l="1"/>
  <c r="F15027" i="7" l="1"/>
  <c r="F15028" i="7" l="1"/>
  <c r="F15029" i="7" l="1"/>
  <c r="F15030" i="7" l="1"/>
  <c r="F15031" i="7" l="1"/>
  <c r="F15032" i="7" l="1"/>
  <c r="F15033" i="7" l="1"/>
  <c r="F15034" i="7" l="1"/>
  <c r="F15035" i="7" l="1"/>
  <c r="F15036" i="7" l="1"/>
  <c r="F15037" i="7" l="1"/>
  <c r="F15038" i="7" l="1"/>
  <c r="F15039" i="7" l="1"/>
  <c r="F15040" i="7" l="1"/>
  <c r="F15041" i="7" l="1"/>
  <c r="F15042" i="7" l="1"/>
  <c r="F15043" i="7" l="1"/>
  <c r="F15044" i="7" l="1"/>
  <c r="F15045" i="7" l="1"/>
  <c r="F15046" i="7" l="1"/>
  <c r="F15047" i="7" l="1"/>
  <c r="F15048" i="7" l="1"/>
  <c r="F15049" i="7" l="1"/>
  <c r="F15050" i="7" l="1"/>
  <c r="F15051" i="7" l="1"/>
  <c r="F15052" i="7" l="1"/>
  <c r="F15053" i="7" l="1"/>
  <c r="F15054" i="7" l="1"/>
  <c r="F15055" i="7" l="1"/>
  <c r="F15056" i="7" l="1"/>
  <c r="F15057" i="7" l="1"/>
  <c r="F15058" i="7" l="1"/>
  <c r="F15059" i="7" l="1"/>
  <c r="F15060" i="7" l="1"/>
  <c r="F15061" i="7" l="1"/>
  <c r="F15062" i="7" l="1"/>
  <c r="F15063" i="7" l="1"/>
  <c r="F15064" i="7" l="1"/>
  <c r="F15065" i="7" l="1"/>
  <c r="F15066" i="7" l="1"/>
  <c r="F15067" i="7" l="1"/>
  <c r="F15068" i="7" l="1"/>
  <c r="F15069" i="7" l="1"/>
  <c r="F15070" i="7" l="1"/>
  <c r="F15071" i="7" l="1"/>
  <c r="F15072" i="7" l="1"/>
  <c r="F15073" i="7" l="1"/>
  <c r="F15074" i="7" l="1"/>
  <c r="F15075" i="7" l="1"/>
  <c r="F15076" i="7" l="1"/>
  <c r="F15077" i="7" l="1"/>
  <c r="F15078" i="7" l="1"/>
  <c r="F15079" i="7" l="1"/>
  <c r="F15080" i="7" l="1"/>
  <c r="F15081" i="7" l="1"/>
  <c r="F15082" i="7" l="1"/>
  <c r="F15083" i="7" l="1"/>
  <c r="F15084" i="7" l="1"/>
  <c r="F15085" i="7" l="1"/>
  <c r="F15086" i="7" l="1"/>
  <c r="F15087" i="7" l="1"/>
  <c r="F15088" i="7" l="1"/>
  <c r="F15089" i="7" l="1"/>
  <c r="F15090" i="7" l="1"/>
  <c r="F15091" i="7" l="1"/>
  <c r="F15092" i="7" l="1"/>
  <c r="F15093" i="7" l="1"/>
  <c r="F15094" i="7" l="1"/>
  <c r="F15095" i="7" l="1"/>
  <c r="F15096" i="7" l="1"/>
  <c r="F15097" i="7" l="1"/>
  <c r="F15098" i="7" l="1"/>
  <c r="F15099" i="7" l="1"/>
  <c r="F15100" i="7" l="1"/>
  <c r="F15101" i="7" l="1"/>
  <c r="F15102" i="7" l="1"/>
  <c r="F15103" i="7" l="1"/>
  <c r="F15104" i="7" l="1"/>
  <c r="F15105" i="7" l="1"/>
  <c r="F15106" i="7" l="1"/>
  <c r="F15107" i="7" l="1"/>
  <c r="F15108" i="7" l="1"/>
  <c r="F15109" i="7" l="1"/>
  <c r="F15110" i="7" l="1"/>
  <c r="F15111" i="7" l="1"/>
  <c r="F15112" i="7" l="1"/>
  <c r="F15113" i="7" l="1"/>
  <c r="F15114" i="7" l="1"/>
  <c r="F15115" i="7" l="1"/>
  <c r="F15116" i="7" l="1"/>
  <c r="F15117" i="7" l="1"/>
  <c r="F15118" i="7" l="1"/>
  <c r="F15119" i="7" l="1"/>
  <c r="F15120" i="7" l="1"/>
  <c r="F15121" i="7" l="1"/>
  <c r="F15122" i="7" l="1"/>
  <c r="F15123" i="7" l="1"/>
  <c r="F15124" i="7" l="1"/>
  <c r="F15125" i="7" l="1"/>
  <c r="F15126" i="7" l="1"/>
  <c r="F15127" i="7" l="1"/>
  <c r="F15128" i="7" l="1"/>
  <c r="F15129" i="7" l="1"/>
  <c r="F15130" i="7" l="1"/>
  <c r="F15131" i="7" l="1"/>
  <c r="F15132" i="7" l="1"/>
  <c r="F15133" i="7" l="1"/>
  <c r="F15134" i="7" l="1"/>
  <c r="F15135" i="7" l="1"/>
  <c r="F15136" i="7" l="1"/>
  <c r="F15137" i="7" l="1"/>
  <c r="F15138" i="7" l="1"/>
  <c r="F15139" i="7" l="1"/>
  <c r="F15140" i="7" l="1"/>
  <c r="F15141" i="7" l="1"/>
  <c r="F15142" i="7" l="1"/>
  <c r="F15143" i="7" l="1"/>
  <c r="F15144" i="7" l="1"/>
  <c r="F15145" i="7" l="1"/>
  <c r="F15146" i="7" l="1"/>
  <c r="F15147" i="7" l="1"/>
  <c r="F15148" i="7" l="1"/>
  <c r="F15149" i="7" l="1"/>
  <c r="F15150" i="7" l="1"/>
  <c r="F15151" i="7" l="1"/>
  <c r="F15152" i="7" l="1"/>
  <c r="F15153" i="7" l="1"/>
  <c r="F15154" i="7" l="1"/>
  <c r="F15155" i="7" l="1"/>
  <c r="F15156" i="7" l="1"/>
  <c r="F15157" i="7" l="1"/>
  <c r="F15158" i="7" l="1"/>
  <c r="F15159" i="7" l="1"/>
  <c r="F15160" i="7" l="1"/>
  <c r="F15161" i="7" l="1"/>
  <c r="F15162" i="7" l="1"/>
  <c r="F15163" i="7" l="1"/>
  <c r="F15164" i="7" l="1"/>
  <c r="F15165" i="7" l="1"/>
  <c r="F15166" i="7" l="1"/>
  <c r="F15167" i="7" l="1"/>
  <c r="F15168" i="7" l="1"/>
  <c r="F15169" i="7" l="1"/>
  <c r="F15170" i="7" l="1"/>
  <c r="F15171" i="7" l="1"/>
  <c r="F15172" i="7" l="1"/>
  <c r="F15173" i="7" l="1"/>
  <c r="F15174" i="7" l="1"/>
  <c r="F15175" i="7" l="1"/>
  <c r="F15176" i="7" l="1"/>
  <c r="F15177" i="7" l="1"/>
  <c r="F15178" i="7" l="1"/>
  <c r="F15179" i="7" l="1"/>
  <c r="F15180" i="7" l="1"/>
  <c r="F15181" i="7" l="1"/>
  <c r="F15182" i="7" l="1"/>
  <c r="F15183" i="7" l="1"/>
  <c r="F15184" i="7" l="1"/>
  <c r="F15185" i="7" l="1"/>
  <c r="F15186" i="7" l="1"/>
  <c r="F15187" i="7" l="1"/>
  <c r="F15188" i="7" l="1"/>
  <c r="F15189" i="7" l="1"/>
  <c r="F15190" i="7" l="1"/>
  <c r="F15191" i="7" l="1"/>
  <c r="F15192" i="7" l="1"/>
  <c r="F15193" i="7" l="1"/>
  <c r="F15194" i="7" l="1"/>
  <c r="F15195" i="7" l="1"/>
  <c r="F15196" i="7" l="1"/>
  <c r="F15197" i="7" l="1"/>
  <c r="F15198" i="7" l="1"/>
  <c r="F15199" i="7" l="1"/>
  <c r="F15200" i="7" l="1"/>
  <c r="F15201" i="7" l="1"/>
  <c r="F15202" i="7" l="1"/>
  <c r="F15203" i="7" l="1"/>
  <c r="F15204" i="7" l="1"/>
  <c r="F15205" i="7" l="1"/>
  <c r="F15206" i="7" l="1"/>
  <c r="F15207" i="7" l="1"/>
  <c r="F15208" i="7" l="1"/>
  <c r="F15209" i="7" l="1"/>
  <c r="F15210" i="7" l="1"/>
  <c r="F15211" i="7" l="1"/>
  <c r="F15212" i="7" l="1"/>
  <c r="F15213" i="7" l="1"/>
  <c r="F15214" i="7" l="1"/>
  <c r="F15215" i="7" l="1"/>
  <c r="F15216" i="7" l="1"/>
  <c r="F15217" i="7" l="1"/>
  <c r="F15218" i="7" l="1"/>
  <c r="F15219" i="7" l="1"/>
  <c r="F15220" i="7" l="1"/>
  <c r="F15221" i="7" l="1"/>
  <c r="F15222" i="7" l="1"/>
  <c r="F15223" i="7" l="1"/>
  <c r="F15224" i="7" l="1"/>
  <c r="F15225" i="7" l="1"/>
  <c r="F15226" i="7" l="1"/>
  <c r="F15227" i="7" l="1"/>
  <c r="F15228" i="7" l="1"/>
  <c r="F15229" i="7" l="1"/>
  <c r="F15230" i="7" l="1"/>
  <c r="F15231" i="7" l="1"/>
  <c r="F15232" i="7" l="1"/>
  <c r="F15233" i="7" l="1"/>
  <c r="F15234" i="7" l="1"/>
  <c r="F15235" i="7" l="1"/>
  <c r="F15236" i="7" l="1"/>
  <c r="F15237" i="7" l="1"/>
  <c r="F15238" i="7" l="1"/>
  <c r="F15239" i="7" l="1"/>
  <c r="F15240" i="7" l="1"/>
  <c r="F15241" i="7" l="1"/>
  <c r="F15242" i="7" l="1"/>
  <c r="F15243" i="7" l="1"/>
  <c r="F15244" i="7" l="1"/>
  <c r="F15245" i="7" l="1"/>
  <c r="F15246" i="7" l="1"/>
  <c r="F15247" i="7" l="1"/>
  <c r="F15248" i="7" l="1"/>
  <c r="F15249" i="7" l="1"/>
  <c r="F15250" i="7" l="1"/>
  <c r="F15251" i="7" l="1"/>
  <c r="F15252" i="7" l="1"/>
  <c r="F15253" i="7" l="1"/>
  <c r="F15254" i="7" l="1"/>
  <c r="F15255" i="7" l="1"/>
  <c r="F15256" i="7" l="1"/>
  <c r="F15257" i="7" l="1"/>
  <c r="F15258" i="7" l="1"/>
  <c r="F15259" i="7" l="1"/>
  <c r="F15260" i="7" l="1"/>
  <c r="F15261" i="7" l="1"/>
  <c r="F15262" i="7" l="1"/>
  <c r="F15263" i="7" l="1"/>
  <c r="F15264" i="7" l="1"/>
  <c r="F15265" i="7" l="1"/>
  <c r="F15266" i="7" l="1"/>
  <c r="F15267" i="7" l="1"/>
  <c r="F15268" i="7" l="1"/>
  <c r="F15269" i="7" l="1"/>
  <c r="F15270" i="7" l="1"/>
  <c r="F15271" i="7" l="1"/>
  <c r="F15272" i="7" l="1"/>
  <c r="F15273" i="7" l="1"/>
  <c r="F15274" i="7" l="1"/>
  <c r="F15275" i="7" l="1"/>
  <c r="F15276" i="7" l="1"/>
  <c r="F15277" i="7" l="1"/>
  <c r="F15278" i="7" l="1"/>
  <c r="F15279" i="7" l="1"/>
  <c r="F15280" i="7" l="1"/>
  <c r="F15281" i="7" l="1"/>
  <c r="F15282" i="7" l="1"/>
  <c r="F15283" i="7" l="1"/>
  <c r="F15284" i="7" l="1"/>
  <c r="F15285" i="7" l="1"/>
  <c r="F15286" i="7" l="1"/>
  <c r="F15287" i="7" l="1"/>
  <c r="F15288" i="7" l="1"/>
  <c r="F15289" i="7" l="1"/>
  <c r="F15290" i="7" l="1"/>
  <c r="F15291" i="7" l="1"/>
  <c r="F15292" i="7" l="1"/>
  <c r="F15293" i="7" l="1"/>
  <c r="F15294" i="7" l="1"/>
  <c r="F15295" i="7" l="1"/>
  <c r="F15296" i="7" l="1"/>
  <c r="F15297" i="7" l="1"/>
  <c r="F15298" i="7" l="1"/>
  <c r="F15299" i="7" l="1"/>
  <c r="F15300" i="7" l="1"/>
  <c r="F15301" i="7" l="1"/>
  <c r="F15302" i="7" l="1"/>
  <c r="F15303" i="7" l="1"/>
  <c r="F15304" i="7" l="1"/>
  <c r="F15305" i="7" l="1"/>
  <c r="F15306" i="7" l="1"/>
  <c r="F15307" i="7" l="1"/>
  <c r="F15308" i="7" l="1"/>
  <c r="F15309" i="7" l="1"/>
  <c r="F15310" i="7" l="1"/>
  <c r="F15311" i="7" l="1"/>
  <c r="F15312" i="7" l="1"/>
  <c r="F15313" i="7" l="1"/>
  <c r="F15314" i="7" l="1"/>
  <c r="F15315" i="7" l="1"/>
  <c r="F15316" i="7" l="1"/>
  <c r="F15317" i="7" l="1"/>
  <c r="F15318" i="7" l="1"/>
  <c r="F15319" i="7" l="1"/>
  <c r="F15320" i="7" l="1"/>
  <c r="F15321" i="7" l="1"/>
  <c r="F15322" i="7" l="1"/>
  <c r="F15323" i="7" l="1"/>
  <c r="F15324" i="7" l="1"/>
  <c r="F15325" i="7" l="1"/>
  <c r="F15326" i="7" l="1"/>
  <c r="F15327" i="7" l="1"/>
  <c r="F15328" i="7" l="1"/>
  <c r="F15329" i="7" l="1"/>
  <c r="F15330" i="7" l="1"/>
  <c r="F15331" i="7" l="1"/>
  <c r="F15332" i="7" l="1"/>
  <c r="F15333" i="7" l="1"/>
  <c r="F15334" i="7" l="1"/>
  <c r="F15335" i="7" l="1"/>
  <c r="F15336" i="7" l="1"/>
  <c r="F15337" i="7" l="1"/>
  <c r="F15338" i="7" l="1"/>
  <c r="F15339" i="7" l="1"/>
  <c r="F15340" i="7" l="1"/>
  <c r="F15341" i="7" l="1"/>
  <c r="F15342" i="7" l="1"/>
  <c r="F15343" i="7" l="1"/>
  <c r="F15344" i="7" l="1"/>
  <c r="F15345" i="7" l="1"/>
  <c r="F15346" i="7" l="1"/>
  <c r="F15347" i="7" l="1"/>
  <c r="F15348" i="7" l="1"/>
  <c r="F15349" i="7" l="1"/>
  <c r="F15350" i="7" l="1"/>
  <c r="F15351" i="7" l="1"/>
  <c r="F15352" i="7" l="1"/>
  <c r="F15353" i="7" l="1"/>
  <c r="F15354" i="7" l="1"/>
  <c r="F15355" i="7" l="1"/>
  <c r="F15356" i="7" l="1"/>
  <c r="F15357" i="7" l="1"/>
  <c r="F15358" i="7" l="1"/>
  <c r="F15359" i="7" l="1"/>
  <c r="F15360" i="7" l="1"/>
  <c r="F15361" i="7" l="1"/>
  <c r="F15362" i="7" l="1"/>
  <c r="F15363" i="7" l="1"/>
  <c r="F15364" i="7" l="1"/>
  <c r="F15365" i="7" l="1"/>
  <c r="F15366" i="7" l="1"/>
  <c r="F15367" i="7" l="1"/>
  <c r="F15368" i="7" l="1"/>
  <c r="F15369" i="7" l="1"/>
  <c r="F15370" i="7" l="1"/>
  <c r="F15371" i="7" l="1"/>
  <c r="F15372" i="7" l="1"/>
  <c r="F15373" i="7" l="1"/>
  <c r="F15374" i="7" l="1"/>
  <c r="F15375" i="7" l="1"/>
  <c r="F15376" i="7" l="1"/>
  <c r="F15377" i="7" l="1"/>
  <c r="F15378" i="7" l="1"/>
  <c r="F15379" i="7" l="1"/>
  <c r="F15380" i="7" l="1"/>
  <c r="F15381" i="7" l="1"/>
  <c r="F15382" i="7" l="1"/>
  <c r="F15383" i="7" l="1"/>
  <c r="F15384" i="7" l="1"/>
  <c r="F15385" i="7" l="1"/>
  <c r="F15386" i="7" l="1"/>
  <c r="F15387" i="7" l="1"/>
  <c r="F15388" i="7" l="1"/>
  <c r="F15389" i="7" l="1"/>
  <c r="F15390" i="7" l="1"/>
  <c r="F15391" i="7" l="1"/>
  <c r="F15392" i="7" l="1"/>
  <c r="F15393" i="7" l="1"/>
  <c r="F15394" i="7" l="1"/>
  <c r="F15395" i="7" l="1"/>
  <c r="F15396" i="7" l="1"/>
  <c r="F15397" i="7" l="1"/>
  <c r="F15398" i="7" l="1"/>
  <c r="F15399" i="7" l="1"/>
  <c r="F15400" i="7" l="1"/>
  <c r="F15401" i="7" l="1"/>
  <c r="F15402" i="7" l="1"/>
  <c r="F15403" i="7" l="1"/>
  <c r="F15404" i="7" l="1"/>
  <c r="F15405" i="7" l="1"/>
  <c r="F15406" i="7" l="1"/>
  <c r="F15407" i="7" l="1"/>
  <c r="F15408" i="7" l="1"/>
  <c r="F15409" i="7" l="1"/>
  <c r="F15410" i="7" l="1"/>
  <c r="F15411" i="7" l="1"/>
  <c r="F15412" i="7" l="1"/>
  <c r="F15413" i="7" l="1"/>
  <c r="F15414" i="7" l="1"/>
  <c r="F15415" i="7" l="1"/>
  <c r="F15416" i="7" l="1"/>
  <c r="F15417" i="7" l="1"/>
  <c r="F15418" i="7" l="1"/>
  <c r="F15419" i="7" l="1"/>
  <c r="F15420" i="7" l="1"/>
  <c r="F15421" i="7" l="1"/>
  <c r="F15422" i="7" l="1"/>
  <c r="F15423" i="7" l="1"/>
  <c r="F15424" i="7" l="1"/>
  <c r="F15425" i="7" l="1"/>
  <c r="F15426" i="7" l="1"/>
  <c r="F15427" i="7" l="1"/>
  <c r="F15428" i="7" l="1"/>
  <c r="F15429" i="7" l="1"/>
  <c r="F15430" i="7" l="1"/>
  <c r="F15431" i="7" l="1"/>
  <c r="F15432" i="7" l="1"/>
  <c r="F15433" i="7" l="1"/>
  <c r="F15434" i="7" l="1"/>
  <c r="F15435" i="7" l="1"/>
  <c r="F15436" i="7" l="1"/>
  <c r="F15437" i="7" l="1"/>
  <c r="F15438" i="7" l="1"/>
  <c r="F15439" i="7" l="1"/>
  <c r="F15440" i="7" l="1"/>
  <c r="F15441" i="7" l="1"/>
  <c r="F15442" i="7" l="1"/>
  <c r="F15443" i="7" l="1"/>
  <c r="F15444" i="7" l="1"/>
  <c r="F15445" i="7" l="1"/>
  <c r="F15446" i="7" l="1"/>
  <c r="F15447" i="7" l="1"/>
  <c r="F15448" i="7" l="1"/>
  <c r="F15449" i="7" l="1"/>
  <c r="F15450" i="7" l="1"/>
  <c r="F15451" i="7" l="1"/>
  <c r="F15452" i="7" l="1"/>
  <c r="F15453" i="7" l="1"/>
  <c r="F15454" i="7" l="1"/>
  <c r="F15455" i="7" l="1"/>
  <c r="F15456" i="7" l="1"/>
  <c r="F15457" i="7" l="1"/>
  <c r="F15458" i="7" l="1"/>
  <c r="F15459" i="7" l="1"/>
  <c r="F15460" i="7" l="1"/>
  <c r="F15461" i="7" l="1"/>
  <c r="F15462" i="7" l="1"/>
  <c r="F15463" i="7" l="1"/>
  <c r="F15464" i="7" l="1"/>
  <c r="F15465" i="7" l="1"/>
  <c r="F15466" i="7" l="1"/>
  <c r="F15467" i="7" l="1"/>
  <c r="F15468" i="7" l="1"/>
  <c r="F15469" i="7" l="1"/>
  <c r="F15470" i="7" l="1"/>
  <c r="F15471" i="7" l="1"/>
  <c r="F15472" i="7" l="1"/>
  <c r="F15473" i="7" l="1"/>
  <c r="F15474" i="7" l="1"/>
  <c r="F15475" i="7" l="1"/>
  <c r="F15476" i="7" l="1"/>
  <c r="F15477" i="7" l="1"/>
  <c r="F15478" i="7" l="1"/>
  <c r="F15479" i="7" l="1"/>
  <c r="F15480" i="7" l="1"/>
  <c r="F15481" i="7" l="1"/>
  <c r="F15482" i="7" l="1"/>
  <c r="F15483" i="7" l="1"/>
  <c r="F15484" i="7" l="1"/>
  <c r="F15485" i="7" l="1"/>
  <c r="F15486" i="7" l="1"/>
  <c r="F15487" i="7" l="1"/>
  <c r="F15488" i="7" l="1"/>
  <c r="F15489" i="7" l="1"/>
  <c r="F15490" i="7" l="1"/>
  <c r="F15491" i="7" l="1"/>
  <c r="F15492" i="7" l="1"/>
  <c r="F15493" i="7" l="1"/>
  <c r="F15494" i="7" l="1"/>
  <c r="F15495" i="7" l="1"/>
  <c r="F15496" i="7" l="1"/>
  <c r="F15497" i="7" l="1"/>
  <c r="F15498" i="7" l="1"/>
  <c r="F15499" i="7" l="1"/>
  <c r="F15500" i="7" l="1"/>
  <c r="F15501" i="7" l="1"/>
  <c r="F15502" i="7" l="1"/>
  <c r="F15503" i="7" l="1"/>
  <c r="F15504" i="7" l="1"/>
  <c r="F15505" i="7" l="1"/>
  <c r="F15506" i="7" l="1"/>
  <c r="F15507" i="7" l="1"/>
  <c r="F15508" i="7" l="1"/>
  <c r="F15509" i="7" l="1"/>
  <c r="F15510" i="7" l="1"/>
  <c r="F15511" i="7" l="1"/>
  <c r="F15512" i="7" l="1"/>
  <c r="F15513" i="7" l="1"/>
  <c r="F15514" i="7" l="1"/>
  <c r="F15515" i="7" l="1"/>
  <c r="F15516" i="7" l="1"/>
  <c r="F15517" i="7" l="1"/>
  <c r="F15518" i="7" l="1"/>
  <c r="F15519" i="7" l="1"/>
  <c r="F15520" i="7" l="1"/>
  <c r="F15521" i="7" l="1"/>
  <c r="F15522" i="7" l="1"/>
  <c r="F15523" i="7" l="1"/>
  <c r="F15524" i="7" l="1"/>
  <c r="F15525" i="7" l="1"/>
  <c r="F15526" i="7" l="1"/>
  <c r="F15527" i="7" l="1"/>
  <c r="F15528" i="7" l="1"/>
  <c r="F15529" i="7" l="1"/>
  <c r="F15530" i="7" l="1"/>
  <c r="F15531" i="7" l="1"/>
  <c r="F15532" i="7" l="1"/>
  <c r="F15533" i="7" l="1"/>
  <c r="F15534" i="7" l="1"/>
  <c r="F15535" i="7" l="1"/>
  <c r="F15536" i="7" l="1"/>
  <c r="F15537" i="7" l="1"/>
  <c r="F15538" i="7" l="1"/>
  <c r="F15539" i="7" l="1"/>
  <c r="F15540" i="7" l="1"/>
  <c r="F15541" i="7" l="1"/>
  <c r="F15542" i="7" l="1"/>
  <c r="F15543" i="7" l="1"/>
  <c r="F15544" i="7" l="1"/>
  <c r="F15545" i="7" l="1"/>
  <c r="F15546" i="7" l="1"/>
  <c r="F15547" i="7" l="1"/>
  <c r="F15548" i="7" l="1"/>
  <c r="F15549" i="7" l="1"/>
  <c r="F15550" i="7" l="1"/>
  <c r="F15551" i="7" l="1"/>
  <c r="F15552" i="7" l="1"/>
  <c r="F15553" i="7" l="1"/>
  <c r="F15554" i="7" l="1"/>
  <c r="F15555" i="7" l="1"/>
  <c r="F15556" i="7" l="1"/>
  <c r="F15557" i="7" l="1"/>
  <c r="F15558" i="7" l="1"/>
  <c r="F15559" i="7" l="1"/>
  <c r="F15560" i="7" l="1"/>
  <c r="F15561" i="7" l="1"/>
  <c r="F15562" i="7" l="1"/>
  <c r="F15563" i="7" l="1"/>
  <c r="F15564" i="7" l="1"/>
  <c r="F15565" i="7" l="1"/>
  <c r="F15566" i="7" l="1"/>
  <c r="F15567" i="7" l="1"/>
  <c r="F15568" i="7" l="1"/>
  <c r="F15569" i="7" l="1"/>
  <c r="F15570" i="7" l="1"/>
  <c r="F15571" i="7" l="1"/>
  <c r="F15572" i="7" l="1"/>
  <c r="F15573" i="7" l="1"/>
  <c r="F15574" i="7" l="1"/>
  <c r="F15575" i="7" l="1"/>
  <c r="F15576" i="7" l="1"/>
  <c r="F15577" i="7" l="1"/>
  <c r="F15578" i="7" l="1"/>
  <c r="F15579" i="7" l="1"/>
  <c r="F15580" i="7" l="1"/>
  <c r="F15581" i="7" l="1"/>
  <c r="F15582" i="7" l="1"/>
  <c r="F15583" i="7" l="1"/>
  <c r="F15584" i="7" l="1"/>
  <c r="F15585" i="7" l="1"/>
  <c r="F15586" i="7" l="1"/>
  <c r="F15587" i="7" l="1"/>
  <c r="F15588" i="7" l="1"/>
  <c r="F15589" i="7" l="1"/>
  <c r="F15590" i="7" l="1"/>
  <c r="F15591" i="7" l="1"/>
  <c r="F15592" i="7" l="1"/>
  <c r="F15593" i="7" l="1"/>
  <c r="F15594" i="7" l="1"/>
  <c r="F15595" i="7" l="1"/>
  <c r="F15596" i="7" l="1"/>
  <c r="F15597" i="7" l="1"/>
  <c r="F15598" i="7" l="1"/>
  <c r="F15599" i="7" l="1"/>
  <c r="F15600" i="7" l="1"/>
  <c r="F15601" i="7" l="1"/>
  <c r="F15602" i="7" l="1"/>
  <c r="F15603" i="7" l="1"/>
  <c r="F15604" i="7" l="1"/>
  <c r="F15605" i="7" l="1"/>
  <c r="F15606" i="7" l="1"/>
  <c r="F15607" i="7" l="1"/>
  <c r="F15608" i="7" l="1"/>
  <c r="F15609" i="7" l="1"/>
  <c r="F15610" i="7" l="1"/>
  <c r="F15611" i="7" l="1"/>
  <c r="F15612" i="7" l="1"/>
  <c r="F15613" i="7" l="1"/>
  <c r="F15614" i="7" l="1"/>
  <c r="F15615" i="7" l="1"/>
  <c r="F15616" i="7" l="1"/>
  <c r="F15617" i="7" l="1"/>
  <c r="F15618" i="7" l="1"/>
  <c r="F15619" i="7" l="1"/>
  <c r="F15620" i="7" l="1"/>
  <c r="F15621" i="7" l="1"/>
  <c r="F15622" i="7" l="1"/>
  <c r="F15623" i="7" l="1"/>
  <c r="F15624" i="7" l="1"/>
  <c r="F15625" i="7" l="1"/>
  <c r="F15626" i="7" l="1"/>
  <c r="F15627" i="7" l="1"/>
  <c r="F15628" i="7" l="1"/>
  <c r="F15629" i="7" l="1"/>
  <c r="F15630" i="7" l="1"/>
  <c r="F15631" i="7" l="1"/>
  <c r="F15632" i="7" l="1"/>
  <c r="F15633" i="7" l="1"/>
  <c r="F15634" i="7" l="1"/>
  <c r="F15635" i="7" l="1"/>
  <c r="F15636" i="7" l="1"/>
  <c r="F15637" i="7" l="1"/>
  <c r="F15638" i="7" l="1"/>
  <c r="F15639" i="7" l="1"/>
  <c r="F15640" i="7" l="1"/>
  <c r="F15641" i="7" l="1"/>
  <c r="F15642" i="7" l="1"/>
  <c r="F15643" i="7" l="1"/>
  <c r="F15644" i="7" l="1"/>
  <c r="F15645" i="7" l="1"/>
  <c r="F15646" i="7" l="1"/>
  <c r="F15647" i="7" l="1"/>
  <c r="F15648" i="7" l="1"/>
  <c r="F15649" i="7" l="1"/>
  <c r="F15650" i="7" l="1"/>
  <c r="F15651" i="7" l="1"/>
  <c r="F15652" i="7" l="1"/>
  <c r="F15653" i="7" l="1"/>
  <c r="F15654" i="7" l="1"/>
  <c r="F15655" i="7" l="1"/>
  <c r="F15656" i="7" l="1"/>
  <c r="F15657" i="7" l="1"/>
  <c r="F15658" i="7" l="1"/>
  <c r="F15659" i="7" l="1"/>
  <c r="F15660" i="7" l="1"/>
  <c r="F15661" i="7" l="1"/>
  <c r="F15662" i="7" l="1"/>
  <c r="F15663" i="7" l="1"/>
  <c r="F15664" i="7" l="1"/>
  <c r="F15665" i="7" l="1"/>
  <c r="F15666" i="7" l="1"/>
  <c r="F15667" i="7" l="1"/>
  <c r="F15668" i="7" l="1"/>
  <c r="F15669" i="7" l="1"/>
  <c r="F15670" i="7" l="1"/>
  <c r="F15671" i="7" l="1"/>
  <c r="F15672" i="7" l="1"/>
  <c r="F15673" i="7" l="1"/>
  <c r="F15674" i="7" l="1"/>
  <c r="F15675" i="7" l="1"/>
  <c r="F15676" i="7" l="1"/>
  <c r="F15677" i="7" l="1"/>
  <c r="F15678" i="7" l="1"/>
  <c r="F15679" i="7" l="1"/>
  <c r="F15680" i="7" l="1"/>
  <c r="F15681" i="7" l="1"/>
  <c r="F15682" i="7" l="1"/>
  <c r="F15683" i="7" l="1"/>
  <c r="F15684" i="7" l="1"/>
  <c r="F15685" i="7" l="1"/>
  <c r="F15686" i="7" l="1"/>
  <c r="F15687" i="7" l="1"/>
  <c r="F15688" i="7" l="1"/>
  <c r="F15689" i="7" l="1"/>
  <c r="F15690" i="7" l="1"/>
  <c r="F15691" i="7" l="1"/>
  <c r="F15692" i="7" l="1"/>
  <c r="F15693" i="7" l="1"/>
  <c r="F15694" i="7" l="1"/>
  <c r="F15695" i="7" l="1"/>
  <c r="F15696" i="7" l="1"/>
  <c r="F15697" i="7" l="1"/>
  <c r="F15698" i="7" l="1"/>
  <c r="F15699" i="7" l="1"/>
  <c r="F15700" i="7" l="1"/>
  <c r="F15701" i="7" l="1"/>
  <c r="F15702" i="7" l="1"/>
  <c r="F15703" i="7" l="1"/>
  <c r="F15704" i="7" l="1"/>
  <c r="F15705" i="7" l="1"/>
  <c r="F15706" i="7" l="1"/>
  <c r="F15707" i="7" l="1"/>
  <c r="F15708" i="7" l="1"/>
  <c r="F15709" i="7" l="1"/>
  <c r="F15710" i="7" l="1"/>
  <c r="F15711" i="7" l="1"/>
  <c r="F15712" i="7" l="1"/>
  <c r="F15713" i="7" l="1"/>
  <c r="F15714" i="7" l="1"/>
  <c r="F15715" i="7" l="1"/>
  <c r="F15716" i="7" l="1"/>
  <c r="F15717" i="7" l="1"/>
  <c r="F15718" i="7" l="1"/>
  <c r="F15719" i="7" l="1"/>
  <c r="F15720" i="7" l="1"/>
  <c r="F15721" i="7" l="1"/>
  <c r="F15722" i="7" l="1"/>
  <c r="F15723" i="7" l="1"/>
  <c r="F15724" i="7" l="1"/>
  <c r="F15725" i="7" l="1"/>
  <c r="F15726" i="7" l="1"/>
  <c r="F15727" i="7" l="1"/>
  <c r="F15728" i="7" l="1"/>
  <c r="F15729" i="7" l="1"/>
  <c r="F15730" i="7" l="1"/>
  <c r="F15731" i="7" l="1"/>
  <c r="F15732" i="7" l="1"/>
  <c r="F15733" i="7" l="1"/>
  <c r="F15734" i="7" l="1"/>
  <c r="F15735" i="7" l="1"/>
  <c r="F15736" i="7" l="1"/>
  <c r="F15737" i="7" l="1"/>
  <c r="F15738" i="7" l="1"/>
  <c r="F15739" i="7" l="1"/>
  <c r="F15740" i="7" l="1"/>
  <c r="F15741" i="7" l="1"/>
  <c r="F15742" i="7" l="1"/>
  <c r="F15743" i="7" l="1"/>
  <c r="F15744" i="7" l="1"/>
  <c r="F15745" i="7" l="1"/>
  <c r="F15746" i="7" l="1"/>
  <c r="F15747" i="7" l="1"/>
  <c r="F15748" i="7" l="1"/>
  <c r="F15749" i="7" l="1"/>
  <c r="F15750" i="7" l="1"/>
  <c r="F15751" i="7" l="1"/>
  <c r="F15752" i="7" l="1"/>
  <c r="F15753" i="7" l="1"/>
  <c r="F15754" i="7" l="1"/>
  <c r="F15755" i="7" l="1"/>
  <c r="F15756" i="7" l="1"/>
  <c r="F15757" i="7" l="1"/>
  <c r="F15758" i="7" l="1"/>
  <c r="F15759" i="7" l="1"/>
  <c r="F15760" i="7" l="1"/>
  <c r="F15761" i="7" l="1"/>
  <c r="F15762" i="7" l="1"/>
  <c r="F15763" i="7" l="1"/>
  <c r="F15764" i="7" l="1"/>
  <c r="F15765" i="7" l="1"/>
  <c r="F15766" i="7" l="1"/>
  <c r="F15767" i="7" l="1"/>
  <c r="F15768" i="7" l="1"/>
  <c r="F15769" i="7" l="1"/>
  <c r="F15770" i="7" l="1"/>
  <c r="F15771" i="7" l="1"/>
  <c r="F15772" i="7" l="1"/>
  <c r="F15773" i="7" l="1"/>
  <c r="F15774" i="7" l="1"/>
  <c r="F15775" i="7" l="1"/>
  <c r="F15776" i="7" l="1"/>
  <c r="F15777" i="7" l="1"/>
  <c r="F15778" i="7" l="1"/>
  <c r="F15779" i="7" l="1"/>
  <c r="F15780" i="7" l="1"/>
  <c r="F15781" i="7" l="1"/>
  <c r="F15782" i="7" l="1"/>
  <c r="F15783" i="7" l="1"/>
  <c r="F15784" i="7" l="1"/>
  <c r="F15785" i="7" l="1"/>
  <c r="F15786" i="7" l="1"/>
  <c r="F15787" i="7" l="1"/>
  <c r="F15788" i="7" l="1"/>
  <c r="F15789" i="7" l="1"/>
  <c r="F15790" i="7" l="1"/>
  <c r="F15791" i="7" l="1"/>
  <c r="F15792" i="7" l="1"/>
  <c r="F15793" i="7" l="1"/>
  <c r="F15794" i="7" l="1"/>
  <c r="F15795" i="7" l="1"/>
  <c r="F15796" i="7" l="1"/>
  <c r="F15797" i="7" l="1"/>
  <c r="F15798" i="7" l="1"/>
  <c r="F15799" i="7" l="1"/>
  <c r="F15800" i="7" l="1"/>
  <c r="F15801" i="7" l="1"/>
  <c r="F15802" i="7" l="1"/>
  <c r="F15803" i="7" l="1"/>
  <c r="F15804" i="7" l="1"/>
  <c r="F15805" i="7" l="1"/>
  <c r="F15806" i="7" l="1"/>
  <c r="F15807" i="7" l="1"/>
  <c r="F15808" i="7" l="1"/>
  <c r="F15809" i="7" l="1"/>
  <c r="F15810" i="7" l="1"/>
  <c r="F15811" i="7" l="1"/>
  <c r="F15812" i="7" l="1"/>
  <c r="F15813" i="7" l="1"/>
  <c r="F15814" i="7" l="1"/>
  <c r="F15815" i="7" l="1"/>
  <c r="F15816" i="7" l="1"/>
  <c r="F15817" i="7" l="1"/>
  <c r="F15818" i="7" l="1"/>
  <c r="F15819" i="7" l="1"/>
  <c r="F15820" i="7" l="1"/>
  <c r="F15821" i="7" l="1"/>
  <c r="F15822" i="7" l="1"/>
  <c r="F15823" i="7" l="1"/>
  <c r="F15824" i="7" l="1"/>
  <c r="F15825" i="7" l="1"/>
  <c r="F15826" i="7" l="1"/>
  <c r="F15827" i="7" l="1"/>
  <c r="F15828" i="7" l="1"/>
  <c r="F15829" i="7" l="1"/>
  <c r="F15830" i="7" l="1"/>
  <c r="F15831" i="7" l="1"/>
  <c r="F15832" i="7" l="1"/>
  <c r="F15833" i="7" l="1"/>
  <c r="F15834" i="7" l="1"/>
  <c r="F15835" i="7" l="1"/>
  <c r="F15836" i="7" l="1"/>
  <c r="F15837" i="7" l="1"/>
  <c r="F15838" i="7" l="1"/>
  <c r="F15839" i="7" l="1"/>
  <c r="F15840" i="7" l="1"/>
  <c r="F15841" i="7" l="1"/>
  <c r="F15842" i="7" l="1"/>
  <c r="F15843" i="7" l="1"/>
  <c r="F15844" i="7" l="1"/>
  <c r="F15845" i="7" l="1"/>
  <c r="F15846" i="7" l="1"/>
  <c r="F15847" i="7" l="1"/>
  <c r="F15848" i="7" l="1"/>
  <c r="F15849" i="7" l="1"/>
  <c r="F15850" i="7" l="1"/>
  <c r="F15851" i="7" l="1"/>
  <c r="F15852" i="7" l="1"/>
  <c r="F15853" i="7" l="1"/>
  <c r="F15854" i="7" l="1"/>
  <c r="F15855" i="7" l="1"/>
  <c r="F15856" i="7" l="1"/>
  <c r="F15857" i="7" l="1"/>
  <c r="F15858" i="7" l="1"/>
  <c r="F15859" i="7" l="1"/>
  <c r="F15860" i="7" l="1"/>
  <c r="F15861" i="7" l="1"/>
  <c r="F15862" i="7" l="1"/>
  <c r="F15863" i="7" l="1"/>
  <c r="F15864" i="7" l="1"/>
  <c r="F15865" i="7" l="1"/>
  <c r="F15866" i="7" l="1"/>
  <c r="F15867" i="7" l="1"/>
  <c r="F15868" i="7" l="1"/>
  <c r="F15869" i="7" l="1"/>
  <c r="F15870" i="7" l="1"/>
  <c r="F15871" i="7" l="1"/>
  <c r="F15872" i="7" l="1"/>
  <c r="F15873" i="7" l="1"/>
  <c r="F15874" i="7" l="1"/>
  <c r="F15875" i="7" l="1"/>
  <c r="F15876" i="7" l="1"/>
  <c r="F15877" i="7" l="1"/>
  <c r="F15878" i="7" l="1"/>
  <c r="F15879" i="7" l="1"/>
  <c r="F15880" i="7" l="1"/>
  <c r="F15881" i="7" l="1"/>
  <c r="F15882" i="7" l="1"/>
  <c r="F15883" i="7" l="1"/>
  <c r="F15884" i="7" l="1"/>
  <c r="F15885" i="7" l="1"/>
  <c r="F15886" i="7" l="1"/>
  <c r="F15887" i="7" l="1"/>
  <c r="F15888" i="7" l="1"/>
  <c r="F15889" i="7" l="1"/>
  <c r="F15890" i="7" l="1"/>
  <c r="F15891" i="7" l="1"/>
  <c r="F15892" i="7" l="1"/>
  <c r="F15893" i="7" l="1"/>
  <c r="F15894" i="7" l="1"/>
  <c r="F15895" i="7" l="1"/>
  <c r="F15896" i="7" l="1"/>
  <c r="F15897" i="7" l="1"/>
  <c r="F15898" i="7" l="1"/>
  <c r="F15899" i="7" l="1"/>
  <c r="F15900" i="7" l="1"/>
  <c r="F15901" i="7" l="1"/>
  <c r="F15902" i="7" l="1"/>
  <c r="F15903" i="7" l="1"/>
  <c r="F15904" i="7" l="1"/>
  <c r="F15905" i="7" l="1"/>
  <c r="F15906" i="7" l="1"/>
  <c r="F15907" i="7" l="1"/>
  <c r="F15908" i="7" l="1"/>
  <c r="F15909" i="7" l="1"/>
  <c r="F15910" i="7" l="1"/>
  <c r="F15911" i="7" l="1"/>
  <c r="F15912" i="7" l="1"/>
  <c r="F15913" i="7" l="1"/>
  <c r="F15914" i="7" l="1"/>
  <c r="F15915" i="7" l="1"/>
  <c r="F15916" i="7" l="1"/>
  <c r="F15917" i="7" l="1"/>
  <c r="F15918" i="7" l="1"/>
  <c r="F15919" i="7" l="1"/>
  <c r="F15920" i="7" l="1"/>
  <c r="F15921" i="7" l="1"/>
  <c r="F15922" i="7" l="1"/>
  <c r="F15923" i="7" l="1"/>
  <c r="F15924" i="7" l="1"/>
  <c r="F15925" i="7" l="1"/>
  <c r="F15926" i="7" l="1"/>
  <c r="F15927" i="7" l="1"/>
  <c r="F15928" i="7" l="1"/>
  <c r="F15929" i="7" l="1"/>
  <c r="F15930" i="7" l="1"/>
  <c r="F15931" i="7" l="1"/>
  <c r="F15932" i="7" l="1"/>
  <c r="F15933" i="7" l="1"/>
  <c r="F15934" i="7" l="1"/>
  <c r="F15935" i="7" l="1"/>
  <c r="F15936" i="7" l="1"/>
  <c r="F15937" i="7" l="1"/>
  <c r="F15938" i="7" l="1"/>
  <c r="F15939" i="7" l="1"/>
  <c r="F15940" i="7" l="1"/>
  <c r="F15941" i="7" l="1"/>
  <c r="F15942" i="7" l="1"/>
  <c r="F15943" i="7" l="1"/>
  <c r="F15944" i="7" l="1"/>
  <c r="F15945" i="7" l="1"/>
  <c r="F15946" i="7" l="1"/>
  <c r="F15947" i="7" l="1"/>
  <c r="F15948" i="7" l="1"/>
  <c r="F15949" i="7" l="1"/>
  <c r="F15950" i="7" l="1"/>
  <c r="F15951" i="7" l="1"/>
  <c r="F15952" i="7" l="1"/>
  <c r="F15953" i="7" l="1"/>
  <c r="F15954" i="7" l="1"/>
  <c r="F15955" i="7" l="1"/>
  <c r="F15956" i="7" l="1"/>
  <c r="F15957" i="7" l="1"/>
  <c r="F15958" i="7" l="1"/>
  <c r="F15959" i="7" l="1"/>
  <c r="F15960" i="7" l="1"/>
  <c r="F15961" i="7" l="1"/>
  <c r="F15962" i="7" l="1"/>
  <c r="F15963" i="7" l="1"/>
  <c r="F15964" i="7" l="1"/>
  <c r="F15965" i="7" l="1"/>
  <c r="F15966" i="7" l="1"/>
  <c r="F15967" i="7" l="1"/>
  <c r="F15968" i="7" l="1"/>
  <c r="F15969" i="7" l="1"/>
  <c r="F15970" i="7" l="1"/>
  <c r="F15971" i="7" l="1"/>
  <c r="F15972" i="7" l="1"/>
  <c r="F15973" i="7" l="1"/>
  <c r="F15974" i="7" l="1"/>
  <c r="F15975" i="7" l="1"/>
  <c r="F15976" i="7" l="1"/>
  <c r="F15977" i="7" l="1"/>
  <c r="F15978" i="7" l="1"/>
  <c r="F15979" i="7" l="1"/>
  <c r="F15980" i="7" l="1"/>
  <c r="F15981" i="7" l="1"/>
  <c r="F15982" i="7" l="1"/>
  <c r="F15983" i="7" l="1"/>
  <c r="F15984" i="7" l="1"/>
  <c r="F15985" i="7" l="1"/>
  <c r="F15986" i="7" l="1"/>
  <c r="F15987" i="7" l="1"/>
  <c r="F15988" i="7" l="1"/>
  <c r="F15989" i="7" l="1"/>
  <c r="F15990" i="7" l="1"/>
  <c r="F15991" i="7" l="1"/>
  <c r="F15992" i="7" l="1"/>
  <c r="F15993" i="7" l="1"/>
  <c r="F15994" i="7" l="1"/>
  <c r="F15995" i="7" l="1"/>
  <c r="F15996" i="7" l="1"/>
  <c r="F15997" i="7" l="1"/>
  <c r="F15998" i="7" l="1"/>
  <c r="F15999" i="7" l="1"/>
  <c r="F16000" i="7" l="1"/>
  <c r="F16001" i="7" l="1"/>
  <c r="F16002" i="7" l="1"/>
  <c r="F16003" i="7" l="1"/>
  <c r="F16004" i="7" l="1"/>
  <c r="F16005" i="7" l="1"/>
  <c r="F16006" i="7" l="1"/>
  <c r="F16007" i="7" l="1"/>
  <c r="F16008" i="7" l="1"/>
  <c r="F16009" i="7" l="1"/>
  <c r="F16010" i="7" l="1"/>
  <c r="F16011" i="7" l="1"/>
  <c r="F16012" i="7" l="1"/>
  <c r="F16013" i="7" l="1"/>
  <c r="F16014" i="7" l="1"/>
  <c r="F16015" i="7" l="1"/>
  <c r="F16016" i="7" l="1"/>
  <c r="F16017" i="7" l="1"/>
  <c r="F16018" i="7" l="1"/>
  <c r="F16019" i="7" l="1"/>
  <c r="F16020" i="7" l="1"/>
  <c r="F16021" i="7" l="1"/>
  <c r="F16022" i="7" l="1"/>
  <c r="F16023" i="7" l="1"/>
  <c r="F16024" i="7" l="1"/>
  <c r="F16025" i="7" l="1"/>
  <c r="F16026" i="7" l="1"/>
  <c r="F16027" i="7" l="1"/>
  <c r="F16028" i="7" l="1"/>
  <c r="F16029" i="7" l="1"/>
  <c r="F16030" i="7" l="1"/>
  <c r="F16031" i="7" l="1"/>
  <c r="F16032" i="7" l="1"/>
  <c r="F16033" i="7" l="1"/>
  <c r="F16034" i="7" l="1"/>
  <c r="F16035" i="7" l="1"/>
  <c r="F16036" i="7" l="1"/>
  <c r="F16037" i="7" l="1"/>
  <c r="F16038" i="7" l="1"/>
  <c r="F16039" i="7" l="1"/>
  <c r="F16040" i="7" l="1"/>
  <c r="F16041" i="7" l="1"/>
  <c r="F16042" i="7" l="1"/>
  <c r="F16043" i="7" l="1"/>
  <c r="F16044" i="7" l="1"/>
  <c r="F16045" i="7" l="1"/>
  <c r="F16046" i="7" l="1"/>
  <c r="F16047" i="7" l="1"/>
  <c r="F16048" i="7" l="1"/>
  <c r="F16049" i="7" l="1"/>
  <c r="F16050" i="7" l="1"/>
  <c r="F16051" i="7" l="1"/>
  <c r="F16052" i="7" l="1"/>
  <c r="F16053" i="7" l="1"/>
  <c r="F16054" i="7" l="1"/>
  <c r="F16055" i="7" l="1"/>
  <c r="F16056" i="7" l="1"/>
  <c r="F16057" i="7" l="1"/>
  <c r="F16058" i="7" l="1"/>
  <c r="F16059" i="7" l="1"/>
  <c r="F16060" i="7" l="1"/>
  <c r="F16061" i="7" l="1"/>
  <c r="F16062" i="7" l="1"/>
  <c r="F16063" i="7" l="1"/>
  <c r="F16064" i="7" l="1"/>
  <c r="F16065" i="7" l="1"/>
  <c r="F16066" i="7" l="1"/>
  <c r="F16067" i="7" l="1"/>
  <c r="F16068" i="7" l="1"/>
  <c r="F16069" i="7" l="1"/>
  <c r="F16070" i="7" l="1"/>
  <c r="F16071" i="7" l="1"/>
  <c r="F16072" i="7" l="1"/>
  <c r="F16073" i="7" l="1"/>
  <c r="F16074" i="7" l="1"/>
  <c r="F16075" i="7" l="1"/>
  <c r="F16076" i="7" l="1"/>
  <c r="F16077" i="7" l="1"/>
  <c r="F16078" i="7" l="1"/>
  <c r="F16079" i="7" l="1"/>
  <c r="F16080" i="7" l="1"/>
  <c r="F16081" i="7" l="1"/>
  <c r="F16082" i="7" l="1"/>
  <c r="F16083" i="7" l="1"/>
  <c r="F16084" i="7" l="1"/>
  <c r="F16085" i="7" l="1"/>
  <c r="F16086" i="7" l="1"/>
  <c r="F16087" i="7" l="1"/>
  <c r="F16088" i="7" l="1"/>
  <c r="F16089" i="7" l="1"/>
  <c r="F16090" i="7" l="1"/>
  <c r="F16091" i="7" l="1"/>
  <c r="F16092" i="7" l="1"/>
  <c r="F16093" i="7" l="1"/>
  <c r="F16094" i="7" l="1"/>
  <c r="F16095" i="7" l="1"/>
  <c r="F16096" i="7" l="1"/>
  <c r="F16097" i="7" l="1"/>
  <c r="F16098" i="7" l="1"/>
  <c r="F16099" i="7" l="1"/>
  <c r="F16100" i="7" l="1"/>
  <c r="F16101" i="7" l="1"/>
  <c r="F16102" i="7" l="1"/>
  <c r="F16103" i="7" l="1"/>
  <c r="F16104" i="7" l="1"/>
  <c r="F16105" i="7" l="1"/>
  <c r="F16106" i="7" l="1"/>
  <c r="F16107" i="7" l="1"/>
  <c r="F16108" i="7" l="1"/>
  <c r="F16109" i="7" l="1"/>
  <c r="F16110" i="7" l="1"/>
  <c r="F16111" i="7" l="1"/>
  <c r="F16112" i="7" l="1"/>
  <c r="F16113" i="7" l="1"/>
  <c r="F16114" i="7" l="1"/>
  <c r="F16115" i="7" l="1"/>
  <c r="F16116" i="7" l="1"/>
  <c r="F16117" i="7" l="1"/>
  <c r="F16118" i="7" l="1"/>
  <c r="F16119" i="7" l="1"/>
  <c r="F16120" i="7" l="1"/>
  <c r="F16121" i="7" l="1"/>
  <c r="F16122" i="7" l="1"/>
  <c r="F16123" i="7" l="1"/>
  <c r="F16124" i="7" l="1"/>
  <c r="F16125" i="7" l="1"/>
  <c r="F16126" i="7" l="1"/>
  <c r="F16127" i="7" l="1"/>
  <c r="F16128" i="7" l="1"/>
  <c r="F16129" i="7" l="1"/>
  <c r="F16130" i="7" l="1"/>
  <c r="F16131" i="7" l="1"/>
  <c r="F16132" i="7" l="1"/>
  <c r="F16133" i="7" l="1"/>
  <c r="F16134" i="7" l="1"/>
  <c r="F16135" i="7" l="1"/>
  <c r="F16136" i="7" l="1"/>
  <c r="F16137" i="7" l="1"/>
  <c r="F16138" i="7" l="1"/>
  <c r="F16139" i="7" l="1"/>
  <c r="F16140" i="7" l="1"/>
  <c r="F16141" i="7" l="1"/>
  <c r="F16142" i="7" l="1"/>
  <c r="F16143" i="7" l="1"/>
  <c r="F16144" i="7" l="1"/>
  <c r="F16145" i="7" l="1"/>
  <c r="F16146" i="7" l="1"/>
  <c r="F16147" i="7" l="1"/>
  <c r="F16148" i="7" l="1"/>
  <c r="F16149" i="7" l="1"/>
  <c r="F16150" i="7" l="1"/>
  <c r="F16151" i="7" l="1"/>
  <c r="F16152" i="7" l="1"/>
  <c r="F16153" i="7" l="1"/>
  <c r="F16154" i="7" l="1"/>
  <c r="F16155" i="7" l="1"/>
  <c r="F16156" i="7" l="1"/>
  <c r="F16157" i="7" l="1"/>
  <c r="F16158" i="7" l="1"/>
  <c r="F16159" i="7" l="1"/>
  <c r="F16160" i="7" l="1"/>
  <c r="F16161" i="7" l="1"/>
  <c r="F16162" i="7" l="1"/>
  <c r="F16163" i="7" l="1"/>
  <c r="F16164" i="7" l="1"/>
  <c r="F16165" i="7" l="1"/>
  <c r="F16166" i="7" l="1"/>
  <c r="F16167" i="7" l="1"/>
  <c r="F16168" i="7" l="1"/>
  <c r="F16169" i="7" l="1"/>
  <c r="F16170" i="7" l="1"/>
  <c r="F16171" i="7" l="1"/>
  <c r="F16172" i="7" l="1"/>
  <c r="F16173" i="7" l="1"/>
  <c r="F16174" i="7" l="1"/>
  <c r="F16175" i="7" l="1"/>
  <c r="F16176" i="7" l="1"/>
  <c r="F16177" i="7" l="1"/>
  <c r="F16178" i="7" l="1"/>
  <c r="F16179" i="7" l="1"/>
  <c r="F16180" i="7" l="1"/>
  <c r="F16181" i="7" l="1"/>
  <c r="F16182" i="7" l="1"/>
  <c r="F16183" i="7" l="1"/>
  <c r="F16184" i="7" l="1"/>
  <c r="F16185" i="7" l="1"/>
  <c r="F16186" i="7" l="1"/>
  <c r="F16187" i="7" l="1"/>
  <c r="F16188" i="7" l="1"/>
  <c r="F16189" i="7" l="1"/>
  <c r="F16190" i="7" l="1"/>
  <c r="F16191" i="7" l="1"/>
  <c r="F16192" i="7" l="1"/>
  <c r="F16193" i="7" l="1"/>
  <c r="F16194" i="7" l="1"/>
  <c r="F16195" i="7" l="1"/>
  <c r="F16196" i="7" l="1"/>
  <c r="F16197" i="7" l="1"/>
  <c r="F16198" i="7" l="1"/>
  <c r="F16199" i="7" l="1"/>
  <c r="F16200" i="7" l="1"/>
  <c r="F16201" i="7" l="1"/>
  <c r="F16202" i="7" l="1"/>
  <c r="F16203" i="7" l="1"/>
  <c r="F16204" i="7" l="1"/>
  <c r="F16205" i="7" l="1"/>
  <c r="F16206" i="7" l="1"/>
  <c r="F16207" i="7" l="1"/>
  <c r="F16208" i="7" l="1"/>
  <c r="F16209" i="7" l="1"/>
  <c r="F16210" i="7" l="1"/>
  <c r="F16211" i="7" l="1"/>
  <c r="F16212" i="7" l="1"/>
  <c r="F16213" i="7" l="1"/>
  <c r="F16214" i="7" l="1"/>
  <c r="F16215" i="7" l="1"/>
  <c r="F16216" i="7" l="1"/>
  <c r="F16217" i="7" l="1"/>
  <c r="F16218" i="7" l="1"/>
  <c r="F16219" i="7" l="1"/>
  <c r="F16220" i="7" l="1"/>
  <c r="F16221" i="7" l="1"/>
  <c r="F16222" i="7" l="1"/>
  <c r="F16223" i="7" l="1"/>
  <c r="F16224" i="7" l="1"/>
  <c r="F16225" i="7" l="1"/>
  <c r="F16226" i="7" l="1"/>
  <c r="F16227" i="7" l="1"/>
  <c r="F16228" i="7" l="1"/>
  <c r="F16229" i="7" l="1"/>
  <c r="F16230" i="7" l="1"/>
  <c r="F16231" i="7" l="1"/>
  <c r="F16232" i="7" l="1"/>
  <c r="F16233" i="7" l="1"/>
  <c r="F16234" i="7" l="1"/>
  <c r="F16235" i="7" l="1"/>
  <c r="F16236" i="7" l="1"/>
  <c r="F16237" i="7" l="1"/>
  <c r="F16238" i="7" l="1"/>
  <c r="F16239" i="7" l="1"/>
  <c r="F16240" i="7" l="1"/>
  <c r="F16241" i="7" l="1"/>
  <c r="F16242" i="7" l="1"/>
  <c r="F16243" i="7" l="1"/>
  <c r="F16244" i="7" l="1"/>
  <c r="F16245" i="7" l="1"/>
  <c r="F16246" i="7" l="1"/>
  <c r="F16247" i="7" l="1"/>
  <c r="F16248" i="7" l="1"/>
  <c r="F16249" i="7" l="1"/>
  <c r="F16250" i="7" l="1"/>
  <c r="F16251" i="7" l="1"/>
  <c r="F16252" i="7" l="1"/>
  <c r="F16253" i="7" l="1"/>
  <c r="F16254" i="7" l="1"/>
  <c r="F16255" i="7" l="1"/>
  <c r="F16256" i="7" l="1"/>
  <c r="F16257" i="7" l="1"/>
  <c r="F16258" i="7" l="1"/>
  <c r="F16259" i="7" l="1"/>
  <c r="F16260" i="7" l="1"/>
  <c r="F16261" i="7" l="1"/>
  <c r="F16262" i="7" l="1"/>
  <c r="F16263" i="7" l="1"/>
  <c r="F16264" i="7" l="1"/>
  <c r="F16265" i="7" l="1"/>
  <c r="F16266" i="7" l="1"/>
  <c r="F16267" i="7" l="1"/>
  <c r="F16268" i="7" l="1"/>
  <c r="F16269" i="7" l="1"/>
  <c r="F16270" i="7" l="1"/>
  <c r="F16271" i="7" l="1"/>
  <c r="F16272" i="7" l="1"/>
  <c r="F16273" i="7" l="1"/>
  <c r="F16274" i="7" l="1"/>
  <c r="F16275" i="7" l="1"/>
  <c r="F16276" i="7" l="1"/>
  <c r="F16277" i="7" l="1"/>
  <c r="F16278" i="7" l="1"/>
  <c r="F16279" i="7" l="1"/>
  <c r="F16280" i="7" l="1"/>
  <c r="F16281" i="7" l="1"/>
  <c r="F16282" i="7" l="1"/>
  <c r="F16283" i="7" l="1"/>
  <c r="F16284" i="7" l="1"/>
  <c r="F16285" i="7" l="1"/>
  <c r="F16286" i="7" l="1"/>
  <c r="F16287" i="7" l="1"/>
  <c r="F16288" i="7" l="1"/>
  <c r="F16289" i="7" l="1"/>
  <c r="F16290" i="7" l="1"/>
  <c r="F16291" i="7" l="1"/>
  <c r="F16292" i="7" l="1"/>
  <c r="F16293" i="7" l="1"/>
  <c r="F16294" i="7" l="1"/>
  <c r="F16295" i="7" l="1"/>
  <c r="F16296" i="7" l="1"/>
  <c r="F16297" i="7" l="1"/>
  <c r="F16298" i="7" l="1"/>
  <c r="F16299" i="7" l="1"/>
  <c r="F16300" i="7" l="1"/>
  <c r="F16301" i="7" l="1"/>
  <c r="F16302" i="7" l="1"/>
  <c r="F16303" i="7" l="1"/>
  <c r="F16304" i="7" l="1"/>
  <c r="F16305" i="7" l="1"/>
  <c r="F16306" i="7" l="1"/>
  <c r="F16307" i="7" l="1"/>
  <c r="F16308" i="7" l="1"/>
  <c r="F16309" i="7" l="1"/>
  <c r="F16310" i="7" l="1"/>
  <c r="F16311" i="7" l="1"/>
  <c r="F16312" i="7" l="1"/>
  <c r="F16313" i="7" l="1"/>
  <c r="F16314" i="7" l="1"/>
  <c r="F16315" i="7" l="1"/>
  <c r="F16316" i="7" l="1"/>
  <c r="F16317" i="7" l="1"/>
  <c r="F16318" i="7" l="1"/>
  <c r="F16319" i="7" l="1"/>
  <c r="F16320" i="7" l="1"/>
  <c r="F16321" i="7" l="1"/>
  <c r="F16322" i="7" l="1"/>
  <c r="F16323" i="7" l="1"/>
  <c r="F16324" i="7" l="1"/>
  <c r="F16325" i="7" l="1"/>
  <c r="F16326" i="7" l="1"/>
  <c r="F16327" i="7" l="1"/>
  <c r="F16328" i="7" l="1"/>
  <c r="F16329" i="7" l="1"/>
  <c r="F16330" i="7" l="1"/>
  <c r="F16331" i="7" l="1"/>
  <c r="F16332" i="7" l="1"/>
  <c r="F16333" i="7" l="1"/>
  <c r="F16334" i="7" l="1"/>
  <c r="F16335" i="7" l="1"/>
  <c r="F16336" i="7" l="1"/>
  <c r="F16337" i="7" l="1"/>
  <c r="F16338" i="7" l="1"/>
  <c r="F16339" i="7" l="1"/>
  <c r="F16340" i="7" l="1"/>
  <c r="F16341" i="7" l="1"/>
  <c r="F16342" i="7" l="1"/>
  <c r="F16343" i="7" l="1"/>
  <c r="F16344" i="7" l="1"/>
  <c r="F16345" i="7" l="1"/>
  <c r="F16346" i="7" l="1"/>
  <c r="F16347" i="7" l="1"/>
  <c r="F16348" i="7" l="1"/>
  <c r="F16349" i="7" l="1"/>
  <c r="F16350" i="7" l="1"/>
  <c r="F16351" i="7" l="1"/>
  <c r="F16352" i="7" l="1"/>
  <c r="F16353" i="7" l="1"/>
  <c r="F16354" i="7" l="1"/>
  <c r="F16355" i="7" l="1"/>
  <c r="F16356" i="7" l="1"/>
  <c r="F16357" i="7" l="1"/>
  <c r="F16358" i="7" l="1"/>
  <c r="F16359" i="7" l="1"/>
  <c r="F16360" i="7" l="1"/>
  <c r="F16361" i="7" l="1"/>
  <c r="F16362" i="7" l="1"/>
  <c r="F16363" i="7" l="1"/>
  <c r="F16364" i="7" l="1"/>
  <c r="F16365" i="7" l="1"/>
  <c r="F16366" i="7" l="1"/>
  <c r="F16367" i="7" l="1"/>
  <c r="F16368" i="7" l="1"/>
  <c r="F16369" i="7" l="1"/>
  <c r="F16370" i="7" l="1"/>
  <c r="F16371" i="7" l="1"/>
  <c r="F16372" i="7" l="1"/>
  <c r="F16373" i="7" l="1"/>
  <c r="F16374" i="7" l="1"/>
  <c r="F16375" i="7" l="1"/>
  <c r="F16376" i="7" l="1"/>
  <c r="F16377" i="7" l="1"/>
  <c r="F16378" i="7" l="1"/>
  <c r="F16379" i="7" l="1"/>
  <c r="F16380" i="7" l="1"/>
  <c r="F16381" i="7" l="1"/>
  <c r="F16382" i="7" l="1"/>
  <c r="F16383" i="7" l="1"/>
  <c r="F16384" i="7" l="1"/>
  <c r="F16385" i="7" l="1"/>
  <c r="F16386" i="7" l="1"/>
  <c r="F16387" i="7" l="1"/>
  <c r="F16388" i="7" l="1"/>
  <c r="F16389" i="7" l="1"/>
  <c r="F16390" i="7" l="1"/>
  <c r="F16391" i="7" l="1"/>
  <c r="F16392" i="7" l="1"/>
  <c r="F16393" i="7" l="1"/>
  <c r="F16394" i="7" l="1"/>
  <c r="F16395" i="7" l="1"/>
  <c r="F16396" i="7" l="1"/>
  <c r="F16397" i="7" l="1"/>
  <c r="F16398" i="7" l="1"/>
  <c r="F16399" i="7" l="1"/>
  <c r="F16400" i="7" l="1"/>
  <c r="F16401" i="7" l="1"/>
  <c r="F16402" i="7" l="1"/>
  <c r="F16403" i="7" l="1"/>
  <c r="F16404" i="7" l="1"/>
  <c r="F16405" i="7" l="1"/>
  <c r="F16406" i="7" l="1"/>
  <c r="F16407" i="7" l="1"/>
  <c r="F16408" i="7" l="1"/>
  <c r="F16409" i="7" l="1"/>
  <c r="F16410" i="7" l="1"/>
  <c r="F16411" i="7" l="1"/>
  <c r="F16412" i="7" l="1"/>
  <c r="F16413" i="7" l="1"/>
  <c r="F16414" i="7" l="1"/>
  <c r="F16415" i="7" l="1"/>
  <c r="F16416" i="7" l="1"/>
  <c r="F16417" i="7" l="1"/>
  <c r="F16418" i="7" l="1"/>
  <c r="F16419" i="7" l="1"/>
  <c r="F16420" i="7" l="1"/>
  <c r="F16421" i="7" l="1"/>
  <c r="F16422" i="7" l="1"/>
  <c r="F16423" i="7" l="1"/>
  <c r="F16424" i="7" l="1"/>
  <c r="F16425" i="7" l="1"/>
  <c r="F16426" i="7" l="1"/>
  <c r="F16427" i="7" l="1"/>
  <c r="F16428" i="7" l="1"/>
  <c r="F16429" i="7" l="1"/>
  <c r="F16430" i="7" l="1"/>
  <c r="F16431" i="7" l="1"/>
  <c r="F16432" i="7" l="1"/>
  <c r="F16433" i="7" l="1"/>
  <c r="F16434" i="7" l="1"/>
  <c r="F16435" i="7" l="1"/>
  <c r="F16436" i="7" l="1"/>
  <c r="F16437" i="7" l="1"/>
  <c r="F16438" i="7" l="1"/>
  <c r="F16439" i="7" l="1"/>
  <c r="F16440" i="7" l="1"/>
  <c r="F16441" i="7" l="1"/>
  <c r="F16442" i="7" l="1"/>
  <c r="F16443" i="7" l="1"/>
  <c r="F16444" i="7" l="1"/>
  <c r="F16445" i="7" l="1"/>
  <c r="F16446" i="7" l="1"/>
  <c r="F16447" i="7" l="1"/>
  <c r="F16448" i="7" l="1"/>
  <c r="F16449" i="7" l="1"/>
  <c r="F16450" i="7" l="1"/>
  <c r="F16451" i="7" l="1"/>
  <c r="F16452" i="7" l="1"/>
  <c r="F16453" i="7" l="1"/>
  <c r="F16454" i="7" l="1"/>
  <c r="F16455" i="7" l="1"/>
  <c r="F16456" i="7" l="1"/>
  <c r="F16457" i="7" l="1"/>
  <c r="F16458" i="7" l="1"/>
  <c r="F16459" i="7" l="1"/>
  <c r="F16460" i="7" l="1"/>
  <c r="F16461" i="7" l="1"/>
  <c r="F16462" i="7" l="1"/>
  <c r="F16463" i="7" l="1"/>
  <c r="F16464" i="7" l="1"/>
  <c r="F16465" i="7" l="1"/>
  <c r="F16466" i="7" l="1"/>
  <c r="F16467" i="7" l="1"/>
  <c r="F16468" i="7" l="1"/>
  <c r="F16469" i="7" l="1"/>
  <c r="F16470" i="7" l="1"/>
  <c r="F16471" i="7" l="1"/>
  <c r="F16472" i="7" l="1"/>
  <c r="F16473" i="7" l="1"/>
  <c r="F16474" i="7" l="1"/>
  <c r="F16475" i="7" l="1"/>
  <c r="F16476" i="7" l="1"/>
  <c r="F16477" i="7" l="1"/>
  <c r="F16478" i="7" l="1"/>
  <c r="F16479" i="7" l="1"/>
  <c r="F16480" i="7" l="1"/>
  <c r="F16481" i="7" l="1"/>
  <c r="F16482" i="7" l="1"/>
  <c r="F16483" i="7" l="1"/>
  <c r="F16484" i="7" l="1"/>
  <c r="F16485" i="7" l="1"/>
  <c r="F16486" i="7" l="1"/>
  <c r="F16487" i="7" l="1"/>
  <c r="F16488" i="7" l="1"/>
  <c r="F16489" i="7" l="1"/>
  <c r="F16490" i="7" l="1"/>
  <c r="F16491" i="7" l="1"/>
  <c r="F16492" i="7" l="1"/>
  <c r="F16493" i="7" l="1"/>
  <c r="F16494" i="7" l="1"/>
  <c r="F16495" i="7" l="1"/>
  <c r="F16496" i="7" l="1"/>
  <c r="F16497" i="7" l="1"/>
  <c r="F16498" i="7" l="1"/>
  <c r="F16499" i="7" l="1"/>
  <c r="F16500" i="7" l="1"/>
  <c r="F16501" i="7" l="1"/>
  <c r="F16502" i="7" l="1"/>
  <c r="F16503" i="7" l="1"/>
  <c r="F16504" i="7" l="1"/>
  <c r="F16505" i="7" l="1"/>
  <c r="F16506" i="7" l="1"/>
  <c r="F16507" i="7" l="1"/>
  <c r="F16508" i="7" l="1"/>
  <c r="F16509" i="7" l="1"/>
  <c r="F16510" i="7" l="1"/>
  <c r="F16511" i="7" l="1"/>
  <c r="F16512" i="7" l="1"/>
  <c r="F16513" i="7" l="1"/>
  <c r="F16514" i="7" l="1"/>
  <c r="F16515" i="7" l="1"/>
  <c r="F16516" i="7" l="1"/>
  <c r="F16517" i="7" l="1"/>
  <c r="F16518" i="7" l="1"/>
  <c r="F16519" i="7" l="1"/>
  <c r="F16520" i="7" l="1"/>
  <c r="F16521" i="7" l="1"/>
  <c r="F16522" i="7" l="1"/>
  <c r="F16523" i="7" l="1"/>
  <c r="F16524" i="7" l="1"/>
  <c r="F16525" i="7" l="1"/>
  <c r="F16526" i="7" l="1"/>
  <c r="F16527" i="7" l="1"/>
  <c r="F16528" i="7" l="1"/>
  <c r="F16529" i="7" l="1"/>
  <c r="F16530" i="7" l="1"/>
  <c r="F16531" i="7" l="1"/>
  <c r="F16532" i="7" l="1"/>
  <c r="F16533" i="7" l="1"/>
  <c r="F16534" i="7" l="1"/>
  <c r="F16535" i="7" l="1"/>
  <c r="F16536" i="7" l="1"/>
  <c r="F16537" i="7" l="1"/>
  <c r="F16538" i="7" l="1"/>
  <c r="F16539" i="7" l="1"/>
  <c r="F16540" i="7" l="1"/>
  <c r="F16541" i="7" l="1"/>
  <c r="F16542" i="7" l="1"/>
  <c r="F16543" i="7" l="1"/>
  <c r="F16544" i="7" l="1"/>
  <c r="F16545" i="7" l="1"/>
  <c r="F16546" i="7" l="1"/>
  <c r="F16547" i="7" l="1"/>
  <c r="F16548" i="7" l="1"/>
  <c r="F16549" i="7" l="1"/>
  <c r="F16550" i="7" l="1"/>
  <c r="F16551" i="7" l="1"/>
  <c r="F16552" i="7" l="1"/>
  <c r="F16553" i="7" l="1"/>
  <c r="F16554" i="7" l="1"/>
  <c r="F16555" i="7" l="1"/>
  <c r="F16556" i="7" l="1"/>
  <c r="F16557" i="7" l="1"/>
  <c r="F16558" i="7" l="1"/>
  <c r="F16559" i="7" l="1"/>
  <c r="F16560" i="7" l="1"/>
  <c r="F16561" i="7" l="1"/>
  <c r="F16562" i="7" l="1"/>
  <c r="F16563" i="7" l="1"/>
  <c r="F16564" i="7" l="1"/>
  <c r="F16565" i="7" l="1"/>
  <c r="F16566" i="7" l="1"/>
  <c r="F16567" i="7" l="1"/>
  <c r="F16568" i="7" l="1"/>
  <c r="F16569" i="7" l="1"/>
  <c r="F16570" i="7" l="1"/>
  <c r="F16571" i="7" l="1"/>
  <c r="F16572" i="7" l="1"/>
  <c r="F16573" i="7" l="1"/>
  <c r="F16574" i="7" l="1"/>
  <c r="F16575" i="7" l="1"/>
  <c r="F16576" i="7" l="1"/>
  <c r="F16577" i="7" l="1"/>
  <c r="F16578" i="7" l="1"/>
  <c r="F16579" i="7" l="1"/>
  <c r="F16580" i="7" l="1"/>
  <c r="F16581" i="7" l="1"/>
  <c r="F16582" i="7" l="1"/>
  <c r="F16583" i="7" l="1"/>
  <c r="F16584" i="7" l="1"/>
  <c r="F16585" i="7" l="1"/>
  <c r="F16586" i="7" l="1"/>
  <c r="F16587" i="7" l="1"/>
  <c r="F16588" i="7" l="1"/>
  <c r="F16589" i="7" l="1"/>
  <c r="F16590" i="7" l="1"/>
  <c r="F16591" i="7" l="1"/>
  <c r="F16592" i="7" l="1"/>
  <c r="F16593" i="7" l="1"/>
  <c r="F16594" i="7" l="1"/>
  <c r="F16595" i="7" l="1"/>
  <c r="F16596" i="7" l="1"/>
  <c r="F16597" i="7" l="1"/>
  <c r="F16598" i="7" l="1"/>
  <c r="F16599" i="7" l="1"/>
  <c r="F16600" i="7" l="1"/>
  <c r="F16601" i="7" l="1"/>
  <c r="F16602" i="7" l="1"/>
  <c r="F16603" i="7" l="1"/>
  <c r="F16604" i="7" l="1"/>
  <c r="F16605" i="7" l="1"/>
  <c r="F16606" i="7" l="1"/>
  <c r="F16607" i="7" l="1"/>
  <c r="F16608" i="7" l="1"/>
  <c r="F16609" i="7" l="1"/>
  <c r="F16610" i="7" l="1"/>
  <c r="F16611" i="7" l="1"/>
  <c r="F16612" i="7" l="1"/>
  <c r="F16613" i="7" l="1"/>
  <c r="F16614" i="7" l="1"/>
  <c r="F16615" i="7" l="1"/>
  <c r="F16616" i="7" l="1"/>
  <c r="F16617" i="7" l="1"/>
  <c r="F16618" i="7" l="1"/>
  <c r="F16619" i="7" l="1"/>
  <c r="F16620" i="7" l="1"/>
  <c r="F16621" i="7" l="1"/>
  <c r="F16622" i="7" l="1"/>
  <c r="F16623" i="7" l="1"/>
  <c r="F16624" i="7" l="1"/>
  <c r="F16625" i="7" l="1"/>
  <c r="F16626" i="7" l="1"/>
  <c r="F16627" i="7" l="1"/>
  <c r="F16628" i="7" l="1"/>
  <c r="F16629" i="7" l="1"/>
  <c r="F16630" i="7" l="1"/>
  <c r="F16631" i="7" l="1"/>
  <c r="F16632" i="7" l="1"/>
  <c r="F16633" i="7" l="1"/>
  <c r="F16634" i="7" l="1"/>
  <c r="F16635" i="7" l="1"/>
  <c r="F16636" i="7" l="1"/>
  <c r="F16637" i="7" l="1"/>
  <c r="F16638" i="7" l="1"/>
  <c r="F16639" i="7" l="1"/>
  <c r="F16640" i="7" l="1"/>
  <c r="F16641" i="7" l="1"/>
  <c r="F16642" i="7" l="1"/>
  <c r="F16643" i="7" l="1"/>
  <c r="F16644" i="7" l="1"/>
  <c r="F16645" i="7" l="1"/>
  <c r="F16646" i="7" l="1"/>
  <c r="F16647" i="7" l="1"/>
  <c r="F16648" i="7" l="1"/>
  <c r="F16649" i="7" l="1"/>
  <c r="F16650" i="7" l="1"/>
  <c r="F16651" i="7" l="1"/>
  <c r="F16652" i="7" l="1"/>
  <c r="F16653" i="7" l="1"/>
  <c r="F16654" i="7" l="1"/>
  <c r="F16655" i="7" l="1"/>
  <c r="F16656" i="7" l="1"/>
  <c r="F16657" i="7" l="1"/>
  <c r="F16658" i="7" l="1"/>
  <c r="F16659" i="7" l="1"/>
  <c r="F16660" i="7" l="1"/>
  <c r="F16661" i="7" l="1"/>
  <c r="F16662" i="7" l="1"/>
  <c r="F16663" i="7" l="1"/>
  <c r="F16664" i="7" l="1"/>
  <c r="F16665" i="7" l="1"/>
  <c r="F16666" i="7" l="1"/>
  <c r="F16667" i="7" l="1"/>
  <c r="F16668" i="7" l="1"/>
  <c r="F16669" i="7" l="1"/>
  <c r="F16670" i="7" l="1"/>
  <c r="F16671" i="7" l="1"/>
  <c r="F16672" i="7" l="1"/>
  <c r="F16673" i="7" l="1"/>
  <c r="F16674" i="7" l="1"/>
  <c r="F16675" i="7" l="1"/>
  <c r="F16676" i="7" l="1"/>
  <c r="F16677" i="7" l="1"/>
  <c r="F16678" i="7" l="1"/>
  <c r="F16679" i="7" l="1"/>
  <c r="F16680" i="7" l="1"/>
  <c r="F16681" i="7" l="1"/>
  <c r="F16682" i="7" l="1"/>
  <c r="F16683" i="7" l="1"/>
  <c r="F16684" i="7" l="1"/>
  <c r="F16685" i="7" l="1"/>
  <c r="F16686" i="7" l="1"/>
  <c r="F16687" i="7" l="1"/>
  <c r="F16688" i="7" l="1"/>
  <c r="F16689" i="7" l="1"/>
  <c r="F16690" i="7" l="1"/>
  <c r="F16691" i="7" l="1"/>
  <c r="F16692" i="7" l="1"/>
  <c r="F16693" i="7" l="1"/>
  <c r="F16694" i="7" l="1"/>
  <c r="F16695" i="7" l="1"/>
  <c r="F16696" i="7" l="1"/>
  <c r="F16697" i="7" l="1"/>
  <c r="F16698" i="7" l="1"/>
  <c r="F16699" i="7" l="1"/>
  <c r="F16700" i="7" l="1"/>
  <c r="F16701" i="7" l="1"/>
  <c r="F16702" i="7" l="1"/>
  <c r="F16703" i="7" l="1"/>
  <c r="F16704" i="7" l="1"/>
  <c r="F16705" i="7" l="1"/>
  <c r="F16706" i="7" l="1"/>
  <c r="F16707" i="7" l="1"/>
  <c r="F16708" i="7" l="1"/>
  <c r="F16709" i="7" l="1"/>
  <c r="F16710" i="7" l="1"/>
  <c r="F16711" i="7" l="1"/>
  <c r="F16712" i="7" l="1"/>
  <c r="F16713" i="7" l="1"/>
  <c r="F16714" i="7" l="1"/>
  <c r="F16715" i="7" l="1"/>
  <c r="F16716" i="7" l="1"/>
  <c r="F16717" i="7" l="1"/>
  <c r="F16718" i="7" l="1"/>
  <c r="F16719" i="7" l="1"/>
  <c r="F16720" i="7" l="1"/>
  <c r="F16721" i="7" l="1"/>
  <c r="F16722" i="7" l="1"/>
  <c r="F16723" i="7" l="1"/>
  <c r="F16724" i="7" l="1"/>
  <c r="F16725" i="7" l="1"/>
  <c r="F16726" i="7" l="1"/>
  <c r="F16727" i="7" l="1"/>
  <c r="F16728" i="7" l="1"/>
  <c r="F16729" i="7" l="1"/>
  <c r="F16730" i="7" l="1"/>
  <c r="F16731" i="7" l="1"/>
  <c r="F16732" i="7" l="1"/>
  <c r="F16733" i="7" l="1"/>
  <c r="F16734" i="7" l="1"/>
  <c r="F16735" i="7" l="1"/>
  <c r="F16736" i="7" l="1"/>
  <c r="F16737" i="7" l="1"/>
  <c r="F16738" i="7" l="1"/>
  <c r="F16739" i="7" l="1"/>
  <c r="F16740" i="7" l="1"/>
  <c r="F16741" i="7" l="1"/>
  <c r="F16742" i="7" l="1"/>
  <c r="F16743" i="7" l="1"/>
  <c r="F16744" i="7" l="1"/>
  <c r="F16745" i="7" l="1"/>
  <c r="F16746" i="7" l="1"/>
  <c r="F16747" i="7" l="1"/>
  <c r="F16748" i="7" l="1"/>
  <c r="F16749" i="7" l="1"/>
  <c r="F16750" i="7" l="1"/>
  <c r="F16751" i="7" l="1"/>
  <c r="F16752" i="7" l="1"/>
  <c r="F16753" i="7" l="1"/>
  <c r="F16754" i="7" l="1"/>
  <c r="F16755" i="7" l="1"/>
  <c r="F16756" i="7" l="1"/>
  <c r="F16757" i="7" l="1"/>
  <c r="F16758" i="7" l="1"/>
  <c r="F16759" i="7" l="1"/>
  <c r="F16760" i="7" l="1"/>
  <c r="F16761" i="7" l="1"/>
  <c r="F16762" i="7" l="1"/>
  <c r="F16763" i="7" l="1"/>
  <c r="F16764" i="7" l="1"/>
  <c r="F16765" i="7" l="1"/>
  <c r="F16766" i="7" l="1"/>
  <c r="F16767" i="7" l="1"/>
  <c r="F16768" i="7" l="1"/>
  <c r="F16769" i="7" l="1"/>
  <c r="F16770" i="7" l="1"/>
  <c r="F16771" i="7" l="1"/>
  <c r="F16772" i="7" l="1"/>
  <c r="F16773" i="7" l="1"/>
  <c r="F16774" i="7" l="1"/>
  <c r="F16775" i="7" l="1"/>
  <c r="F16776" i="7" l="1"/>
  <c r="F16777" i="7" l="1"/>
  <c r="F16778" i="7" l="1"/>
  <c r="F16779" i="7" l="1"/>
  <c r="F16780" i="7" l="1"/>
  <c r="F16781" i="7" l="1"/>
  <c r="F16782" i="7" l="1"/>
  <c r="F16783" i="7" l="1"/>
  <c r="F16784" i="7" l="1"/>
  <c r="F16785" i="7" l="1"/>
  <c r="F16786" i="7" l="1"/>
  <c r="F16787" i="7" l="1"/>
  <c r="F16788" i="7" l="1"/>
  <c r="F16789" i="7" l="1"/>
  <c r="F16790" i="7" l="1"/>
  <c r="F16791" i="7" l="1"/>
  <c r="F16792" i="7" l="1"/>
  <c r="F16793" i="7" l="1"/>
  <c r="F16794" i="7" l="1"/>
  <c r="F16795" i="7" l="1"/>
  <c r="F16796" i="7" l="1"/>
  <c r="F16797" i="7" l="1"/>
  <c r="F16798" i="7" l="1"/>
  <c r="F16799" i="7" l="1"/>
  <c r="F16800" i="7" l="1"/>
  <c r="F16801" i="7" l="1"/>
  <c r="F16802" i="7" l="1"/>
  <c r="F16803" i="7" l="1"/>
  <c r="F16804" i="7" l="1"/>
  <c r="F16805" i="7" l="1"/>
  <c r="F16806" i="7" l="1"/>
  <c r="F16807" i="7" l="1"/>
  <c r="F16808" i="7" l="1"/>
  <c r="F16809" i="7" l="1"/>
  <c r="F16810" i="7" l="1"/>
  <c r="F16811" i="7" l="1"/>
  <c r="F16812" i="7" l="1"/>
  <c r="F16813" i="7" l="1"/>
  <c r="F16814" i="7" l="1"/>
  <c r="F16815" i="7" l="1"/>
  <c r="F16816" i="7" l="1"/>
  <c r="F16817" i="7" l="1"/>
  <c r="F16818" i="7" l="1"/>
  <c r="F16819" i="7" l="1"/>
  <c r="F16820" i="7" l="1"/>
  <c r="F16821" i="7" l="1"/>
  <c r="F16822" i="7" l="1"/>
  <c r="F16823" i="7" l="1"/>
  <c r="F16824" i="7" l="1"/>
  <c r="F16825" i="7" l="1"/>
  <c r="F16826" i="7" l="1"/>
  <c r="F16827" i="7" l="1"/>
  <c r="F16828" i="7" l="1"/>
  <c r="F16829" i="7" l="1"/>
  <c r="F16830" i="7" l="1"/>
  <c r="F16831" i="7" l="1"/>
  <c r="F16832" i="7" l="1"/>
  <c r="F16833" i="7" l="1"/>
  <c r="F16834" i="7" l="1"/>
  <c r="F16835" i="7" l="1"/>
  <c r="F16836" i="7" l="1"/>
  <c r="F16837" i="7" l="1"/>
  <c r="F16838" i="7" l="1"/>
  <c r="F16839" i="7" l="1"/>
  <c r="F16840" i="7" l="1"/>
  <c r="F16841" i="7" l="1"/>
  <c r="F16842" i="7" l="1"/>
  <c r="F16843" i="7" l="1"/>
  <c r="F16844" i="7" l="1"/>
  <c r="F16845" i="7" l="1"/>
  <c r="F16846" i="7" l="1"/>
  <c r="F16847" i="7" l="1"/>
  <c r="F16848" i="7" l="1"/>
  <c r="F16849" i="7" l="1"/>
  <c r="F16850" i="7" l="1"/>
  <c r="F16851" i="7" l="1"/>
  <c r="F16852" i="7" l="1"/>
  <c r="F16853" i="7" l="1"/>
  <c r="F16854" i="7" l="1"/>
  <c r="F16855" i="7" l="1"/>
  <c r="F16856" i="7" l="1"/>
  <c r="F16857" i="7" l="1"/>
  <c r="F16858" i="7" l="1"/>
  <c r="F16859" i="7" l="1"/>
  <c r="F16860" i="7" l="1"/>
  <c r="F16861" i="7" l="1"/>
  <c r="F16862" i="7" l="1"/>
  <c r="F16863" i="7" l="1"/>
  <c r="F16864" i="7" l="1"/>
  <c r="F16865" i="7" l="1"/>
  <c r="F16866" i="7" l="1"/>
  <c r="F16867" i="7" l="1"/>
  <c r="F16868" i="7" l="1"/>
  <c r="F16869" i="7" l="1"/>
  <c r="F16870" i="7" l="1"/>
  <c r="F16871" i="7" l="1"/>
  <c r="F16872" i="7" l="1"/>
  <c r="F16873" i="7" l="1"/>
  <c r="F16874" i="7" l="1"/>
  <c r="F16875" i="7" l="1"/>
  <c r="F16876" i="7" l="1"/>
  <c r="F16877" i="7" l="1"/>
  <c r="F16878" i="7" l="1"/>
  <c r="F16879" i="7" l="1"/>
  <c r="F16880" i="7" l="1"/>
  <c r="F16881" i="7" l="1"/>
  <c r="F16882" i="7" l="1"/>
  <c r="F16883" i="7" l="1"/>
  <c r="F16884" i="7" l="1"/>
  <c r="F16885" i="7" l="1"/>
  <c r="F16886" i="7" l="1"/>
  <c r="F16887" i="7" l="1"/>
  <c r="F16888" i="7" l="1"/>
  <c r="F16889" i="7" l="1"/>
  <c r="F16890" i="7" l="1"/>
  <c r="F16891" i="7" l="1"/>
  <c r="F16892" i="7" l="1"/>
  <c r="F16893" i="7" l="1"/>
  <c r="F16894" i="7" l="1"/>
  <c r="F16895" i="7" l="1"/>
  <c r="F16896" i="7" l="1"/>
  <c r="F16897" i="7" l="1"/>
  <c r="F16898" i="7" l="1"/>
  <c r="F16899" i="7" l="1"/>
  <c r="F16900" i="7" l="1"/>
  <c r="F16901" i="7" l="1"/>
  <c r="F16902" i="7" l="1"/>
  <c r="F16903" i="7" l="1"/>
  <c r="F16904" i="7" l="1"/>
  <c r="F16905" i="7" l="1"/>
  <c r="F16906" i="7" l="1"/>
  <c r="F16907" i="7" l="1"/>
  <c r="F16908" i="7" l="1"/>
  <c r="F16909" i="7" l="1"/>
  <c r="F16910" i="7" l="1"/>
  <c r="F16911" i="7" l="1"/>
  <c r="F16912" i="7" l="1"/>
  <c r="F16913" i="7" l="1"/>
  <c r="F16914" i="7" l="1"/>
  <c r="F16915" i="7" l="1"/>
  <c r="F16916" i="7" l="1"/>
  <c r="F16917" i="7" l="1"/>
  <c r="F16918" i="7" l="1"/>
  <c r="F16919" i="7" l="1"/>
  <c r="F16920" i="7" l="1"/>
  <c r="F16921" i="7" l="1"/>
  <c r="F16922" i="7" l="1"/>
  <c r="F16923" i="7" l="1"/>
  <c r="F16924" i="7" l="1"/>
  <c r="F16925" i="7" l="1"/>
  <c r="F16926" i="7" l="1"/>
  <c r="F16927" i="7" l="1"/>
  <c r="F16928" i="7" l="1"/>
  <c r="F16929" i="7" l="1"/>
  <c r="F16930" i="7" l="1"/>
  <c r="F16931" i="7" l="1"/>
  <c r="F16932" i="7" l="1"/>
  <c r="F16933" i="7" l="1"/>
  <c r="F16934" i="7" l="1"/>
  <c r="F16935" i="7" l="1"/>
  <c r="F16936" i="7" l="1"/>
  <c r="F16937" i="7" l="1"/>
  <c r="F16938" i="7" l="1"/>
  <c r="F16939" i="7" l="1"/>
  <c r="F16940" i="7" l="1"/>
  <c r="F16941" i="7" l="1"/>
  <c r="F16942" i="7" l="1"/>
  <c r="F16943" i="7" l="1"/>
  <c r="F16944" i="7" l="1"/>
  <c r="F16945" i="7" l="1"/>
  <c r="F16946" i="7" l="1"/>
  <c r="F16947" i="7" l="1"/>
  <c r="F16948" i="7" l="1"/>
  <c r="F16949" i="7" l="1"/>
  <c r="F16950" i="7" l="1"/>
  <c r="F16951" i="7" l="1"/>
  <c r="F16952" i="7" l="1"/>
  <c r="F16953" i="7" l="1"/>
  <c r="F16954" i="7" l="1"/>
  <c r="F16955" i="7" l="1"/>
  <c r="F16956" i="7" l="1"/>
  <c r="F16957" i="7" l="1"/>
  <c r="F16958" i="7" l="1"/>
  <c r="F16959" i="7" l="1"/>
  <c r="F16960" i="7" l="1"/>
  <c r="F16961" i="7" l="1"/>
  <c r="F16962" i="7" l="1"/>
  <c r="F16963" i="7" l="1"/>
  <c r="F16964" i="7" l="1"/>
  <c r="F16965" i="7" l="1"/>
  <c r="F16966" i="7" l="1"/>
  <c r="F16967" i="7" l="1"/>
  <c r="F16968" i="7" l="1"/>
  <c r="F16969" i="7" l="1"/>
  <c r="F16970" i="7" l="1"/>
  <c r="F16971" i="7" l="1"/>
  <c r="F16972" i="7" l="1"/>
  <c r="F16973" i="7" l="1"/>
  <c r="F16974" i="7" l="1"/>
  <c r="F16975" i="7" l="1"/>
  <c r="F16976" i="7" l="1"/>
  <c r="F16977" i="7" l="1"/>
  <c r="F16978" i="7" l="1"/>
  <c r="F16979" i="7" l="1"/>
  <c r="F16980" i="7" l="1"/>
  <c r="F16981" i="7" l="1"/>
  <c r="F16982" i="7" l="1"/>
  <c r="F16983" i="7" l="1"/>
  <c r="F16984" i="7" l="1"/>
  <c r="F16985" i="7" l="1"/>
  <c r="F16986" i="7" l="1"/>
  <c r="F16987" i="7" l="1"/>
  <c r="F16988" i="7" l="1"/>
  <c r="F16989" i="7" l="1"/>
  <c r="F16990" i="7" l="1"/>
  <c r="F16991" i="7" l="1"/>
  <c r="F16992" i="7" l="1"/>
  <c r="F16993" i="7" l="1"/>
  <c r="F16994" i="7" l="1"/>
  <c r="F16995" i="7" l="1"/>
  <c r="F16996" i="7" l="1"/>
  <c r="F16997" i="7" l="1"/>
  <c r="F16998" i="7" l="1"/>
  <c r="F16999" i="7" l="1"/>
  <c r="F17000" i="7" l="1"/>
  <c r="F17001" i="7" l="1"/>
  <c r="F17002" i="7" l="1"/>
  <c r="F17003" i="7" l="1"/>
  <c r="F17004" i="7" l="1"/>
  <c r="F17005" i="7" l="1"/>
  <c r="F17006" i="7" l="1"/>
  <c r="F17007" i="7" l="1"/>
  <c r="F17008" i="7" l="1"/>
  <c r="F17009" i="7" l="1"/>
  <c r="F17010" i="7" l="1"/>
  <c r="F17011" i="7" l="1"/>
  <c r="F17012" i="7" l="1"/>
  <c r="F17013" i="7" l="1"/>
  <c r="F17014" i="7" l="1"/>
  <c r="F17015" i="7" l="1"/>
  <c r="F17016" i="7" l="1"/>
  <c r="F17017" i="7" l="1"/>
  <c r="F17018" i="7" l="1"/>
  <c r="F17019" i="7" l="1"/>
  <c r="F17020" i="7" l="1"/>
  <c r="F17021" i="7" l="1"/>
  <c r="F17022" i="7" l="1"/>
  <c r="F17023" i="7" l="1"/>
  <c r="F17024" i="7" l="1"/>
  <c r="F17025" i="7" l="1"/>
  <c r="F17026" i="7" l="1"/>
  <c r="F17027" i="7" l="1"/>
  <c r="F17028" i="7" l="1"/>
  <c r="F17029" i="7" l="1"/>
  <c r="F17030" i="7" l="1"/>
  <c r="F17031" i="7" l="1"/>
  <c r="F17032" i="7" l="1"/>
  <c r="F17033" i="7" l="1"/>
  <c r="F17034" i="7" l="1"/>
  <c r="F17035" i="7" l="1"/>
  <c r="F17036" i="7" l="1"/>
  <c r="F17037" i="7" l="1"/>
  <c r="F17038" i="7" l="1"/>
  <c r="F17039" i="7" l="1"/>
  <c r="F17040" i="7" l="1"/>
  <c r="F17041" i="7" l="1"/>
  <c r="F17042" i="7" l="1"/>
  <c r="F17043" i="7" l="1"/>
  <c r="F17044" i="7" l="1"/>
  <c r="F17045" i="7" l="1"/>
  <c r="F17046" i="7" l="1"/>
  <c r="F17047" i="7" l="1"/>
  <c r="F17048" i="7" l="1"/>
  <c r="F17049" i="7" l="1"/>
  <c r="F17050" i="7" l="1"/>
  <c r="F17051" i="7" l="1"/>
  <c r="F17052" i="7" l="1"/>
  <c r="F17053" i="7" l="1"/>
  <c r="F17054" i="7" l="1"/>
  <c r="F17055" i="7" l="1"/>
  <c r="F17056" i="7" l="1"/>
  <c r="F17057" i="7" l="1"/>
  <c r="F17058" i="7" l="1"/>
  <c r="F17059" i="7" l="1"/>
  <c r="F17060" i="7" l="1"/>
  <c r="F17061" i="7" l="1"/>
  <c r="F17062" i="7" l="1"/>
  <c r="F17063" i="7" l="1"/>
  <c r="F17064" i="7" l="1"/>
  <c r="F17065" i="7" l="1"/>
  <c r="F17066" i="7" l="1"/>
  <c r="F17067" i="7" l="1"/>
  <c r="F17068" i="7" l="1"/>
  <c r="F17069" i="7" l="1"/>
  <c r="F17070" i="7" l="1"/>
  <c r="F17071" i="7" l="1"/>
  <c r="F17072" i="7" l="1"/>
  <c r="F17073" i="7" l="1"/>
  <c r="F17074" i="7" l="1"/>
  <c r="F17075" i="7" l="1"/>
  <c r="F17076" i="7" l="1"/>
  <c r="F17077" i="7" l="1"/>
  <c r="F17078" i="7" l="1"/>
  <c r="F17079" i="7" l="1"/>
  <c r="F17080" i="7" l="1"/>
  <c r="F17081" i="7" l="1"/>
  <c r="F17082" i="7" l="1"/>
  <c r="F17083" i="7" l="1"/>
  <c r="F17084" i="7" l="1"/>
  <c r="F17085" i="7" l="1"/>
  <c r="F17086" i="7" l="1"/>
  <c r="F17087" i="7" l="1"/>
  <c r="F17088" i="7" l="1"/>
  <c r="F17089" i="7" l="1"/>
  <c r="F17090" i="7" l="1"/>
  <c r="F17091" i="7" l="1"/>
  <c r="F17092" i="7" l="1"/>
  <c r="F17093" i="7" l="1"/>
  <c r="F17094" i="7" l="1"/>
  <c r="F17095" i="7" l="1"/>
  <c r="F17096" i="7" l="1"/>
  <c r="F17097" i="7" l="1"/>
  <c r="F17098" i="7" l="1"/>
  <c r="F17099" i="7" l="1"/>
  <c r="F17100" i="7" l="1"/>
  <c r="F17101" i="7" l="1"/>
  <c r="F17102" i="7" l="1"/>
  <c r="F17103" i="7" l="1"/>
  <c r="F17104" i="7" l="1"/>
  <c r="F17105" i="7" l="1"/>
  <c r="F17106" i="7" l="1"/>
  <c r="F17107" i="7" l="1"/>
  <c r="F17108" i="7" l="1"/>
  <c r="F17109" i="7" l="1"/>
  <c r="F17110" i="7" l="1"/>
  <c r="F17111" i="7" l="1"/>
  <c r="F17112" i="7" l="1"/>
  <c r="F17113" i="7" l="1"/>
  <c r="F17114" i="7" l="1"/>
  <c r="F17115" i="7" l="1"/>
  <c r="F17116" i="7" l="1"/>
  <c r="F17117" i="7" l="1"/>
  <c r="F17118" i="7" l="1"/>
  <c r="F17119" i="7" l="1"/>
  <c r="F17120" i="7" l="1"/>
  <c r="F17121" i="7" l="1"/>
  <c r="F17122" i="7" l="1"/>
  <c r="F17123" i="7" l="1"/>
  <c r="F17124" i="7" l="1"/>
  <c r="F17125" i="7" l="1"/>
  <c r="F17126" i="7" l="1"/>
  <c r="F17127" i="7" l="1"/>
  <c r="F17128" i="7" l="1"/>
  <c r="F17129" i="7" l="1"/>
  <c r="F17130" i="7" l="1"/>
  <c r="F17131" i="7" l="1"/>
  <c r="F17132" i="7" l="1"/>
  <c r="F17133" i="7" l="1"/>
  <c r="F17134" i="7" l="1"/>
  <c r="F17135" i="7" l="1"/>
  <c r="F17136" i="7" l="1"/>
  <c r="F17137" i="7" l="1"/>
  <c r="F17138" i="7" l="1"/>
  <c r="F17139" i="7" l="1"/>
  <c r="F17140" i="7" l="1"/>
  <c r="F17141" i="7" l="1"/>
  <c r="F17142" i="7" l="1"/>
  <c r="F17143" i="7" l="1"/>
  <c r="F17144" i="7" l="1"/>
  <c r="F17145" i="7" l="1"/>
  <c r="F17146" i="7" l="1"/>
  <c r="F17147" i="7" l="1"/>
  <c r="F17148" i="7" l="1"/>
  <c r="F17149" i="7" l="1"/>
  <c r="F17150" i="7" l="1"/>
  <c r="F17151" i="7" l="1"/>
  <c r="F17152" i="7" l="1"/>
  <c r="F17153" i="7" l="1"/>
  <c r="F17154" i="7" l="1"/>
  <c r="F17155" i="7" l="1"/>
  <c r="F17156" i="7" l="1"/>
  <c r="F17157" i="7" l="1"/>
  <c r="F17158" i="7" l="1"/>
  <c r="F17159" i="7" l="1"/>
  <c r="F17160" i="7" l="1"/>
  <c r="F17161" i="7" l="1"/>
  <c r="F17162" i="7" l="1"/>
  <c r="F17163" i="7" l="1"/>
  <c r="F17164" i="7" l="1"/>
  <c r="F17165" i="7" l="1"/>
  <c r="F17166" i="7" l="1"/>
  <c r="F17167" i="7" l="1"/>
  <c r="F17168" i="7" l="1"/>
  <c r="F17169" i="7" l="1"/>
  <c r="F17170" i="7" l="1"/>
  <c r="F17171" i="7" l="1"/>
  <c r="F17172" i="7" l="1"/>
  <c r="F17173" i="7" l="1"/>
  <c r="F17174" i="7" l="1"/>
  <c r="F17175" i="7" l="1"/>
  <c r="F17176" i="7" l="1"/>
  <c r="F17177" i="7" l="1"/>
  <c r="F17178" i="7" l="1"/>
  <c r="F17179" i="7" l="1"/>
  <c r="F17180" i="7" l="1"/>
  <c r="F17181" i="7" l="1"/>
  <c r="F17182" i="7" l="1"/>
  <c r="F17183" i="7" l="1"/>
  <c r="F17184" i="7" l="1"/>
  <c r="F17185" i="7" l="1"/>
  <c r="F17186" i="7" l="1"/>
  <c r="F17187" i="7" l="1"/>
  <c r="F17188" i="7" l="1"/>
  <c r="F17189" i="7" l="1"/>
  <c r="F17190" i="7" l="1"/>
  <c r="F17191" i="7" l="1"/>
  <c r="F17192" i="7" l="1"/>
  <c r="F17193" i="7" l="1"/>
  <c r="F17194" i="7" l="1"/>
  <c r="F17195" i="7" l="1"/>
  <c r="F17196" i="7" l="1"/>
  <c r="F17197" i="7" l="1"/>
  <c r="F17198" i="7" l="1"/>
  <c r="F17199" i="7" l="1"/>
  <c r="F17200" i="7" l="1"/>
  <c r="F17201" i="7" l="1"/>
  <c r="F17202" i="7" l="1"/>
  <c r="F17203" i="7" l="1"/>
  <c r="F17204" i="7" l="1"/>
  <c r="F17205" i="7" l="1"/>
  <c r="F17206" i="7" l="1"/>
  <c r="F17207" i="7" l="1"/>
  <c r="F17208" i="7" l="1"/>
  <c r="F17209" i="7" l="1"/>
  <c r="F17210" i="7" l="1"/>
  <c r="F17211" i="7" l="1"/>
  <c r="F17212" i="7" l="1"/>
  <c r="F17213" i="7" l="1"/>
  <c r="F17214" i="7" l="1"/>
  <c r="F17215" i="7" l="1"/>
  <c r="F17216" i="7" l="1"/>
  <c r="F17217" i="7" l="1"/>
  <c r="F17218" i="7" l="1"/>
  <c r="F17219" i="7" l="1"/>
  <c r="F17220" i="7" l="1"/>
  <c r="F17221" i="7" l="1"/>
  <c r="F17222" i="7" l="1"/>
  <c r="F17223" i="7" l="1"/>
  <c r="F17224" i="7" l="1"/>
  <c r="F17225" i="7" l="1"/>
  <c r="F17226" i="7" l="1"/>
  <c r="F17227" i="7" l="1"/>
  <c r="F17228" i="7" l="1"/>
  <c r="F17229" i="7" l="1"/>
  <c r="F17230" i="7" l="1"/>
  <c r="F17231" i="7" l="1"/>
  <c r="F17232" i="7" l="1"/>
  <c r="F17233" i="7" l="1"/>
  <c r="F17234" i="7" l="1"/>
  <c r="F17235" i="7" l="1"/>
  <c r="F17236" i="7" l="1"/>
  <c r="F17237" i="7" l="1"/>
  <c r="F17238" i="7" l="1"/>
  <c r="F17239" i="7" l="1"/>
  <c r="F17240" i="7" l="1"/>
  <c r="F17241" i="7" l="1"/>
  <c r="F17242" i="7" l="1"/>
  <c r="F17243" i="7" l="1"/>
  <c r="F17244" i="7" l="1"/>
  <c r="F17245" i="7" l="1"/>
  <c r="F17246" i="7" l="1"/>
  <c r="F17247" i="7" l="1"/>
  <c r="F17248" i="7" l="1"/>
  <c r="F17249" i="7" l="1"/>
  <c r="F17250" i="7" l="1"/>
  <c r="F17251" i="7" l="1"/>
  <c r="F17252" i="7" l="1"/>
  <c r="F17253" i="7" l="1"/>
  <c r="F17254" i="7" l="1"/>
  <c r="F17255" i="7" l="1"/>
  <c r="F17256" i="7" l="1"/>
  <c r="F17257" i="7" l="1"/>
  <c r="F17258" i="7" l="1"/>
  <c r="F17259" i="7" l="1"/>
  <c r="F17260" i="7" l="1"/>
  <c r="F17261" i="7" l="1"/>
  <c r="F17262" i="7" l="1"/>
  <c r="F17263" i="7" l="1"/>
  <c r="F17264" i="7" l="1"/>
  <c r="F17265" i="7" l="1"/>
  <c r="F17266" i="7" l="1"/>
  <c r="F17267" i="7" l="1"/>
  <c r="F17268" i="7" l="1"/>
  <c r="F17269" i="7" l="1"/>
  <c r="F17270" i="7" l="1"/>
  <c r="F17271" i="7" l="1"/>
  <c r="F17272" i="7" l="1"/>
  <c r="F17273" i="7" l="1"/>
  <c r="F17274" i="7" l="1"/>
  <c r="F17275" i="7" l="1"/>
  <c r="F17276" i="7" l="1"/>
  <c r="F17277" i="7" l="1"/>
  <c r="F17278" i="7" l="1"/>
  <c r="F17279" i="7" l="1"/>
  <c r="F17280" i="7" l="1"/>
  <c r="F17281" i="7" l="1"/>
  <c r="F17282" i="7" l="1"/>
  <c r="F17283" i="7" l="1"/>
  <c r="F17284" i="7" l="1"/>
  <c r="F17285" i="7" l="1"/>
  <c r="F17286" i="7" l="1"/>
  <c r="F17287" i="7" l="1"/>
  <c r="F17288" i="7" l="1"/>
  <c r="F17289" i="7" l="1"/>
  <c r="F17290" i="7" l="1"/>
  <c r="F17291" i="7" l="1"/>
  <c r="F17292" i="7" l="1"/>
  <c r="F17293" i="7" l="1"/>
  <c r="F17294" i="7" l="1"/>
  <c r="F17295" i="7" l="1"/>
  <c r="F17296" i="7" l="1"/>
  <c r="F17297" i="7" l="1"/>
  <c r="F17298" i="7" l="1"/>
  <c r="F17299" i="7" l="1"/>
  <c r="F17300" i="7" l="1"/>
  <c r="F17301" i="7" l="1"/>
  <c r="F17302" i="7" l="1"/>
  <c r="F17303" i="7" l="1"/>
  <c r="F17304" i="7" l="1"/>
  <c r="F17305" i="7" l="1"/>
  <c r="F17306" i="7" l="1"/>
  <c r="F17307" i="7" l="1"/>
  <c r="F17308" i="7" l="1"/>
  <c r="F17309" i="7" l="1"/>
  <c r="F17310" i="7" l="1"/>
  <c r="F17311" i="7" l="1"/>
  <c r="F17312" i="7" l="1"/>
  <c r="F17313" i="7" l="1"/>
  <c r="F17314" i="7" l="1"/>
  <c r="F17315" i="7" l="1"/>
  <c r="F17316" i="7" l="1"/>
  <c r="F17317" i="7" l="1"/>
  <c r="F17318" i="7" l="1"/>
  <c r="F17319" i="7" l="1"/>
  <c r="F17320" i="7" l="1"/>
  <c r="F17321" i="7" l="1"/>
  <c r="F17322" i="7" l="1"/>
  <c r="F17323" i="7" l="1"/>
  <c r="F17324" i="7" l="1"/>
  <c r="F17325" i="7" l="1"/>
  <c r="F17326" i="7" l="1"/>
  <c r="F17327" i="7" l="1"/>
  <c r="F17328" i="7" l="1"/>
  <c r="F17329" i="7" l="1"/>
  <c r="F17330" i="7" l="1"/>
  <c r="F17331" i="7" l="1"/>
  <c r="F17332" i="7" l="1"/>
  <c r="F17333" i="7" l="1"/>
  <c r="F17334" i="7" l="1"/>
  <c r="F17335" i="7" l="1"/>
  <c r="F17336" i="7" l="1"/>
  <c r="F17337" i="7" l="1"/>
  <c r="F17338" i="7" l="1"/>
  <c r="F17339" i="7" l="1"/>
  <c r="F17340" i="7" l="1"/>
  <c r="F17341" i="7" l="1"/>
  <c r="F17342" i="7" l="1"/>
  <c r="F17343" i="7" l="1"/>
  <c r="F17344" i="7" l="1"/>
  <c r="F17345" i="7" l="1"/>
  <c r="F17346" i="7" l="1"/>
  <c r="F17347" i="7" l="1"/>
  <c r="F17348" i="7" l="1"/>
  <c r="F17349" i="7" l="1"/>
  <c r="F17350" i="7" l="1"/>
  <c r="F17351" i="7" l="1"/>
  <c r="F17352" i="7" l="1"/>
  <c r="F17353" i="7" l="1"/>
  <c r="F17354" i="7" l="1"/>
  <c r="F17355" i="7" l="1"/>
  <c r="F17356" i="7" l="1"/>
  <c r="F17357" i="7" l="1"/>
  <c r="F17358" i="7" l="1"/>
  <c r="F17359" i="7" l="1"/>
  <c r="F17360" i="7" l="1"/>
  <c r="F17361" i="7" l="1"/>
  <c r="F17362" i="7" l="1"/>
  <c r="F17363" i="7" l="1"/>
  <c r="F17364" i="7" l="1"/>
  <c r="F17365" i="7" l="1"/>
  <c r="F17366" i="7" l="1"/>
  <c r="F17367" i="7" l="1"/>
  <c r="F17368" i="7" l="1"/>
  <c r="F17369" i="7" l="1"/>
  <c r="F17370" i="7" l="1"/>
  <c r="F17371" i="7" l="1"/>
  <c r="F17372" i="7" l="1"/>
  <c r="F17373" i="7" l="1"/>
  <c r="F17374" i="7" l="1"/>
  <c r="F17375" i="7" l="1"/>
  <c r="F17376" i="7" l="1"/>
  <c r="F17377" i="7" l="1"/>
  <c r="F17378" i="7" l="1"/>
  <c r="F17379" i="7" l="1"/>
  <c r="F17380" i="7" l="1"/>
  <c r="F17381" i="7" l="1"/>
  <c r="F17382" i="7" l="1"/>
  <c r="F17383" i="7" l="1"/>
  <c r="F17384" i="7" l="1"/>
  <c r="F17385" i="7" l="1"/>
  <c r="F17386" i="7" l="1"/>
  <c r="F17387" i="7" l="1"/>
  <c r="F17388" i="7" l="1"/>
  <c r="F17389" i="7" l="1"/>
  <c r="F17390" i="7" l="1"/>
  <c r="F17391" i="7" l="1"/>
  <c r="F17392" i="7" l="1"/>
  <c r="F17393" i="7" l="1"/>
  <c r="F17394" i="7" l="1"/>
  <c r="F17395" i="7" l="1"/>
  <c r="F17396" i="7" l="1"/>
  <c r="F17397" i="7" l="1"/>
  <c r="F17398" i="7" l="1"/>
  <c r="F17399" i="7" l="1"/>
  <c r="F17400" i="7" l="1"/>
  <c r="F17401" i="7" l="1"/>
  <c r="F17402" i="7" l="1"/>
  <c r="F17403" i="7" l="1"/>
  <c r="F17404" i="7" l="1"/>
  <c r="F17405" i="7" l="1"/>
  <c r="F17406" i="7" l="1"/>
  <c r="F17407" i="7" l="1"/>
  <c r="F17408" i="7" l="1"/>
  <c r="F17409" i="7" l="1"/>
  <c r="F17410" i="7" l="1"/>
  <c r="F17411" i="7" l="1"/>
  <c r="F17412" i="7" l="1"/>
  <c r="F17413" i="7" l="1"/>
  <c r="F17414" i="7" l="1"/>
  <c r="F17415" i="7" l="1"/>
  <c r="F17416" i="7" l="1"/>
  <c r="F17417" i="7" l="1"/>
  <c r="F17418" i="7" l="1"/>
  <c r="F17419" i="7" l="1"/>
  <c r="F17420" i="7" l="1"/>
  <c r="F17421" i="7" l="1"/>
  <c r="F17422" i="7" l="1"/>
  <c r="F17423" i="7" l="1"/>
  <c r="F17424" i="7" l="1"/>
  <c r="F17425" i="7" l="1"/>
  <c r="F17426" i="7" l="1"/>
  <c r="F17427" i="7" l="1"/>
  <c r="F17428" i="7" l="1"/>
  <c r="F17429" i="7" l="1"/>
  <c r="F17430" i="7" l="1"/>
  <c r="F17431" i="7" l="1"/>
  <c r="F17432" i="7" l="1"/>
  <c r="F17433" i="7" l="1"/>
  <c r="F17434" i="7" l="1"/>
  <c r="F17435" i="7" l="1"/>
  <c r="F17436" i="7" l="1"/>
  <c r="F17437" i="7" l="1"/>
  <c r="F17438" i="7" l="1"/>
  <c r="F17439" i="7" l="1"/>
  <c r="F17440" i="7" l="1"/>
  <c r="F17441" i="7" l="1"/>
  <c r="F17442" i="7" l="1"/>
  <c r="F17443" i="7" l="1"/>
  <c r="F17444" i="7" l="1"/>
  <c r="F17445" i="7" l="1"/>
  <c r="F17446" i="7" l="1"/>
  <c r="F17447" i="7" l="1"/>
  <c r="F17448" i="7" l="1"/>
  <c r="F17449" i="7" l="1"/>
  <c r="F17450" i="7" l="1"/>
  <c r="F17451" i="7" l="1"/>
  <c r="F17452" i="7" l="1"/>
  <c r="F17453" i="7" l="1"/>
  <c r="F17454" i="7" l="1"/>
  <c r="F17455" i="7" l="1"/>
  <c r="F17456" i="7" l="1"/>
  <c r="F17457" i="7" l="1"/>
  <c r="F17458" i="7" l="1"/>
  <c r="F17459" i="7" l="1"/>
  <c r="F17460" i="7" l="1"/>
  <c r="F17461" i="7" l="1"/>
  <c r="F17462" i="7" l="1"/>
  <c r="F17463" i="7" l="1"/>
  <c r="F17464" i="7" l="1"/>
  <c r="F17465" i="7" l="1"/>
  <c r="F17466" i="7" l="1"/>
  <c r="F17467" i="7" l="1"/>
  <c r="F17468" i="7" l="1"/>
  <c r="F17469" i="7" l="1"/>
  <c r="F17470" i="7" l="1"/>
  <c r="F17471" i="7" l="1"/>
  <c r="F17472" i="7" l="1"/>
  <c r="F17473" i="7" l="1"/>
  <c r="F17474" i="7" l="1"/>
  <c r="F17475" i="7" l="1"/>
  <c r="F17476" i="7" l="1"/>
  <c r="F17477" i="7" l="1"/>
  <c r="F17478" i="7" l="1"/>
  <c r="F17479" i="7" l="1"/>
  <c r="F17480" i="7" l="1"/>
  <c r="F17481" i="7" l="1"/>
  <c r="F17482" i="7" l="1"/>
  <c r="F17483" i="7" l="1"/>
  <c r="F17484" i="7" l="1"/>
  <c r="F17485" i="7" l="1"/>
  <c r="F17486" i="7" l="1"/>
  <c r="F17487" i="7" l="1"/>
  <c r="F17488" i="7" l="1"/>
  <c r="F17489" i="7" l="1"/>
  <c r="F17490" i="7" l="1"/>
  <c r="F17491" i="7" l="1"/>
  <c r="F17492" i="7" l="1"/>
  <c r="F17493" i="7" l="1"/>
  <c r="F17494" i="7" l="1"/>
  <c r="F17495" i="7" l="1"/>
  <c r="F17496" i="7" l="1"/>
  <c r="F17497" i="7" l="1"/>
  <c r="F17498" i="7" l="1"/>
  <c r="F17499" i="7" l="1"/>
  <c r="F17500" i="7" l="1"/>
  <c r="F17501" i="7" l="1"/>
  <c r="F17502" i="7" l="1"/>
  <c r="F17503" i="7" l="1"/>
  <c r="F17504" i="7" l="1"/>
  <c r="F17505" i="7" l="1"/>
  <c r="F17506" i="7" l="1"/>
  <c r="F17507" i="7" l="1"/>
  <c r="F17508" i="7" l="1"/>
  <c r="F17509" i="7" l="1"/>
  <c r="F17510" i="7" l="1"/>
  <c r="F17511" i="7" l="1"/>
  <c r="F17512" i="7" l="1"/>
  <c r="F17513" i="7" l="1"/>
  <c r="F17514" i="7" l="1"/>
  <c r="F17515" i="7" l="1"/>
  <c r="F17516" i="7" l="1"/>
  <c r="F17517" i="7" l="1"/>
  <c r="F17518" i="7" l="1"/>
  <c r="F17519" i="7" l="1"/>
  <c r="F17520" i="7" l="1"/>
  <c r="F17521" i="7" l="1"/>
  <c r="F17522" i="7" l="1"/>
  <c r="F17523" i="7" l="1"/>
  <c r="F17524" i="7" l="1"/>
  <c r="F17525" i="7" l="1"/>
  <c r="F17526" i="7" l="1"/>
  <c r="F17527" i="7" l="1"/>
  <c r="F17528" i="7" l="1"/>
  <c r="F17529" i="7" l="1"/>
  <c r="F17530" i="7" l="1"/>
  <c r="F17531" i="7" l="1"/>
  <c r="F17532" i="7" l="1"/>
  <c r="F17533" i="7" l="1"/>
  <c r="F17534" i="7" l="1"/>
  <c r="F17535" i="7" l="1"/>
  <c r="F17536" i="7" l="1"/>
  <c r="F17537" i="7" l="1"/>
  <c r="F17538" i="7" l="1"/>
  <c r="F17539" i="7" l="1"/>
  <c r="F17540" i="7" l="1"/>
  <c r="F17541" i="7" l="1"/>
  <c r="F17542" i="7" l="1"/>
  <c r="F17543" i="7" l="1"/>
  <c r="F17544" i="7" l="1"/>
  <c r="F17545" i="7" l="1"/>
  <c r="F17546" i="7" l="1"/>
  <c r="F17547" i="7" l="1"/>
  <c r="F17548" i="7" l="1"/>
  <c r="F17549" i="7" l="1"/>
  <c r="F17550" i="7" l="1"/>
  <c r="F17551" i="7" l="1"/>
  <c r="F17552" i="7" l="1"/>
  <c r="F17553" i="7" l="1"/>
  <c r="F17554" i="7" l="1"/>
  <c r="F17555" i="7" l="1"/>
  <c r="F17556" i="7" l="1"/>
  <c r="F17557" i="7" l="1"/>
  <c r="F17558" i="7" l="1"/>
  <c r="F17559" i="7" l="1"/>
  <c r="F17560" i="7" l="1"/>
  <c r="F17561" i="7" l="1"/>
  <c r="F17562" i="7" l="1"/>
  <c r="F17563" i="7" l="1"/>
  <c r="F17564" i="7" l="1"/>
  <c r="F17565" i="7" l="1"/>
  <c r="F17566" i="7" l="1"/>
  <c r="F17567" i="7" l="1"/>
  <c r="F17568" i="7" l="1"/>
  <c r="F17569" i="7" l="1"/>
  <c r="F17570" i="7" l="1"/>
  <c r="F17571" i="7" l="1"/>
  <c r="F17572" i="7" l="1"/>
  <c r="F17573" i="7" l="1"/>
  <c r="F17574" i="7" l="1"/>
  <c r="F17575" i="7" l="1"/>
  <c r="F17576" i="7" l="1"/>
  <c r="F17577" i="7" l="1"/>
  <c r="F17578" i="7" l="1"/>
  <c r="F17579" i="7" l="1"/>
  <c r="F17580" i="7" l="1"/>
  <c r="F17581" i="7" l="1"/>
  <c r="F17582" i="7" l="1"/>
  <c r="F17583" i="7" l="1"/>
  <c r="F17584" i="7" l="1"/>
  <c r="F17585" i="7" l="1"/>
  <c r="F17586" i="7" l="1"/>
  <c r="F17587" i="7" l="1"/>
  <c r="F17588" i="7" l="1"/>
  <c r="F17589" i="7" l="1"/>
  <c r="F17590" i="7" l="1"/>
  <c r="F17591" i="7" l="1"/>
  <c r="F17592" i="7" l="1"/>
  <c r="F17593" i="7" l="1"/>
  <c r="F17594" i="7" l="1"/>
  <c r="F17595" i="7" l="1"/>
  <c r="F17596" i="7" l="1"/>
  <c r="F17597" i="7" l="1"/>
  <c r="F17598" i="7" l="1"/>
  <c r="F17599" i="7" l="1"/>
  <c r="F17600" i="7" l="1"/>
  <c r="F17601" i="7" l="1"/>
  <c r="F17602" i="7" l="1"/>
  <c r="F17603" i="7" l="1"/>
  <c r="F17604" i="7" l="1"/>
  <c r="F17605" i="7" l="1"/>
  <c r="F17606" i="7" l="1"/>
  <c r="F17607" i="7" l="1"/>
  <c r="F17608" i="7" l="1"/>
  <c r="F17609" i="7" l="1"/>
  <c r="F17610" i="7" l="1"/>
  <c r="F17611" i="7" l="1"/>
  <c r="F17612" i="7" l="1"/>
  <c r="F17613" i="7" l="1"/>
  <c r="F17614" i="7" l="1"/>
  <c r="F17615" i="7" l="1"/>
  <c r="F17616" i="7" l="1"/>
  <c r="F17617" i="7" l="1"/>
  <c r="F17618" i="7" l="1"/>
  <c r="F17619" i="7" l="1"/>
  <c r="F17620" i="7" l="1"/>
  <c r="F17621" i="7" l="1"/>
  <c r="F17622" i="7" l="1"/>
  <c r="F17623" i="7" l="1"/>
  <c r="F17624" i="7" l="1"/>
  <c r="F17625" i="7" l="1"/>
  <c r="F17626" i="7" l="1"/>
  <c r="F17627" i="7" l="1"/>
  <c r="F17628" i="7" l="1"/>
  <c r="F17629" i="7" l="1"/>
  <c r="F17630" i="7" l="1"/>
  <c r="F17631" i="7" l="1"/>
  <c r="F17632" i="7" l="1"/>
  <c r="F17633" i="7" l="1"/>
  <c r="F17634" i="7" l="1"/>
  <c r="F17635" i="7" l="1"/>
  <c r="F17636" i="7" l="1"/>
  <c r="F17637" i="7" l="1"/>
  <c r="F17638" i="7" l="1"/>
  <c r="F17639" i="7" l="1"/>
  <c r="F17640" i="7" l="1"/>
  <c r="F17641" i="7" l="1"/>
  <c r="F17642" i="7" l="1"/>
  <c r="F17643" i="7" l="1"/>
  <c r="F17644" i="7" l="1"/>
  <c r="F17645" i="7" l="1"/>
  <c r="F17646" i="7" l="1"/>
  <c r="F17647" i="7" l="1"/>
  <c r="F17648" i="7" l="1"/>
  <c r="F17649" i="7" l="1"/>
  <c r="F17650" i="7" l="1"/>
  <c r="F17651" i="7" l="1"/>
  <c r="F17652" i="7" l="1"/>
  <c r="F17653" i="7" l="1"/>
  <c r="F17654" i="7" l="1"/>
  <c r="F17655" i="7" l="1"/>
  <c r="F17656" i="7" l="1"/>
  <c r="F17657" i="7" l="1"/>
  <c r="F17658" i="7" l="1"/>
  <c r="F17659" i="7" l="1"/>
  <c r="F17660" i="7" l="1"/>
  <c r="F17661" i="7" l="1"/>
  <c r="F17662" i="7" l="1"/>
  <c r="F17663" i="7" l="1"/>
  <c r="F17664" i="7" l="1"/>
  <c r="F17665" i="7" l="1"/>
  <c r="F17666" i="7" l="1"/>
  <c r="F17667" i="7" l="1"/>
  <c r="F17668" i="7" l="1"/>
  <c r="F17669" i="7" l="1"/>
  <c r="F17670" i="7" l="1"/>
  <c r="F17671" i="7" l="1"/>
  <c r="F17672" i="7" l="1"/>
  <c r="F17673" i="7" l="1"/>
  <c r="F17674" i="7" l="1"/>
  <c r="F17675" i="7" l="1"/>
  <c r="F17676" i="7" l="1"/>
  <c r="F17677" i="7" l="1"/>
  <c r="F17678" i="7" l="1"/>
  <c r="F17679" i="7" l="1"/>
  <c r="F17680" i="7" l="1"/>
  <c r="F17681" i="7" l="1"/>
  <c r="F17682" i="7" l="1"/>
  <c r="F17683" i="7" l="1"/>
  <c r="F17684" i="7" l="1"/>
  <c r="F17685" i="7" l="1"/>
  <c r="F17686" i="7" l="1"/>
  <c r="F17687" i="7" l="1"/>
  <c r="F17688" i="7" l="1"/>
  <c r="F17689" i="7" l="1"/>
  <c r="F17690" i="7" l="1"/>
  <c r="F17691" i="7" l="1"/>
  <c r="F17692" i="7" l="1"/>
  <c r="F17693" i="7" l="1"/>
  <c r="F17694" i="7" l="1"/>
  <c r="F17695" i="7" l="1"/>
  <c r="F17696" i="7" l="1"/>
  <c r="F17697" i="7" l="1"/>
  <c r="F17698" i="7" l="1"/>
  <c r="F17699" i="7" l="1"/>
  <c r="F17700" i="7" l="1"/>
  <c r="F17701" i="7" l="1"/>
  <c r="F17702" i="7" l="1"/>
  <c r="F17703" i="7" l="1"/>
  <c r="F17704" i="7" l="1"/>
  <c r="F17705" i="7" l="1"/>
  <c r="F17706" i="7" l="1"/>
  <c r="F17707" i="7" l="1"/>
  <c r="F17708" i="7" l="1"/>
  <c r="F17709" i="7" l="1"/>
  <c r="F17710" i="7" l="1"/>
  <c r="F17711" i="7" l="1"/>
  <c r="F17712" i="7" l="1"/>
  <c r="F17713" i="7" l="1"/>
  <c r="F17714" i="7" l="1"/>
  <c r="F17715" i="7" l="1"/>
  <c r="F17716" i="7" l="1"/>
  <c r="F17717" i="7" l="1"/>
  <c r="F17718" i="7" l="1"/>
  <c r="F17719" i="7" l="1"/>
  <c r="F17720" i="7" l="1"/>
  <c r="F17721" i="7" l="1"/>
  <c r="F17722" i="7" l="1"/>
  <c r="F17723" i="7" l="1"/>
  <c r="F17724" i="7" l="1"/>
  <c r="F17725" i="7" l="1"/>
  <c r="F17726" i="7" l="1"/>
  <c r="F17727" i="7" l="1"/>
  <c r="F17728" i="7" l="1"/>
  <c r="F17729" i="7" l="1"/>
  <c r="F17730" i="7" l="1"/>
  <c r="F17731" i="7" l="1"/>
  <c r="F17732" i="7" l="1"/>
  <c r="F17733" i="7" l="1"/>
  <c r="F17734" i="7" l="1"/>
  <c r="F17735" i="7" l="1"/>
  <c r="F17736" i="7" l="1"/>
  <c r="F17737" i="7" l="1"/>
  <c r="F17738" i="7" l="1"/>
  <c r="F17739" i="7" l="1"/>
  <c r="F17740" i="7" l="1"/>
  <c r="F17741" i="7" l="1"/>
  <c r="F17742" i="7" l="1"/>
  <c r="F17743" i="7" l="1"/>
  <c r="F17744" i="7" l="1"/>
  <c r="F17745" i="7" l="1"/>
  <c r="F17746" i="7" l="1"/>
  <c r="F17747" i="7" l="1"/>
  <c r="F17748" i="7" l="1"/>
  <c r="F17749" i="7" l="1"/>
  <c r="F17750" i="7" l="1"/>
  <c r="F17751" i="7" l="1"/>
  <c r="F17752" i="7" l="1"/>
  <c r="F17753" i="7" l="1"/>
  <c r="F17754" i="7" l="1"/>
  <c r="F17755" i="7" l="1"/>
  <c r="F17756" i="7" l="1"/>
  <c r="F17757" i="7" l="1"/>
  <c r="F17758" i="7" l="1"/>
  <c r="F17759" i="7" l="1"/>
  <c r="F17760" i="7" l="1"/>
  <c r="F17761" i="7" l="1"/>
  <c r="F17762" i="7" l="1"/>
  <c r="F17763" i="7" l="1"/>
  <c r="F17764" i="7" l="1"/>
  <c r="F17765" i="7" l="1"/>
  <c r="F17766" i="7" l="1"/>
  <c r="F17767" i="7" l="1"/>
  <c r="F17768" i="7" l="1"/>
  <c r="F17769" i="7" l="1"/>
  <c r="F17770" i="7" l="1"/>
  <c r="F17771" i="7" l="1"/>
  <c r="F17772" i="7" l="1"/>
  <c r="F17773" i="7" l="1"/>
  <c r="F17774" i="7" l="1"/>
  <c r="F17775" i="7" l="1"/>
  <c r="F17776" i="7" l="1"/>
  <c r="F17777" i="7" l="1"/>
  <c r="F17778" i="7" l="1"/>
  <c r="F17779" i="7" l="1"/>
  <c r="F17780" i="7" l="1"/>
  <c r="F17781" i="7" l="1"/>
  <c r="F17782" i="7" l="1"/>
  <c r="F17783" i="7" l="1"/>
  <c r="F17784" i="7" l="1"/>
  <c r="F17785" i="7" l="1"/>
  <c r="F17786" i="7" l="1"/>
  <c r="F17787" i="7" l="1"/>
  <c r="F17788" i="7" l="1"/>
  <c r="F17789" i="7" l="1"/>
  <c r="F17790" i="7" l="1"/>
  <c r="F17791" i="7" l="1"/>
  <c r="F17792" i="7" l="1"/>
  <c r="F17793" i="7" l="1"/>
  <c r="F17794" i="7" l="1"/>
  <c r="F17795" i="7" l="1"/>
  <c r="F17796" i="7" l="1"/>
  <c r="F17797" i="7" l="1"/>
  <c r="F17798" i="7" l="1"/>
  <c r="F17799" i="7" l="1"/>
  <c r="F17800" i="7" l="1"/>
  <c r="F17801" i="7" l="1"/>
  <c r="F17802" i="7" l="1"/>
  <c r="F17803" i="7" l="1"/>
  <c r="F17804" i="7" l="1"/>
  <c r="F17805" i="7" l="1"/>
  <c r="F17806" i="7" l="1"/>
  <c r="F17807" i="7" l="1"/>
  <c r="F17808" i="7" l="1"/>
  <c r="F17809" i="7" l="1"/>
  <c r="F17810" i="7" l="1"/>
  <c r="F17811" i="7" l="1"/>
  <c r="F17812" i="7" l="1"/>
  <c r="F17813" i="7" l="1"/>
  <c r="F17814" i="7" l="1"/>
  <c r="F17815" i="7" l="1"/>
  <c r="F17816" i="7" l="1"/>
  <c r="F17817" i="7" l="1"/>
  <c r="F17818" i="7" l="1"/>
  <c r="F17819" i="7" l="1"/>
  <c r="F17820" i="7" l="1"/>
  <c r="F17821" i="7" l="1"/>
  <c r="F17822" i="7" l="1"/>
  <c r="F17823" i="7" l="1"/>
  <c r="F17824" i="7" l="1"/>
  <c r="F17825" i="7" l="1"/>
  <c r="F17826" i="7" l="1"/>
  <c r="F17827" i="7" l="1"/>
  <c r="F17828" i="7" l="1"/>
  <c r="F17829" i="7" l="1"/>
  <c r="F17830" i="7" l="1"/>
  <c r="F17831" i="7" l="1"/>
  <c r="F17832" i="7" l="1"/>
  <c r="F17833" i="7" l="1"/>
  <c r="F17834" i="7" l="1"/>
  <c r="F17835" i="7" l="1"/>
  <c r="F17836" i="7" l="1"/>
  <c r="F17837" i="7" l="1"/>
  <c r="F17838" i="7" l="1"/>
  <c r="F17839" i="7" l="1"/>
  <c r="F17840" i="7" l="1"/>
  <c r="F17841" i="7" l="1"/>
  <c r="F17842" i="7" l="1"/>
  <c r="F17843" i="7" l="1"/>
  <c r="F17844" i="7" l="1"/>
  <c r="F17845" i="7" l="1"/>
  <c r="F17846" i="7" l="1"/>
  <c r="F17847" i="7" l="1"/>
  <c r="F17848" i="7" l="1"/>
  <c r="F17849" i="7" l="1"/>
  <c r="F17850" i="7" l="1"/>
  <c r="F17851" i="7" l="1"/>
  <c r="F17852" i="7" l="1"/>
  <c r="F17853" i="7" l="1"/>
  <c r="F17854" i="7" l="1"/>
  <c r="F17855" i="7" l="1"/>
  <c r="F17856" i="7" l="1"/>
  <c r="F17857" i="7" l="1"/>
  <c r="F17858" i="7" l="1"/>
  <c r="F17859" i="7" l="1"/>
  <c r="F17860" i="7" l="1"/>
  <c r="F17861" i="7" l="1"/>
  <c r="F17862" i="7" l="1"/>
  <c r="F17863" i="7" l="1"/>
  <c r="F17864" i="7" l="1"/>
  <c r="F17865" i="7" l="1"/>
  <c r="F17866" i="7" l="1"/>
  <c r="F17867" i="7" l="1"/>
  <c r="F17868" i="7" l="1"/>
  <c r="F17869" i="7" l="1"/>
  <c r="F17870" i="7" l="1"/>
  <c r="F17871" i="7" l="1"/>
  <c r="F17872" i="7" l="1"/>
  <c r="F17873" i="7" l="1"/>
  <c r="F17874" i="7" l="1"/>
  <c r="F17875" i="7" l="1"/>
  <c r="F17876" i="7" l="1"/>
  <c r="F17877" i="7" l="1"/>
  <c r="F17878" i="7" l="1"/>
  <c r="F17879" i="7" l="1"/>
  <c r="F17880" i="7" l="1"/>
  <c r="F17881" i="7" l="1"/>
  <c r="F17882" i="7" l="1"/>
  <c r="F17883" i="7" l="1"/>
  <c r="F17884" i="7" l="1"/>
  <c r="F17885" i="7" l="1"/>
  <c r="F17886" i="7" l="1"/>
  <c r="F17887" i="7" l="1"/>
  <c r="F17888" i="7" l="1"/>
  <c r="F17889" i="7" l="1"/>
  <c r="F17890" i="7" l="1"/>
  <c r="F17891" i="7" l="1"/>
  <c r="F17892" i="7" l="1"/>
  <c r="F17893" i="7" l="1"/>
  <c r="F17894" i="7" l="1"/>
  <c r="F17895" i="7" l="1"/>
  <c r="F17896" i="7" l="1"/>
  <c r="F17897" i="7" l="1"/>
  <c r="F17898" i="7" l="1"/>
  <c r="F17899" i="7" l="1"/>
  <c r="F17900" i="7" l="1"/>
  <c r="F17901" i="7" l="1"/>
  <c r="F17902" i="7" l="1"/>
  <c r="F17903" i="7" l="1"/>
  <c r="F17904" i="7" l="1"/>
  <c r="F17905" i="7" l="1"/>
  <c r="F17906" i="7" l="1"/>
  <c r="F17907" i="7" l="1"/>
  <c r="F17908" i="7" l="1"/>
  <c r="F17909" i="7" l="1"/>
  <c r="F17910" i="7" l="1"/>
  <c r="F17911" i="7" l="1"/>
  <c r="F17912" i="7" l="1"/>
  <c r="F17913" i="7" l="1"/>
  <c r="F17914" i="7" l="1"/>
  <c r="F17915" i="7" l="1"/>
  <c r="F17916" i="7" l="1"/>
  <c r="F17917" i="7" l="1"/>
  <c r="F17918" i="7" l="1"/>
  <c r="F17919" i="7" l="1"/>
  <c r="F17920" i="7" l="1"/>
  <c r="F17921" i="7" l="1"/>
  <c r="F17922" i="7" l="1"/>
  <c r="F17923" i="7" l="1"/>
  <c r="F17924" i="7" l="1"/>
  <c r="F17925" i="7" l="1"/>
  <c r="F17926" i="7" l="1"/>
  <c r="F17927" i="7" l="1"/>
  <c r="F17928" i="7" l="1"/>
  <c r="F17929" i="7" l="1"/>
  <c r="F17930" i="7" l="1"/>
  <c r="F17931" i="7" l="1"/>
  <c r="F17932" i="7" l="1"/>
  <c r="F17933" i="7" l="1"/>
  <c r="F17934" i="7" l="1"/>
  <c r="F17935" i="7" l="1"/>
  <c r="F17936" i="7" l="1"/>
  <c r="F17937" i="7" l="1"/>
  <c r="F17938" i="7" l="1"/>
  <c r="F17939" i="7" l="1"/>
  <c r="F17940" i="7" l="1"/>
  <c r="F17941" i="7" l="1"/>
  <c r="F17942" i="7" l="1"/>
  <c r="F17943" i="7" l="1"/>
  <c r="F17944" i="7" l="1"/>
  <c r="F17945" i="7" l="1"/>
  <c r="F17946" i="7" l="1"/>
  <c r="F17947" i="7" l="1"/>
  <c r="F17948" i="7" l="1"/>
  <c r="F17949" i="7" l="1"/>
  <c r="F17950" i="7" l="1"/>
  <c r="F17951" i="7" l="1"/>
  <c r="F17952" i="7" l="1"/>
  <c r="F17953" i="7" l="1"/>
  <c r="F17954" i="7" l="1"/>
  <c r="F17955" i="7" l="1"/>
  <c r="F17956" i="7" l="1"/>
  <c r="F17957" i="7" l="1"/>
  <c r="F17958" i="7" l="1"/>
  <c r="F17959" i="7" l="1"/>
  <c r="F17960" i="7" l="1"/>
  <c r="F17961" i="7" l="1"/>
  <c r="F17962" i="7" l="1"/>
  <c r="F17963" i="7" l="1"/>
  <c r="F17964" i="7" l="1"/>
  <c r="F17965" i="7" l="1"/>
  <c r="F17966" i="7" l="1"/>
  <c r="F17967" i="7" l="1"/>
  <c r="F17968" i="7" l="1"/>
  <c r="F17969" i="7" l="1"/>
  <c r="F17970" i="7" l="1"/>
  <c r="F17971" i="7" l="1"/>
  <c r="F17972" i="7" l="1"/>
  <c r="F17973" i="7" l="1"/>
  <c r="F17974" i="7" l="1"/>
  <c r="F17975" i="7" l="1"/>
  <c r="F17976" i="7" l="1"/>
  <c r="F17977" i="7" l="1"/>
  <c r="F17978" i="7" l="1"/>
  <c r="F17979" i="7" l="1"/>
  <c r="F17980" i="7" l="1"/>
  <c r="F17981" i="7" l="1"/>
  <c r="F17982" i="7" l="1"/>
  <c r="F17983" i="7" l="1"/>
  <c r="F17984" i="7" l="1"/>
  <c r="F17985" i="7" l="1"/>
  <c r="F17986" i="7" l="1"/>
  <c r="F17987" i="7" l="1"/>
  <c r="F17988" i="7" l="1"/>
  <c r="F17989" i="7" l="1"/>
  <c r="F17990" i="7" l="1"/>
  <c r="F17991" i="7" l="1"/>
  <c r="F17992" i="7" l="1"/>
  <c r="F17993" i="7" l="1"/>
  <c r="F17994" i="7" l="1"/>
  <c r="F17995" i="7" l="1"/>
  <c r="F17996" i="7" l="1"/>
  <c r="F17997" i="7" l="1"/>
  <c r="F17998" i="7" l="1"/>
  <c r="F17999" i="7" l="1"/>
  <c r="F18000" i="7" l="1"/>
  <c r="F18001" i="7" l="1"/>
  <c r="F18002" i="7" l="1"/>
  <c r="F18003" i="7" l="1"/>
  <c r="F18004" i="7" l="1"/>
  <c r="F18005" i="7" l="1"/>
  <c r="F18006" i="7" l="1"/>
  <c r="F18007" i="7" l="1"/>
  <c r="F18008" i="7" l="1"/>
  <c r="F18009" i="7" l="1"/>
  <c r="F18010" i="7" l="1"/>
  <c r="F18011" i="7" l="1"/>
  <c r="F18012" i="7" l="1"/>
  <c r="F18013" i="7" l="1"/>
  <c r="F18014" i="7" l="1"/>
  <c r="F18015" i="7" l="1"/>
  <c r="F18016" i="7" l="1"/>
  <c r="F18017" i="7" l="1"/>
  <c r="F18018" i="7" l="1"/>
  <c r="F18019" i="7" l="1"/>
  <c r="F18020" i="7" l="1"/>
  <c r="F18021" i="7" l="1"/>
  <c r="F18022" i="7" l="1"/>
  <c r="F18023" i="7" l="1"/>
  <c r="F18024" i="7" l="1"/>
  <c r="F18025" i="7" l="1"/>
  <c r="F18026" i="7" l="1"/>
  <c r="F18027" i="7" l="1"/>
  <c r="F18028" i="7" l="1"/>
  <c r="F18029" i="7" l="1"/>
  <c r="F18030" i="7" l="1"/>
  <c r="F18031" i="7" l="1"/>
  <c r="F18032" i="7" l="1"/>
  <c r="F18033" i="7" l="1"/>
  <c r="F18034" i="7" l="1"/>
  <c r="F18035" i="7" l="1"/>
  <c r="F18036" i="7" l="1"/>
  <c r="F18037" i="7" l="1"/>
  <c r="F18038" i="7" l="1"/>
  <c r="F18039" i="7" l="1"/>
  <c r="F18040" i="7" l="1"/>
  <c r="F18041" i="7" l="1"/>
  <c r="F18042" i="7" l="1"/>
  <c r="F18043" i="7" l="1"/>
  <c r="F18044" i="7" l="1"/>
  <c r="F18045" i="7" l="1"/>
  <c r="F18046" i="7" l="1"/>
  <c r="F18047" i="7" l="1"/>
  <c r="F18048" i="7" l="1"/>
  <c r="F18049" i="7" l="1"/>
  <c r="F18050" i="7" l="1"/>
  <c r="F18051" i="7" l="1"/>
  <c r="F18052" i="7" l="1"/>
  <c r="F18053" i="7" l="1"/>
  <c r="F18054" i="7" l="1"/>
  <c r="F18055" i="7" l="1"/>
  <c r="F18056" i="7" l="1"/>
  <c r="F18057" i="7" l="1"/>
  <c r="F18058" i="7" l="1"/>
  <c r="F18059" i="7" l="1"/>
  <c r="F18060" i="7" l="1"/>
  <c r="F18061" i="7" l="1"/>
  <c r="F18062" i="7" l="1"/>
  <c r="F18063" i="7" l="1"/>
  <c r="F18064" i="7" l="1"/>
  <c r="F18065" i="7" l="1"/>
  <c r="F18066" i="7" l="1"/>
  <c r="F18067" i="7" l="1"/>
  <c r="F18068" i="7" l="1"/>
  <c r="F18069" i="7" l="1"/>
  <c r="F18070" i="7" l="1"/>
  <c r="F18071" i="7" l="1"/>
  <c r="F18072" i="7" l="1"/>
  <c r="F18073" i="7" l="1"/>
  <c r="F18074" i="7" l="1"/>
  <c r="F18075" i="7" l="1"/>
  <c r="F18076" i="7" l="1"/>
  <c r="F18077" i="7" l="1"/>
  <c r="F18078" i="7" l="1"/>
  <c r="F18079" i="7" l="1"/>
  <c r="F18080" i="7" l="1"/>
  <c r="F18081" i="7" l="1"/>
  <c r="F18082" i="7" l="1"/>
  <c r="F18083" i="7" l="1"/>
  <c r="F18084" i="7" l="1"/>
  <c r="F18085" i="7" l="1"/>
  <c r="F18086" i="7" l="1"/>
  <c r="F18087" i="7" l="1"/>
  <c r="F18088" i="7" l="1"/>
  <c r="F18089" i="7" l="1"/>
  <c r="F18090" i="7" l="1"/>
  <c r="F18091" i="7" l="1"/>
  <c r="F18092" i="7" l="1"/>
  <c r="F18093" i="7" l="1"/>
  <c r="F18094" i="7" l="1"/>
  <c r="F18095" i="7" l="1"/>
  <c r="F18096" i="7" l="1"/>
  <c r="F18097" i="7" l="1"/>
  <c r="F18098" i="7" l="1"/>
  <c r="F18099" i="7" l="1"/>
  <c r="F18100" i="7" l="1"/>
  <c r="F18101" i="7" l="1"/>
  <c r="F18102" i="7" l="1"/>
  <c r="F18103" i="7" l="1"/>
  <c r="F18104" i="7" l="1"/>
  <c r="F18105" i="7" l="1"/>
  <c r="F18106" i="7" l="1"/>
  <c r="F18107" i="7" l="1"/>
  <c r="F18108" i="7" l="1"/>
  <c r="F18109" i="7" l="1"/>
  <c r="F18110" i="7" l="1"/>
  <c r="F18111" i="7" l="1"/>
  <c r="F18112" i="7" l="1"/>
  <c r="F18113" i="7" l="1"/>
  <c r="F18114" i="7" l="1"/>
  <c r="F18115" i="7" l="1"/>
  <c r="F18116" i="7" l="1"/>
  <c r="F18117" i="7" l="1"/>
  <c r="F18118" i="7" l="1"/>
  <c r="F18119" i="7" l="1"/>
  <c r="F18120" i="7" l="1"/>
  <c r="F18121" i="7" l="1"/>
  <c r="F18122" i="7" l="1"/>
  <c r="F18123" i="7" l="1"/>
  <c r="F18124" i="7" l="1"/>
  <c r="F18125" i="7" l="1"/>
  <c r="F18126" i="7" l="1"/>
  <c r="F18127" i="7" l="1"/>
  <c r="F18128" i="7" l="1"/>
  <c r="F18129" i="7" l="1"/>
  <c r="F18130" i="7" l="1"/>
  <c r="F18131" i="7" l="1"/>
  <c r="F18132" i="7" l="1"/>
  <c r="F18133" i="7" l="1"/>
  <c r="F18134" i="7" l="1"/>
  <c r="F18135" i="7" l="1"/>
  <c r="F18136" i="7" l="1"/>
  <c r="F18137" i="7" l="1"/>
  <c r="F18138" i="7" l="1"/>
  <c r="F18139" i="7" l="1"/>
  <c r="F18140" i="7" l="1"/>
  <c r="F18141" i="7" l="1"/>
  <c r="F18142" i="7" l="1"/>
  <c r="F18143" i="7" l="1"/>
  <c r="F18144" i="7" l="1"/>
  <c r="F18145" i="7" l="1"/>
  <c r="F18146" i="7" l="1"/>
  <c r="F18147" i="7" l="1"/>
  <c r="F18148" i="7" l="1"/>
  <c r="F18149" i="7" l="1"/>
  <c r="F18150" i="7" l="1"/>
  <c r="F18151" i="7" l="1"/>
  <c r="F18152" i="7" l="1"/>
  <c r="F18153" i="7" l="1"/>
  <c r="F18154" i="7" l="1"/>
  <c r="F18155" i="7" l="1"/>
  <c r="F18156" i="7" l="1"/>
  <c r="F18157" i="7" l="1"/>
  <c r="F18158" i="7" l="1"/>
  <c r="F18159" i="7" l="1"/>
  <c r="F18160" i="7" l="1"/>
  <c r="F18161" i="7" l="1"/>
  <c r="F18162" i="7" l="1"/>
  <c r="F18163" i="7" l="1"/>
  <c r="F18164" i="7" l="1"/>
  <c r="F18165" i="7" l="1"/>
  <c r="F18166" i="7" l="1"/>
  <c r="F18167" i="7" l="1"/>
  <c r="F18168" i="7" l="1"/>
  <c r="F18169" i="7" l="1"/>
  <c r="F18170" i="7" l="1"/>
  <c r="F18171" i="7" l="1"/>
  <c r="F18172" i="7" l="1"/>
  <c r="F18173" i="7" l="1"/>
  <c r="F18174" i="7" l="1"/>
  <c r="F18175" i="7" l="1"/>
  <c r="F18176" i="7" l="1"/>
  <c r="F18177" i="7" l="1"/>
  <c r="F18178" i="7" l="1"/>
  <c r="F18179" i="7" l="1"/>
  <c r="F18180" i="7" l="1"/>
  <c r="F18181" i="7" l="1"/>
  <c r="F18182" i="7" l="1"/>
  <c r="F18183" i="7" l="1"/>
  <c r="F18184" i="7" l="1"/>
  <c r="F18185" i="7" l="1"/>
  <c r="F18186" i="7" l="1"/>
  <c r="F18187" i="7" l="1"/>
  <c r="F18188" i="7" l="1"/>
  <c r="F18189" i="7" l="1"/>
  <c r="F18190" i="7" l="1"/>
  <c r="F18191" i="7" l="1"/>
  <c r="F18192" i="7" l="1"/>
  <c r="F18193" i="7" l="1"/>
  <c r="F18194" i="7" l="1"/>
  <c r="F18195" i="7" l="1"/>
  <c r="F18196" i="7" l="1"/>
  <c r="F18197" i="7" l="1"/>
  <c r="F18198" i="7" l="1"/>
  <c r="F18199" i="7" l="1"/>
  <c r="F18200" i="7" l="1"/>
  <c r="F18201" i="7" l="1"/>
  <c r="F18202" i="7" l="1"/>
  <c r="F18203" i="7" l="1"/>
  <c r="F18204" i="7" l="1"/>
  <c r="F18205" i="7" l="1"/>
  <c r="F18206" i="7" l="1"/>
  <c r="F18207" i="7" l="1"/>
  <c r="F18208" i="7" l="1"/>
  <c r="F18209" i="7" l="1"/>
  <c r="F18210" i="7" l="1"/>
  <c r="F18211" i="7" l="1"/>
  <c r="F18212" i="7" l="1"/>
  <c r="F18213" i="7" l="1"/>
  <c r="F18214" i="7" l="1"/>
  <c r="F18215" i="7" l="1"/>
  <c r="F18216" i="7" l="1"/>
  <c r="F18217" i="7" l="1"/>
  <c r="F18218" i="7" l="1"/>
  <c r="F18219" i="7" l="1"/>
  <c r="F18220" i="7" l="1"/>
  <c r="F18221" i="7" l="1"/>
  <c r="F18222" i="7" l="1"/>
  <c r="F18223" i="7" l="1"/>
  <c r="F18224" i="7" l="1"/>
  <c r="F18225" i="7" l="1"/>
  <c r="F18226" i="7" l="1"/>
  <c r="F18227" i="7" l="1"/>
  <c r="F18228" i="7" l="1"/>
  <c r="F18229" i="7" l="1"/>
  <c r="F18230" i="7" l="1"/>
  <c r="F18231" i="7" l="1"/>
  <c r="F18232" i="7" l="1"/>
  <c r="F18233" i="7" l="1"/>
  <c r="F18234" i="7" l="1"/>
  <c r="F18235" i="7" l="1"/>
  <c r="F18236" i="7" l="1"/>
  <c r="F18237" i="7" l="1"/>
  <c r="F18238" i="7" l="1"/>
  <c r="F18239" i="7" l="1"/>
  <c r="F18240" i="7" l="1"/>
  <c r="F18241" i="7" l="1"/>
  <c r="F18242" i="7" l="1"/>
  <c r="F18243" i="7" l="1"/>
  <c r="F18244" i="7" l="1"/>
  <c r="F18245" i="7" l="1"/>
  <c r="F18246" i="7" l="1"/>
  <c r="F18247" i="7" l="1"/>
  <c r="F18248" i="7" l="1"/>
  <c r="F18249" i="7" l="1"/>
  <c r="F18250" i="7" l="1"/>
  <c r="F18251" i="7" l="1"/>
  <c r="F18252" i="7" l="1"/>
  <c r="F18253" i="7" l="1"/>
  <c r="F18254" i="7" l="1"/>
  <c r="F18255" i="7" l="1"/>
  <c r="F18256" i="7" l="1"/>
  <c r="F18257" i="7" l="1"/>
  <c r="F18258" i="7" l="1"/>
  <c r="F18259" i="7" l="1"/>
  <c r="F18260" i="7" l="1"/>
  <c r="F18261" i="7" l="1"/>
  <c r="F18262" i="7" l="1"/>
  <c r="F18263" i="7" l="1"/>
  <c r="F18264" i="7" l="1"/>
  <c r="F18265" i="7" l="1"/>
  <c r="F18266" i="7" l="1"/>
  <c r="F18267" i="7" l="1"/>
  <c r="F18268" i="7" l="1"/>
  <c r="F18269" i="7" l="1"/>
  <c r="F18270" i="7" l="1"/>
  <c r="F18271" i="7" l="1"/>
  <c r="F18272" i="7" l="1"/>
  <c r="F18273" i="7" l="1"/>
  <c r="F18274" i="7" l="1"/>
  <c r="F18275" i="7" l="1"/>
  <c r="F18276" i="7" l="1"/>
  <c r="F18277" i="7" l="1"/>
  <c r="F18278" i="7" l="1"/>
  <c r="F18279" i="7" l="1"/>
  <c r="F18280" i="7" l="1"/>
  <c r="F18281" i="7" l="1"/>
  <c r="F18282" i="7" l="1"/>
  <c r="F18283" i="7" l="1"/>
  <c r="F18284" i="7" l="1"/>
  <c r="F18285" i="7" l="1"/>
  <c r="F18286" i="7" l="1"/>
  <c r="F18287" i="7" l="1"/>
  <c r="F18288" i="7" l="1"/>
  <c r="F18289" i="7" l="1"/>
  <c r="F18290" i="7" l="1"/>
  <c r="F18291" i="7" l="1"/>
  <c r="F18292" i="7" l="1"/>
  <c r="F18293" i="7" l="1"/>
  <c r="F18294" i="7" l="1"/>
  <c r="F18295" i="7" l="1"/>
  <c r="F18296" i="7" l="1"/>
  <c r="F18297" i="7" l="1"/>
  <c r="F18298" i="7" l="1"/>
  <c r="F18299" i="7" l="1"/>
  <c r="F18300" i="7" l="1"/>
  <c r="F18301" i="7" l="1"/>
  <c r="F18302" i="7" l="1"/>
  <c r="F18303" i="7" l="1"/>
  <c r="F18304" i="7" l="1"/>
  <c r="F18305" i="7" l="1"/>
  <c r="F18306" i="7" l="1"/>
  <c r="F18307" i="7" l="1"/>
  <c r="F18308" i="7" l="1"/>
  <c r="F18309" i="7" l="1"/>
  <c r="F18310" i="7" l="1"/>
  <c r="F18311" i="7" l="1"/>
  <c r="F18312" i="7" l="1"/>
  <c r="F18313" i="7" l="1"/>
  <c r="F18314" i="7" l="1"/>
  <c r="F18315" i="7" l="1"/>
  <c r="F18316" i="7" l="1"/>
  <c r="F18317" i="7" l="1"/>
  <c r="F18318" i="7" l="1"/>
  <c r="F18319" i="7" l="1"/>
  <c r="F18320" i="7" l="1"/>
  <c r="F18321" i="7" l="1"/>
  <c r="F18322" i="7" l="1"/>
  <c r="F18323" i="7" l="1"/>
  <c r="F18324" i="7" l="1"/>
  <c r="F18325" i="7" l="1"/>
  <c r="F18326" i="7" l="1"/>
  <c r="F18327" i="7" l="1"/>
  <c r="F18328" i="7" l="1"/>
  <c r="F18329" i="7" l="1"/>
  <c r="F18330" i="7" l="1"/>
  <c r="F18331" i="7" l="1"/>
  <c r="F18332" i="7" l="1"/>
  <c r="F18333" i="7" l="1"/>
  <c r="F18334" i="7" l="1"/>
  <c r="F18335" i="7" l="1"/>
  <c r="F18336" i="7" l="1"/>
  <c r="F18337" i="7" l="1"/>
  <c r="F18338" i="7" l="1"/>
  <c r="F18339" i="7" l="1"/>
  <c r="F18340" i="7" l="1"/>
  <c r="F18341" i="7" l="1"/>
  <c r="F18342" i="7" l="1"/>
  <c r="F18343" i="7" l="1"/>
  <c r="F18344" i="7" l="1"/>
  <c r="F18345" i="7" l="1"/>
  <c r="F18346" i="7" l="1"/>
  <c r="F18347" i="7" l="1"/>
  <c r="F18348" i="7" l="1"/>
  <c r="F18349" i="7" l="1"/>
  <c r="F18350" i="7" l="1"/>
  <c r="F18351" i="7" l="1"/>
  <c r="F18352" i="7" l="1"/>
  <c r="F18353" i="7" l="1"/>
  <c r="F18354" i="7" l="1"/>
  <c r="F18355" i="7" l="1"/>
  <c r="F18356" i="7" l="1"/>
  <c r="F18357" i="7" l="1"/>
  <c r="F18358" i="7" l="1"/>
  <c r="F18359" i="7" l="1"/>
  <c r="F18360" i="7" l="1"/>
  <c r="F18361" i="7" l="1"/>
  <c r="F18362" i="7" l="1"/>
  <c r="F18363" i="7" l="1"/>
  <c r="F18364" i="7" l="1"/>
  <c r="F18365" i="7" l="1"/>
  <c r="F18366" i="7" l="1"/>
  <c r="F18367" i="7" l="1"/>
  <c r="F18368" i="7" l="1"/>
  <c r="F18369" i="7" l="1"/>
  <c r="F18370" i="7" l="1"/>
  <c r="F18371" i="7" l="1"/>
  <c r="F18372" i="7" l="1"/>
  <c r="F18373" i="7" l="1"/>
  <c r="F18374" i="7" l="1"/>
  <c r="F18375" i="7" l="1"/>
  <c r="F18376" i="7" l="1"/>
  <c r="F18377" i="7" l="1"/>
  <c r="F18378" i="7" l="1"/>
  <c r="F18379" i="7" l="1"/>
  <c r="F18380" i="7" l="1"/>
  <c r="F18381" i="7" l="1"/>
  <c r="F18382" i="7" l="1"/>
  <c r="F18383" i="7" l="1"/>
  <c r="F18384" i="7" l="1"/>
  <c r="F18385" i="7" l="1"/>
  <c r="F18386" i="7" l="1"/>
  <c r="F18387" i="7" l="1"/>
  <c r="F18388" i="7" l="1"/>
  <c r="F18389" i="7" l="1"/>
  <c r="F18390" i="7" l="1"/>
  <c r="F18391" i="7" l="1"/>
  <c r="F18392" i="7" l="1"/>
  <c r="F18393" i="7" l="1"/>
  <c r="F18394" i="7" l="1"/>
  <c r="F18395" i="7" l="1"/>
  <c r="F18396" i="7" l="1"/>
  <c r="F18397" i="7" l="1"/>
  <c r="F18398" i="7" l="1"/>
  <c r="F18399" i="7" l="1"/>
  <c r="F18400" i="7" l="1"/>
  <c r="F18401" i="7" l="1"/>
  <c r="F18402" i="7" l="1"/>
  <c r="F18403" i="7" l="1"/>
  <c r="F18404" i="7" l="1"/>
  <c r="F18405" i="7" l="1"/>
  <c r="F18406" i="7" l="1"/>
  <c r="F18407" i="7" l="1"/>
  <c r="F18408" i="7" l="1"/>
  <c r="F18409" i="7" l="1"/>
  <c r="F18410" i="7" l="1"/>
  <c r="F18411" i="7" l="1"/>
  <c r="F18412" i="7" l="1"/>
  <c r="F18413" i="7" l="1"/>
  <c r="F18414" i="7" l="1"/>
  <c r="F18415" i="7" l="1"/>
  <c r="F18416" i="7" l="1"/>
  <c r="F18417" i="7" l="1"/>
  <c r="F18418" i="7" l="1"/>
  <c r="F18419" i="7" l="1"/>
  <c r="F18420" i="7" l="1"/>
  <c r="F18421" i="7" l="1"/>
  <c r="F18422" i="7" l="1"/>
  <c r="F18423" i="7" l="1"/>
  <c r="F18424" i="7" l="1"/>
  <c r="F18425" i="7" l="1"/>
  <c r="F18426" i="7" l="1"/>
  <c r="F18427" i="7" l="1"/>
  <c r="F18428" i="7" l="1"/>
  <c r="F18429" i="7" l="1"/>
  <c r="F18430" i="7" l="1"/>
  <c r="F18431" i="7" l="1"/>
  <c r="F18432" i="7" l="1"/>
  <c r="F18433" i="7" l="1"/>
  <c r="F18434" i="7" l="1"/>
  <c r="F18435" i="7" l="1"/>
  <c r="F18436" i="7" l="1"/>
  <c r="F18437" i="7" l="1"/>
  <c r="F18438" i="7" l="1"/>
  <c r="F18439" i="7" l="1"/>
  <c r="F18440" i="7" l="1"/>
  <c r="F18441" i="7" l="1"/>
  <c r="F18442" i="7" l="1"/>
  <c r="F18443" i="7" l="1"/>
  <c r="F18444" i="7" l="1"/>
  <c r="F18445" i="7" l="1"/>
  <c r="F18446" i="7" l="1"/>
  <c r="F18447" i="7" l="1"/>
  <c r="F18448" i="7" l="1"/>
  <c r="F18449" i="7" l="1"/>
  <c r="F18450" i="7" l="1"/>
  <c r="F18451" i="7" l="1"/>
  <c r="F18452" i="7" l="1"/>
  <c r="F18453" i="7" l="1"/>
  <c r="F18454" i="7" l="1"/>
  <c r="F18455" i="7" l="1"/>
  <c r="F18456" i="7" l="1"/>
  <c r="F18457" i="7" l="1"/>
  <c r="F18458" i="7" l="1"/>
  <c r="F18459" i="7" l="1"/>
  <c r="F18460" i="7" l="1"/>
  <c r="F18461" i="7" l="1"/>
  <c r="F18462" i="7" l="1"/>
  <c r="F18463" i="7" l="1"/>
  <c r="F18464" i="7" l="1"/>
  <c r="F18465" i="7" l="1"/>
  <c r="F18466" i="7" l="1"/>
  <c r="F18467" i="7" l="1"/>
  <c r="F18468" i="7" l="1"/>
  <c r="F18469" i="7" l="1"/>
  <c r="F18470" i="7" l="1"/>
  <c r="F18471" i="7" l="1"/>
  <c r="F18472" i="7" l="1"/>
  <c r="F18473" i="7" l="1"/>
  <c r="F18474" i="7" l="1"/>
  <c r="F18475" i="7" l="1"/>
  <c r="F18476" i="7" l="1"/>
  <c r="F18477" i="7" l="1"/>
  <c r="F18478" i="7" l="1"/>
  <c r="F18479" i="7" l="1"/>
  <c r="F18480" i="7" l="1"/>
  <c r="F18481" i="7" l="1"/>
  <c r="F18482" i="7" l="1"/>
  <c r="F18483" i="7" l="1"/>
  <c r="F18484" i="7" l="1"/>
  <c r="F18485" i="7" l="1"/>
  <c r="F18486" i="7" l="1"/>
  <c r="F18487" i="7" l="1"/>
  <c r="F18488" i="7" l="1"/>
  <c r="F18489" i="7" l="1"/>
  <c r="F18490" i="7" l="1"/>
  <c r="F18491" i="7" l="1"/>
  <c r="F18492" i="7" l="1"/>
  <c r="F18493" i="7" l="1"/>
  <c r="F18494" i="7" l="1"/>
  <c r="F18495" i="7" l="1"/>
  <c r="F18496" i="7" l="1"/>
  <c r="F18497" i="7" l="1"/>
  <c r="F18498" i="7" l="1"/>
  <c r="F18499" i="7" l="1"/>
  <c r="F18500" i="7" l="1"/>
  <c r="F18501" i="7" l="1"/>
  <c r="F18502" i="7" l="1"/>
  <c r="F18503" i="7" l="1"/>
  <c r="F18504" i="7" l="1"/>
  <c r="F18505" i="7" l="1"/>
  <c r="F18506" i="7" l="1"/>
  <c r="F18507" i="7" l="1"/>
  <c r="F18508" i="7" l="1"/>
  <c r="F18509" i="7" l="1"/>
  <c r="F18510" i="7" l="1"/>
  <c r="F18511" i="7" l="1"/>
  <c r="F18512" i="7" l="1"/>
  <c r="F18513" i="7" l="1"/>
  <c r="F18514" i="7" l="1"/>
  <c r="F18515" i="7" l="1"/>
  <c r="F18516" i="7" l="1"/>
  <c r="F18517" i="7" l="1"/>
  <c r="F18518" i="7" l="1"/>
  <c r="F18519" i="7" l="1"/>
  <c r="F18520" i="7" l="1"/>
  <c r="F18521" i="7" l="1"/>
  <c r="F18522" i="7" l="1"/>
  <c r="F18523" i="7" l="1"/>
  <c r="F18524" i="7" l="1"/>
  <c r="F18525" i="7" l="1"/>
  <c r="F18526" i="7" l="1"/>
  <c r="F18527" i="7" l="1"/>
  <c r="F18528" i="7" l="1"/>
  <c r="F18529" i="7" l="1"/>
  <c r="F18530" i="7" l="1"/>
  <c r="F18531" i="7" l="1"/>
  <c r="F18532" i="7" l="1"/>
  <c r="F18533" i="7" l="1"/>
  <c r="F18534" i="7" l="1"/>
  <c r="F18535" i="7" l="1"/>
  <c r="F18536" i="7" l="1"/>
  <c r="F18537" i="7" l="1"/>
  <c r="F18538" i="7" l="1"/>
  <c r="F18539" i="7" l="1"/>
  <c r="F18540" i="7" l="1"/>
  <c r="F18541" i="7" l="1"/>
  <c r="F18542" i="7" l="1"/>
  <c r="F18543" i="7" l="1"/>
  <c r="F18544" i="7" l="1"/>
  <c r="F18545" i="7" l="1"/>
  <c r="F18546" i="7" l="1"/>
  <c r="F18547" i="7" l="1"/>
  <c r="F18548" i="7" l="1"/>
  <c r="F18549" i="7" l="1"/>
  <c r="F18550" i="7" l="1"/>
  <c r="F18551" i="7" l="1"/>
  <c r="F18552" i="7" l="1"/>
  <c r="F18553" i="7" l="1"/>
  <c r="F18554" i="7" l="1"/>
  <c r="F18555" i="7" l="1"/>
  <c r="F18556" i="7" l="1"/>
  <c r="F18557" i="7" l="1"/>
  <c r="F18558" i="7" l="1"/>
  <c r="F18559" i="7" l="1"/>
  <c r="F18560" i="7" l="1"/>
  <c r="F18561" i="7" l="1"/>
  <c r="F18562" i="7" l="1"/>
  <c r="F18563" i="7" l="1"/>
  <c r="F18564" i="7" l="1"/>
  <c r="F18565" i="7" l="1"/>
  <c r="F18566" i="7" l="1"/>
  <c r="F18567" i="7" l="1"/>
  <c r="F18568" i="7" l="1"/>
  <c r="F18569" i="7" l="1"/>
  <c r="F18570" i="7" l="1"/>
  <c r="F18571" i="7" l="1"/>
  <c r="F18572" i="7" l="1"/>
  <c r="F18573" i="7" l="1"/>
  <c r="F18574" i="7" l="1"/>
  <c r="F18575" i="7" l="1"/>
  <c r="F18576" i="7" l="1"/>
  <c r="F18577" i="7" l="1"/>
  <c r="F18578" i="7" l="1"/>
  <c r="F18579" i="7" l="1"/>
  <c r="F18580" i="7" l="1"/>
  <c r="F18581" i="7" l="1"/>
  <c r="F18582" i="7" l="1"/>
  <c r="F18583" i="7" l="1"/>
  <c r="F18584" i="7" l="1"/>
  <c r="F18585" i="7" l="1"/>
  <c r="F18586" i="7" l="1"/>
  <c r="F18587" i="7" l="1"/>
  <c r="F18588" i="7" l="1"/>
  <c r="F18589" i="7" l="1"/>
  <c r="F18590" i="7" l="1"/>
  <c r="F18591" i="7" l="1"/>
  <c r="F18592" i="7" l="1"/>
  <c r="F18593" i="7" l="1"/>
  <c r="F18594" i="7" l="1"/>
  <c r="F18595" i="7" l="1"/>
  <c r="F18596" i="7" l="1"/>
  <c r="F18597" i="7" l="1"/>
  <c r="F18598" i="7" l="1"/>
  <c r="F18599" i="7" l="1"/>
  <c r="F18600" i="7" l="1"/>
  <c r="F18601" i="7" l="1"/>
  <c r="F18602" i="7" l="1"/>
  <c r="F18603" i="7" l="1"/>
  <c r="F18604" i="7" l="1"/>
  <c r="F18605" i="7" l="1"/>
  <c r="F18606" i="7" l="1"/>
  <c r="F18607" i="7" l="1"/>
  <c r="F18608" i="7" l="1"/>
  <c r="F18609" i="7" l="1"/>
  <c r="F18610" i="7" l="1"/>
  <c r="F18611" i="7" l="1"/>
  <c r="F18612" i="7" l="1"/>
  <c r="F18613" i="7" l="1"/>
  <c r="F18614" i="7" l="1"/>
  <c r="F18615" i="7" l="1"/>
  <c r="F18616" i="7" l="1"/>
  <c r="F18617" i="7" l="1"/>
  <c r="F18618" i="7" l="1"/>
  <c r="F18619" i="7" l="1"/>
  <c r="F18620" i="7" l="1"/>
  <c r="F18621" i="7" l="1"/>
  <c r="F18622" i="7" l="1"/>
  <c r="F18623" i="7" l="1"/>
  <c r="F18624" i="7" l="1"/>
  <c r="F18625" i="7" l="1"/>
  <c r="F18626" i="7" l="1"/>
  <c r="F18627" i="7" l="1"/>
  <c r="F18628" i="7" l="1"/>
  <c r="F18629" i="7" l="1"/>
  <c r="F18630" i="7" l="1"/>
  <c r="F18631" i="7" l="1"/>
  <c r="F18632" i="7" l="1"/>
  <c r="F18633" i="7" l="1"/>
  <c r="F18634" i="7" l="1"/>
  <c r="F18635" i="7" l="1"/>
  <c r="F18636" i="7" l="1"/>
  <c r="F18637" i="7" l="1"/>
  <c r="F18638" i="7" l="1"/>
  <c r="F18639" i="7" l="1"/>
  <c r="F18640" i="7" l="1"/>
  <c r="F18641" i="7" l="1"/>
  <c r="F18642" i="7" l="1"/>
  <c r="F18643" i="7" l="1"/>
  <c r="F18644" i="7" l="1"/>
  <c r="F18645" i="7" l="1"/>
  <c r="F18646" i="7" l="1"/>
  <c r="F18647" i="7" l="1"/>
  <c r="F18648" i="7" l="1"/>
  <c r="F18649" i="7" l="1"/>
  <c r="F18650" i="7" l="1"/>
  <c r="F18651" i="7" l="1"/>
  <c r="F18652" i="7" l="1"/>
  <c r="F18653" i="7" l="1"/>
  <c r="F18654" i="7" l="1"/>
  <c r="F18655" i="7" l="1"/>
  <c r="F18656" i="7" l="1"/>
  <c r="F18657" i="7" l="1"/>
  <c r="F18658" i="7" l="1"/>
  <c r="F18659" i="7" l="1"/>
  <c r="F18660" i="7" l="1"/>
  <c r="F18661" i="7" l="1"/>
  <c r="F18662" i="7" l="1"/>
  <c r="F18663" i="7" l="1"/>
  <c r="F18664" i="7" l="1"/>
  <c r="F18665" i="7" l="1"/>
  <c r="F18666" i="7" l="1"/>
  <c r="F18667" i="7" l="1"/>
  <c r="F18668" i="7" l="1"/>
  <c r="F18669" i="7" l="1"/>
  <c r="F18670" i="7" l="1"/>
  <c r="F18671" i="7" l="1"/>
  <c r="F18672" i="7" l="1"/>
  <c r="F18673" i="7" l="1"/>
  <c r="F18674" i="7" l="1"/>
  <c r="F18675" i="7" l="1"/>
  <c r="F18676" i="7" l="1"/>
  <c r="F18677" i="7" l="1"/>
  <c r="F18678" i="7" l="1"/>
  <c r="F18679" i="7" l="1"/>
  <c r="F18680" i="7" l="1"/>
  <c r="F18681" i="7" l="1"/>
  <c r="F18682" i="7" l="1"/>
  <c r="F18683" i="7" l="1"/>
  <c r="F18684" i="7" l="1"/>
  <c r="F18685" i="7" l="1"/>
  <c r="F18686" i="7" l="1"/>
  <c r="F18687" i="7" l="1"/>
  <c r="F18688" i="7" l="1"/>
  <c r="F18689" i="7" l="1"/>
  <c r="F18690" i="7" l="1"/>
  <c r="F18691" i="7" l="1"/>
  <c r="F18692" i="7" l="1"/>
  <c r="F18693" i="7" l="1"/>
  <c r="F18694" i="7" l="1"/>
  <c r="F18695" i="7" l="1"/>
  <c r="F18696" i="7" l="1"/>
  <c r="F18697" i="7" l="1"/>
  <c r="F18698" i="7" l="1"/>
  <c r="F18699" i="7" l="1"/>
  <c r="F18700" i="7" l="1"/>
  <c r="F18701" i="7" l="1"/>
  <c r="F18702" i="7" l="1"/>
  <c r="F18703" i="7" l="1"/>
  <c r="F18704" i="7" l="1"/>
  <c r="F18705" i="7" l="1"/>
  <c r="F18706" i="7" l="1"/>
  <c r="F18707" i="7" l="1"/>
  <c r="F18708" i="7" l="1"/>
  <c r="F18709" i="7" l="1"/>
  <c r="F18710" i="7" l="1"/>
  <c r="F18711" i="7" l="1"/>
  <c r="F18712" i="7" l="1"/>
  <c r="F18713" i="7" l="1"/>
  <c r="F18714" i="7" l="1"/>
  <c r="F18715" i="7" l="1"/>
  <c r="F18716" i="7" l="1"/>
  <c r="F18717" i="7" l="1"/>
  <c r="F18718" i="7" l="1"/>
  <c r="F18719" i="7" l="1"/>
  <c r="F18720" i="7" l="1"/>
  <c r="F18721" i="7" l="1"/>
  <c r="F18722" i="7" l="1"/>
  <c r="F18723" i="7" l="1"/>
  <c r="F18724" i="7" l="1"/>
  <c r="F18725" i="7" l="1"/>
  <c r="F18726" i="7" l="1"/>
  <c r="F18727" i="7" l="1"/>
  <c r="F18728" i="7" l="1"/>
  <c r="F18729" i="7" l="1"/>
  <c r="F18730" i="7" l="1"/>
  <c r="F18731" i="7" l="1"/>
  <c r="F18732" i="7" l="1"/>
  <c r="F18733" i="7" l="1"/>
  <c r="F18734" i="7" l="1"/>
  <c r="F18735" i="7" l="1"/>
  <c r="F18736" i="7" l="1"/>
  <c r="F18737" i="7" l="1"/>
  <c r="F18738" i="7" l="1"/>
  <c r="F18739" i="7" l="1"/>
  <c r="F18740" i="7" l="1"/>
  <c r="F18741" i="7" l="1"/>
  <c r="F18742" i="7" l="1"/>
  <c r="F18743" i="7" l="1"/>
  <c r="F18744" i="7" l="1"/>
  <c r="F18745" i="7" l="1"/>
  <c r="F18746" i="7" l="1"/>
  <c r="F18747" i="7" l="1"/>
  <c r="F18748" i="7" l="1"/>
  <c r="F18749" i="7" l="1"/>
  <c r="F18750" i="7" l="1"/>
  <c r="F18751" i="7" l="1"/>
  <c r="F18752" i="7" l="1"/>
  <c r="F18753" i="7" l="1"/>
  <c r="F18754" i="7" l="1"/>
  <c r="F18755" i="7" l="1"/>
  <c r="F18756" i="7" l="1"/>
  <c r="F18757" i="7" l="1"/>
  <c r="F18758" i="7" l="1"/>
  <c r="F18759" i="7" l="1"/>
  <c r="F18760" i="7" l="1"/>
  <c r="F18761" i="7" l="1"/>
  <c r="F18762" i="7" l="1"/>
  <c r="F18763" i="7" l="1"/>
  <c r="F18764" i="7" l="1"/>
  <c r="F18765" i="7" l="1"/>
  <c r="F18766" i="7" l="1"/>
  <c r="F18767" i="7" l="1"/>
  <c r="F18768" i="7" l="1"/>
  <c r="F18769" i="7" l="1"/>
  <c r="F18770" i="7" l="1"/>
  <c r="F18771" i="7" l="1"/>
  <c r="F18772" i="7" l="1"/>
  <c r="F18773" i="7" l="1"/>
  <c r="F18774" i="7" l="1"/>
  <c r="F18775" i="7" l="1"/>
  <c r="F18776" i="7" l="1"/>
  <c r="F18777" i="7" l="1"/>
  <c r="F18778" i="7" l="1"/>
  <c r="F18779" i="7" l="1"/>
  <c r="F18780" i="7" l="1"/>
  <c r="F18781" i="7" l="1"/>
  <c r="F18782" i="7" l="1"/>
  <c r="F18783" i="7" l="1"/>
  <c r="F18784" i="7" l="1"/>
  <c r="F18785" i="7" l="1"/>
  <c r="F18786" i="7" l="1"/>
  <c r="F18787" i="7" l="1"/>
  <c r="F18788" i="7" l="1"/>
  <c r="F18789" i="7" l="1"/>
  <c r="F18790" i="7" l="1"/>
  <c r="F18791" i="7" l="1"/>
  <c r="F18792" i="7" l="1"/>
  <c r="F18793" i="7" l="1"/>
  <c r="F18794" i="7" l="1"/>
  <c r="F18795" i="7" l="1"/>
  <c r="F18796" i="7" l="1"/>
  <c r="F18797" i="7" l="1"/>
  <c r="F18798" i="7" l="1"/>
  <c r="F18799" i="7" l="1"/>
  <c r="F18800" i="7" l="1"/>
  <c r="F18801" i="7" l="1"/>
  <c r="F18802" i="7" l="1"/>
  <c r="F18803" i="7" l="1"/>
  <c r="F18804" i="7" l="1"/>
  <c r="F18805" i="7" l="1"/>
  <c r="F18806" i="7" l="1"/>
  <c r="F18807" i="7" l="1"/>
  <c r="F18808" i="7" l="1"/>
  <c r="F18809" i="7" l="1"/>
  <c r="F18810" i="7" l="1"/>
  <c r="F18811" i="7" l="1"/>
  <c r="F18812" i="7" l="1"/>
  <c r="F18813" i="7" l="1"/>
  <c r="F18814" i="7" l="1"/>
  <c r="F18815" i="7" l="1"/>
  <c r="F18816" i="7" l="1"/>
  <c r="F18817" i="7" l="1"/>
  <c r="F18818" i="7" l="1"/>
  <c r="F18819" i="7" l="1"/>
  <c r="F18820" i="7" l="1"/>
  <c r="F18821" i="7" l="1"/>
  <c r="F18822" i="7" l="1"/>
  <c r="F18823" i="7" l="1"/>
  <c r="F18824" i="7" l="1"/>
  <c r="F18825" i="7" l="1"/>
  <c r="F18826" i="7" l="1"/>
  <c r="F18827" i="7" l="1"/>
  <c r="F18828" i="7" l="1"/>
  <c r="F18829" i="7" l="1"/>
  <c r="F18830" i="7" l="1"/>
  <c r="F18831" i="7" l="1"/>
  <c r="F18832" i="7" l="1"/>
  <c r="F18833" i="7" l="1"/>
  <c r="F18834" i="7" l="1"/>
  <c r="F18835" i="7" l="1"/>
  <c r="F18836" i="7" l="1"/>
  <c r="F18837" i="7" l="1"/>
  <c r="F18838" i="7" l="1"/>
  <c r="F18839" i="7" l="1"/>
  <c r="F18840" i="7" l="1"/>
  <c r="F18841" i="7" l="1"/>
  <c r="F18842" i="7" l="1"/>
  <c r="F18843" i="7" l="1"/>
  <c r="F18844" i="7" l="1"/>
  <c r="F18845" i="7" l="1"/>
  <c r="F18846" i="7" l="1"/>
  <c r="F18847" i="7" l="1"/>
  <c r="F18848" i="7" l="1"/>
  <c r="F18849" i="7" l="1"/>
  <c r="F18850" i="7" l="1"/>
  <c r="F18851" i="7" l="1"/>
  <c r="F18852" i="7" l="1"/>
  <c r="F18853" i="7" l="1"/>
  <c r="F18854" i="7" l="1"/>
  <c r="F18855" i="7" l="1"/>
  <c r="F18856" i="7" l="1"/>
  <c r="F18857" i="7" l="1"/>
  <c r="F18858" i="7" l="1"/>
  <c r="F18859" i="7" l="1"/>
  <c r="F18860" i="7" l="1"/>
  <c r="F18861" i="7" l="1"/>
  <c r="F18862" i="7" l="1"/>
  <c r="F18863" i="7" l="1"/>
  <c r="F18864" i="7" l="1"/>
  <c r="F18865" i="7" l="1"/>
  <c r="F18866" i="7" l="1"/>
  <c r="F18867" i="7" l="1"/>
  <c r="F18868" i="7" l="1"/>
  <c r="F18869" i="7" l="1"/>
  <c r="F18870" i="7" l="1"/>
  <c r="F18871" i="7" l="1"/>
  <c r="F18872" i="7" l="1"/>
  <c r="F18873" i="7" l="1"/>
  <c r="F18874" i="7" l="1"/>
  <c r="F18875" i="7" l="1"/>
  <c r="F18876" i="7" l="1"/>
  <c r="F18877" i="7" l="1"/>
  <c r="F18878" i="7" l="1"/>
  <c r="F18879" i="7" l="1"/>
  <c r="F18880" i="7" l="1"/>
  <c r="F18881" i="7" l="1"/>
  <c r="F18882" i="7" l="1"/>
  <c r="F18883" i="7" l="1"/>
  <c r="F18884" i="7" l="1"/>
  <c r="F18885" i="7" l="1"/>
  <c r="F18886" i="7" l="1"/>
  <c r="F18887" i="7" l="1"/>
  <c r="F18888" i="7" l="1"/>
  <c r="F18889" i="7" l="1"/>
  <c r="F18890" i="7" l="1"/>
  <c r="F18891" i="7" l="1"/>
  <c r="F18892" i="7" l="1"/>
  <c r="F18893" i="7" l="1"/>
  <c r="F18894" i="7" l="1"/>
  <c r="F18895" i="7" l="1"/>
  <c r="F18896" i="7" l="1"/>
  <c r="F18897" i="7" l="1"/>
  <c r="F18898" i="7" l="1"/>
  <c r="F18899" i="7" l="1"/>
  <c r="F18900" i="7" l="1"/>
  <c r="F18901" i="7" l="1"/>
  <c r="F18902" i="7" l="1"/>
  <c r="F18903" i="7" l="1"/>
  <c r="F18904" i="7" l="1"/>
  <c r="F18905" i="7" l="1"/>
  <c r="F18906" i="7" l="1"/>
  <c r="F18907" i="7" l="1"/>
  <c r="F18908" i="7" l="1"/>
  <c r="F18909" i="7" l="1"/>
  <c r="F18910" i="7" l="1"/>
  <c r="F18911" i="7" l="1"/>
  <c r="F18912" i="7" l="1"/>
  <c r="F18913" i="7" l="1"/>
  <c r="F18914" i="7" l="1"/>
  <c r="F18915" i="7" l="1"/>
  <c r="F18916" i="7" l="1"/>
  <c r="F18917" i="7" l="1"/>
  <c r="F18918" i="7" l="1"/>
  <c r="F18919" i="7" l="1"/>
  <c r="F18920" i="7" l="1"/>
  <c r="F18921" i="7" l="1"/>
  <c r="F18922" i="7" l="1"/>
  <c r="F18923" i="7" l="1"/>
  <c r="F18924" i="7" l="1"/>
  <c r="F18925" i="7" l="1"/>
  <c r="F18926" i="7" l="1"/>
  <c r="F18927" i="7" l="1"/>
  <c r="F18928" i="7" l="1"/>
  <c r="F18929" i="7" l="1"/>
  <c r="F18930" i="7" l="1"/>
  <c r="F18931" i="7" l="1"/>
  <c r="F18932" i="7" l="1"/>
  <c r="F18933" i="7" l="1"/>
  <c r="F18934" i="7" l="1"/>
  <c r="F18935" i="7" l="1"/>
  <c r="F18936" i="7" l="1"/>
  <c r="F18937" i="7" l="1"/>
  <c r="F18938" i="7" l="1"/>
  <c r="F18939" i="7" l="1"/>
  <c r="F18940" i="7" l="1"/>
  <c r="F18941" i="7" l="1"/>
  <c r="F18942" i="7" l="1"/>
  <c r="F18943" i="7" l="1"/>
  <c r="F18944" i="7" l="1"/>
  <c r="F18945" i="7" l="1"/>
  <c r="F18946" i="7" l="1"/>
  <c r="F18947" i="7" l="1"/>
  <c r="F18948" i="7" l="1"/>
  <c r="F18949" i="7" l="1"/>
  <c r="F18950" i="7" l="1"/>
  <c r="F18951" i="7" l="1"/>
  <c r="F18952" i="7" l="1"/>
  <c r="F18953" i="7" l="1"/>
  <c r="F18954" i="7" l="1"/>
  <c r="F18955" i="7" l="1"/>
  <c r="F18956" i="7" l="1"/>
  <c r="F18957" i="7" l="1"/>
  <c r="F18958" i="7" l="1"/>
  <c r="F18959" i="7" l="1"/>
  <c r="F18960" i="7" l="1"/>
  <c r="F18961" i="7" l="1"/>
  <c r="F18962" i="7" l="1"/>
  <c r="F18963" i="7" l="1"/>
  <c r="F18964" i="7" l="1"/>
  <c r="F18965" i="7" l="1"/>
  <c r="F18966" i="7" l="1"/>
  <c r="F18967" i="7" l="1"/>
  <c r="F18968" i="7" l="1"/>
  <c r="F18969" i="7" l="1"/>
  <c r="F18970" i="7" l="1"/>
  <c r="F18971" i="7" l="1"/>
  <c r="F18972" i="7" l="1"/>
  <c r="F18973" i="7" l="1"/>
  <c r="F18974" i="7" l="1"/>
  <c r="F18975" i="7" l="1"/>
  <c r="F18976" i="7" l="1"/>
  <c r="F18977" i="7" l="1"/>
  <c r="F18978" i="7" l="1"/>
  <c r="F18979" i="7" l="1"/>
  <c r="F18980" i="7" l="1"/>
  <c r="F18981" i="7" l="1"/>
  <c r="F18982" i="7" l="1"/>
  <c r="F18983" i="7" l="1"/>
  <c r="F18984" i="7" l="1"/>
  <c r="F18985" i="7" l="1"/>
  <c r="F18986" i="7" l="1"/>
  <c r="F18987" i="7" l="1"/>
  <c r="F18988" i="7" l="1"/>
  <c r="F18989" i="7" l="1"/>
  <c r="F18990" i="7" l="1"/>
  <c r="F18991" i="7" l="1"/>
  <c r="F18992" i="7" l="1"/>
  <c r="F18993" i="7" l="1"/>
  <c r="F18994" i="7" l="1"/>
  <c r="F18995" i="7" l="1"/>
  <c r="F18996" i="7" l="1"/>
  <c r="F18997" i="7" l="1"/>
  <c r="F18998" i="7" l="1"/>
  <c r="F18999" i="7" l="1"/>
  <c r="F19000" i="7" l="1"/>
  <c r="F19001" i="7" l="1"/>
  <c r="F19002" i="7" l="1"/>
  <c r="F19003" i="7" l="1"/>
  <c r="F19004" i="7" l="1"/>
  <c r="F19005" i="7" l="1"/>
  <c r="F19006" i="7" l="1"/>
  <c r="F19007" i="7" l="1"/>
  <c r="F19008" i="7" l="1"/>
  <c r="F19009" i="7" l="1"/>
  <c r="F19010" i="7" l="1"/>
  <c r="F19011" i="7" l="1"/>
  <c r="F19012" i="7" l="1"/>
  <c r="F19013" i="7" l="1"/>
  <c r="F19014" i="7" l="1"/>
  <c r="F19015" i="7" l="1"/>
  <c r="F19016" i="7" l="1"/>
  <c r="F19017" i="7" l="1"/>
  <c r="F19018" i="7" l="1"/>
  <c r="F19019" i="7" l="1"/>
  <c r="F19020" i="7" l="1"/>
  <c r="F19021" i="7" l="1"/>
  <c r="F19022" i="7" l="1"/>
  <c r="F19023" i="7" l="1"/>
  <c r="F19024" i="7" l="1"/>
  <c r="F19025" i="7" l="1"/>
  <c r="F19026" i="7" l="1"/>
  <c r="F19027" i="7" l="1"/>
  <c r="F19028" i="7" l="1"/>
  <c r="F19029" i="7" l="1"/>
  <c r="F19030" i="7" l="1"/>
  <c r="F19031" i="7" l="1"/>
  <c r="F19032" i="7" l="1"/>
  <c r="F19033" i="7" l="1"/>
  <c r="F19034" i="7" l="1"/>
  <c r="F19035" i="7" l="1"/>
  <c r="F19036" i="7" l="1"/>
  <c r="F19037" i="7" l="1"/>
  <c r="F19038" i="7" l="1"/>
  <c r="F19039" i="7" l="1"/>
  <c r="F19040" i="7" l="1"/>
  <c r="F19041" i="7" l="1"/>
  <c r="F19042" i="7" l="1"/>
  <c r="F19043" i="7" l="1"/>
  <c r="F19044" i="7" l="1"/>
  <c r="F19045" i="7" l="1"/>
  <c r="F19046" i="7" l="1"/>
  <c r="F19047" i="7" l="1"/>
  <c r="F19048" i="7" l="1"/>
  <c r="F19049" i="7" l="1"/>
  <c r="F19050" i="7" l="1"/>
  <c r="F19051" i="7" l="1"/>
  <c r="F19052" i="7" l="1"/>
  <c r="F19053" i="7" l="1"/>
  <c r="F19054" i="7" l="1"/>
  <c r="F19055" i="7" l="1"/>
  <c r="F19056" i="7" l="1"/>
  <c r="F19057" i="7" l="1"/>
  <c r="F19058" i="7" l="1"/>
  <c r="F19059" i="7" l="1"/>
  <c r="F19060" i="7" l="1"/>
  <c r="F19061" i="7" l="1"/>
  <c r="F19062" i="7" l="1"/>
  <c r="F19063" i="7" l="1"/>
  <c r="F19064" i="7" l="1"/>
  <c r="F19065" i="7" l="1"/>
  <c r="F19066" i="7" l="1"/>
  <c r="F19067" i="7" l="1"/>
  <c r="F19068" i="7" l="1"/>
  <c r="F19069" i="7" l="1"/>
  <c r="F19070" i="7" l="1"/>
  <c r="F19071" i="7" l="1"/>
  <c r="F19072" i="7" l="1"/>
  <c r="F19073" i="7" l="1"/>
  <c r="F19074" i="7" l="1"/>
  <c r="F19075" i="7" l="1"/>
  <c r="F19076" i="7" l="1"/>
  <c r="F19077" i="7" l="1"/>
  <c r="F19078" i="7" l="1"/>
  <c r="F19079" i="7" l="1"/>
  <c r="F19080" i="7" l="1"/>
  <c r="F19081" i="7" l="1"/>
  <c r="F19082" i="7" l="1"/>
  <c r="F19083" i="7" l="1"/>
  <c r="F19084" i="7" l="1"/>
  <c r="F19085" i="7" l="1"/>
  <c r="F19086" i="7" l="1"/>
  <c r="F19087" i="7" l="1"/>
  <c r="F19088" i="7" l="1"/>
  <c r="F19089" i="7" l="1"/>
  <c r="F19090" i="7" l="1"/>
  <c r="F19091" i="7" l="1"/>
  <c r="F19092" i="7" l="1"/>
  <c r="F19093" i="7" l="1"/>
  <c r="F19094" i="7" l="1"/>
  <c r="F19095" i="7" l="1"/>
  <c r="F19096" i="7" l="1"/>
  <c r="F19097" i="7" l="1"/>
  <c r="F19098" i="7" l="1"/>
  <c r="F19099" i="7" l="1"/>
  <c r="F19100" i="7" l="1"/>
  <c r="F19101" i="7" l="1"/>
  <c r="F19102" i="7" l="1"/>
  <c r="F19103" i="7" l="1"/>
  <c r="F19104" i="7" l="1"/>
  <c r="F19105" i="7" l="1"/>
  <c r="F19106" i="7" l="1"/>
  <c r="F19107" i="7" l="1"/>
  <c r="F19108" i="7" l="1"/>
  <c r="F19109" i="7" l="1"/>
  <c r="F19110" i="7" l="1"/>
  <c r="F19111" i="7" l="1"/>
  <c r="F19112" i="7" l="1"/>
  <c r="F19113" i="7" l="1"/>
  <c r="F19114" i="7" l="1"/>
  <c r="F19115" i="7" l="1"/>
  <c r="F19116" i="7" l="1"/>
  <c r="F19117" i="7" l="1"/>
  <c r="F19118" i="7" l="1"/>
  <c r="F19119" i="7" l="1"/>
  <c r="F19120" i="7" l="1"/>
  <c r="F19121" i="7" l="1"/>
  <c r="F19122" i="7" l="1"/>
  <c r="F19123" i="7" l="1"/>
  <c r="F19124" i="7" l="1"/>
  <c r="F19125" i="7" l="1"/>
  <c r="F19126" i="7" l="1"/>
  <c r="F19127" i="7" l="1"/>
  <c r="F19128" i="7" l="1"/>
  <c r="F19129" i="7" l="1"/>
  <c r="F19130" i="7" l="1"/>
  <c r="F19131" i="7" l="1"/>
  <c r="F19132" i="7" l="1"/>
  <c r="F19133" i="7" l="1"/>
  <c r="F19134" i="7" l="1"/>
  <c r="F19135" i="7" l="1"/>
  <c r="F19136" i="7" l="1"/>
  <c r="F19137" i="7" l="1"/>
  <c r="F19138" i="7" l="1"/>
  <c r="F19139" i="7" l="1"/>
  <c r="F19140" i="7" l="1"/>
  <c r="F19141" i="7" l="1"/>
  <c r="F19142" i="7" l="1"/>
  <c r="F19143" i="7" l="1"/>
  <c r="F19144" i="7" l="1"/>
  <c r="F19145" i="7" l="1"/>
  <c r="F19146" i="7" l="1"/>
  <c r="F19147" i="7" l="1"/>
  <c r="F19148" i="7" l="1"/>
  <c r="F19149" i="7" l="1"/>
  <c r="F19150" i="7" l="1"/>
  <c r="F19151" i="7" l="1"/>
  <c r="F19152" i="7" l="1"/>
  <c r="F19153" i="7" l="1"/>
  <c r="F19154" i="7" l="1"/>
  <c r="F19155" i="7" l="1"/>
  <c r="F19156" i="7" l="1"/>
  <c r="F19157" i="7" l="1"/>
  <c r="F19158" i="7" l="1"/>
  <c r="F19159" i="7" l="1"/>
  <c r="F19160" i="7" l="1"/>
  <c r="F19161" i="7" l="1"/>
  <c r="F19162" i="7" l="1"/>
  <c r="F19163" i="7" l="1"/>
  <c r="F19164" i="7" l="1"/>
  <c r="F19165" i="7" l="1"/>
  <c r="F19166" i="7" l="1"/>
  <c r="F19167" i="7" l="1"/>
  <c r="F19168" i="7" l="1"/>
  <c r="F19169" i="7" l="1"/>
  <c r="F19170" i="7" l="1"/>
  <c r="F19171" i="7" l="1"/>
  <c r="F19172" i="7" l="1"/>
  <c r="F19173" i="7" l="1"/>
  <c r="F19174" i="7" l="1"/>
  <c r="F19175" i="7" l="1"/>
  <c r="F19176" i="7" l="1"/>
  <c r="F19177" i="7" l="1"/>
  <c r="F19178" i="7" l="1"/>
  <c r="F19179" i="7" l="1"/>
  <c r="F19180" i="7" l="1"/>
  <c r="F19181" i="7" l="1"/>
  <c r="F19182" i="7" l="1"/>
  <c r="F19183" i="7" l="1"/>
  <c r="F19184" i="7" l="1"/>
  <c r="F19185" i="7" l="1"/>
  <c r="F19186" i="7" l="1"/>
  <c r="F19187" i="7" l="1"/>
  <c r="F19188" i="7" l="1"/>
  <c r="F19189" i="7" l="1"/>
  <c r="F19190" i="7" l="1"/>
  <c r="F19191" i="7" l="1"/>
  <c r="F19192" i="7" l="1"/>
  <c r="F19193" i="7" l="1"/>
  <c r="F19194" i="7" l="1"/>
  <c r="F19195" i="7" l="1"/>
  <c r="F19196" i="7" l="1"/>
  <c r="F19197" i="7" l="1"/>
  <c r="F19198" i="7" l="1"/>
  <c r="F19199" i="7" l="1"/>
  <c r="F19200" i="7" l="1"/>
  <c r="F19201" i="7" l="1"/>
  <c r="F19202" i="7" l="1"/>
  <c r="F19203" i="7" l="1"/>
  <c r="F19204" i="7" l="1"/>
  <c r="F19205" i="7" l="1"/>
  <c r="F19206" i="7" l="1"/>
  <c r="F19207" i="7" l="1"/>
  <c r="F19208" i="7" l="1"/>
  <c r="F19209" i="7" l="1"/>
  <c r="F19210" i="7" l="1"/>
  <c r="F19211" i="7" l="1"/>
  <c r="F19212" i="7" l="1"/>
  <c r="F19213" i="7" l="1"/>
  <c r="F19214" i="7" l="1"/>
  <c r="F19215" i="7" l="1"/>
  <c r="F19216" i="7" l="1"/>
  <c r="F19217" i="7" l="1"/>
  <c r="F19218" i="7" l="1"/>
  <c r="F19219" i="7" l="1"/>
  <c r="F19220" i="7" l="1"/>
  <c r="F19221" i="7" l="1"/>
  <c r="F19222" i="7" l="1"/>
  <c r="F19223" i="7" l="1"/>
  <c r="F19224" i="7" l="1"/>
  <c r="F19225" i="7" l="1"/>
  <c r="F19226" i="7" l="1"/>
  <c r="F19227" i="7" l="1"/>
  <c r="F19228" i="7" l="1"/>
  <c r="F19229" i="7" l="1"/>
  <c r="F19230" i="7" l="1"/>
  <c r="F19231" i="7" l="1"/>
  <c r="F19232" i="7" l="1"/>
  <c r="F19233" i="7" l="1"/>
  <c r="F19234" i="7" l="1"/>
  <c r="F19235" i="7" l="1"/>
  <c r="F19236" i="7" l="1"/>
  <c r="F19237" i="7" l="1"/>
  <c r="F19238" i="7" l="1"/>
  <c r="F19239" i="7" l="1"/>
  <c r="F19240" i="7" l="1"/>
  <c r="F19241" i="7" l="1"/>
  <c r="F19242" i="7" l="1"/>
  <c r="F19243" i="7" l="1"/>
  <c r="F19244" i="7" l="1"/>
  <c r="F19245" i="7" l="1"/>
  <c r="F19246" i="7" l="1"/>
  <c r="F19247" i="7" l="1"/>
  <c r="F19248" i="7" l="1"/>
  <c r="F19249" i="7" l="1"/>
  <c r="F19250" i="7" l="1"/>
  <c r="F19251" i="7" l="1"/>
  <c r="F19252" i="7" l="1"/>
  <c r="F19253" i="7" l="1"/>
  <c r="F19254" i="7" l="1"/>
  <c r="F19255" i="7" l="1"/>
  <c r="F19256" i="7" l="1"/>
  <c r="F19257" i="7" l="1"/>
  <c r="F19258" i="7" l="1"/>
  <c r="F19259" i="7" l="1"/>
  <c r="F19260" i="7" l="1"/>
  <c r="F19261" i="7" l="1"/>
  <c r="F19262" i="7" l="1"/>
  <c r="F19263" i="7" l="1"/>
  <c r="F19264" i="7" l="1"/>
  <c r="F19265" i="7" l="1"/>
  <c r="F19266" i="7" l="1"/>
  <c r="F19267" i="7" l="1"/>
  <c r="F19268" i="7" l="1"/>
  <c r="F19269" i="7" l="1"/>
  <c r="F19270" i="7" l="1"/>
  <c r="F19271" i="7" l="1"/>
  <c r="F19272" i="7" l="1"/>
  <c r="F19273" i="7" l="1"/>
  <c r="F19274" i="7" l="1"/>
  <c r="F19275" i="7" l="1"/>
  <c r="F19276" i="7" l="1"/>
  <c r="F19277" i="7" l="1"/>
  <c r="F19278" i="7" l="1"/>
  <c r="F19279" i="7" l="1"/>
  <c r="F19280" i="7" l="1"/>
  <c r="F19281" i="7" l="1"/>
  <c r="F19282" i="7" l="1"/>
  <c r="F19283" i="7" l="1"/>
  <c r="F19284" i="7" l="1"/>
  <c r="F19285" i="7" l="1"/>
  <c r="F19286" i="7" l="1"/>
  <c r="F19287" i="7" l="1"/>
  <c r="F19288" i="7" l="1"/>
  <c r="F19289" i="7" l="1"/>
  <c r="F19290" i="7" l="1"/>
  <c r="F19291" i="7" l="1"/>
  <c r="F19292" i="7" l="1"/>
  <c r="F19293" i="7" l="1"/>
  <c r="F19294" i="7" l="1"/>
  <c r="F19295" i="7" l="1"/>
  <c r="F19296" i="7" l="1"/>
  <c r="F19297" i="7" l="1"/>
  <c r="F19298" i="7" l="1"/>
  <c r="F19299" i="7" l="1"/>
  <c r="F19300" i="7" l="1"/>
  <c r="F19301" i="7" l="1"/>
  <c r="F19302" i="7" l="1"/>
  <c r="F19303" i="7" l="1"/>
  <c r="F19304" i="7" l="1"/>
  <c r="F19305" i="7" l="1"/>
  <c r="F19306" i="7" l="1"/>
  <c r="F19307" i="7" l="1"/>
  <c r="F19308" i="7" l="1"/>
  <c r="F19309" i="7" l="1"/>
  <c r="F19310" i="7" l="1"/>
  <c r="F19311" i="7" l="1"/>
  <c r="F19312" i="7" l="1"/>
  <c r="F19313" i="7" l="1"/>
  <c r="F19314" i="7" l="1"/>
  <c r="F19315" i="7" l="1"/>
  <c r="F19316" i="7" l="1"/>
  <c r="F19317" i="7" l="1"/>
  <c r="F19318" i="7" l="1"/>
  <c r="F19319" i="7" l="1"/>
  <c r="F19320" i="7" l="1"/>
  <c r="F19321" i="7" l="1"/>
  <c r="F19322" i="7" l="1"/>
  <c r="F19323" i="7" l="1"/>
  <c r="F19324" i="7" l="1"/>
  <c r="F19325" i="7" l="1"/>
  <c r="F19326" i="7" l="1"/>
  <c r="F19327" i="7" l="1"/>
  <c r="F19328" i="7" l="1"/>
  <c r="F19329" i="7" l="1"/>
  <c r="F19330" i="7" l="1"/>
  <c r="F19331" i="7" l="1"/>
  <c r="F19332" i="7" l="1"/>
  <c r="F19333" i="7" l="1"/>
  <c r="F19334" i="7" l="1"/>
  <c r="F19335" i="7" l="1"/>
  <c r="F19336" i="7" l="1"/>
  <c r="F19337" i="7" l="1"/>
  <c r="F19338" i="7" l="1"/>
  <c r="F19339" i="7" l="1"/>
  <c r="F19340" i="7" l="1"/>
  <c r="F19341" i="7" l="1"/>
  <c r="F19342" i="7" l="1"/>
  <c r="F19343" i="7" l="1"/>
  <c r="F19344" i="7" l="1"/>
  <c r="F19345" i="7" l="1"/>
  <c r="F19346" i="7" l="1"/>
  <c r="F19347" i="7" l="1"/>
  <c r="F19348" i="7" l="1"/>
  <c r="F19349" i="7" l="1"/>
  <c r="F19350" i="7" l="1"/>
  <c r="F19351" i="7" l="1"/>
  <c r="F19352" i="7" l="1"/>
  <c r="F19353" i="7" l="1"/>
  <c r="F19354" i="7" l="1"/>
  <c r="F19355" i="7" l="1"/>
  <c r="F19356" i="7" l="1"/>
  <c r="F19357" i="7" l="1"/>
  <c r="F19358" i="7" l="1"/>
  <c r="F19359" i="7" l="1"/>
  <c r="F19360" i="7" l="1"/>
  <c r="F19361" i="7" l="1"/>
  <c r="F19362" i="7" l="1"/>
  <c r="F19363" i="7" l="1"/>
  <c r="F19364" i="7" l="1"/>
  <c r="F19365" i="7" l="1"/>
  <c r="F19366" i="7" l="1"/>
  <c r="F19367" i="7" l="1"/>
  <c r="F19368" i="7" l="1"/>
  <c r="F19369" i="7" l="1"/>
  <c r="F19370" i="7" l="1"/>
  <c r="F19371" i="7" l="1"/>
  <c r="F19372" i="7" l="1"/>
  <c r="F19373" i="7" l="1"/>
  <c r="F19374" i="7" l="1"/>
  <c r="F19375" i="7" l="1"/>
  <c r="F19376" i="7" l="1"/>
  <c r="F19377" i="7" l="1"/>
  <c r="F19378" i="7" l="1"/>
  <c r="F19379" i="7" l="1"/>
  <c r="F19380" i="7" l="1"/>
  <c r="F19381" i="7" l="1"/>
  <c r="F19382" i="7" l="1"/>
  <c r="F19383" i="7" l="1"/>
  <c r="F19384" i="7" l="1"/>
  <c r="F19385" i="7" l="1"/>
  <c r="F19386" i="7" l="1"/>
  <c r="F19387" i="7" l="1"/>
  <c r="F19388" i="7" l="1"/>
  <c r="F19389" i="7" l="1"/>
  <c r="F19390" i="7" l="1"/>
  <c r="F19391" i="7" l="1"/>
  <c r="F19392" i="7" l="1"/>
  <c r="F19393" i="7" l="1"/>
  <c r="F19394" i="7" l="1"/>
  <c r="F19395" i="7" l="1"/>
  <c r="F19396" i="7" l="1"/>
  <c r="F19397" i="7" l="1"/>
  <c r="F19398" i="7" l="1"/>
  <c r="F19399" i="7" l="1"/>
  <c r="F19400" i="7" l="1"/>
  <c r="F19401" i="7" l="1"/>
  <c r="F19402" i="7" l="1"/>
  <c r="F19403" i="7" l="1"/>
  <c r="F19404" i="7" l="1"/>
  <c r="F19405" i="7" l="1"/>
  <c r="F19406" i="7" l="1"/>
  <c r="F19407" i="7" l="1"/>
  <c r="F19408" i="7" l="1"/>
  <c r="F19409" i="7" l="1"/>
  <c r="F19410" i="7" l="1"/>
  <c r="F19411" i="7" l="1"/>
  <c r="F19412" i="7" l="1"/>
  <c r="F19413" i="7" l="1"/>
  <c r="F19414" i="7" l="1"/>
  <c r="F19415" i="7" l="1"/>
  <c r="F19416" i="7" l="1"/>
  <c r="F19417" i="7" l="1"/>
  <c r="F19418" i="7" l="1"/>
  <c r="F19419" i="7" l="1"/>
  <c r="F19420" i="7" l="1"/>
  <c r="F19421" i="7" l="1"/>
  <c r="F19422" i="7" l="1"/>
  <c r="F19423" i="7" l="1"/>
  <c r="F19424" i="7" l="1"/>
  <c r="F19425" i="7" l="1"/>
  <c r="F19426" i="7" l="1"/>
  <c r="F19427" i="7" l="1"/>
  <c r="F19428" i="7" l="1"/>
  <c r="F19429" i="7" l="1"/>
  <c r="F19430" i="7" l="1"/>
  <c r="F19431" i="7" l="1"/>
  <c r="F19432" i="7" l="1"/>
  <c r="F19433" i="7" l="1"/>
  <c r="F19434" i="7" l="1"/>
  <c r="F19435" i="7" l="1"/>
  <c r="F19436" i="7" l="1"/>
  <c r="F19437" i="7" l="1"/>
  <c r="F19438" i="7" l="1"/>
  <c r="F19439" i="7" l="1"/>
  <c r="F19440" i="7" l="1"/>
  <c r="F19441" i="7" l="1"/>
  <c r="F19442" i="7" l="1"/>
  <c r="F19443" i="7" l="1"/>
  <c r="F19444" i="7" l="1"/>
  <c r="F19445" i="7" l="1"/>
  <c r="F19446" i="7" l="1"/>
  <c r="F19447" i="7" l="1"/>
  <c r="F19448" i="7" l="1"/>
  <c r="F19449" i="7" l="1"/>
  <c r="F19450" i="7" l="1"/>
  <c r="F19451" i="7" l="1"/>
  <c r="F19452" i="7" l="1"/>
  <c r="F19453" i="7" l="1"/>
  <c r="F19454" i="7" l="1"/>
  <c r="F19455" i="7" l="1"/>
  <c r="F19456" i="7" l="1"/>
  <c r="F19457" i="7" l="1"/>
  <c r="F19458" i="7" l="1"/>
  <c r="F19459" i="7" l="1"/>
  <c r="F19460" i="7" l="1"/>
  <c r="F19461" i="7" l="1"/>
  <c r="F19462" i="7" l="1"/>
  <c r="F19463" i="7" l="1"/>
  <c r="F19464" i="7" l="1"/>
  <c r="F19465" i="7" l="1"/>
  <c r="F19466" i="7" l="1"/>
  <c r="F19467" i="7" l="1"/>
  <c r="F19468" i="7" l="1"/>
  <c r="F19469" i="7" l="1"/>
  <c r="F19470" i="7" l="1"/>
  <c r="F19471" i="7" l="1"/>
  <c r="F19472" i="7" l="1"/>
  <c r="F19473" i="7" l="1"/>
  <c r="F19474" i="7" l="1"/>
  <c r="F19475" i="7" l="1"/>
  <c r="F19476" i="7" l="1"/>
  <c r="F19477" i="7" l="1"/>
  <c r="F19478" i="7" l="1"/>
  <c r="F19479" i="7" l="1"/>
  <c r="F19480" i="7" l="1"/>
  <c r="F19481" i="7" l="1"/>
  <c r="F19482" i="7" l="1"/>
  <c r="F19483" i="7" l="1"/>
  <c r="F19484" i="7" l="1"/>
  <c r="F19485" i="7" l="1"/>
  <c r="F19486" i="7" l="1"/>
  <c r="F19487" i="7" l="1"/>
  <c r="F19488" i="7" l="1"/>
  <c r="F19489" i="7" l="1"/>
  <c r="F19490" i="7" l="1"/>
  <c r="F19491" i="7" l="1"/>
  <c r="F19492" i="7" l="1"/>
  <c r="F19493" i="7" l="1"/>
  <c r="F19494" i="7" l="1"/>
  <c r="F19495" i="7" l="1"/>
  <c r="F19496" i="7" l="1"/>
  <c r="F19497" i="7" l="1"/>
  <c r="F19498" i="7" l="1"/>
  <c r="F19499" i="7" l="1"/>
  <c r="F19500" i="7" l="1"/>
  <c r="F19501" i="7" l="1"/>
  <c r="F19502" i="7" l="1"/>
  <c r="F19503" i="7" l="1"/>
  <c r="F19504" i="7" l="1"/>
  <c r="F19505" i="7" l="1"/>
  <c r="F19506" i="7" l="1"/>
  <c r="F19507" i="7" l="1"/>
  <c r="F19508" i="7" l="1"/>
  <c r="F19509" i="7" l="1"/>
  <c r="F19510" i="7" l="1"/>
  <c r="F19511" i="7" l="1"/>
  <c r="F19512" i="7" l="1"/>
  <c r="F19513" i="7" l="1"/>
  <c r="F19514" i="7" l="1"/>
  <c r="F19515" i="7" l="1"/>
  <c r="F19516" i="7" l="1"/>
  <c r="F19517" i="7" l="1"/>
  <c r="F19518" i="7" l="1"/>
  <c r="F19519" i="7" l="1"/>
  <c r="F19520" i="7" l="1"/>
  <c r="F19521" i="7" l="1"/>
  <c r="F19522" i="7" l="1"/>
  <c r="F19523" i="7" l="1"/>
  <c r="F19524" i="7" l="1"/>
  <c r="F19525" i="7" l="1"/>
  <c r="F19526" i="7" l="1"/>
  <c r="F19527" i="7" l="1"/>
  <c r="F19528" i="7" l="1"/>
  <c r="F19529" i="7" l="1"/>
  <c r="F19530" i="7" l="1"/>
  <c r="F19531" i="7" l="1"/>
  <c r="F19532" i="7" l="1"/>
  <c r="F19533" i="7" l="1"/>
  <c r="F19534" i="7" l="1"/>
  <c r="F19535" i="7" l="1"/>
  <c r="F19536" i="7" l="1"/>
  <c r="F19537" i="7" l="1"/>
  <c r="F19538" i="7" l="1"/>
  <c r="F19539" i="7" l="1"/>
  <c r="F19540" i="7" l="1"/>
  <c r="F19541" i="7" l="1"/>
  <c r="F19542" i="7" l="1"/>
  <c r="F19543" i="7" l="1"/>
  <c r="F19544" i="7" l="1"/>
  <c r="F19545" i="7" l="1"/>
  <c r="F19546" i="7" l="1"/>
  <c r="F19547" i="7" l="1"/>
  <c r="F19548" i="7" l="1"/>
  <c r="F19549" i="7" l="1"/>
  <c r="F19550" i="7" l="1"/>
  <c r="F19551" i="7" l="1"/>
  <c r="F19552" i="7" l="1"/>
  <c r="F19553" i="7" l="1"/>
  <c r="F19554" i="7" l="1"/>
  <c r="F19555" i="7" l="1"/>
  <c r="F19556" i="7" l="1"/>
  <c r="F19557" i="7" l="1"/>
  <c r="F19558" i="7" l="1"/>
  <c r="F19559" i="7" l="1"/>
  <c r="F19560" i="7" l="1"/>
  <c r="F19561" i="7" l="1"/>
  <c r="F19562" i="7" l="1"/>
  <c r="F19563" i="7" l="1"/>
  <c r="F19564" i="7" l="1"/>
  <c r="F19565" i="7" l="1"/>
  <c r="F19566" i="7" l="1"/>
  <c r="F19567" i="7" l="1"/>
  <c r="F19568" i="7" l="1"/>
  <c r="F19569" i="7" l="1"/>
  <c r="F19570" i="7" l="1"/>
  <c r="F19571" i="7" l="1"/>
  <c r="F19572" i="7" l="1"/>
  <c r="F19573" i="7" l="1"/>
  <c r="F19574" i="7" l="1"/>
  <c r="F19575" i="7" l="1"/>
  <c r="F19576" i="7" l="1"/>
  <c r="F19577" i="7" l="1"/>
  <c r="F19578" i="7" l="1"/>
  <c r="F19579" i="7" l="1"/>
  <c r="F19580" i="7" l="1"/>
  <c r="F19581" i="7" l="1"/>
  <c r="F19582" i="7" l="1"/>
  <c r="F19583" i="7" l="1"/>
  <c r="F19584" i="7" l="1"/>
  <c r="F19585" i="7" l="1"/>
  <c r="F19586" i="7" l="1"/>
  <c r="F19587" i="7" l="1"/>
  <c r="F19588" i="7" l="1"/>
  <c r="F19589" i="7" l="1"/>
  <c r="F19590" i="7" l="1"/>
  <c r="F19591" i="7" l="1"/>
  <c r="F19592" i="7" l="1"/>
  <c r="F19593" i="7" l="1"/>
  <c r="F19594" i="7" l="1"/>
  <c r="F19595" i="7" l="1"/>
  <c r="F19596" i="7" l="1"/>
  <c r="F19597" i="7" l="1"/>
  <c r="F19598" i="7" l="1"/>
  <c r="F19599" i="7" l="1"/>
  <c r="F19600" i="7" l="1"/>
  <c r="F19601" i="7" l="1"/>
  <c r="F19602" i="7" l="1"/>
  <c r="F19603" i="7" l="1"/>
  <c r="F19604" i="7" l="1"/>
  <c r="F19605" i="7" l="1"/>
  <c r="F19606" i="7" l="1"/>
  <c r="F19607" i="7" l="1"/>
  <c r="F19608" i="7" l="1"/>
  <c r="F19609" i="7" l="1"/>
  <c r="F19610" i="7" l="1"/>
  <c r="F19611" i="7" l="1"/>
  <c r="F19612" i="7" l="1"/>
  <c r="F19613" i="7" l="1"/>
  <c r="F19614" i="7" l="1"/>
  <c r="F19615" i="7" l="1"/>
  <c r="F19616" i="7" l="1"/>
  <c r="F19617" i="7" l="1"/>
  <c r="F19618" i="7" l="1"/>
  <c r="F19619" i="7" l="1"/>
  <c r="F19620" i="7" l="1"/>
  <c r="F19621" i="7" l="1"/>
  <c r="F19622" i="7" l="1"/>
  <c r="F19623" i="7" l="1"/>
  <c r="F19624" i="7" l="1"/>
  <c r="F19625" i="7" l="1"/>
  <c r="F19626" i="7" l="1"/>
  <c r="F19627" i="7" l="1"/>
  <c r="F19628" i="7" l="1"/>
  <c r="F19629" i="7" l="1"/>
  <c r="F19630" i="7" l="1"/>
  <c r="F19631" i="7" l="1"/>
  <c r="F19632" i="7" l="1"/>
  <c r="F19633" i="7" l="1"/>
  <c r="F19634" i="7" l="1"/>
  <c r="F19635" i="7" l="1"/>
  <c r="F19636" i="7" l="1"/>
  <c r="F19637" i="7" l="1"/>
  <c r="F19638" i="7" l="1"/>
  <c r="F19639" i="7" l="1"/>
  <c r="F19640" i="7" l="1"/>
  <c r="F19641" i="7" l="1"/>
  <c r="F19642" i="7" l="1"/>
  <c r="F19643" i="7" l="1"/>
  <c r="F19644" i="7" l="1"/>
  <c r="F19645" i="7" l="1"/>
  <c r="F19646" i="7" l="1"/>
  <c r="F19647" i="7" l="1"/>
  <c r="F19648" i="7" l="1"/>
  <c r="F19649" i="7" l="1"/>
  <c r="F19650" i="7" l="1"/>
  <c r="F19651" i="7" l="1"/>
  <c r="F19652" i="7" l="1"/>
  <c r="F19653" i="7" l="1"/>
  <c r="F19654" i="7" l="1"/>
  <c r="F19655" i="7" l="1"/>
  <c r="F19656" i="7" l="1"/>
  <c r="F19657" i="7" l="1"/>
  <c r="F19658" i="7" l="1"/>
  <c r="F19659" i="7" l="1"/>
  <c r="F19660" i="7" l="1"/>
  <c r="F19661" i="7" l="1"/>
  <c r="F19662" i="7" l="1"/>
  <c r="F19663" i="7" l="1"/>
  <c r="F19664" i="7" l="1"/>
  <c r="F19665" i="7" l="1"/>
  <c r="F19666" i="7" l="1"/>
  <c r="F19667" i="7" l="1"/>
  <c r="F19668" i="7" l="1"/>
  <c r="F19669" i="7" l="1"/>
  <c r="F19670" i="7" l="1"/>
  <c r="F19671" i="7" l="1"/>
  <c r="F19672" i="7" l="1"/>
  <c r="F19673" i="7" l="1"/>
  <c r="F19674" i="7" l="1"/>
  <c r="F19675" i="7" l="1"/>
  <c r="F19676" i="7" l="1"/>
  <c r="F19677" i="7" l="1"/>
  <c r="F19678" i="7" l="1"/>
  <c r="F19679" i="7" l="1"/>
  <c r="F19680" i="7" l="1"/>
  <c r="F19681" i="7" l="1"/>
  <c r="F19682" i="7" l="1"/>
  <c r="F19683" i="7" l="1"/>
  <c r="F19684" i="7" l="1"/>
  <c r="F19685" i="7" l="1"/>
  <c r="F19686" i="7" l="1"/>
  <c r="F19687" i="7" l="1"/>
  <c r="F19688" i="7" l="1"/>
  <c r="F19689" i="7" l="1"/>
  <c r="F19690" i="7" l="1"/>
  <c r="F19691" i="7" l="1"/>
  <c r="F19692" i="7" l="1"/>
  <c r="F19693" i="7" l="1"/>
  <c r="F19694" i="7" l="1"/>
  <c r="F19695" i="7" l="1"/>
  <c r="F19696" i="7" l="1"/>
  <c r="F19697" i="7" l="1"/>
  <c r="F19698" i="7" l="1"/>
  <c r="F19699" i="7" l="1"/>
  <c r="F19700" i="7" l="1"/>
  <c r="F19701" i="7" l="1"/>
  <c r="F19702" i="7" l="1"/>
  <c r="F19703" i="7" l="1"/>
  <c r="F19704" i="7" l="1"/>
  <c r="F19705" i="7" l="1"/>
  <c r="F19706" i="7" l="1"/>
  <c r="F19707" i="7" l="1"/>
  <c r="F19708" i="7" l="1"/>
  <c r="F19709" i="7" l="1"/>
  <c r="F19710" i="7" l="1"/>
  <c r="F19711" i="7" l="1"/>
  <c r="F19712" i="7" l="1"/>
  <c r="F19713" i="7" l="1"/>
  <c r="F19714" i="7" l="1"/>
  <c r="F19715" i="7" l="1"/>
  <c r="F19716" i="7" l="1"/>
  <c r="F19717" i="7" l="1"/>
  <c r="F19718" i="7" l="1"/>
  <c r="F19719" i="7" l="1"/>
  <c r="F19720" i="7" l="1"/>
  <c r="F19721" i="7" l="1"/>
  <c r="F19722" i="7" l="1"/>
  <c r="F19723" i="7" l="1"/>
  <c r="F19724" i="7" l="1"/>
  <c r="F19725" i="7" l="1"/>
  <c r="F19726" i="7" l="1"/>
  <c r="F19727" i="7" l="1"/>
  <c r="F19728" i="7" l="1"/>
  <c r="F19729" i="7" l="1"/>
  <c r="F19730" i="7" l="1"/>
  <c r="F19731" i="7" l="1"/>
  <c r="F19732" i="7" l="1"/>
  <c r="F19733" i="7" l="1"/>
  <c r="F19734" i="7" l="1"/>
  <c r="F19735" i="7" l="1"/>
  <c r="F19736" i="7" l="1"/>
  <c r="F19737" i="7" l="1"/>
  <c r="F19738" i="7" l="1"/>
  <c r="F19739" i="7" l="1"/>
  <c r="F19740" i="7" l="1"/>
  <c r="F19741" i="7" l="1"/>
  <c r="F19742" i="7" l="1"/>
  <c r="F19743" i="7" l="1"/>
  <c r="F19744" i="7" l="1"/>
  <c r="F19745" i="7" l="1"/>
  <c r="F19746" i="7" l="1"/>
  <c r="F19747" i="7" l="1"/>
  <c r="F19748" i="7" l="1"/>
  <c r="F19749" i="7" l="1"/>
  <c r="F19750" i="7" l="1"/>
  <c r="F19751" i="7" l="1"/>
  <c r="F19752" i="7" l="1"/>
  <c r="F19753" i="7" l="1"/>
  <c r="F19754" i="7" l="1"/>
  <c r="F19755" i="7" l="1"/>
  <c r="F19756" i="7" l="1"/>
  <c r="F19757" i="7" l="1"/>
  <c r="F19758" i="7" l="1"/>
  <c r="F19759" i="7" l="1"/>
  <c r="F19760" i="7" l="1"/>
  <c r="F19761" i="7" l="1"/>
  <c r="F19762" i="7" l="1"/>
  <c r="F19763" i="7" l="1"/>
  <c r="F19764" i="7" l="1"/>
  <c r="F19765" i="7" l="1"/>
  <c r="F19766" i="7" l="1"/>
  <c r="F19767" i="7" l="1"/>
  <c r="F19768" i="7" l="1"/>
  <c r="F19769" i="7" l="1"/>
  <c r="F19770" i="7" l="1"/>
  <c r="F19771" i="7" l="1"/>
  <c r="F19772" i="7" l="1"/>
  <c r="F19773" i="7" l="1"/>
  <c r="F19774" i="7" l="1"/>
  <c r="F19775" i="7" l="1"/>
  <c r="F19776" i="7" l="1"/>
  <c r="F19777" i="7" l="1"/>
  <c r="F19778" i="7" l="1"/>
  <c r="F19779" i="7" l="1"/>
  <c r="F19780" i="7" l="1"/>
  <c r="F19781" i="7" l="1"/>
  <c r="F19782" i="7" l="1"/>
  <c r="F19783" i="7" l="1"/>
  <c r="F19784" i="7" l="1"/>
  <c r="F19785" i="7" l="1"/>
  <c r="F19786" i="7" l="1"/>
  <c r="F19787" i="7" l="1"/>
  <c r="F19788" i="7" l="1"/>
  <c r="F19789" i="7" l="1"/>
  <c r="F19790" i="7" l="1"/>
  <c r="F19791" i="7" l="1"/>
  <c r="F19792" i="7" l="1"/>
  <c r="F19793" i="7" l="1"/>
  <c r="F19794" i="7" l="1"/>
  <c r="F19795" i="7" l="1"/>
  <c r="F19796" i="7" l="1"/>
  <c r="F19797" i="7" l="1"/>
  <c r="F19798" i="7" l="1"/>
  <c r="F19799" i="7" l="1"/>
  <c r="F19800" i="7" l="1"/>
  <c r="F19801" i="7" l="1"/>
  <c r="F19802" i="7" l="1"/>
  <c r="F19803" i="7" l="1"/>
  <c r="F19804" i="7" l="1"/>
  <c r="F19805" i="7" l="1"/>
  <c r="F19806" i="7" l="1"/>
  <c r="F19807" i="7" l="1"/>
  <c r="F19808" i="7" l="1"/>
  <c r="F19809" i="7" l="1"/>
  <c r="F19810" i="7" l="1"/>
  <c r="F19811" i="7" l="1"/>
  <c r="F19812" i="7" l="1"/>
  <c r="F19813" i="7" l="1"/>
  <c r="F19814" i="7" l="1"/>
  <c r="F19815" i="7" l="1"/>
  <c r="F19816" i="7" l="1"/>
  <c r="F19817" i="7" l="1"/>
  <c r="F19818" i="7" l="1"/>
  <c r="F19819" i="7" l="1"/>
  <c r="F19820" i="7" l="1"/>
  <c r="F19821" i="7" l="1"/>
  <c r="F19822" i="7" l="1"/>
  <c r="F19823" i="7" l="1"/>
  <c r="F19824" i="7" l="1"/>
  <c r="F19825" i="7" l="1"/>
  <c r="F19826" i="7" l="1"/>
  <c r="F19827" i="7" l="1"/>
  <c r="F19828" i="7" l="1"/>
  <c r="F19829" i="7" l="1"/>
  <c r="F19830" i="7" l="1"/>
  <c r="F19831" i="7" l="1"/>
  <c r="F19832" i="7" l="1"/>
  <c r="F19833" i="7" l="1"/>
  <c r="F19834" i="7" l="1"/>
  <c r="F19835" i="7" l="1"/>
  <c r="F19836" i="7" l="1"/>
  <c r="F19837" i="7" l="1"/>
  <c r="F19838" i="7" l="1"/>
  <c r="F19839" i="7" l="1"/>
  <c r="F19840" i="7" l="1"/>
  <c r="F19841" i="7" l="1"/>
  <c r="F19842" i="7" l="1"/>
  <c r="F19843" i="7" l="1"/>
  <c r="F19844" i="7" l="1"/>
  <c r="F19845" i="7" l="1"/>
  <c r="F19846" i="7" l="1"/>
  <c r="F19847" i="7" l="1"/>
  <c r="F19848" i="7" l="1"/>
  <c r="F19849" i="7" l="1"/>
  <c r="F19850" i="7" l="1"/>
  <c r="F19851" i="7" l="1"/>
  <c r="F19852" i="7" l="1"/>
  <c r="F19853" i="7" l="1"/>
  <c r="F19854" i="7" l="1"/>
  <c r="F19855" i="7" l="1"/>
  <c r="F19856" i="7" l="1"/>
  <c r="F19857" i="7" l="1"/>
  <c r="F19858" i="7" l="1"/>
  <c r="F19859" i="7" l="1"/>
  <c r="F19860" i="7" l="1"/>
  <c r="F19861" i="7" l="1"/>
  <c r="F19862" i="7" l="1"/>
  <c r="F19863" i="7" l="1"/>
  <c r="F19864" i="7" l="1"/>
  <c r="F19865" i="7" l="1"/>
  <c r="F19866" i="7" l="1"/>
  <c r="F19867" i="7" l="1"/>
  <c r="F19868" i="7" l="1"/>
  <c r="F19869" i="7" l="1"/>
  <c r="F19870" i="7" l="1"/>
  <c r="F19871" i="7" l="1"/>
  <c r="F19872" i="7" l="1"/>
  <c r="F19873" i="7" l="1"/>
  <c r="F19874" i="7" l="1"/>
  <c r="F19875" i="7" l="1"/>
  <c r="F19876" i="7" l="1"/>
  <c r="F19877" i="7" l="1"/>
  <c r="F19878" i="7" l="1"/>
  <c r="F19879" i="7" l="1"/>
  <c r="F19880" i="7" l="1"/>
  <c r="F19881" i="7" l="1"/>
  <c r="F19882" i="7" l="1"/>
  <c r="F19883" i="7" l="1"/>
  <c r="F19884" i="7" l="1"/>
  <c r="F19885" i="7" l="1"/>
  <c r="F19886" i="7" l="1"/>
  <c r="F19887" i="7" l="1"/>
  <c r="F19888" i="7" l="1"/>
  <c r="F19889" i="7" l="1"/>
  <c r="F19890" i="7" l="1"/>
  <c r="F19891" i="7" l="1"/>
  <c r="F19892" i="7" l="1"/>
  <c r="F19893" i="7" l="1"/>
  <c r="F19894" i="7" l="1"/>
  <c r="F19895" i="7" l="1"/>
  <c r="F19896" i="7" l="1"/>
  <c r="F19897" i="7" l="1"/>
  <c r="F19898" i="7" l="1"/>
  <c r="F19899" i="7" l="1"/>
  <c r="F19900" i="7" l="1"/>
  <c r="F19901" i="7" l="1"/>
  <c r="F19902" i="7" l="1"/>
  <c r="F19903" i="7" l="1"/>
  <c r="F19904" i="7" l="1"/>
  <c r="F19905" i="7" l="1"/>
  <c r="F19906" i="7" l="1"/>
  <c r="F19907" i="7" l="1"/>
  <c r="F19908" i="7" l="1"/>
  <c r="F19909" i="7" l="1"/>
  <c r="F19910" i="7" l="1"/>
  <c r="F19911" i="7" l="1"/>
  <c r="F19912" i="7" l="1"/>
  <c r="F19913" i="7" l="1"/>
  <c r="F19914" i="7" l="1"/>
  <c r="F19915" i="7" l="1"/>
  <c r="F19916" i="7" l="1"/>
  <c r="F19917" i="7" l="1"/>
  <c r="F19918" i="7" l="1"/>
  <c r="F19919" i="7" l="1"/>
  <c r="F19920" i="7" l="1"/>
  <c r="F19921" i="7" l="1"/>
  <c r="F19922" i="7" l="1"/>
  <c r="F19923" i="7" l="1"/>
  <c r="F19924" i="7" l="1"/>
  <c r="F19925" i="7" l="1"/>
  <c r="F19926" i="7" l="1"/>
  <c r="F19927" i="7" l="1"/>
  <c r="F19928" i="7" l="1"/>
  <c r="F19929" i="7" l="1"/>
  <c r="F19930" i="7" l="1"/>
  <c r="F19931" i="7" l="1"/>
  <c r="F19932" i="7" l="1"/>
  <c r="F19933" i="7" l="1"/>
  <c r="F19934" i="7" l="1"/>
  <c r="F19935" i="7" l="1"/>
  <c r="F19936" i="7" l="1"/>
  <c r="F19937" i="7" l="1"/>
  <c r="F19938" i="7" l="1"/>
  <c r="F19939" i="7" l="1"/>
  <c r="F19940" i="7" l="1"/>
  <c r="F19941" i="7" l="1"/>
  <c r="F19942" i="7" l="1"/>
  <c r="F19943" i="7" l="1"/>
  <c r="F19944" i="7" l="1"/>
  <c r="F19945" i="7" l="1"/>
  <c r="F19946" i="7" l="1"/>
  <c r="F19947" i="7" l="1"/>
  <c r="F19948" i="7" l="1"/>
  <c r="F19949" i="7" l="1"/>
  <c r="F19950" i="7" l="1"/>
  <c r="F19951" i="7" l="1"/>
  <c r="F19952" i="7" l="1"/>
  <c r="F19953" i="7" l="1"/>
  <c r="F19954" i="7" l="1"/>
  <c r="F19955" i="7" l="1"/>
  <c r="F19956" i="7" l="1"/>
  <c r="F19957" i="7" l="1"/>
  <c r="F19958" i="7" l="1"/>
  <c r="F19959" i="7" l="1"/>
  <c r="F19960" i="7" l="1"/>
  <c r="F19961" i="7" l="1"/>
  <c r="F19962" i="7" l="1"/>
  <c r="F19963" i="7" l="1"/>
  <c r="F19964" i="7" l="1"/>
  <c r="F19965" i="7" l="1"/>
  <c r="F19966" i="7" l="1"/>
  <c r="F19967" i="7" l="1"/>
  <c r="F19968" i="7" l="1"/>
  <c r="F19969" i="7" l="1"/>
  <c r="F19970" i="7" l="1"/>
  <c r="F19971" i="7" l="1"/>
  <c r="F19972" i="7" l="1"/>
  <c r="F19973" i="7" l="1"/>
  <c r="F19974" i="7" l="1"/>
  <c r="F19975" i="7" l="1"/>
  <c r="F19976" i="7" l="1"/>
  <c r="F19977" i="7" l="1"/>
  <c r="F19978" i="7" l="1"/>
  <c r="F19979" i="7" l="1"/>
  <c r="F19980" i="7" l="1"/>
  <c r="F19981" i="7" l="1"/>
  <c r="F19982" i="7" l="1"/>
  <c r="F19983" i="7" l="1"/>
  <c r="F19984" i="7" l="1"/>
  <c r="F19985" i="7" l="1"/>
  <c r="F19986" i="7" l="1"/>
  <c r="F19987" i="7" l="1"/>
  <c r="F19988" i="7" l="1"/>
  <c r="F19989" i="7" l="1"/>
  <c r="F19990" i="7" l="1"/>
  <c r="F19991" i="7" l="1"/>
  <c r="F19992" i="7" l="1"/>
  <c r="F19993" i="7" l="1"/>
  <c r="F19994" i="7" l="1"/>
  <c r="F19995" i="7" l="1"/>
  <c r="F19996" i="7" l="1"/>
  <c r="F19997" i="7" l="1"/>
  <c r="F19998" i="7" l="1"/>
  <c r="F19999" i="7" l="1"/>
  <c r="F20000" i="7" l="1"/>
  <c r="F20002" i="7" l="1"/>
  <c r="F20001" i="7"/>
</calcChain>
</file>

<file path=xl/sharedStrings.xml><?xml version="1.0" encoding="utf-8"?>
<sst xmlns="http://schemas.openxmlformats.org/spreadsheetml/2006/main" count="14616" uniqueCount="3196">
  <si>
    <t>스테이지</t>
  </si>
  <si>
    <t>편 이름</t>
  </si>
  <si>
    <t>구석기</t>
  </si>
  <si>
    <t>신석기</t>
  </si>
  <si>
    <t>청동기</t>
  </si>
  <si>
    <t>고조선</t>
  </si>
  <si>
    <t>철기</t>
  </si>
  <si>
    <t>부여</t>
  </si>
  <si>
    <t>고구려</t>
  </si>
  <si>
    <t>옥저</t>
  </si>
  <si>
    <t>동예</t>
  </si>
  <si>
    <t>삼한</t>
  </si>
  <si>
    <t>미천왕</t>
  </si>
  <si>
    <t>소수림왕</t>
  </si>
  <si>
    <t>광개토대왕</t>
  </si>
  <si>
    <t>장수왕</t>
  </si>
  <si>
    <t>근초고왕</t>
  </si>
  <si>
    <t>무령왕</t>
  </si>
  <si>
    <t>성왕</t>
  </si>
  <si>
    <t>내물왕</t>
  </si>
  <si>
    <t>지증왕</t>
  </si>
  <si>
    <t>진흥왕</t>
  </si>
  <si>
    <t>삼국의결말</t>
  </si>
  <si>
    <t>발해 무왕</t>
  </si>
  <si>
    <t>발해 문왕</t>
  </si>
  <si>
    <t>발해 선왕</t>
  </si>
  <si>
    <t>신라 중대</t>
  </si>
  <si>
    <t>원효와 의상</t>
  </si>
  <si>
    <t>신라 하대</t>
  </si>
  <si>
    <t>고려의 건국</t>
  </si>
  <si>
    <t>시무28조</t>
  </si>
  <si>
    <t>문벌귀족</t>
  </si>
  <si>
    <t>동북9성</t>
  </si>
  <si>
    <t>묘청</t>
  </si>
  <si>
    <t>무신정변</t>
  </si>
  <si>
    <t>만적의 난</t>
  </si>
  <si>
    <t>삼별초</t>
  </si>
  <si>
    <t>원간섭기</t>
  </si>
  <si>
    <t>원명교체기</t>
  </si>
  <si>
    <t>조선의 건국</t>
  </si>
  <si>
    <t>태조</t>
  </si>
  <si>
    <t>태종</t>
  </si>
  <si>
    <t>세종</t>
  </si>
  <si>
    <t>세조</t>
  </si>
  <si>
    <t>연산군</t>
  </si>
  <si>
    <t>중종</t>
  </si>
  <si>
    <t>명종</t>
  </si>
  <si>
    <t>임진왜란</t>
  </si>
  <si>
    <t>진주대첩</t>
  </si>
  <si>
    <t>진주혈전</t>
  </si>
  <si>
    <t>정유재란</t>
  </si>
  <si>
    <t>광해</t>
  </si>
  <si>
    <t>인조</t>
  </si>
  <si>
    <t>숙종</t>
  </si>
  <si>
    <t>영조</t>
  </si>
  <si>
    <t>정조</t>
  </si>
  <si>
    <t>임시1</t>
  </si>
  <si>
    <t>임시2</t>
  </si>
  <si>
    <t>임시3</t>
  </si>
  <si>
    <t>임시4</t>
  </si>
  <si>
    <t>임시5</t>
  </si>
  <si>
    <t>편 번호</t>
  </si>
  <si>
    <t>평타데미지</t>
    <phoneticPr fontId="1" type="noConversion"/>
  </si>
  <si>
    <t>스킬데미지</t>
    <phoneticPr fontId="1" type="noConversion"/>
  </si>
  <si>
    <t>최대데미지</t>
    <phoneticPr fontId="1" type="noConversion"/>
  </si>
  <si>
    <t>300A</t>
    <phoneticPr fontId="1" type="noConversion"/>
  </si>
  <si>
    <t>2B</t>
    <phoneticPr fontId="1" type="noConversion"/>
  </si>
  <si>
    <t>육성레벨</t>
    <phoneticPr fontId="1" type="noConversion"/>
  </si>
  <si>
    <t>100만</t>
    <phoneticPr fontId="1" type="noConversion"/>
  </si>
  <si>
    <t>스테이지</t>
    <phoneticPr fontId="1" type="noConversion"/>
  </si>
  <si>
    <t>골드</t>
    <phoneticPr fontId="1" type="noConversion"/>
  </si>
  <si>
    <t>경험치</t>
    <phoneticPr fontId="1" type="noConversion"/>
  </si>
  <si>
    <t>무기</t>
    <phoneticPr fontId="1" type="noConversion"/>
  </si>
  <si>
    <t>분당 골드 획득</t>
    <phoneticPr fontId="1" type="noConversion"/>
  </si>
  <si>
    <t>분당 경험치 획득</t>
    <phoneticPr fontId="1" type="noConversion"/>
  </si>
  <si>
    <t>일반 4등급</t>
    <phoneticPr fontId="1" type="noConversion"/>
  </si>
  <si>
    <t>악세</t>
    <phoneticPr fontId="1" type="noConversion"/>
  </si>
  <si>
    <t>장비 획득률</t>
    <phoneticPr fontId="1" type="noConversion"/>
  </si>
  <si>
    <t>일반 3등급</t>
    <phoneticPr fontId="1" type="noConversion"/>
  </si>
  <si>
    <t>일반 2등급</t>
    <phoneticPr fontId="1" type="noConversion"/>
  </si>
  <si>
    <t>일반 1등급</t>
    <phoneticPr fontId="1" type="noConversion"/>
  </si>
  <si>
    <t>자동사냥 골드 배수</t>
    <phoneticPr fontId="1" type="noConversion"/>
  </si>
  <si>
    <t>자동사냥 경험치 배수</t>
    <phoneticPr fontId="1" type="noConversion"/>
  </si>
  <si>
    <t>고급 4등급</t>
    <phoneticPr fontId="1" type="noConversion"/>
  </si>
  <si>
    <t>고급 3등급</t>
    <phoneticPr fontId="1" type="noConversion"/>
  </si>
  <si>
    <t>고급 2등급</t>
    <phoneticPr fontId="1" type="noConversion"/>
  </si>
  <si>
    <t>고급 1등급</t>
    <phoneticPr fontId="1" type="noConversion"/>
  </si>
  <si>
    <t>레어 4등급</t>
    <phoneticPr fontId="1" type="noConversion"/>
  </si>
  <si>
    <t>골드 차이</t>
    <phoneticPr fontId="1" type="noConversion"/>
  </si>
  <si>
    <t>경험치 차이</t>
    <phoneticPr fontId="1" type="noConversion"/>
  </si>
  <si>
    <t>강화석(10%)</t>
    <phoneticPr fontId="1" type="noConversion"/>
  </si>
  <si>
    <t>레어 3등급</t>
    <phoneticPr fontId="1" type="noConversion"/>
  </si>
  <si>
    <t>레어 2등급</t>
    <phoneticPr fontId="1" type="noConversion"/>
  </si>
  <si>
    <t>레어 1등급</t>
    <phoneticPr fontId="1" type="noConversion"/>
  </si>
  <si>
    <t>영웅 4등급</t>
    <phoneticPr fontId="1" type="noConversion"/>
  </si>
  <si>
    <t>영웅 3등급</t>
    <phoneticPr fontId="1" type="noConversion"/>
  </si>
  <si>
    <t>영웅 2등급</t>
    <phoneticPr fontId="1" type="noConversion"/>
  </si>
  <si>
    <t>영웅 1등급</t>
    <phoneticPr fontId="1" type="noConversion"/>
  </si>
  <si>
    <t>전설 4등급</t>
    <phoneticPr fontId="1" type="noConversion"/>
  </si>
  <si>
    <t>장비 단계</t>
    <phoneticPr fontId="3" type="noConversion"/>
  </si>
  <si>
    <t>장비 종류</t>
    <phoneticPr fontId="1" type="noConversion"/>
  </si>
  <si>
    <t>무기</t>
  </si>
  <si>
    <t>악세서리</t>
  </si>
  <si>
    <t>일반  4</t>
  </si>
  <si>
    <t>일반  3</t>
  </si>
  <si>
    <t>일반  2</t>
  </si>
  <si>
    <t>일반  1</t>
  </si>
  <si>
    <t>고급 4</t>
  </si>
  <si>
    <t>고급 3</t>
  </si>
  <si>
    <t>고급 2</t>
  </si>
  <si>
    <t>고급 1</t>
  </si>
  <si>
    <t>희귀 4</t>
  </si>
  <si>
    <t>희귀 3</t>
  </si>
  <si>
    <t>희귀 2</t>
  </si>
  <si>
    <t>희귀 1</t>
  </si>
  <si>
    <t>영웅 4</t>
  </si>
  <si>
    <t>영웅 3</t>
  </si>
  <si>
    <t>영웅 2</t>
  </si>
  <si>
    <t>영웅 1</t>
  </si>
  <si>
    <t>전설 4</t>
  </si>
  <si>
    <t>전설 3</t>
  </si>
  <si>
    <t>전설 2</t>
  </si>
  <si>
    <t>전설 3</t>
    <phoneticPr fontId="1" type="noConversion"/>
  </si>
  <si>
    <t>ENEMY COUNT
PER WAVE</t>
  </si>
  <si>
    <t>골드 갭</t>
    <phoneticPr fontId="1" type="noConversion"/>
  </si>
  <si>
    <t>슬키 킬당 골드</t>
    <phoneticPr fontId="1" type="noConversion"/>
  </si>
  <si>
    <t>악세서리</t>
    <phoneticPr fontId="1" type="noConversion"/>
  </si>
  <si>
    <t>EXP
PER KILL</t>
    <phoneticPr fontId="1" type="noConversion"/>
  </si>
  <si>
    <t>1웨이브 총경치</t>
    <phoneticPr fontId="1" type="noConversion"/>
  </si>
  <si>
    <t>CUBE PER KILL
(10% CHANCE)</t>
  </si>
  <si>
    <t>골드(본)</t>
    <phoneticPr fontId="1" type="noConversion"/>
  </si>
  <si>
    <t>경험치(본)</t>
    <phoneticPr fontId="1" type="noConversion"/>
  </si>
  <si>
    <t>강화석(10%)(본)</t>
    <phoneticPr fontId="1" type="noConversion"/>
  </si>
  <si>
    <t>IDLE
CUBES</t>
  </si>
  <si>
    <t>idle 강화석 획득(본)</t>
    <phoneticPr fontId="1" type="noConversion"/>
  </si>
  <si>
    <t>idle 배수</t>
    <phoneticPr fontId="1" type="noConversion"/>
  </si>
  <si>
    <t>id</t>
  </si>
  <si>
    <t>-</t>
  </si>
  <si>
    <t>IDLE
DIAMOND</t>
  </si>
  <si>
    <t>idle 다이아 획득(본)</t>
    <phoneticPr fontId="1" type="noConversion"/>
  </si>
  <si>
    <t>-</t>
    <phoneticPr fontId="1" type="noConversion"/>
  </si>
  <si>
    <t>영웅</t>
  </si>
  <si>
    <t>[성장] 육성 오픈</t>
  </si>
  <si>
    <t>[보스] 보스전 오픈</t>
  </si>
  <si>
    <t>[장비] 무기 오픈</t>
  </si>
  <si>
    <t>[장비] 합성 오픈</t>
  </si>
  <si>
    <t>[장비] 갑옷 오픈</t>
  </si>
  <si>
    <t>[소환] 장비 오픈</t>
  </si>
  <si>
    <t>[영웅] 위인 오픈</t>
  </si>
  <si>
    <t>[소환] 위인(고려) 오픈</t>
  </si>
  <si>
    <t>[공통] 버프 오픈</t>
    <phoneticPr fontId="1" type="noConversion"/>
  </si>
  <si>
    <t>[공통] 우편함 오픈</t>
  </si>
  <si>
    <t>[공통] 업적 오픈</t>
  </si>
  <si>
    <t>[공통] 이벤트 오픈</t>
  </si>
  <si>
    <t>[공통] 버프 오픈</t>
  </si>
  <si>
    <t>[공통] 랭킹 오픈</t>
  </si>
  <si>
    <t>[상점] 상점 오픈</t>
  </si>
  <si>
    <t>[배치] 두번째 슬롯 오픈</t>
  </si>
  <si>
    <t>[던전] 점령전 오픈</t>
  </si>
  <si>
    <t>[성장] 초월 오픈</t>
  </si>
  <si>
    <t>[소환] 위인(조선) 오픈</t>
  </si>
  <si>
    <t>[던전] 무릉전 오픈</t>
  </si>
  <si>
    <t>[성장] 어빌 오픈</t>
  </si>
  <si>
    <t>[영웅] 조합 오픈</t>
  </si>
  <si>
    <t>[던전] 퇴마전 오픈</t>
  </si>
  <si>
    <t>[성장] 룬 오픈</t>
  </si>
  <si>
    <t>[배치] 세번째 슬롯 오픈</t>
  </si>
  <si>
    <t>[던전] 노다지 오픈</t>
  </si>
  <si>
    <t>[배치] 네번째 슬롯 오픈</t>
  </si>
  <si>
    <t>[연구] 고대 오픈</t>
  </si>
  <si>
    <t>[소환] 가속 오픈</t>
  </si>
  <si>
    <t>10만</t>
    <phoneticPr fontId="1" type="noConversion"/>
  </si>
  <si>
    <t>30만</t>
    <phoneticPr fontId="1" type="noConversion"/>
  </si>
  <si>
    <t>300만</t>
    <phoneticPr fontId="1" type="noConversion"/>
  </si>
  <si>
    <t>280A</t>
    <phoneticPr fontId="1" type="noConversion"/>
  </si>
  <si>
    <t>600A</t>
    <phoneticPr fontId="1" type="noConversion"/>
  </si>
  <si>
    <t>50억</t>
    <phoneticPr fontId="1" type="noConversion"/>
  </si>
  <si>
    <t>80억</t>
    <phoneticPr fontId="1" type="noConversion"/>
  </si>
  <si>
    <t>3만</t>
    <phoneticPr fontId="1" type="noConversion"/>
  </si>
  <si>
    <t>6만</t>
    <phoneticPr fontId="1" type="noConversion"/>
  </si>
  <si>
    <t>7000만</t>
    <phoneticPr fontId="1" type="noConversion"/>
  </si>
  <si>
    <t>출시 스펙 [클리어 불가]</t>
    <phoneticPr fontId="1" type="noConversion"/>
  </si>
  <si>
    <t>레벨</t>
    <phoneticPr fontId="1" type="noConversion"/>
  </si>
  <si>
    <t>드랍 경험치</t>
  </si>
  <si>
    <t>// 수식 : 초기값(50) + 상승치(5) * (현재레벨 * 현재레벨)</t>
    <phoneticPr fontId="1" type="noConversion"/>
  </si>
  <si>
    <t>총경험치</t>
    <phoneticPr fontId="1" type="noConversion"/>
  </si>
  <si>
    <t>레벨업 마리 수</t>
    <phoneticPr fontId="1" type="noConversion"/>
  </si>
  <si>
    <t>드랍 골드</t>
  </si>
  <si>
    <t>마리수</t>
    <phoneticPr fontId="1" type="noConversion"/>
  </si>
  <si>
    <t>육성비용(값)</t>
    <phoneticPr fontId="1" type="noConversion"/>
  </si>
  <si>
    <t>육성비용(서식)</t>
    <phoneticPr fontId="1" type="noConversion"/>
  </si>
  <si>
    <t>아이디</t>
  </si>
  <si>
    <t>획득조건</t>
  </si>
  <si>
    <t>스킬가격</t>
  </si>
  <si>
    <t>스킬가격추가</t>
  </si>
  <si>
    <t>스킬가격곱셈</t>
  </si>
  <si>
    <t>일차수</t>
    <phoneticPr fontId="1" type="noConversion"/>
  </si>
  <si>
    <t>도달 스테이지</t>
    <phoneticPr fontId="1" type="noConversion"/>
  </si>
  <si>
    <t>스테이지 차이</t>
    <phoneticPr fontId="1" type="noConversion"/>
  </si>
  <si>
    <t>ID</t>
    <phoneticPr fontId="1" type="noConversion"/>
  </si>
  <si>
    <t>일 수</t>
    <phoneticPr fontId="1" type="noConversion"/>
  </si>
  <si>
    <t>오프라인</t>
    <phoneticPr fontId="1" type="noConversion"/>
  </si>
  <si>
    <t>육성</t>
    <phoneticPr fontId="1" type="noConversion"/>
  </si>
  <si>
    <t>초월</t>
    <phoneticPr fontId="1" type="noConversion"/>
  </si>
  <si>
    <t>고돌3</t>
    <phoneticPr fontId="1" type="noConversion"/>
  </si>
  <si>
    <t>이슈</t>
    <phoneticPr fontId="1" type="noConversion"/>
  </si>
  <si>
    <t>던전1</t>
    <phoneticPr fontId="1" type="noConversion"/>
  </si>
  <si>
    <t>던전2</t>
    <phoneticPr fontId="1" type="noConversion"/>
  </si>
  <si>
    <t>던전3</t>
    <phoneticPr fontId="1" type="noConversion"/>
  </si>
  <si>
    <t>던전4</t>
    <phoneticPr fontId="1" type="noConversion"/>
  </si>
  <si>
    <t>고돌4</t>
    <phoneticPr fontId="1" type="noConversion"/>
  </si>
  <si>
    <t>퇴마전 입장권부족</t>
    <phoneticPr fontId="1" type="noConversion"/>
  </si>
  <si>
    <t>퇴마전 입장권부족/ 조선 오픈</t>
    <phoneticPr fontId="1" type="noConversion"/>
  </si>
  <si>
    <t>위인3슬롯 / 검객</t>
    <phoneticPr fontId="1" type="noConversion"/>
  </si>
  <si>
    <t>노다지 오픈 / 보스 스탯 변경</t>
    <phoneticPr fontId="1" type="noConversion"/>
  </si>
  <si>
    <t>고돌5</t>
    <phoneticPr fontId="1" type="noConversion"/>
  </si>
  <si>
    <t>무사</t>
    <phoneticPr fontId="1" type="noConversion"/>
  </si>
  <si>
    <t>퇴마전 입장권 부족 / 조선 오픈</t>
    <phoneticPr fontId="1" type="noConversion"/>
  </si>
  <si>
    <t>고돌6</t>
    <phoneticPr fontId="1" type="noConversion"/>
  </si>
  <si>
    <t>고돌7</t>
    <phoneticPr fontId="1" type="noConversion"/>
  </si>
  <si>
    <t xml:space="preserve">■ 첫출시시 2개월간 최대 스테이지 </t>
  </si>
  <si>
    <t>(305 ~ 345 스테이지 확정)</t>
  </si>
  <si>
    <t xml:space="preserve">-무과금 (최대 280 스테이지)  </t>
  </si>
  <si>
    <t>1. 육성 : ??</t>
  </si>
  <si>
    <t>2. 초월 : ??</t>
  </si>
  <si>
    <t>3. 어빌 : 전설</t>
  </si>
  <si>
    <t>4. 룬    : ??</t>
  </si>
  <si>
    <t>5. 장비 : 무기 3등급</t>
  </si>
  <si>
    <t>6. 강화 : ??</t>
  </si>
  <si>
    <t>7. 영웅 : 10성 (고려~조선)</t>
  </si>
  <si>
    <t>8. 승급 : 투사 (5단계)</t>
  </si>
  <si>
    <t>-유과금 (최대 345 스테이지)</t>
  </si>
  <si>
    <t>3. 어빌 : 신화</t>
  </si>
  <si>
    <t>4. 룬   : ??</t>
  </si>
  <si>
    <t>5. 장비 : 무기 1등급</t>
  </si>
  <si>
    <t>7. 영웅 : 15성 (고려~조선)</t>
  </si>
  <si>
    <t>8. 승급 : 검제 (6단계)</t>
  </si>
  <si>
    <t>승급 스테이지</t>
  </si>
  <si>
    <t>- 표류자 : 035 스테이지</t>
  </si>
  <si>
    <t>- 무사    : 100 스테이지 - &gt; 90</t>
  </si>
  <si>
    <t>- 검객    : 150 스테이지</t>
  </si>
  <si>
    <t>- 투사    : 205 스테이지</t>
  </si>
  <si>
    <t xml:space="preserve">- 검제    : 300 스테이지   </t>
  </si>
  <si>
    <t>// 표류자</t>
  </si>
  <si>
    <t>01일차 : 070 스테이지</t>
  </si>
  <si>
    <t>// 무사</t>
  </si>
  <si>
    <t>02일차 : 105 스테이지</t>
  </si>
  <si>
    <t>03일차 : 130 스테이지</t>
  </si>
  <si>
    <t>04일차 : 145 스테이지</t>
  </si>
  <si>
    <t xml:space="preserve">// 검객  </t>
  </si>
  <si>
    <t>05일차 : 155 스테이지</t>
  </si>
  <si>
    <t>06일차 : 160 스테이지</t>
  </si>
  <si>
    <t>07일차 : 165 스테이지</t>
  </si>
  <si>
    <t>14일차 : 192 스테이지</t>
  </si>
  <si>
    <t>// 투사</t>
  </si>
  <si>
    <t>21일차 : 210 스테이지</t>
  </si>
  <si>
    <t>28일차 : 224 스테이지</t>
  </si>
  <si>
    <t>35일차 : 232 스테이지</t>
  </si>
  <si>
    <t>42일차 : 239 스테이지</t>
  </si>
  <si>
    <t>49일차 : 246 스테이지</t>
  </si>
  <si>
    <t>56일차 : 253 스테이지</t>
  </si>
  <si>
    <t>63일차 : 260 스테이지</t>
  </si>
  <si>
    <t xml:space="preserve">25스테이지에 전설1등급 나옴 </t>
    <phoneticPr fontId="1" type="noConversion"/>
  </si>
  <si>
    <t>★던전 : 초월석 강화석 추가</t>
    <phoneticPr fontId="1" type="noConversion"/>
  </si>
  <si>
    <t>퇴마전 오픈</t>
    <phoneticPr fontId="1" type="noConversion"/>
  </si>
  <si>
    <t>퇴마전입장권3장 못삼/</t>
    <phoneticPr fontId="1" type="noConversion"/>
  </si>
  <si>
    <t xml:space="preserve">던3입장권부족 / </t>
    <phoneticPr fontId="1" type="noConversion"/>
  </si>
  <si>
    <t>룬</t>
    <phoneticPr fontId="1" type="noConversion"/>
  </si>
  <si>
    <t>조선 ON / 던3입장권부족</t>
    <phoneticPr fontId="1" type="noConversion"/>
  </si>
  <si>
    <t>던3입장권부족</t>
    <phoneticPr fontId="1" type="noConversion"/>
  </si>
  <si>
    <t>146스테이지 검객 / 어빌 공격력 세팅 /입장권 부족</t>
    <phoneticPr fontId="1" type="noConversion"/>
  </si>
  <si>
    <t>10만다이아 무기에 탕진 / 노다지 해금</t>
    <phoneticPr fontId="1" type="noConversion"/>
  </si>
  <si>
    <t>ON</t>
    <phoneticPr fontId="1" type="noConversion"/>
  </si>
  <si>
    <t>어빌 재설정 / 노다지입장권6장소모 /</t>
    <phoneticPr fontId="1" type="noConversion"/>
  </si>
  <si>
    <t xml:space="preserve">10만다이아득 / 무기에 꼴박 / </t>
    <phoneticPr fontId="1" type="noConversion"/>
  </si>
  <si>
    <t>STAGE</t>
    <phoneticPr fontId="1" type="noConversion"/>
  </si>
  <si>
    <t>투사 진급 / 테스트때 랭킹1위랑 동급</t>
    <phoneticPr fontId="1" type="noConversion"/>
  </si>
  <si>
    <t>위인4슬롯 열림 / 성균관 열림 / 연구슬롯 열림</t>
    <phoneticPr fontId="1" type="noConversion"/>
  </si>
  <si>
    <t xml:space="preserve">그대로 </t>
    <phoneticPr fontId="1" type="noConversion"/>
  </si>
  <si>
    <t xml:space="preserve">10만다이아 쿠폰 / </t>
    <phoneticPr fontId="1" type="noConversion"/>
  </si>
  <si>
    <t>고돌9</t>
    <phoneticPr fontId="1" type="noConversion"/>
  </si>
  <si>
    <t>전설1등급나옴/</t>
    <phoneticPr fontId="1" type="noConversion"/>
  </si>
  <si>
    <t>룬 오픈/무사 진급/</t>
    <phoneticPr fontId="1" type="noConversion"/>
  </si>
  <si>
    <t>조선 오픈/</t>
    <phoneticPr fontId="1" type="noConversion"/>
  </si>
  <si>
    <t>무료</t>
    <phoneticPr fontId="1" type="noConversion"/>
  </si>
  <si>
    <t>계정한정</t>
    <phoneticPr fontId="1" type="noConversion"/>
  </si>
  <si>
    <t>상품 구역</t>
    <phoneticPr fontId="1" type="noConversion"/>
  </si>
  <si>
    <t>상품 구성</t>
    <phoneticPr fontId="1" type="noConversion"/>
  </si>
  <si>
    <t>가격</t>
    <phoneticPr fontId="1" type="noConversion"/>
  </si>
  <si>
    <t>무료 모험 패키지</t>
    <phoneticPr fontId="1" type="noConversion"/>
  </si>
  <si>
    <t>상품 이름</t>
    <phoneticPr fontId="1" type="noConversion"/>
  </si>
  <si>
    <t>광고 제거 &amp; 무제한 버프 패키지</t>
    <phoneticPr fontId="1" type="noConversion"/>
  </si>
  <si>
    <t>버프 영구 지속</t>
    <phoneticPr fontId="1" type="noConversion"/>
  </si>
  <si>
    <t>기한한정</t>
    <phoneticPr fontId="1" type="noConversion"/>
  </si>
  <si>
    <t>일일 무료 패키지</t>
    <phoneticPr fontId="1" type="noConversion"/>
  </si>
  <si>
    <t>첫 결제 이벤트</t>
    <phoneticPr fontId="1" type="noConversion"/>
  </si>
  <si>
    <t>팝업</t>
    <phoneticPr fontId="1" type="noConversion"/>
  </si>
  <si>
    <t>일일 효율 패키지 I</t>
    <phoneticPr fontId="1" type="noConversion"/>
  </si>
  <si>
    <t>일일 효율 패키지 II</t>
    <phoneticPr fontId="1" type="noConversion"/>
  </si>
  <si>
    <t>월간 효율 패키지 I</t>
    <phoneticPr fontId="1" type="noConversion"/>
  </si>
  <si>
    <t>월간 효율 패키지 II</t>
    <phoneticPr fontId="1" type="noConversion"/>
  </si>
  <si>
    <t>패스상품</t>
    <phoneticPr fontId="1" type="noConversion"/>
  </si>
  <si>
    <t>레벨 패스 I</t>
    <phoneticPr fontId="1" type="noConversion"/>
  </si>
  <si>
    <t>스테이지 패스 I</t>
    <phoneticPr fontId="1" type="noConversion"/>
  </si>
  <si>
    <t>사냥 패스 I</t>
    <phoneticPr fontId="1" type="noConversion"/>
  </si>
  <si>
    <t>육성 패스 I</t>
    <phoneticPr fontId="1" type="noConversion"/>
  </si>
  <si>
    <t>레벨 패스 II</t>
    <phoneticPr fontId="1" type="noConversion"/>
  </si>
  <si>
    <t>스테이지 패스 II</t>
    <phoneticPr fontId="1" type="noConversion"/>
  </si>
  <si>
    <t>사냥 패스 II</t>
    <phoneticPr fontId="1" type="noConversion"/>
  </si>
  <si>
    <t>육성 패스 II</t>
    <phoneticPr fontId="1" type="noConversion"/>
  </si>
  <si>
    <t>재화</t>
    <phoneticPr fontId="1" type="noConversion"/>
  </si>
  <si>
    <t>무료 다이아</t>
    <phoneticPr fontId="1" type="noConversion"/>
  </si>
  <si>
    <t>광고</t>
    <phoneticPr fontId="1" type="noConversion"/>
  </si>
  <si>
    <t>다이아 한줌</t>
    <phoneticPr fontId="1" type="noConversion"/>
  </si>
  <si>
    <t>다이아 무더기</t>
    <phoneticPr fontId="1" type="noConversion"/>
  </si>
  <si>
    <t>다이아 자루</t>
    <phoneticPr fontId="1" type="noConversion"/>
  </si>
  <si>
    <t>다이아 드럼통</t>
    <phoneticPr fontId="1" type="noConversion"/>
  </si>
  <si>
    <t>다이아 수레</t>
    <phoneticPr fontId="1" type="noConversion"/>
  </si>
  <si>
    <t>어빌석</t>
    <phoneticPr fontId="1" type="noConversion"/>
  </si>
  <si>
    <t>연구석</t>
    <phoneticPr fontId="1" type="noConversion"/>
  </si>
  <si>
    <t>다이아 2,500</t>
    <phoneticPr fontId="1" type="noConversion"/>
  </si>
  <si>
    <t>노다지 입장권(2/2)</t>
    <phoneticPr fontId="1" type="noConversion"/>
  </si>
  <si>
    <r>
      <t xml:space="preserve">다이아, 어빌석
영웅 조각, 무기소환권, 갑옷소환권, 고려소환권, 조선소환권, 입장권, </t>
    </r>
    <r>
      <rPr>
        <sz val="10"/>
        <color theme="9" tint="-0.249977111117893"/>
        <rFont val="맑은 고딕"/>
        <family val="3"/>
        <charset val="129"/>
        <scheme val="minor"/>
      </rPr>
      <t>연구석, 가속</t>
    </r>
    <phoneticPr fontId="1" type="noConversion"/>
  </si>
  <si>
    <t>이벤트 팝업</t>
    <phoneticPr fontId="1" type="noConversion"/>
  </si>
  <si>
    <t>페이백 이벤트 Lv.1</t>
    <phoneticPr fontId="1" type="noConversion"/>
  </si>
  <si>
    <t>페이백 이벤트 Lv.2</t>
    <phoneticPr fontId="1" type="noConversion"/>
  </si>
  <si>
    <t>페이백 이벤트 Lv.3</t>
  </si>
  <si>
    <t>페이백 이벤트 Lv.4</t>
  </si>
  <si>
    <t>페이백 이벤트 Lv.5</t>
  </si>
  <si>
    <t>페이백 이벤트 Lv.6</t>
  </si>
  <si>
    <t>페이백 이벤트 Lv.7</t>
  </si>
  <si>
    <t>페이백 이벤트 Lv.8</t>
  </si>
  <si>
    <t>페이백 이벤트 Lv.9</t>
  </si>
  <si>
    <t>페이백 이벤트 Lv.10</t>
  </si>
  <si>
    <t>페이백 이벤트 Lv.11</t>
  </si>
  <si>
    <t>페이백 이벤트 Lv.12</t>
  </si>
  <si>
    <t>페이백 이벤트 Lv.13</t>
  </si>
  <si>
    <t>페이백 이벤트 Lv.14</t>
  </si>
  <si>
    <t>페이백 이벤트 Lv.15</t>
  </si>
  <si>
    <t>페이백 이벤트 Lv.16</t>
  </si>
  <si>
    <t>페이백 이벤트 Lv.17</t>
  </si>
  <si>
    <t>페이백 이벤트 Lv.18</t>
  </si>
  <si>
    <t>페이백 이벤트 Lv.19</t>
  </si>
  <si>
    <t>페이백 이벤트 Lv.20</t>
  </si>
  <si>
    <t>페이백 이벤트 Lv.21</t>
  </si>
  <si>
    <t>페이백 이벤트 Lv.22</t>
  </si>
  <si>
    <t>페이백 이벤트 Lv.23</t>
  </si>
  <si>
    <t>페이백 이벤트 Lv.24</t>
  </si>
  <si>
    <t>페이백 이벤트 Lv.25</t>
  </si>
  <si>
    <t>페이백 이벤트 Lv.26</t>
  </si>
  <si>
    <t>페이백 이벤트 Lv.27</t>
  </si>
  <si>
    <t>페이백 이벤트 Lv.29</t>
  </si>
  <si>
    <t>페이백 이벤트 Lv.30</t>
  </si>
  <si>
    <t>1~10</t>
    <phoneticPr fontId="1" type="noConversion"/>
  </si>
  <si>
    <t>11~20</t>
    <phoneticPr fontId="1" type="noConversion"/>
  </si>
  <si>
    <t>31~40</t>
    <phoneticPr fontId="1" type="noConversion"/>
  </si>
  <si>
    <t>41~50</t>
    <phoneticPr fontId="1" type="noConversion"/>
  </si>
  <si>
    <t>51~60</t>
    <phoneticPr fontId="1" type="noConversion"/>
  </si>
  <si>
    <t>61~65</t>
    <phoneticPr fontId="1" type="noConversion"/>
  </si>
  <si>
    <t>66~70</t>
    <phoneticPr fontId="1" type="noConversion"/>
  </si>
  <si>
    <t>71~75</t>
    <phoneticPr fontId="1" type="noConversion"/>
  </si>
  <si>
    <t>76~85</t>
    <phoneticPr fontId="1" type="noConversion"/>
  </si>
  <si>
    <t>86~95</t>
    <phoneticPr fontId="1" type="noConversion"/>
  </si>
  <si>
    <t>96~100</t>
    <phoneticPr fontId="1" type="noConversion"/>
  </si>
  <si>
    <t>101~110</t>
    <phoneticPr fontId="1" type="noConversion"/>
  </si>
  <si>
    <t>111~115</t>
    <phoneticPr fontId="1" type="noConversion"/>
  </si>
  <si>
    <t>116~120</t>
    <phoneticPr fontId="1" type="noConversion"/>
  </si>
  <si>
    <t>121~130</t>
    <phoneticPr fontId="1" type="noConversion"/>
  </si>
  <si>
    <t>131~140</t>
    <phoneticPr fontId="1" type="noConversion"/>
  </si>
  <si>
    <t>141~150</t>
    <phoneticPr fontId="1" type="noConversion"/>
  </si>
  <si>
    <t>151~160</t>
    <phoneticPr fontId="1" type="noConversion"/>
  </si>
  <si>
    <t>161~170</t>
    <phoneticPr fontId="1" type="noConversion"/>
  </si>
  <si>
    <t>171~175</t>
    <phoneticPr fontId="1" type="noConversion"/>
  </si>
  <si>
    <t>176~190</t>
    <phoneticPr fontId="1" type="noConversion"/>
  </si>
  <si>
    <t>191~200</t>
    <phoneticPr fontId="1" type="noConversion"/>
  </si>
  <si>
    <t>201~215</t>
    <phoneticPr fontId="1" type="noConversion"/>
  </si>
  <si>
    <t>216~225</t>
    <phoneticPr fontId="1" type="noConversion"/>
  </si>
  <si>
    <t>226~240</t>
    <phoneticPr fontId="1" type="noConversion"/>
  </si>
  <si>
    <t>241~255</t>
    <phoneticPr fontId="1" type="noConversion"/>
  </si>
  <si>
    <t>256~280</t>
    <phoneticPr fontId="1" type="noConversion"/>
  </si>
  <si>
    <t>281~295</t>
    <phoneticPr fontId="1" type="noConversion"/>
  </si>
  <si>
    <t>296~305</t>
    <phoneticPr fontId="1" type="noConversion"/>
  </si>
  <si>
    <t>306~330</t>
    <phoneticPr fontId="1" type="noConversion"/>
  </si>
  <si>
    <t>어빌 슬롯1</t>
    <phoneticPr fontId="1" type="noConversion"/>
  </si>
  <si>
    <t>무릉전 슬롯1</t>
    <phoneticPr fontId="1" type="noConversion"/>
  </si>
  <si>
    <r>
      <t xml:space="preserve">영웅 조합, 초월, </t>
    </r>
    <r>
      <rPr>
        <sz val="11"/>
        <color rgb="FF0070C0"/>
        <rFont val="맑은 고딕"/>
        <family val="3"/>
        <charset val="129"/>
        <scheme val="minor"/>
      </rPr>
      <t>위인 슬롯2, 육성 슬롯2</t>
    </r>
    <phoneticPr fontId="1" type="noConversion"/>
  </si>
  <si>
    <t>무기 슬롯2, 갑옷 슬롯2</t>
    <phoneticPr fontId="1" type="noConversion"/>
  </si>
  <si>
    <t>룬 슬롯1, 어빌 슬롯2</t>
    <phoneticPr fontId="1" type="noConversion"/>
  </si>
  <si>
    <t>초월 슬롯2</t>
    <phoneticPr fontId="1" type="noConversion"/>
  </si>
  <si>
    <t>점령전 슬롯2</t>
    <phoneticPr fontId="1" type="noConversion"/>
  </si>
  <si>
    <t>무기 슬롯3, 갑옷 슬롯3</t>
    <phoneticPr fontId="1" type="noConversion"/>
  </si>
  <si>
    <t>위인 슬롯3, 육성 슬롯3</t>
    <phoneticPr fontId="1" type="noConversion"/>
  </si>
  <si>
    <t>어빌 슬롯3, 초월 슬롯3</t>
    <phoneticPr fontId="1" type="noConversion"/>
  </si>
  <si>
    <t>룬 슬롯3</t>
    <phoneticPr fontId="1" type="noConversion"/>
  </si>
  <si>
    <t>육성 슬롯4, 점령전 슬롯3</t>
    <phoneticPr fontId="1" type="noConversion"/>
  </si>
  <si>
    <t>초월 슬롯4, 무릉전 슬롯3, 어빌 슬롯4</t>
    <phoneticPr fontId="1" type="noConversion"/>
  </si>
  <si>
    <t>퇴마전 슬롯3, 위인 슬롯4</t>
    <phoneticPr fontId="1" type="noConversion"/>
  </si>
  <si>
    <t>연구 [고대], 연구 슬롯1, 가속,</t>
    <phoneticPr fontId="1" type="noConversion"/>
  </si>
  <si>
    <t>[영웅] 유물 오픈</t>
  </si>
  <si>
    <t>[연구] 근세 오픈</t>
  </si>
  <si>
    <t>[연구] 근대 오픈</t>
  </si>
  <si>
    <t>[연구] 현대 오픈</t>
  </si>
  <si>
    <t>[장비] 반지 오픈</t>
  </si>
  <si>
    <t>[장비] 반지 슬롯 오픈</t>
  </si>
  <si>
    <t>[던전] 묘목산 오픈</t>
  </si>
  <si>
    <t>[소환] 위인(근현대) 오픈</t>
  </si>
  <si>
    <t>[던전] 노다지 슬롯1 오픈</t>
  </si>
  <si>
    <t>[던전] 노다지 슬롯2 오픈</t>
  </si>
  <si>
    <t>[던전] 노다지 슬롯3 오픈</t>
  </si>
  <si>
    <t>[던전] 노다지 슬롯4 오픈</t>
  </si>
  <si>
    <t>[던전] 묘목산 슬롯1 오픈</t>
  </si>
  <si>
    <t>[던전] 묘목산 슬롯2 오픈</t>
  </si>
  <si>
    <t>[던전] 묘목산 슬롯3 오픈</t>
  </si>
  <si>
    <t>[던전] 묘목산 슬롯4 오픈</t>
  </si>
  <si>
    <t>[장비] 반지 슬롯 오픈</t>
    <phoneticPr fontId="1" type="noConversion"/>
  </si>
  <si>
    <r>
      <t xml:space="preserve">업적, 출석, 이벤트, 버프, 랭킹, 
</t>
    </r>
    <r>
      <rPr>
        <sz val="11"/>
        <color rgb="FF0070C0"/>
        <rFont val="맑은 고딕"/>
        <family val="3"/>
        <charset val="129"/>
        <scheme val="minor"/>
      </rPr>
      <t>육성 슬롯1, 무기 슬롯1</t>
    </r>
    <phoneticPr fontId="1" type="noConversion"/>
  </si>
  <si>
    <r>
      <t xml:space="preserve">육성, 보스전, 무기, 갑옷, 합성, 
장비 소환, 위인, 고려소환, 우편함, </t>
    </r>
    <r>
      <rPr>
        <sz val="11"/>
        <color rgb="FF0070C0"/>
        <rFont val="맑은 고딕"/>
        <family val="3"/>
        <charset val="129"/>
        <scheme val="minor"/>
      </rPr>
      <t>위인 슬롯1</t>
    </r>
    <phoneticPr fontId="1" type="noConversion"/>
  </si>
  <si>
    <t>퇴마전 슬롯2, 무기 슬롯4, 갑옷 슬롯4</t>
    <phoneticPr fontId="1" type="noConversion"/>
  </si>
  <si>
    <t xml:space="preserve">다이아 : 
어빌석 : 
무기소환권 : 
갑옷소환권 : 
고려소환권 : 
조선소환권 : 
1입장권 : 
2입장권 : 
3입장권 : 
4입장권 : </t>
    <phoneticPr fontId="1" type="noConversion"/>
  </si>
  <si>
    <r>
      <rPr>
        <sz val="11"/>
        <color rgb="FFC00000"/>
        <rFont val="맑은 고딕"/>
        <family val="3"/>
        <charset val="129"/>
        <scheme val="minor"/>
      </rPr>
      <t>연구 슬롯2,</t>
    </r>
    <r>
      <rPr>
        <sz val="11"/>
        <color rgb="FF0070C0"/>
        <rFont val="맑은 고딕"/>
        <family val="2"/>
        <charset val="129"/>
        <scheme val="minor"/>
      </rPr>
      <t xml:space="preserve"> 룬 슬롯4, </t>
    </r>
    <r>
      <rPr>
        <sz val="11"/>
        <color rgb="FFC00000"/>
        <rFont val="맑은 고딕"/>
        <family val="3"/>
        <charset val="129"/>
        <scheme val="minor"/>
      </rPr>
      <t>연구 슬롯3</t>
    </r>
    <phoneticPr fontId="1" type="noConversion"/>
  </si>
  <si>
    <r>
      <rPr>
        <sz val="11"/>
        <color rgb="FFC00000"/>
        <rFont val="맑은 고딕"/>
        <family val="3"/>
        <charset val="129"/>
        <scheme val="minor"/>
      </rPr>
      <t>연구 [중세],</t>
    </r>
    <r>
      <rPr>
        <sz val="11"/>
        <color rgb="FF0070C0"/>
        <rFont val="맑은 고딕"/>
        <family val="3"/>
        <charset val="129"/>
        <scheme val="minor"/>
      </rPr>
      <t xml:space="preserve"> 점령전 슬롯4, 무릉전 슬롯4
퇴마전 슬롯4, </t>
    </r>
    <r>
      <rPr>
        <sz val="11"/>
        <color rgb="FFC00000"/>
        <rFont val="맑은 고딕"/>
        <family val="3"/>
        <charset val="129"/>
        <scheme val="minor"/>
      </rPr>
      <t>연구 슬롯4</t>
    </r>
    <phoneticPr fontId="1" type="noConversion"/>
  </si>
  <si>
    <t>스테이지 클리어하면 
효율 패키지가 
바껴야되는건가?</t>
    <phoneticPr fontId="1" type="noConversion"/>
  </si>
  <si>
    <t>다이아 : 75,000 (3,000 x 25)</t>
    <phoneticPr fontId="1" type="noConversion"/>
  </si>
  <si>
    <t>다이아 : 125,000 (5,000 x 25)</t>
    <phoneticPr fontId="1" type="noConversion"/>
  </si>
  <si>
    <t>다이아 : 60,000 + 60,000</t>
    <phoneticPr fontId="1" type="noConversion"/>
  </si>
  <si>
    <t>다이아 가치</t>
    <phoneticPr fontId="1" type="noConversion"/>
  </si>
  <si>
    <t>다이아 : 10,000
강화석 : 10,000
무기소환권 : 90장 (Dia=9,000)
갑옷소환권 : 90장 (Dia=13,500)</t>
    <phoneticPr fontId="1" type="noConversion"/>
  </si>
  <si>
    <t>다이아 : 30,000
무기소환권 : 30장 (Dia=3,000)
갑옷소환권 : 30장 (Dia=3,000)
고려위인소환권 : 60장 (Dia=9,000)</t>
    <phoneticPr fontId="1" type="noConversion"/>
  </si>
  <si>
    <t>다이아 : 30,000
강화석 : 10,000
무기소환권 : 30장 (Dia=3,000)
고려위인소환권 : 30장 (Dia=4,500)</t>
    <phoneticPr fontId="1" type="noConversion"/>
  </si>
  <si>
    <t xml:space="preserve">어빌석 1개 : 0.5 다이아
1회 영웅 소환 : 150 다이아
1회 무기 소환 : 100 다이아
1회 갑옷 소환 : 100 다이아
1회 던전 입장권 : 5,000 다이아 </t>
    <phoneticPr fontId="1" type="noConversion"/>
  </si>
  <si>
    <t>어빌석 : 5,000</t>
    <phoneticPr fontId="1" type="noConversion"/>
  </si>
  <si>
    <t>다이아 : 10,000
무기소환권 : 60장 (Dia=6,000)
갑옷소환권 : 60장 (Dia=6,000)
영웅 조각 : 을지문덕 x 100 (Dia=20,000)
영웅 조각 : 장보고 x 100 (Dia=20,000)</t>
    <phoneticPr fontId="1" type="noConversion"/>
  </si>
  <si>
    <t>다이아 : 5,000
무기소환권 : 60 (Dia=6,000)
1 입장권 : 1 (Dia=5,000)</t>
    <phoneticPr fontId="1" type="noConversion"/>
  </si>
  <si>
    <t>다이아 : 10,000
갑옷소환권 : 60 (Dia=6,000)
2 입장권 : 1 (Dia=5,000)</t>
    <phoneticPr fontId="1" type="noConversion"/>
  </si>
  <si>
    <t>다이아 : 15,000
고려소환권 : 30 (Dia=4,500)
3 입장권 : 1 (Dia=5,000)</t>
    <phoneticPr fontId="1" type="noConversion"/>
  </si>
  <si>
    <t>다이아 : 15,000
무기소환권 : 60 (Dia=6,000)
1 입장권 : 1 (Dia=5,000)</t>
    <phoneticPr fontId="1" type="noConversion"/>
  </si>
  <si>
    <t>다이아 : 15,000
갑옷소환권 : 60 (Dia=6,000)
2 입장권 : 1 (Dia=5,000)</t>
    <phoneticPr fontId="1" type="noConversion"/>
  </si>
  <si>
    <t>다이아 : 20,000
고려소환권 : 30 (Dia=4,500)
3 입장권 : 1 (Dia=5,000)</t>
    <phoneticPr fontId="1" type="noConversion"/>
  </si>
  <si>
    <t>다이아 : 15,000
무기소환권 : 90 (Dia=9,000)
1 입장권 : 1 (Dia=5,000)</t>
    <phoneticPr fontId="1" type="noConversion"/>
  </si>
  <si>
    <t>다이아 : 15000
갑옷소환권 : 90 (Dia=9,000)
2 입장권 : 1 (Dia=5,000)</t>
    <phoneticPr fontId="1" type="noConversion"/>
  </si>
  <si>
    <t>다이아 : 15,000
고려소환권 : 60 (Dia=9,000)
3 입장권 : 1 (Dia=5,000)</t>
    <phoneticPr fontId="1" type="noConversion"/>
  </si>
  <si>
    <t>다이아 : 10,000
무기소환권 : 90 (Dia=9,000)
1 입장권 : 2 (Dia=10,000)</t>
    <phoneticPr fontId="1" type="noConversion"/>
  </si>
  <si>
    <t>다이아 : 10,000
갑옷소환권 : 90 (Dia=9,000)
2 입장권 : 2 (Dia=10,000)</t>
    <phoneticPr fontId="1" type="noConversion"/>
  </si>
  <si>
    <t>다이아 : 15,000
고려소환권 : 60 (Dia=9,000)
3 입장권 : 2 (Dia=10,000)</t>
    <phoneticPr fontId="1" type="noConversion"/>
  </si>
  <si>
    <t>다이아 : 20,000
무기소환권 : 150 (Dia=15,000)
1 입장권 : 2 (Dia=10,000)</t>
    <phoneticPr fontId="1" type="noConversion"/>
  </si>
  <si>
    <t>다이아 : 20,000
갑옷소환권 : 150 (Dia=15,000)
2 입장권 : 2 (Dia=10,000)</t>
    <phoneticPr fontId="1" type="noConversion"/>
  </si>
  <si>
    <t>다이아 : 25,000
고려소환권 : 90 (Dia=13,500)
3 입장권 : 2 (Dia=10,000)</t>
    <phoneticPr fontId="1" type="noConversion"/>
  </si>
  <si>
    <t>다이아 : 15,000
무기소환권 : 150 (Dia=15,000)
1 입장권 : 3 (Dia=15,000)</t>
    <phoneticPr fontId="1" type="noConversion"/>
  </si>
  <si>
    <t>다이아 : 50,000
갑옷소환권 : 150 (Dia=15,000)
2 입장권 : 3 (Dia=15,000)</t>
    <phoneticPr fontId="1" type="noConversion"/>
  </si>
  <si>
    <t>다이아 : 50,000
무기소환권 : 150 (Dia=15,000)
1 입장권 : 3 (Dia=15,000)</t>
    <phoneticPr fontId="1" type="noConversion"/>
  </si>
  <si>
    <t>다이아 : 55,000
고려소환권 : 90 (Dia=13,500)
3 입장권 : 3 (Dia=15,000)</t>
    <phoneticPr fontId="1" type="noConversion"/>
  </si>
  <si>
    <t>다이아 : 50,000
무기소환권 : 210 (Dia=21,000)
1 입장권 : 3 (Dia=15,000)</t>
    <phoneticPr fontId="1" type="noConversion"/>
  </si>
  <si>
    <t>다이아 : 50,000
갑옷소환권 : 210 (Dia=21,000)
2 입장권 : 3 (Dia=15,000)</t>
    <phoneticPr fontId="1" type="noConversion"/>
  </si>
  <si>
    <t>다이아 : 50,000
고려소환권 : 150 (Dia=22,500)
3 입장권 : 3 (Dia=15,000)</t>
    <phoneticPr fontId="1" type="noConversion"/>
  </si>
  <si>
    <t>다이아 : 60,000
무기소환권 : 210 (Dia=21,000)
1 입장권 : 3 (Dia=15,000)</t>
    <phoneticPr fontId="1" type="noConversion"/>
  </si>
  <si>
    <t>다이아 : 70,000
갑옷소환권 : 210 (Dia=21,000)
2 입장권 : 3 (Dia=15,000)</t>
    <phoneticPr fontId="1" type="noConversion"/>
  </si>
  <si>
    <t>효율</t>
    <phoneticPr fontId="1" type="noConversion"/>
  </si>
  <si>
    <t>주간 효율 패키지 I (2/2)</t>
    <phoneticPr fontId="1" type="noConversion"/>
  </si>
  <si>
    <t>주간 효율 패키지 II (2/2)</t>
    <phoneticPr fontId="1" type="noConversion"/>
  </si>
  <si>
    <t>상품 ID</t>
    <phoneticPr fontId="1" type="noConversion"/>
  </si>
  <si>
    <t>다이아 : 5,000</t>
    <phoneticPr fontId="1" type="noConversion"/>
  </si>
  <si>
    <t>다이아 : 9,000</t>
    <phoneticPr fontId="1" type="noConversion"/>
  </si>
  <si>
    <t>다이아 : 17,000</t>
    <phoneticPr fontId="1" type="noConversion"/>
  </si>
  <si>
    <t>다이아 : 125,000 + 125,000</t>
    <phoneticPr fontId="1" type="noConversion"/>
  </si>
  <si>
    <t>다이아 : 100,000
1입장권 : 5 (Dia=25,000)
2입장권 : 5 (Dia=25,000)
3입장권 : 5 (Dia=25,000)</t>
    <phoneticPr fontId="1" type="noConversion"/>
  </si>
  <si>
    <t>다이아 : 70,000
무기소환권 : 300 (Dia=30,000)
갑옷소환권 : 300 (Dia=30,000)
고려소환권 : 300 (Dia=45,000)</t>
    <phoneticPr fontId="1" type="noConversion"/>
  </si>
  <si>
    <t>다이아 : 200,000
무기소환권 : 500 (Dia=50,000)
갑옷소환권 : 500 (Dia=50,000)
조선소환권 : 500 (Dia=75,000)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</si>
  <si>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퇴마전</t>
    </r>
    <r>
      <rPr>
        <sz val="11"/>
        <color rgb="FF0070C0"/>
        <rFont val="맑은 고딕"/>
        <family val="2"/>
        <charset val="129"/>
        <scheme val="minor"/>
      </rPr>
      <t>, 퇴마전 슬롯1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</si>
  <si>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위인(조선)</t>
    </r>
    <r>
      <rPr>
        <sz val="11"/>
        <color rgb="FF0070C0"/>
        <rFont val="맑은 고딕"/>
        <family val="2"/>
        <charset val="129"/>
        <scheme val="minor"/>
      </rPr>
      <t>, 룬 슬롯2</t>
    </r>
    <phoneticPr fontId="1" type="noConversion"/>
  </si>
  <si>
    <t>다이아 : 30,000
1입장권 : 5 (Dia=25,000)
2입장권 : 5 (Dia=25,000)
3입장권 : 5 (Dia=25,000)</t>
    <phoneticPr fontId="1" type="noConversion"/>
  </si>
  <si>
    <r>
      <t xml:space="preserve">무릉전 슬롯2, </t>
    </r>
    <r>
      <rPr>
        <b/>
        <sz val="11"/>
        <color rgb="FFFF0000"/>
        <rFont val="맑은 고딕"/>
        <family val="3"/>
        <charset val="129"/>
        <scheme val="minor"/>
      </rPr>
      <t>노다지</t>
    </r>
    <phoneticPr fontId="1" type="noConversion"/>
  </si>
  <si>
    <t>다이아 : 30,000
무기소환권 : 120장 (Dia=12,000)
갑옷소환권 : 120장 (Dia=12,000)
고려위인소환권 : 90장 (Dia=13,500)</t>
    <phoneticPr fontId="1" type="noConversion"/>
  </si>
  <si>
    <t>다이아 : 30,000
무기소환권 : 60장 (Dia=6,000)
갑옷소환권 : 60장 (Dia=6,000)
1입장권 : 3장 (Dia=15,000)</t>
    <phoneticPr fontId="1" type="noConversion"/>
  </si>
  <si>
    <t>stage_pakage_1</t>
    <phoneticPr fontId="1" type="noConversion"/>
  </si>
  <si>
    <t>ads_remove</t>
    <phoneticPr fontId="1" type="noConversion"/>
  </si>
  <si>
    <t>daily_pakage_1</t>
    <phoneticPr fontId="1" type="noConversion"/>
  </si>
  <si>
    <t>weekly_pakage_1</t>
    <phoneticPr fontId="1" type="noConversion"/>
  </si>
  <si>
    <t>monthly_pakage_1</t>
    <phoneticPr fontId="1" type="noConversion"/>
  </si>
  <si>
    <t>pass_level_1</t>
    <phoneticPr fontId="1" type="noConversion"/>
  </si>
  <si>
    <t>다이아 : 30,000
1입장권 : 5장 (Dia=25,000)
2입장권 : 5장 (Dia=25,000)
3입장권 : 5장 (Dia=25,000)</t>
    <phoneticPr fontId="1" type="noConversion"/>
  </si>
  <si>
    <t>1입장권 : 10 (Dia=50,000)
2입장권 : 10 (Dia=50,000)
3입장권 : 10 (Dia=50,000)
4입장권 : 10 (Dia=50,000)</t>
    <phoneticPr fontId="1" type="noConversion"/>
  </si>
  <si>
    <t>다이아 : 100,000
어빌석 : 100,000 (Dia=50,000)
무기소환권 : 240장 (Dia=24,000)
갑옷소환권 : 240장 (Dia=24,000)</t>
    <phoneticPr fontId="1" type="noConversion"/>
  </si>
  <si>
    <t>다이아 : 100,000
어빌석 : 50,000 (Dia=25,000)
고려소환권 : 240장 (Dia=36,000)
조선소환권 : 240장 (Dia=36,000)</t>
    <phoneticPr fontId="1" type="noConversion"/>
  </si>
  <si>
    <t>다이아 : 100,000
무기소환권 : 300장 (Dia=30,000)
갑옷소환권 : 300장 (Dia=30,000)
조선소환권 : 270장 (Dia=40,500)</t>
    <phoneticPr fontId="1" type="noConversion"/>
  </si>
  <si>
    <t>무릉전(66)</t>
    <phoneticPr fontId="1" type="noConversion"/>
  </si>
  <si>
    <r>
      <t xml:space="preserve">초월 슬롯1, </t>
    </r>
    <r>
      <rPr>
        <b/>
        <sz val="11"/>
        <color rgb="FFFF0000"/>
        <rFont val="맑은 고딕"/>
        <family val="3"/>
        <charset val="129"/>
        <scheme val="minor"/>
      </rPr>
      <t>어빌리티(56)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</si>
  <si>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점령전(41)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rgb="FF0070C0"/>
        <rFont val="맑은 고딕"/>
        <family val="3"/>
        <charset val="129"/>
        <scheme val="minor"/>
      </rPr>
      <t>쿠폰, 점령전 슬롯1</t>
    </r>
    <phoneticPr fontId="1" type="noConversion"/>
  </si>
  <si>
    <r>
      <t xml:space="preserve">상점(23), </t>
    </r>
    <r>
      <rPr>
        <sz val="11"/>
        <color rgb="FF0070C0"/>
        <rFont val="맑은 고딕"/>
        <family val="3"/>
        <charset val="129"/>
        <scheme val="minor"/>
      </rPr>
      <t>갑옷 슬롯1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rgb="FF0070C0"/>
        <rFont val="맑은 고딕"/>
        <family val="3"/>
        <charset val="129"/>
        <scheme val="minor"/>
      </rPr>
      <t>채팅</t>
    </r>
    <r>
      <rPr>
        <sz val="11"/>
        <color theme="1"/>
        <rFont val="맑은 고딕"/>
        <family val="2"/>
        <charset val="129"/>
        <scheme val="minor"/>
      </rPr>
      <t>,</t>
    </r>
    <phoneticPr fontId="1" type="noConversion"/>
  </si>
  <si>
    <t>스테이지 패키지 - 고조선
*51(open)</t>
    <phoneticPr fontId="1" type="noConversion"/>
  </si>
  <si>
    <t>스테이지 패키지 - 여러나라
*76(open)</t>
    <phoneticPr fontId="1" type="noConversion"/>
  </si>
  <si>
    <t>스테이지 패키지 - 삼한
*86(open)</t>
    <phoneticPr fontId="1" type="noConversion"/>
  </si>
  <si>
    <t>스테이지 패키지 - 미천왕
*96(open)</t>
    <phoneticPr fontId="1" type="noConversion"/>
  </si>
  <si>
    <t>스테이지 패키지 - 장수왕
*116(open)</t>
    <phoneticPr fontId="1" type="noConversion"/>
  </si>
  <si>
    <t>스테이지 패키지 - 근초고왕
*121(open)</t>
    <phoneticPr fontId="1" type="noConversion"/>
  </si>
  <si>
    <t>스테이지 패키지 - 무령왕
*131(open)</t>
    <phoneticPr fontId="1" type="noConversion"/>
  </si>
  <si>
    <t>스테이지 패키지 - 성왕
*141(open)</t>
    <phoneticPr fontId="1" type="noConversion"/>
  </si>
  <si>
    <t>스테이지 패키지 - 내물왕
*151(open)</t>
    <phoneticPr fontId="1" type="noConversion"/>
  </si>
  <si>
    <t>스테이지 패키지 - 지증왕
*161(open)</t>
    <phoneticPr fontId="1" type="noConversion"/>
  </si>
  <si>
    <t>스테이지 패키지 - 진흥왕
*171(open)</t>
    <phoneticPr fontId="1" type="noConversion"/>
  </si>
  <si>
    <t>스테이지 패키지 - 삼국의결말
*176(open)</t>
    <phoneticPr fontId="1" type="noConversion"/>
  </si>
  <si>
    <t>스테이지 패키지 - 발해 무왕
*191(open)</t>
    <phoneticPr fontId="1" type="noConversion"/>
  </si>
  <si>
    <t>스테이지 패키지 - 발해 문왕
*201(open)</t>
    <phoneticPr fontId="1" type="noConversion"/>
  </si>
  <si>
    <t>스테이지 패키지 - 발해 선왕
*216(open)</t>
    <phoneticPr fontId="1" type="noConversion"/>
  </si>
  <si>
    <t>스테이지 패키지 - 신라 중대
*226(open)</t>
    <phoneticPr fontId="1" type="noConversion"/>
  </si>
  <si>
    <t>스테이지 패키지 - 원효와 의상
*241(open)</t>
    <phoneticPr fontId="1" type="noConversion"/>
  </si>
  <si>
    <t>스테이지 패키지 - 신라 하대
*256(open)</t>
    <phoneticPr fontId="1" type="noConversion"/>
  </si>
  <si>
    <t>스테이지 패키지 - 고려의 건국
*281(open)</t>
    <phoneticPr fontId="1" type="noConversion"/>
  </si>
  <si>
    <t>스테이지 패키지 - 시무28조
*296(open)</t>
    <phoneticPr fontId="1" type="noConversion"/>
  </si>
  <si>
    <t>스테이지 패키지 - 문벌귀족
*306(open)</t>
    <phoneticPr fontId="1" type="noConversion"/>
  </si>
  <si>
    <t>스테이지 패키지 - 동북9성
*331(open)</t>
    <phoneticPr fontId="1" type="noConversion"/>
  </si>
  <si>
    <t>stage_pakage_2</t>
    <phoneticPr fontId="1" type="noConversion"/>
  </si>
  <si>
    <t>stage_pakage_3</t>
    <phoneticPr fontId="1" type="noConversion"/>
  </si>
  <si>
    <t>stage_pakage_4</t>
    <phoneticPr fontId="1" type="noConversion"/>
  </si>
  <si>
    <t>stage_pakage_5</t>
    <phoneticPr fontId="1" type="noConversion"/>
  </si>
  <si>
    <t>stage_pakage_6</t>
    <phoneticPr fontId="1" type="noConversion"/>
  </si>
  <si>
    <t>stage_pakage_7</t>
    <phoneticPr fontId="1" type="noConversion"/>
  </si>
  <si>
    <t>stage_pakage_8</t>
    <phoneticPr fontId="1" type="noConversion"/>
  </si>
  <si>
    <t>stage_pakage_9</t>
    <phoneticPr fontId="1" type="noConversion"/>
  </si>
  <si>
    <t>stage_pakage_10</t>
    <phoneticPr fontId="1" type="noConversion"/>
  </si>
  <si>
    <t>stage_pakage_11</t>
    <phoneticPr fontId="1" type="noConversion"/>
  </si>
  <si>
    <t>stage_pakage_12</t>
    <phoneticPr fontId="1" type="noConversion"/>
  </si>
  <si>
    <t>stage_pakage_13</t>
    <phoneticPr fontId="1" type="noConversion"/>
  </si>
  <si>
    <t>stage_pakage_14</t>
    <phoneticPr fontId="1" type="noConversion"/>
  </si>
  <si>
    <t>stage_pakage_15</t>
    <phoneticPr fontId="1" type="noConversion"/>
  </si>
  <si>
    <t>stage_pakage_16</t>
    <phoneticPr fontId="1" type="noConversion"/>
  </si>
  <si>
    <t>stage_pakage_17</t>
    <phoneticPr fontId="1" type="noConversion"/>
  </si>
  <si>
    <t>stage_pakage_18</t>
    <phoneticPr fontId="1" type="noConversion"/>
  </si>
  <si>
    <t>stage_pakage_19</t>
    <phoneticPr fontId="1" type="noConversion"/>
  </si>
  <si>
    <t>stage_pakage_20</t>
    <phoneticPr fontId="1" type="noConversion"/>
  </si>
  <si>
    <t>stage_pakage_21</t>
    <phoneticPr fontId="1" type="noConversion"/>
  </si>
  <si>
    <t>stage_pakage_22</t>
    <phoneticPr fontId="1" type="noConversion"/>
  </si>
  <si>
    <t>stage_pakage_23</t>
    <phoneticPr fontId="1" type="noConversion"/>
  </si>
  <si>
    <t>stage_pakage_24</t>
    <phoneticPr fontId="1" type="noConversion"/>
  </si>
  <si>
    <t>pass_stage_1</t>
    <phoneticPr fontId="1" type="noConversion"/>
  </si>
  <si>
    <t>pass_hunt_1</t>
    <phoneticPr fontId="1" type="noConversion"/>
  </si>
  <si>
    <t>pass_grow_1</t>
    <phoneticPr fontId="1" type="noConversion"/>
  </si>
  <si>
    <t>pass_level_2</t>
    <phoneticPr fontId="1" type="noConversion"/>
  </si>
  <si>
    <t>pass_stage_2</t>
    <phoneticPr fontId="1" type="noConversion"/>
  </si>
  <si>
    <t>pass_hunt_2</t>
    <phoneticPr fontId="1" type="noConversion"/>
  </si>
  <si>
    <t>pass_grow_2</t>
    <phoneticPr fontId="1" type="noConversion"/>
  </si>
  <si>
    <t>daily_pakage_2</t>
    <phoneticPr fontId="1" type="noConversion"/>
  </si>
  <si>
    <t>weekly_pakage_2</t>
    <phoneticPr fontId="1" type="noConversion"/>
  </si>
  <si>
    <t>monthly_pakage_2</t>
    <phoneticPr fontId="1" type="noConversion"/>
  </si>
  <si>
    <t>diamond_1</t>
    <phoneticPr fontId="1" type="noConversion"/>
  </si>
  <si>
    <t>diamond_2</t>
    <phoneticPr fontId="1" type="noConversion"/>
  </si>
  <si>
    <t>diamond_3</t>
    <phoneticPr fontId="1" type="noConversion"/>
  </si>
  <si>
    <t>diamond_4</t>
    <phoneticPr fontId="1" type="noConversion"/>
  </si>
  <si>
    <t>diamond_5</t>
    <phoneticPr fontId="1" type="noConversion"/>
  </si>
  <si>
    <t>21~30</t>
    <phoneticPr fontId="1" type="noConversion"/>
  </si>
  <si>
    <t>스테이지 패키지 - 선사
*23(open)</t>
    <phoneticPr fontId="1" type="noConversion"/>
  </si>
  <si>
    <t>다이아 : 50,000
어빌석 : 30,000 (Dia=15,000)
무기소환권 : 150장 (Dia=15,000)
고려소환권 : 150장 (Dia=22,500)</t>
    <phoneticPr fontId="1" type="noConversion"/>
  </si>
  <si>
    <t>다이아 : 40,000
어빌석 : 30,000 (Dia=15,000)
고려소환권 : 240장 (Dia=36,000)
3입장권 : 3장 (Dia=15,000)</t>
    <phoneticPr fontId="1" type="noConversion"/>
  </si>
  <si>
    <t>다이아 : 50,000
무기소환권 : 150장 (Dia=15,000)
갑옷소환권 : 150장 (Dia=15,000)
고려소환권 : 150장 (Dia=22,500)</t>
    <phoneticPr fontId="1" type="noConversion"/>
  </si>
  <si>
    <t>다이아 : 40,000
어빌석 : 35,000 (Dia=17,500)
고려소환권 : 150장 (Dia=22,500)
조선소환권 : 150장 (Dia=22,500)</t>
    <phoneticPr fontId="1" type="noConversion"/>
  </si>
  <si>
    <t>무기소환권 : 300장 (Dia=30,000)
갑옷소환권 : 300장 (Dia=30,000)
고려소환권 : 240장 (Dia=36,000)
조선소환권 : 240장 (Dia=36,000)</t>
    <phoneticPr fontId="1" type="noConversion"/>
  </si>
  <si>
    <t>다이아 : 35,000
어빌석 : 50,000 (Dia=25,000)
고려소환권 : 240장 (Dia=36,000)
조선소환권 : 240장 (Dia=36,000)</t>
    <phoneticPr fontId="1" type="noConversion"/>
  </si>
  <si>
    <t>다이아 : 35,000
어빌석 : 50,000 (Dia=25,000)
조선소환권 : 300장 (Dia=45,000)
4입장권 : 5 (Dia=25,000)</t>
    <phoneticPr fontId="1" type="noConversion"/>
  </si>
  <si>
    <t>다이아 : 100,000
무기소환권 : 300장 (Dia=30,000)
갑옷소환권 : 300장 (Dia=30,000)
조선소환권 : 240장 (Dia=36,000)</t>
    <phoneticPr fontId="1" type="noConversion"/>
  </si>
  <si>
    <t>다이아 : 100,000
무기소환권 : 300장 (Dia=30,000)
고려소환권 : 240장 (Dia=36,000)
조선소환권 : 240장 (Dia=36,000)</t>
    <phoneticPr fontId="1" type="noConversion"/>
  </si>
  <si>
    <t>다이아 : 30,000
무기소환권 : 60장 (Dia=6,000)
갑옷소환권 : 60장 (Dia=6,000)
고려소환권 : 30장 (Dia=4,500)</t>
    <phoneticPr fontId="1" type="noConversion"/>
  </si>
  <si>
    <t>다이아 : 30,000
무기소환권 : 90장 (Dia=9,000)
고려소환권 : 60장 (Dia=9,000)
1입장권 : 3장 (Dia=15,000)</t>
    <phoneticPr fontId="1" type="noConversion"/>
  </si>
  <si>
    <t>다이아 : 30,000
어빌석 : 30,000 (Dia=15,000)
고려소환권 : 120장 (Dia=18,000)
1입장권 : 3장 (Dia=15,000)</t>
    <phoneticPr fontId="1" type="noConversion"/>
  </si>
  <si>
    <t>다이아 : 50,000
무기소환권 : 150장 (Dia=15,000)
고려소환권 : 120장 (Dia=18,000)
2입장권 : 5장 (Dia=25,000)</t>
    <phoneticPr fontId="1" type="noConversion"/>
  </si>
  <si>
    <t>스테이지 패키지 - 소수림왕*111(open)</t>
    <phoneticPr fontId="1" type="noConversion"/>
  </si>
  <si>
    <t>다이아 : 200,000
1입장권 : 12 (Dia=60,000)
2입장권 : 12 (Dia=60,000)
3입장권 : 12 (Dia=60,000)
4입장권 : 12 (Dia=60,000)</t>
    <phoneticPr fontId="1" type="noConversion"/>
  </si>
  <si>
    <t>다이아 : 1,000
강화석 : 1,000
무기소환권 : 30장 (Dia=3,000)
갑옷소환권 : 30장 (Dia=3,000)</t>
    <phoneticPr fontId="1" type="noConversion"/>
  </si>
  <si>
    <t>연구</t>
    <phoneticPr fontId="1" type="noConversion"/>
  </si>
  <si>
    <t>다이아 : 10,000
어빌석 : 20,000 (Dia=10,000)
무기소환권 : 60 (Dia=6,000)
1입장권 : 1 (Dia=5,000)
2입장권 : 1 (Dia=5,000)
3입장권 : 1 (Dia=5,000)</t>
    <phoneticPr fontId="1" type="noConversion"/>
  </si>
  <si>
    <t>다이아 : 30,000
어빌석 : 50,000 (Dia=25,000)
무기소환권 : 90 (Dia=9,000)
고려소환권 : 90 (Dia=13,500)</t>
    <phoneticPr fontId="1" type="noConversion"/>
  </si>
  <si>
    <t>[공통] 출석 오픈</t>
  </si>
  <si>
    <t>[영웅] 위인 슬롯1 오픈</t>
  </si>
  <si>
    <t>[성장] 육성 슬롯1 오픈</t>
  </si>
  <si>
    <t>[장비] 무기 슬롯1 오픈</t>
  </si>
  <si>
    <t>[장비] 갑옷 슬롯1 오픈</t>
  </si>
  <si>
    <t>[커뮤니티] 채팅 해금</t>
  </si>
  <si>
    <t>[영웅] 위인 슬롯2 오픈</t>
  </si>
  <si>
    <t>[성장] 육성 슬롯2 오픈</t>
  </si>
  <si>
    <t>[설정] 쿠폰 사용 해금</t>
  </si>
  <si>
    <t>[던전] 점령전 슬롯1 오픈</t>
  </si>
  <si>
    <t>[성장] 초월 슬롯1 오픈</t>
  </si>
  <si>
    <t>[성장] 어빌 슬롯1 오픈</t>
  </si>
  <si>
    <t>[던전] 무릉전 슬롯1 오픈</t>
  </si>
  <si>
    <t>[장비] 무기 슬롯2 오픈</t>
  </si>
  <si>
    <t>[장비] 갑옷 슬롯2 오픈</t>
  </si>
  <si>
    <t>[던전] 퇴마전 슬롯1 오픈</t>
  </si>
  <si>
    <t>[성장] 룬 슬롯1 오픈</t>
  </si>
  <si>
    <t>[성장] 어빌 슬롯2 오픈</t>
  </si>
  <si>
    <t>[성장] 초월 슬롯2 오픈</t>
  </si>
  <si>
    <t>[던전] 점령전 슬롯2 오픈</t>
  </si>
  <si>
    <t>[성장] 룬 슬롯2 오픈</t>
  </si>
  <si>
    <t>[장비] 무기 슬롯3 오픈</t>
  </si>
  <si>
    <t>[장비] 갑옷 슬롯3 오픈</t>
  </si>
  <si>
    <t>[영웅] 위인 슬롯3 오픈</t>
  </si>
  <si>
    <t>[성장] 육성 슬롯3 오픈</t>
  </si>
  <si>
    <t>[성장] 어빌 슬롯3 오픈</t>
  </si>
  <si>
    <t>[성장] 초월 슬롯3 오픈</t>
  </si>
  <si>
    <t>[던전] 무릉전 슬롯2 오픈</t>
  </si>
  <si>
    <t>[성장] 룬 슬롯3 오픈</t>
  </si>
  <si>
    <t>[던전] 퇴마전 슬롯2 오픈</t>
  </si>
  <si>
    <t>[장비] 무기 슬롯4 오픈</t>
  </si>
  <si>
    <t>[장비] 갑옷 슬롯4 오픈</t>
  </si>
  <si>
    <t>[성장] 육성 슬롯4 오픈</t>
  </si>
  <si>
    <t>[던전] 점령전 슬롯3 오픈</t>
  </si>
  <si>
    <t>[성장] 초월 슬롯4 오픈</t>
  </si>
  <si>
    <t>[던전] 무릉전 슬롯3 오픈</t>
  </si>
  <si>
    <t>[성장] 어빌 슬롯4 오픈</t>
  </si>
  <si>
    <t>[던전] 퇴마전 슬롯3 오픈</t>
  </si>
  <si>
    <t>[영웅] 위인 슬롯4 오픈</t>
  </si>
  <si>
    <t>[성균관] 고대 오픈</t>
  </si>
  <si>
    <t>[연구] 연구 슬롯1 오픈</t>
  </si>
  <si>
    <t>[연구] 연구 슬롯2 오픈</t>
  </si>
  <si>
    <t>[성장] 룬 슬롯4 오픈</t>
  </si>
  <si>
    <t>[연구] 연구 슬롯3 오픈</t>
  </si>
  <si>
    <t>[연구] 중세 오픈</t>
  </si>
  <si>
    <t>[던전] 점령전 슬롯4 오픈</t>
  </si>
  <si>
    <t>[던전] 무릉전 슬롯4 오픈</t>
  </si>
  <si>
    <t>[던전] 퇴마전 슬롯4 오픈</t>
  </si>
  <si>
    <t>[연구] 연구 슬롯4 오픈</t>
  </si>
  <si>
    <t>현재 랭커</t>
    <phoneticPr fontId="1" type="noConversion"/>
  </si>
  <si>
    <t>페이백 이벤트 Lv.28</t>
    <phoneticPr fontId="1" type="noConversion"/>
  </si>
  <si>
    <t>페이백 이벤트 Lv.32</t>
    <phoneticPr fontId="1" type="noConversion"/>
  </si>
  <si>
    <t>페이백 이벤트 Lv.33</t>
    <phoneticPr fontId="1" type="noConversion"/>
  </si>
  <si>
    <t>페이백 이벤트 Lv.34</t>
    <phoneticPr fontId="1" type="noConversion"/>
  </si>
  <si>
    <t>페이백 이벤트 Lv.35</t>
    <phoneticPr fontId="1" type="noConversion"/>
  </si>
  <si>
    <t>페이백 이벤트 Lv.36</t>
  </si>
  <si>
    <t>페이백 이벤트 Lv.37</t>
  </si>
  <si>
    <t>페이백 이벤트 Lv.38</t>
  </si>
  <si>
    <t>페이백 이벤트 Lv.39</t>
  </si>
  <si>
    <t>페이백 이벤트 Lv.40</t>
  </si>
  <si>
    <t>페이백 이벤트 Lv.41</t>
  </si>
  <si>
    <t>페이백 이벤트 Lv.42</t>
  </si>
  <si>
    <t>페이백 이벤트 Lv.43</t>
  </si>
  <si>
    <t>페이백 이벤트 Lv.44</t>
  </si>
  <si>
    <t>페이백 이벤트 Lv.45</t>
  </si>
  <si>
    <t>페이백 이벤트 Lv.46</t>
  </si>
  <si>
    <t>페이백 이벤트 Lv.47</t>
  </si>
  <si>
    <t>페이백 이벤트 Lv.48</t>
  </si>
  <si>
    <t>페이백 이벤트 Lv.49</t>
  </si>
  <si>
    <t>다이아 : 100,000
고려소환권 : 150 (Dia=22,500)
1 입장권 : 3 (Dia=15,000)</t>
    <phoneticPr fontId="1" type="noConversion"/>
  </si>
  <si>
    <t>페이백 이벤트 Lv.50</t>
    <phoneticPr fontId="1" type="noConversion"/>
  </si>
  <si>
    <t>페이백 이벤트2 Lv.31</t>
    <phoneticPr fontId="1" type="noConversion"/>
  </si>
  <si>
    <t>페이백 이벤트2</t>
    <phoneticPr fontId="1" type="noConversion"/>
  </si>
  <si>
    <t>재화</t>
    <phoneticPr fontId="3" type="noConversion"/>
  </si>
  <si>
    <t>소환권</t>
    <phoneticPr fontId="3" type="noConversion"/>
  </si>
  <si>
    <t>입장권</t>
    <phoneticPr fontId="3" type="noConversion"/>
  </si>
  <si>
    <t>등급</t>
    <phoneticPr fontId="3" type="noConversion"/>
  </si>
  <si>
    <t>영웅[동료] 5개</t>
    <phoneticPr fontId="3" type="noConversion"/>
  </si>
  <si>
    <t xml:space="preserve">영웅[고려] 18개 </t>
    <phoneticPr fontId="3" type="noConversion"/>
  </si>
  <si>
    <t>영웅[조선] 23개</t>
    <phoneticPr fontId="3" type="noConversion"/>
  </si>
  <si>
    <t>영웅[근현대] 12개</t>
    <phoneticPr fontId="3" type="noConversion"/>
  </si>
  <si>
    <t>스테이지</t>
    <phoneticPr fontId="3" type="noConversion"/>
  </si>
  <si>
    <t>보스전</t>
    <phoneticPr fontId="3" type="noConversion"/>
  </si>
  <si>
    <t>점령전</t>
    <phoneticPr fontId="3" type="noConversion"/>
  </si>
  <si>
    <t>무릉전</t>
    <phoneticPr fontId="3" type="noConversion"/>
  </si>
  <si>
    <t>퇴마전</t>
    <phoneticPr fontId="3" type="noConversion"/>
  </si>
  <si>
    <t>노다지</t>
    <phoneticPr fontId="3" type="noConversion"/>
  </si>
  <si>
    <t>묘목산</t>
    <phoneticPr fontId="3" type="noConversion"/>
  </si>
  <si>
    <t>골드</t>
  </si>
  <si>
    <t>무기 소환권</t>
    <phoneticPr fontId="1" type="noConversion"/>
  </si>
  <si>
    <t>점령전 입장권</t>
    <phoneticPr fontId="3" type="noConversion"/>
  </si>
  <si>
    <t>일반</t>
  </si>
  <si>
    <t>박범</t>
  </si>
  <si>
    <t>주몽</t>
  </si>
  <si>
    <t>정도전</t>
  </si>
  <si>
    <t>안중근</t>
  </si>
  <si>
    <t>초월석</t>
    <phoneticPr fontId="1" type="noConversion"/>
  </si>
  <si>
    <t>강화석</t>
    <phoneticPr fontId="1" type="noConversion"/>
  </si>
  <si>
    <t>룬석</t>
    <phoneticPr fontId="1" type="noConversion"/>
  </si>
  <si>
    <t>정령석</t>
    <phoneticPr fontId="1" type="noConversion"/>
  </si>
  <si>
    <t>다이아</t>
  </si>
  <si>
    <t>의류 소환권</t>
    <phoneticPr fontId="1" type="noConversion"/>
  </si>
  <si>
    <t>무릉전 입장권</t>
    <phoneticPr fontId="1" type="noConversion"/>
  </si>
  <si>
    <t>1개</t>
    <phoneticPr fontId="1" type="noConversion"/>
  </si>
  <si>
    <t>김준</t>
  </si>
  <si>
    <t>김유신</t>
  </si>
  <si>
    <t>이방원</t>
  </si>
  <si>
    <t>유관순</t>
  </si>
  <si>
    <t>안설조각</t>
    <phoneticPr fontId="1" type="noConversion"/>
  </si>
  <si>
    <t>인봉조각</t>
    <phoneticPr fontId="1" type="noConversion"/>
  </si>
  <si>
    <t>화련조각</t>
    <phoneticPr fontId="1" type="noConversion"/>
  </si>
  <si>
    <t>신수석</t>
    <phoneticPr fontId="1" type="noConversion"/>
  </si>
  <si>
    <t>승급석</t>
    <phoneticPr fontId="1" type="noConversion"/>
  </si>
  <si>
    <t>반지 소환권</t>
    <phoneticPr fontId="1" type="noConversion"/>
  </si>
  <si>
    <t>퇴마전 입장권</t>
  </si>
  <si>
    <t>고급</t>
  </si>
  <si>
    <t>안설</t>
  </si>
  <si>
    <t>광개토태왕</t>
  </si>
  <si>
    <t>이성계</t>
  </si>
  <si>
    <t>이회영</t>
  </si>
  <si>
    <t>입장권</t>
    <phoneticPr fontId="1" type="noConversion"/>
  </si>
  <si>
    <t>조선 영웅 소환권</t>
    <phoneticPr fontId="1" type="noConversion"/>
  </si>
  <si>
    <t>어빌석</t>
  </si>
  <si>
    <t>가속 소환권</t>
    <phoneticPr fontId="1" type="noConversion"/>
  </si>
  <si>
    <t>강화석</t>
  </si>
  <si>
    <t>고려 영웅 소환권</t>
    <phoneticPr fontId="1" type="noConversion"/>
  </si>
  <si>
    <t>노다지 입장권</t>
    <phoneticPr fontId="1" type="noConversion"/>
  </si>
  <si>
    <t>4개</t>
    <phoneticPr fontId="1" type="noConversion"/>
  </si>
  <si>
    <t>인봉</t>
  </si>
  <si>
    <t>양만춘</t>
  </si>
  <si>
    <t>세종대왕</t>
  </si>
  <si>
    <t>남자현</t>
  </si>
  <si>
    <t>다이아</t>
    <phoneticPr fontId="1" type="noConversion"/>
  </si>
  <si>
    <t>초월석</t>
  </si>
  <si>
    <t>묘목산 입장권</t>
    <phoneticPr fontId="1" type="noConversion"/>
  </si>
  <si>
    <t>희귀</t>
  </si>
  <si>
    <t>화련</t>
  </si>
  <si>
    <t>계백</t>
  </si>
  <si>
    <t>장영실</t>
  </si>
  <si>
    <t>황기환</t>
  </si>
  <si>
    <t>근현대 영웅 소환권</t>
    <phoneticPr fontId="1" type="noConversion"/>
  </si>
  <si>
    <t>16개</t>
    <phoneticPr fontId="1" type="noConversion"/>
  </si>
  <si>
    <t>을지문덕</t>
  </si>
  <si>
    <t>수양대군</t>
  </si>
  <si>
    <t>김구</t>
  </si>
  <si>
    <t>의류</t>
    <phoneticPr fontId="1" type="noConversion"/>
  </si>
  <si>
    <t>룬석</t>
  </si>
  <si>
    <t>선덕여왕</t>
  </si>
  <si>
    <t>윤봉길</t>
  </si>
  <si>
    <t>64개</t>
    <phoneticPr fontId="1" type="noConversion"/>
  </si>
  <si>
    <t>비담</t>
  </si>
  <si>
    <t>홍길동</t>
  </si>
  <si>
    <t>김원봉</t>
  </si>
  <si>
    <t>마일리지</t>
  </si>
  <si>
    <t>전설</t>
  </si>
  <si>
    <t>대조영</t>
  </si>
  <si>
    <t>의녀 장금</t>
  </si>
  <si>
    <t>김상옥</t>
  </si>
  <si>
    <t>256개</t>
    <phoneticPr fontId="1" type="noConversion"/>
  </si>
  <si>
    <t>장보고</t>
  </si>
  <si>
    <t>전우치</t>
  </si>
  <si>
    <t>윤동주</t>
  </si>
  <si>
    <t>스토리보기</t>
    <phoneticPr fontId="3" type="noConversion"/>
  </si>
  <si>
    <t>매일 우편함</t>
    <phoneticPr fontId="3" type="noConversion"/>
  </si>
  <si>
    <t>일간임무</t>
    <phoneticPr fontId="3" type="noConversion"/>
  </si>
  <si>
    <t>주간임무</t>
    <phoneticPr fontId="3" type="noConversion"/>
  </si>
  <si>
    <t>출석체크</t>
    <phoneticPr fontId="3" type="noConversion"/>
  </si>
  <si>
    <t>업적</t>
    <phoneticPr fontId="3" type="noConversion"/>
  </si>
  <si>
    <t>왕건</t>
  </si>
  <si>
    <t>황진이</t>
  </si>
  <si>
    <t>김두한</t>
  </si>
  <si>
    <t>궁예</t>
  </si>
  <si>
    <t>이순신</t>
  </si>
  <si>
    <t>시라소니</t>
  </si>
  <si>
    <t>박범조각</t>
    <phoneticPr fontId="1" type="noConversion"/>
  </si>
  <si>
    <t>견훤</t>
  </si>
  <si>
    <t>허준</t>
  </si>
  <si>
    <t>김준조각</t>
    <phoneticPr fontId="1" type="noConversion"/>
  </si>
  <si>
    <t>소환권</t>
    <phoneticPr fontId="1" type="noConversion"/>
  </si>
  <si>
    <t>유금필</t>
  </si>
  <si>
    <t>광해군</t>
  </si>
  <si>
    <t>강감찬</t>
  </si>
  <si>
    <t>마의 백광현</t>
  </si>
  <si>
    <t>척준경</t>
  </si>
  <si>
    <t>장희빈</t>
  </si>
  <si>
    <t>신돈</t>
  </si>
  <si>
    <t>동이</t>
  </si>
  <si>
    <t>정몽주</t>
  </si>
  <si>
    <t>검선 김체건</t>
  </si>
  <si>
    <t>육성</t>
    <phoneticPr fontId="3" type="noConversion"/>
  </si>
  <si>
    <t>초월</t>
    <phoneticPr fontId="3" type="noConversion"/>
  </si>
  <si>
    <t>어빌</t>
    <phoneticPr fontId="3" type="noConversion"/>
  </si>
  <si>
    <t>룬</t>
    <phoneticPr fontId="3" type="noConversion"/>
  </si>
  <si>
    <t>어사 박문수</t>
  </si>
  <si>
    <t>X</t>
    <phoneticPr fontId="1" type="noConversion"/>
  </si>
  <si>
    <t>검선 김광택</t>
  </si>
  <si>
    <t>무기</t>
    <phoneticPr fontId="3" type="noConversion"/>
  </si>
  <si>
    <t>의류</t>
    <phoneticPr fontId="3" type="noConversion"/>
  </si>
  <si>
    <t>반지</t>
    <phoneticPr fontId="3" type="noConversion"/>
  </si>
  <si>
    <t>무사 백동수</t>
  </si>
  <si>
    <t>무기 25단계 - 신수 무기 25단계 - 무기 각성 - 신수 무기 각성</t>
    <phoneticPr fontId="1" type="noConversion"/>
  </si>
  <si>
    <t>거상 임상옥</t>
  </si>
  <si>
    <t>보라 장비부터 경험치 적용 처리</t>
    <phoneticPr fontId="1" type="noConversion"/>
  </si>
  <si>
    <t>영웅</t>
    <phoneticPr fontId="3" type="noConversion"/>
  </si>
  <si>
    <t>조합</t>
    <phoneticPr fontId="3" type="noConversion"/>
  </si>
  <si>
    <t>유물</t>
    <phoneticPr fontId="3" type="noConversion"/>
  </si>
  <si>
    <t>전설 장비부터 경험치 적용 처리</t>
    <phoneticPr fontId="1" type="noConversion"/>
  </si>
  <si>
    <t>등급 25개</t>
    <phoneticPr fontId="3" type="noConversion"/>
  </si>
  <si>
    <t>주먹도끼</t>
    <phoneticPr fontId="3" type="noConversion"/>
  </si>
  <si>
    <t>반지1</t>
    <phoneticPr fontId="3" type="noConversion"/>
  </si>
  <si>
    <t>무료소환</t>
    <phoneticPr fontId="3" type="noConversion"/>
  </si>
  <si>
    <t>유료소환</t>
    <phoneticPr fontId="3" type="noConversion"/>
  </si>
  <si>
    <t>돌괭이</t>
    <phoneticPr fontId="3" type="noConversion"/>
  </si>
  <si>
    <t>반지2</t>
  </si>
  <si>
    <t>비파형동검</t>
    <phoneticPr fontId="3" type="noConversion"/>
  </si>
  <si>
    <t>반지3</t>
  </si>
  <si>
    <t>마일리지</t>
    <phoneticPr fontId="1" type="noConversion"/>
  </si>
  <si>
    <t>세형동검</t>
    <phoneticPr fontId="3" type="noConversion"/>
  </si>
  <si>
    <t>반지4</t>
  </si>
  <si>
    <t>철검</t>
    <phoneticPr fontId="3" type="noConversion"/>
  </si>
  <si>
    <t>반지5</t>
  </si>
  <si>
    <t>연구</t>
    <phoneticPr fontId="3" type="noConversion"/>
  </si>
  <si>
    <t>예도</t>
    <phoneticPr fontId="3" type="noConversion"/>
  </si>
  <si>
    <t>반지6</t>
  </si>
  <si>
    <t>신화</t>
    <phoneticPr fontId="1" type="noConversion"/>
  </si>
  <si>
    <t>비철도</t>
    <phoneticPr fontId="3" type="noConversion"/>
  </si>
  <si>
    <t>반지7</t>
  </si>
  <si>
    <t>환두대도</t>
    <phoneticPr fontId="3" type="noConversion"/>
  </si>
  <si>
    <t>반지8</t>
  </si>
  <si>
    <t>연구가속</t>
    <phoneticPr fontId="3" type="noConversion"/>
  </si>
  <si>
    <t>흑장검</t>
    <phoneticPr fontId="3" type="noConversion"/>
  </si>
  <si>
    <t>반지9</t>
  </si>
  <si>
    <t>외날곡도</t>
    <phoneticPr fontId="3" type="noConversion"/>
  </si>
  <si>
    <t>반지10</t>
  </si>
  <si>
    <t>반지11</t>
  </si>
  <si>
    <t>세검</t>
    <phoneticPr fontId="3" type="noConversion"/>
  </si>
  <si>
    <t>반지12</t>
  </si>
  <si>
    <t>반지13</t>
  </si>
  <si>
    <t>월도</t>
    <phoneticPr fontId="3" type="noConversion"/>
  </si>
  <si>
    <t>반지14</t>
  </si>
  <si>
    <t>반지15</t>
  </si>
  <si>
    <t>귀철</t>
    <phoneticPr fontId="3" type="noConversion"/>
  </si>
  <si>
    <t>반지16</t>
  </si>
  <si>
    <t>별운검</t>
    <phoneticPr fontId="3" type="noConversion"/>
  </si>
  <si>
    <t>반지17</t>
  </si>
  <si>
    <t>추련도</t>
    <phoneticPr fontId="3" type="noConversion"/>
  </si>
  <si>
    <t>반지18</t>
  </si>
  <si>
    <t>칠지도</t>
    <phoneticPr fontId="3" type="noConversion"/>
  </si>
  <si>
    <t>반지19</t>
  </si>
  <si>
    <t>사인참사검</t>
    <phoneticPr fontId="3" type="noConversion"/>
  </si>
  <si>
    <t>반지20</t>
  </si>
  <si>
    <t>전어도</t>
    <phoneticPr fontId="3" type="noConversion"/>
  </si>
  <si>
    <t>반지21</t>
  </si>
  <si>
    <t>쌍룡검</t>
    <phoneticPr fontId="3" type="noConversion"/>
  </si>
  <si>
    <t>반지22</t>
  </si>
  <si>
    <t>대모보검</t>
    <phoneticPr fontId="3" type="noConversion"/>
  </si>
  <si>
    <t>반지23</t>
  </si>
  <si>
    <t>계림로보검</t>
    <phoneticPr fontId="3" type="noConversion"/>
  </si>
  <si>
    <t>반지24</t>
  </si>
  <si>
    <t>유일</t>
    <phoneticPr fontId="1" type="noConversion"/>
  </si>
  <si>
    <t>용광검</t>
    <phoneticPr fontId="3" type="noConversion"/>
  </si>
  <si>
    <t>반지25</t>
  </si>
  <si>
    <t>연구 이름</t>
  </si>
  <si>
    <t>연구횟수</t>
  </si>
  <si>
    <t>불지피기</t>
  </si>
  <si>
    <t>동굴생활</t>
  </si>
  <si>
    <t>이동생활</t>
  </si>
  <si>
    <t>주먹도끼</t>
  </si>
  <si>
    <t>움집 생활</t>
  </si>
  <si>
    <t>빗살무늬토기</t>
  </si>
  <si>
    <t>농경 생활</t>
  </si>
  <si>
    <t>애니미즘</t>
  </si>
  <si>
    <t>샤머니즘</t>
  </si>
  <si>
    <t>토테미즘</t>
  </si>
  <si>
    <t>조상숭배</t>
  </si>
  <si>
    <t>벼농사 시작</t>
  </si>
  <si>
    <t>계급 분화</t>
  </si>
  <si>
    <t>정복 활동</t>
  </si>
  <si>
    <t>고인돌</t>
  </si>
  <si>
    <t>선민사상</t>
  </si>
  <si>
    <t>비파형동검</t>
  </si>
  <si>
    <t>철 등장</t>
  </si>
  <si>
    <t>세형동검</t>
  </si>
  <si>
    <t>연맹왕국</t>
  </si>
  <si>
    <t>단군왕검</t>
  </si>
  <si>
    <t>홍익인간</t>
  </si>
  <si>
    <t>순장</t>
  </si>
  <si>
    <t>약탈 경제</t>
  </si>
  <si>
    <t>민며느리제</t>
  </si>
  <si>
    <t>과하마</t>
  </si>
  <si>
    <t>소도</t>
  </si>
  <si>
    <t>고대국가</t>
  </si>
  <si>
    <t>중앙집권</t>
  </si>
  <si>
    <t>왕권강화</t>
  </si>
  <si>
    <t>율령반포</t>
  </si>
  <si>
    <t>불교공인</t>
  </si>
  <si>
    <t>백제</t>
  </si>
  <si>
    <t>신라</t>
  </si>
  <si>
    <t>온조</t>
  </si>
  <si>
    <t>박혁거세</t>
  </si>
  <si>
    <t>통일신라</t>
  </si>
  <si>
    <t>발해</t>
  </si>
  <si>
    <t>골품제</t>
  </si>
  <si>
    <t>첨성대</t>
  </si>
  <si>
    <t>황룡사9층목탑</t>
  </si>
  <si>
    <t>신라도 개설</t>
  </si>
  <si>
    <t>온돌</t>
  </si>
  <si>
    <t>만파식적</t>
  </si>
  <si>
    <t>해동성국</t>
  </si>
  <si>
    <t>풍수지리설</t>
  </si>
  <si>
    <t>백두산 폭발</t>
  </si>
  <si>
    <t>태조 왕건</t>
  </si>
  <si>
    <t>정계</t>
  </si>
  <si>
    <t>계백료서</t>
  </si>
  <si>
    <t>훈요10조</t>
  </si>
  <si>
    <t>만부교 사건</t>
  </si>
  <si>
    <t>노비안검법</t>
  </si>
  <si>
    <t>과거 제도</t>
  </si>
  <si>
    <t>시정전시과</t>
  </si>
  <si>
    <t>거란 침입</t>
  </si>
  <si>
    <t>서희 외교담판</t>
  </si>
  <si>
    <t>강동 6주</t>
  </si>
  <si>
    <t>귀주대첩</t>
  </si>
  <si>
    <t>초조대장경</t>
  </si>
  <si>
    <t>별무반</t>
  </si>
  <si>
    <t>천리장성</t>
  </si>
  <si>
    <t>문벌귀족 등장</t>
  </si>
  <si>
    <t>이자겸의 난</t>
  </si>
  <si>
    <t>서경천도운동</t>
  </si>
  <si>
    <t>몽골 침입</t>
  </si>
  <si>
    <t>팔만대장경</t>
  </si>
  <si>
    <t>원 간섭기</t>
  </si>
  <si>
    <t>권문세족 등장</t>
  </si>
  <si>
    <t>성리학 전래</t>
  </si>
  <si>
    <t>목화 전래</t>
  </si>
  <si>
    <t>화약 전래</t>
  </si>
  <si>
    <t>공민왕</t>
  </si>
  <si>
    <t>신돈 등용</t>
  </si>
  <si>
    <t>신진 관료</t>
  </si>
  <si>
    <t>전민병정도감</t>
  </si>
  <si>
    <t>왜구 침입</t>
  </si>
  <si>
    <t>홍산대첩</t>
  </si>
  <si>
    <t>황산대첩</t>
  </si>
  <si>
    <t>진포대첩</t>
  </si>
  <si>
    <t>쓰시마섬 정벌</t>
  </si>
  <si>
    <t>신흥 무인</t>
  </si>
  <si>
    <t>신진사대부</t>
  </si>
  <si>
    <t>최영</t>
  </si>
  <si>
    <t>권문세족 몰락</t>
  </si>
  <si>
    <t>위화도 회군</t>
  </si>
  <si>
    <t>급진개혁파</t>
  </si>
  <si>
    <t>온건개혁파</t>
  </si>
  <si>
    <t>조선 건국</t>
  </si>
  <si>
    <t>태조 이성계</t>
  </si>
  <si>
    <t>한양 천도</t>
  </si>
  <si>
    <t>왕씨 숙청</t>
  </si>
  <si>
    <t>왕자의 난</t>
  </si>
  <si>
    <t>태종 이방원</t>
  </si>
  <si>
    <t>신문고</t>
  </si>
  <si>
    <t>대마도 정벌</t>
  </si>
  <si>
    <t>앙부일구</t>
  </si>
  <si>
    <t>측우기</t>
  </si>
  <si>
    <t>훈민정음</t>
  </si>
  <si>
    <t>향약집성방</t>
  </si>
  <si>
    <t>농사직설</t>
  </si>
  <si>
    <t>문종</t>
  </si>
  <si>
    <t>단종</t>
  </si>
  <si>
    <t>성종</t>
  </si>
  <si>
    <t>홍문관</t>
  </si>
  <si>
    <t>경국대전</t>
  </si>
  <si>
    <t>관수 관급제</t>
  </si>
  <si>
    <t>무오사화</t>
  </si>
  <si>
    <t>갑자사화</t>
  </si>
  <si>
    <t>중종반정</t>
  </si>
  <si>
    <t>현량과</t>
  </si>
  <si>
    <t>소학 보급</t>
  </si>
  <si>
    <t>위훈 삭제</t>
  </si>
  <si>
    <t>소격서 폐지</t>
  </si>
  <si>
    <t>한산도대첩</t>
  </si>
  <si>
    <t>행주대첩</t>
  </si>
  <si>
    <t>명량해전</t>
  </si>
  <si>
    <t>노량해전</t>
  </si>
  <si>
    <t>대동법</t>
  </si>
  <si>
    <t>중립외교</t>
  </si>
  <si>
    <t>동의보감</t>
  </si>
  <si>
    <t>인조반정</t>
  </si>
  <si>
    <t>정묘호란</t>
  </si>
  <si>
    <t>병자호란</t>
  </si>
  <si>
    <t>탕평책</t>
  </si>
  <si>
    <t>삼심제</t>
  </si>
  <si>
    <t>신문고 부활</t>
  </si>
  <si>
    <t>청계천</t>
  </si>
  <si>
    <t>사도세자</t>
  </si>
  <si>
    <t>규장각</t>
  </si>
  <si>
    <t>장용영</t>
  </si>
  <si>
    <t>정약용 등용</t>
  </si>
  <si>
    <t>수원 화성</t>
  </si>
  <si>
    <t>무예도보통지</t>
  </si>
  <si>
    <t>세도정치</t>
  </si>
  <si>
    <t>홍경래의 난</t>
  </si>
  <si>
    <t>동학 창도</t>
  </si>
  <si>
    <t>임술 농민 봉기</t>
  </si>
  <si>
    <t>흥선대원군 집권</t>
  </si>
  <si>
    <t>병인박해</t>
  </si>
  <si>
    <t>제너럴 셔먼호 사건</t>
  </si>
  <si>
    <t>오페르트 도굴 사건</t>
  </si>
  <si>
    <t>병인양요</t>
  </si>
  <si>
    <t>신미양요</t>
  </si>
  <si>
    <t>척화비 건립</t>
  </si>
  <si>
    <t>민씨척족정권</t>
  </si>
  <si>
    <t>강화도 조약</t>
  </si>
  <si>
    <t>수신사</t>
  </si>
  <si>
    <t>별기군</t>
  </si>
  <si>
    <t>임오군란</t>
  </si>
  <si>
    <t>갑신정변</t>
  </si>
  <si>
    <t>동학농민운동</t>
  </si>
  <si>
    <t>청ㆍ일전쟁</t>
  </si>
  <si>
    <t>갑오개혁</t>
  </si>
  <si>
    <t>을미사변</t>
  </si>
  <si>
    <t>을미개혁</t>
  </si>
  <si>
    <t>아관파천</t>
  </si>
  <si>
    <t>대한제국</t>
  </si>
  <si>
    <t>비밀결사단체</t>
  </si>
  <si>
    <t>신흥무관학교</t>
  </si>
  <si>
    <t>독립신문</t>
  </si>
  <si>
    <t>전차 개통</t>
  </si>
  <si>
    <t>러ㆍ일전쟁 발발</t>
  </si>
  <si>
    <t>을사늑약</t>
  </si>
  <si>
    <t>조선총독부</t>
  </si>
  <si>
    <t>국채보상운동</t>
  </si>
  <si>
    <t>헤이그 특사</t>
  </si>
  <si>
    <t>고종 강제 퇴위</t>
  </si>
  <si>
    <t>이토히로부미 사살</t>
  </si>
  <si>
    <t>국권피탈</t>
  </si>
  <si>
    <t>헌병 경찰 통치</t>
  </si>
  <si>
    <t>즉결 처분권</t>
  </si>
  <si>
    <t>조선 태형령</t>
  </si>
  <si>
    <t>토지 조사 사업</t>
  </si>
  <si>
    <t>3ㆍ1 운동</t>
  </si>
  <si>
    <t>임시정부수립</t>
  </si>
  <si>
    <t>의열단 창단</t>
  </si>
  <si>
    <t>일본 문화 통치</t>
  </si>
  <si>
    <t>친일파 양성</t>
  </si>
  <si>
    <t>치안유지법</t>
  </si>
  <si>
    <t>봉오동 전투</t>
  </si>
  <si>
    <t>청산리 대첩</t>
  </si>
  <si>
    <t>한인애국단</t>
  </si>
  <si>
    <t>의열단 활동</t>
  </si>
  <si>
    <t>이봉창 의거</t>
  </si>
  <si>
    <t>윤봉길 의거</t>
  </si>
  <si>
    <t>김익상 의거</t>
  </si>
  <si>
    <t>김상옥 의거</t>
  </si>
  <si>
    <t>민족 말살 통치</t>
  </si>
  <si>
    <t>신사참배</t>
  </si>
  <si>
    <t>국가 총동원법</t>
  </si>
  <si>
    <t>창씨 개명</t>
  </si>
  <si>
    <t>조선어학회 사건</t>
  </si>
  <si>
    <t>학도병 징병</t>
  </si>
  <si>
    <t>정신대</t>
  </si>
  <si>
    <t>8ㆍ15 광복</t>
  </si>
  <si>
    <t>대한민국 정부 수립</t>
  </si>
  <si>
    <t>반민특위</t>
  </si>
  <si>
    <t>국가보안법</t>
  </si>
  <si>
    <t>6ㆍ25 전쟁</t>
  </si>
  <si>
    <t>인천상륙작전</t>
  </si>
  <si>
    <t>흥남 철수</t>
  </si>
  <si>
    <t>휴전 협정</t>
  </si>
  <si>
    <t>이승만 장기 집권</t>
  </si>
  <si>
    <t>발췌 개헌</t>
  </si>
  <si>
    <t>사사오입 개헌</t>
  </si>
  <si>
    <t>3ㆍ15 부정선거</t>
  </si>
  <si>
    <t>4ㆍ19 혁명</t>
  </si>
  <si>
    <t>5ㆍ16 군사 쿠데타</t>
  </si>
  <si>
    <t>한ㆍ일 협정</t>
  </si>
  <si>
    <t>베트남 파병</t>
  </si>
  <si>
    <t>유신 체제</t>
  </si>
  <si>
    <t>10ㆍ26 사태</t>
  </si>
  <si>
    <t>12ㆍ12 군사 쿠데타</t>
  </si>
  <si>
    <t>광주 민주화 운동</t>
  </si>
  <si>
    <t>삼청교육대</t>
  </si>
  <si>
    <t>3저 호황</t>
  </si>
  <si>
    <t>6월민주항쟁</t>
  </si>
  <si>
    <t>노태우 정부</t>
  </si>
  <si>
    <t>88올림픽</t>
  </si>
  <si>
    <t>범죄와의 전쟁</t>
  </si>
  <si>
    <t>3당 통합</t>
  </si>
  <si>
    <t>김영삼 정부</t>
  </si>
  <si>
    <t>금융실명제</t>
  </si>
  <si>
    <t>대학수학능력시험</t>
  </si>
  <si>
    <t>OECD 가입</t>
  </si>
  <si>
    <t>IMF 외환위기</t>
  </si>
  <si>
    <t>김대중 정부</t>
  </si>
  <si>
    <t>금모으기 운동</t>
  </si>
  <si>
    <t>이산가족상봉</t>
  </si>
  <si>
    <t>개성공단 착수</t>
  </si>
  <si>
    <t>정보화 사회</t>
  </si>
  <si>
    <t>컴퓨터 보급화</t>
  </si>
  <si>
    <t>멀티미디어</t>
  </si>
  <si>
    <t>스마트폰 보급</t>
  </si>
  <si>
    <t>미래 사회</t>
  </si>
  <si>
    <t>AI</t>
  </si>
  <si>
    <t>디지털 화폐</t>
  </si>
  <si>
    <t>제임스 웹</t>
  </si>
  <si>
    <t>메타버스</t>
  </si>
  <si>
    <t>특이점</t>
  </si>
  <si>
    <t>양자역학</t>
  </si>
  <si>
    <t>미래의학</t>
  </si>
  <si>
    <t>우주과학</t>
  </si>
  <si>
    <t>양자 컴퓨터</t>
  </si>
  <si>
    <t>나노기술</t>
  </si>
  <si>
    <t>줄기세포</t>
  </si>
  <si>
    <t>우주왕복선</t>
  </si>
  <si>
    <t>암흑 물질</t>
  </si>
  <si>
    <t>가상 세계</t>
  </si>
  <si>
    <t>무한 동력</t>
  </si>
  <si>
    <t>슈퍼 뉴런</t>
  </si>
  <si>
    <t>화성 이주</t>
  </si>
  <si>
    <t>외계 문명</t>
  </si>
  <si>
    <t>혼합 현실</t>
  </si>
  <si>
    <t>텔레포트</t>
  </si>
  <si>
    <t>영생</t>
  </si>
  <si>
    <t>우주도시</t>
  </si>
  <si>
    <t>우주 협약</t>
  </si>
  <si>
    <t>타임머신</t>
  </si>
  <si>
    <t>초인류</t>
  </si>
  <si>
    <t>다중우주</t>
  </si>
  <si>
    <t>반달돌칼</t>
    <phoneticPr fontId="1" type="noConversion"/>
  </si>
  <si>
    <t>필요 연구석</t>
    <phoneticPr fontId="1" type="noConversion"/>
  </si>
  <si>
    <t>필요 재화</t>
    <phoneticPr fontId="1" type="noConversion"/>
  </si>
  <si>
    <t>연구 사용 가능 스탯</t>
    <phoneticPr fontId="1" type="noConversion"/>
  </si>
  <si>
    <t>고대</t>
    <phoneticPr fontId="1" type="noConversion"/>
  </si>
  <si>
    <t>중세</t>
    <phoneticPr fontId="1" type="noConversion"/>
  </si>
  <si>
    <t>연구속도 증가</t>
    <phoneticPr fontId="1" type="noConversion"/>
  </si>
  <si>
    <t>연구에 연구석만 소모시켜?</t>
    <phoneticPr fontId="1" type="noConversion"/>
  </si>
  <si>
    <t>400스테이지 기준 : 한번에 6000개씩 (스테이지 x 15)</t>
    <phoneticPr fontId="1" type="noConversion"/>
  </si>
  <si>
    <t>상점 다이아 2500 → 연구석 5000 연구석 구매 가능 (1개 0.5 다이아)</t>
    <phoneticPr fontId="1" type="noConversion"/>
  </si>
  <si>
    <t>※ 초반 연구 필요 재화 min:3000 ~ max:10000개 무난 예상</t>
    <phoneticPr fontId="1" type="noConversion"/>
  </si>
  <si>
    <t>259스테이지 기준 : 노다지 1회 평균 13,000개 (3850개 10%)</t>
    <phoneticPr fontId="1" type="noConversion"/>
  </si>
  <si>
    <t>성균관 오픈 226 기준 : 노다지 1회 16,950 (대략 3390개 10%)</t>
    <phoneticPr fontId="1" type="noConversion"/>
  </si>
  <si>
    <t>노다지 52방의 10% = 5.2개</t>
    <phoneticPr fontId="1" type="noConversion"/>
  </si>
  <si>
    <t>능력치</t>
    <phoneticPr fontId="1" type="noConversion"/>
  </si>
  <si>
    <t>설계 필요 : 가속 가격, 연구 시간, 소환 제한 횟수, 연구 능력치,</t>
    <phoneticPr fontId="1" type="noConversion"/>
  </si>
  <si>
    <t>소환 다이아 4500 → 가속 뽑기 (30회*10번= 300개 제한?)</t>
    <phoneticPr fontId="1" type="noConversion"/>
  </si>
  <si>
    <t>Id(40/30/20/10)</t>
  </si>
  <si>
    <t>노말</t>
  </si>
  <si>
    <t>신화</t>
  </si>
  <si>
    <t xml:space="preserve">결제 상품 구성은? </t>
    <phoneticPr fontId="1" type="noConversion"/>
  </si>
  <si>
    <t>총 연구석 합계</t>
    <phoneticPr fontId="1" type="noConversion"/>
  </si>
  <si>
    <t>시간 (hour)</t>
    <phoneticPr fontId="1" type="noConversion"/>
  </si>
  <si>
    <t>일 (day)</t>
    <phoneticPr fontId="1" type="noConversion"/>
  </si>
  <si>
    <t>분 (minute)</t>
    <phoneticPr fontId="1" type="noConversion"/>
  </si>
  <si>
    <t xml:space="preserve">생각하기 : </t>
    <phoneticPr fontId="1" type="noConversion"/>
  </si>
  <si>
    <t>일반 1M</t>
    <phoneticPr fontId="1" type="noConversion"/>
  </si>
  <si>
    <t>일반 5M</t>
    <phoneticPr fontId="1" type="noConversion"/>
  </si>
  <si>
    <t>고급 15M</t>
    <phoneticPr fontId="1" type="noConversion"/>
  </si>
  <si>
    <t>고급 30M</t>
    <phoneticPr fontId="1" type="noConversion"/>
  </si>
  <si>
    <t>희귀 3H</t>
    <phoneticPr fontId="1" type="noConversion"/>
  </si>
  <si>
    <t>고대 1_1 총 필요 개수</t>
    <phoneticPr fontId="1" type="noConversion"/>
  </si>
  <si>
    <t>가속</t>
    <phoneticPr fontId="1" type="noConversion"/>
  </si>
  <si>
    <t>영웅 연구속도 증가</t>
    <phoneticPr fontId="1" type="noConversion"/>
  </si>
  <si>
    <t>연구 기본 160% 깔고 시작한다고 생각</t>
    <phoneticPr fontId="1" type="noConversion"/>
  </si>
  <si>
    <t>총 연구 (초)</t>
    <phoneticPr fontId="1" type="noConversion"/>
  </si>
  <si>
    <t>총 연구(분)</t>
    <phoneticPr fontId="1" type="noConversion"/>
  </si>
  <si>
    <t>고대 1_2 총 필요 개수</t>
    <phoneticPr fontId="1" type="noConversion"/>
  </si>
  <si>
    <t>고대 1_3 총 필요 개수</t>
    <phoneticPr fontId="1" type="noConversion"/>
  </si>
  <si>
    <t>신화 3D</t>
    <phoneticPr fontId="1" type="noConversion"/>
  </si>
  <si>
    <t>신화 5D</t>
    <phoneticPr fontId="1" type="noConversion"/>
  </si>
  <si>
    <t>신화 7D</t>
    <phoneticPr fontId="1" type="noConversion"/>
  </si>
  <si>
    <t>전설 24H</t>
    <phoneticPr fontId="1" type="noConversion"/>
  </si>
  <si>
    <t>전설 16H</t>
    <phoneticPr fontId="1" type="noConversion"/>
  </si>
  <si>
    <t>전설 12H</t>
    <phoneticPr fontId="1" type="noConversion"/>
  </si>
  <si>
    <t>일반 3M</t>
    <phoneticPr fontId="1" type="noConversion"/>
  </si>
  <si>
    <t>고급 10M</t>
    <phoneticPr fontId="1" type="noConversion"/>
  </si>
  <si>
    <t>희귀 1H</t>
    <phoneticPr fontId="1" type="noConversion"/>
  </si>
  <si>
    <t>희귀 2H</t>
    <phoneticPr fontId="1" type="noConversion"/>
  </si>
  <si>
    <t>영웅 5H</t>
    <phoneticPr fontId="1" type="noConversion"/>
  </si>
  <si>
    <t>영웅 7H</t>
    <phoneticPr fontId="1" type="noConversion"/>
  </si>
  <si>
    <t>영웅 9H</t>
    <phoneticPr fontId="1" type="noConversion"/>
  </si>
  <si>
    <t>개별 시간(시)</t>
    <phoneticPr fontId="1" type="noConversion"/>
  </si>
  <si>
    <t>가속 뽑기 확률</t>
    <phoneticPr fontId="1" type="noConversion"/>
  </si>
  <si>
    <t>일반</t>
    <phoneticPr fontId="1" type="noConversion"/>
  </si>
  <si>
    <t>뽑기 계산기</t>
    <phoneticPr fontId="1" type="noConversion"/>
  </si>
  <si>
    <t>개수</t>
    <phoneticPr fontId="1" type="noConversion"/>
  </si>
  <si>
    <t>시간</t>
    <phoneticPr fontId="1" type="noConversion"/>
  </si>
  <si>
    <t>*하루 무료 가속뽑기 60회</t>
    <phoneticPr fontId="1" type="noConversion"/>
  </si>
  <si>
    <t>745.35분 = 12시간 25분</t>
    <phoneticPr fontId="1" type="noConversion"/>
  </si>
  <si>
    <t>9000회 (분)</t>
    <phoneticPr fontId="1" type="noConversion"/>
  </si>
  <si>
    <t>하루 300번씩 30일 뽑음</t>
    <phoneticPr fontId="1" type="noConversion"/>
  </si>
  <si>
    <t>약 3947시간</t>
    <phoneticPr fontId="1" type="noConversion"/>
  </si>
  <si>
    <t>하루 300번씩 60일 뽑음</t>
    <phoneticPr fontId="1" type="noConversion"/>
  </si>
  <si>
    <t>약 7894시간</t>
    <phoneticPr fontId="1" type="noConversion"/>
  </si>
  <si>
    <t>100%가속(분)</t>
    <phoneticPr fontId="1" type="noConversion"/>
  </si>
  <si>
    <t>100%가속(시)</t>
    <phoneticPr fontId="1" type="noConversion"/>
  </si>
  <si>
    <t>총 연구(100%)</t>
    <phoneticPr fontId="1" type="noConversion"/>
  </si>
  <si>
    <t>1A</t>
  </si>
  <si>
    <t>100만</t>
  </si>
  <si>
    <t>10A</t>
  </si>
  <si>
    <t>1000만</t>
  </si>
  <si>
    <t>100A</t>
  </si>
  <si>
    <t>1억</t>
  </si>
  <si>
    <t>1B</t>
  </si>
  <si>
    <t>10억</t>
  </si>
  <si>
    <t>10B</t>
  </si>
  <si>
    <t>100억</t>
  </si>
  <si>
    <t>100B</t>
  </si>
  <si>
    <t>1000억</t>
  </si>
  <si>
    <t>1C</t>
  </si>
  <si>
    <t>1조</t>
  </si>
  <si>
    <t>10C</t>
  </si>
  <si>
    <t>10조</t>
  </si>
  <si>
    <t>100C</t>
  </si>
  <si>
    <t>100조</t>
  </si>
  <si>
    <t>100X</t>
  </si>
  <si>
    <t>1Y</t>
  </si>
  <si>
    <t>10Y</t>
  </si>
  <si>
    <t>100Y</t>
  </si>
  <si>
    <t>1Z</t>
  </si>
  <si>
    <t>10Z</t>
  </si>
  <si>
    <t>100Z</t>
  </si>
  <si>
    <t xml:space="preserve">1D        </t>
    <phoneticPr fontId="1" type="noConversion"/>
  </si>
  <si>
    <t>1000조</t>
  </si>
  <si>
    <t xml:space="preserve">10D      </t>
    <phoneticPr fontId="1" type="noConversion"/>
  </si>
  <si>
    <t>1경</t>
  </si>
  <si>
    <t xml:space="preserve">100D    </t>
    <phoneticPr fontId="1" type="noConversion"/>
  </si>
  <si>
    <t>10경</t>
  </si>
  <si>
    <t xml:space="preserve">1E         </t>
    <phoneticPr fontId="1" type="noConversion"/>
  </si>
  <si>
    <t>100경</t>
  </si>
  <si>
    <t xml:space="preserve">10E       </t>
    <phoneticPr fontId="1" type="noConversion"/>
  </si>
  <si>
    <t>1000경</t>
  </si>
  <si>
    <t xml:space="preserve">100E     </t>
    <phoneticPr fontId="1" type="noConversion"/>
  </si>
  <si>
    <t>1해</t>
  </si>
  <si>
    <t xml:space="preserve">1F         </t>
    <phoneticPr fontId="1" type="noConversion"/>
  </si>
  <si>
    <t>10해</t>
  </si>
  <si>
    <t xml:space="preserve">10F       </t>
    <phoneticPr fontId="1" type="noConversion"/>
  </si>
  <si>
    <t>100해</t>
  </si>
  <si>
    <t xml:space="preserve">100F     </t>
    <phoneticPr fontId="1" type="noConversion"/>
  </si>
  <si>
    <t>1000해</t>
  </si>
  <si>
    <t xml:space="preserve">1G        </t>
    <phoneticPr fontId="1" type="noConversion"/>
  </si>
  <si>
    <t>1자</t>
  </si>
  <si>
    <t xml:space="preserve">10G      </t>
    <phoneticPr fontId="1" type="noConversion"/>
  </si>
  <si>
    <t>10자</t>
  </si>
  <si>
    <t>100자</t>
    <phoneticPr fontId="1" type="noConversion"/>
  </si>
  <si>
    <t>1000자</t>
  </si>
  <si>
    <t>1양</t>
  </si>
  <si>
    <t>10양</t>
  </si>
  <si>
    <t>100양</t>
  </si>
  <si>
    <t>1000양</t>
  </si>
  <si>
    <t>1구</t>
  </si>
  <si>
    <t>10구</t>
  </si>
  <si>
    <t>100구</t>
  </si>
  <si>
    <t>1000구</t>
  </si>
  <si>
    <t>1간</t>
  </si>
  <si>
    <t>10간</t>
  </si>
  <si>
    <t>100간</t>
  </si>
  <si>
    <t>1000간</t>
  </si>
  <si>
    <t>1정</t>
  </si>
  <si>
    <t>10정</t>
  </si>
  <si>
    <t>100정</t>
  </si>
  <si>
    <t>1000정</t>
  </si>
  <si>
    <t>1재</t>
  </si>
  <si>
    <t>10재</t>
  </si>
  <si>
    <t>100재</t>
  </si>
  <si>
    <t>1000재</t>
  </si>
  <si>
    <t>1극</t>
  </si>
  <si>
    <t>10극</t>
  </si>
  <si>
    <t>100극</t>
  </si>
  <si>
    <t>1000극</t>
  </si>
  <si>
    <t>1항하사</t>
  </si>
  <si>
    <t>10항하사</t>
  </si>
  <si>
    <t>100항하사</t>
  </si>
  <si>
    <t>1000항하사</t>
  </si>
  <si>
    <t>1아승기</t>
  </si>
  <si>
    <t>10아승기</t>
  </si>
  <si>
    <t>100아승기</t>
  </si>
  <si>
    <t>1000아승기</t>
  </si>
  <si>
    <t>1나유타</t>
  </si>
  <si>
    <t>10나유타</t>
  </si>
  <si>
    <t>100나유타</t>
  </si>
  <si>
    <t>1000나유타</t>
  </si>
  <si>
    <t>1불가사의</t>
  </si>
  <si>
    <t>10불가사의</t>
  </si>
  <si>
    <t>100불가사의</t>
  </si>
  <si>
    <t>1000불가사의</t>
  </si>
  <si>
    <t>1대수</t>
  </si>
  <si>
    <t>10대수</t>
  </si>
  <si>
    <t>100대수</t>
  </si>
  <si>
    <t>1무량대수</t>
    <phoneticPr fontId="1" type="noConversion"/>
  </si>
  <si>
    <t>10무량대수</t>
    <phoneticPr fontId="1" type="noConversion"/>
  </si>
  <si>
    <t>100무량대수</t>
    <phoneticPr fontId="1" type="noConversion"/>
  </si>
  <si>
    <t>1000무량대수</t>
    <phoneticPr fontId="1" type="noConversion"/>
  </si>
  <si>
    <t>1000대수 10의71승</t>
    <phoneticPr fontId="1" type="noConversion"/>
  </si>
  <si>
    <t>1대수2 10의72승</t>
    <phoneticPr fontId="1" type="noConversion"/>
  </si>
  <si>
    <t>100G</t>
    <phoneticPr fontId="1" type="noConversion"/>
  </si>
  <si>
    <t xml:space="preserve">1H        </t>
    <phoneticPr fontId="1" type="noConversion"/>
  </si>
  <si>
    <t xml:space="preserve">10H      </t>
    <phoneticPr fontId="1" type="noConversion"/>
  </si>
  <si>
    <t xml:space="preserve">100H    </t>
    <phoneticPr fontId="1" type="noConversion"/>
  </si>
  <si>
    <t xml:space="preserve">1I          </t>
    <phoneticPr fontId="1" type="noConversion"/>
  </si>
  <si>
    <t xml:space="preserve">10I        </t>
    <phoneticPr fontId="1" type="noConversion"/>
  </si>
  <si>
    <t xml:space="preserve">I00I      </t>
    <phoneticPr fontId="1" type="noConversion"/>
  </si>
  <si>
    <t xml:space="preserve">1J          </t>
    <phoneticPr fontId="1" type="noConversion"/>
  </si>
  <si>
    <t xml:space="preserve">10J        </t>
    <phoneticPr fontId="1" type="noConversion"/>
  </si>
  <si>
    <t xml:space="preserve">10X     </t>
    <phoneticPr fontId="1" type="noConversion"/>
  </si>
  <si>
    <t xml:space="preserve">1X     </t>
    <phoneticPr fontId="1" type="noConversion"/>
  </si>
  <si>
    <t xml:space="preserve">100W  </t>
    <phoneticPr fontId="1" type="noConversion"/>
  </si>
  <si>
    <t xml:space="preserve">100V    </t>
    <phoneticPr fontId="1" type="noConversion"/>
  </si>
  <si>
    <t xml:space="preserve">1W       </t>
    <phoneticPr fontId="1" type="noConversion"/>
  </si>
  <si>
    <t xml:space="preserve">10W     </t>
    <phoneticPr fontId="1" type="noConversion"/>
  </si>
  <si>
    <t xml:space="preserve">10V     </t>
    <phoneticPr fontId="1" type="noConversion"/>
  </si>
  <si>
    <t xml:space="preserve">1V        </t>
    <phoneticPr fontId="1" type="noConversion"/>
  </si>
  <si>
    <t xml:space="preserve">100U    </t>
    <phoneticPr fontId="1" type="noConversion"/>
  </si>
  <si>
    <t xml:space="preserve">10U      </t>
    <phoneticPr fontId="1" type="noConversion"/>
  </si>
  <si>
    <t xml:space="preserve">100J      </t>
    <phoneticPr fontId="1" type="noConversion"/>
  </si>
  <si>
    <t xml:space="preserve">1K         </t>
    <phoneticPr fontId="1" type="noConversion"/>
  </si>
  <si>
    <t xml:space="preserve">10K       </t>
    <phoneticPr fontId="1" type="noConversion"/>
  </si>
  <si>
    <t xml:space="preserve">100K     </t>
    <phoneticPr fontId="1" type="noConversion"/>
  </si>
  <si>
    <t xml:space="preserve">1L         </t>
    <phoneticPr fontId="1" type="noConversion"/>
  </si>
  <si>
    <t xml:space="preserve">10L      </t>
    <phoneticPr fontId="1" type="noConversion"/>
  </si>
  <si>
    <t xml:space="preserve">100L     </t>
    <phoneticPr fontId="1" type="noConversion"/>
  </si>
  <si>
    <t xml:space="preserve">1M       </t>
    <phoneticPr fontId="1" type="noConversion"/>
  </si>
  <si>
    <t xml:space="preserve">10M     </t>
    <phoneticPr fontId="1" type="noConversion"/>
  </si>
  <si>
    <t xml:space="preserve">100M   </t>
    <phoneticPr fontId="1" type="noConversion"/>
  </si>
  <si>
    <t xml:space="preserve">1N       </t>
    <phoneticPr fontId="1" type="noConversion"/>
  </si>
  <si>
    <t xml:space="preserve">10N      </t>
    <phoneticPr fontId="1" type="noConversion"/>
  </si>
  <si>
    <t xml:space="preserve">100N    </t>
    <phoneticPr fontId="1" type="noConversion"/>
  </si>
  <si>
    <t xml:space="preserve">1O       </t>
    <phoneticPr fontId="1" type="noConversion"/>
  </si>
  <si>
    <t xml:space="preserve">10O      </t>
    <phoneticPr fontId="1" type="noConversion"/>
  </si>
  <si>
    <t xml:space="preserve">100O   </t>
    <phoneticPr fontId="1" type="noConversion"/>
  </si>
  <si>
    <t xml:space="preserve">1P         </t>
    <phoneticPr fontId="1" type="noConversion"/>
  </si>
  <si>
    <t xml:space="preserve">10P      </t>
    <phoneticPr fontId="1" type="noConversion"/>
  </si>
  <si>
    <t xml:space="preserve">100P    </t>
    <phoneticPr fontId="1" type="noConversion"/>
  </si>
  <si>
    <t xml:space="preserve">1Q        </t>
    <phoneticPr fontId="1" type="noConversion"/>
  </si>
  <si>
    <t xml:space="preserve">10Q      </t>
    <phoneticPr fontId="1" type="noConversion"/>
  </si>
  <si>
    <t xml:space="preserve">100Q    </t>
    <phoneticPr fontId="1" type="noConversion"/>
  </si>
  <si>
    <t xml:space="preserve">1R         </t>
    <phoneticPr fontId="1" type="noConversion"/>
  </si>
  <si>
    <t xml:space="preserve">10R       </t>
    <phoneticPr fontId="1" type="noConversion"/>
  </si>
  <si>
    <t xml:space="preserve">100R     </t>
    <phoneticPr fontId="1" type="noConversion"/>
  </si>
  <si>
    <t xml:space="preserve">1S        </t>
    <phoneticPr fontId="1" type="noConversion"/>
  </si>
  <si>
    <t xml:space="preserve">10S       </t>
    <phoneticPr fontId="1" type="noConversion"/>
  </si>
  <si>
    <t xml:space="preserve">100S     </t>
    <phoneticPr fontId="1" type="noConversion"/>
  </si>
  <si>
    <t xml:space="preserve">1T         </t>
    <phoneticPr fontId="1" type="noConversion"/>
  </si>
  <si>
    <t xml:space="preserve">10T      </t>
    <phoneticPr fontId="1" type="noConversion"/>
  </si>
  <si>
    <t xml:space="preserve">100T     </t>
    <phoneticPr fontId="1" type="noConversion"/>
  </si>
  <si>
    <t xml:space="preserve">1U        </t>
    <phoneticPr fontId="1" type="noConversion"/>
  </si>
  <si>
    <t>하루 300번씩 7일 뽑음</t>
    <phoneticPr fontId="1" type="noConversion"/>
  </si>
  <si>
    <t>약 1000시간</t>
    <phoneticPr fontId="1" type="noConversion"/>
  </si>
  <si>
    <t>슈바니</t>
    <phoneticPr fontId="1" type="noConversion"/>
  </si>
  <si>
    <t>고돌261 60D</t>
    <phoneticPr fontId="1" type="noConversion"/>
  </si>
  <si>
    <t>난표 233D</t>
    <phoneticPr fontId="1" type="noConversion"/>
  </si>
  <si>
    <t>별하 347E</t>
    <phoneticPr fontId="1" type="noConversion"/>
  </si>
  <si>
    <t>고돌200 257C</t>
    <phoneticPr fontId="1" type="noConversion"/>
  </si>
  <si>
    <t>고돌100 3B</t>
    <phoneticPr fontId="1" type="noConversion"/>
  </si>
  <si>
    <t>보류 스탯</t>
    <phoneticPr fontId="1" type="noConversion"/>
  </si>
  <si>
    <t>가속 소환 횟수 증가</t>
    <phoneticPr fontId="1" type="noConversion"/>
  </si>
  <si>
    <t>치명타 데미지 증폭</t>
    <phoneticPr fontId="1" type="noConversion"/>
  </si>
  <si>
    <t>필드 공격력 증폭</t>
    <phoneticPr fontId="1" type="noConversion"/>
  </si>
  <si>
    <t>점령전 공격력 증폭</t>
    <phoneticPr fontId="1" type="noConversion"/>
  </si>
  <si>
    <t>무릉전 공격력 증폭</t>
    <phoneticPr fontId="1" type="noConversion"/>
  </si>
  <si>
    <t>퇴마전 공격력 증폭</t>
    <phoneticPr fontId="1" type="noConversion"/>
  </si>
  <si>
    <t>고돌104</t>
    <phoneticPr fontId="1" type="noConversion"/>
  </si>
  <si>
    <t>입장권 : 10/8/0/0</t>
    <phoneticPr fontId="1" type="noConversion"/>
  </si>
  <si>
    <t>가속 소환 횟수 증가</t>
  </si>
  <si>
    <t>연구속도 증가</t>
  </si>
  <si>
    <t>점령전 최대 스테이지 증가</t>
  </si>
  <si>
    <t>점령전 최대 스테이지 증가</t>
    <phoneticPr fontId="1" type="noConversion"/>
  </si>
  <si>
    <t>무릉전 최대 스테이지 증가</t>
  </si>
  <si>
    <t>무릉전 최대 스테이지 증가</t>
    <phoneticPr fontId="1" type="noConversion"/>
  </si>
  <si>
    <t>퇴마전 최대 스테이지 증가</t>
  </si>
  <si>
    <t>퇴마전 최대 스테이지 증가</t>
    <phoneticPr fontId="1" type="noConversion"/>
  </si>
  <si>
    <t>필드 보스 시간 증가</t>
    <phoneticPr fontId="1" type="noConversion"/>
  </si>
  <si>
    <t>승급전 시간 증가</t>
    <phoneticPr fontId="1" type="noConversion"/>
  </si>
  <si>
    <t>점령전 시간 증가</t>
    <phoneticPr fontId="1" type="noConversion"/>
  </si>
  <si>
    <t>무릉전 시간 증가</t>
    <phoneticPr fontId="1" type="noConversion"/>
  </si>
  <si>
    <t>퇴마전 시간 증가</t>
    <phoneticPr fontId="1" type="noConversion"/>
  </si>
  <si>
    <t>노다지 시간 증가</t>
    <phoneticPr fontId="1" type="noConversion"/>
  </si>
  <si>
    <t>고돌70 565A</t>
    <phoneticPr fontId="1" type="noConversion"/>
  </si>
  <si>
    <t>입장권 : 11/10/3/0</t>
    <phoneticPr fontId="1" type="noConversion"/>
  </si>
  <si>
    <t>치명타 데미지 증폭</t>
  </si>
  <si>
    <t>필드 공격력 증폭</t>
  </si>
  <si>
    <t>점령전 공격력 증폭</t>
  </si>
  <si>
    <t>무릉전 공격력 증폭</t>
  </si>
  <si>
    <t>퇴마전 공격력 증폭</t>
  </si>
  <si>
    <t>한 줄로 제일 긴 연구로 마스터 : 371,636분 (=6194시간)</t>
    <phoneticPr fontId="1" type="noConversion"/>
  </si>
  <si>
    <t>총 연구 시간 : 482,533분 (=8042시간)</t>
    <phoneticPr fontId="1" type="noConversion"/>
  </si>
  <si>
    <t>한 줄로 제일 많은 연구석 마스터 : 연구석 2,671,000개</t>
    <phoneticPr fontId="1" type="noConversion"/>
  </si>
  <si>
    <t>총 연구 필요 연구석 : 6,375,000개</t>
    <phoneticPr fontId="1" type="noConversion"/>
  </si>
  <si>
    <t>연구 공격력</t>
  </si>
  <si>
    <t>연구 생명력</t>
  </si>
  <si>
    <t>무기 보유 공격력 증폭</t>
  </si>
  <si>
    <t>무기 보유 공격력 증폭</t>
    <phoneticPr fontId="1" type="noConversion"/>
  </si>
  <si>
    <t>무기 보유 근력 증폭</t>
  </si>
  <si>
    <t>무기 보유 근력 증폭</t>
    <phoneticPr fontId="1" type="noConversion"/>
  </si>
  <si>
    <t>갑옷 보유 생명력 증폭</t>
  </si>
  <si>
    <t>갑옷 보유 생명력 증폭</t>
    <phoneticPr fontId="1" type="noConversion"/>
  </si>
  <si>
    <t>갑옷 보유 방어 증폭</t>
  </si>
  <si>
    <t>갑옷 보유 방어 증폭</t>
    <phoneticPr fontId="1" type="noConversion"/>
  </si>
  <si>
    <t>유일 장비 강화 횟수 증가</t>
    <phoneticPr fontId="1" type="noConversion"/>
  </si>
  <si>
    <t>신화 장비 강화 횟수 증가</t>
    <phoneticPr fontId="1" type="noConversion"/>
  </si>
  <si>
    <t>전설 장비 강화 횟수 증가</t>
    <phoneticPr fontId="1" type="noConversion"/>
  </si>
  <si>
    <t>영웅 장비 강화 횟수 증가</t>
    <phoneticPr fontId="1" type="noConversion"/>
  </si>
  <si>
    <t>희귀 장비 강화 횟수 증가</t>
    <phoneticPr fontId="1" type="noConversion"/>
  </si>
  <si>
    <t>고급 장비 강화 횟수 증가</t>
    <phoneticPr fontId="1" type="noConversion"/>
  </si>
  <si>
    <t>일반 장비 강화 횟수 증가</t>
    <phoneticPr fontId="1" type="noConversion"/>
  </si>
  <si>
    <t>연구 공격력</t>
    <phoneticPr fontId="1" type="noConversion"/>
  </si>
  <si>
    <t>연구 생명력</t>
    <phoneticPr fontId="1" type="noConversion"/>
  </si>
  <si>
    <t>stage_pakage_41</t>
  </si>
  <si>
    <t>stage_pakage_42</t>
  </si>
  <si>
    <t>stage_pakage_43</t>
  </si>
  <si>
    <t>stage_pakage_44</t>
  </si>
  <si>
    <t>stage_pakage_45</t>
  </si>
  <si>
    <t>stage_pakage_46</t>
  </si>
  <si>
    <t>stage_pakage_47</t>
  </si>
  <si>
    <t>stage_pakage_48</t>
  </si>
  <si>
    <t>stage_pakage_49</t>
  </si>
  <si>
    <t>stage_pakage_50</t>
  </si>
  <si>
    <t>stage_pakage_51</t>
  </si>
  <si>
    <t>스테이지 패키지 - 무신정변
*356(open)</t>
    <phoneticPr fontId="1" type="noConversion"/>
  </si>
  <si>
    <t>스테이지 패키지 - 만적의 난
*371(open)</t>
    <phoneticPr fontId="1" type="noConversion"/>
  </si>
  <si>
    <t>스테이지 패키지 - 삼별초
*386(open)</t>
    <phoneticPr fontId="1" type="noConversion"/>
  </si>
  <si>
    <t>스테이지 패키지 - 원간섭기
*406(open)</t>
    <phoneticPr fontId="1" type="noConversion"/>
  </si>
  <si>
    <t>스테이지 패키지 - 원명교체기
*416(open)</t>
    <phoneticPr fontId="1" type="noConversion"/>
  </si>
  <si>
    <t>스테이지 패키지 - 조선의 건국 I
*431(open)</t>
    <phoneticPr fontId="1" type="noConversion"/>
  </si>
  <si>
    <t>스테이지 패키지 - 태조
*466(open)</t>
    <phoneticPr fontId="1" type="noConversion"/>
  </si>
  <si>
    <t>스테이지 패키지 - 조선의 건국 II
*446(open)</t>
    <phoneticPr fontId="1" type="noConversion"/>
  </si>
  <si>
    <t>스테이지 패키지 - 태종
*486(open)</t>
    <phoneticPr fontId="1" type="noConversion"/>
  </si>
  <si>
    <t>스테이지 패키지 - 세종 I
*511(open)</t>
    <phoneticPr fontId="1" type="noConversion"/>
  </si>
  <si>
    <t>스테이지 패키지 - 세종 II
*536(open)</t>
    <phoneticPr fontId="1" type="noConversion"/>
  </si>
  <si>
    <t>스테이지 패키지 - 세조
*551(open)</t>
    <phoneticPr fontId="1" type="noConversion"/>
  </si>
  <si>
    <t>스테이지 패키지 - 연산군
*571(open)</t>
    <phoneticPr fontId="1" type="noConversion"/>
  </si>
  <si>
    <t>스테이지 패키지 - 중종
*591(open)</t>
    <phoneticPr fontId="1" type="noConversion"/>
  </si>
  <si>
    <t>스테이지 패키지 - 명종
*606(open)</t>
    <phoneticPr fontId="1" type="noConversion"/>
  </si>
  <si>
    <t>스테이지 패키지 - 임진왜란
*621(open)</t>
    <phoneticPr fontId="1" type="noConversion"/>
  </si>
  <si>
    <t>스테이지 패키지 - 진주대첩
*641(open)</t>
    <phoneticPr fontId="1" type="noConversion"/>
  </si>
  <si>
    <t>스테이지 패키지 - 진주혈전
*661(open)</t>
    <phoneticPr fontId="1" type="noConversion"/>
  </si>
  <si>
    <t>스테이지 패키지 - 정유재란
*666(open) 5스테이지</t>
    <phoneticPr fontId="1" type="noConversion"/>
  </si>
  <si>
    <t>스테이지 패키지 - 광해
*676(open)</t>
    <phoneticPr fontId="1" type="noConversion"/>
  </si>
  <si>
    <t>스테이지 패키지 - 인조
*696(open)</t>
    <phoneticPr fontId="1" type="noConversion"/>
  </si>
  <si>
    <t>스테이지 패키지 - 숙종
*716(open)</t>
    <phoneticPr fontId="1" type="noConversion"/>
  </si>
  <si>
    <t>스테이지 패키지 - 영조 I
*731(open)</t>
    <phoneticPr fontId="1" type="noConversion"/>
  </si>
  <si>
    <t>스테이지 패키지 - 영조 II
*746(open)</t>
    <phoneticPr fontId="1" type="noConversion"/>
  </si>
  <si>
    <t>스테이지 패키지 - 정조 I
*768(open)</t>
    <phoneticPr fontId="1" type="noConversion"/>
  </si>
  <si>
    <t>스테이지 패키지 - 정조 II
*791(open)</t>
    <phoneticPr fontId="1" type="noConversion"/>
  </si>
  <si>
    <t>희귀 1H, 희귀 2H, 희귀 3H,
영웅 5H, 영웅 7H, 영웅 9H,
전설 12H, 전설 16H, 전설 24H
신화 3D, 신화 5D, 신화 7D</t>
    <phoneticPr fontId="1" type="noConversion"/>
  </si>
  <si>
    <t>다이아, 어빌석, 영웅 조각, 무기소환권, 
갑옷소환권, 고려소환권, 조선소환권, 
입장권, 연구석</t>
    <phoneticPr fontId="1" type="noConversion"/>
  </si>
  <si>
    <t>일반 1M (50%)</t>
    <phoneticPr fontId="1" type="noConversion"/>
  </si>
  <si>
    <t>고급 10M (50%)</t>
    <phoneticPr fontId="1" type="noConversion"/>
  </si>
  <si>
    <t>희귀 1H (50%)</t>
    <phoneticPr fontId="1" type="noConversion"/>
  </si>
  <si>
    <t>영웅 5H (50%)</t>
    <phoneticPr fontId="1" type="noConversion"/>
  </si>
  <si>
    <t>전설 12H (50%)</t>
    <phoneticPr fontId="1" type="noConversion"/>
  </si>
  <si>
    <t>신화 3D (50%)</t>
    <phoneticPr fontId="1" type="noConversion"/>
  </si>
  <si>
    <t>일반 3M (30%)</t>
    <phoneticPr fontId="1" type="noConversion"/>
  </si>
  <si>
    <t>고급 15M (30%)</t>
    <phoneticPr fontId="1" type="noConversion"/>
  </si>
  <si>
    <t>희귀 2H (30%)</t>
    <phoneticPr fontId="1" type="noConversion"/>
  </si>
  <si>
    <t>영웅 7H (30%)</t>
    <phoneticPr fontId="1" type="noConversion"/>
  </si>
  <si>
    <t>전설 16H (30%)</t>
    <phoneticPr fontId="1" type="noConversion"/>
  </si>
  <si>
    <t>신화 5D (30%)</t>
    <phoneticPr fontId="1" type="noConversion"/>
  </si>
  <si>
    <t>일반 5M (20%)</t>
    <phoneticPr fontId="1" type="noConversion"/>
  </si>
  <si>
    <t>고급 30M (20%)</t>
    <phoneticPr fontId="1" type="noConversion"/>
  </si>
  <si>
    <t>영웅 9H (20%)</t>
    <phoneticPr fontId="1" type="noConversion"/>
  </si>
  <si>
    <t>전설 24H (20%)</t>
    <phoneticPr fontId="1" type="noConversion"/>
  </si>
  <si>
    <t>신화 7D (20%)</t>
    <phoneticPr fontId="1" type="noConversion"/>
  </si>
  <si>
    <t>30회 뽑기 시</t>
    <phoneticPr fontId="1" type="noConversion"/>
  </si>
  <si>
    <t>약 13시간</t>
    <phoneticPr fontId="1" type="noConversion"/>
  </si>
  <si>
    <t>전설 장비 강화 횟수 증가</t>
  </si>
  <si>
    <t>영웅 장비 강화 횟수 증가</t>
  </si>
  <si>
    <t>희귀 장비 강화 횟수 증가</t>
  </si>
  <si>
    <t>일반 장비 강화 횟수 증가</t>
  </si>
  <si>
    <t>고급 장비 강화 횟수 증가</t>
  </si>
  <si>
    <t>유일 장비 강화 횟수 증가</t>
  </si>
  <si>
    <t>신화 장비 강화 횟수 증가</t>
  </si>
  <si>
    <t>무기 소환권: 1회당 100 다이아
갑옷 소환권: 1회당 100 다이아
고려 소환권: 1회당 150 다이아
조선 소환권: 1회당 150 다이아</t>
    <phoneticPr fontId="1" type="noConversion"/>
  </si>
  <si>
    <t>점령전 입장권: 1회당 5,000 다이아
무릉전 입장권: 1회당 5,000 다이아
퇴마전 입장권: 1회당 5,000 다이아</t>
    <phoneticPr fontId="1" type="noConversion"/>
  </si>
  <si>
    <t>희귀 1H(800), 2H(1600), 3H(2400)
영웅 5H(4000), 7H(5600), 9H(7200)
전설 12H(9600), 16H(12800), 24H(19200)
신화 3D(57600), 5D(96000), 7D(134400)</t>
    <phoneticPr fontId="1" type="noConversion"/>
  </si>
  <si>
    <t>331~345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</si>
  <si>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어빌석: 1개당 0.5 다이아</t>
    </r>
    <r>
      <rPr>
        <sz val="11"/>
        <color theme="1"/>
        <rFont val="맑은 고딕"/>
        <family val="2"/>
        <charset val="129"/>
        <scheme val="minor"/>
      </rPr>
      <t xml:space="preserve">
연구석: 1개당 0.5 다이아
</t>
    </r>
    <r>
      <rPr>
        <sz val="11"/>
        <color rgb="FFFF0000"/>
        <rFont val="맑은 고딕"/>
        <family val="3"/>
        <charset val="129"/>
        <scheme val="minor"/>
      </rPr>
      <t>가속 소환권: (1시간 = 800 다이아로 계산)</t>
    </r>
    <phoneticPr fontId="1" type="noConversion"/>
  </si>
  <si>
    <t>다이아 : 100,000
가속 (영웅 9H) : 15장 (Dia=108,000)
점령전 입장권 : 5장 (Dia=25,000)
어빌석 : 100,000개 (Dia=50,000)</t>
    <phoneticPr fontId="1" type="noConversion"/>
  </si>
  <si>
    <t>다이아 : 100,000
가속 (영웅 7H) : 20장 (Dia=112,000)
무릉전 입장권 : 5장 (Dia=25,000)
조선소환권 : 300장 (Dia=45,000)</t>
    <phoneticPr fontId="1" type="noConversion"/>
  </si>
  <si>
    <t>1입장권 : 15 (Dia=75,000)
2입장권 : 15 (Dia=75,000)
3입장권 : 15 (Dia=75,000)
4입장권 : 15 (Dia=75,000)</t>
    <phoneticPr fontId="1" type="noConversion"/>
  </si>
  <si>
    <t>다이아 : 100,000
가속 (영웅 9H) : 15장 (Dia=108,000)
무기소환권 : 300장 (Dia=30,000)
고려소환권 : 300장 (Dia=45,000)</t>
    <phoneticPr fontId="1" type="noConversion"/>
  </si>
  <si>
    <t>가속 (신화 3D) : 1장 (Dia=57,600)
가속 (전설 24H) : 3장 (Dia=57,600)
가속 (영웅 9H) : 10장 (Dia=72,000)
가속 (희귀 3H) : 40장 (Dia=96,000)</t>
    <phoneticPr fontId="1" type="noConversion"/>
  </si>
  <si>
    <t>다이아 : 100,000
가속 (희귀 2H) : 30장 (Dia=48,000)
무기소환권 : 300장 (Dia=30,000)
어빌석 : 200,000개 (Dia=100,000)</t>
    <phoneticPr fontId="1" type="noConversion"/>
  </si>
  <si>
    <t>다이아 : 100,000
가속 (희귀 3H) : 40장 (Dia=96,000)
고려소환권 : 300장 (Dia=45,000)
조선소환권 : 300개 (Dia=45,000)</t>
    <phoneticPr fontId="1" type="noConversion"/>
  </si>
  <si>
    <t>다이아 : 100,000
가속 (영웅 5H) : 20장 (Dia=80,000)
점령전 입장권 : 10장 (Dia=50,000)
무릉전 입장권 : 10개 (Dia=50,000)</t>
    <phoneticPr fontId="1" type="noConversion"/>
  </si>
  <si>
    <t>다이아 : 100,000
가속 (희귀 1H) : 100장 (Dia=80,000)
어빌석 : 100,000개 (Dia=50,000)
연구석 : 100,000개 (Dia=50,000)</t>
    <phoneticPr fontId="1" type="noConversion"/>
  </si>
  <si>
    <t>다이아 : 100,000
가속 (영웅 5H) : 20장 (Dia=80,000)
퇴마전 입장권 : 10장 (Dia=50,000)
노다지 입장권 : 10개 (Dia=50,000)</t>
    <phoneticPr fontId="1" type="noConversion"/>
  </si>
  <si>
    <t>다이아 : 100,000
가속 (희귀 3H) : 50장 (Dia=120,000)
무기소환권 : 300장 (Dia=30,000)
갑옷소환권 : 300개 (Dia=30,000)</t>
    <phoneticPr fontId="1" type="noConversion"/>
  </si>
  <si>
    <t>다이아 : 100,000
가속 (영웅 9H) : 15장 (Dia=108,000)
연구석 : 100,000개 (Dia=50,000)
무기소환권 : 300장 (Dia=30,000)</t>
    <phoneticPr fontId="1" type="noConversion"/>
  </si>
  <si>
    <t>다이아 : 100,000
가속 (영웅 5H) : 25장 (Dia=100,000)
연구석 : 100,000개 (Dia=50,000)
갑옷소환권 : 300개 (Dia=30,000)</t>
    <phoneticPr fontId="1" type="noConversion"/>
  </si>
  <si>
    <t>다이아 : 100,000
가속 (영웅 9H) : 15장 (Dia=108,000)
연구석 : 200,000개 (Dia=100,000)
고려소환권 : 300장 (Dia=45,000)</t>
    <phoneticPr fontId="1" type="noConversion"/>
  </si>
  <si>
    <t>다이아 : 100,000
가속 (신화 3D) : 2장 (Dia=115,200)
연구석 : 200,000개 (Dia=100,000)
조선소환권 : 300개 (Dia=45,000)</t>
    <phoneticPr fontId="1" type="noConversion"/>
  </si>
  <si>
    <t>여기까지 가속 : 2089시간</t>
    <phoneticPr fontId="1" type="noConversion"/>
  </si>
  <si>
    <t>페이백 이벤트 Lv.51</t>
  </si>
  <si>
    <t>페이백 이벤트 Lv.52</t>
  </si>
  <si>
    <t>페이백 이벤트 Lv.53</t>
  </si>
  <si>
    <t>페이백 이벤트 Lv.54</t>
  </si>
  <si>
    <t>페이백 이벤트 Lv.55</t>
  </si>
  <si>
    <t>페이백 이벤트 Lv.56</t>
  </si>
  <si>
    <t>페이백 이벤트 Lv.57</t>
  </si>
  <si>
    <t>페이백 이벤트 Lv.58</t>
  </si>
  <si>
    <t>페이백 이벤트 Lv.59</t>
  </si>
  <si>
    <t>페이백 이벤트 Lv.60</t>
  </si>
  <si>
    <t>희귀 1H(800), 2H(1600), 3H(2400)
영웅 5H(4000), 7H(5600), 9H(7200)
전설 12H(9600), 16H(12800), 24H(19200)</t>
    <phoneticPr fontId="1" type="noConversion"/>
  </si>
  <si>
    <t>신화 3D(57600), 5D(96000), 7D(134400)</t>
    <phoneticPr fontId="1" type="noConversion"/>
  </si>
  <si>
    <t>고려 소환권: 1회당 150 다이아
조선 소환권: 1회당 150 다이아</t>
    <phoneticPr fontId="1" type="noConversion"/>
  </si>
  <si>
    <t>무기 소환권: 1회당 100 다이아
갑옷 소환권: 1회당 100 다이아</t>
    <phoneticPr fontId="1" type="noConversion"/>
  </si>
  <si>
    <t>다이아 : 100,000
가속 (전설 16H) : 10장 (Dia=128,000)
퇴마전 입장권 : 5장 (Dia=25,000)
갑옷소환권 : 300장 (Dia=30,000)</t>
    <phoneticPr fontId="1" type="noConversion"/>
  </si>
  <si>
    <t>stage_pakage_25</t>
    <phoneticPr fontId="1" type="noConversion"/>
  </si>
  <si>
    <t>stage_pakage_26</t>
    <phoneticPr fontId="1" type="noConversion"/>
  </si>
  <si>
    <t>stage_pakage_27</t>
    <phoneticPr fontId="1" type="noConversion"/>
  </si>
  <si>
    <t>stage_pakage_28</t>
    <phoneticPr fontId="1" type="noConversion"/>
  </si>
  <si>
    <t>stage_pakage_29</t>
    <phoneticPr fontId="1" type="noConversion"/>
  </si>
  <si>
    <t>stage_pakage_30</t>
    <phoneticPr fontId="1" type="noConversion"/>
  </si>
  <si>
    <t>stage_pakage_31</t>
    <phoneticPr fontId="1" type="noConversion"/>
  </si>
  <si>
    <t>stage_pakage_32</t>
    <phoneticPr fontId="1" type="noConversion"/>
  </si>
  <si>
    <t>stage_pakage_33</t>
    <phoneticPr fontId="1" type="noConversion"/>
  </si>
  <si>
    <t>stage_pakage_34</t>
    <phoneticPr fontId="1" type="noConversion"/>
  </si>
  <si>
    <t>stage_pakage_35</t>
    <phoneticPr fontId="1" type="noConversion"/>
  </si>
  <si>
    <t>stage_pakage_36</t>
    <phoneticPr fontId="1" type="noConversion"/>
  </si>
  <si>
    <t>stage_pakage_37</t>
    <phoneticPr fontId="1" type="noConversion"/>
  </si>
  <si>
    <t>stage_pakage_38</t>
    <phoneticPr fontId="1" type="noConversion"/>
  </si>
  <si>
    <t>stage_pakage_39</t>
    <phoneticPr fontId="1" type="noConversion"/>
  </si>
  <si>
    <t>stage_pakage_40</t>
    <phoneticPr fontId="1" type="noConversion"/>
  </si>
  <si>
    <r>
      <t xml:space="preserve">다이아 : 50,000
</t>
    </r>
    <r>
      <rPr>
        <sz val="11"/>
        <color rgb="FFFF0000"/>
        <rFont val="맑은 고딕"/>
        <family val="3"/>
        <charset val="129"/>
        <scheme val="minor"/>
      </rPr>
      <t xml:space="preserve">가속 (영웅 5H) : 10개 (Dia=40,000)
</t>
    </r>
    <r>
      <rPr>
        <sz val="11"/>
        <color theme="1"/>
        <rFont val="맑은 고딕"/>
        <family val="2"/>
        <charset val="129"/>
        <scheme val="minor"/>
      </rPr>
      <t>1 입장권 : 3 (Dia=15,000)</t>
    </r>
    <phoneticPr fontId="1" type="noConversion"/>
  </si>
  <si>
    <t>다이아 : 50,000
무기소환권 : 500 (Dia=50,000)
2 입장권 : 3 (Dia=15,000)</t>
    <phoneticPr fontId="1" type="noConversion"/>
  </si>
  <si>
    <t>다이아 : 50,000
갑옷소환권 : 500 (Dia=50,000)
4 입장권 : 3 (Dia=15,000)</t>
    <phoneticPr fontId="1" type="noConversion"/>
  </si>
  <si>
    <r>
      <t xml:space="preserve">다이아 : 50,000
</t>
    </r>
    <r>
      <rPr>
        <sz val="11"/>
        <color rgb="FFFF0000"/>
        <rFont val="맑은 고딕"/>
        <family val="3"/>
        <charset val="129"/>
        <scheme val="minor"/>
      </rPr>
      <t>가속 (희귀 1H) : 60개 (Dia=48,000)</t>
    </r>
    <r>
      <rPr>
        <sz val="11"/>
        <color theme="1"/>
        <rFont val="맑은 고딕"/>
        <family val="2"/>
        <charset val="129"/>
        <scheme val="minor"/>
      </rPr>
      <t xml:space="preserve">
3 입장권 : 3 (Dia=15,000)</t>
    </r>
    <phoneticPr fontId="1" type="noConversion"/>
  </si>
  <si>
    <r>
      <t xml:space="preserve">다이아 : 50,000
</t>
    </r>
    <r>
      <rPr>
        <sz val="11"/>
        <color rgb="FFFF0000"/>
        <rFont val="맑은 고딕"/>
        <family val="3"/>
        <charset val="129"/>
        <scheme val="minor"/>
      </rPr>
      <t>가속 (신화 3D) : 1개 (Dia=57,600)</t>
    </r>
    <r>
      <rPr>
        <sz val="11"/>
        <color theme="1"/>
        <rFont val="맑은 고딕"/>
        <family val="2"/>
        <charset val="129"/>
        <scheme val="minor"/>
      </rPr>
      <t xml:space="preserve">
1 입장권 : 3 (Dia=15,000)</t>
    </r>
    <phoneticPr fontId="1" type="noConversion"/>
  </si>
  <si>
    <r>
      <t xml:space="preserve">다이아 : 50,000
</t>
    </r>
    <r>
      <rPr>
        <sz val="11"/>
        <color rgb="FFFF0000"/>
        <rFont val="맑은 고딕"/>
        <family val="3"/>
        <charset val="129"/>
        <scheme val="minor"/>
      </rPr>
      <t>가속 (영웅 3H) : 20개 (Dia=48,000)</t>
    </r>
    <r>
      <rPr>
        <sz val="11"/>
        <color theme="1"/>
        <rFont val="맑은 고딕"/>
        <family val="2"/>
        <charset val="129"/>
        <scheme val="minor"/>
      </rPr>
      <t xml:space="preserve">
1 입장권 : 3 (Dia=15,000)</t>
    </r>
    <phoneticPr fontId="1" type="noConversion"/>
  </si>
  <si>
    <t>다이아 : 50,000
어빌석 : 150,000 (Dia=75,000)
2 입장권 : 3 (Dia=15,000)</t>
    <phoneticPr fontId="1" type="noConversion"/>
  </si>
  <si>
    <t>다이아 : 50,000
연구석 : 150,000 (Dia=75,000)
4 입장권 : 3 (Dia=15,000)</t>
    <phoneticPr fontId="1" type="noConversion"/>
  </si>
  <si>
    <r>
      <t xml:space="preserve">다이아 : 50,000
</t>
    </r>
    <r>
      <rPr>
        <sz val="11"/>
        <color rgb="FFFF0000"/>
        <rFont val="맑은 고딕"/>
        <family val="3"/>
        <charset val="129"/>
        <scheme val="minor"/>
      </rPr>
      <t>가속 (전설 12H) : 5개 (Dia=48,000)</t>
    </r>
    <r>
      <rPr>
        <sz val="11"/>
        <color theme="1"/>
        <rFont val="맑은 고딕"/>
        <family val="2"/>
        <charset val="129"/>
        <scheme val="minor"/>
      </rPr>
      <t xml:space="preserve">
3 입장권 : 3 (Dia=15,000)</t>
    </r>
    <phoneticPr fontId="1" type="noConversion"/>
  </si>
  <si>
    <r>
      <t xml:space="preserve">다이아 : 50,000
</t>
    </r>
    <r>
      <rPr>
        <sz val="11"/>
        <color rgb="FFFF0000"/>
        <rFont val="맑은 고딕"/>
        <family val="3"/>
        <charset val="129"/>
        <scheme val="minor"/>
      </rPr>
      <t>가속 (희귀 3H) : 20개 (Dia=48,000)</t>
    </r>
    <r>
      <rPr>
        <sz val="11"/>
        <color theme="1"/>
        <rFont val="맑은 고딕"/>
        <family val="2"/>
        <charset val="129"/>
        <scheme val="minor"/>
      </rPr>
      <t xml:space="preserve">
1 입장권 : 3 (Dia=15,000)</t>
    </r>
    <phoneticPr fontId="1" type="noConversion"/>
  </si>
  <si>
    <r>
      <t xml:space="preserve">다이아 : 50,000
</t>
    </r>
    <r>
      <rPr>
        <sz val="11"/>
        <rFont val="맑은 고딕"/>
        <family val="3"/>
        <charset val="129"/>
        <scheme val="minor"/>
      </rPr>
      <t xml:space="preserve">어빌석 : 150,000개 (Dia=75,000)
</t>
    </r>
    <r>
      <rPr>
        <sz val="11"/>
        <color theme="1"/>
        <rFont val="맑은 고딕"/>
        <family val="2"/>
        <charset val="129"/>
        <scheme val="minor"/>
      </rPr>
      <t>2 입장권 : 3 (Dia=15,000)</t>
    </r>
    <phoneticPr fontId="1" type="noConversion"/>
  </si>
  <si>
    <r>
      <t xml:space="preserve">다이아 : 50,000
</t>
    </r>
    <r>
      <rPr>
        <sz val="11"/>
        <color rgb="FFFF0000"/>
        <rFont val="맑은 고딕"/>
        <family val="3"/>
        <charset val="129"/>
        <scheme val="minor"/>
      </rPr>
      <t>가속 (영웅 5H) : 10개 (Dia=40,000)</t>
    </r>
    <r>
      <rPr>
        <sz val="11"/>
        <color theme="1"/>
        <rFont val="맑은 고딕"/>
        <family val="3"/>
        <charset val="129"/>
        <scheme val="minor"/>
      </rPr>
      <t xml:space="preserve">
1 입장권 : 3 (Dia=15,000)</t>
    </r>
    <phoneticPr fontId="1" type="noConversion"/>
  </si>
  <si>
    <r>
      <t xml:space="preserve">다이아 : 50,000
</t>
    </r>
    <r>
      <rPr>
        <sz val="11"/>
        <color rgb="FFFF0000"/>
        <rFont val="맑은 고딕"/>
        <family val="3"/>
        <charset val="129"/>
        <scheme val="minor"/>
      </rPr>
      <t>가속 (영웅 5H) : 10개 (Dia=40,000)</t>
    </r>
    <r>
      <rPr>
        <sz val="11"/>
        <color theme="1"/>
        <rFont val="맑은 고딕"/>
        <family val="2"/>
        <charset val="129"/>
        <scheme val="minor"/>
      </rPr>
      <t xml:space="preserve">
1 입장권 : 3 (Dia=15,000)</t>
    </r>
    <phoneticPr fontId="1" type="noConversion"/>
  </si>
  <si>
    <t>다이아 : 50,000
어빌석 : 150,000개 (Dia=75,000)
2 입장권 : 3 (Dia=15,000)</t>
    <phoneticPr fontId="1" type="noConversion"/>
  </si>
  <si>
    <r>
      <t xml:space="preserve">다이아 : 50,000
</t>
    </r>
    <r>
      <rPr>
        <sz val="11"/>
        <rFont val="맑은 고딕"/>
        <family val="3"/>
        <charset val="129"/>
        <scheme val="minor"/>
      </rPr>
      <t>연구석 : 150,000 (Dia=75,000)</t>
    </r>
    <r>
      <rPr>
        <sz val="11"/>
        <color theme="1"/>
        <rFont val="맑은 고딕"/>
        <family val="2"/>
        <charset val="129"/>
        <scheme val="minor"/>
      </rPr>
      <t xml:space="preserve">
4 입장권 : 3 (Dia=15,000)</t>
    </r>
    <phoneticPr fontId="1" type="noConversion"/>
  </si>
  <si>
    <r>
      <t xml:space="preserve">다이아 : 50,000
</t>
    </r>
    <r>
      <rPr>
        <sz val="11"/>
        <color rgb="FFFF0000"/>
        <rFont val="맑은 고딕"/>
        <family val="3"/>
        <charset val="129"/>
        <scheme val="minor"/>
      </rPr>
      <t>가속 (신화 5D) : 1개 (Dia=96,000)</t>
    </r>
    <r>
      <rPr>
        <sz val="11"/>
        <color theme="1"/>
        <rFont val="맑은 고딕"/>
        <family val="2"/>
        <charset val="129"/>
        <scheme val="minor"/>
      </rPr>
      <t xml:space="preserve">
2 입장권 : 3 (Dia=15,000)</t>
    </r>
    <phoneticPr fontId="1" type="noConversion"/>
  </si>
  <si>
    <t>고돌106</t>
    <phoneticPr fontId="1" type="noConversion"/>
  </si>
  <si>
    <t>입장권 : 9/0/0/0</t>
    <phoneticPr fontId="1" type="noConversion"/>
  </si>
  <si>
    <t>입장권 : 7/10/5/0</t>
    <phoneticPr fontId="1" type="noConversion"/>
  </si>
  <si>
    <t>입장권 : 0/0/0/0,</t>
    <phoneticPr fontId="1" type="noConversion"/>
  </si>
  <si>
    <t>입장권 : 5/7/0/0, 무사</t>
    <phoneticPr fontId="1" type="noConversion"/>
  </si>
  <si>
    <t>입장권 : 10/13/0/0,</t>
    <phoneticPr fontId="1" type="noConversion"/>
  </si>
  <si>
    <t>4사용</t>
    <phoneticPr fontId="1" type="noConversion"/>
  </si>
  <si>
    <t>입장권 : 9/6/0/6, 생명력 어빌 참여, 검객</t>
    <phoneticPr fontId="1" type="noConversion"/>
  </si>
  <si>
    <t>0사용</t>
    <phoneticPr fontId="1" type="noConversion"/>
  </si>
  <si>
    <t>입장권 : 12/11/6/8,</t>
    <phoneticPr fontId="1" type="noConversion"/>
  </si>
  <si>
    <t>ID</t>
  </si>
  <si>
    <t>스탯종류</t>
  </si>
  <si>
    <t>공격력</t>
  </si>
  <si>
    <t>생명력</t>
  </si>
  <si>
    <t>근력</t>
  </si>
  <si>
    <t>방어</t>
  </si>
  <si>
    <t>공격 숙련도</t>
  </si>
  <si>
    <t>스킬 숙련도</t>
  </si>
  <si>
    <t>금화획득량</t>
  </si>
  <si>
    <t>강화석획득량</t>
  </si>
  <si>
    <t>경험치획득량</t>
  </si>
  <si>
    <t>닉네임</t>
  </si>
  <si>
    <t>어빌상승값</t>
  </si>
  <si>
    <t>표류자</t>
  </si>
  <si>
    <t>무사</t>
  </si>
  <si>
    <t>검객</t>
  </si>
  <si>
    <t>투사</t>
  </si>
  <si>
    <t>검제</t>
  </si>
  <si>
    <t>투신</t>
  </si>
  <si>
    <t>패왕</t>
  </si>
  <si>
    <t>검선</t>
  </si>
  <si>
    <t>아수라</t>
  </si>
  <si>
    <t>Id</t>
  </si>
  <si>
    <t>어빌초기값</t>
    <phoneticPr fontId="1" type="noConversion"/>
  </si>
  <si>
    <t>중세 1 총 필요 개수</t>
    <phoneticPr fontId="1" type="noConversion"/>
  </si>
  <si>
    <t>중세 2 총 필요 개수</t>
    <phoneticPr fontId="1" type="noConversion"/>
  </si>
  <si>
    <t>중세 3 총 필요 개수</t>
    <phoneticPr fontId="1" type="noConversion"/>
  </si>
  <si>
    <t>하루 600번씩 60일 뽑음</t>
    <phoneticPr fontId="1" type="noConversion"/>
  </si>
  <si>
    <t>약 15787시간</t>
    <phoneticPr fontId="1" type="noConversion"/>
  </si>
  <si>
    <t>공격 숙련도</t>
    <phoneticPr fontId="1" type="noConversion"/>
  </si>
  <si>
    <t>스킬 숙련도</t>
    <phoneticPr fontId="1" type="noConversion"/>
  </si>
  <si>
    <t>기본 공격 추가 데미지</t>
  </si>
  <si>
    <t>기본 공격 추가 데미지</t>
    <phoneticPr fontId="1" type="noConversion"/>
  </si>
  <si>
    <t>1200만원</t>
    <phoneticPr fontId="1" type="noConversion"/>
  </si>
  <si>
    <t>MAX</t>
    <phoneticPr fontId="1" type="noConversion"/>
  </si>
  <si>
    <t>스테이지 패키지 - 묘청</t>
    <phoneticPr fontId="1" type="noConversion"/>
  </si>
  <si>
    <t>timecharge1</t>
    <phoneticPr fontId="1" type="noConversion"/>
  </si>
  <si>
    <t>기간한정</t>
    <phoneticPr fontId="1" type="noConversion"/>
  </si>
  <si>
    <t>신규 표류자 혜택</t>
    <phoneticPr fontId="1" type="noConversion"/>
  </si>
  <si>
    <t>다이아 : 10,000
전설 1등급 무기 : 1개 (전어도)
전설 1등급 갑옷 : 1개 (청룡의갑옷)
영웅조각 : 광개도태왕 100조각</t>
    <phoneticPr fontId="1" type="noConversion"/>
  </si>
  <si>
    <t>모피갑옷</t>
    <phoneticPr fontId="3" type="noConversion"/>
  </si>
  <si>
    <t>가죽갑옷</t>
    <phoneticPr fontId="1" type="noConversion"/>
  </si>
  <si>
    <t>녹슨청동갑옷</t>
    <phoneticPr fontId="1" type="noConversion"/>
  </si>
  <si>
    <t>사슬갑옷</t>
    <phoneticPr fontId="1" type="noConversion"/>
  </si>
  <si>
    <t>질긴가죽갑옷</t>
    <phoneticPr fontId="1" type="noConversion"/>
  </si>
  <si>
    <t>금속갑옷</t>
    <phoneticPr fontId="1" type="noConversion"/>
  </si>
  <si>
    <t>방랑자의갑옷</t>
    <phoneticPr fontId="1" type="noConversion"/>
  </si>
  <si>
    <t>쇠사슬갑옷</t>
    <phoneticPr fontId="1" type="noConversion"/>
  </si>
  <si>
    <t>족장갑옷</t>
    <phoneticPr fontId="1" type="noConversion"/>
  </si>
  <si>
    <t>전사갑옷</t>
    <phoneticPr fontId="1" type="noConversion"/>
  </si>
  <si>
    <t>토벌자갑옷</t>
    <phoneticPr fontId="1" type="noConversion"/>
  </si>
  <si>
    <t>마력갑옷</t>
    <phoneticPr fontId="1" type="noConversion"/>
  </si>
  <si>
    <t>마력사슬갑옷</t>
    <phoneticPr fontId="1" type="noConversion"/>
  </si>
  <si>
    <t>대전사갑옷</t>
    <phoneticPr fontId="1" type="noConversion"/>
  </si>
  <si>
    <t>황금사슬갑옷</t>
    <phoneticPr fontId="1" type="noConversion"/>
  </si>
  <si>
    <t>대장군갑옷</t>
    <phoneticPr fontId="1" type="noConversion"/>
  </si>
  <si>
    <t>군주의갑옷</t>
    <phoneticPr fontId="1" type="noConversion"/>
  </si>
  <si>
    <t>명예의갑옷</t>
    <phoneticPr fontId="1" type="noConversion"/>
  </si>
  <si>
    <t>선인의갑옷</t>
    <phoneticPr fontId="1" type="noConversion"/>
  </si>
  <si>
    <t>청룡의갑옷</t>
    <phoneticPr fontId="1" type="noConversion"/>
  </si>
  <si>
    <t>구암의갑옷</t>
    <phoneticPr fontId="1" type="noConversion"/>
  </si>
  <si>
    <t>설호의갑옷</t>
    <phoneticPr fontId="1" type="noConversion"/>
  </si>
  <si>
    <t>강룡의갑옷</t>
    <phoneticPr fontId="1" type="noConversion"/>
  </si>
  <si>
    <t>홍련의갑옷</t>
    <phoneticPr fontId="1" type="noConversion"/>
  </si>
  <si>
    <t>현무의갑옷</t>
    <phoneticPr fontId="1" type="noConversion"/>
  </si>
  <si>
    <t>화마검</t>
    <phoneticPr fontId="1" type="noConversion"/>
  </si>
  <si>
    <t>진군의갑옷</t>
    <phoneticPr fontId="1" type="noConversion"/>
  </si>
  <si>
    <t>각성</t>
    <phoneticPr fontId="1" type="noConversion"/>
  </si>
  <si>
    <t>번호</t>
    <phoneticPr fontId="1" type="noConversion"/>
  </si>
  <si>
    <t>파산검</t>
    <phoneticPr fontId="3" type="noConversion"/>
  </si>
  <si>
    <t>만곡도</t>
    <phoneticPr fontId="3" type="noConversion"/>
  </si>
  <si>
    <t>청룡검</t>
    <phoneticPr fontId="3" type="noConversion"/>
  </si>
  <si>
    <t>근세 1 총 필요 개수</t>
    <phoneticPr fontId="1" type="noConversion"/>
  </si>
  <si>
    <t>나무공격력</t>
    <phoneticPr fontId="1" type="noConversion"/>
  </si>
  <si>
    <t>나무 생명력</t>
    <phoneticPr fontId="1" type="noConversion"/>
  </si>
  <si>
    <t>몬스터 피해량</t>
    <phoneticPr fontId="1" type="noConversion"/>
  </si>
  <si>
    <t>보스 피해량</t>
    <phoneticPr fontId="1" type="noConversion"/>
  </si>
  <si>
    <t>0단계</t>
    <phoneticPr fontId="1" type="noConversion"/>
  </si>
  <si>
    <t>승급</t>
    <phoneticPr fontId="1" type="noConversion"/>
  </si>
  <si>
    <t>이름</t>
    <phoneticPr fontId="1" type="noConversion"/>
  </si>
  <si>
    <t>씨앗</t>
    <phoneticPr fontId="1" type="noConversion"/>
  </si>
  <si>
    <t>새싹</t>
    <phoneticPr fontId="1" type="noConversion"/>
  </si>
  <si>
    <t>어린잎</t>
    <phoneticPr fontId="1" type="noConversion"/>
  </si>
  <si>
    <t>묘목</t>
    <phoneticPr fontId="1" type="noConversion"/>
  </si>
  <si>
    <t>어린나무</t>
    <phoneticPr fontId="1" type="noConversion"/>
  </si>
  <si>
    <t>성목</t>
    <phoneticPr fontId="1" type="noConversion"/>
  </si>
  <si>
    <t>거목</t>
    <phoneticPr fontId="1" type="noConversion"/>
  </si>
  <si>
    <t>신목</t>
    <phoneticPr fontId="1" type="noConversion"/>
  </si>
  <si>
    <t>영목</t>
    <phoneticPr fontId="1" type="noConversion"/>
  </si>
  <si>
    <t>천목</t>
    <phoneticPr fontId="1" type="noConversion"/>
  </si>
  <si>
    <t>세계목</t>
    <phoneticPr fontId="1" type="noConversion"/>
  </si>
  <si>
    <t>태초목</t>
    <phoneticPr fontId="1" type="noConversion"/>
  </si>
  <si>
    <t>창조목</t>
    <phoneticPr fontId="1" type="noConversion"/>
  </si>
  <si>
    <t>뿌리</t>
    <phoneticPr fontId="1" type="noConversion"/>
  </si>
  <si>
    <t>푸른나무</t>
    <phoneticPr fontId="1" type="noConversion"/>
  </si>
  <si>
    <t>세계수</t>
    <phoneticPr fontId="1" type="noConversion"/>
  </si>
  <si>
    <t>별의 나무</t>
    <phoneticPr fontId="1" type="noConversion"/>
  </si>
  <si>
    <t>우주의 나무</t>
    <phoneticPr fontId="1" type="noConversion"/>
  </si>
  <si>
    <t>영원의 나무</t>
    <phoneticPr fontId="1" type="noConversion"/>
  </si>
  <si>
    <t>신화수</t>
    <phoneticPr fontId="1" type="noConversion"/>
  </si>
  <si>
    <t>1단계</t>
    <phoneticPr fontId="1" type="noConversion"/>
  </si>
  <si>
    <t>2단계</t>
  </si>
  <si>
    <t>3단계</t>
  </si>
  <si>
    <t>4단계</t>
  </si>
  <si>
    <t>5단계</t>
  </si>
  <si>
    <t>6단계</t>
  </si>
  <si>
    <t>7단계</t>
  </si>
  <si>
    <t>8단계</t>
  </si>
  <si>
    <t>9단계</t>
  </si>
  <si>
    <t>10단계</t>
  </si>
  <si>
    <t>11단계</t>
  </si>
  <si>
    <t>12단계</t>
  </si>
  <si>
    <t>13단계</t>
  </si>
  <si>
    <t>14단계</t>
  </si>
  <si>
    <t>15단계</t>
  </si>
  <si>
    <t>16단계</t>
  </si>
  <si>
    <t>17단계</t>
  </si>
  <si>
    <t>18단계</t>
  </si>
  <si>
    <t>19단계</t>
  </si>
  <si>
    <t>20단계</t>
  </si>
  <si>
    <t>성장목</t>
    <phoneticPr fontId="1" type="noConversion"/>
  </si>
  <si>
    <t>작은나무</t>
    <phoneticPr fontId="1" type="noConversion"/>
  </si>
  <si>
    <t>견목</t>
    <phoneticPr fontId="1" type="noConversion"/>
  </si>
  <si>
    <t>21단계</t>
  </si>
  <si>
    <t>22단계</t>
  </si>
  <si>
    <t>23단계</t>
  </si>
  <si>
    <t>24단계</t>
  </si>
  <si>
    <t>25단계</t>
  </si>
  <si>
    <t>생명의 나무</t>
    <phoneticPr fontId="1" type="noConversion"/>
  </si>
  <si>
    <t>무한수</t>
    <phoneticPr fontId="1" type="noConversion"/>
  </si>
  <si>
    <t>수호목</t>
    <phoneticPr fontId="1" type="noConversion"/>
  </si>
  <si>
    <t>초심의 정수I</t>
    <phoneticPr fontId="1" type="noConversion"/>
  </si>
  <si>
    <t>초심의 정수II</t>
    <phoneticPr fontId="1" type="noConversion"/>
  </si>
  <si>
    <t>초심의 정수III</t>
    <phoneticPr fontId="1" type="noConversion"/>
  </si>
  <si>
    <t>강화의 정수I</t>
    <phoneticPr fontId="1" type="noConversion"/>
  </si>
  <si>
    <t>강화의 정수II</t>
    <phoneticPr fontId="1" type="noConversion"/>
  </si>
  <si>
    <t>강화의 정수III</t>
    <phoneticPr fontId="1" type="noConversion"/>
  </si>
  <si>
    <t>집중의 정수I</t>
    <phoneticPr fontId="1" type="noConversion"/>
  </si>
  <si>
    <t>집중의 정수II</t>
    <phoneticPr fontId="1" type="noConversion"/>
  </si>
  <si>
    <t>집중의 정수III</t>
    <phoneticPr fontId="1" type="noConversion"/>
  </si>
  <si>
    <t>정밀의 정수I</t>
    <phoneticPr fontId="1" type="noConversion"/>
  </si>
  <si>
    <t>정밀의 정수II</t>
    <phoneticPr fontId="1" type="noConversion"/>
  </si>
  <si>
    <t>정밀의 정수III</t>
    <phoneticPr fontId="1" type="noConversion"/>
  </si>
  <si>
    <t>파괴의 정수I</t>
    <phoneticPr fontId="1" type="noConversion"/>
  </si>
  <si>
    <t>파괴의 정수II</t>
    <phoneticPr fontId="1" type="noConversion"/>
  </si>
  <si>
    <t>파괴의 정수III</t>
    <phoneticPr fontId="1" type="noConversion"/>
  </si>
  <si>
    <t>초월의 정수I</t>
    <phoneticPr fontId="1" type="noConversion"/>
  </si>
  <si>
    <t>초월의 정수II</t>
    <phoneticPr fontId="1" type="noConversion"/>
  </si>
  <si>
    <t>초월의 정수III</t>
    <phoneticPr fontId="1" type="noConversion"/>
  </si>
  <si>
    <t>진화의 정수I</t>
    <phoneticPr fontId="1" type="noConversion"/>
  </si>
  <si>
    <t>진화의 정수II</t>
    <phoneticPr fontId="1" type="noConversion"/>
  </si>
  <si>
    <t>진화의 정수III</t>
    <phoneticPr fontId="1" type="noConversion"/>
  </si>
  <si>
    <t>절대의 정수I</t>
    <phoneticPr fontId="1" type="noConversion"/>
  </si>
  <si>
    <t>절대의 정수II</t>
    <phoneticPr fontId="1" type="noConversion"/>
  </si>
  <si>
    <t>절대의 정수III</t>
    <phoneticPr fontId="1" type="noConversion"/>
  </si>
  <si>
    <t>무한의 정수I</t>
    <phoneticPr fontId="1" type="noConversion"/>
  </si>
  <si>
    <t>무한의 정수II</t>
    <phoneticPr fontId="1" type="noConversion"/>
  </si>
  <si>
    <t>기원의 정수I</t>
    <phoneticPr fontId="1" type="noConversion"/>
  </si>
  <si>
    <t>기원의 정수II</t>
    <phoneticPr fontId="1" type="noConversion"/>
  </si>
  <si>
    <t>기원의 정수III</t>
    <phoneticPr fontId="1" type="noConversion"/>
  </si>
  <si>
    <t>성장의 정수I</t>
    <phoneticPr fontId="1" type="noConversion"/>
  </si>
  <si>
    <t>성장의 정수II</t>
    <phoneticPr fontId="1" type="noConversion"/>
  </si>
  <si>
    <t>성장의 정수III</t>
    <phoneticPr fontId="1" type="noConversion"/>
  </si>
  <si>
    <t>활기의 정수I</t>
    <phoneticPr fontId="1" type="noConversion"/>
  </si>
  <si>
    <t>활기의 정수II</t>
    <phoneticPr fontId="1" type="noConversion"/>
  </si>
  <si>
    <t>활기의 정수III</t>
    <phoneticPr fontId="1" type="noConversion"/>
  </si>
  <si>
    <t>회복의 정수I</t>
    <phoneticPr fontId="1" type="noConversion"/>
  </si>
  <si>
    <t>회복의 정수II</t>
    <phoneticPr fontId="1" type="noConversion"/>
  </si>
  <si>
    <t>회복의 정수III</t>
    <phoneticPr fontId="1" type="noConversion"/>
  </si>
  <si>
    <t>대지의 정수I</t>
    <phoneticPr fontId="1" type="noConversion"/>
  </si>
  <si>
    <t>대지의 정수II</t>
    <phoneticPr fontId="1" type="noConversion"/>
  </si>
  <si>
    <t>대지의 정수III</t>
    <phoneticPr fontId="1" type="noConversion"/>
  </si>
  <si>
    <t>수호의 정수I</t>
    <phoneticPr fontId="1" type="noConversion"/>
  </si>
  <si>
    <t>수호의 정수II</t>
    <phoneticPr fontId="1" type="noConversion"/>
  </si>
  <si>
    <t>수호의 정수III</t>
    <phoneticPr fontId="1" type="noConversion"/>
  </si>
  <si>
    <t>영속의 정수I</t>
    <phoneticPr fontId="1" type="noConversion"/>
  </si>
  <si>
    <t>영속의 정수II</t>
    <phoneticPr fontId="1" type="noConversion"/>
  </si>
  <si>
    <t>영속의 정수III</t>
    <phoneticPr fontId="1" type="noConversion"/>
  </si>
  <si>
    <t>자연의 정수I</t>
    <phoneticPr fontId="1" type="noConversion"/>
  </si>
  <si>
    <t>자연의 정수II</t>
    <phoneticPr fontId="1" type="noConversion"/>
  </si>
  <si>
    <t>자연의 정수III</t>
    <phoneticPr fontId="1" type="noConversion"/>
  </si>
  <si>
    <t>영원의 정수I</t>
    <phoneticPr fontId="1" type="noConversion"/>
  </si>
  <si>
    <t>영원의 정수II</t>
    <phoneticPr fontId="1" type="noConversion"/>
  </si>
  <si>
    <t>탐색의 정수I</t>
    <phoneticPr fontId="1" type="noConversion"/>
  </si>
  <si>
    <t>탐색의 정수II</t>
    <phoneticPr fontId="1" type="noConversion"/>
  </si>
  <si>
    <t>탐색의 정수III</t>
    <phoneticPr fontId="1" type="noConversion"/>
  </si>
  <si>
    <t>추격의 정수I</t>
    <phoneticPr fontId="1" type="noConversion"/>
  </si>
  <si>
    <t>추격의 정수II</t>
    <phoneticPr fontId="1" type="noConversion"/>
  </si>
  <si>
    <t>추격의 정수III</t>
    <phoneticPr fontId="1" type="noConversion"/>
  </si>
  <si>
    <t>숙련의 정수I</t>
    <phoneticPr fontId="1" type="noConversion"/>
  </si>
  <si>
    <t>숙련의 정수II</t>
    <phoneticPr fontId="1" type="noConversion"/>
  </si>
  <si>
    <t>숙련의 정수III</t>
    <phoneticPr fontId="1" type="noConversion"/>
  </si>
  <si>
    <t>포획의 정수I</t>
    <phoneticPr fontId="1" type="noConversion"/>
  </si>
  <si>
    <t>포획의 정수III</t>
    <phoneticPr fontId="1" type="noConversion"/>
  </si>
  <si>
    <t>포획의 정수II</t>
    <phoneticPr fontId="1" type="noConversion"/>
  </si>
  <si>
    <t>사냥꾼의 정수I</t>
    <phoneticPr fontId="1" type="noConversion"/>
  </si>
  <si>
    <t>사냥꾼의 정수II</t>
    <phoneticPr fontId="1" type="noConversion"/>
  </si>
  <si>
    <t>사냥꾼의 정수III</t>
    <phoneticPr fontId="1" type="noConversion"/>
  </si>
  <si>
    <t>정복의 정수I</t>
    <phoneticPr fontId="1" type="noConversion"/>
  </si>
  <si>
    <t>정복의 정수II</t>
    <phoneticPr fontId="1" type="noConversion"/>
  </si>
  <si>
    <t>정복의 정수III</t>
    <phoneticPr fontId="1" type="noConversion"/>
  </si>
  <si>
    <t>헌터의 정수I</t>
    <phoneticPr fontId="1" type="noConversion"/>
  </si>
  <si>
    <t>헌터의 정수II</t>
    <phoneticPr fontId="1" type="noConversion"/>
  </si>
  <si>
    <t>헌터의 정수III</t>
    <phoneticPr fontId="1" type="noConversion"/>
  </si>
  <si>
    <t>극한의 정수I</t>
    <phoneticPr fontId="1" type="noConversion"/>
  </si>
  <si>
    <t>극한의 정수II</t>
    <phoneticPr fontId="1" type="noConversion"/>
  </si>
  <si>
    <t>도전의 정수I</t>
    <phoneticPr fontId="1" type="noConversion"/>
  </si>
  <si>
    <t>도전의 정수II</t>
    <phoneticPr fontId="1" type="noConversion"/>
  </si>
  <si>
    <t>도전의 정수III</t>
    <phoneticPr fontId="1" type="noConversion"/>
  </si>
  <si>
    <t>반격의 정수I</t>
    <phoneticPr fontId="1" type="noConversion"/>
  </si>
  <si>
    <t>반격의 정수II</t>
    <phoneticPr fontId="1" type="noConversion"/>
  </si>
  <si>
    <t>반격의 정수III</t>
    <phoneticPr fontId="1" type="noConversion"/>
  </si>
  <si>
    <t>강타의 정수I</t>
    <phoneticPr fontId="1" type="noConversion"/>
  </si>
  <si>
    <t>강타의 정수II</t>
    <phoneticPr fontId="1" type="noConversion"/>
  </si>
  <si>
    <t>강타의 정수III</t>
    <phoneticPr fontId="1" type="noConversion"/>
  </si>
  <si>
    <t>회심의 정수I</t>
    <phoneticPr fontId="1" type="noConversion"/>
  </si>
  <si>
    <t>회심의 정수II</t>
    <phoneticPr fontId="1" type="noConversion"/>
  </si>
  <si>
    <t>회심의 정수III</t>
    <phoneticPr fontId="1" type="noConversion"/>
  </si>
  <si>
    <t>파멸의 정수I</t>
    <phoneticPr fontId="1" type="noConversion"/>
  </si>
  <si>
    <t>파멸의 정수II</t>
    <phoneticPr fontId="1" type="noConversion"/>
  </si>
  <si>
    <t>파멸의 정수III</t>
    <phoneticPr fontId="1" type="noConversion"/>
  </si>
  <si>
    <t>제압의 정수I</t>
    <phoneticPr fontId="1" type="noConversion"/>
  </si>
  <si>
    <t>제압의 정수II</t>
    <phoneticPr fontId="1" type="noConversion"/>
  </si>
  <si>
    <t>제압의 정수III</t>
    <phoneticPr fontId="1" type="noConversion"/>
  </si>
  <si>
    <t>격멸의 정수I</t>
    <phoneticPr fontId="1" type="noConversion"/>
  </si>
  <si>
    <t>격멸의 정수II</t>
    <phoneticPr fontId="1" type="noConversion"/>
  </si>
  <si>
    <t>격멸의 정수III</t>
    <phoneticPr fontId="1" type="noConversion"/>
  </si>
  <si>
    <t>최후의 정수I</t>
    <phoneticPr fontId="1" type="noConversion"/>
  </si>
  <si>
    <t>최후의 정수II</t>
    <phoneticPr fontId="1" type="noConversion"/>
  </si>
  <si>
    <t>최후의 정수III</t>
    <phoneticPr fontId="1" type="noConversion"/>
  </si>
  <si>
    <t>파괴신의 정수I</t>
    <phoneticPr fontId="1" type="noConversion"/>
  </si>
  <si>
    <t>파괴신의 정수II</t>
    <phoneticPr fontId="1" type="noConversion"/>
  </si>
  <si>
    <t>사냥의 정수I</t>
    <phoneticPr fontId="1" type="noConversion"/>
  </si>
  <si>
    <t>사냥의 정수II</t>
    <phoneticPr fontId="1" type="noConversion"/>
  </si>
  <si>
    <t>사냥의 정수III</t>
    <phoneticPr fontId="1" type="noConversion"/>
  </si>
  <si>
    <t>승급재화</t>
    <phoneticPr fontId="1" type="noConversion"/>
  </si>
  <si>
    <t>성장재화</t>
    <phoneticPr fontId="1" type="noConversion"/>
  </si>
  <si>
    <t>성장능력치</t>
    <phoneticPr fontId="1" type="noConversion"/>
  </si>
  <si>
    <t>승급능력치</t>
    <phoneticPr fontId="1" type="noConversion"/>
  </si>
  <si>
    <t>수식?</t>
    <phoneticPr fontId="1" type="noConversion"/>
  </si>
  <si>
    <t>↓ 300% 가속</t>
    <phoneticPr fontId="1" type="noConversion"/>
  </si>
  <si>
    <t>근세 2 총 필요 개수</t>
    <phoneticPr fontId="1" type="noConversion"/>
  </si>
  <si>
    <t>근세 3 총 필요 개수</t>
    <phoneticPr fontId="1" type="noConversion"/>
  </si>
  <si>
    <t>1,2,3 연구 시간</t>
    <phoneticPr fontId="1" type="noConversion"/>
  </si>
  <si>
    <t>1,2,3 연구석 합</t>
    <phoneticPr fontId="1" type="noConversion"/>
  </si>
  <si>
    <t>1,2,3 연구 일</t>
    <phoneticPr fontId="1" type="noConversion"/>
  </si>
  <si>
    <t>망이ㆍ망소이의 난</t>
    <phoneticPr fontId="1" type="noConversion"/>
  </si>
  <si>
    <t>기본가→</t>
    <phoneticPr fontId="1" type="noConversion"/>
  </si>
  <si>
    <t>구매횟수</t>
    <phoneticPr fontId="1" type="noConversion"/>
  </si>
  <si>
    <t>입장권 (점령, 무릉, 퇴마, 묘목)</t>
    <phoneticPr fontId="1" type="noConversion"/>
  </si>
  <si>
    <t>금화 12H</t>
  </si>
  <si>
    <t>영웅 조각 x 50 (박범, 김준)</t>
    <phoneticPr fontId="1" type="noConversion"/>
  </si>
  <si>
    <t>가속 신화 3D</t>
  </si>
  <si>
    <t>총 마일리지</t>
    <phoneticPr fontId="1" type="noConversion"/>
  </si>
  <si>
    <t>결제금액</t>
    <phoneticPr fontId="1" type="noConversion"/>
  </si>
  <si>
    <t>신화 1급 장비 (무기/갑옷)</t>
    <phoneticPr fontId="1" type="noConversion"/>
  </si>
  <si>
    <t>다이아 50000</t>
    <phoneticPr fontId="1" type="noConversion"/>
  </si>
  <si>
    <t>신화무기 1급 나올 확률 : 0.004</t>
    <phoneticPr fontId="1" type="noConversion"/>
  </si>
  <si>
    <t>운 보통일 경우 : 1732800다이아 필요</t>
    <phoneticPr fontId="1" type="noConversion"/>
  </si>
  <si>
    <t>환산: 814,416원</t>
    <phoneticPr fontId="1" type="noConversion"/>
  </si>
  <si>
    <t>마일리지 : 80,000원 ? 5만으로 혜택주기?</t>
    <phoneticPr fontId="1" type="noConversion"/>
  </si>
  <si>
    <t>다이아 가치 1개 0.47원</t>
    <phoneticPr fontId="1" type="noConversion"/>
  </si>
  <si>
    <t>박범, 김준 : 하루 30개, 주간 100개</t>
    <phoneticPr fontId="1" type="noConversion"/>
  </si>
  <si>
    <t>[기본가]200 + (200 * 횟수)</t>
    <phoneticPr fontId="1" type="noConversion"/>
  </si>
  <si>
    <r>
      <t>200+(횟수-</t>
    </r>
    <r>
      <rPr>
        <sz val="11"/>
        <color theme="1"/>
        <rFont val="맑은 고딕"/>
        <family val="3"/>
        <charset val="129"/>
        <scheme val="minor"/>
      </rPr>
      <t>1)×200</t>
    </r>
    <phoneticPr fontId="1" type="noConversion"/>
  </si>
  <si>
    <t>마일리지 상품에만 골드 12H가 있어도 되려나?</t>
    <phoneticPr fontId="1" type="noConversion"/>
  </si>
  <si>
    <t>저거 하루만에 결제하기도 힘들겠다 59000원짜리 21개.. 너무 높나</t>
    <phoneticPr fontId="1" type="noConversion"/>
  </si>
  <si>
    <t>살게 없는데 깡다이아를 유도하는건지??</t>
  </si>
  <si>
    <t>초반에 마일리지 맛보기용으로 좀 줘야되나?</t>
    <phoneticPr fontId="1" type="noConversion"/>
  </si>
  <si>
    <t>묘목산 소탕권 : 1회당 5,000 다이아
묘목석: 1개당 0.5다이아</t>
    <phoneticPr fontId="1" type="noConversion"/>
  </si>
  <si>
    <t>점령전 입장권(3/3)</t>
    <phoneticPr fontId="1" type="noConversion"/>
  </si>
  <si>
    <t>무릉전 입장권(3/3)</t>
    <phoneticPr fontId="1" type="noConversion"/>
  </si>
  <si>
    <t>퇴마전 입장권(3/3)</t>
    <phoneticPr fontId="1" type="noConversion"/>
  </si>
  <si>
    <t>묘목산 소탕권(2/2)</t>
    <phoneticPr fontId="1" type="noConversion"/>
  </si>
  <si>
    <t>묘목산 소탕권 : 1회당 5,000 다이아
묘목석: 1개당 3다이아</t>
    <phoneticPr fontId="1" type="noConversion"/>
  </si>
  <si>
    <t>다이아 : 100,000
가속 (신화 3D) : 3장 (Dia=172,800)
묘목산 소탕권 : 10장 (Dia=50,000)
어빌석 : 100,000개 (Dia=50,000)</t>
    <phoneticPr fontId="1" type="noConversion"/>
  </si>
  <si>
    <t>1~4입장권 : 15 (Dia=75,000)
묘목산 입장권 : 15 (Dia=75,000)</t>
    <phoneticPr fontId="1" type="noConversion"/>
  </si>
  <si>
    <t>흥선대원군</t>
  </si>
  <si>
    <t>개항</t>
  </si>
  <si>
    <t>stage_pakage_52</t>
  </si>
  <si>
    <t>stage_pakage_53</t>
  </si>
  <si>
    <t>stage_pakage_54</t>
  </si>
  <si>
    <t>stage_pakage_55</t>
  </si>
  <si>
    <t>stage_pakage_56</t>
  </si>
  <si>
    <t>stage_pakage_57</t>
  </si>
  <si>
    <t>stage_pakage_58</t>
  </si>
  <si>
    <t>stage_pakage_59</t>
  </si>
  <si>
    <t>stage_pakage_60</t>
  </si>
  <si>
    <t>stage_pakage_61</t>
  </si>
  <si>
    <t>stage_pakage_62</t>
  </si>
  <si>
    <t>stage_pakage_63</t>
  </si>
  <si>
    <t>stage_pakage_64</t>
  </si>
  <si>
    <t>stage_pakage_65</t>
  </si>
  <si>
    <t>스테이지 패키지 - 흥선대원군 I
*816(open)</t>
    <phoneticPr fontId="1" type="noConversion"/>
  </si>
  <si>
    <t>스테이지 패키지 - 흥선대원군 II
*841(open)</t>
    <phoneticPr fontId="1" type="noConversion"/>
  </si>
  <si>
    <t>스테이지 패키지 - 개항 I
*866(open)</t>
    <phoneticPr fontId="1" type="noConversion"/>
  </si>
  <si>
    <t>스테이지 패키지 - 개항 II
*891(open)</t>
    <phoneticPr fontId="1" type="noConversion"/>
  </si>
  <si>
    <t>스테이지 패키지 - 임오군란 I
*916(open)</t>
    <phoneticPr fontId="1" type="noConversion"/>
  </si>
  <si>
    <t>스테이지 패키지 - 임오군란 II
*941(open)</t>
    <phoneticPr fontId="1" type="noConversion"/>
  </si>
  <si>
    <t>스테이지 패키지 - 갑신정변 I
*966(open)</t>
    <phoneticPr fontId="1" type="noConversion"/>
  </si>
  <si>
    <t>스테이지 패키지 - 갑신정변 II
*991(open)</t>
    <phoneticPr fontId="1" type="noConversion"/>
  </si>
  <si>
    <t>스테이지 패키지 - 동학농민운동 I
*1016(open)</t>
    <phoneticPr fontId="1" type="noConversion"/>
  </si>
  <si>
    <t>스테이지 패키지 - 동학농민운동 II
*1041(open)</t>
    <phoneticPr fontId="1" type="noConversion"/>
  </si>
  <si>
    <t>스테이지 패키지 - 갑오개혁 I
*1066(open)</t>
    <phoneticPr fontId="1" type="noConversion"/>
  </si>
  <si>
    <t>스테이지 패키지 - 갑오개혁 II
*1091(open)</t>
    <phoneticPr fontId="1" type="noConversion"/>
  </si>
  <si>
    <t>스테이지 패키지 - 대한제국 I
*1116(open)</t>
    <phoneticPr fontId="1" type="noConversion"/>
  </si>
  <si>
    <t>스테이지 패키지 - 대한제국 II
*1141(open)</t>
    <phoneticPr fontId="1" type="noConversion"/>
  </si>
  <si>
    <t>다이아 : 100,000</t>
  </si>
  <si>
    <t>다이아 : 100,000
가속 (신화 5D) : 2장 (Dia=192,000)
무기소환권 : 100장 (Dia=10,000)
어빌석 : 100,000개 (Dia=50,000)</t>
    <phoneticPr fontId="1" type="noConversion"/>
  </si>
  <si>
    <t>다이아 : 100,000
가속 (영웅 9H) : 25장 (Dia=180,000)
연구석 : 100,000개 (Dia=50,000)
고려소환권 : 200개 (Dia=30,000)</t>
    <phoneticPr fontId="1" type="noConversion"/>
  </si>
  <si>
    <t>다이아 : 100,000
가속 (전설 24H) : 10장 (Dia=192,000)
점령전 입장권 : 10장 (Dia=50,000)
조선소환권 : 200장 (Dia=30,000)</t>
    <phoneticPr fontId="1" type="noConversion"/>
  </si>
  <si>
    <t>다이아 : 100,000
가속 (전설 16H) : 14장 (Dia=179,200)
갑옷소환권 : 300장 (Dia=30,000)
연구석 : 100,000개 (Dia=50,000)</t>
    <phoneticPr fontId="1" type="noConversion"/>
  </si>
  <si>
    <t>다이아 : 100,000
가속 (신화 5D) : 2장 (Dia=192,000)
무기소환권 : 400장 (Dia=40,000)
묘목산 입장권 : 5장 (Dia=25,000)</t>
    <phoneticPr fontId="1" type="noConversion"/>
  </si>
  <si>
    <t>다이아 : 100,000
가속 (희귀 1H) : 200장 (Dia=160,000)
묘목산 입장권 : 10장 (Dia=50,000)
어빌석 : 100,000개 (Dia=50,000)</t>
    <phoneticPr fontId="1" type="noConversion"/>
  </si>
  <si>
    <t>다이아 : 100,000
가속 (전설 16H) : 10장 (Dia=128,000)
조선소환권 : 500장 (Dia=75,000)
무릉전 입장권 : 10장 (Dia=50,000)</t>
    <phoneticPr fontId="1" type="noConversion"/>
  </si>
  <si>
    <t>다이아 : 100,000
가속 (신화 7D) : 1장 (Dia=134,400)
고려소환권 : 400장 (Dia=60,000)
조선소환권 : 400장 (Dia=60,000)</t>
    <phoneticPr fontId="1" type="noConversion"/>
  </si>
  <si>
    <t>다이아 : 100,000
가속 (신화 5D) : 2장 (Dia=192000)
갑옷소환권 : 400장 (Dia=40,000)
점령전 입장권 : 5 (Dia=25,000)</t>
    <phoneticPr fontId="1" type="noConversion"/>
  </si>
  <si>
    <t>다이아 : 100,000
가속 (신화 3D) : 3장 (Dia=172800)
어빌석 : 100,000개 (Dia=50,000)
무기소환권 : 300장 (Dia=30,000)</t>
    <phoneticPr fontId="1" type="noConversion"/>
  </si>
  <si>
    <t>다이아 : 100,000
가속 (신화 3D) : 3장 (Dia=172800)</t>
    <phoneticPr fontId="1" type="noConversion"/>
  </si>
  <si>
    <t>총 연구(300%)</t>
    <phoneticPr fontId="1" type="noConversion"/>
  </si>
  <si>
    <t>연구석 노다지에서 꽤 많이줘서 동진이 1000만개, 슈바니 2000만개</t>
    <phoneticPr fontId="1" type="noConversion"/>
  </si>
  <si>
    <t>동진 가속을 못사서 &gt;&gt;&gt; 연구를 하고 싶은데 1000~~만개</t>
    <phoneticPr fontId="1" type="noConversion"/>
  </si>
  <si>
    <t>가속이 하루에 제한이 800~1300개 = 3000개</t>
    <phoneticPr fontId="1" type="noConversion"/>
  </si>
  <si>
    <t>하루 2000번씩 150일</t>
    <phoneticPr fontId="1" type="noConversion"/>
  </si>
  <si>
    <t>약 5481일 11시간 30분</t>
    <phoneticPr fontId="1" type="noConversion"/>
  </si>
  <si>
    <t>약 1096일 7시간 6분</t>
    <phoneticPr fontId="1" type="noConversion"/>
  </si>
  <si>
    <t>하루 2000번씩 30일</t>
    <phoneticPr fontId="1" type="noConversion"/>
  </si>
  <si>
    <t>약 255일 19시간 15분</t>
    <phoneticPr fontId="1" type="noConversion"/>
  </si>
  <si>
    <t>하루 2000번씩 7일</t>
    <phoneticPr fontId="1" type="noConversion"/>
  </si>
  <si>
    <t>슈바니 기준</t>
    <phoneticPr fontId="1" type="noConversion"/>
  </si>
  <si>
    <t>하루 연구석 6만개 획득 가능</t>
    <phoneticPr fontId="1" type="noConversion"/>
  </si>
  <si>
    <t>하루 4.4번 입장 가능</t>
    <phoneticPr fontId="1" type="noConversion"/>
  </si>
  <si>
    <t>150일</t>
    <phoneticPr fontId="1" type="noConversion"/>
  </si>
  <si>
    <t>60000*4.4*150</t>
    <phoneticPr fontId="1" type="noConversion"/>
  </si>
  <si>
    <t>이름</t>
  </si>
  <si>
    <t>스프라이트</t>
  </si>
  <si>
    <t>별명</t>
  </si>
  <si>
    <t>시대</t>
  </si>
  <si>
    <t>명언</t>
  </si>
  <si>
    <t>인물열전</t>
  </si>
  <si>
    <t>배치효과</t>
  </si>
  <si>
    <t>보유효과</t>
  </si>
  <si>
    <t>보유효과번호</t>
  </si>
  <si>
    <t>조합효과</t>
  </si>
  <si>
    <t>유물이름</t>
  </si>
  <si>
    <t>유물능력번호</t>
  </si>
  <si>
    <t>배치1</t>
  </si>
  <si>
    <t>배치2</t>
  </si>
  <si>
    <t>배치3</t>
  </si>
  <si>
    <t>배치4</t>
  </si>
  <si>
    <t>배치5</t>
  </si>
  <si>
    <t>배치6</t>
  </si>
  <si>
    <t>배치7</t>
  </si>
  <si>
    <t>배치8</t>
  </si>
  <si>
    <t>배치9</t>
  </si>
  <si>
    <t>배치10</t>
  </si>
  <si>
    <t>배치11</t>
  </si>
  <si>
    <t>배치12</t>
  </si>
  <si>
    <t>배치13</t>
  </si>
  <si>
    <t>배치14</t>
  </si>
  <si>
    <t>배치15</t>
  </si>
  <si>
    <t>보유1</t>
  </si>
  <si>
    <t>보유2</t>
  </si>
  <si>
    <t>보유3</t>
  </si>
  <si>
    <t>보유4</t>
  </si>
  <si>
    <t>보유5</t>
  </si>
  <si>
    <t>보유6</t>
  </si>
  <si>
    <t>보유7</t>
  </si>
  <si>
    <t>보유8</t>
  </si>
  <si>
    <t>보유9</t>
  </si>
  <si>
    <t>보유10</t>
  </si>
  <si>
    <t>보유11</t>
  </si>
  <si>
    <t>보유12</t>
  </si>
  <si>
    <t>보유13</t>
  </si>
  <si>
    <t>보유14</t>
  </si>
  <si>
    <t>보유15</t>
  </si>
  <si>
    <t>hero0_Park</t>
  </si>
  <si>
    <t>공대생</t>
  </si>
  <si>
    <t>그 무엇도 '현실'보다 우위에 있을 순 없어.</t>
  </si>
  <si>
    <t>갑수와 함께 과거로 온 공대생.&lt;br&gt;&lt;br&gt;아직 사회의 쓴맛을 제대로 경험하지 못해&lt;br&gt;순수함을 간직한 열혈 청년이다.&lt;br&gt;&lt;br&gt;본래 이상주의적 성격을 가지고 있으나&lt;br&gt;어떠한 계기로 현실주의적 성격으로 바뀌게 된다.</t>
  </si>
  <si>
    <t>필드공격력증가</t>
  </si>
  <si>
    <t>캐릭터 공격력</t>
  </si>
  <si>
    <t>게임기</t>
  </si>
  <si>
    <t>hero0_Kim</t>
  </si>
  <si>
    <t>현실에만 수긍하는 사회는 가치가 없는 사회야.</t>
  </si>
  <si>
    <t>갑수와 함께 과거로 온 공대생.&lt;br&gt;&lt;br&gt;자신이 어른인 것처럼 행동하지만&lt;br&gt;아직 경험이 부족한 허당끼 있는 청년이다.&lt;br&gt;&lt;br&gt;본래 현실주의적 성격을 가지고 있으나&lt;br&gt;어떠한 계기로 이상주의적 성격으로 바뀌게 된다.</t>
  </si>
  <si>
    <t>육성비용감소</t>
  </si>
  <si>
    <t>캐릭터 생명력</t>
  </si>
  <si>
    <t>만화책</t>
  </si>
  <si>
    <t>hero0_Ahn</t>
  </si>
  <si>
    <t>신라인</t>
  </si>
  <si>
    <t>의미 있는 일에 쉬운 일은 없어요!</t>
  </si>
  <si>
    <t>갑수 일행과 미래로 동행하는 신라인.&lt;br&gt;&lt;br&gt;귀여운 외모와 달리 괴력의 소유자이며&lt;br&gt;요리와 그림에 특출난 재능이 있다.&lt;br&gt;&lt;br&gt;편협한 사고방식을 싫어하기 때문에&lt;br&gt;일행들 사이에 갈등이 일어날 때&lt;br&gt;중재자 역할을 맡곤 한다.</t>
  </si>
  <si>
    <t>초월비용감소</t>
  </si>
  <si>
    <t>치명타 확률</t>
  </si>
  <si>
    <t>괴식</t>
  </si>
  <si>
    <t>hero0_Inn</t>
  </si>
  <si>
    <t>고려인</t>
  </si>
  <si>
    <t>제 방식이 마음에 들지 않았나요?</t>
  </si>
  <si>
    <t>갑수 일행과 미래로 동행하는 고려인.&lt;br&gt;&lt;br&gt;자신을 사랑하고 아껴주는 모든 것들을&lt;br&gt;무너트릴때에 행복을 느끼는 소시오패스이다.&lt;br&gt;&lt;br&gt;처음 일행들에게 큰 혼란을 야기한 인물이지만&lt;br&gt;일행들과 동행하며 해결사 노릇을 하기도 한다.</t>
  </si>
  <si>
    <t>어빌비용감소</t>
  </si>
  <si>
    <t>공허</t>
  </si>
  <si>
    <t>hero0_Hwa</t>
  </si>
  <si>
    <t>조선인</t>
  </si>
  <si>
    <t>이길 수 없다면 저희 편으로 만들어야죠.</t>
  </si>
  <si>
    <t>갑수 일행과 미래로 동행하는 조선인.&lt;br&gt;&lt;br&gt;사회성이 부족하지만 의술에 능하고&lt;br&gt;누구보다 따뜻한 마음을 가지고 있다.&lt;br&gt;&lt;br&gt;일행들 중에 가장 불우한 경험을 가지고 있지만&lt;br&gt;일행들로 인하여 잘 이겨내고 있다.</t>
  </si>
  <si>
    <t>무감정</t>
  </si>
  <si>
    <t>hero1_Jumong</t>
  </si>
  <si>
    <t>고구려의 시조</t>
  </si>
  <si>
    <t>나를 위해 갈대를 엮고 자라를 띄어라!</t>
  </si>
  <si>
    <t>고구려의 시조.&lt;br&gt;&lt;br&gt;&lt;삼국사기&gt;에 따르면 동부여의 금와왕이 데려온 &lt;br&gt;하백의 딸 유화가 낳은 알에서 나왔다고 한다.&lt;br&gt;&lt;br&gt;활을 잘 쏘고 영특하여 왕자들이 시기해 죽이려 하자&lt;br&gt;이를 피해 졸본부여로 남하하여 고구려를 세웠다.</t>
  </si>
  <si>
    <t>무기강화비용감소</t>
  </si>
  <si>
    <t>주몽의 각궁</t>
  </si>
  <si>
    <t>hero1_KimYuShin</t>
  </si>
  <si>
    <t xml:space="preserve">신라의 검   </t>
  </si>
  <si>
    <t>화랑을 보내라. 꽃은 화려할때 져야한다.</t>
  </si>
  <si>
    <t>신라 화랑의 우두머리였으며&lt;br&gt;신라에 귀순한 가야 왕족의 후손으로서&lt;br&gt;&lt;br&gt;신라가 백제와 고구려를 통일하고&lt;br&gt;당나라군을 격퇴시켜 삼국 통일을 이루는 데에&lt;br&gt;중추적인 역할을 한 신라의 장군이며 정치가이다.</t>
  </si>
  <si>
    <t>화랑의 의지</t>
  </si>
  <si>
    <t>hero1_GwangGaeTo</t>
  </si>
  <si>
    <t xml:space="preserve">정복군주   </t>
  </si>
  <si>
    <t>짐이 가는 곳이 곧 영토이며 수도이다.</t>
  </si>
  <si>
    <t>고구려 19대 왕. &lt;br&gt;&lt;br&gt;소수림왕의 정치적 안정을 기반으로&lt;br&gt;영토를 확장한 정복 군주이다.&lt;br&gt;&lt;br&gt;한국 최초의 연호를 사용하였으며&lt;br&gt;동예를 통합하고 동부여를 정벌하였다.</t>
  </si>
  <si>
    <t>정복자</t>
  </si>
  <si>
    <t>hero1_YangManChun</t>
  </si>
  <si>
    <t>안시성주</t>
  </si>
  <si>
    <t>저는 물러서는 법을 배우지 않았습니다.</t>
  </si>
  <si>
    <t>고구려 보장왕 때 안시성의 성주.&lt;br&gt;&lt;br&gt;연개소문이 정변을 일으켰을 때&lt;br&gt;끝까지 싸워 성주의 지위를 유지하였으며&lt;br&gt;&lt;br&gt;당나라 태종이 침공하였을 때도&lt;br&gt;당나라군을 물리쳤다.</t>
  </si>
  <si>
    <t>안시성</t>
  </si>
  <si>
    <t>hero1_GyeBaek</t>
  </si>
  <si>
    <t xml:space="preserve">백제의 방패      </t>
  </si>
  <si>
    <t>노예로 사느니 차라리 죽는 것이 낫다.</t>
  </si>
  <si>
    <t>백제 말기의 장군.&lt;br&gt;&lt;br&gt;나당연합군이 백제를 공격하자&lt;br&gt;가족의 목숨을 버리고 군사 5000명을 이끌고&lt;br&gt;&lt;br&gt;황산벌에서 신라 김유신의 군대와&lt;br&gt;맞서 네 차례나 격파하였다.</t>
  </si>
  <si>
    <t>오천결사대</t>
  </si>
  <si>
    <t>hero1_EulJi</t>
  </si>
  <si>
    <t>고구려의 명장</t>
  </si>
  <si>
    <t>요하를 넘지 못하게 하라!</t>
  </si>
  <si>
    <t>고구려의 명장.&lt;br&gt;&lt;br&gt;수나라 100만 군이 고구려를 침범하자&lt;br&gt;후퇴작전을 이용하여 적군을 지치게 만든 다음&lt;br&gt;&lt;br&gt;30여만 병력 중 2700명만 살아서 후퇴한 수나라에&lt;br&gt;괴멸적 타격을 입힌 살수대첩의 주역이다.</t>
  </si>
  <si>
    <t>살수대첩</t>
  </si>
  <si>
    <t>hero1_SeonDeok</t>
  </si>
  <si>
    <t xml:space="preserve">최초의 여왕   </t>
  </si>
  <si>
    <t>저는 최초의 여왕이 될 것입니다.</t>
  </si>
  <si>
    <t xml:space="preserve">신라 최초의 여왕.&lt;br&gt;&lt;br&gt;민생 안정에 주력해 구휼정책을 추진하였으며&lt;br&gt;첨성대의 건립으로 농사에 도움이 되게 하였다.&lt;br&gt;&lt;br&gt;또한 황룡사 9층 목탑을 세워&lt;br&gt;불교의 힘으로 백성의 마음을 하나로 모으고자 했다. </t>
  </si>
  <si>
    <t>hero1_BiDam</t>
  </si>
  <si>
    <t xml:space="preserve">신라의 상대등   </t>
  </si>
  <si>
    <t>나를 베는 자. 역사에 남을 것이다.</t>
  </si>
  <si>
    <t>선덕여왕 말기의 진골로 추정되는 귀족이다.&lt;br&gt;&lt;br&gt;신라 최고의 관직인 상대등을 역임했지만&lt;br&gt;왕위에 즉위하고자 반란을 일으킨 역신이다.</t>
  </si>
  <si>
    <t>의류강화비용감소</t>
  </si>
  <si>
    <t>반란의 칼</t>
  </si>
  <si>
    <t>hero1_DeaJoYeong</t>
  </si>
  <si>
    <t xml:space="preserve">발해의 시조   </t>
  </si>
  <si>
    <t>만리장성 바깥은 고구려의 땅이다.</t>
  </si>
  <si>
    <t>고구려가 멸망한 뒤 고구려 유민들을 이끌고&lt;br&gt;만주 지방에 발해를 세운 임금.&lt;br&gt;&lt;br&gt;대조영이 고구려를 이어받은 나라를 세우면서&lt;br&gt;우리 역사는 신라와 발해가 경쟁하는&lt;br&gt;남북국 시대를 맞게 되었다.</t>
  </si>
  <si>
    <t>hero1_JangBoGo</t>
  </si>
  <si>
    <t xml:space="preserve">해상왕   </t>
  </si>
  <si>
    <t>바다를 지배하는 자가 세계를 지배한다.</t>
  </si>
  <si>
    <t>신라의 무장.&lt;br&gt;&lt;br&gt;신라에서 당으로 건너간 후 그곳에서 군인으로 출세.&lt;br&gt;&lt;br&gt;완도에 청해진을 설치하여 해적을 소탕하고&lt;br&gt;당나라와 신라 일본을 잇는 해상무역을 주도하였다.</t>
  </si>
  <si>
    <t>청해진</t>
  </si>
  <si>
    <t>hero1_WangGeon</t>
  </si>
  <si>
    <t xml:space="preserve">고려의 시조    </t>
  </si>
  <si>
    <t>항상 옛 일을 반성하고 오늘에 참고하라.</t>
  </si>
  <si>
    <t>고려 제1대 왕.&lt;br&gt;&lt;br&gt;궁예의 휘하에서 견훤의 군사를 격파하였고&lt;br&gt;정벌한 지방의 구휼에도 힘써 백성의 신망을 얻었다.&lt;br&gt;&lt;br&gt;고려를 세운 후 수도를 송악으로 옮기고&lt;br&gt;불교를 호국신앙으로 삼았으며&lt;br&gt;신라와 후백제를 합병하여 후삼국을 통일하였다.</t>
  </si>
  <si>
    <t>숭불정책</t>
  </si>
  <si>
    <t>hero1_GungYe</t>
  </si>
  <si>
    <t xml:space="preserve">애꾸눈 스님   </t>
  </si>
  <si>
    <t>누구인가? 누가 지금 기침소리를 내었어?</t>
  </si>
  <si>
    <t>후삼국 중의 한 나라였던 후고구려를 건국하였다.&lt;br&gt;&lt;br&gt;국가체제를 정비하였고&lt;br&gt;전국의 2/3 가량을 차지하는 등 세력을 떨쳤다.&lt;br&gt;&lt;br&gt;말년에는 미륵신앙에 기반한 정치를 추구하여&lt;br&gt;이에 반발한 정변으로 왕위에서 쫓겨나 죽음을 당했다.</t>
  </si>
  <si>
    <t>룬비용감소</t>
  </si>
  <si>
    <t>관심법</t>
  </si>
  <si>
    <t>hero1_GyeonHwon</t>
  </si>
  <si>
    <t xml:space="preserve">후백제의 시조   </t>
  </si>
  <si>
    <t>내가 오래된 백제의 원한을 갚겠다!</t>
  </si>
  <si>
    <t>통일신라 말기의 혼란을 틈타 후백제를 세운 인물이다.&lt;br&gt;&lt;br&gt;전라도 지역을 장악하여 세력을 키우고&lt;br&gt;연이은 군사적 성공으로 후삼국 시대의 주역이 되었으나&lt;br&gt;아들의 반란으로 왕위에서 쫓겨나고 말았다.</t>
  </si>
  <si>
    <t>점령전공격력증가</t>
  </si>
  <si>
    <t>창업군주</t>
  </si>
  <si>
    <t>hero1_YooGeumPil</t>
  </si>
  <si>
    <t xml:space="preserve">무패신화   </t>
  </si>
  <si>
    <t>나는 죽으나 너는 같은 칼날에 걸리게 하지 않겠다.</t>
  </si>
  <si>
    <t>고려 태조 왕건을 도와 후삼국을 통일하는 데&lt;br&gt;가장 큰 공을 세운 인물.&lt;br&gt;&lt;br&gt;그는 장군에게 필요한 여러 자질을 두루 가진&lt;br&gt;고려 초기 최고의 명장이었다.</t>
  </si>
  <si>
    <t>무릉전공격력증가</t>
  </si>
  <si>
    <t>무쌍</t>
  </si>
  <si>
    <t>hero1_GangGamChan</t>
  </si>
  <si>
    <t>귀주의 바람</t>
  </si>
  <si>
    <t>바람이 일고 있다. 불화살을 준비해라.</t>
  </si>
  <si>
    <t>고려시대의 명장.&lt;br&gt;&lt;br&gt;거란이 10만 대군을 이끌고 쳐들어왔을 때&lt;br&gt;사령관이 되어 흥화진에서 적을 무찔렀으며&lt;br&gt;달아나는 적을 귀주에서 크게 격파하였다.</t>
  </si>
  <si>
    <t>hero1_ChuckJunKyung</t>
  </si>
  <si>
    <t xml:space="preserve">고려의 도깨비    </t>
  </si>
  <si>
    <t>갑옷과 방패를 주시면 성문을 열어보겠나이다.</t>
  </si>
  <si>
    <t>여진 정벌 때 여진족이 별무반의 앞길을 가로막자&lt;br&gt;윤관이 전전긍긍하였다.&lt;br&gt;&lt;br&gt;이에 척준경은 갑옷을 입고 방패를 들고&lt;br&gt;성벽으로 올라가 여진족들을 모조리 참살하고&lt;br&gt;성문을 열어 고려군을 승리로 이끌었다.</t>
  </si>
  <si>
    <t>퇴마전공격력증가</t>
  </si>
  <si>
    <t>소드마스터</t>
  </si>
  <si>
    <t>hero1_ShinDon</t>
  </si>
  <si>
    <t xml:space="preserve">개혁가   </t>
  </si>
  <si>
    <t>하하하하하! 언제까지 그따위로 살텐가!</t>
  </si>
  <si>
    <t>고려 말기의 승려로서&lt;br&gt;공민왕의 신임을 받아 정치계에 들어왔다.&lt;br&gt;&lt;br&gt;부패한 사회 제도를 개혁하려 했던&lt;br&gt;승려 출신의 개혁 정치가이다.</t>
  </si>
  <si>
    <t>전민변정도감</t>
  </si>
  <si>
    <t>hero1_JeongMongJoo</t>
  </si>
  <si>
    <t xml:space="preserve">일편단심   </t>
  </si>
  <si>
    <t>이몸이 죽고 죽어 일백번 고쳐죽어..</t>
  </si>
  <si>
    <t>고려 말기 문신 겸 학자.&lt;br&gt;&lt;br&gt;의창을 세워 빈민을 구제하고 유학을&lt;br&gt;보급하였으며 성리학에 밝았다.&lt;br&gt;&lt;br&gt;시문에도 뛰어나 &lt;단심가&gt; 외에&lt;br&gt;많은 한시가 전해지며 서화에도 뛰어났다.</t>
  </si>
  <si>
    <t>단심가</t>
  </si>
  <si>
    <t>hero2_JeongDoJeon</t>
  </si>
  <si>
    <t xml:space="preserve">조선의 설계자   </t>
  </si>
  <si>
    <t>백성이란 나라의 근본이고 임금의 하늘이다.</t>
  </si>
  <si>
    <t>태조 이성계와 함께 고려 왕조를 무너뜨리고&lt;br&gt;새로운 국가 조선을 설계한 혁명가이자&lt;br&gt;조선의 개혁을 이끈 정치가. 철학자. 사상가이다.&lt;br&gt;&lt;br&gt;하지만 '한씨 소생의 왕자들을 살해할 계획을 세웠다'는&lt;br&gt;누명을 쓰고 이방원에 의해 살해 당한다.</t>
  </si>
  <si>
    <t>연구속도증가</t>
  </si>
  <si>
    <t>삼봉집</t>
  </si>
  <si>
    <t>hero2_LeeBangWon</t>
  </si>
  <si>
    <t xml:space="preserve">정치 10단   </t>
  </si>
  <si>
    <t>주상께서 짊어질 모든 악업은 내가 맡을 것이요.</t>
  </si>
  <si>
    <t>새 왕조에 많은 공을 세웠음에도 불구하고&lt;br&gt;정도전 등에 의해서 견제되었다.&lt;br&gt;&lt;br&gt;제1차 왕자의 난을 계기로 재기에 성공하지만&lt;br&gt;왕위에 오른 뒤 계속된 피의 숙청을 단행하였다.&lt;br&gt;&lt;br&gt;그러나 한편에서 보면 그는&lt;br&gt;500년 조선조 국가 운영의 밑그림을 완성한 군왕이었다.</t>
  </si>
  <si>
    <t>피의 군주</t>
  </si>
  <si>
    <t>hero2_LeeSeongGye</t>
  </si>
  <si>
    <t xml:space="preserve">조선의 건국   </t>
  </si>
  <si>
    <t>참고 기다리는 것도 싸움이다.</t>
  </si>
  <si>
    <t>조선의 제1대 왕.&lt;br&gt;&lt;br&gt;우군도통사로서 요동정벌을 위해 북진하다가&lt;br&gt;위화도에서 회군하여 우왕을 폐하였다.&lt;br&gt;&lt;br&gt;막강한 권력으로 전제개혁을 단행하였고&lt;br&gt;신진세력의 경제적 토대를 구축하여 조선을 세우고&lt;br&gt;도읍을 한양으로 옮겨 초기 국가의 기틀을 다졌다.</t>
  </si>
  <si>
    <t>전어도</t>
  </si>
  <si>
    <t>hero2_SeJong</t>
  </si>
  <si>
    <t xml:space="preserve">치세의 성군   </t>
  </si>
  <si>
    <t>노비는 비록 천민이지만 또한 하늘이 낳은 백성이다.</t>
  </si>
  <si>
    <t>조선왕조 제4대 왕.&lt;br&gt;&lt;br&gt;인재를 고르게 등용하여 이상적 유교정치를 구현하였다.&lt;br&gt;&lt;br&gt;훈민정음이 창제되고 측우기와 같은 과학 기구가&lt;br&gt;제작되는 등 백성들의 생활에 도움이 되는&lt;br&gt;문화 정책이 추진되었다.</t>
  </si>
  <si>
    <t>hero2_JangYoungSil</t>
  </si>
  <si>
    <t xml:space="preserve">조선의 과학   </t>
  </si>
  <si>
    <t>조선의 것으로 조선에 맞는 것을 만들겠나이다.</t>
  </si>
  <si>
    <t>관노의 아들로 태어난 노비 출신임에도&lt;br&gt;태종에 의해 등용되었으며 세종대왕이 중용했다.&lt;br&gt;&lt;br&gt;혼천의. 간의. 자격루. 앙부일구.측우기 등의&lt;br&gt;개발과 제작에 참여하여 빛나는 업적을 남겼다.&lt;br&gt;&lt;br&gt;당시 사람들은 장영실을 가리켜&lt;br&gt;'과학을 위해 태어난 인물'이라 칭송하였다.</t>
  </si>
  <si>
    <t>간의</t>
  </si>
  <si>
    <t>hero2_SuYang</t>
  </si>
  <si>
    <t xml:space="preserve">야심가   </t>
  </si>
  <si>
    <t>내가 왕이 될 상인가?</t>
  </si>
  <si>
    <t>세종의 둘째아들로 태어나 수양대군에 봉해졌다.&lt;br&gt;문종이 사망하자 어린 단종을 제거하고&lt;br&gt;무력으로 왕위를 찬탈하였다.&lt;br&gt;&lt;br&gt;그러나 토지/군사 제도를 개혁해&lt;br&gt;나라의 재정과 국방을 튼튼히 하고&lt;br&gt;&lt;경국대전&gt;을 편찬하는 등 많은 업적도 쌓았다.</t>
  </si>
  <si>
    <t>살생부</t>
  </si>
  <si>
    <t>hero2_YeonSan</t>
  </si>
  <si>
    <t xml:space="preserve">폭군   </t>
  </si>
  <si>
    <t>짐이 두려워하는 것은 오직 역사뿐이다.</t>
  </si>
  <si>
    <t>조선 제10대의 왕.&lt;br&gt;&lt;br&gt;많은 신진 사류를 죽이는 무오사화를 일으키고&lt;br&gt;생모 윤씨의 폐비에 찬성했던 수십명을 살해하였다.&lt;br&gt;&lt;br&gt;또한 경연을 없애고 사간원을 폐지하는 등&lt;br&gt;비정이 극에 달하여 결국 중종반정에 의해 폐왕이 되었다.</t>
  </si>
  <si>
    <t>피 묻은 적삼</t>
  </si>
  <si>
    <t>hero2_HongGilDong</t>
  </si>
  <si>
    <t xml:space="preserve">조선 3대 도적   </t>
  </si>
  <si>
    <t>그대들에게는 어떤 피가 흐르는가!</t>
  </si>
  <si>
    <t>조선 연산군때 도적떼의 우두머리.&lt;br&gt;&lt;br&gt;임꺽정·장길산과 더불어&lt;br&gt;‘조선의 3대 도둑’으로 꼽기도 하였다.&lt;br&gt;&lt;br&gt;오늘날 수 많은 사람들은 그를 탐관오리를 징치하고&lt;br&gt;핍박받는 서민들을 위해 싸운 의적으로 인식하고 있다.</t>
  </si>
  <si>
    <t>치명타 데미지</t>
  </si>
  <si>
    <t>활빈당</t>
  </si>
  <si>
    <t>장금</t>
  </si>
  <si>
    <t>hero2_JangGeum</t>
  </si>
  <si>
    <t>의녀</t>
  </si>
  <si>
    <t>궁은 모두가 화려해보이나 모두가 슬픈 곳입니다.</t>
  </si>
  <si>
    <t>중종의 어의녀로 중종의 주치의 역할을 수행하였다.&lt;br&gt;&lt;br&gt;천민 신분의 의녀로 남자 의관들을 제치고&lt;br&gt;왕의 주치의가 되었다는 것은&lt;br&gt;&lt;br&gt;당시 남성 위주의 엄격한 관료주의제 아래서는&lt;br&gt;거의 불가능한 일. 중종의 총애를 받았으며&lt;br&gt;뛰어난 의녀였음을 짐작할 수 있다.</t>
  </si>
  <si>
    <t>탕약</t>
  </si>
  <si>
    <t>hero2_JeonWooChi</t>
  </si>
  <si>
    <t xml:space="preserve">조선의 도술가   </t>
  </si>
  <si>
    <t>인생은 어차피 한바탕 꿈!</t>
  </si>
  <si>
    <t>조선시대 각종 기록에서 등장하는 기인으로&lt;br&gt;실존인물이자 고전 소설의 주인공이다.&lt;br&gt;&lt;br&gt;조선시대의 도사의 대표주자이기도 하다.&lt;br&gt;도술과 환술을 사용해 조정을 가지고 농락했던 도술가.</t>
  </si>
  <si>
    <t>여의봉</t>
  </si>
  <si>
    <t>hero2_HwangJinYi</t>
  </si>
  <si>
    <t>명월</t>
  </si>
  <si>
    <t>명월이 만공산하니 쉬어간들 어떠리</t>
  </si>
  <si>
    <t>중종·명종 때 활동했던 개성의 기녀이면서&lt;br&gt;조선 중기의 시인. 작가. 서예가. 음악가. 무희이다.&lt;br&gt;&lt;br&gt;뛰어난 재주와 함께 출중한 용모로&lt;br&gt;시와 그림. 춤 외에도 성리학적 지식과&lt;br&gt;사서육경에도 해박하여 사대부와 은일사들과도 어울렸다.</t>
  </si>
  <si>
    <t>청산리 벽계수</t>
  </si>
  <si>
    <t>hero2_LeeSunSin</t>
  </si>
  <si>
    <t xml:space="preserve">난세의 영웅   </t>
  </si>
  <si>
    <t>신에게는 아직 13척의 배가 있사옵니다.</t>
  </si>
  <si>
    <t>16세기 조선의 무신.&lt;br&gt;&lt;br&gt;일본이 조선을 침공하여 일어난 전쟁인&lt;br&gt;'임진왜란' 당시 삼도수군통제사로 임명되어&lt;br&gt;&lt;br&gt;조선 수군을 통솔해 전투마다 승리를 거두어&lt;br&gt;왜군을 물리친 제독이자 구국의 영웅.</t>
  </si>
  <si>
    <t>쌍룡검</t>
  </si>
  <si>
    <t>hero2_HeoJun</t>
  </si>
  <si>
    <t xml:space="preserve">조선의 명의  </t>
  </si>
  <si>
    <t>의원은 병자를 보지. 병자의 신분을 보지 않는다.</t>
  </si>
  <si>
    <t>조선 중기의 명의.&lt;br&gt;&lt;br&gt;선조와 광해군의 어의를 지냈으며&lt;br&gt;조선 한방의학의 발전에 기여한&lt;br&gt;&lt;동의보감&gt;을 완성했다.</t>
  </si>
  <si>
    <t>hero2_GwangHea</t>
  </si>
  <si>
    <t xml:space="preserve">중립외교   </t>
  </si>
  <si>
    <t>대체 이 나라가 누구의 나라요?</t>
  </si>
  <si>
    <t>임진왜란 때 세자에 책봉되었으며&lt;br&gt;분조하여 의병을 이끌었다.&lt;br&gt;&lt;br&gt;즉위 후 후금과 명나라 사이에서&lt;br&gt;중립외교 노선을 취하였으며&lt;br&gt;&lt;br&gt;대동법의 실시 등 여러 정책을 실시하였지만&lt;br&gt;인조반정에 의해 폐위되었다.</t>
  </si>
  <si>
    <t>백광현</t>
  </si>
  <si>
    <t>hero2_BaekKwangHyun</t>
  </si>
  <si>
    <t>마의</t>
  </si>
  <si>
    <t>이제 살 것인지 죽을 것인지 결정을 내려야 한다.</t>
  </si>
  <si>
    <t>조선 후기의 어의이다.&lt;br&gt;&lt;br&gt;처음에는 말의 병을 고치는 마의였으나&lt;br&gt;사람의 종기도 침으로 째어 치료하는&lt;br&gt;외과적 치료법을 개발하여 많은 환자를 완치하였다.&lt;br&gt;&lt;br&gt;이후 뛰어난 의술을 인정받아 궁중 내의원 의관에 올랐다.</t>
  </si>
  <si>
    <t>침술</t>
  </si>
  <si>
    <t>hero2_JangHeeBin</t>
  </si>
  <si>
    <t xml:space="preserve">절세미인   </t>
  </si>
  <si>
    <t>이제 중궁전의 자리는 저의 것입니다. 마마.</t>
  </si>
  <si>
    <t>본명 장옥정.&lt;br&gt;&lt;br&gt;숙종의 두 번째 비로 궁녀 출신이었다가&lt;br&gt;왕의 총애를 받고 희빈의 자리까지 올라&lt;br&gt;권력을 가지고 왕비까지 된 인물이다.</t>
  </si>
  <si>
    <t>저주인형</t>
  </si>
  <si>
    <t>hero2_DongYi</t>
  </si>
  <si>
    <t xml:space="preserve">조선의 신데렐라   </t>
  </si>
  <si>
    <t>그래. 금아 아바마마께서 계신 궐로 가자..</t>
  </si>
  <si>
    <t xml:space="preserve">조선 제19대 숙종의 후궁이자&lt;br&gt;제21대 영조의 어머니 숙빈 최씨.&lt;br&gt;&lt;br&gt;조선 역사 상 처음으로 천민의 신분에서&lt;br&gt;내명부 최고의 품계에 올라&lt;br&gt;자신의 아들을 왕으로 올린 인물. </t>
  </si>
  <si>
    <t>육상궁</t>
  </si>
  <si>
    <t>김체건</t>
  </si>
  <si>
    <t>hero2_KimChaeGun</t>
  </si>
  <si>
    <t xml:space="preserve">1대 검선   </t>
  </si>
  <si>
    <t>받아들여라. 검이 가고자 하는 길을.</t>
  </si>
  <si>
    <t>중국무술뿐만 아니라&lt;br&gt;일본 검술도 배워 한·중·일 무예를 수련한&lt;br&gt;조선의 유일한 무관이었다.&lt;br&gt;&lt;br&gt;그는 조선 최고의 검술가로 이름을 알렸다.</t>
  </si>
  <si>
    <t>만지낙화세</t>
  </si>
  <si>
    <t>박문수</t>
  </si>
  <si>
    <t>hero2_ParkMoonSu</t>
  </si>
  <si>
    <t xml:space="preserve">조선명탐정   </t>
  </si>
  <si>
    <t>문책은 작은 문제요.&lt;br&gt;백성을 구하는 건 큰 문제다.</t>
  </si>
  <si>
    <t>조선 후기의 문신이자 정치가.&lt;br&gt;지방을 다니며 백성들을 살피는 어사로 활동&lt;br&gt;&lt;br&gt;부정한 관리들을 적발하고&lt;br&gt;억울하게 누명을 쓴 백성을 구명하여&lt;br&gt;억울함을 풀어주는 정의의 심판자.</t>
  </si>
  <si>
    <t>마패</t>
  </si>
  <si>
    <t>김광택</t>
  </si>
  <si>
    <t>hero2_KimKwangTaek</t>
  </si>
  <si>
    <t xml:space="preserve">2대 검선   </t>
  </si>
  <si>
    <t>간절한 마음만이 검을 움직일 수 있다.</t>
  </si>
  <si>
    <t>칼춤의 실력이 신의 경지에 도달해&lt;br&gt;땅 위에 떨어진 꽃이 쌓인 것처럼&lt;br&gt;칼에 몸을 숨겨 보이지 않는다고 평할 정도였다.&lt;br&gt;&lt;br&gt;그는 사람들에게서 검선이라 불렸다고 한다.</t>
  </si>
  <si>
    <t>3국 검술</t>
  </si>
  <si>
    <t>hero2_JeongJo</t>
  </si>
  <si>
    <t>천재군주</t>
  </si>
  <si>
    <t>과인은 사도세자의 아들이다.</t>
  </si>
  <si>
    <t>조선의 제22대왕&lt;br&gt;&lt;br&gt;생부 사도세자가 비극적으로 죽게 되면서&lt;br&gt;왕위에 오르기까지 지난한 여정을 거쳤다.&lt;br&gt;&lt;br&gt;어린 나이에 할아버지 영조에게 뒤주에 갇힌 생부를&lt;br&gt;살려 달라고 간청해야만 했던&lt;br&gt;어린 정조의 마음이 오죽했으랴.</t>
  </si>
  <si>
    <t>백동수</t>
  </si>
  <si>
    <t>hero2_BaekDongSu</t>
  </si>
  <si>
    <t>조선제일검</t>
  </si>
  <si>
    <t>무로써 문을 일궜다.</t>
  </si>
  <si>
    <t>조선 후기의 무관.&lt;br&gt;&lt;br&gt;무예가 뛰어나 당대에 창검의 일인자로 꼽혔고&lt;br&gt;마술과 궁술에도 뛰어났다.&lt;br&gt;&lt;br&gt;서예에도 능해 전서·예서를 특히 잘 썼다고 전해진다.&lt;br&gt;이덕무 박제가와 함께 &lt;무예도보통지&gt;를 편찬하였다.</t>
  </si>
  <si>
    <t>임상옥</t>
  </si>
  <si>
    <t>hero2_ImSangOk</t>
  </si>
  <si>
    <t>거상</t>
  </si>
  <si>
    <t>장사란 이익을 남기기보다&lt;br&gt;  사람을 남기기 위함이다.</t>
  </si>
  <si>
    <t>조선 후기의 무역상인.&lt;br&gt;&lt;br&gt;최초로 국경지대에서 인삼무역권을 독점&lt;br&gt;천재적인 상업수완을 발휘하였다.&lt;br&gt;&lt;br&gt;베이징 상인의 불매동맹을 교묘하게 깨뜨리고&lt;br&gt;원가의 수십 배에 팔아 막대한 재화를 벌어&lt;br&gt;굶주리는 백성 및 수재민을 구제하였다.</t>
  </si>
  <si>
    <t>백지어음</t>
  </si>
  <si>
    <t>hero3_AhnJungGeun</t>
  </si>
  <si>
    <t xml:space="preserve">하얼빈의 총성   </t>
  </si>
  <si>
    <t>5분만 더 시간을 주시오.&lt;br&gt;아직 책을 다 읽지 못했소.</t>
  </si>
  <si>
    <t>한말의 독립운동가로 삼흥학교를 세우는 등&lt;br&gt;인재양성에 힘썼으며&lt;br&gt;&lt;br&gt;만주 하얼빈에서 침략의 원흉&lt;br&gt;이토 히로부미를 사살하고 순국하였다.</t>
  </si>
  <si>
    <t>노다지공격속도증가</t>
  </si>
  <si>
    <t>FN M1900</t>
  </si>
  <si>
    <t>hero3_YuGwanSoon</t>
  </si>
  <si>
    <t xml:space="preserve">용기있는 청춘   </t>
  </si>
  <si>
    <t>나라에 바칠 목숨이 하나 밖에 없는 것이&lt;br&gt;유일한 슬픔이다.</t>
  </si>
  <si>
    <t>일제 강점기의 독립운동가.&lt;br&gt;&lt;br&gt;병천시장에서 아우내 독립만세운동을 주도했다.&lt;br&gt;&lt;br&gt;검거되어 투옥 중에도 옥중만세운동을 벌였고&lt;br&gt;오랫동안 계속된 고문과 영양실조로&lt;br&gt;18세의 나이로 순국했다.</t>
  </si>
  <si>
    <t>나무성장비용감소</t>
  </si>
  <si>
    <t>태극기</t>
  </si>
  <si>
    <t>hero3_LeeHoeYoung</t>
  </si>
  <si>
    <t xml:space="preserve">독립의 씨앗   </t>
  </si>
  <si>
    <t>죽을지언정 구차히 생명을 도모하지 않겠다.</t>
  </si>
  <si>
    <t>일제강점기에 활동한 독립운동가이자 사상가.&lt;br&gt;&lt;br&gt;일본에 의해 대한 제국의 군대가 해산되자&lt;br&gt;형제들과 전 재산을 팔아 만주에 신흥무관학교를 설립해&lt;br&gt;독립군을 양성하는 한편 수많은 독립운동을 펼쳤다.</t>
  </si>
  <si>
    <t>hero3_NamJaHyeon</t>
  </si>
  <si>
    <t xml:space="preserve">독립군의 어머니   </t>
  </si>
  <si>
    <t>알려줘야지.. 우린 계속 싸우고 있다고..</t>
  </si>
  <si>
    <t>서로군정서 등에서 활약하고&lt;br&gt;독립 정신과 여성 계몽을 고취시키는 운동에 종사했다.&lt;br&gt;&lt;br&gt;총독 사이토 마코토의 암살을 계획했으며&lt;br&gt;혈서 '조선독립원'을 작성하여 조국의 독립을 호소하였다.&lt;br&gt;&lt;br&gt;일본장교 암살하려다 체포되어 옥고를 치렀다.</t>
  </si>
  <si>
    <t>묘목산공격력증가</t>
  </si>
  <si>
    <t>저격총</t>
  </si>
  <si>
    <t>hero3_HwangKiHwan</t>
  </si>
  <si>
    <t xml:space="preserve">미스터션샤인   </t>
  </si>
  <si>
    <t>그대는 나아가시오. 나는 한걸음 물러나니.</t>
  </si>
  <si>
    <t>일제강점기의 독립운동가.&lt;br&gt;&lt;br&gt;일제강점기의 한국 실정을 세계에 호소했으며&lt;br&gt;&lt;br&gt;제1차 세계대전 후 일본이 한국교포 600여 명을&lt;br&gt;러시아로부터 강제 귀국시키려 하자&lt;br&gt;반대운동을 벌여 그 반수를&lt;br&gt;유럽에 영주시키는 데 성공하였다.</t>
  </si>
  <si>
    <t>파리강화회의</t>
  </si>
  <si>
    <t>hero3_KimGoo</t>
  </si>
  <si>
    <t xml:space="preserve">임시정부의 수반   </t>
  </si>
  <si>
    <t>할 수 있어서 하는 게 아니다.&lt;br&gt;해야 해서 하는 거다.</t>
  </si>
  <si>
    <t>한국의 정치가·독립운동가.&lt;br&gt;&lt;br&gt;대한민국임시정부 조직에 참여하고&lt;br&gt;1944년 대한민국임시정부 주석에 선임되었다.&lt;br&gt;신민회 한인애국단 등에서 활발하게 활동하였다.</t>
  </si>
  <si>
    <t>백범일지</t>
  </si>
  <si>
    <t>hero3_YoonBongGil</t>
  </si>
  <si>
    <t xml:space="preserve">영원한 청년   </t>
  </si>
  <si>
    <t>사나이는 집을 떠나면 살아서 돌아오지 않는다.</t>
  </si>
  <si>
    <t>일제강점기의 독립운동가.&lt;br&gt;&lt;br&gt;일왕의 생일날 행사장에 폭탄을 던져&lt;br&gt;일본 상하이 파견군 대장 등을&lt;br&gt;즉사시키는 거사를 치르고&lt;br&gt;현장에서 체포되어 총살되었다.</t>
  </si>
  <si>
    <t>도시락 폭탄</t>
  </si>
  <si>
    <t>hero3_KimWonBong</t>
  </si>
  <si>
    <t xml:space="preserve">의열단 단장   </t>
  </si>
  <si>
    <t>나 밀양사람 김원봉이오.</t>
  </si>
  <si>
    <t>의열단을 조직해 국내의 일제 수탈 기관 파괴&lt;br&gt;요인암살 등 무정부주의적 투쟁을 하였다.&lt;br&gt;&lt;br&gt;광복군 부사령관. 대한민국임시정부의&lt;br&gt;국무위원 및 군무부장을 지냈다.&lt;br&gt;&lt;br&gt;1948년 남북협상 때 월북하여 최고인민회의&lt;br&gt;상임위원회 부위원장 등을 역임하였다.</t>
  </si>
  <si>
    <t>의열단</t>
  </si>
  <si>
    <t>hero3_KimSangOk</t>
  </si>
  <si>
    <t xml:space="preserve">쌍권총   </t>
  </si>
  <si>
    <t>이불.. 이불.. 좀 주시오!</t>
  </si>
  <si>
    <t xml:space="preserve">한말의 독립운동가.&lt;br&gt;&lt;br&gt;혁신단. 의열단 등의 단체에서 일제 기관 파괴&lt;br&gt;요인 암살 등의 활동을 전개하였다.&lt;br&gt;1923년 일본 경찰과의 교전에서 자결하였다. </t>
  </si>
  <si>
    <t>쌍권총</t>
  </si>
  <si>
    <t>hero3_YoonDongJu</t>
  </si>
  <si>
    <t xml:space="preserve">별 헤는 밤   </t>
  </si>
  <si>
    <t>하늘을 우러러 한 점 부끄럼이 없기를..</t>
  </si>
  <si>
    <t>일제강점기에 짧게 살다간 젊은 시인으로&lt;br&gt;인간의 삶과 고뇌를 사색하고&lt;br&gt;&lt;br&gt;일제의 강압에 고통받는 조국의 현실을&lt;br&gt;가슴 아프게 생각하고 고민하는 철인이었다.&lt;br&gt;&lt;br&gt;그의 이러한 사상은&lt;br&gt;그의 얼마되지 않는 시 속에 반영되어 있다.</t>
  </si>
  <si>
    <t>별 헤는 밤</t>
  </si>
  <si>
    <t>hero3_KimDooHan</t>
  </si>
  <si>
    <t xml:space="preserve">종로의 주먹   </t>
  </si>
  <si>
    <t>난 종로의 김두한이다.</t>
  </si>
  <si>
    <t>한국 정치가.&lt;br&gt;&lt;br&gt;일제강점기 말에는 주먹의 힘으로&lt;br&gt;민족적·의협적인 행동을 하였다.&lt;br&gt;&lt;br&gt;국회오물투척사건 등 독특한 정치활동을 하고&lt;br&gt;의원직을 사퇴했다.</t>
  </si>
  <si>
    <t>종로의 주인</t>
  </si>
  <si>
    <t>hero3_SiLaSoNi</t>
  </si>
  <si>
    <t xml:space="preserve">평양 박치기   </t>
  </si>
  <si>
    <t>간나새끼들이 아주 많이도 모였구만 기래?</t>
  </si>
  <si>
    <t>대한민국 해방 전후에&lt;br&gt;극동아시아를 뒤흔들어버릴 정도의&lt;br&gt;&lt;br&gt;엄청난 괴력과 싸움실력을 가진&lt;br&gt;불세출의 한국 최고의 싸움꾼.</t>
  </si>
  <si>
    <t>박치기</t>
  </si>
  <si>
    <t>도올 공격력</t>
    <phoneticPr fontId="1" type="noConversion"/>
  </si>
  <si>
    <t>도철 공격력</t>
    <phoneticPr fontId="1" type="noConversion"/>
  </si>
  <si>
    <t>혼돈 공격력</t>
    <phoneticPr fontId="1" type="noConversion"/>
  </si>
  <si>
    <t>궁기 공격력</t>
    <phoneticPr fontId="1" type="noConversion"/>
  </si>
  <si>
    <t>묘목산 시간 증가</t>
    <phoneticPr fontId="1" type="noConversion"/>
  </si>
  <si>
    <t>도올 시간 증가</t>
    <phoneticPr fontId="1" type="noConversion"/>
  </si>
  <si>
    <t>도철 시간 증가</t>
    <phoneticPr fontId="1" type="noConversion"/>
  </si>
  <si>
    <t>혼돈 시간 증가</t>
    <phoneticPr fontId="1" type="noConversion"/>
  </si>
  <si>
    <t>궁기 시간 증가</t>
    <phoneticPr fontId="1" type="noConversion"/>
  </si>
  <si>
    <t>연구 생명력 증폭</t>
    <phoneticPr fontId="1" type="noConversion"/>
  </si>
  <si>
    <t>연구 공격력 증폭</t>
    <phoneticPr fontId="1" type="noConversion"/>
  </si>
  <si>
    <t>묘목산 공격력 증폭</t>
    <phoneticPr fontId="1" type="noConversion"/>
  </si>
  <si>
    <t>버프 지속시간 증가</t>
    <phoneticPr fontId="1" type="noConversion"/>
  </si>
  <si>
    <t>추가 경험치 획득</t>
    <phoneticPr fontId="1" type="noConversion"/>
  </si>
  <si>
    <t>점령전 시간 증가</t>
  </si>
  <si>
    <t>무릉전 시간 증가</t>
  </si>
  <si>
    <t>퇴마전 시간 증가</t>
  </si>
  <si>
    <t>노다지 시간 증가</t>
  </si>
  <si>
    <t>440/900</t>
    <phoneticPr fontId="1" type="noConversion"/>
  </si>
  <si>
    <t>380/1260</t>
    <phoneticPr fontId="1" type="noConversion"/>
  </si>
  <si>
    <t>275/550</t>
    <phoneticPr fontId="1" type="noConversion"/>
  </si>
  <si>
    <t>20/20/20/20</t>
    <phoneticPr fontId="1" type="noConversion"/>
  </si>
  <si>
    <t>50/150</t>
    <phoneticPr fontId="1" type="noConversion"/>
  </si>
  <si>
    <t>200/300/500</t>
    <phoneticPr fontId="1" type="noConversion"/>
  </si>
  <si>
    <t>20/30</t>
    <phoneticPr fontId="1" type="noConversion"/>
  </si>
  <si>
    <t>20/35</t>
    <phoneticPr fontId="1" type="noConversion"/>
  </si>
  <si>
    <t>근세 총</t>
    <phoneticPr fontId="1" type="noConversion"/>
  </si>
  <si>
    <t>300/400</t>
    <phoneticPr fontId="1" type="noConversion"/>
  </si>
  <si>
    <t>200/200/400</t>
    <phoneticPr fontId="1" type="noConversion"/>
  </si>
  <si>
    <t>100/100/200</t>
    <phoneticPr fontId="1" type="noConversion"/>
  </si>
  <si>
    <t>200/900</t>
    <phoneticPr fontId="1" type="noConversion"/>
  </si>
  <si>
    <t>100/110/300</t>
    <phoneticPr fontId="1" type="noConversion"/>
  </si>
  <si>
    <t>130/350</t>
    <phoneticPr fontId="1" type="noConversion"/>
  </si>
  <si>
    <t>묘목석</t>
    <phoneticPr fontId="1" type="noConversion"/>
  </si>
  <si>
    <t>고려 영웅 선택권</t>
    <phoneticPr fontId="1" type="noConversion"/>
  </si>
  <si>
    <t>조선 영웅 선택권</t>
    <phoneticPr fontId="1" type="noConversion"/>
  </si>
  <si>
    <t>근현대 영웅 선택권</t>
    <phoneticPr fontId="1" type="noConversion"/>
  </si>
  <si>
    <t>장비</t>
    <phoneticPr fontId="1" type="noConversion"/>
  </si>
  <si>
    <t>고려 영웅 조각</t>
    <phoneticPr fontId="1" type="noConversion"/>
  </si>
  <si>
    <t>조선 영웅 조각</t>
    <phoneticPr fontId="1" type="noConversion"/>
  </si>
  <si>
    <t>근현대 영웅 조각</t>
    <phoneticPr fontId="1" type="noConversion"/>
  </si>
  <si>
    <t>묘목산 소탕권</t>
    <phoneticPr fontId="1" type="noConversion"/>
  </si>
  <si>
    <t>성장</t>
    <phoneticPr fontId="1" type="noConversion"/>
  </si>
  <si>
    <t>영웅</t>
    <phoneticPr fontId="1" type="noConversion"/>
  </si>
  <si>
    <t>소환</t>
    <phoneticPr fontId="1" type="noConversion"/>
  </si>
  <si>
    <t>던전</t>
    <phoneticPr fontId="1" type="noConversion"/>
  </si>
  <si>
    <t>성균관</t>
    <phoneticPr fontId="1" type="noConversion"/>
  </si>
  <si>
    <t>토벌</t>
    <phoneticPr fontId="1" type="noConversion"/>
  </si>
  <si>
    <t>어빌리티</t>
    <phoneticPr fontId="1" type="noConversion"/>
  </si>
  <si>
    <t>나무</t>
    <phoneticPr fontId="1" type="noConversion"/>
  </si>
  <si>
    <t>갑옷</t>
    <phoneticPr fontId="1" type="noConversion"/>
  </si>
  <si>
    <t>위인</t>
    <phoneticPr fontId="1" type="noConversion"/>
  </si>
  <si>
    <t>조합</t>
    <phoneticPr fontId="1" type="noConversion"/>
  </si>
  <si>
    <t>유물</t>
    <phoneticPr fontId="1" type="noConversion"/>
  </si>
  <si>
    <t>점령전</t>
    <phoneticPr fontId="1" type="noConversion"/>
  </si>
  <si>
    <t>무릉전</t>
    <phoneticPr fontId="1" type="noConversion"/>
  </si>
  <si>
    <t>퇴마전</t>
    <phoneticPr fontId="1" type="noConversion"/>
  </si>
  <si>
    <t>노다지</t>
    <phoneticPr fontId="1" type="noConversion"/>
  </si>
  <si>
    <t>묘목산</t>
    <phoneticPr fontId="1" type="noConversion"/>
  </si>
  <si>
    <t>근대</t>
    <phoneticPr fontId="1" type="noConversion"/>
  </si>
  <si>
    <t>사흉수</t>
    <phoneticPr fontId="1" type="noConversion"/>
  </si>
  <si>
    <t>도철</t>
    <phoneticPr fontId="1" type="noConversion"/>
  </si>
  <si>
    <t>혼돈</t>
    <phoneticPr fontId="1" type="noConversion"/>
  </si>
  <si>
    <t>궁기</t>
    <phoneticPr fontId="1" type="noConversion"/>
  </si>
  <si>
    <t>도올</t>
    <phoneticPr fontId="1" type="noConversion"/>
  </si>
  <si>
    <t>강감찬,왕건,백광현,안설</t>
    <phoneticPr fontId="1" type="noConversion"/>
  </si>
  <si>
    <t>을지문덕,양만춘,임상옥,김준</t>
    <phoneticPr fontId="1" type="noConversion"/>
  </si>
  <si>
    <t>신돈,동이,박문수,인봉</t>
    <phoneticPr fontId="1" type="noConversion"/>
  </si>
  <si>
    <t>궁예,연산군,허준,장희빈</t>
    <phoneticPr fontId="1" type="noConversion"/>
  </si>
  <si>
    <t>점령전 입장권</t>
    <phoneticPr fontId="1" type="noConversion"/>
  </si>
  <si>
    <t>퇴마전 입장권</t>
    <phoneticPr fontId="1" type="noConversion"/>
  </si>
  <si>
    <t>남자현,황기환,김원봉,김상옥</t>
    <phoneticPr fontId="1" type="noConversion"/>
  </si>
  <si>
    <t xml:space="preserve">무릉전 입장권 </t>
    <phoneticPr fontId="1" type="noConversion"/>
  </si>
  <si>
    <t>계백,주몽,김유신,선덕여왕</t>
    <phoneticPr fontId="1" type="noConversion"/>
  </si>
  <si>
    <t>비담,대조영,정몽주,황진이</t>
    <phoneticPr fontId="1" type="noConversion"/>
  </si>
  <si>
    <t>광개토태왕,장보고,이방원,화련</t>
    <phoneticPr fontId="1" type="noConversion"/>
  </si>
  <si>
    <t>영웅 조각</t>
    <phoneticPr fontId="1" type="noConversion"/>
  </si>
  <si>
    <t>영웅 조각, 영웅 선택권</t>
    <phoneticPr fontId="1" type="noConversion"/>
  </si>
  <si>
    <t>다이아,무기,의류 소환권</t>
    <phoneticPr fontId="1" type="noConversion"/>
  </si>
  <si>
    <t>다이아,영웅 소환권</t>
    <phoneticPr fontId="1" type="noConversion"/>
  </si>
  <si>
    <t>다이아,가속 소환권</t>
    <phoneticPr fontId="1" type="noConversion"/>
  </si>
  <si>
    <t>연구석,가속</t>
    <phoneticPr fontId="1" type="noConversion"/>
  </si>
  <si>
    <t>획득</t>
    <phoneticPr fontId="1" type="noConversion"/>
  </si>
  <si>
    <t>1일 1회</t>
    <phoneticPr fontId="1" type="noConversion"/>
  </si>
  <si>
    <t>이성계,광해군,김광택,견훤</t>
    <phoneticPr fontId="1" type="noConversion"/>
  </si>
  <si>
    <t>수양대군,이순신,김체건,유금필</t>
    <phoneticPr fontId="1" type="noConversion"/>
  </si>
  <si>
    <t>홍길동,전우치,백동수,척준경</t>
    <phoneticPr fontId="1" type="noConversion"/>
  </si>
  <si>
    <t>안중근,윤봉길,김두한,시라소니</t>
    <phoneticPr fontId="1" type="noConversion"/>
  </si>
  <si>
    <t>정도전,세종대왕,장영실,장금</t>
    <phoneticPr fontId="1" type="noConversion"/>
  </si>
  <si>
    <t>무릉전 입장권</t>
  </si>
  <si>
    <t>필요 영웅</t>
    <phoneticPr fontId="1" type="noConversion"/>
  </si>
  <si>
    <t>보스체력감소/보스공격력감소/공격속도/쿨타임감소/
몬스터체력감소</t>
    <phoneticPr fontId="1" type="noConversion"/>
  </si>
  <si>
    <t>초월석/안설 영웅 조각</t>
    <phoneticPr fontId="1" type="noConversion"/>
  </si>
  <si>
    <t>강화석/인봉 영웅 조각/다이아</t>
    <phoneticPr fontId="1" type="noConversion"/>
  </si>
  <si>
    <t>골드/어빌석/연구석/경험치</t>
    <phoneticPr fontId="1" type="noConversion"/>
  </si>
  <si>
    <t>근현대소환권/무기소환권</t>
    <phoneticPr fontId="1" type="noConversion"/>
  </si>
  <si>
    <t>근현대소환권/갑옷소환권</t>
    <phoneticPr fontId="1" type="noConversion"/>
  </si>
  <si>
    <t>근현대소환권/고려소환권</t>
    <phoneticPr fontId="1" type="noConversion"/>
  </si>
  <si>
    <t>근현대소환권/조선소환권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</si>
  <si>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(정수)공격력</t>
    </r>
    <r>
      <rPr>
        <sz val="11"/>
        <rFont val="맑은 고딕"/>
        <family val="3"/>
        <charset val="129"/>
        <scheme val="minor"/>
      </rPr>
      <t>/생명력/근력/방어
육성 비용 감소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</si>
  <si>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공격력</t>
    </r>
    <r>
      <rPr>
        <sz val="11"/>
        <rFont val="맑은 고딕"/>
        <family val="3"/>
        <charset val="129"/>
        <scheme val="minor"/>
      </rPr>
      <t>/생명력/승급공격력/승급생명력
초월 비용 감소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</si>
  <si>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어빌공격력</t>
    </r>
    <r>
      <rPr>
        <sz val="11"/>
        <rFont val="맑은 고딕"/>
        <family val="3"/>
        <charset val="129"/>
        <scheme val="minor"/>
      </rPr>
      <t>/어빌생명력/어빌근력/어빌방어/공격숙련도/
스킬숙련도/금화획득량/강화석획득량/경험치획득량
어빌 비용 감소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</si>
  <si>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룬공격력</t>
    </r>
    <r>
      <rPr>
        <sz val="11"/>
        <rFont val="맑은 고딕"/>
        <family val="3"/>
        <charset val="129"/>
        <scheme val="minor"/>
      </rPr>
      <t>/룬생명력/골드획득량/룬근력/
룬방어/강화석획득량/경험치획득량/
룬 비용 감소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</si>
  <si>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나무공격력</t>
    </r>
    <r>
      <rPr>
        <sz val="11"/>
        <rFont val="맑은 고딕"/>
        <family val="3"/>
        <charset val="129"/>
        <scheme val="minor"/>
      </rPr>
      <t>/나무생명력/일반몬스터피해량/보스몬스터피해량
/</t>
    </r>
    <r>
      <rPr>
        <sz val="11"/>
        <color rgb="FFFF0000"/>
        <rFont val="맑은 고딕"/>
        <family val="3"/>
        <charset val="129"/>
        <scheme val="minor"/>
      </rPr>
      <t>진화공격력</t>
    </r>
    <r>
      <rPr>
        <sz val="11"/>
        <rFont val="맑은 고딕"/>
        <family val="3"/>
        <charset val="129"/>
        <scheme val="minor"/>
      </rPr>
      <t>/진화생명력/
나무 비용 감소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</si>
  <si>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(정수)공격력</t>
    </r>
    <r>
      <rPr>
        <sz val="11"/>
        <rFont val="맑은 고딕"/>
        <family val="3"/>
        <charset val="129"/>
        <scheme val="minor"/>
      </rPr>
      <t>/</t>
    </r>
    <r>
      <rPr>
        <sz val="11"/>
        <color rgb="FFFF0000"/>
        <rFont val="맑은 고딕"/>
        <family val="3"/>
        <charset val="129"/>
        <scheme val="minor"/>
      </rPr>
      <t>무기공격력</t>
    </r>
    <r>
      <rPr>
        <sz val="11"/>
        <rFont val="맑은 고딕"/>
        <family val="3"/>
        <charset val="129"/>
        <scheme val="minor"/>
      </rPr>
      <t>/무기근력/</t>
    </r>
    <r>
      <rPr>
        <sz val="11"/>
        <color rgb="FFFF0000"/>
        <rFont val="맑은 고딕"/>
        <family val="3"/>
        <charset val="129"/>
        <scheme val="minor"/>
      </rPr>
      <t>각성무기공격력</t>
    </r>
    <r>
      <rPr>
        <sz val="11"/>
        <rFont val="맑은 고딕"/>
        <family val="3"/>
        <charset val="129"/>
        <scheme val="minor"/>
      </rPr>
      <t xml:space="preserve">
무기 강화 비용 감소</t>
    </r>
    <phoneticPr fontId="1" type="noConversion"/>
  </si>
  <si>
    <r>
      <t>(정수)생명력/갑옷생명력/갑옷방어/</t>
    </r>
    <r>
      <rPr>
        <sz val="11"/>
        <color rgb="FFFF0000"/>
        <rFont val="맑은 고딕"/>
        <family val="3"/>
        <charset val="129"/>
        <scheme val="minor"/>
      </rPr>
      <t>각성갑옷공격력</t>
    </r>
    <r>
      <rPr>
        <sz val="11"/>
        <rFont val="맑은 고딕"/>
        <family val="3"/>
        <charset val="129"/>
        <scheme val="minor"/>
      </rPr>
      <t xml:space="preserve">
갑옷 강화 비용 감소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</si>
  <si>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캐릭터공격력</t>
    </r>
    <r>
      <rPr>
        <sz val="11"/>
        <rFont val="맑은 고딕"/>
        <family val="3"/>
        <charset val="129"/>
        <scheme val="minor"/>
      </rPr>
      <t xml:space="preserve">/캐릭터생명력/치명타확률/치명타데미지
</t>
    </r>
    <r>
      <rPr>
        <sz val="11"/>
        <color rgb="FFFF0000"/>
        <rFont val="맑은 고딕"/>
        <family val="3"/>
        <charset val="129"/>
        <scheme val="minor"/>
      </rPr>
      <t>필드 공격력 증가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</si>
  <si>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고려유물공격력</t>
    </r>
    <r>
      <rPr>
        <sz val="11"/>
        <rFont val="맑은 고딕"/>
        <family val="3"/>
        <charset val="129"/>
        <scheme val="minor"/>
      </rPr>
      <t>/고려유물생명력/</t>
    </r>
    <r>
      <rPr>
        <sz val="11"/>
        <color rgb="FFFF0000"/>
        <rFont val="맑은 고딕"/>
        <family val="3"/>
        <charset val="129"/>
        <scheme val="minor"/>
      </rPr>
      <t>조선유물공격력</t>
    </r>
    <r>
      <rPr>
        <sz val="11"/>
        <rFont val="맑은 고딕"/>
        <family val="3"/>
        <charset val="129"/>
        <scheme val="minor"/>
      </rPr>
      <t>/
조선유물생명력/</t>
    </r>
    <r>
      <rPr>
        <sz val="11"/>
        <color rgb="FFFF0000"/>
        <rFont val="맑은 고딕"/>
        <family val="3"/>
        <charset val="129"/>
        <scheme val="minor"/>
      </rPr>
      <t>근현대유물공격력</t>
    </r>
    <r>
      <rPr>
        <sz val="11"/>
        <rFont val="맑은 고딕"/>
        <family val="3"/>
        <charset val="129"/>
        <scheme val="minor"/>
      </rPr>
      <t xml:space="preserve">/근현대유물생명력/
</t>
    </r>
    <r>
      <rPr>
        <sz val="11"/>
        <color rgb="FFFF0000"/>
        <rFont val="맑은 고딕"/>
        <family val="3"/>
        <charset val="129"/>
        <scheme val="minor"/>
      </rPr>
      <t>고려유물공격력증폭</t>
    </r>
    <r>
      <rPr>
        <sz val="11"/>
        <rFont val="맑은 고딕"/>
        <family val="3"/>
        <charset val="129"/>
        <scheme val="minor"/>
      </rPr>
      <t>/고려생명력증폭/</t>
    </r>
    <r>
      <rPr>
        <sz val="11"/>
        <color rgb="FFFF0000"/>
        <rFont val="맑은 고딕"/>
        <family val="3"/>
        <charset val="129"/>
        <scheme val="minor"/>
      </rPr>
      <t>조선유물공격력증폭</t>
    </r>
    <r>
      <rPr>
        <sz val="11"/>
        <rFont val="맑은 고딕"/>
        <family val="3"/>
        <charset val="129"/>
        <scheme val="minor"/>
      </rPr>
      <t>/
조선유물생명력증폭/</t>
    </r>
    <r>
      <rPr>
        <sz val="11"/>
        <color rgb="FFFF0000"/>
        <rFont val="맑은 고딕"/>
        <family val="3"/>
        <charset val="129"/>
        <scheme val="minor"/>
      </rPr>
      <t>근현대공격력증폭</t>
    </r>
    <r>
      <rPr>
        <sz val="11"/>
        <rFont val="맑은 고딕"/>
        <family val="3"/>
        <charset val="129"/>
        <scheme val="minor"/>
      </rPr>
      <t>/근현대생명력증폭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</si>
  <si>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연구공격력</t>
    </r>
    <r>
      <rPr>
        <sz val="11"/>
        <rFont val="맑은 고딕"/>
        <family val="3"/>
        <charset val="129"/>
        <scheme val="minor"/>
      </rPr>
      <t>/연구생명력/</t>
    </r>
    <r>
      <rPr>
        <sz val="11"/>
        <color rgb="FFFF0000"/>
        <rFont val="맑은 고딕"/>
        <family val="3"/>
        <charset val="129"/>
        <scheme val="minor"/>
      </rPr>
      <t>무기보유공격력</t>
    </r>
    <r>
      <rPr>
        <sz val="11"/>
        <rFont val="맑은 고딕"/>
        <family val="3"/>
        <charset val="129"/>
        <scheme val="minor"/>
      </rPr>
      <t xml:space="preserve">,근력증폭/
갑옷보유생명력,방어증폭/치명타데미지증폭/
</t>
    </r>
    <r>
      <rPr>
        <sz val="11"/>
        <color rgb="FFFF0000"/>
        <rFont val="맑은 고딕"/>
        <family val="3"/>
        <charset val="129"/>
        <scheme val="minor"/>
      </rPr>
      <t>필드,점령전,무릉전,퇴마전공격력증폭</t>
    </r>
    <r>
      <rPr>
        <sz val="11"/>
        <rFont val="맑은 고딕"/>
        <family val="3"/>
        <charset val="129"/>
        <scheme val="minor"/>
      </rPr>
      <t xml:space="preserve">/
연구속도증가/점령전,무릉전,퇴마전최대스테이지증가/
유일,신화,전설,영웅,희귀,고급,일반장비강화횟수증가/
가속소환횟수증가/공격숙련도/스킬숙련도/
</t>
    </r>
    <r>
      <rPr>
        <sz val="11"/>
        <color rgb="FFFF0000"/>
        <rFont val="맑은 고딕"/>
        <family val="3"/>
        <charset val="129"/>
        <scheme val="minor"/>
      </rPr>
      <t>기본공격추가데미지</t>
    </r>
    <r>
      <rPr>
        <sz val="11"/>
        <rFont val="맑은 고딕"/>
        <family val="3"/>
        <charset val="129"/>
        <scheme val="minor"/>
      </rPr>
      <t>/점령전,무릉전,퇴마전,노다지시간증가</t>
    </r>
    <phoneticPr fontId="1" type="noConversion"/>
  </si>
  <si>
    <t>성장 강화 패키지</t>
    <phoneticPr fontId="1" type="noConversion"/>
  </si>
  <si>
    <t>ㆍ육성 성장팩</t>
    <phoneticPr fontId="1" type="noConversion"/>
  </si>
  <si>
    <t>ㆍ초월 성장팩</t>
    <phoneticPr fontId="1" type="noConversion"/>
  </si>
  <si>
    <t>ㆍ어빌리티 성장팩</t>
    <phoneticPr fontId="1" type="noConversion"/>
  </si>
  <si>
    <t>ㆍ룬 성장팩</t>
    <phoneticPr fontId="1" type="noConversion"/>
  </si>
  <si>
    <t>ㆍ나무 성장팩</t>
    <phoneticPr fontId="1" type="noConversion"/>
  </si>
  <si>
    <t>장비 강화 패키지</t>
    <phoneticPr fontId="1" type="noConversion"/>
  </si>
  <si>
    <t>ㆍ무기 강화팩</t>
    <phoneticPr fontId="1" type="noConversion"/>
  </si>
  <si>
    <t>ㆍ갑옷 강화팩</t>
    <phoneticPr fontId="1" type="noConversion"/>
  </si>
  <si>
    <t>위인&amp;유물 강화 패키지</t>
    <phoneticPr fontId="1" type="noConversion"/>
  </si>
  <si>
    <t>ㆍ위인 강화팩</t>
    <phoneticPr fontId="1" type="noConversion"/>
  </si>
  <si>
    <t>ㆍ유물 강화팩</t>
    <phoneticPr fontId="1" type="noConversion"/>
  </si>
  <si>
    <t>ㆍ영웅 조합 패키지</t>
    <phoneticPr fontId="1" type="noConversion"/>
  </si>
  <si>
    <t>조선강석패키지</t>
    <phoneticPr fontId="1" type="noConversion"/>
  </si>
  <si>
    <t>던전 공략 패키지</t>
    <phoneticPr fontId="1" type="noConversion"/>
  </si>
  <si>
    <t>ㆍ점령전 돌파팩</t>
    <phoneticPr fontId="1" type="noConversion"/>
  </si>
  <si>
    <t>ㆍ무릉전 돌파팩</t>
    <phoneticPr fontId="1" type="noConversion"/>
  </si>
  <si>
    <t>ㆍ퇴마전 정복팩</t>
    <phoneticPr fontId="1" type="noConversion"/>
  </si>
  <si>
    <t>ㆍ노다지 보물팩</t>
    <phoneticPr fontId="1" type="noConversion"/>
  </si>
  <si>
    <t>ㆍ묘목산 정복팩</t>
    <phoneticPr fontId="1" type="noConversion"/>
  </si>
  <si>
    <t>성균관 연구 패키지</t>
    <phoneticPr fontId="1" type="noConversion"/>
  </si>
  <si>
    <t>ㆍ고대 연구팩</t>
    <phoneticPr fontId="1" type="noConversion"/>
  </si>
  <si>
    <t>ㆍ중세 연구팩</t>
    <phoneticPr fontId="1" type="noConversion"/>
  </si>
  <si>
    <t>ㆍ근대 연구팩</t>
    <phoneticPr fontId="1" type="noConversion"/>
  </si>
  <si>
    <t>기본 재화 및 편의 상품</t>
    <phoneticPr fontId="1" type="noConversion"/>
  </si>
  <si>
    <t>ㆍ월간 정액 패스</t>
    <phoneticPr fontId="1" type="noConversion"/>
  </si>
  <si>
    <t>ㆍ시즌 패스</t>
    <phoneticPr fontId="1" type="noConversion"/>
  </si>
  <si>
    <t xml:space="preserve">    자원 공급 특화 패키지</t>
    <phoneticPr fontId="1" type="noConversion"/>
  </si>
  <si>
    <t>영웅 특화 패키지</t>
    <phoneticPr fontId="1" type="noConversion"/>
  </si>
  <si>
    <t>ㆍ영웅 승급 패키지</t>
    <phoneticPr fontId="1" type="noConversion"/>
  </si>
  <si>
    <t>ㆍ유물 수집가 패키지</t>
    <phoneticPr fontId="1" type="noConversion"/>
  </si>
  <si>
    <t>ㆍ다이아 팩</t>
    <phoneticPr fontId="1" type="noConversion"/>
  </si>
  <si>
    <t>ㆍ광고 제거 팩</t>
    <phoneticPr fontId="1" type="noConversion"/>
  </si>
  <si>
    <t>ㆍ골드 광산팩</t>
    <phoneticPr fontId="1" type="noConversion"/>
  </si>
  <si>
    <t>ㆍ연구 지원팩</t>
    <phoneticPr fontId="1" type="noConversion"/>
  </si>
  <si>
    <t>ㆍ던전 입장권 패키지</t>
    <phoneticPr fontId="1" type="noConversion"/>
  </si>
  <si>
    <t>기본형 입장권 패키지</t>
    <phoneticPr fontId="1" type="noConversion"/>
  </si>
  <si>
    <t>헌터키우기 재화</t>
    <phoneticPr fontId="1" type="noConversion"/>
  </si>
  <si>
    <t>의상 교환권</t>
    <phoneticPr fontId="1" type="noConversion"/>
  </si>
  <si>
    <t>빛바랜 스킬석</t>
    <phoneticPr fontId="1" type="noConversion"/>
  </si>
  <si>
    <t>영혼석</t>
    <phoneticPr fontId="1" type="noConversion"/>
  </si>
  <si>
    <t>여우구슬</t>
    <phoneticPr fontId="1" type="noConversion"/>
  </si>
  <si>
    <t>헌터,검성,소드마스터,오러마스터 소환권</t>
    <phoneticPr fontId="1" type="noConversion"/>
  </si>
  <si>
    <t>빛바랜/평범한/빛나는/찬란한 장비석</t>
    <phoneticPr fontId="1" type="noConversion"/>
  </si>
  <si>
    <t>흑룡의 비늘</t>
    <phoneticPr fontId="1" type="noConversion"/>
  </si>
  <si>
    <t>어둠의 씨앗</t>
    <phoneticPr fontId="1" type="noConversion"/>
  </si>
  <si>
    <t>악마의 속삭임</t>
    <phoneticPr fontId="1" type="noConversion"/>
  </si>
  <si>
    <t>파괴의 심장</t>
    <phoneticPr fontId="1" type="noConversion"/>
  </si>
  <si>
    <t>에테르 스톤</t>
    <phoneticPr fontId="1" type="noConversion"/>
  </si>
  <si>
    <t>장비강화</t>
    <phoneticPr fontId="1" type="noConversion"/>
  </si>
  <si>
    <t>스킬강화</t>
    <phoneticPr fontId="1" type="noConversion"/>
  </si>
  <si>
    <t>강화석,무기 소환권</t>
    <phoneticPr fontId="1" type="noConversion"/>
  </si>
  <si>
    <t>강화석,갑옷 소환권</t>
    <phoneticPr fontId="1" type="noConversion"/>
  </si>
  <si>
    <t>룬석/화련 영웅 조각</t>
    <phoneticPr fontId="1" type="noConversion"/>
  </si>
  <si>
    <t>유관순,이회영,김구,유관순</t>
    <phoneticPr fontId="1" type="noConversion"/>
  </si>
  <si>
    <t>쿠폰받음</t>
  </si>
  <si>
    <t>입장권 : 0/0/0/0</t>
    <phoneticPr fontId="1" type="noConversion"/>
  </si>
  <si>
    <t>입장권 : 0/0/0/0 퇴마전 오픈</t>
    <phoneticPr fontId="1" type="noConversion"/>
  </si>
  <si>
    <t>고돌8</t>
    <phoneticPr fontId="1" type="noConversion"/>
  </si>
  <si>
    <t>입장권 : 2/2/0/0</t>
    <phoneticPr fontId="1" type="noConversion"/>
  </si>
  <si>
    <t>쿠폰받음</t>
    <phoneticPr fontId="1" type="noConversion"/>
  </si>
  <si>
    <t>1(12시간)</t>
    <phoneticPr fontId="1" type="noConversion"/>
  </si>
  <si>
    <t>2(8시간)</t>
    <phoneticPr fontId="1" type="noConversion"/>
  </si>
  <si>
    <t>입장권 : 0/2/3/0</t>
    <phoneticPr fontId="1" type="noConversion"/>
  </si>
  <si>
    <t>입장권 : 0/2/0/0</t>
    <phoneticPr fontId="1" type="noConversion"/>
  </si>
  <si>
    <t>입장권 : 1/2/0/0</t>
    <phoneticPr fontId="1" type="noConversion"/>
  </si>
  <si>
    <t>조선오픈</t>
    <phoneticPr fontId="1" type="noConversion"/>
  </si>
  <si>
    <t>입장권 : 0/4/0/0</t>
    <phoneticPr fontId="1" type="noConversion"/>
  </si>
  <si>
    <t>1(8시간)</t>
    <phoneticPr fontId="1" type="noConversion"/>
  </si>
  <si>
    <t>승급(검객)</t>
    <phoneticPr fontId="1" type="noConversion"/>
  </si>
  <si>
    <t xml:space="preserve">노다지:(골드)육성 9번, (어빌)4000개, </t>
    <phoneticPr fontId="1" type="noConversion"/>
  </si>
  <si>
    <t>금화2,어빌2</t>
    <phoneticPr fontId="1" type="noConversion"/>
  </si>
  <si>
    <t>입장권 : 0/4/0/4</t>
    <phoneticPr fontId="1" type="noConversion"/>
  </si>
  <si>
    <t>고돌8</t>
  </si>
  <si>
    <t>어빌7</t>
    <phoneticPr fontId="1" type="noConversion"/>
  </si>
  <si>
    <t>어빌8</t>
    <phoneticPr fontId="1" type="noConversion"/>
  </si>
  <si>
    <t>입장권 : 6/8/0/0</t>
    <phoneticPr fontId="1" type="noConversion"/>
  </si>
  <si>
    <t>입장권 : 5/8/0/0</t>
    <phoneticPr fontId="1" type="noConversion"/>
  </si>
  <si>
    <t>입장권 : 3/4/0/4</t>
    <phoneticPr fontId="1" type="noConversion"/>
  </si>
  <si>
    <t>승급(투사)</t>
    <phoneticPr fontId="1" type="noConversion"/>
  </si>
  <si>
    <t>어빌9?</t>
    <phoneticPr fontId="1" type="noConversion"/>
  </si>
  <si>
    <t>어빌2,연구석2</t>
    <phoneticPr fontId="1" type="noConversion"/>
  </si>
  <si>
    <t>어빌3,연구석1</t>
    <phoneticPr fontId="1" type="noConversion"/>
  </si>
  <si>
    <t>어빌4</t>
    <phoneticPr fontId="1" type="noConversion"/>
  </si>
  <si>
    <t>연구석4</t>
    <phoneticPr fontId="1" type="noConversion"/>
  </si>
  <si>
    <t>14/27/8/0/2</t>
    <phoneticPr fontId="1" type="noConversion"/>
  </si>
  <si>
    <t>남음</t>
    <phoneticPr fontId="1" type="noConversion"/>
  </si>
  <si>
    <t>적 이름</t>
  </si>
  <si>
    <t>HP스테이지</t>
  </si>
  <si>
    <t>공격스테이지</t>
  </si>
  <si>
    <t>시전시간</t>
  </si>
  <si>
    <t>스킬수치</t>
  </si>
  <si>
    <t>도철1</t>
  </si>
  <si>
    <t>혼돈1</t>
  </si>
  <si>
    <t>도올1</t>
  </si>
  <si>
    <t>궁기1</t>
  </si>
  <si>
    <t>도철2</t>
  </si>
  <si>
    <t>혼돈2</t>
  </si>
  <si>
    <t>도올2</t>
  </si>
  <si>
    <t>궁기2</t>
  </si>
  <si>
    <t>도철3</t>
  </si>
  <si>
    <t>혼돈3</t>
  </si>
  <si>
    <t>도올3</t>
  </si>
  <si>
    <t>궁기3</t>
  </si>
  <si>
    <t>도철4</t>
  </si>
  <si>
    <t>혼돈4</t>
  </si>
  <si>
    <t>도올4</t>
  </si>
  <si>
    <t>궁기4</t>
  </si>
  <si>
    <t>쉬움(보상)</t>
    <phoneticPr fontId="1" type="noConversion"/>
  </si>
  <si>
    <t>보통(보상)</t>
    <phoneticPr fontId="1" type="noConversion"/>
  </si>
  <si>
    <t>어려움(보상)</t>
    <phoneticPr fontId="1" type="noConversion"/>
  </si>
  <si>
    <t>지옥(보상)</t>
    <phoneticPr fontId="1" type="noConversion"/>
  </si>
  <si>
    <t>총합 보상(하루)</t>
    <phoneticPr fontId="1" type="noConversion"/>
  </si>
  <si>
    <t>총합 보상(한달)</t>
    <phoneticPr fontId="1" type="noConversion"/>
  </si>
  <si>
    <t>25000장=근현대 영웅 15성</t>
    <phoneticPr fontId="1" type="noConversion"/>
  </si>
  <si>
    <t>근현대 15성(개월)</t>
    <phoneticPr fontId="1" type="noConversion"/>
  </si>
  <si>
    <t>도철 입장권</t>
    <phoneticPr fontId="1" type="noConversion"/>
  </si>
  <si>
    <t>혼돈 입장권</t>
    <phoneticPr fontId="1" type="noConversion"/>
  </si>
  <si>
    <t>도올 입장권</t>
    <phoneticPr fontId="1" type="noConversion"/>
  </si>
  <si>
    <t>궁기 입장권</t>
    <phoneticPr fontId="1" type="noConversion"/>
  </si>
  <si>
    <t>극한(보상)</t>
    <phoneticPr fontId="1" type="noConversion"/>
  </si>
  <si>
    <t>재앙</t>
    <phoneticPr fontId="1" type="noConversion"/>
  </si>
  <si>
    <t>재앙(보상)</t>
    <phoneticPr fontId="1" type="noConversion"/>
  </si>
  <si>
    <t>도철5</t>
    <phoneticPr fontId="1" type="noConversion"/>
  </si>
  <si>
    <t>혼돈5</t>
    <phoneticPr fontId="1" type="noConversion"/>
  </si>
  <si>
    <t>도올5</t>
    <phoneticPr fontId="1" type="noConversion"/>
  </si>
  <si>
    <t>궁기5</t>
    <phoneticPr fontId="1" type="noConversion"/>
  </si>
  <si>
    <t>난이도</t>
    <phoneticPr fontId="1" type="noConversion"/>
  </si>
  <si>
    <t>쉬움</t>
    <phoneticPr fontId="1" type="noConversion"/>
  </si>
  <si>
    <t>보통</t>
    <phoneticPr fontId="1" type="noConversion"/>
  </si>
  <si>
    <t>어려움</t>
    <phoneticPr fontId="1" type="noConversion"/>
  </si>
  <si>
    <t>극한</t>
    <phoneticPr fontId="1" type="noConversion"/>
  </si>
  <si>
    <t>이벤트 출석</t>
    <phoneticPr fontId="1" type="noConversion"/>
  </si>
  <si>
    <t>미니게임</t>
    <phoneticPr fontId="1" type="noConversion"/>
  </si>
  <si>
    <t>이벤트 던전</t>
    <phoneticPr fontId="1" type="noConversion"/>
  </si>
  <si>
    <t>이벤트 상점</t>
    <phoneticPr fontId="1" type="noConversion"/>
  </si>
  <si>
    <t>미션</t>
    <phoneticPr fontId="1" type="noConversion"/>
  </si>
  <si>
    <t>몬스터 처치</t>
    <phoneticPr fontId="1" type="noConversion"/>
  </si>
  <si>
    <t>육성하기</t>
    <phoneticPr fontId="1" type="noConversion"/>
  </si>
  <si>
    <t>던전 도전 및 소탕</t>
    <phoneticPr fontId="1" type="noConversion"/>
  </si>
  <si>
    <t>장비 합성</t>
    <phoneticPr fontId="1" type="noConversion"/>
  </si>
  <si>
    <t>장비 소환</t>
    <phoneticPr fontId="1" type="noConversion"/>
  </si>
  <si>
    <t>영웅 소환</t>
    <phoneticPr fontId="1" type="noConversion"/>
  </si>
  <si>
    <t>조건</t>
    <phoneticPr fontId="1" type="noConversion"/>
  </si>
  <si>
    <t>보상</t>
    <phoneticPr fontId="1" type="noConversion"/>
  </si>
  <si>
    <t>5회</t>
    <phoneticPr fontId="1" type="noConversion"/>
  </si>
  <si>
    <t>10회</t>
    <phoneticPr fontId="1" type="noConversion"/>
  </si>
  <si>
    <t>1000마리</t>
    <phoneticPr fontId="1" type="noConversion"/>
  </si>
  <si>
    <t>30회</t>
    <phoneticPr fontId="1" type="noConversion"/>
  </si>
  <si>
    <t>이벤트 기간</t>
    <phoneticPr fontId="1" type="noConversion"/>
  </si>
  <si>
    <t>30일</t>
    <phoneticPr fontId="1" type="noConversion"/>
  </si>
  <si>
    <t>보상(묘목)</t>
    <phoneticPr fontId="1" type="noConversion"/>
  </si>
  <si>
    <t>이벤트출석</t>
    <phoneticPr fontId="1" type="noConversion"/>
  </si>
  <si>
    <t>이벤트던전</t>
    <phoneticPr fontId="1" type="noConversion"/>
  </si>
  <si>
    <t>누적 보상</t>
    <phoneticPr fontId="1" type="noConversion"/>
  </si>
  <si>
    <t>종류</t>
    <phoneticPr fontId="1" type="noConversion"/>
  </si>
  <si>
    <t>상품</t>
    <phoneticPr fontId="1" type="noConversion"/>
  </si>
  <si>
    <t>상품구성</t>
    <phoneticPr fontId="1" type="noConversion"/>
  </si>
  <si>
    <t>현금 가치</t>
    <phoneticPr fontId="1" type="noConversion"/>
  </si>
  <si>
    <t>루비 가격</t>
    <phoneticPr fontId="1" type="noConversion"/>
  </si>
  <si>
    <t>다이아1개 원화가격</t>
    <phoneticPr fontId="1" type="noConversion"/>
  </si>
  <si>
    <t>현금1원당 다이아</t>
    <phoneticPr fontId="1" type="noConversion"/>
  </si>
  <si>
    <t>깡다 기준 효율</t>
    <phoneticPr fontId="1" type="noConversion"/>
  </si>
  <si>
    <t>한정</t>
    <phoneticPr fontId="1" type="noConversion"/>
  </si>
  <si>
    <t>일간:500%</t>
    <phoneticPr fontId="1" type="noConversion"/>
  </si>
  <si>
    <t>주간:500%</t>
    <phoneticPr fontId="1" type="noConversion"/>
  </si>
  <si>
    <t>패키지1:400%</t>
    <phoneticPr fontId="1" type="noConversion"/>
  </si>
  <si>
    <t>패키지2:500%</t>
    <phoneticPr fontId="1" type="noConversion"/>
  </si>
  <si>
    <t>패키지3:600%</t>
    <phoneticPr fontId="1" type="noConversion"/>
  </si>
  <si>
    <t>패키지4:700%</t>
    <phoneticPr fontId="1" type="noConversion"/>
  </si>
  <si>
    <t>패키지5:800%</t>
    <phoneticPr fontId="1" type="noConversion"/>
  </si>
  <si>
    <t>영웅:1300%</t>
    <phoneticPr fontId="1" type="noConversion"/>
  </si>
  <si>
    <t>돌발:1000%</t>
    <phoneticPr fontId="1" type="noConversion"/>
  </si>
  <si>
    <t>코인</t>
    <phoneticPr fontId="1" type="noConversion"/>
  </si>
  <si>
    <t>게임 로그인</t>
    <phoneticPr fontId="1" type="noConversion"/>
  </si>
  <si>
    <t>1회</t>
    <phoneticPr fontId="1" type="noConversion"/>
  </si>
  <si>
    <t>고려영웅선택권</t>
    <phoneticPr fontId="1" type="noConversion"/>
  </si>
  <si>
    <t>조선영웅선택권</t>
    <phoneticPr fontId="1" type="noConversion"/>
  </si>
  <si>
    <t>근현대소환권</t>
    <phoneticPr fontId="1" type="noConversion"/>
  </si>
  <si>
    <t>가속소환권</t>
    <phoneticPr fontId="1" type="noConversion"/>
  </si>
  <si>
    <t>[박범]영웅조각</t>
    <phoneticPr fontId="1" type="noConversion"/>
  </si>
  <si>
    <t>[김준]영웅조각</t>
    <phoneticPr fontId="1" type="noConversion"/>
  </si>
  <si>
    <t>코인 비용</t>
    <phoneticPr fontId="1" type="noConversion"/>
  </si>
  <si>
    <t>유저 구분</t>
  </si>
  <si>
    <t>던전 보상 합계 (코인)</t>
  </si>
  <si>
    <t>무과금~일반 유저</t>
  </si>
  <si>
    <t>중위권 유저</t>
  </si>
  <si>
    <t>중상위권 유저</t>
  </si>
  <si>
    <t>상위권 유저</t>
  </si>
  <si>
    <t>최상위 랭커</t>
  </si>
  <si>
    <t>코인 교환소</t>
    <phoneticPr fontId="1" type="noConversion"/>
  </si>
  <si>
    <t>평균 도달 단계</t>
    <phoneticPr fontId="1" type="noConversion"/>
  </si>
  <si>
    <t>상위권 유저</t>
    <phoneticPr fontId="1" type="noConversion"/>
  </si>
  <si>
    <t>최상위 랭커</t>
    <phoneticPr fontId="1" type="noConversion"/>
  </si>
  <si>
    <t>총 던전 보상(4주)</t>
    <phoneticPr fontId="1" type="noConversion"/>
  </si>
  <si>
    <t>보상(무료+광고)</t>
    <phoneticPr fontId="1" type="noConversion"/>
  </si>
  <si>
    <t>유저 테스트</t>
    <phoneticPr fontId="1" type="noConversion"/>
  </si>
  <si>
    <t>출석 보상</t>
  </si>
  <si>
    <t>Level</t>
    <phoneticPr fontId="1" type="noConversion"/>
  </si>
  <si>
    <t>유저명</t>
  </si>
  <si>
    <t>유저01</t>
  </si>
  <si>
    <t>유저02</t>
  </si>
  <si>
    <t>유저03</t>
  </si>
  <si>
    <t>유저04</t>
  </si>
  <si>
    <t>유저05</t>
  </si>
  <si>
    <t>유저06</t>
  </si>
  <si>
    <t>유저07</t>
  </si>
  <si>
    <t>(미니게임)
누적 점수 보상</t>
    <phoneticPr fontId="1" type="noConversion"/>
  </si>
  <si>
    <t>(미니게임) 
누적 점수</t>
    <phoneticPr fontId="1" type="noConversion"/>
  </si>
  <si>
    <t>(미니게임)
최고 점수</t>
    <phoneticPr fontId="1" type="noConversion"/>
  </si>
  <si>
    <t>(미니게임)
최고 점수 보상</t>
    <phoneticPr fontId="1" type="noConversion"/>
  </si>
  <si>
    <t>던전 단계</t>
    <phoneticPr fontId="1" type="noConversion"/>
  </si>
  <si>
    <t>총 수급량</t>
    <phoneticPr fontId="1" type="noConversion"/>
  </si>
  <si>
    <t>던전 보상</t>
    <phoneticPr fontId="1" type="noConversion"/>
  </si>
  <si>
    <t>던전 보상 (x4)</t>
    <phoneticPr fontId="1" type="noConversion"/>
  </si>
  <si>
    <t>유저08(1위)</t>
    <phoneticPr fontId="1" type="noConversion"/>
  </si>
  <si>
    <t>유저09(중간)</t>
    <phoneticPr fontId="1" type="noConversion"/>
  </si>
  <si>
    <t>유저10(커스텀)</t>
    <phoneticPr fontId="1" type="noConversion"/>
  </si>
  <si>
    <t>구매 제한</t>
    <phoneticPr fontId="1" type="noConversion"/>
  </si>
  <si>
    <t>이벤트상점</t>
    <phoneticPr fontId="1" type="noConversion"/>
  </si>
  <si>
    <t>한 달 수급(800)</t>
    <phoneticPr fontId="1" type="noConversion"/>
  </si>
  <si>
    <t>누적 점수(1일 1회)</t>
    <phoneticPr fontId="1" type="noConversion"/>
  </si>
  <si>
    <t>보상(1일 1회)</t>
    <phoneticPr fontId="1" type="noConversion"/>
  </si>
  <si>
    <t>이벤트출석</t>
  </si>
  <si>
    <t>미니게임</t>
  </si>
  <si>
    <t>이벤트던전</t>
  </si>
  <si>
    <t>한 달 수급(400)</t>
    <phoneticPr fontId="1" type="noConversion"/>
  </si>
  <si>
    <t>한 달 수급(600)</t>
    <phoneticPr fontId="1" type="noConversion"/>
  </si>
  <si>
    <t>200스테이지</t>
    <phoneticPr fontId="1" type="noConversion"/>
  </si>
  <si>
    <t>400스테이지</t>
    <phoneticPr fontId="1" type="noConversion"/>
  </si>
  <si>
    <t>600스테이지</t>
    <phoneticPr fontId="1" type="noConversion"/>
  </si>
  <si>
    <t>800스테이지</t>
    <phoneticPr fontId="1" type="noConversion"/>
  </si>
  <si>
    <t>1125스테이지</t>
    <phoneticPr fontId="1" type="noConversion"/>
  </si>
  <si>
    <t>1입장권</t>
    <phoneticPr fontId="1" type="noConversion"/>
  </si>
  <si>
    <t>2입장권</t>
    <phoneticPr fontId="1" type="noConversion"/>
  </si>
  <si>
    <t>3입장권</t>
  </si>
  <si>
    <t>4입장권</t>
  </si>
  <si>
    <t>5입장권</t>
  </si>
  <si>
    <t>[신화2]대모보검</t>
    <phoneticPr fontId="1" type="noConversion"/>
  </si>
  <si>
    <t>[신화2]강룡의갑옷</t>
    <phoneticPr fontId="1" type="noConversion"/>
  </si>
  <si>
    <t>300스테이지</t>
    <phoneticPr fontId="1" type="noConversion"/>
  </si>
  <si>
    <t>총 코인 비용</t>
    <phoneticPr fontId="1" type="noConversion"/>
  </si>
  <si>
    <t>코인1개당 다이아</t>
    <phoneticPr fontId="1" type="noConversion"/>
  </si>
  <si>
    <t>한 달 수급(최상위)</t>
    <phoneticPr fontId="1" type="noConversion"/>
  </si>
  <si>
    <t>총합</t>
    <phoneticPr fontId="1" type="noConversion"/>
  </si>
  <si>
    <t>하루 다이아 가치</t>
    <phoneticPr fontId="1" type="noConversion"/>
  </si>
  <si>
    <t>하루 수급 코인</t>
    <phoneticPr fontId="1" type="noConversion"/>
  </si>
  <si>
    <t>1코인 당 다이아가치</t>
    <phoneticPr fontId="1" type="noConversion"/>
  </si>
  <si>
    <t>한 달 수급(200)</t>
    <phoneticPr fontId="1" type="noConversion"/>
  </si>
  <si>
    <t>한 달 수급(300)</t>
    <phoneticPr fontId="1" type="noConversion"/>
  </si>
  <si>
    <t>한개당 다이아 가치</t>
    <phoneticPr fontId="1" type="noConversion"/>
  </si>
  <si>
    <t>총 다이아 가치</t>
    <phoneticPr fontId="1" type="noConversion"/>
  </si>
  <si>
    <t>이벤트 패키지(총 40만원)</t>
    <phoneticPr fontId="1" type="noConversion"/>
  </si>
  <si>
    <t>상품 가격</t>
    <phoneticPr fontId="1" type="noConversion"/>
  </si>
  <si>
    <t>상품 구매 제한</t>
    <phoneticPr fontId="1" type="noConversion"/>
  </si>
  <si>
    <t>상품 종류</t>
    <phoneticPr fontId="1" type="noConversion"/>
  </si>
  <si>
    <t>상품구성</t>
  </si>
  <si>
    <t>코인</t>
  </si>
  <si>
    <t>개수</t>
  </si>
  <si>
    <t>다이아 가치</t>
  </si>
  <si>
    <t>현금 가치</t>
  </si>
  <si>
    <t>루비 가격</t>
  </si>
  <si>
    <t>다이아1개 원화가격</t>
  </si>
  <si>
    <t>현금1원당 다이아</t>
  </si>
  <si>
    <t>깡다 기준 효율</t>
  </si>
  <si>
    <t>종류</t>
  </si>
  <si>
    <t>코인+다이아+어빌석</t>
    <phoneticPr fontId="1" type="noConversion"/>
  </si>
  <si>
    <t>코인+다이아+무기소환권</t>
    <phoneticPr fontId="1" type="noConversion"/>
  </si>
  <si>
    <t>코인+다이아+갑옷소환권</t>
    <phoneticPr fontId="1" type="noConversion"/>
  </si>
  <si>
    <t>코인+다이아+고려소환권</t>
    <phoneticPr fontId="1" type="noConversion"/>
  </si>
  <si>
    <t>코인+다이아+조선소환권</t>
    <phoneticPr fontId="1" type="noConversion"/>
  </si>
  <si>
    <t>코인+다이아+입장권(1,2,3,4)</t>
    <phoneticPr fontId="1" type="noConversion"/>
  </si>
  <si>
    <t>코인+다이아</t>
    <phoneticPr fontId="1" type="noConversion"/>
  </si>
  <si>
    <t>계정한정:850%</t>
    <phoneticPr fontId="1" type="noConversion"/>
  </si>
  <si>
    <t>코인+다이아+입장권(1,2,3,4,5)</t>
    <phoneticPr fontId="1" type="noConversion"/>
  </si>
  <si>
    <t>15일 수급(800)</t>
    <phoneticPr fontId="1" type="noConversion"/>
  </si>
  <si>
    <t>총 던전 보상(15일)</t>
    <phoneticPr fontId="1" type="noConversion"/>
  </si>
  <si>
    <t>15일 수급(400)</t>
    <phoneticPr fontId="1" type="noConversion"/>
  </si>
  <si>
    <t>15일 수급(1125)</t>
    <phoneticPr fontId="1" type="noConversion"/>
  </si>
  <si>
    <t>15일 수급(200)</t>
    <phoneticPr fontId="1" type="noConversion"/>
  </si>
  <si>
    <t>15일 수급(600)</t>
    <phoneticPr fontId="1" type="noConversion"/>
  </si>
  <si>
    <t>[신화1]계림로보검</t>
    <phoneticPr fontId="1" type="noConversion"/>
  </si>
  <si>
    <t>구매 제한: 5개</t>
    <phoneticPr fontId="1" type="noConversion"/>
  </si>
  <si>
    <t>코인+다이아+근현대소환권</t>
    <phoneticPr fontId="1" type="noConversion"/>
  </si>
  <si>
    <t>코인+다이아+패기소환권</t>
    <phoneticPr fontId="1" type="noConversion"/>
  </si>
  <si>
    <t>코인+다이아+가속소환권</t>
    <phoneticPr fontId="1" type="noConversion"/>
  </si>
  <si>
    <t>[신화1]홍련의 갑옷</t>
    <phoneticPr fontId="1" type="noConversion"/>
  </si>
  <si>
    <t>[신화1]멸천황뢰</t>
    <phoneticPr fontId="1" type="noConversion"/>
  </si>
  <si>
    <t>[신화2]무간윤회</t>
    <phoneticPr fontId="1" type="noConversion"/>
  </si>
  <si>
    <t>구매 제한: 1개</t>
    <phoneticPr fontId="1" type="noConversion"/>
  </si>
  <si>
    <t>15일 수급(500)</t>
    <phoneticPr fontId="1" type="noConversion"/>
  </si>
  <si>
    <t>평균 유저</t>
    <phoneticPr fontId="1" type="noConversion"/>
  </si>
  <si>
    <t>500스테이지</t>
    <phoneticPr fontId="1" type="noConversion"/>
  </si>
  <si>
    <t>무기소환권</t>
    <phoneticPr fontId="1" type="noConversion"/>
  </si>
  <si>
    <t>갑옷소환권</t>
    <phoneticPr fontId="1" type="noConversion"/>
  </si>
  <si>
    <t>고려소환권</t>
    <phoneticPr fontId="1" type="noConversion"/>
  </si>
  <si>
    <t>조선소환권</t>
    <phoneticPr fontId="1" type="noConversion"/>
  </si>
  <si>
    <t>패기소환권</t>
    <phoneticPr fontId="1" type="noConversion"/>
  </si>
  <si>
    <t>구매 제한: 3개</t>
    <phoneticPr fontId="1" type="noConversion"/>
  </si>
  <si>
    <t>총 필요 연구석</t>
    <phoneticPr fontId="1" type="noConversion"/>
  </si>
  <si>
    <t>300%가속(분)</t>
    <phoneticPr fontId="1" type="noConversion"/>
  </si>
  <si>
    <t>300%가속(시)</t>
    <phoneticPr fontId="1" type="noConversion"/>
  </si>
  <si>
    <t>고대 (개수)</t>
    <phoneticPr fontId="1" type="noConversion"/>
  </si>
  <si>
    <t>중세 (개수)</t>
    <phoneticPr fontId="1" type="noConversion"/>
  </si>
  <si>
    <t>근세(개수)</t>
    <phoneticPr fontId="1" type="noConversion"/>
  </si>
  <si>
    <t>근대(개수)</t>
    <phoneticPr fontId="1" type="noConversion"/>
  </si>
  <si>
    <t>능력 수치</t>
    <phoneticPr fontId="1" type="noConversion"/>
  </si>
  <si>
    <t>수치 합</t>
    <phoneticPr fontId="1" type="noConversion"/>
  </si>
  <si>
    <t>70/100/130/170/200</t>
    <phoneticPr fontId="1" type="noConversion"/>
  </si>
  <si>
    <t>10/20/100/150</t>
    <phoneticPr fontId="1" type="noConversion"/>
  </si>
  <si>
    <t>10/20/100/50/150</t>
    <phoneticPr fontId="1" type="noConversion"/>
  </si>
  <si>
    <t>70/150/200/300</t>
    <phoneticPr fontId="1" type="noConversion"/>
  </si>
  <si>
    <t>50/100/60</t>
    <phoneticPr fontId="1" type="noConversion"/>
  </si>
  <si>
    <t>200/250</t>
    <phoneticPr fontId="1" type="noConversion"/>
  </si>
  <si>
    <t>50/60</t>
    <phoneticPr fontId="1" type="noConversion"/>
  </si>
  <si>
    <t>100/150</t>
    <phoneticPr fontId="1" type="noConversion"/>
  </si>
  <si>
    <t>10/30/25</t>
    <phoneticPr fontId="1" type="noConversion"/>
  </si>
  <si>
    <t>20/50/80</t>
    <phoneticPr fontId="1" type="noConversion"/>
  </si>
  <si>
    <t>15/25/50/50</t>
    <phoneticPr fontId="1" type="noConversion"/>
  </si>
  <si>
    <t>30/60/90/120</t>
    <phoneticPr fontId="1" type="noConversion"/>
  </si>
  <si>
    <t>25/100/100</t>
    <phoneticPr fontId="1" type="noConversion"/>
  </si>
  <si>
    <t>10/20/10/20</t>
    <phoneticPr fontId="1" type="noConversion"/>
  </si>
  <si>
    <t>20/20/20</t>
    <phoneticPr fontId="1" type="noConversion"/>
  </si>
  <si>
    <t>15/25</t>
    <phoneticPr fontId="1" type="noConversion"/>
  </si>
  <si>
    <t>100/100</t>
    <phoneticPr fontId="1" type="noConversion"/>
  </si>
  <si>
    <t>100/100/100/100/100</t>
    <phoneticPr fontId="1" type="noConversion"/>
  </si>
  <si>
    <t>100/100/100/200</t>
    <phoneticPr fontId="1" type="noConversion"/>
  </si>
  <si>
    <t>10/15/20</t>
    <phoneticPr fontId="1" type="noConversion"/>
  </si>
  <si>
    <t>20/30/50</t>
    <phoneticPr fontId="1" type="noConversion"/>
  </si>
  <si>
    <t>10/10</t>
    <phoneticPr fontId="1" type="noConversion"/>
  </si>
  <si>
    <t>5/5</t>
    <phoneticPr fontId="1" type="noConversion"/>
  </si>
  <si>
    <t>보스전 시간 증가</t>
    <phoneticPr fontId="1" type="noConversion"/>
  </si>
  <si>
    <t>총 수치 합</t>
    <phoneticPr fontId="1" type="noConversion"/>
  </si>
  <si>
    <t>현대(개수)</t>
    <phoneticPr fontId="1" type="noConversion"/>
  </si>
  <si>
    <t>500/2000</t>
    <phoneticPr fontId="1" type="noConversion"/>
  </si>
  <si>
    <t>300/800/2100</t>
    <phoneticPr fontId="1" type="noConversion"/>
  </si>
  <si>
    <t>200/600/1700</t>
    <phoneticPr fontId="1" type="noConversion"/>
  </si>
  <si>
    <t>500/1000</t>
    <phoneticPr fontId="1" type="noConversion"/>
  </si>
  <si>
    <t>300/700</t>
    <phoneticPr fontId="1" type="noConversion"/>
  </si>
  <si>
    <t>500/1500</t>
    <phoneticPr fontId="1" type="noConversion"/>
  </si>
  <si>
    <t>50/200</t>
    <phoneticPr fontId="1" type="noConversion"/>
  </si>
  <si>
    <t>20/80</t>
    <phoneticPr fontId="1" type="noConversion"/>
  </si>
  <si>
    <t>10/15</t>
    <phoneticPr fontId="1" type="noConversion"/>
  </si>
  <si>
    <t>200/500/1300</t>
  </si>
  <si>
    <t>100/150/200/250/300/1000</t>
  </si>
  <si>
    <t>5/10/10</t>
    <phoneticPr fontId="1" type="noConversion"/>
  </si>
  <si>
    <t>5/5/10</t>
    <phoneticPr fontId="1" type="noConversion"/>
  </si>
  <si>
    <t>2000/4000</t>
    <phoneticPr fontId="1" type="noConversion"/>
  </si>
  <si>
    <t>3000/5000</t>
    <phoneticPr fontId="1" type="noConversion"/>
  </si>
  <si>
    <t>1000/2000/3000</t>
    <phoneticPr fontId="1" type="noConversion"/>
  </si>
  <si>
    <t>1000/3000/4000</t>
    <phoneticPr fontId="1" type="noConversion"/>
  </si>
  <si>
    <t>10/20/45/65/100/160</t>
    <phoneticPr fontId="1" type="noConversion"/>
  </si>
  <si>
    <t>20/50/60/170</t>
    <phoneticPr fontId="1" type="noConversion"/>
  </si>
  <si>
    <t>100/110/130/160/200/240/260</t>
    <phoneticPr fontId="1" type="noConversion"/>
  </si>
  <si>
    <t>100/120/160/220/400</t>
    <phoneticPr fontId="1" type="noConversion"/>
  </si>
  <si>
    <t>500/800/1200</t>
    <phoneticPr fontId="1" type="noConversion"/>
  </si>
  <si>
    <t>100/250/400</t>
    <phoneticPr fontId="1" type="noConversion"/>
  </si>
  <si>
    <t>20/30/100</t>
    <phoneticPr fontId="1" type="noConversion"/>
  </si>
  <si>
    <t>100/200/300/400/500/1000/1500</t>
    <phoneticPr fontId="1" type="noConversion"/>
  </si>
  <si>
    <t>제공 스탯</t>
  </si>
  <si>
    <t>제공 스탯 정보</t>
  </si>
  <si>
    <t>1회 연구</t>
  </si>
  <si>
    <t>2회 연구</t>
  </si>
  <si>
    <t>3회 연구</t>
  </si>
  <si>
    <t>4회 연구</t>
  </si>
  <si>
    <t>5회 연구</t>
  </si>
  <si>
    <t>6회 연구</t>
  </si>
  <si>
    <t>7회 연구</t>
  </si>
  <si>
    <t>8회 연구</t>
  </si>
  <si>
    <t>9회 연구</t>
  </si>
  <si>
    <t>10회 연구</t>
  </si>
  <si>
    <t>연구시간1</t>
  </si>
  <si>
    <t>연구시간2</t>
  </si>
  <si>
    <t>연구시간3</t>
  </si>
  <si>
    <t>연구시간4</t>
  </si>
  <si>
    <t>연구시간5</t>
  </si>
  <si>
    <t>연구시간6</t>
  </si>
  <si>
    <t>연구시간7</t>
  </si>
  <si>
    <t>연구시간8</t>
  </si>
  <si>
    <t>연구시간9</t>
  </si>
  <si>
    <t>연구시간10</t>
  </si>
  <si>
    <t>0d 00:08:00</t>
  </si>
  <si>
    <t>0d 00:20:12</t>
  </si>
  <si>
    <t>0d 00:30:18</t>
  </si>
  <si>
    <t>0d 00:45:28</t>
  </si>
  <si>
    <t>0d 01:15:47</t>
  </si>
  <si>
    <t>0d 01:53:41</t>
  </si>
  <si>
    <t>0d 02:50:31</t>
  </si>
  <si>
    <t>0d 16:40:00</t>
  </si>
  <si>
    <t>0d 02:31:36</t>
  </si>
  <si>
    <t>0d 03:47:27</t>
  </si>
  <si>
    <t>0d 05:41:13</t>
  </si>
  <si>
    <t>0d 08:31:52</t>
  </si>
  <si>
    <t>0d 12:47:49</t>
  </si>
  <si>
    <t>0d 06:19:01</t>
  </si>
  <si>
    <t>0d 09:28:38</t>
  </si>
  <si>
    <t>0d 14:13:04</t>
  </si>
  <si>
    <t>0d 21:19:42</t>
  </si>
  <si>
    <t>1d 07:59:33</t>
  </si>
  <si>
    <t>1d 22:40:00</t>
  </si>
  <si>
    <t>2d 18:40:00</t>
  </si>
  <si>
    <t>1d 06:19:20</t>
  </si>
  <si>
    <t>1d 21:29:29</t>
  </si>
  <si>
    <t>2d 20:14:43</t>
  </si>
  <si>
    <t>4d 06:22:34</t>
  </si>
  <si>
    <t>6d 09:33:51</t>
  </si>
  <si>
    <t>0d 05:52:49</t>
  </si>
  <si>
    <t>0d 08:48:50</t>
  </si>
  <si>
    <t>0d 13:13:39</t>
  </si>
  <si>
    <t>0d 19:51:17</t>
  </si>
  <si>
    <t>1d 05:46:32</t>
  </si>
  <si>
    <t>1d 20:40:12</t>
  </si>
  <si>
    <t>2d 19:00:19</t>
  </si>
  <si>
    <t>4d 04:30:52</t>
  </si>
  <si>
    <t>6d 06:46:19</t>
  </si>
  <si>
    <t>9d 10:09:05</t>
  </si>
  <si>
    <t>5d 13:20:00</t>
  </si>
  <si>
    <t>2d 04:37:40</t>
  </si>
  <si>
    <t>3d 06:56:55</t>
  </si>
  <si>
    <t>4d 22:25:23</t>
  </si>
  <si>
    <t>6d 22:40:00</t>
  </si>
  <si>
    <t>0d 07:03:23</t>
  </si>
  <si>
    <t>0d 10:34:36</t>
  </si>
  <si>
    <t>0d 15:52:23</t>
  </si>
  <si>
    <t>0d 23:49:33</t>
  </si>
  <si>
    <t>1d 11:43:51</t>
  </si>
  <si>
    <t>2d 05:36:15</t>
  </si>
  <si>
    <t>3d 08:24:23</t>
  </si>
  <si>
    <t>5d 00:37:03</t>
  </si>
  <si>
    <t>7d 12:55:35</t>
  </si>
  <si>
    <t>11d 07:22:54</t>
  </si>
  <si>
    <t>0d 10:17:26</t>
  </si>
  <si>
    <t>0d 15:25:28</t>
  </si>
  <si>
    <t>0d 23:08:54</t>
  </si>
  <si>
    <t>1d 10:44:46</t>
  </si>
  <si>
    <t>2d 04:06:27</t>
  </si>
  <si>
    <t>3d 06:10:22</t>
  </si>
  <si>
    <t>4d 21:15:33</t>
  </si>
  <si>
    <t>7d 07:54:02</t>
  </si>
  <si>
    <t>10d 23:51:03</t>
  </si>
  <si>
    <t>16d 11:45:53</t>
  </si>
  <si>
    <t>0d 14:42:04</t>
  </si>
  <si>
    <t>0d 22:02:06</t>
  </si>
  <si>
    <t>1d 09:04:09</t>
  </si>
  <si>
    <t>2d 01:38:14</t>
  </si>
  <si>
    <t>3d 02:26:21</t>
  </si>
  <si>
    <t>4d 15:40:32</t>
  </si>
  <si>
    <t>6d 23:30:48</t>
  </si>
  <si>
    <t>10d 11:17:12</t>
  </si>
  <si>
    <t>15d 16:55:48</t>
  </si>
  <si>
    <t>23d 13:22:42</t>
  </si>
  <si>
    <t>0d 08:49:14</t>
  </si>
  <si>
    <t>0d 13:13:15</t>
  </si>
  <si>
    <t>0d 19:50:29</t>
  </si>
  <si>
    <t>1d 05:46:56</t>
  </si>
  <si>
    <t>1d 20:39:48</t>
  </si>
  <si>
    <t>4d 04:30:28</t>
  </si>
  <si>
    <t>9d 10:09:29</t>
  </si>
  <si>
    <t>14d 03:13:37</t>
  </si>
  <si>
    <t>0d 07:21:02</t>
  </si>
  <si>
    <t>0d 11:01:03</t>
  </si>
  <si>
    <t>0d 16:32:04</t>
  </si>
  <si>
    <t>1d 00:49:07</t>
  </si>
  <si>
    <t>1d 13:13:10</t>
  </si>
  <si>
    <t>2d 07:50:16</t>
  </si>
  <si>
    <t>3d 11:45:24</t>
  </si>
  <si>
    <t>5d 05:38:36</t>
  </si>
  <si>
    <t>7d 20:27:54</t>
  </si>
  <si>
    <t>11d 18:41:21</t>
  </si>
  <si>
    <t>0d 04:24:37</t>
  </si>
  <si>
    <t>0d 06:36:37</t>
  </si>
  <si>
    <t>0d 09:55:14</t>
  </si>
  <si>
    <t>0d 14:53:28</t>
  </si>
  <si>
    <t>0d 22:19:54</t>
  </si>
  <si>
    <t>1d 09:30:09</t>
  </si>
  <si>
    <t>2d 02:15:14</t>
  </si>
  <si>
    <t>3d 03:23:09</t>
  </si>
  <si>
    <t>4d 17:04:44</t>
  </si>
  <si>
    <t>7d 01:36:48</t>
  </si>
  <si>
    <t>13d 21:20:00</t>
  </si>
  <si>
    <t>2d 15:10:18</t>
  </si>
  <si>
    <t>3d 22:46:27</t>
  </si>
  <si>
    <t>5d 22:10:40</t>
  </si>
  <si>
    <t>8d 21:17:01</t>
  </si>
  <si>
    <t>13d 07:55:32</t>
  </si>
  <si>
    <t>1d 15:10:18</t>
  </si>
  <si>
    <t>1d 22:46:27</t>
  </si>
  <si>
    <t>2d 22:10:40</t>
  </si>
  <si>
    <t>4d 21:17:01</t>
  </si>
  <si>
    <t>6d 07:55:32</t>
  </si>
  <si>
    <t>0d 21:30:47</t>
  </si>
  <si>
    <t>1d 08:18:09</t>
  </si>
  <si>
    <t>2d 00:26:14</t>
  </si>
  <si>
    <t>3d 00:41:20</t>
  </si>
  <si>
    <t>4d 14:32:05</t>
  </si>
  <si>
    <t>6d 21:48:08</t>
  </si>
  <si>
    <t>10d 08:43:12</t>
  </si>
  <si>
    <t>1d 20:13:12</t>
  </si>
  <si>
    <t>2d 18:20:31</t>
  </si>
  <si>
    <t>4d 03:31:28</t>
  </si>
  <si>
    <t>6d 05:17:54</t>
  </si>
  <si>
    <t>9d 07:56:52</t>
  </si>
  <si>
    <t>0d 11:45:39</t>
  </si>
  <si>
    <t>0d 17:37:41</t>
  </si>
  <si>
    <t>1d 02:27:19</t>
  </si>
  <si>
    <t>1d 15:42:35</t>
  </si>
  <si>
    <t>2d 11:33:05</t>
  </si>
  <si>
    <t>3d 17:20:25</t>
  </si>
  <si>
    <t>5d 14:00:38</t>
  </si>
  <si>
    <t>8d 09:01:45</t>
  </si>
  <si>
    <t>12d 13:32:38</t>
  </si>
  <si>
    <t>18d 20:18:10</t>
  </si>
  <si>
    <t>5d 06:18:25</t>
  </si>
  <si>
    <t>7d 21:28:37</t>
  </si>
  <si>
    <t>11d 20:12:56</t>
  </si>
  <si>
    <t>3d 10:07:23</t>
  </si>
  <si>
    <t>5d 03:12:23</t>
  </si>
  <si>
    <t>7d 16:49:53</t>
  </si>
  <si>
    <t>11d 13:16:07</t>
  </si>
  <si>
    <t>17d 07:54:11</t>
  </si>
  <si>
    <t>1d 10:07:23</t>
  </si>
  <si>
    <t>3d 03:12:23</t>
  </si>
  <si>
    <t>4d 16:49:53</t>
  </si>
  <si>
    <t>6d 13:16:07</t>
  </si>
  <si>
    <t>9d 07:54:11</t>
  </si>
  <si>
    <t>0d 22:03:06</t>
  </si>
  <si>
    <t>1d 09:03:09</t>
  </si>
  <si>
    <t>2d 01:36:14</t>
  </si>
  <si>
    <t>3d 02:27:21</t>
  </si>
  <si>
    <t>4d 15:39:32</t>
  </si>
  <si>
    <t>10d 11:16:12</t>
  </si>
  <si>
    <t>23d 13:23:42</t>
  </si>
  <si>
    <t>35d 08:04:04</t>
  </si>
  <si>
    <t>27d 18:40:00</t>
  </si>
  <si>
    <t>10d 10:00:00</t>
  </si>
  <si>
    <t>17d 08:40:00</t>
  </si>
  <si>
    <t>20d 20:00:00</t>
  </si>
  <si>
    <t>12d 12:00:00</t>
  </si>
  <si>
    <t>18d 18:00:00</t>
  </si>
  <si>
    <t>31d 06:00:00</t>
  </si>
  <si>
    <t>34d 17:20:00</t>
  </si>
  <si>
    <t>2d 02:30:18</t>
  </si>
  <si>
    <t>3d 03:45:27</t>
  </si>
  <si>
    <t>4d 05:00:36</t>
  </si>
  <si>
    <t>5d 06:15:09</t>
  </si>
  <si>
    <t>6d 07:30:19</t>
  </si>
  <si>
    <t>7d 08:46:28</t>
  </si>
  <si>
    <t>8d 10:01:07</t>
  </si>
  <si>
    <t>9d 11:16:58</t>
  </si>
  <si>
    <t>10d 12:31:18</t>
  </si>
  <si>
    <t>12d 15:01:10</t>
  </si>
  <si>
    <t>3d 20:06:18</t>
  </si>
  <si>
    <t>5d 18:09:28</t>
  </si>
  <si>
    <t>7d 16:12:37</t>
  </si>
  <si>
    <t>9d 14:15:47</t>
  </si>
  <si>
    <t>11d 12:18:56</t>
  </si>
  <si>
    <t>15d 08:25:15</t>
  </si>
  <si>
    <t>19d 04:31:34</t>
  </si>
  <si>
    <t>2d 07:33:20</t>
  </si>
  <si>
    <t>3d 11:20:00</t>
  </si>
  <si>
    <t>4d 15:06:40</t>
  </si>
  <si>
    <t>5d 18:53:20</t>
  </si>
  <si>
    <t>9d 06:13:20</t>
  </si>
  <si>
    <t>11d 13:46:40</t>
  </si>
  <si>
    <t>18d 12:26:40</t>
  </si>
  <si>
    <t>2d 00:08:53</t>
  </si>
  <si>
    <t>3d 00:13:19</t>
  </si>
  <si>
    <t>4d 00:17:46</t>
  </si>
  <si>
    <t>5d 00:22:13</t>
  </si>
  <si>
    <t>6d 00:26:39</t>
  </si>
  <si>
    <t>8d 00:35:33</t>
  </si>
  <si>
    <t>10d 00:44:26</t>
  </si>
  <si>
    <t>12d 00:53:19</t>
  </si>
  <si>
    <t>16d 01:11:06</t>
  </si>
  <si>
    <t>24d 01:46:39</t>
  </si>
  <si>
    <t>1d 16:44:26</t>
  </si>
  <si>
    <t>2d 13:06:40</t>
  </si>
  <si>
    <t>3d 09:28:53</t>
  </si>
  <si>
    <t>4d 05:51:06</t>
  </si>
  <si>
    <t>5d 02:13:20</t>
  </si>
  <si>
    <t>6d 18:57:46</t>
  </si>
  <si>
    <t>8d 11:42:13</t>
  </si>
  <si>
    <t>10d 04:26:40</t>
  </si>
  <si>
    <t>13d 13:55:33</t>
  </si>
  <si>
    <t>20d 08:53:20</t>
  </si>
  <si>
    <t>38d 04:40:00</t>
  </si>
  <si>
    <t>41d 16:00:00</t>
  </si>
  <si>
    <t>23d 03:33:20</t>
  </si>
  <si>
    <t>45d 03:20:00</t>
  </si>
  <si>
    <t>3d 20:35:33</t>
  </si>
  <si>
    <t>7d 17:11:06</t>
  </si>
  <si>
    <t>9d 15:28:53</t>
  </si>
  <si>
    <t>15d 10:22:13</t>
  </si>
  <si>
    <t>19d 06:57:46</t>
  </si>
  <si>
    <t>30d 20:44:26</t>
  </si>
  <si>
    <t>46d 07:06:40</t>
  </si>
  <si>
    <t>3d 02:04:26</t>
  </si>
  <si>
    <t>6d 04:08:53</t>
  </si>
  <si>
    <t>12d 08:17:46</t>
  </si>
  <si>
    <t>24d 16:35:33</t>
  </si>
  <si>
    <t>37d 00:53:20</t>
  </si>
  <si>
    <t>48d 14:40:00</t>
  </si>
  <si>
    <t>8d 16:20:00</t>
  </si>
  <si>
    <t>13d 00:30:00</t>
  </si>
  <si>
    <t>21d 16:50:00</t>
  </si>
  <si>
    <t>26d 01:00:00</t>
  </si>
  <si>
    <t>49d 09:11:06</t>
  </si>
  <si>
    <t>74d 01:46:40</t>
  </si>
  <si>
    <t>55d 13:20:00</t>
  </si>
  <si>
    <t>6d 09:30:31</t>
  </si>
  <si>
    <t>12d 19:01:03</t>
  </si>
  <si>
    <t>15d 23:46:18</t>
  </si>
  <si>
    <t>25d 14:02:06</t>
  </si>
  <si>
    <t>31d 23:32:37</t>
  </si>
  <si>
    <t>62d 12:00:00</t>
  </si>
  <si>
    <t>9d 22:05:42</t>
  </si>
  <si>
    <t>14d 21:08:34</t>
  </si>
  <si>
    <t>19d 20:11:25</t>
  </si>
  <si>
    <t>24d 19:14:17</t>
  </si>
  <si>
    <t>4d 04:00:00</t>
  </si>
  <si>
    <t>6d 06:00:00</t>
  </si>
  <si>
    <t>8d 08:00:00</t>
  </si>
  <si>
    <t>16d 16:00:00</t>
  </si>
  <si>
    <t>25d 00:00:00</t>
  </si>
  <si>
    <t>33d 08:00:00</t>
  </si>
  <si>
    <t>50d 00:00:00</t>
  </si>
  <si>
    <t>19d 02:20:00</t>
  </si>
  <si>
    <t>57d 07:00:00</t>
  </si>
  <si>
    <t>근세</t>
    <phoneticPr fontId="1" type="noConversion"/>
  </si>
  <si>
    <t>32d 07:13:44</t>
  </si>
  <si>
    <t>47d 03:02:10</t>
  </si>
  <si>
    <t>71d 01:44:05</t>
  </si>
  <si>
    <t>10d 13:05:47</t>
  </si>
  <si>
    <t>11d 14:24:22</t>
  </si>
  <si>
    <t>12d 15:42:57</t>
  </si>
  <si>
    <t>13d 17:01:32</t>
  </si>
  <si>
    <t>14d 18:20:07</t>
  </si>
  <si>
    <t>16d 20:57:16</t>
  </si>
  <si>
    <t>18d 23:34:26</t>
  </si>
  <si>
    <t>21d 03:30:10</t>
  </si>
  <si>
    <t>24d 07:25:55</t>
  </si>
  <si>
    <t>30d 15:17:23</t>
  </si>
  <si>
    <t>156d 12:00:00</t>
  </si>
  <si>
    <t>22d 23:45:09</t>
  </si>
  <si>
    <t>27d 04:30:11</t>
  </si>
  <si>
    <t>32d 09:15:13</t>
  </si>
  <si>
    <t>39d 04:22:46</t>
  </si>
  <si>
    <t>51d 11:26:37</t>
  </si>
  <si>
    <t>20d 09:22:38</t>
  </si>
  <si>
    <t>24d 16:03:10</t>
  </si>
  <si>
    <t>28d 22:43:42</t>
  </si>
  <si>
    <t>35d 08:44:30</t>
  </si>
  <si>
    <t>46d 03:05:57</t>
  </si>
  <si>
    <t>175d 05:20:00</t>
  </si>
  <si>
    <t>8d 10:28:38</t>
  </si>
  <si>
    <t>9d 01:55:30</t>
  </si>
  <si>
    <t>9d 17:22:22</t>
  </si>
  <si>
    <t>10d 08:49:13</t>
  </si>
  <si>
    <t>11d 00:16:05</t>
  </si>
  <si>
    <t>13d 07:09:49</t>
  </si>
  <si>
    <t>14d 14:03:33</t>
  </si>
  <si>
    <t>17d 12:24:08</t>
  </si>
  <si>
    <t>19d 10:44:44</t>
  </si>
  <si>
    <t>7d 14:45:12</t>
  </si>
  <si>
    <t>8d 04:13:43</t>
  </si>
  <si>
    <t>9d 17:42:14</t>
  </si>
  <si>
    <t>10d 07:10:46</t>
  </si>
  <si>
    <t>10d 20:39:17</t>
  </si>
  <si>
    <t>12d 23:36:19</t>
  </si>
  <si>
    <t>14d 02:33:22</t>
  </si>
  <si>
    <t>16d 18:58:56</t>
  </si>
  <si>
    <t>18d 11:24:29</t>
  </si>
  <si>
    <t>23d 20:15:37</t>
  </si>
  <si>
    <t>7d 19:01:46</t>
  </si>
  <si>
    <t>8d 06:31:57</t>
  </si>
  <si>
    <t>8d 18:02:07</t>
  </si>
  <si>
    <t>9d 05:32:18</t>
  </si>
  <si>
    <t>10d 17:02:29</t>
  </si>
  <si>
    <t>11d 16:02:50</t>
  </si>
  <si>
    <t>13d 15:03:11</t>
  </si>
  <si>
    <t>15d 01:33:43</t>
  </si>
  <si>
    <t>17d 12:04:15</t>
  </si>
  <si>
    <t>22d 09:05:19</t>
  </si>
  <si>
    <t>6d 23:18:20</t>
  </si>
  <si>
    <t>7d 08:50:10</t>
  </si>
  <si>
    <t>8d 18:22:00</t>
  </si>
  <si>
    <t>9d 03:53:50</t>
  </si>
  <si>
    <t>9d 13:25:40</t>
  </si>
  <si>
    <t>11d 08:29:20</t>
  </si>
  <si>
    <t>12d 03:33:01</t>
  </si>
  <si>
    <t>14d 08:08:31</t>
  </si>
  <si>
    <t>16d 12:44:01</t>
  </si>
  <si>
    <t>20d 21:55:01</t>
  </si>
  <si>
    <t>6d 03:34:54</t>
  </si>
  <si>
    <t>7d 11:08:24</t>
  </si>
  <si>
    <t>7d 18:41:53</t>
  </si>
  <si>
    <t>8d 02:15:23</t>
  </si>
  <si>
    <t>9d 09:48:52</t>
  </si>
  <si>
    <t>10d 00:55:51</t>
  </si>
  <si>
    <t>13d 14:43:18</t>
  </si>
  <si>
    <t>15d 13:23:47</t>
  </si>
  <si>
    <t>20d 08:00:00</t>
  </si>
  <si>
    <t>26d 04:00:00</t>
  </si>
  <si>
    <t>12d 20:38:48</t>
  </si>
  <si>
    <t>13d 02:53:15</t>
  </si>
  <si>
    <t>14d 09:07:41</t>
  </si>
  <si>
    <t>15d 15:22:07</t>
  </si>
  <si>
    <t>18d 03:51:00</t>
  </si>
  <si>
    <t>20d 16:19:52</t>
  </si>
  <si>
    <t>23d 11:03:11</t>
  </si>
  <si>
    <t>27d 05:46:30</t>
  </si>
  <si>
    <t>33d 19:13:08</t>
  </si>
  <si>
    <t>44d 05:38:49</t>
  </si>
  <si>
    <t>55d 07:03:31</t>
  </si>
  <si>
    <t>88d 11:17:38</t>
  </si>
  <si>
    <t>17d 09:57:31</t>
  </si>
  <si>
    <t>19d 13:51:09</t>
  </si>
  <si>
    <t>22d 17:44:46</t>
  </si>
  <si>
    <t>25d 14:56:16</t>
  </si>
  <si>
    <t>30d 05:25:39</t>
  </si>
  <si>
    <t>36d 06:30:47</t>
  </si>
  <si>
    <t>43d 00:53:48</t>
  </si>
  <si>
    <t>190d 22:40:00</t>
  </si>
  <si>
    <t>16d 01:13:50</t>
  </si>
  <si>
    <t>25d 18:36:12</t>
  </si>
  <si>
    <t>29d 04:07:06</t>
  </si>
  <si>
    <t>36d 23:08:52</t>
  </si>
  <si>
    <t>50d 09:38:18</t>
  </si>
  <si>
    <t>62d 12:02:53</t>
  </si>
  <si>
    <t>95d 18:18:47</t>
  </si>
  <si>
    <t>16d 09:26:09</t>
  </si>
  <si>
    <t>20d 06:28:09</t>
  </si>
  <si>
    <t>23d 00:32:11</t>
  </si>
  <si>
    <t>30d 09:42:14</t>
  </si>
  <si>
    <t>34d 00:48:17</t>
  </si>
  <si>
    <t>43d 07:00:21</t>
  </si>
  <si>
    <t>21d 02:06:03</t>
  </si>
  <si>
    <t>24d 09:36:58</t>
  </si>
  <si>
    <t>27d 17:07:52</t>
  </si>
  <si>
    <t>31d 03:09:05</t>
  </si>
  <si>
    <t>36d 15:40:36</t>
  </si>
  <si>
    <t>44d 09:12:43</t>
  </si>
  <si>
    <t>57d 17:46:40</t>
  </si>
  <si>
    <t>29d 05:50:58</t>
  </si>
  <si>
    <t>36d 19:18:42</t>
  </si>
  <si>
    <t>43d 08:46:27</t>
  </si>
  <si>
    <t>50d 22:14:11</t>
  </si>
  <si>
    <t>65d 01:09:40</t>
  </si>
  <si>
    <t>23d 16:48:54</t>
  </si>
  <si>
    <t>26d 16:56:14</t>
  </si>
  <si>
    <t>31d 01:06:01</t>
  </si>
  <si>
    <t>36d 09:15:48</t>
  </si>
  <si>
    <t>42d 01:28:02</t>
  </si>
  <si>
    <t>49d 01:42:42</t>
  </si>
  <si>
    <t>58d 18:02:16</t>
  </si>
  <si>
    <t>66d 08:28:14</t>
  </si>
  <si>
    <t>82d 10:35:17</t>
  </si>
  <si>
    <t>132d 16:56:28</t>
  </si>
  <si>
    <t>36d 10:14:28</t>
  </si>
  <si>
    <t>45d 12:48:05</t>
  </si>
  <si>
    <t>59d 15:21:43</t>
  </si>
  <si>
    <t>68d 14:39:30</t>
  </si>
  <si>
    <t>90d 01:36:11</t>
  </si>
  <si>
    <t>17d 22:15:51</t>
  </si>
  <si>
    <t>19d 10:05:26</t>
  </si>
  <si>
    <t>22d 09:44:36</t>
  </si>
  <si>
    <t>24d 21:34:12</t>
  </si>
  <si>
    <t>27d 21:13:22</t>
  </si>
  <si>
    <t>31d 20:52:32</t>
  </si>
  <si>
    <t>36d 08:21:18</t>
  </si>
  <si>
    <t>41d 19:50:03</t>
  </si>
  <si>
    <t>57d 18:47:34</t>
  </si>
  <si>
    <t>36d 14:00:15</t>
  </si>
  <si>
    <t>44d 07:12:19</t>
  </si>
  <si>
    <t>51d 00:24:22</t>
  </si>
  <si>
    <t>62d 02:12:27</t>
  </si>
  <si>
    <t>82d 13:30:35</t>
  </si>
  <si>
    <t>20d 11:49:02</t>
  </si>
  <si>
    <t>22d 12:59:56</t>
  </si>
  <si>
    <t>24d 14:10:50</t>
  </si>
  <si>
    <t>26d 15:21:44</t>
  </si>
  <si>
    <t>28d 16:32:39</t>
  </si>
  <si>
    <t>32d 18:54:27</t>
  </si>
  <si>
    <t>36d 21:16:16</t>
  </si>
  <si>
    <t>42d 00:48:58</t>
  </si>
  <si>
    <t>48d 04:21:41</t>
  </si>
  <si>
    <t>65d 14:24:22</t>
  </si>
  <si>
    <t>1d 00:48:58</t>
  </si>
  <si>
    <t>1d 04:21:41</t>
  </si>
  <si>
    <t>1d 14:24:22</t>
  </si>
  <si>
    <t>87d 16:52:02</t>
  </si>
  <si>
    <t>109d 15:05:03</t>
  </si>
  <si>
    <t>166d 20:02:53</t>
  </si>
  <si>
    <t>20d 16:00:00</t>
  </si>
  <si>
    <t>22d 20:00:00</t>
  </si>
  <si>
    <t>27d 04:00:00</t>
  </si>
  <si>
    <t>29d 08:00:00</t>
  </si>
  <si>
    <t>33d 16:00:00</t>
  </si>
  <si>
    <t>37d 00:00:00</t>
  </si>
  <si>
    <t>43d 12:00:00</t>
  </si>
  <si>
    <t>52d 04:00:00</t>
  </si>
  <si>
    <t>72d 20:00:00</t>
  </si>
  <si>
    <t>나눈값</t>
    <phoneticPr fontId="1" type="noConversion"/>
  </si>
  <si>
    <t>연구횟수</t>
    <phoneticPr fontId="1" type="noConversion"/>
  </si>
  <si>
    <t>연구 공격력 증폭</t>
  </si>
  <si>
    <t>17d 08:40:00</t>
    <phoneticPr fontId="1" type="noConversion"/>
  </si>
  <si>
    <t>36d 02:40:00</t>
    <phoneticPr fontId="1" type="noConversion"/>
  </si>
  <si>
    <t>37d 12:00:00</t>
    <phoneticPr fontId="1" type="noConversion"/>
  </si>
  <si>
    <t>연구 생명력 증폭</t>
  </si>
  <si>
    <t>19d 10:40:00</t>
    <phoneticPr fontId="1" type="noConversion"/>
  </si>
  <si>
    <t>묘목산 공격력 증폭</t>
  </si>
  <si>
    <t>40d 06:40:00</t>
    <phoneticPr fontId="1" type="noConversion"/>
  </si>
  <si>
    <t>묘목산 시간 증가</t>
  </si>
  <si>
    <t>보스전 시간 증가</t>
  </si>
  <si>
    <t>41d 16:00:00</t>
    <phoneticPr fontId="1" type="noConversion"/>
  </si>
  <si>
    <t>21d 12:40:00</t>
    <phoneticPr fontId="1" type="noConversion"/>
  </si>
  <si>
    <t>44d 10:40:00</t>
    <phoneticPr fontId="1" type="noConversion"/>
  </si>
  <si>
    <t>22d 22:00:00</t>
    <phoneticPr fontId="1" type="noConversion"/>
  </si>
  <si>
    <t>23d 14:40:00</t>
    <phoneticPr fontId="1" type="noConversion"/>
  </si>
  <si>
    <t>81d 00:27:00</t>
    <phoneticPr fontId="1" type="noConversion"/>
  </si>
  <si>
    <t>25d 00:00:00</t>
    <phoneticPr fontId="1" type="noConversion"/>
  </si>
  <si>
    <t>85d 15:33:00</t>
    <phoneticPr fontId="1" type="noConversion"/>
  </si>
  <si>
    <t>52d 18:40:00</t>
    <phoneticPr fontId="1" type="noConversion"/>
  </si>
  <si>
    <t>27d 02:00:00</t>
    <phoneticPr fontId="1" type="noConversion"/>
  </si>
  <si>
    <t>55d 13:20:00</t>
    <phoneticPr fontId="1" type="noConversion"/>
  </si>
  <si>
    <t>56d 22:40:00</t>
    <phoneticPr fontId="1" type="noConversion"/>
  </si>
  <si>
    <t>29d 04:00:00</t>
    <phoneticPr fontId="1" type="noConversion"/>
  </si>
  <si>
    <t>42d 15:49:00</t>
    <phoneticPr fontId="1" type="noConversion"/>
  </si>
  <si>
    <t>43d 15:37:00</t>
    <phoneticPr fontId="1" type="noConversion"/>
  </si>
  <si>
    <t>44d 15:26:00</t>
    <phoneticPr fontId="1" type="noConversion"/>
  </si>
  <si>
    <t>106d 11:33:00</t>
    <phoneticPr fontId="1" type="noConversion"/>
  </si>
  <si>
    <t>32d 15:20:00</t>
    <phoneticPr fontId="1" type="noConversion"/>
  </si>
  <si>
    <t>66d 16:00:00</t>
    <phoneticPr fontId="1" type="noConversion"/>
  </si>
  <si>
    <t>68d 01:20:00</t>
    <phoneticPr fontId="1" type="noConversion"/>
  </si>
  <si>
    <t>34d 17:20:00</t>
    <phoneticPr fontId="1" type="noConversion"/>
  </si>
  <si>
    <t>현대</t>
    <phoneticPr fontId="1" type="noConversion"/>
  </si>
  <si>
    <t>25d 19:03:00</t>
    <phoneticPr fontId="1" type="noConversion"/>
  </si>
  <si>
    <t>18d 18:00:00</t>
    <phoneticPr fontId="1" type="noConversion"/>
  </si>
  <si>
    <t>38d 21:20:00</t>
    <phoneticPr fontId="1" type="noConversion"/>
  </si>
  <si>
    <t>20d 03:20:00</t>
    <phoneticPr fontId="1" type="noConversion"/>
  </si>
  <si>
    <t>22d 05:20:00</t>
    <phoneticPr fontId="1" type="noConversion"/>
  </si>
  <si>
    <t>76d 09:20:00</t>
    <phoneticPr fontId="1" type="noConversion"/>
  </si>
  <si>
    <t>51d 09:20:00</t>
    <phoneticPr fontId="1" type="noConversion"/>
  </si>
  <si>
    <t>26d 09:20:00</t>
    <phoneticPr fontId="1" type="noConversion"/>
  </si>
  <si>
    <t>90d 06:40:00</t>
    <phoneticPr fontId="1" type="noConversion"/>
  </si>
  <si>
    <t>27d 18:40:00</t>
    <phoneticPr fontId="1" type="noConversion"/>
  </si>
  <si>
    <t>59d 17:20:00</t>
    <phoneticPr fontId="1" type="noConversion"/>
  </si>
  <si>
    <t>30d 13:20:00</t>
    <phoneticPr fontId="1" type="noConversion"/>
  </si>
  <si>
    <t>104d 04:00:00</t>
    <phoneticPr fontId="1" type="noConversion"/>
  </si>
  <si>
    <t>31d 22:40:00</t>
    <phoneticPr fontId="1" type="noConversion"/>
  </si>
  <si>
    <t>65d 06:40:00</t>
    <phoneticPr fontId="1" type="noConversion"/>
  </si>
  <si>
    <t>111d 02:40:00</t>
    <phoneticPr fontId="1" type="noConversion"/>
  </si>
  <si>
    <t>113d 10:13:00</t>
    <phoneticPr fontId="1" type="noConversion"/>
  </si>
  <si>
    <t>115d 17:47:00</t>
    <phoneticPr fontId="1" type="noConversion"/>
  </si>
  <si>
    <t>70d 20:00:00</t>
    <phoneticPr fontId="1" type="noConversion"/>
  </si>
  <si>
    <t>500/1000/1500/2000</t>
    <phoneticPr fontId="1" type="noConversion"/>
  </si>
  <si>
    <t>1000/1500/2500</t>
    <phoneticPr fontId="1" type="noConversion"/>
  </si>
  <si>
    <t>시대</t>
    <phoneticPr fontId="1" type="noConversion"/>
  </si>
  <si>
    <t>30% 추가</t>
    <phoneticPr fontId="1" type="noConversion"/>
  </si>
  <si>
    <t>(new) 1위</t>
    <phoneticPr fontId="1" type="noConversion"/>
  </si>
  <si>
    <t>최종 획득 개수</t>
    <phoneticPr fontId="1" type="noConversion"/>
  </si>
  <si>
    <t xml:space="preserve"> </t>
    <phoneticPr fontId="1" type="noConversion"/>
  </si>
  <si>
    <t>30% 뺸값</t>
    <phoneticPr fontId="1" type="noConversion"/>
  </si>
  <si>
    <t>15일 수급(1135)</t>
    <phoneticPr fontId="1" type="noConversion"/>
  </si>
  <si>
    <t>15일 수급(2140)</t>
    <phoneticPr fontId="1" type="noConversion"/>
  </si>
  <si>
    <t>805스테이지</t>
    <phoneticPr fontId="1" type="noConversion"/>
  </si>
  <si>
    <t>1127스테이지</t>
    <phoneticPr fontId="1" type="noConversion"/>
  </si>
  <si>
    <t>2135스테이지(극한 413)</t>
    <phoneticPr fontId="1" type="noConversion"/>
  </si>
  <si>
    <t>률근</t>
    <phoneticPr fontId="1" type="noConversion"/>
  </si>
  <si>
    <t>15일 수급(률근)</t>
    <phoneticPr fontId="1" type="noConversion"/>
  </si>
  <si>
    <t>2755스테이지</t>
    <phoneticPr fontId="1" type="noConversion"/>
  </si>
  <si>
    <t>코인+어빌석</t>
    <phoneticPr fontId="1" type="noConversion"/>
  </si>
  <si>
    <t>코인+고려소환권</t>
    <phoneticPr fontId="1" type="noConversion"/>
  </si>
  <si>
    <t>코인+조선소환권</t>
    <phoneticPr fontId="1" type="noConversion"/>
  </si>
  <si>
    <t>코인+근현대소환권</t>
    <phoneticPr fontId="1" type="noConversion"/>
  </si>
  <si>
    <t>코인+패기소환권</t>
    <phoneticPr fontId="1" type="noConversion"/>
  </si>
  <si>
    <t>코인+가속소환권</t>
    <phoneticPr fontId="1" type="noConversion"/>
  </si>
  <si>
    <t>(구)</t>
    <phoneticPr fontId="1" type="noConversion"/>
  </si>
  <si>
    <t>(신규) 6/24 부터 적용</t>
    <phoneticPr fontId="1" type="noConversion"/>
  </si>
  <si>
    <t>15일→10일</t>
    <phoneticPr fontId="1" type="noConversion"/>
  </si>
  <si>
    <t>총 던전 보상(10일)</t>
    <phoneticPr fontId="1" type="noConversion"/>
  </si>
  <si>
    <t>유저 스테이지</t>
    <phoneticPr fontId="1" type="noConversion"/>
  </si>
  <si>
    <t>10일 수급(200)</t>
    <phoneticPr fontId="1" type="noConversion"/>
  </si>
  <si>
    <t>10일 수급(400)</t>
    <phoneticPr fontId="1" type="noConversion"/>
  </si>
  <si>
    <t>10일 수급(500)</t>
    <phoneticPr fontId="1" type="noConversion"/>
  </si>
  <si>
    <t>10일 수급(600)</t>
    <phoneticPr fontId="1" type="noConversion"/>
  </si>
  <si>
    <t>10일 수급(800)</t>
    <phoneticPr fontId="1" type="noConversion"/>
  </si>
  <si>
    <t>10일 수급(1135)</t>
    <phoneticPr fontId="1" type="noConversion"/>
  </si>
  <si>
    <t>10일 수급(2140)</t>
    <phoneticPr fontId="1" type="noConversion"/>
  </si>
  <si>
    <t>10일 수급(률근)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</si>
</sst>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#&quot;/m&quot;"/>
    <numFmt numFmtId="177" formatCode="0.000%"/>
    <numFmt numFmtId="178" formatCode="#,##0_);[Red]\(#,##0\)"/>
    <numFmt numFmtId="179" formatCode="#,##0_);\(#,##0\)"/>
    <numFmt numFmtId="180" formatCode="0_);[Red]\(0\)"/>
    <numFmt numFmtId="181" formatCode="#,##0.0"/>
    <numFmt numFmtId="182" formatCode="0.0"/>
    <numFmt numFmtId="183" formatCode="&quot;₩&quot;#,##0_);[Red]\(&quot;₩&quot;#,##0\)"/>
    <numFmt numFmtId="184" formatCode="0.000"/>
    <numFmt numFmtId="185" formatCode="_-\_xd83d_\_xdc8e_* #,##0_-;\-&quot;₩&quot;* #,##0_-;_-&quot;₩&quot;* &quot;-&quot;_-;_-@_-"/>
    <numFmt numFmtId="186" formatCode="_-* #,##0_-;\-* #,##0_-;_-* &quot;-&quot;??_-;_-@_-"/>
  </numFmts>
  <fonts count="4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Calibri"/>
      <family val="2"/>
    </font>
    <font>
      <sz val="11"/>
      <color rgb="FF3F3F76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1"/>
      <color rgb="FF3F3F76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9" tint="-0.249977111117893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theme="9" tint="-0.499984740745262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9" tint="-0.249977111117893"/>
      <name val="맑은 고딕"/>
      <family val="2"/>
      <charset val="129"/>
      <scheme val="minor"/>
    </font>
    <font>
      <sz val="11"/>
      <color theme="9" tint="-0.249977111117893"/>
      <name val="맑은 고딕"/>
      <family val="3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E76DFF"/>
      <name val="맑은 고딕"/>
      <family val="2"/>
      <charset val="129"/>
      <scheme val="minor"/>
    </font>
    <font>
      <b/>
      <sz val="11"/>
      <color rgb="FFE76DFF"/>
      <name val="맑은 고딕"/>
      <family val="3"/>
      <charset val="129"/>
      <scheme val="minor"/>
    </font>
    <font>
      <b/>
      <sz val="11"/>
      <color rgb="FFE76DFF"/>
      <name val="맑은 고딕"/>
      <family val="2"/>
      <charset val="129"/>
      <scheme val="minor"/>
    </font>
    <font>
      <sz val="11"/>
      <color rgb="FFFF3737"/>
      <name val="맑은 고딕"/>
      <family val="2"/>
      <charset val="129"/>
      <scheme val="minor"/>
    </font>
    <font>
      <b/>
      <sz val="11"/>
      <color theme="1" tint="4.9989318521683403E-2"/>
      <name val="맑은 고딕"/>
      <family val="3"/>
      <charset val="129"/>
      <scheme val="minor"/>
    </font>
    <font>
      <b/>
      <sz val="11"/>
      <color rgb="FFFF3737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1AB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9CFF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B6D7A8"/>
        <bgColor rgb="FFB6D7A8"/>
      </patternFill>
    </fill>
    <fill>
      <patternFill patternType="solid">
        <fgColor theme="9" tint="0.39997558519241921"/>
        <bgColor rgb="FFFFE599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CD4A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31FA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DCF7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</fills>
  <borders count="2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3">
    <xf numFmtId="0" fontId="0" fillId="0" borderId="0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24" borderId="15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31" borderId="15" applyNumberFormat="0" applyFont="0" applyAlignment="0" applyProtection="0">
      <alignment vertical="center"/>
    </xf>
    <xf numFmtId="0" fontId="5" fillId="33" borderId="15" applyNumberFormat="0" applyFont="0" applyAlignment="0" applyProtection="0">
      <alignment vertical="center"/>
    </xf>
    <xf numFmtId="0" fontId="24" fillId="34" borderId="15" applyNumberFormat="0" applyAlignment="0" applyProtection="0">
      <alignment vertical="center"/>
    </xf>
    <xf numFmtId="0" fontId="25" fillId="35" borderId="1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591">
    <xf numFmtId="0" fontId="0" fillId="0" borderId="0" xfId="0">
      <alignment vertical="center"/>
    </xf>
    <xf numFmtId="0" fontId="0" fillId="3" borderId="0" xfId="0" applyFill="1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10" fontId="0" fillId="9" borderId="0" xfId="0" applyNumberFormat="1" applyFill="1">
      <alignment vertical="center"/>
    </xf>
    <xf numFmtId="176" fontId="0" fillId="9" borderId="0" xfId="0" applyNumberFormat="1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2" fillId="12" borderId="0" xfId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0" fontId="0" fillId="17" borderId="0" xfId="0" applyFill="1">
      <alignment vertical="center"/>
    </xf>
    <xf numFmtId="177" fontId="0" fillId="13" borderId="0" xfId="0" applyNumberFormat="1" applyFill="1">
      <alignment vertical="center"/>
    </xf>
    <xf numFmtId="177" fontId="0" fillId="14" borderId="0" xfId="0" applyNumberFormat="1" applyFill="1">
      <alignment vertical="center"/>
    </xf>
    <xf numFmtId="177" fontId="0" fillId="15" borderId="0" xfId="0" applyNumberFormat="1" applyFill="1">
      <alignment vertical="center"/>
    </xf>
    <xf numFmtId="177" fontId="0" fillId="16" borderId="0" xfId="0" applyNumberFormat="1" applyFill="1">
      <alignment vertical="center"/>
    </xf>
    <xf numFmtId="177" fontId="0" fillId="17" borderId="0" xfId="0" applyNumberFormat="1" applyFill="1">
      <alignment vertical="center"/>
    </xf>
    <xf numFmtId="177" fontId="2" fillId="12" borderId="0" xfId="1" applyNumberFormat="1">
      <alignment vertical="center"/>
    </xf>
    <xf numFmtId="0" fontId="4" fillId="18" borderId="1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18" borderId="2" xfId="0" applyFont="1" applyFill="1" applyBorder="1" applyAlignment="1">
      <alignment horizontal="center"/>
    </xf>
    <xf numFmtId="0" fontId="4" fillId="18" borderId="3" xfId="0" applyFont="1" applyFill="1" applyBorder="1" applyAlignment="1">
      <alignment horizontal="center"/>
    </xf>
    <xf numFmtId="0" fontId="4" fillId="19" borderId="4" xfId="0" applyFont="1" applyFill="1" applyBorder="1" applyAlignment="1">
      <alignment horizontal="center"/>
    </xf>
    <xf numFmtId="0" fontId="4" fillId="18" borderId="0" xfId="0" applyFont="1" applyFill="1" applyAlignment="1">
      <alignment horizontal="center"/>
    </xf>
    <xf numFmtId="0" fontId="0" fillId="0" borderId="0" xfId="0" applyAlignment="1"/>
    <xf numFmtId="0" fontId="4" fillId="20" borderId="5" xfId="0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6" borderId="0" xfId="0" applyNumberFormat="1" applyFill="1">
      <alignment vertical="center"/>
    </xf>
    <xf numFmtId="17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6" borderId="0" xfId="0" applyNumberFormat="1" applyFill="1">
      <alignment vertical="center"/>
    </xf>
    <xf numFmtId="3" fontId="0" fillId="6" borderId="0" xfId="0" applyNumberFormat="1" applyFill="1">
      <alignment vertical="center"/>
    </xf>
    <xf numFmtId="0" fontId="4" fillId="19" borderId="7" xfId="0" applyFont="1" applyFill="1" applyBorder="1" applyAlignment="1">
      <alignment horizontal="center"/>
    </xf>
    <xf numFmtId="0" fontId="4" fillId="18" borderId="7" xfId="0" applyFont="1" applyFill="1" applyBorder="1" applyAlignment="1">
      <alignment horizontal="center"/>
    </xf>
    <xf numFmtId="0" fontId="4" fillId="18" borderId="8" xfId="0" applyFont="1" applyFill="1" applyBorder="1" applyAlignment="1">
      <alignment horizontal="center"/>
    </xf>
    <xf numFmtId="0" fontId="4" fillId="18" borderId="9" xfId="0" applyFont="1" applyFill="1" applyBorder="1" applyAlignment="1">
      <alignment horizontal="center"/>
    </xf>
    <xf numFmtId="0" fontId="4" fillId="19" borderId="10" xfId="0" applyFont="1" applyFill="1" applyBorder="1" applyAlignment="1">
      <alignment horizontal="center"/>
    </xf>
    <xf numFmtId="0" fontId="2" fillId="21" borderId="0" xfId="2" applyBorder="1">
      <alignment vertical="center"/>
    </xf>
    <xf numFmtId="0" fontId="2" fillId="21" borderId="0" xfId="2">
      <alignment vertical="center"/>
    </xf>
    <xf numFmtId="3" fontId="4" fillId="22" borderId="5" xfId="0" applyNumberFormat="1" applyFont="1" applyFill="1" applyBorder="1" applyAlignment="1">
      <alignment horizontal="center" vertical="center"/>
    </xf>
    <xf numFmtId="3" fontId="4" fillId="19" borderId="1" xfId="0" applyNumberFormat="1" applyFont="1" applyFill="1" applyBorder="1" applyAlignment="1">
      <alignment horizontal="center"/>
    </xf>
    <xf numFmtId="3" fontId="4" fillId="18" borderId="1" xfId="0" applyNumberFormat="1" applyFont="1" applyFill="1" applyBorder="1" applyAlignment="1">
      <alignment horizontal="center"/>
    </xf>
    <xf numFmtId="3" fontId="4" fillId="18" borderId="2" xfId="0" applyNumberFormat="1" applyFont="1" applyFill="1" applyBorder="1" applyAlignment="1">
      <alignment horizontal="center"/>
    </xf>
    <xf numFmtId="3" fontId="4" fillId="18" borderId="3" xfId="0" applyNumberFormat="1" applyFont="1" applyFill="1" applyBorder="1" applyAlignment="1">
      <alignment horizontal="center"/>
    </xf>
    <xf numFmtId="3" fontId="4" fillId="19" borderId="4" xfId="0" applyNumberFormat="1" applyFont="1" applyFill="1" applyBorder="1" applyAlignment="1">
      <alignment horizontal="center"/>
    </xf>
    <xf numFmtId="3" fontId="4" fillId="18" borderId="0" xfId="0" applyNumberFormat="1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23" borderId="5" xfId="0" applyFont="1" applyFill="1" applyBorder="1" applyAlignment="1">
      <alignment horizontal="center" vertical="center"/>
    </xf>
    <xf numFmtId="0" fontId="4" fillId="23" borderId="6" xfId="0" applyFont="1" applyFill="1" applyBorder="1" applyAlignment="1">
      <alignment horizontal="center" vertical="center" wrapText="1"/>
    </xf>
    <xf numFmtId="0" fontId="2" fillId="4" borderId="0" xfId="1" applyFill="1">
      <alignment vertical="center"/>
    </xf>
    <xf numFmtId="0" fontId="2" fillId="4" borderId="0" xfId="1" applyNumberFormat="1" applyFill="1">
      <alignment vertical="center"/>
    </xf>
    <xf numFmtId="179" fontId="2" fillId="4" borderId="0" xfId="1" applyNumberFormat="1" applyFill="1">
      <alignment vertical="center"/>
    </xf>
    <xf numFmtId="0" fontId="4" fillId="22" borderId="11" xfId="0" applyFont="1" applyFill="1" applyBorder="1" applyAlignment="1">
      <alignment horizontal="center" vertical="center"/>
    </xf>
    <xf numFmtId="0" fontId="4" fillId="19" borderId="12" xfId="0" applyFont="1" applyFill="1" applyBorder="1" applyAlignment="1">
      <alignment horizontal="center"/>
    </xf>
    <xf numFmtId="0" fontId="4" fillId="18" borderId="12" xfId="0" applyFont="1" applyFill="1" applyBorder="1" applyAlignment="1">
      <alignment horizontal="center"/>
    </xf>
    <xf numFmtId="0" fontId="4" fillId="18" borderId="13" xfId="0" applyFont="1" applyFill="1" applyBorder="1" applyAlignment="1">
      <alignment horizontal="center"/>
    </xf>
    <xf numFmtId="0" fontId="4" fillId="19" borderId="14" xfId="0" applyFont="1" applyFill="1" applyBorder="1" applyAlignment="1">
      <alignment horizontal="center"/>
    </xf>
    <xf numFmtId="0" fontId="6" fillId="25" borderId="0" xfId="4">
      <alignment vertical="center"/>
    </xf>
    <xf numFmtId="0" fontId="8" fillId="27" borderId="0" xfId="6">
      <alignment vertical="center"/>
    </xf>
    <xf numFmtId="0" fontId="0" fillId="28" borderId="0" xfId="0" applyFill="1">
      <alignment vertical="center"/>
    </xf>
    <xf numFmtId="0" fontId="2" fillId="0" borderId="0" xfId="6" applyFont="1" applyFill="1">
      <alignment vertical="center"/>
    </xf>
    <xf numFmtId="1" fontId="0" fillId="0" borderId="0" xfId="0" applyNumberFormat="1">
      <alignment vertical="center"/>
    </xf>
    <xf numFmtId="2" fontId="0" fillId="0" borderId="0" xfId="0" applyNumberFormat="1">
      <alignment vertical="center"/>
    </xf>
    <xf numFmtId="180" fontId="0" fillId="0" borderId="0" xfId="0" applyNumberFormat="1">
      <alignment vertical="center"/>
    </xf>
    <xf numFmtId="178" fontId="6" fillId="25" borderId="0" xfId="4" applyNumberFormat="1">
      <alignment vertical="center"/>
    </xf>
    <xf numFmtId="0" fontId="6" fillId="25" borderId="0" xfId="4" applyNumberFormat="1">
      <alignment vertical="center"/>
    </xf>
    <xf numFmtId="179" fontId="6" fillId="25" borderId="0" xfId="4" applyNumberFormat="1">
      <alignment vertical="center"/>
    </xf>
    <xf numFmtId="0" fontId="6" fillId="25" borderId="1" xfId="4" applyBorder="1" applyAlignment="1">
      <alignment horizontal="center"/>
    </xf>
    <xf numFmtId="0" fontId="6" fillId="25" borderId="7" xfId="4" applyBorder="1" applyAlignment="1">
      <alignment horizontal="center"/>
    </xf>
    <xf numFmtId="177" fontId="6" fillId="25" borderId="0" xfId="4" applyNumberFormat="1">
      <alignment vertical="center"/>
    </xf>
    <xf numFmtId="3" fontId="6" fillId="25" borderId="1" xfId="4" applyNumberFormat="1" applyBorder="1" applyAlignment="1">
      <alignment horizontal="center"/>
    </xf>
    <xf numFmtId="0" fontId="6" fillId="25" borderId="12" xfId="4" applyBorder="1" applyAlignment="1">
      <alignment horizontal="center"/>
    </xf>
    <xf numFmtId="0" fontId="0" fillId="29" borderId="0" xfId="0" applyFill="1">
      <alignment vertical="center"/>
    </xf>
    <xf numFmtId="0" fontId="0" fillId="0" borderId="17" xfId="0" applyBorder="1">
      <alignment vertical="center"/>
    </xf>
    <xf numFmtId="180" fontId="0" fillId="0" borderId="17" xfId="0" applyNumberFormat="1" applyBorder="1">
      <alignment vertical="center"/>
    </xf>
    <xf numFmtId="0" fontId="0" fillId="31" borderId="17" xfId="7" applyFont="1" applyBorder="1">
      <alignment vertical="center"/>
    </xf>
    <xf numFmtId="0" fontId="0" fillId="33" borderId="17" xfId="8" applyFont="1" applyBorder="1">
      <alignment vertical="center"/>
    </xf>
    <xf numFmtId="180" fontId="0" fillId="33" borderId="17" xfId="8" applyNumberFormat="1" applyFont="1" applyBorder="1">
      <alignment vertical="center"/>
    </xf>
    <xf numFmtId="0" fontId="21" fillId="0" borderId="17" xfId="0" applyFont="1" applyBorder="1">
      <alignment vertical="center"/>
    </xf>
    <xf numFmtId="0" fontId="0" fillId="2" borderId="17" xfId="0" applyFill="1" applyBorder="1">
      <alignment vertical="center"/>
    </xf>
    <xf numFmtId="0" fontId="18" fillId="0" borderId="17" xfId="0" applyFont="1" applyBorder="1">
      <alignment vertical="center"/>
    </xf>
    <xf numFmtId="0" fontId="23" fillId="0" borderId="17" xfId="0" applyFont="1" applyBorder="1">
      <alignment vertical="center"/>
    </xf>
    <xf numFmtId="0" fontId="22" fillId="0" borderId="17" xfId="0" applyFont="1" applyBorder="1">
      <alignment vertical="center"/>
    </xf>
    <xf numFmtId="0" fontId="19" fillId="0" borderId="17" xfId="0" applyFont="1" applyBorder="1">
      <alignment vertical="center"/>
    </xf>
    <xf numFmtId="0" fontId="7" fillId="0" borderId="17" xfId="0" applyFont="1" applyBorder="1">
      <alignment vertical="center"/>
    </xf>
    <xf numFmtId="0" fontId="20" fillId="0" borderId="17" xfId="0" applyFont="1" applyBorder="1">
      <alignment vertical="center"/>
    </xf>
    <xf numFmtId="0" fontId="0" fillId="28" borderId="17" xfId="0" applyFill="1" applyBorder="1">
      <alignment vertical="center"/>
    </xf>
    <xf numFmtId="0" fontId="0" fillId="17" borderId="17" xfId="0" applyFill="1" applyBorder="1">
      <alignment vertical="center"/>
    </xf>
    <xf numFmtId="0" fontId="6" fillId="25" borderId="17" xfId="4" applyBorder="1">
      <alignment vertical="center"/>
    </xf>
    <xf numFmtId="180" fontId="6" fillId="25" borderId="17" xfId="4" applyNumberFormat="1" applyBorder="1">
      <alignment vertical="center"/>
    </xf>
    <xf numFmtId="0" fontId="0" fillId="28" borderId="0" xfId="0" applyFont="1" applyFill="1">
      <alignment vertical="center"/>
    </xf>
    <xf numFmtId="180" fontId="0" fillId="28" borderId="0" xfId="0" applyNumberFormat="1" applyFont="1" applyFill="1">
      <alignment vertical="center"/>
    </xf>
    <xf numFmtId="0" fontId="0" fillId="41" borderId="17" xfId="0" applyFill="1" applyBorder="1">
      <alignment vertical="center"/>
    </xf>
    <xf numFmtId="180" fontId="0" fillId="41" borderId="17" xfId="0" applyNumberFormat="1" applyFill="1" applyBorder="1">
      <alignment vertical="center"/>
    </xf>
    <xf numFmtId="0" fontId="0" fillId="11" borderId="17" xfId="0" applyFill="1" applyBorder="1">
      <alignment vertical="center"/>
    </xf>
    <xf numFmtId="180" fontId="0" fillId="11" borderId="17" xfId="0" applyNumberFormat="1" applyFill="1" applyBorder="1">
      <alignment vertical="center"/>
    </xf>
    <xf numFmtId="0" fontId="0" fillId="30" borderId="17" xfId="0" applyFill="1" applyBorder="1">
      <alignment vertical="center"/>
    </xf>
    <xf numFmtId="180" fontId="0" fillId="30" borderId="17" xfId="0" applyNumberFormat="1" applyFill="1" applyBorder="1">
      <alignment vertical="center"/>
    </xf>
    <xf numFmtId="0" fontId="0" fillId="28" borderId="18" xfId="0" applyFill="1" applyBorder="1">
      <alignment vertical="center"/>
    </xf>
    <xf numFmtId="0" fontId="0" fillId="0" borderId="18" xfId="0" applyBorder="1">
      <alignment vertical="center"/>
    </xf>
    <xf numFmtId="182" fontId="0" fillId="0" borderId="18" xfId="0" applyNumberFormat="1" applyBorder="1">
      <alignment vertical="center"/>
    </xf>
    <xf numFmtId="0" fontId="15" fillId="42" borderId="18" xfId="0" applyFont="1" applyFill="1" applyBorder="1" applyAlignment="1"/>
    <xf numFmtId="0" fontId="0" fillId="0" borderId="18" xfId="0" applyBorder="1" applyAlignment="1"/>
    <xf numFmtId="0" fontId="28" fillId="29" borderId="18" xfId="0" applyFont="1" applyFill="1" applyBorder="1" applyAlignment="1"/>
    <xf numFmtId="0" fontId="28" fillId="36" borderId="18" xfId="0" applyFont="1" applyFill="1" applyBorder="1" applyAlignment="1"/>
    <xf numFmtId="0" fontId="0" fillId="6" borderId="18" xfId="0" applyFill="1" applyBorder="1">
      <alignment vertical="center"/>
    </xf>
    <xf numFmtId="0" fontId="0" fillId="0" borderId="18" xfId="0" applyBorder="1" applyAlignment="1">
      <alignment horizontal="center" vertical="center"/>
    </xf>
    <xf numFmtId="0" fontId="28" fillId="37" borderId="18" xfId="0" applyFont="1" applyFill="1" applyBorder="1" applyAlignment="1"/>
    <xf numFmtId="0" fontId="0" fillId="4" borderId="18" xfId="0" applyFill="1" applyBorder="1">
      <alignment vertical="center"/>
    </xf>
    <xf numFmtId="0" fontId="15" fillId="28" borderId="18" xfId="0" applyFont="1" applyFill="1" applyBorder="1" applyAlignment="1"/>
    <xf numFmtId="0" fontId="27" fillId="38" borderId="18" xfId="0" applyFont="1" applyFill="1" applyBorder="1">
      <alignment vertical="center"/>
    </xf>
    <xf numFmtId="0" fontId="8" fillId="27" borderId="18" xfId="6" applyBorder="1">
      <alignment vertical="center"/>
    </xf>
    <xf numFmtId="0" fontId="0" fillId="15" borderId="18" xfId="0" applyFill="1" applyBorder="1">
      <alignment vertical="center"/>
    </xf>
    <xf numFmtId="0" fontId="26" fillId="0" borderId="18" xfId="0" applyFont="1" applyBorder="1">
      <alignment vertical="center"/>
    </xf>
    <xf numFmtId="0" fontId="6" fillId="25" borderId="18" xfId="4" applyBorder="1">
      <alignment vertical="center"/>
    </xf>
    <xf numFmtId="0" fontId="0" fillId="17" borderId="18" xfId="0" applyFill="1" applyBorder="1">
      <alignment vertical="center"/>
    </xf>
    <xf numFmtId="0" fontId="0" fillId="0" borderId="18" xfId="0" applyBorder="1" applyAlignment="1">
      <alignment horizontal="left" vertical="center"/>
    </xf>
    <xf numFmtId="0" fontId="0" fillId="30" borderId="18" xfId="0" applyFill="1" applyBorder="1">
      <alignment vertical="center"/>
    </xf>
    <xf numFmtId="0" fontId="0" fillId="11" borderId="18" xfId="0" applyFill="1" applyBorder="1">
      <alignment vertical="center"/>
    </xf>
    <xf numFmtId="0" fontId="0" fillId="2" borderId="18" xfId="0" applyFill="1" applyBorder="1">
      <alignment vertical="center"/>
    </xf>
    <xf numFmtId="0" fontId="0" fillId="31" borderId="18" xfId="7" applyFont="1" applyBorder="1">
      <alignment vertical="center"/>
    </xf>
    <xf numFmtId="0" fontId="19" fillId="0" borderId="18" xfId="0" applyFont="1" applyBorder="1">
      <alignment vertical="center"/>
    </xf>
    <xf numFmtId="0" fontId="20" fillId="30" borderId="18" xfId="0" applyFont="1" applyFill="1" applyBorder="1">
      <alignment vertical="center"/>
    </xf>
    <xf numFmtId="0" fontId="19" fillId="30" borderId="18" xfId="0" applyFont="1" applyFill="1" applyBorder="1">
      <alignment vertical="center"/>
    </xf>
    <xf numFmtId="0" fontId="9" fillId="32" borderId="19" xfId="3" applyFont="1" applyFill="1" applyBorder="1" applyAlignment="1">
      <alignment horizontal="center" vertical="center"/>
    </xf>
    <xf numFmtId="0" fontId="9" fillId="32" borderId="19" xfId="3" applyFont="1" applyFill="1" applyBorder="1">
      <alignment vertical="center"/>
    </xf>
    <xf numFmtId="0" fontId="9" fillId="32" borderId="19" xfId="3" applyFont="1" applyFill="1" applyBorder="1" applyAlignment="1">
      <alignment horizontal="left" vertical="center"/>
    </xf>
    <xf numFmtId="0" fontId="0" fillId="0" borderId="19" xfId="0" applyFont="1" applyBorder="1" applyAlignment="1">
      <alignment horizontal="center" vertical="center"/>
    </xf>
    <xf numFmtId="0" fontId="0" fillId="0" borderId="19" xfId="0" applyFont="1" applyBorder="1">
      <alignment vertical="center"/>
    </xf>
    <xf numFmtId="0" fontId="0" fillId="0" borderId="19" xfId="0" applyFont="1" applyBorder="1" applyAlignment="1">
      <alignment horizontal="left" vertical="center"/>
    </xf>
    <xf numFmtId="0" fontId="0" fillId="0" borderId="19" xfId="0" applyFont="1" applyBorder="1" applyAlignment="1">
      <alignment vertical="center" wrapText="1"/>
    </xf>
    <xf numFmtId="3" fontId="0" fillId="0" borderId="19" xfId="0" applyNumberFormat="1" applyFont="1" applyBorder="1" applyAlignment="1">
      <alignment horizontal="center" vertical="center"/>
    </xf>
    <xf numFmtId="3" fontId="5" fillId="24" borderId="19" xfId="3" applyNumberFormat="1" applyBorder="1" applyAlignment="1">
      <alignment horizontal="center" vertical="center"/>
    </xf>
    <xf numFmtId="0" fontId="0" fillId="0" borderId="19" xfId="0" applyBorder="1">
      <alignment vertical="center"/>
    </xf>
    <xf numFmtId="0" fontId="10" fillId="0" borderId="19" xfId="0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28" borderId="19" xfId="0" applyFill="1" applyBorder="1" applyAlignment="1">
      <alignment horizontal="center" vertical="center"/>
    </xf>
    <xf numFmtId="0" fontId="0" fillId="28" borderId="19" xfId="0" applyFill="1" applyBorder="1">
      <alignment vertical="center"/>
    </xf>
    <xf numFmtId="0" fontId="0" fillId="28" borderId="19" xfId="0" applyFill="1" applyBorder="1" applyAlignment="1">
      <alignment horizontal="left" vertical="center"/>
    </xf>
    <xf numFmtId="3" fontId="0" fillId="28" borderId="19" xfId="0" applyNumberFormat="1" applyFill="1" applyBorder="1" applyAlignment="1">
      <alignment horizontal="center" vertical="center"/>
    </xf>
    <xf numFmtId="0" fontId="0" fillId="28" borderId="19" xfId="0" applyFill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16" fillId="0" borderId="19" xfId="0" applyFont="1" applyBorder="1" applyAlignment="1">
      <alignment vertical="center" wrapText="1"/>
    </xf>
    <xf numFmtId="3" fontId="0" fillId="0" borderId="19" xfId="0" applyNumberFormat="1" applyBorder="1" applyAlignment="1">
      <alignment horizontal="center" vertical="center"/>
    </xf>
    <xf numFmtId="181" fontId="5" fillId="24" borderId="19" xfId="3" applyNumberFormat="1" applyBorder="1" applyAlignment="1">
      <alignment horizontal="center" vertical="center" wrapText="1"/>
    </xf>
    <xf numFmtId="3" fontId="0" fillId="0" borderId="19" xfId="0" applyNumberFormat="1" applyFont="1" applyBorder="1" applyAlignment="1">
      <alignment horizontal="center" vertical="center" wrapText="1"/>
    </xf>
    <xf numFmtId="178" fontId="0" fillId="0" borderId="19" xfId="0" applyNumberFormat="1" applyBorder="1" applyAlignment="1">
      <alignment horizontal="center" vertical="center"/>
    </xf>
    <xf numFmtId="0" fontId="15" fillId="0" borderId="19" xfId="0" applyFont="1" applyBorder="1">
      <alignment vertical="center"/>
    </xf>
    <xf numFmtId="0" fontId="15" fillId="0" borderId="19" xfId="0" applyFont="1" applyBorder="1" applyAlignment="1">
      <alignment vertical="center" wrapText="1"/>
    </xf>
    <xf numFmtId="0" fontId="14" fillId="0" borderId="19" xfId="0" applyFont="1" applyBorder="1">
      <alignment vertical="center"/>
    </xf>
    <xf numFmtId="0" fontId="18" fillId="0" borderId="19" xfId="0" applyFont="1" applyBorder="1">
      <alignment vertical="center"/>
    </xf>
    <xf numFmtId="0" fontId="12" fillId="0" borderId="19" xfId="0" applyFont="1" applyBorder="1">
      <alignment vertical="center"/>
    </xf>
    <xf numFmtId="178" fontId="0" fillId="0" borderId="19" xfId="0" applyNumberFormat="1" applyBorder="1">
      <alignment vertical="center"/>
    </xf>
    <xf numFmtId="0" fontId="12" fillId="0" borderId="19" xfId="0" applyFont="1" applyBorder="1" applyAlignment="1">
      <alignment vertical="center" wrapText="1"/>
    </xf>
    <xf numFmtId="0" fontId="15" fillId="0" borderId="19" xfId="0" applyFont="1" applyBorder="1" applyAlignment="1"/>
    <xf numFmtId="0" fontId="19" fillId="0" borderId="19" xfId="0" applyFont="1" applyBorder="1" applyAlignment="1">
      <alignment vertical="center" wrapText="1"/>
    </xf>
    <xf numFmtId="0" fontId="28" fillId="0" borderId="19" xfId="0" applyFont="1" applyBorder="1" applyAlignment="1"/>
    <xf numFmtId="0" fontId="29" fillId="0" borderId="19" xfId="0" applyFont="1" applyBorder="1" applyAlignment="1">
      <alignment vertical="center" wrapText="1"/>
    </xf>
    <xf numFmtId="0" fontId="27" fillId="0" borderId="19" xfId="0" applyFont="1" applyBorder="1">
      <alignment vertical="center"/>
    </xf>
    <xf numFmtId="0" fontId="0" fillId="0" borderId="19" xfId="0" applyBorder="1" applyAlignment="1">
      <alignment horizontal="left" vertical="center" wrapText="1"/>
    </xf>
    <xf numFmtId="0" fontId="0" fillId="0" borderId="19" xfId="0" applyBorder="1" applyAlignment="1">
      <alignment horizontal="right" vertical="center"/>
    </xf>
    <xf numFmtId="0" fontId="5" fillId="24" borderId="19" xfId="3" applyBorder="1" applyAlignment="1">
      <alignment horizontal="center" vertical="center"/>
    </xf>
    <xf numFmtId="0" fontId="13" fillId="0" borderId="19" xfId="0" applyFont="1" applyBorder="1">
      <alignment vertical="center"/>
    </xf>
    <xf numFmtId="182" fontId="5" fillId="24" borderId="19" xfId="3" applyNumberFormat="1" applyBorder="1" applyAlignment="1">
      <alignment horizontal="center" vertical="center"/>
    </xf>
    <xf numFmtId="0" fontId="0" fillId="4" borderId="19" xfId="0" applyFill="1" applyBorder="1" applyAlignment="1">
      <alignment horizontal="center" vertical="center" wrapText="1"/>
    </xf>
    <xf numFmtId="178" fontId="0" fillId="0" borderId="19" xfId="0" applyNumberFormat="1" applyFont="1" applyBorder="1" applyAlignment="1">
      <alignment vertical="center" wrapText="1"/>
    </xf>
    <xf numFmtId="0" fontId="5" fillId="28" borderId="19" xfId="3" applyFill="1" applyBorder="1" applyAlignment="1">
      <alignment horizontal="center" vertical="center"/>
    </xf>
    <xf numFmtId="0" fontId="13" fillId="28" borderId="19" xfId="0" applyFont="1" applyFill="1" applyBorder="1">
      <alignment vertical="center"/>
    </xf>
    <xf numFmtId="0" fontId="0" fillId="33" borderId="19" xfId="8" applyFont="1" applyBorder="1">
      <alignment vertical="center"/>
    </xf>
    <xf numFmtId="0" fontId="0" fillId="33" borderId="19" xfId="8" applyFont="1" applyBorder="1" applyAlignment="1">
      <alignment horizontal="left" vertical="center"/>
    </xf>
    <xf numFmtId="0" fontId="0" fillId="33" borderId="19" xfId="8" applyFont="1" applyBorder="1" applyAlignment="1">
      <alignment vertical="center" wrapText="1"/>
    </xf>
    <xf numFmtId="3" fontId="0" fillId="33" borderId="19" xfId="8" applyNumberFormat="1" applyFont="1" applyBorder="1" applyAlignment="1">
      <alignment horizontal="center" vertical="center"/>
    </xf>
    <xf numFmtId="0" fontId="21" fillId="0" borderId="19" xfId="0" applyFont="1" applyBorder="1" applyAlignment="1">
      <alignment vertical="top"/>
    </xf>
    <xf numFmtId="0" fontId="0" fillId="0" borderId="19" xfId="0" applyBorder="1" applyAlignment="1">
      <alignment wrapText="1"/>
    </xf>
    <xf numFmtId="0" fontId="0" fillId="0" borderId="19" xfId="0" applyBorder="1" applyAlignment="1">
      <alignment vertical="top" wrapText="1"/>
    </xf>
    <xf numFmtId="0" fontId="0" fillId="44" borderId="19" xfId="0" applyFont="1" applyFill="1" applyBorder="1" applyAlignment="1">
      <alignment vertical="center" wrapText="1"/>
    </xf>
    <xf numFmtId="3" fontId="0" fillId="44" borderId="19" xfId="0" applyNumberFormat="1" applyFill="1" applyBorder="1" applyAlignment="1">
      <alignment horizontal="center" vertical="center"/>
    </xf>
    <xf numFmtId="0" fontId="0" fillId="44" borderId="19" xfId="0" applyFill="1" applyBorder="1" applyAlignment="1">
      <alignment horizontal="center" vertical="center"/>
    </xf>
    <xf numFmtId="0" fontId="0" fillId="41" borderId="19" xfId="0" applyFont="1" applyFill="1" applyBorder="1" applyAlignment="1">
      <alignment vertical="center" wrapText="1"/>
    </xf>
    <xf numFmtId="0" fontId="0" fillId="41" borderId="19" xfId="0" applyFill="1" applyBorder="1" applyAlignment="1">
      <alignment horizontal="left" vertical="center" wrapText="1"/>
    </xf>
    <xf numFmtId="0" fontId="0" fillId="41" borderId="19" xfId="0" applyFill="1" applyBorder="1" applyAlignment="1">
      <alignment horizontal="right" vertical="center"/>
    </xf>
    <xf numFmtId="0" fontId="0" fillId="41" borderId="19" xfId="0" applyFill="1" applyBorder="1" applyAlignment="1">
      <alignment vertical="center" wrapText="1"/>
    </xf>
    <xf numFmtId="0" fontId="0" fillId="6" borderId="19" xfId="8" applyFont="1" applyFill="1" applyBorder="1" applyAlignment="1">
      <alignment horizontal="left" vertical="center"/>
    </xf>
    <xf numFmtId="0" fontId="0" fillId="6" borderId="19" xfId="8" applyFont="1" applyFill="1" applyBorder="1">
      <alignment vertical="center"/>
    </xf>
    <xf numFmtId="0" fontId="0" fillId="6" borderId="19" xfId="8" applyFont="1" applyFill="1" applyBorder="1" applyAlignment="1">
      <alignment vertical="center" wrapText="1"/>
    </xf>
    <xf numFmtId="3" fontId="0" fillId="6" borderId="19" xfId="8" applyNumberFormat="1" applyFont="1" applyFill="1" applyBorder="1" applyAlignment="1">
      <alignment horizontal="center" vertical="center"/>
    </xf>
    <xf numFmtId="3" fontId="0" fillId="6" borderId="19" xfId="0" applyNumberFormat="1" applyFont="1" applyFill="1" applyBorder="1" applyAlignment="1">
      <alignment horizontal="center" vertical="center"/>
    </xf>
    <xf numFmtId="178" fontId="0" fillId="6" borderId="19" xfId="0" applyNumberFormat="1" applyFill="1" applyBorder="1" applyAlignment="1">
      <alignment horizontal="center" vertical="center"/>
    </xf>
    <xf numFmtId="178" fontId="0" fillId="6" borderId="19" xfId="8" applyNumberFormat="1" applyFont="1" applyFill="1" applyBorder="1" applyAlignment="1">
      <alignment horizontal="center" vertical="center"/>
    </xf>
    <xf numFmtId="0" fontId="15" fillId="6" borderId="19" xfId="8" applyFont="1" applyFill="1" applyBorder="1" applyAlignment="1">
      <alignment vertical="center" wrapText="1"/>
    </xf>
    <xf numFmtId="0" fontId="15" fillId="6" borderId="19" xfId="8" applyFont="1" applyFill="1" applyBorder="1">
      <alignment vertical="center"/>
    </xf>
    <xf numFmtId="0" fontId="15" fillId="6" borderId="19" xfId="8" applyFont="1" applyFill="1" applyBorder="1" applyAlignment="1">
      <alignment horizontal="left" vertical="center"/>
    </xf>
    <xf numFmtId="178" fontId="15" fillId="6" borderId="19" xfId="8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 wrapText="1"/>
    </xf>
    <xf numFmtId="3" fontId="0" fillId="0" borderId="0" xfId="0" applyNumberFormat="1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32" borderId="18" xfId="0" applyFill="1" applyBorder="1">
      <alignment vertical="center"/>
    </xf>
    <xf numFmtId="0" fontId="0" fillId="45" borderId="18" xfId="0" applyFill="1" applyBorder="1">
      <alignment vertical="center"/>
    </xf>
    <xf numFmtId="0" fontId="0" fillId="14" borderId="18" xfId="0" applyFill="1" applyBorder="1">
      <alignment vertical="center"/>
    </xf>
    <xf numFmtId="0" fontId="0" fillId="46" borderId="18" xfId="0" applyFill="1" applyBorder="1">
      <alignment vertical="center"/>
    </xf>
    <xf numFmtId="0" fontId="0" fillId="10" borderId="18" xfId="0" applyFill="1" applyBorder="1">
      <alignment vertical="center"/>
    </xf>
    <xf numFmtId="0" fontId="25" fillId="35" borderId="18" xfId="10" applyBorder="1" applyAlignment="1"/>
    <xf numFmtId="0" fontId="24" fillId="34" borderId="18" xfId="9" applyBorder="1" applyAlignment="1"/>
    <xf numFmtId="0" fontId="15" fillId="9" borderId="18" xfId="0" applyFont="1" applyFill="1" applyBorder="1" applyAlignment="1">
      <alignment horizontal="center"/>
    </xf>
    <xf numFmtId="0" fontId="21" fillId="0" borderId="18" xfId="11" applyBorder="1" applyAlignment="1"/>
    <xf numFmtId="0" fontId="21" fillId="0" borderId="18" xfId="11" applyBorder="1">
      <alignment vertical="center"/>
    </xf>
    <xf numFmtId="0" fontId="28" fillId="29" borderId="18" xfId="0" applyFont="1" applyFill="1" applyBorder="1" applyAlignment="1">
      <alignment horizontal="center"/>
    </xf>
    <xf numFmtId="0" fontId="21" fillId="0" borderId="18" xfId="11" applyFill="1" applyBorder="1" applyAlignment="1"/>
    <xf numFmtId="0" fontId="28" fillId="36" borderId="18" xfId="0" applyFont="1" applyFill="1" applyBorder="1" applyAlignment="1">
      <alignment horizontal="center"/>
    </xf>
    <xf numFmtId="0" fontId="28" fillId="37" borderId="18" xfId="0" applyFont="1" applyFill="1" applyBorder="1" applyAlignment="1">
      <alignment horizontal="center"/>
    </xf>
    <xf numFmtId="0" fontId="15" fillId="28" borderId="18" xfId="0" applyFont="1" applyFill="1" applyBorder="1" applyAlignment="1">
      <alignment horizontal="center"/>
    </xf>
    <xf numFmtId="0" fontId="7" fillId="26" borderId="18" xfId="5" applyBorder="1">
      <alignment vertical="center"/>
    </xf>
    <xf numFmtId="0" fontId="15" fillId="9" borderId="18" xfId="0" applyFont="1" applyFill="1" applyBorder="1" applyAlignment="1"/>
    <xf numFmtId="0" fontId="15" fillId="39" borderId="18" xfId="0" applyFont="1" applyFill="1" applyBorder="1" applyAlignment="1"/>
    <xf numFmtId="0" fontId="20" fillId="39" borderId="18" xfId="0" applyFont="1" applyFill="1" applyBorder="1">
      <alignment vertical="center"/>
    </xf>
    <xf numFmtId="0" fontId="25" fillId="0" borderId="18" xfId="10" applyFill="1" applyBorder="1" applyAlignment="1"/>
    <xf numFmtId="0" fontId="30" fillId="6" borderId="18" xfId="10" applyFont="1" applyFill="1" applyBorder="1" applyAlignment="1"/>
    <xf numFmtId="0" fontId="31" fillId="6" borderId="18" xfId="10" applyFont="1" applyFill="1" applyBorder="1" applyAlignment="1"/>
    <xf numFmtId="0" fontId="0" fillId="51" borderId="18" xfId="0" applyFill="1" applyBorder="1">
      <alignment vertical="center"/>
    </xf>
    <xf numFmtId="0" fontId="0" fillId="39" borderId="18" xfId="0" applyFill="1" applyBorder="1">
      <alignment vertical="center"/>
    </xf>
    <xf numFmtId="0" fontId="0" fillId="43" borderId="18" xfId="0" applyFill="1" applyBorder="1">
      <alignment vertical="center"/>
    </xf>
    <xf numFmtId="0" fontId="15" fillId="0" borderId="18" xfId="0" applyFont="1" applyBorder="1">
      <alignment vertical="center"/>
    </xf>
    <xf numFmtId="0" fontId="15" fillId="0" borderId="1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8" xfId="0" applyFont="1" applyBorder="1">
      <alignment vertical="center"/>
    </xf>
    <xf numFmtId="0" fontId="15" fillId="14" borderId="18" xfId="0" applyFont="1" applyFill="1" applyBorder="1">
      <alignment vertical="center"/>
    </xf>
    <xf numFmtId="0" fontId="15" fillId="0" borderId="18" xfId="0" applyFont="1" applyBorder="1" applyAlignment="1">
      <alignment horizontal="left" vertical="center"/>
    </xf>
    <xf numFmtId="0" fontId="15" fillId="15" borderId="18" xfId="0" applyFont="1" applyFill="1" applyBorder="1">
      <alignment vertical="center"/>
    </xf>
    <xf numFmtId="0" fontId="15" fillId="48" borderId="18" xfId="0" applyFont="1" applyFill="1" applyBorder="1">
      <alignment vertical="center"/>
    </xf>
    <xf numFmtId="0" fontId="15" fillId="38" borderId="18" xfId="0" applyFont="1" applyFill="1" applyBorder="1">
      <alignment vertical="center"/>
    </xf>
    <xf numFmtId="183" fontId="15" fillId="0" borderId="18" xfId="0" applyNumberFormat="1" applyFont="1" applyBorder="1" applyAlignment="1">
      <alignment horizontal="center" vertical="center"/>
    </xf>
    <xf numFmtId="183" fontId="15" fillId="0" borderId="18" xfId="0" applyNumberFormat="1" applyFont="1" applyBorder="1">
      <alignment vertical="center"/>
    </xf>
    <xf numFmtId="0" fontId="7" fillId="0" borderId="18" xfId="0" applyFont="1" applyBorder="1">
      <alignment vertical="center"/>
    </xf>
    <xf numFmtId="0" fontId="0" fillId="0" borderId="20" xfId="0" applyBorder="1">
      <alignment vertical="center"/>
    </xf>
    <xf numFmtId="0" fontId="19" fillId="0" borderId="0" xfId="0" applyFont="1">
      <alignment vertical="center"/>
    </xf>
    <xf numFmtId="0" fontId="19" fillId="0" borderId="18" xfId="0" applyFont="1" applyBorder="1" applyAlignment="1"/>
    <xf numFmtId="0" fontId="19" fillId="0" borderId="18" xfId="0" applyFont="1" applyBorder="1" applyAlignment="1">
      <alignment horizontal="center"/>
    </xf>
    <xf numFmtId="0" fontId="19" fillId="0" borderId="18" xfId="0" applyFont="1" applyBorder="1" applyAlignment="1">
      <alignment vertical="center" wrapText="1"/>
    </xf>
    <xf numFmtId="0" fontId="19" fillId="0" borderId="18" xfId="0" applyFont="1" applyBorder="1" applyAlignment="1">
      <alignment horizontal="center" vertical="center"/>
    </xf>
    <xf numFmtId="0" fontId="31" fillId="6" borderId="1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9" fillId="32" borderId="18" xfId="0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>
      <alignment vertical="center"/>
    </xf>
    <xf numFmtId="0" fontId="19" fillId="0" borderId="22" xfId="0" applyFont="1" applyBorder="1" applyAlignment="1"/>
    <xf numFmtId="0" fontId="19" fillId="0" borderId="23" xfId="0" applyFont="1" applyBorder="1" applyAlignment="1">
      <alignment horizontal="center"/>
    </xf>
    <xf numFmtId="0" fontId="19" fillId="0" borderId="24" xfId="0" applyFont="1" applyBorder="1" applyAlignment="1">
      <alignment horizontal="center" vertical="center"/>
    </xf>
    <xf numFmtId="0" fontId="19" fillId="41" borderId="18" xfId="0" applyFont="1" applyFill="1" applyBorder="1" applyAlignment="1">
      <alignment horizontal="center"/>
    </xf>
    <xf numFmtId="0" fontId="19" fillId="41" borderId="1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left"/>
    </xf>
    <xf numFmtId="0" fontId="19" fillId="0" borderId="18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 wrapText="1"/>
    </xf>
    <xf numFmtId="0" fontId="0" fillId="41" borderId="0" xfId="0" applyFill="1" applyAlignment="1">
      <alignment horizontal="center" vertical="center"/>
    </xf>
    <xf numFmtId="0" fontId="0" fillId="52" borderId="18" xfId="0" applyFill="1" applyBorder="1" applyAlignment="1">
      <alignment horizontal="center" vertical="center"/>
    </xf>
    <xf numFmtId="0" fontId="5" fillId="31" borderId="18" xfId="7" applyBorder="1">
      <alignment vertical="center"/>
    </xf>
    <xf numFmtId="0" fontId="0" fillId="14" borderId="18" xfId="0" applyFill="1" applyBorder="1" applyAlignment="1">
      <alignment horizontal="left" vertical="center"/>
    </xf>
    <xf numFmtId="0" fontId="0" fillId="11" borderId="20" xfId="0" applyFill="1" applyBorder="1">
      <alignment vertical="center"/>
    </xf>
    <xf numFmtId="0" fontId="0" fillId="14" borderId="20" xfId="0" applyFill="1" applyBorder="1">
      <alignment vertical="center"/>
    </xf>
    <xf numFmtId="0" fontId="0" fillId="15" borderId="20" xfId="0" applyFill="1" applyBorder="1">
      <alignment vertical="center"/>
    </xf>
    <xf numFmtId="0" fontId="0" fillId="11" borderId="26" xfId="0" applyFill="1" applyBorder="1">
      <alignment vertical="center"/>
    </xf>
    <xf numFmtId="0" fontId="0" fillId="0" borderId="26" xfId="0" applyBorder="1">
      <alignment vertical="center"/>
    </xf>
    <xf numFmtId="0" fontId="34" fillId="0" borderId="26" xfId="0" applyFont="1" applyBorder="1">
      <alignment vertical="center"/>
    </xf>
    <xf numFmtId="0" fontId="32" fillId="0" borderId="26" xfId="0" applyFont="1" applyBorder="1">
      <alignment vertical="center"/>
    </xf>
    <xf numFmtId="0" fontId="36" fillId="0" borderId="26" xfId="0" applyFont="1" applyBorder="1">
      <alignment vertical="center"/>
    </xf>
    <xf numFmtId="41" fontId="34" fillId="0" borderId="26" xfId="12" applyFont="1" applyBorder="1">
      <alignment vertical="center"/>
    </xf>
    <xf numFmtId="41" fontId="0" fillId="0" borderId="26" xfId="12" applyFont="1" applyBorder="1">
      <alignment vertical="center"/>
    </xf>
    <xf numFmtId="0" fontId="32" fillId="0" borderId="26" xfId="0" applyFont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35" fillId="0" borderId="26" xfId="0" applyFont="1" applyBorder="1" applyAlignment="1">
      <alignment vertical="center"/>
    </xf>
    <xf numFmtId="0" fontId="0" fillId="48" borderId="26" xfId="0" applyFill="1" applyBorder="1" applyAlignment="1">
      <alignment horizontal="center" vertical="center"/>
    </xf>
    <xf numFmtId="0" fontId="0" fillId="48" borderId="26" xfId="0" applyFill="1" applyBorder="1" applyAlignment="1">
      <alignment horizontal="right" vertical="center"/>
    </xf>
    <xf numFmtId="0" fontId="0" fillId="48" borderId="26" xfId="12" applyNumberFormat="1" applyFont="1" applyFill="1" applyBorder="1" applyAlignment="1">
      <alignment horizontal="right" vertical="center"/>
    </xf>
    <xf numFmtId="180" fontId="0" fillId="48" borderId="26" xfId="12" applyNumberFormat="1" applyFont="1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26" xfId="0" applyBorder="1" applyAlignment="1">
      <alignment horizontal="right" vertical="center"/>
    </xf>
    <xf numFmtId="0" fontId="0" fillId="0" borderId="26" xfId="12" applyNumberFormat="1" applyFont="1" applyBorder="1" applyAlignment="1">
      <alignment horizontal="right" vertical="center"/>
    </xf>
    <xf numFmtId="41" fontId="0" fillId="0" borderId="26" xfId="12" applyFont="1" applyBorder="1" applyAlignment="1">
      <alignment horizontal="right" vertical="center"/>
    </xf>
    <xf numFmtId="184" fontId="0" fillId="0" borderId="26" xfId="0" applyNumberFormat="1" applyBorder="1">
      <alignment vertical="center"/>
    </xf>
    <xf numFmtId="2" fontId="0" fillId="0" borderId="26" xfId="0" applyNumberFormat="1" applyBorder="1">
      <alignment vertical="center"/>
    </xf>
    <xf numFmtId="0" fontId="0" fillId="0" borderId="26" xfId="12" applyNumberFormat="1" applyFont="1" applyFill="1" applyBorder="1" applyAlignment="1">
      <alignment horizontal="right" vertical="center"/>
    </xf>
    <xf numFmtId="0" fontId="0" fillId="51" borderId="26" xfId="0" applyFill="1" applyBorder="1">
      <alignment vertical="center"/>
    </xf>
    <xf numFmtId="0" fontId="31" fillId="51" borderId="26" xfId="0" applyFont="1" applyFill="1" applyBorder="1" applyAlignment="1">
      <alignment horizontal="center" vertical="center"/>
    </xf>
    <xf numFmtId="0" fontId="0" fillId="51" borderId="26" xfId="0" applyFill="1" applyBorder="1" applyAlignment="1">
      <alignment horizontal="right" vertical="center"/>
    </xf>
    <xf numFmtId="0" fontId="0" fillId="51" borderId="26" xfId="12" applyNumberFormat="1" applyFont="1" applyFill="1" applyBorder="1" applyAlignment="1">
      <alignment horizontal="right" vertical="center"/>
    </xf>
    <xf numFmtId="41" fontId="0" fillId="51" borderId="26" xfId="12" applyFont="1" applyFill="1" applyBorder="1" applyAlignment="1">
      <alignment horizontal="right" vertical="center"/>
    </xf>
    <xf numFmtId="0" fontId="0" fillId="0" borderId="26" xfId="0" applyBorder="1" applyAlignment="1">
      <alignment horizontal="left" vertical="center" wrapText="1"/>
    </xf>
    <xf numFmtId="1" fontId="0" fillId="0" borderId="26" xfId="0" applyNumberFormat="1" applyBorder="1">
      <alignment vertical="center"/>
    </xf>
    <xf numFmtId="184" fontId="35" fillId="0" borderId="26" xfId="0" applyNumberFormat="1" applyFont="1" applyBorder="1">
      <alignment vertical="center"/>
    </xf>
    <xf numFmtId="0" fontId="0" fillId="3" borderId="26" xfId="0" applyFill="1" applyBorder="1">
      <alignment vertical="center"/>
    </xf>
    <xf numFmtId="0" fontId="32" fillId="0" borderId="26" xfId="0" applyFont="1" applyBorder="1" applyAlignment="1">
      <alignment vertical="center"/>
    </xf>
    <xf numFmtId="0" fontId="32" fillId="52" borderId="26" xfId="0" applyFont="1" applyFill="1" applyBorder="1">
      <alignment vertical="center"/>
    </xf>
    <xf numFmtId="0" fontId="32" fillId="3" borderId="26" xfId="0" applyFont="1" applyFill="1" applyBorder="1">
      <alignment vertical="center"/>
    </xf>
    <xf numFmtId="41" fontId="0" fillId="0" borderId="26" xfId="0" applyNumberFormat="1" applyBorder="1">
      <alignment vertical="center"/>
    </xf>
    <xf numFmtId="41" fontId="26" fillId="0" borderId="26" xfId="0" applyNumberFormat="1" applyFont="1" applyBorder="1">
      <alignment vertical="center"/>
    </xf>
    <xf numFmtId="0" fontId="0" fillId="0" borderId="26" xfId="12" applyNumberFormat="1" applyFont="1" applyFill="1" applyBorder="1" applyAlignment="1">
      <alignment horizontal="left" vertical="center"/>
    </xf>
    <xf numFmtId="0" fontId="0" fillId="48" borderId="26" xfId="0" applyFill="1" applyBorder="1">
      <alignment vertical="center"/>
    </xf>
    <xf numFmtId="41" fontId="37" fillId="0" borderId="26" xfId="12" applyFont="1" applyBorder="1" applyAlignment="1">
      <alignment horizontal="left" vertical="center"/>
    </xf>
    <xf numFmtId="41" fontId="37" fillId="0" borderId="26" xfId="12" applyFont="1" applyBorder="1" applyAlignment="1">
      <alignment horizontal="left" vertical="center" wrapText="1"/>
    </xf>
    <xf numFmtId="41" fontId="37" fillId="0" borderId="26" xfId="12" applyFont="1" applyBorder="1" applyAlignment="1">
      <alignment vertical="center" wrapText="1"/>
    </xf>
    <xf numFmtId="41" fontId="37" fillId="0" borderId="26" xfId="12" applyFont="1" applyBorder="1">
      <alignment vertical="center"/>
    </xf>
    <xf numFmtId="41" fontId="0" fillId="14" borderId="26" xfId="12" applyFont="1" applyFill="1" applyBorder="1">
      <alignment vertical="center"/>
    </xf>
    <xf numFmtId="41" fontId="0" fillId="14" borderId="26" xfId="12" applyFont="1" applyFill="1" applyBorder="1" applyAlignment="1">
      <alignment horizontal="right" vertical="center" wrapText="1"/>
    </xf>
    <xf numFmtId="41" fontId="35" fillId="0" borderId="26" xfId="0" applyNumberFormat="1" applyFont="1" applyBorder="1">
      <alignment vertical="center"/>
    </xf>
    <xf numFmtId="41" fontId="32" fillId="0" borderId="26" xfId="12" applyFont="1" applyBorder="1">
      <alignment vertical="center"/>
    </xf>
    <xf numFmtId="184" fontId="0" fillId="0" borderId="26" xfId="0" applyNumberFormat="1" applyBorder="1" applyAlignment="1">
      <alignment vertical="center"/>
    </xf>
    <xf numFmtId="186" fontId="0" fillId="0" borderId="26" xfId="0" applyNumberFormat="1" applyBorder="1">
      <alignment vertical="center"/>
    </xf>
    <xf numFmtId="0" fontId="0" fillId="14" borderId="26" xfId="12" applyNumberFormat="1" applyFont="1" applyFill="1" applyBorder="1" applyAlignment="1">
      <alignment horizontal="right" vertical="center"/>
    </xf>
    <xf numFmtId="186" fontId="34" fillId="0" borderId="26" xfId="0" applyNumberFormat="1" applyFont="1" applyBorder="1">
      <alignment vertical="center"/>
    </xf>
    <xf numFmtId="41" fontId="36" fillId="0" borderId="26" xfId="0" applyNumberFormat="1" applyFont="1" applyBorder="1">
      <alignment vertical="center"/>
    </xf>
    <xf numFmtId="1" fontId="0" fillId="14" borderId="26" xfId="12" applyNumberFormat="1" applyFont="1" applyFill="1" applyBorder="1" applyAlignment="1">
      <alignment horizontal="right" vertical="center"/>
    </xf>
    <xf numFmtId="0" fontId="26" fillId="0" borderId="26" xfId="0" applyFont="1" applyBorder="1">
      <alignment vertical="center"/>
    </xf>
    <xf numFmtId="0" fontId="0" fillId="7" borderId="26" xfId="0" applyFill="1" applyBorder="1">
      <alignment vertical="center"/>
    </xf>
    <xf numFmtId="42" fontId="26" fillId="0" borderId="26" xfId="0" applyNumberFormat="1" applyFont="1" applyBorder="1">
      <alignment vertical="center"/>
    </xf>
    <xf numFmtId="0" fontId="35" fillId="0" borderId="26" xfId="0" applyFont="1" applyBorder="1">
      <alignment vertical="center"/>
    </xf>
    <xf numFmtId="0" fontId="0" fillId="44" borderId="26" xfId="0" applyFill="1" applyBorder="1" applyAlignment="1">
      <alignment horizontal="right" vertical="center"/>
    </xf>
    <xf numFmtId="0" fontId="0" fillId="7" borderId="26" xfId="12" applyNumberFormat="1" applyFont="1" applyFill="1" applyBorder="1" applyAlignment="1">
      <alignment horizontal="right" vertical="center"/>
    </xf>
    <xf numFmtId="41" fontId="0" fillId="7" borderId="26" xfId="12" applyFont="1" applyFill="1" applyBorder="1" applyAlignment="1">
      <alignment horizontal="right" vertical="center"/>
    </xf>
    <xf numFmtId="42" fontId="0" fillId="7" borderId="26" xfId="0" applyNumberFormat="1" applyFill="1" applyBorder="1">
      <alignment vertical="center"/>
    </xf>
    <xf numFmtId="185" fontId="0" fillId="7" borderId="26" xfId="0" applyNumberFormat="1" applyFill="1" applyBorder="1">
      <alignment vertical="center"/>
    </xf>
    <xf numFmtId="184" fontId="0" fillId="7" borderId="26" xfId="0" applyNumberFormat="1" applyFill="1" applyBorder="1">
      <alignment vertical="center"/>
    </xf>
    <xf numFmtId="2" fontId="18" fillId="0" borderId="26" xfId="0" applyNumberFormat="1" applyFont="1" applyBorder="1">
      <alignment vertical="center"/>
    </xf>
    <xf numFmtId="0" fontId="0" fillId="4" borderId="26" xfId="0" applyFill="1" applyBorder="1">
      <alignment vertical="center"/>
    </xf>
    <xf numFmtId="0" fontId="0" fillId="7" borderId="26" xfId="0" applyFill="1" applyBorder="1" applyAlignment="1">
      <alignment horizontal="right" vertical="center"/>
    </xf>
    <xf numFmtId="41" fontId="19" fillId="7" borderId="26" xfId="12" applyFont="1" applyFill="1" applyBorder="1" applyAlignment="1">
      <alignment horizontal="right" vertical="center"/>
    </xf>
    <xf numFmtId="41" fontId="0" fillId="0" borderId="26" xfId="12" applyFont="1" applyFill="1" applyBorder="1" applyAlignment="1">
      <alignment horizontal="right" vertical="center"/>
    </xf>
    <xf numFmtId="42" fontId="0" fillId="0" borderId="26" xfId="0" applyNumberFormat="1" applyBorder="1">
      <alignment vertical="center"/>
    </xf>
    <xf numFmtId="185" fontId="0" fillId="0" borderId="26" xfId="0" applyNumberFormat="1" applyBorder="1">
      <alignment vertical="center"/>
    </xf>
    <xf numFmtId="0" fontId="0" fillId="31" borderId="26" xfId="7" applyFont="1" applyBorder="1">
      <alignment vertical="center"/>
    </xf>
    <xf numFmtId="41" fontId="0" fillId="31" borderId="26" xfId="7" applyNumberFormat="1" applyFont="1" applyBorder="1">
      <alignment vertical="center"/>
    </xf>
    <xf numFmtId="0" fontId="32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3" fontId="0" fillId="0" borderId="26" xfId="0" applyNumberFormat="1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41" fontId="0" fillId="0" borderId="26" xfId="12" applyFont="1" applyBorder="1" applyAlignment="1">
      <alignment horizontal="right" vertical="center" wrapText="1"/>
    </xf>
    <xf numFmtId="3" fontId="32" fillId="0" borderId="26" xfId="0" applyNumberFormat="1" applyFont="1" applyBorder="1" applyAlignment="1">
      <alignment vertical="center" wrapText="1"/>
    </xf>
    <xf numFmtId="0" fontId="0" fillId="53" borderId="26" xfId="0" applyFill="1" applyBorder="1">
      <alignment vertical="center"/>
    </xf>
    <xf numFmtId="0" fontId="0" fillId="53" borderId="26" xfId="0" applyFill="1" applyBorder="1" applyAlignment="1">
      <alignment horizontal="right" vertical="center"/>
    </xf>
    <xf numFmtId="41" fontId="37" fillId="53" borderId="26" xfId="12" applyFont="1" applyFill="1" applyBorder="1" applyAlignment="1">
      <alignment horizontal="left" vertical="center"/>
    </xf>
    <xf numFmtId="41" fontId="35" fillId="53" borderId="26" xfId="0" applyNumberFormat="1" applyFont="1" applyFill="1" applyBorder="1">
      <alignment vertical="center"/>
    </xf>
    <xf numFmtId="41" fontId="0" fillId="53" borderId="26" xfId="12" applyFont="1" applyFill="1" applyBorder="1">
      <alignment vertical="center"/>
    </xf>
    <xf numFmtId="41" fontId="0" fillId="53" borderId="26" xfId="12" applyFont="1" applyFill="1" applyBorder="1" applyAlignment="1">
      <alignment horizontal="right" vertical="center" wrapText="1"/>
    </xf>
    <xf numFmtId="0" fontId="0" fillId="53" borderId="26" xfId="12" applyNumberFormat="1" applyFont="1" applyFill="1" applyBorder="1" applyAlignment="1">
      <alignment horizontal="right" vertical="center"/>
    </xf>
    <xf numFmtId="41" fontId="37" fillId="53" borderId="26" xfId="12" applyFont="1" applyFill="1" applyBorder="1">
      <alignment vertical="center"/>
    </xf>
    <xf numFmtId="41" fontId="0" fillId="53" borderId="26" xfId="0" applyNumberFormat="1" applyFill="1" applyBorder="1">
      <alignment vertical="center"/>
    </xf>
    <xf numFmtId="185" fontId="0" fillId="8" borderId="26" xfId="0" applyNumberFormat="1" applyFill="1" applyBorder="1">
      <alignment vertical="center"/>
    </xf>
    <xf numFmtId="41" fontId="0" fillId="44" borderId="26" xfId="12" applyFont="1" applyFill="1" applyBorder="1" applyAlignment="1">
      <alignment horizontal="right" vertical="center"/>
    </xf>
    <xf numFmtId="41" fontId="19" fillId="44" borderId="26" xfId="12" applyFont="1" applyFill="1" applyBorder="1" applyAlignment="1">
      <alignment horizontal="right" vertical="center"/>
    </xf>
    <xf numFmtId="0" fontId="0" fillId="54" borderId="26" xfId="0" applyFill="1" applyBorder="1">
      <alignment vertical="center"/>
    </xf>
    <xf numFmtId="186" fontId="0" fillId="44" borderId="26" xfId="0" applyNumberFormat="1" applyFill="1" applyBorder="1">
      <alignment vertical="center"/>
    </xf>
    <xf numFmtId="41" fontId="19" fillId="0" borderId="26" xfId="12" applyFont="1" applyFill="1" applyBorder="1" applyAlignment="1">
      <alignment horizontal="right" vertical="center"/>
    </xf>
    <xf numFmtId="42" fontId="32" fillId="0" borderId="26" xfId="0" applyNumberFormat="1" applyFont="1" applyBorder="1">
      <alignment vertical="center"/>
    </xf>
    <xf numFmtId="182" fontId="0" fillId="14" borderId="26" xfId="12" applyNumberFormat="1" applyFont="1" applyFill="1" applyBorder="1" applyAlignment="1">
      <alignment horizontal="right" vertical="center"/>
    </xf>
    <xf numFmtId="182" fontId="0" fillId="0" borderId="26" xfId="0" applyNumberFormat="1" applyBorder="1">
      <alignment vertical="center"/>
    </xf>
    <xf numFmtId="184" fontId="0" fillId="0" borderId="26" xfId="0" applyNumberFormat="1" applyBorder="1" applyAlignment="1">
      <alignment horizontal="left" vertical="center"/>
    </xf>
    <xf numFmtId="184" fontId="18" fillId="0" borderId="26" xfId="0" applyNumberFormat="1" applyFont="1" applyBorder="1" applyAlignment="1">
      <alignment horizontal="left" vertical="center"/>
    </xf>
    <xf numFmtId="0" fontId="0" fillId="31" borderId="26" xfId="7" applyFont="1" applyBorder="1" applyAlignment="1">
      <alignment horizontal="left" vertical="center"/>
    </xf>
    <xf numFmtId="41" fontId="0" fillId="31" borderId="26" xfId="7" applyNumberFormat="1" applyFont="1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184" fontId="0" fillId="0" borderId="26" xfId="0" applyNumberFormat="1" applyBorder="1" applyAlignment="1">
      <alignment horizontal="center" vertical="center"/>
    </xf>
    <xf numFmtId="41" fontId="0" fillId="0" borderId="26" xfId="12" applyFont="1" applyBorder="1" applyAlignment="1">
      <alignment horizontal="center" vertical="center"/>
    </xf>
    <xf numFmtId="186" fontId="34" fillId="0" borderId="26" xfId="0" applyNumberFormat="1" applyFont="1" applyBorder="1" applyAlignment="1">
      <alignment horizontal="center" vertical="center"/>
    </xf>
    <xf numFmtId="41" fontId="15" fillId="0" borderId="26" xfId="12" applyFont="1" applyBorder="1" applyAlignment="1">
      <alignment horizontal="right" vertical="center"/>
    </xf>
    <xf numFmtId="41" fontId="36" fillId="0" borderId="26" xfId="0" applyNumberFormat="1" applyFont="1" applyBorder="1" applyAlignment="1">
      <alignment horizontal="right" vertical="center"/>
    </xf>
    <xf numFmtId="0" fontId="0" fillId="17" borderId="26" xfId="0" applyFill="1" applyBorder="1">
      <alignment vertical="center"/>
    </xf>
    <xf numFmtId="41" fontId="37" fillId="48" borderId="26" xfId="12" applyFont="1" applyFill="1" applyBorder="1" applyAlignment="1">
      <alignment horizontal="left" vertical="center"/>
    </xf>
    <xf numFmtId="41" fontId="35" fillId="48" borderId="26" xfId="0" applyNumberFormat="1" applyFont="1" applyFill="1" applyBorder="1">
      <alignment vertical="center"/>
    </xf>
    <xf numFmtId="41" fontId="37" fillId="0" borderId="26" xfId="12" applyFont="1" applyFill="1" applyBorder="1" applyAlignment="1">
      <alignment horizontal="left" vertical="center"/>
    </xf>
    <xf numFmtId="3" fontId="0" fillId="0" borderId="26" xfId="0" applyNumberFormat="1" applyBorder="1">
      <alignment vertical="center"/>
    </xf>
    <xf numFmtId="0" fontId="32" fillId="0" borderId="0" xfId="0" applyFont="1">
      <alignment vertical="center"/>
    </xf>
    <xf numFmtId="0" fontId="0" fillId="0" borderId="0" xfId="0" applyAlignment="1">
      <alignment horizontal="right" vertical="center"/>
    </xf>
    <xf numFmtId="41" fontId="37" fillId="0" borderId="0" xfId="0" applyNumberFormat="1" applyFont="1">
      <alignment vertical="center"/>
    </xf>
    <xf numFmtId="41" fontId="0" fillId="0" borderId="0" xfId="0" applyNumberFormat="1">
      <alignment vertical="center"/>
    </xf>
    <xf numFmtId="41" fontId="0" fillId="0" borderId="0" xfId="0" applyNumberFormat="1" applyFont="1">
      <alignment vertical="center"/>
    </xf>
    <xf numFmtId="41" fontId="0" fillId="0" borderId="0" xfId="0" applyNumberFormat="1" applyFont="1" applyAlignment="1">
      <alignment horizontal="right" vertical="center" wrapText="1"/>
    </xf>
    <xf numFmtId="0" fontId="0" fillId="0" borderId="0" xfId="0" applyNumberFormat="1" applyFont="1" applyAlignment="1">
      <alignment horizontal="right" vertical="center"/>
    </xf>
    <xf numFmtId="1" fontId="0" fillId="0" borderId="26" xfId="0" applyNumberFormat="1" applyBorder="1" applyAlignment="1">
      <alignment horizontal="center" vertical="center"/>
    </xf>
    <xf numFmtId="0" fontId="5" fillId="28" borderId="26" xfId="3" applyFill="1" applyBorder="1">
      <alignment vertical="center"/>
    </xf>
    <xf numFmtId="0" fontId="5" fillId="28" borderId="26" xfId="3" applyFill="1" applyBorder="1" applyAlignment="1">
      <alignment horizontal="left" vertical="center"/>
    </xf>
    <xf numFmtId="0" fontId="5" fillId="28" borderId="26" xfId="0" applyFont="1" applyFill="1" applyBorder="1">
      <alignment vertical="center"/>
    </xf>
    <xf numFmtId="0" fontId="0" fillId="28" borderId="26" xfId="0" applyFill="1" applyBorder="1">
      <alignment vertical="center"/>
    </xf>
    <xf numFmtId="0" fontId="0" fillId="28" borderId="26" xfId="0" applyFill="1" applyBorder="1" applyAlignment="1"/>
    <xf numFmtId="0" fontId="0" fillId="40" borderId="26" xfId="0" applyFill="1" applyBorder="1">
      <alignment vertical="center"/>
    </xf>
    <xf numFmtId="1" fontId="0" fillId="40" borderId="26" xfId="0" applyNumberFormat="1" applyFill="1" applyBorder="1">
      <alignment vertical="center"/>
    </xf>
    <xf numFmtId="0" fontId="0" fillId="40" borderId="26" xfId="0" applyFill="1" applyBorder="1" applyAlignment="1">
      <alignment horizontal="center" vertical="center"/>
    </xf>
    <xf numFmtId="0" fontId="15" fillId="42" borderId="26" xfId="0" applyFont="1" applyFill="1" applyBorder="1" applyAlignment="1"/>
    <xf numFmtId="182" fontId="0" fillId="5" borderId="26" xfId="0" applyNumberFormat="1" applyFill="1" applyBorder="1" applyAlignment="1">
      <alignment horizontal="left"/>
    </xf>
    <xf numFmtId="0" fontId="19" fillId="0" borderId="26" xfId="0" applyFont="1" applyBorder="1">
      <alignment vertical="center"/>
    </xf>
    <xf numFmtId="0" fontId="8" fillId="27" borderId="26" xfId="6" applyBorder="1">
      <alignment vertical="center"/>
    </xf>
    <xf numFmtId="0" fontId="0" fillId="30" borderId="26" xfId="0" applyFill="1" applyBorder="1">
      <alignment vertical="center"/>
    </xf>
    <xf numFmtId="1" fontId="0" fillId="30" borderId="26" xfId="0" applyNumberFormat="1" applyFill="1" applyBorder="1">
      <alignment vertical="center"/>
    </xf>
    <xf numFmtId="0" fontId="0" fillId="30" borderId="26" xfId="0" applyFill="1" applyBorder="1" applyAlignment="1">
      <alignment horizontal="center" vertical="center"/>
    </xf>
    <xf numFmtId="0" fontId="0" fillId="0" borderId="26" xfId="0" applyBorder="1" applyAlignment="1"/>
    <xf numFmtId="0" fontId="28" fillId="29" borderId="26" xfId="0" applyFont="1" applyFill="1" applyBorder="1" applyAlignment="1"/>
    <xf numFmtId="182" fontId="0" fillId="14" borderId="26" xfId="0" applyNumberFormat="1" applyFill="1" applyBorder="1" applyAlignment="1">
      <alignment horizontal="left"/>
    </xf>
    <xf numFmtId="0" fontId="0" fillId="0" borderId="26" xfId="0" applyBorder="1" applyAlignment="1">
      <alignment horizontal="left"/>
    </xf>
    <xf numFmtId="182" fontId="0" fillId="0" borderId="26" xfId="0" applyNumberFormat="1" applyBorder="1" applyAlignment="1">
      <alignment horizontal="left"/>
    </xf>
    <xf numFmtId="0" fontId="28" fillId="36" borderId="26" xfId="0" applyFont="1" applyFill="1" applyBorder="1" applyAlignment="1"/>
    <xf numFmtId="182" fontId="0" fillId="15" borderId="26" xfId="0" applyNumberFormat="1" applyFill="1" applyBorder="1" applyAlignment="1">
      <alignment horizontal="left"/>
    </xf>
    <xf numFmtId="0" fontId="0" fillId="6" borderId="26" xfId="0" applyFill="1" applyBorder="1">
      <alignment vertical="center"/>
    </xf>
    <xf numFmtId="0" fontId="0" fillId="6" borderId="26" xfId="0" applyFill="1" applyBorder="1" applyAlignment="1">
      <alignment horizontal="center" vertical="center"/>
    </xf>
    <xf numFmtId="0" fontId="28" fillId="37" borderId="26" xfId="0" applyFont="1" applyFill="1" applyBorder="1" applyAlignment="1"/>
    <xf numFmtId="182" fontId="0" fillId="0" borderId="26" xfId="0" applyNumberFormat="1" applyBorder="1" applyAlignment="1">
      <alignment horizontal="center" vertical="center"/>
    </xf>
    <xf numFmtId="0" fontId="15" fillId="28" borderId="26" xfId="0" applyFont="1" applyFill="1" applyBorder="1" applyAlignment="1"/>
    <xf numFmtId="182" fontId="0" fillId="17" borderId="26" xfId="0" applyNumberFormat="1" applyFill="1" applyBorder="1" applyAlignment="1">
      <alignment horizontal="left"/>
    </xf>
    <xf numFmtId="0" fontId="27" fillId="38" borderId="26" xfId="0" applyFont="1" applyFill="1" applyBorder="1">
      <alignment vertical="center"/>
    </xf>
    <xf numFmtId="182" fontId="0" fillId="41" borderId="26" xfId="0" applyNumberFormat="1" applyFill="1" applyBorder="1" applyAlignment="1">
      <alignment horizontal="left"/>
    </xf>
    <xf numFmtId="182" fontId="0" fillId="41" borderId="26" xfId="0" applyNumberFormat="1" applyFill="1" applyBorder="1" applyAlignment="1">
      <alignment horizontal="left" vertical="center"/>
    </xf>
    <xf numFmtId="182" fontId="0" fillId="0" borderId="26" xfId="0" applyNumberFormat="1" applyBorder="1" applyAlignment="1">
      <alignment horizontal="left" vertical="center"/>
    </xf>
    <xf numFmtId="0" fontId="0" fillId="30" borderId="26" xfId="0" applyFill="1" applyBorder="1" applyAlignment="1">
      <alignment horizontal="left" vertical="center"/>
    </xf>
    <xf numFmtId="0" fontId="0" fillId="0" borderId="26" xfId="0" applyNumberFormat="1" applyBorder="1" applyAlignment="1">
      <alignment horizontal="left" vertical="center"/>
    </xf>
    <xf numFmtId="0" fontId="0" fillId="41" borderId="26" xfId="0" applyFill="1" applyBorder="1">
      <alignment vertical="center"/>
    </xf>
    <xf numFmtId="1" fontId="0" fillId="41" borderId="26" xfId="0" applyNumberFormat="1" applyFill="1" applyBorder="1">
      <alignment vertical="center"/>
    </xf>
    <xf numFmtId="0" fontId="0" fillId="41" borderId="26" xfId="0" applyFill="1" applyBorder="1" applyAlignment="1">
      <alignment horizontal="center" vertical="center"/>
    </xf>
    <xf numFmtId="1" fontId="0" fillId="11" borderId="26" xfId="0" applyNumberFormat="1" applyFill="1" applyBorder="1">
      <alignment vertical="center"/>
    </xf>
    <xf numFmtId="0" fontId="0" fillId="11" borderId="26" xfId="0" applyFill="1" applyBorder="1" applyAlignment="1">
      <alignment horizontal="center" vertical="center"/>
    </xf>
    <xf numFmtId="1" fontId="0" fillId="0" borderId="26" xfId="0" applyNumberFormat="1" applyBorder="1" applyAlignment="1">
      <alignment horizontal="left" vertical="center"/>
    </xf>
    <xf numFmtId="182" fontId="0" fillId="43" borderId="26" xfId="0" applyNumberFormat="1" applyFill="1" applyBorder="1" applyAlignment="1">
      <alignment horizontal="left"/>
    </xf>
    <xf numFmtId="1" fontId="0" fillId="4" borderId="26" xfId="0" applyNumberFormat="1" applyFill="1" applyBorder="1">
      <alignment vertical="center"/>
    </xf>
    <xf numFmtId="0" fontId="0" fillId="4" borderId="26" xfId="0" applyFill="1" applyBorder="1" applyAlignment="1">
      <alignment horizontal="center" vertical="center"/>
    </xf>
    <xf numFmtId="1" fontId="0" fillId="7" borderId="26" xfId="0" applyNumberFormat="1" applyFill="1" applyBorder="1">
      <alignment vertical="center"/>
    </xf>
    <xf numFmtId="0" fontId="0" fillId="7" borderId="26" xfId="0" applyFill="1" applyBorder="1" applyAlignment="1">
      <alignment horizontal="center" vertical="center"/>
    </xf>
    <xf numFmtId="0" fontId="15" fillId="0" borderId="26" xfId="0" applyFont="1" applyBorder="1" applyAlignment="1"/>
    <xf numFmtId="0" fontId="18" fillId="0" borderId="26" xfId="0" applyFont="1" applyBorder="1">
      <alignment vertical="center"/>
    </xf>
    <xf numFmtId="0" fontId="28" fillId="0" borderId="26" xfId="0" applyFont="1" applyBorder="1" applyAlignment="1"/>
    <xf numFmtId="0" fontId="0" fillId="0" borderId="26" xfId="0" applyNumberFormat="1" applyBorder="1">
      <alignment vertical="center"/>
    </xf>
    <xf numFmtId="0" fontId="0" fillId="39" borderId="26" xfId="0" applyFill="1" applyBorder="1" applyAlignment="1">
      <alignment horizontal="center" vertical="center"/>
    </xf>
    <xf numFmtId="0" fontId="27" fillId="0" borderId="26" xfId="0" applyFont="1" applyBorder="1">
      <alignment vertical="center"/>
    </xf>
    <xf numFmtId="0" fontId="0" fillId="39" borderId="26" xfId="0" applyFill="1" applyBorder="1">
      <alignment vertical="center"/>
    </xf>
    <xf numFmtId="0" fontId="26" fillId="0" borderId="26" xfId="0" applyNumberFormat="1" applyFont="1" applyBorder="1">
      <alignment vertical="center"/>
    </xf>
    <xf numFmtId="0" fontId="0" fillId="44" borderId="26" xfId="0" applyFill="1" applyBorder="1">
      <alignment vertical="center"/>
    </xf>
    <xf numFmtId="0" fontId="0" fillId="44" borderId="26" xfId="0" applyFill="1" applyBorder="1" applyAlignment="1">
      <alignment horizontal="left" vertical="center"/>
    </xf>
    <xf numFmtId="1" fontId="0" fillId="44" borderId="26" xfId="0" applyNumberFormat="1" applyFill="1" applyBorder="1">
      <alignment vertical="center"/>
    </xf>
    <xf numFmtId="0" fontId="0" fillId="44" borderId="26" xfId="0" applyFill="1" applyBorder="1" applyAlignment="1">
      <alignment horizontal="center" vertical="center"/>
    </xf>
    <xf numFmtId="0" fontId="0" fillId="44" borderId="26" xfId="0" applyFont="1" applyFill="1" applyBorder="1" applyAlignment="1">
      <alignment horizontal="left" vertical="center"/>
    </xf>
    <xf numFmtId="0" fontId="6" fillId="25" borderId="26" xfId="4" applyBorder="1">
      <alignment vertical="center"/>
    </xf>
    <xf numFmtId="0" fontId="6" fillId="25" borderId="26" xfId="4" applyBorder="1" applyAlignment="1"/>
    <xf numFmtId="1" fontId="0" fillId="5" borderId="26" xfId="0" applyNumberFormat="1" applyFill="1" applyBorder="1" applyAlignment="1">
      <alignment horizontal="left"/>
    </xf>
    <xf numFmtId="0" fontId="0" fillId="6" borderId="26" xfId="0" applyFill="1" applyBorder="1" applyAlignment="1">
      <alignment horizontal="left" vertical="center"/>
    </xf>
    <xf numFmtId="1" fontId="0" fillId="6" borderId="26" xfId="0" applyNumberFormat="1" applyFill="1" applyBorder="1">
      <alignment vertical="center"/>
    </xf>
    <xf numFmtId="0" fontId="0" fillId="47" borderId="26" xfId="0" applyFill="1" applyBorder="1">
      <alignment vertical="center"/>
    </xf>
    <xf numFmtId="0" fontId="0" fillId="47" borderId="26" xfId="0" applyFill="1" applyBorder="1" applyAlignment="1">
      <alignment horizontal="left" vertical="center"/>
    </xf>
    <xf numFmtId="1" fontId="0" fillId="47" borderId="26" xfId="0" applyNumberFormat="1" applyFill="1" applyBorder="1">
      <alignment vertical="center"/>
    </xf>
    <xf numFmtId="0" fontId="0" fillId="47" borderId="26" xfId="0" applyFill="1" applyBorder="1" applyAlignment="1">
      <alignment horizontal="center" vertical="center"/>
    </xf>
    <xf numFmtId="1" fontId="0" fillId="14" borderId="26" xfId="0" applyNumberFormat="1" applyFill="1" applyBorder="1" applyAlignment="1">
      <alignment horizontal="left"/>
    </xf>
    <xf numFmtId="1" fontId="0" fillId="15" borderId="26" xfId="0" applyNumberFormat="1" applyFill="1" applyBorder="1" applyAlignment="1">
      <alignment horizontal="left"/>
    </xf>
    <xf numFmtId="1" fontId="0" fillId="43" borderId="26" xfId="0" applyNumberFormat="1" applyFill="1" applyBorder="1" applyAlignment="1">
      <alignment horizontal="left"/>
    </xf>
    <xf numFmtId="1" fontId="0" fillId="17" borderId="26" xfId="0" applyNumberFormat="1" applyFill="1" applyBorder="1" applyAlignment="1">
      <alignment horizontal="left"/>
    </xf>
    <xf numFmtId="1" fontId="0" fillId="41" borderId="26" xfId="0" applyNumberFormat="1" applyFill="1" applyBorder="1" applyAlignment="1">
      <alignment horizontal="left"/>
    </xf>
    <xf numFmtId="1" fontId="0" fillId="41" borderId="26" xfId="0" applyNumberFormat="1" applyFill="1" applyBorder="1" applyAlignment="1">
      <alignment horizontal="left" vertical="center"/>
    </xf>
    <xf numFmtId="0" fontId="0" fillId="4" borderId="26" xfId="0" applyFill="1" applyBorder="1" applyAlignment="1">
      <alignment horizontal="left" vertical="center"/>
    </xf>
    <xf numFmtId="0" fontId="0" fillId="7" borderId="26" xfId="0" applyFill="1" applyBorder="1" applyAlignment="1">
      <alignment horizontal="left" vertical="center"/>
    </xf>
    <xf numFmtId="1" fontId="26" fillId="0" borderId="26" xfId="0" applyNumberFormat="1" applyFont="1" applyBorder="1">
      <alignment vertical="center"/>
    </xf>
    <xf numFmtId="1" fontId="0" fillId="33" borderId="26" xfId="8" applyNumberFormat="1" applyFont="1" applyBorder="1">
      <alignment vertical="center"/>
    </xf>
    <xf numFmtId="0" fontId="0" fillId="10" borderId="26" xfId="0" applyFill="1" applyBorder="1" applyAlignment="1">
      <alignment horizontal="center" vertical="center"/>
    </xf>
    <xf numFmtId="0" fontId="0" fillId="10" borderId="26" xfId="0" applyFill="1" applyBorder="1">
      <alignment vertical="center"/>
    </xf>
    <xf numFmtId="0" fontId="0" fillId="43" borderId="26" xfId="0" applyFill="1" applyBorder="1">
      <alignment vertical="center"/>
    </xf>
    <xf numFmtId="0" fontId="0" fillId="43" borderId="26" xfId="0" applyFill="1" applyBorder="1" applyAlignment="1">
      <alignment horizontal="left" vertical="center"/>
    </xf>
    <xf numFmtId="0" fontId="0" fillId="32" borderId="26" xfId="0" applyFill="1" applyBorder="1">
      <alignment vertical="center"/>
    </xf>
    <xf numFmtId="0" fontId="0" fillId="32" borderId="26" xfId="0" applyFill="1" applyBorder="1" applyAlignment="1">
      <alignment horizontal="left" vertical="center"/>
    </xf>
    <xf numFmtId="0" fontId="0" fillId="32" borderId="26" xfId="0" applyFill="1" applyBorder="1" applyAlignment="1">
      <alignment horizontal="center" vertical="center"/>
    </xf>
    <xf numFmtId="1" fontId="0" fillId="32" borderId="26" xfId="0" applyNumberFormat="1" applyFill="1" applyBorder="1">
      <alignment vertical="center"/>
    </xf>
    <xf numFmtId="0" fontId="0" fillId="49" borderId="26" xfId="0" applyFill="1" applyBorder="1">
      <alignment vertical="center"/>
    </xf>
    <xf numFmtId="0" fontId="0" fillId="49" borderId="26" xfId="0" applyFill="1" applyBorder="1" applyAlignment="1">
      <alignment horizontal="left" vertical="center"/>
    </xf>
    <xf numFmtId="0" fontId="0" fillId="49" borderId="26" xfId="0" applyFill="1" applyBorder="1" applyAlignment="1">
      <alignment horizontal="center" vertical="center"/>
    </xf>
    <xf numFmtId="1" fontId="0" fillId="49" borderId="26" xfId="0" applyNumberFormat="1" applyFill="1" applyBorder="1">
      <alignment vertical="center"/>
    </xf>
    <xf numFmtId="0" fontId="0" fillId="11" borderId="26" xfId="0" applyFill="1" applyBorder="1" applyAlignment="1">
      <alignment horizontal="left" vertical="center"/>
    </xf>
    <xf numFmtId="0" fontId="0" fillId="50" borderId="26" xfId="0" applyFill="1" applyBorder="1">
      <alignment vertical="center"/>
    </xf>
    <xf numFmtId="0" fontId="0" fillId="50" borderId="26" xfId="0" applyFill="1" applyBorder="1" applyAlignment="1">
      <alignment horizontal="left" vertical="center"/>
    </xf>
    <xf numFmtId="0" fontId="0" fillId="50" borderId="26" xfId="0" applyFill="1" applyBorder="1" applyAlignment="1">
      <alignment horizontal="center" vertical="center"/>
    </xf>
    <xf numFmtId="1" fontId="0" fillId="50" borderId="26" xfId="0" applyNumberFormat="1" applyFill="1" applyBorder="1">
      <alignment vertical="center"/>
    </xf>
    <xf numFmtId="9" fontId="0" fillId="0" borderId="26" xfId="0" applyNumberFormat="1" applyBorder="1">
      <alignment vertical="center"/>
    </xf>
    <xf numFmtId="0" fontId="0" fillId="15" borderId="26" xfId="0" applyFill="1" applyBorder="1">
      <alignment vertical="center"/>
    </xf>
    <xf numFmtId="0" fontId="0" fillId="15" borderId="26" xfId="0" applyFill="1" applyBorder="1" applyAlignment="1">
      <alignment horizontal="left" vertical="center"/>
    </xf>
    <xf numFmtId="0" fontId="0" fillId="15" borderId="26" xfId="0" applyFill="1" applyBorder="1" applyAlignment="1">
      <alignment horizontal="center" vertical="center"/>
    </xf>
    <xf numFmtId="0" fontId="0" fillId="17" borderId="26" xfId="0" applyFill="1" applyBorder="1" applyAlignment="1">
      <alignment horizontal="left" vertical="center"/>
    </xf>
    <xf numFmtId="0" fontId="0" fillId="17" borderId="26" xfId="0" applyFill="1" applyBorder="1" applyAlignment="1">
      <alignment horizontal="center" vertical="center"/>
    </xf>
    <xf numFmtId="1" fontId="0" fillId="4" borderId="26" xfId="0" applyNumberFormat="1" applyFill="1" applyBorder="1" applyAlignment="1">
      <alignment horizontal="center" vertical="center"/>
    </xf>
    <xf numFmtId="9" fontId="0" fillId="4" borderId="26" xfId="0" applyNumberFormat="1" applyFill="1" applyBorder="1">
      <alignment vertical="center"/>
    </xf>
    <xf numFmtId="1" fontId="0" fillId="15" borderId="26" xfId="0" applyNumberFormat="1" applyFill="1" applyBorder="1">
      <alignment vertical="center"/>
    </xf>
    <xf numFmtId="1" fontId="0" fillId="17" borderId="26" xfId="0" applyNumberFormat="1" applyFill="1" applyBorder="1">
      <alignment vertical="center"/>
    </xf>
    <xf numFmtId="0" fontId="20" fillId="39" borderId="26" xfId="6" applyFont="1" applyFill="1" applyBorder="1">
      <alignment vertical="center"/>
    </xf>
    <xf numFmtId="0" fontId="38" fillId="39" borderId="26" xfId="0" applyFont="1" applyFill="1" applyBorder="1">
      <alignment vertical="center"/>
    </xf>
    <xf numFmtId="0" fontId="0" fillId="52" borderId="26" xfId="0" applyFill="1" applyBorder="1">
      <alignment vertical="center"/>
    </xf>
    <xf numFmtId="49" fontId="0" fillId="0" borderId="26" xfId="0" applyNumberFormat="1" applyBorder="1">
      <alignment vertical="center"/>
    </xf>
    <xf numFmtId="49" fontId="0" fillId="0" borderId="26" xfId="0" applyNumberFormat="1" applyBorder="1" applyAlignment="1">
      <alignment horizontal="left" vertical="center"/>
    </xf>
    <xf numFmtId="0" fontId="7" fillId="0" borderId="0" xfId="0" applyFont="1">
      <alignment vertical="center"/>
    </xf>
    <xf numFmtId="0" fontId="32" fillId="0" borderId="26" xfId="0" applyFont="1" applyBorder="1" applyAlignment="1">
      <alignment horizontal="right" vertical="center"/>
    </xf>
    <xf numFmtId="0" fontId="32" fillId="0" borderId="26" xfId="0" applyFont="1" applyBorder="1" applyAlignment="1"/>
    <xf numFmtId="0" fontId="39" fillId="0" borderId="0" xfId="0" applyFont="1">
      <alignment vertical="center"/>
    </xf>
    <xf numFmtId="0" fontId="39" fillId="0" borderId="0" xfId="0" applyFont="1" applyAlignment="1">
      <alignment horizontal="right" vertical="center"/>
    </xf>
    <xf numFmtId="0" fontId="39" fillId="0" borderId="0" xfId="0" applyFont="1" applyAlignment="1">
      <alignment horizontal="left" vertical="center"/>
    </xf>
    <xf numFmtId="0" fontId="0" fillId="55" borderId="26" xfId="0" applyFill="1" applyBorder="1">
      <alignment vertical="center"/>
    </xf>
    <xf numFmtId="0" fontId="0" fillId="56" borderId="26" xfId="0" applyFill="1" applyBorder="1">
      <alignment vertical="center"/>
    </xf>
    <xf numFmtId="0" fontId="0" fillId="31" borderId="26" xfId="0" applyFill="1" applyBorder="1">
      <alignment vertical="center"/>
    </xf>
    <xf numFmtId="0" fontId="0" fillId="42" borderId="26" xfId="0" applyFill="1" applyBorder="1">
      <alignment vertical="center"/>
    </xf>
    <xf numFmtId="0" fontId="0" fillId="57" borderId="26" xfId="0" applyFill="1" applyBorder="1">
      <alignment vertical="center"/>
    </xf>
    <xf numFmtId="0" fontId="5" fillId="57" borderId="26" xfId="3" applyFill="1" applyBorder="1">
      <alignment vertical="center"/>
    </xf>
    <xf numFmtId="0" fontId="32" fillId="7" borderId="26" xfId="0" applyFont="1" applyFill="1" applyBorder="1">
      <alignment vertical="center"/>
    </xf>
    <xf numFmtId="0" fontId="0" fillId="7" borderId="27" xfId="0" applyFill="1" applyBorder="1">
      <alignment vertical="center"/>
    </xf>
    <xf numFmtId="0" fontId="32" fillId="4" borderId="26" xfId="0" applyFont="1" applyFill="1" applyBorder="1">
      <alignment vertical="center"/>
    </xf>
    <xf numFmtId="0" fontId="0" fillId="4" borderId="27" xfId="0" applyFill="1" applyBorder="1">
      <alignment vertical="center"/>
    </xf>
    <xf numFmtId="0" fontId="32" fillId="44" borderId="26" xfId="0" applyFont="1" applyFill="1" applyBorder="1">
      <alignment vertical="center"/>
    </xf>
    <xf numFmtId="0" fontId="0" fillId="44" borderId="27" xfId="0" applyFill="1" applyBorder="1">
      <alignment vertical="center"/>
    </xf>
    <xf numFmtId="0" fontId="32" fillId="15" borderId="26" xfId="0" applyFont="1" applyFill="1" applyBorder="1">
      <alignment vertical="center"/>
    </xf>
    <xf numFmtId="0" fontId="0" fillId="15" borderId="27" xfId="0" applyFill="1" applyBorder="1">
      <alignment vertical="center"/>
    </xf>
    <xf numFmtId="0" fontId="32" fillId="15" borderId="27" xfId="0" applyFont="1" applyFill="1" applyBorder="1">
      <alignment vertical="center"/>
    </xf>
    <xf numFmtId="0" fontId="32" fillId="6" borderId="26" xfId="0" applyFont="1" applyFill="1" applyBorder="1">
      <alignment vertical="center"/>
    </xf>
    <xf numFmtId="0" fontId="0" fillId="6" borderId="27" xfId="0" applyFill="1" applyBorder="1">
      <alignment vertical="center"/>
    </xf>
    <xf numFmtId="0" fontId="32" fillId="6" borderId="27" xfId="0" applyFont="1" applyFill="1" applyBorder="1">
      <alignment vertical="center"/>
    </xf>
    <xf numFmtId="0" fontId="32" fillId="47" borderId="26" xfId="0" applyFont="1" applyFill="1" applyBorder="1">
      <alignment vertical="center"/>
    </xf>
    <xf numFmtId="1" fontId="0" fillId="47" borderId="27" xfId="0" applyNumberFormat="1" applyFill="1" applyBorder="1">
      <alignment vertical="center"/>
    </xf>
    <xf numFmtId="1" fontId="32" fillId="47" borderId="27" xfId="0" applyNumberFormat="1" applyFont="1" applyFill="1" applyBorder="1">
      <alignment vertical="center"/>
    </xf>
    <xf numFmtId="0" fontId="0" fillId="47" borderId="27" xfId="0" applyFill="1" applyBorder="1">
      <alignment vertical="center"/>
    </xf>
    <xf numFmtId="0" fontId="32" fillId="47" borderId="27" xfId="0" applyFont="1" applyFill="1" applyBorder="1">
      <alignment vertical="center"/>
    </xf>
    <xf numFmtId="0" fontId="0" fillId="57" borderId="26" xfId="0" applyFill="1" applyBorder="1" applyAlignment="1">
      <alignment horizontal="left" vertical="center"/>
    </xf>
    <xf numFmtId="0" fontId="40" fillId="57" borderId="26" xfId="0" applyFont="1" applyFill="1" applyBorder="1">
      <alignment vertical="center"/>
    </xf>
    <xf numFmtId="1" fontId="0" fillId="57" borderId="26" xfId="0" applyNumberFormat="1" applyFill="1" applyBorder="1">
      <alignment vertical="center"/>
    </xf>
    <xf numFmtId="1" fontId="15" fillId="0" borderId="26" xfId="0" applyNumberFormat="1" applyFont="1" applyBorder="1">
      <alignment vertical="center"/>
    </xf>
    <xf numFmtId="0" fontId="32" fillId="7" borderId="26" xfId="0" applyFont="1" applyFill="1" applyBorder="1" applyAlignment="1">
      <alignment horizontal="left" vertical="center"/>
    </xf>
    <xf numFmtId="0" fontId="32" fillId="7" borderId="27" xfId="0" applyFont="1" applyFill="1" applyBorder="1">
      <alignment vertical="center"/>
    </xf>
    <xf numFmtId="0" fontId="0" fillId="30" borderId="27" xfId="0" applyFill="1" applyBorder="1">
      <alignment vertical="center"/>
    </xf>
    <xf numFmtId="0" fontId="32" fillId="30" borderId="26" xfId="0" applyFont="1" applyFill="1" applyBorder="1" applyAlignment="1">
      <alignment horizontal="left" vertical="center"/>
    </xf>
    <xf numFmtId="0" fontId="32" fillId="30" borderId="27" xfId="0" applyFont="1" applyFill="1" applyBorder="1">
      <alignment vertical="center"/>
    </xf>
    <xf numFmtId="0" fontId="0" fillId="17" borderId="27" xfId="0" applyFill="1" applyBorder="1">
      <alignment vertical="center"/>
    </xf>
    <xf numFmtId="0" fontId="32" fillId="47" borderId="26" xfId="0" applyFont="1" applyFill="1" applyBorder="1" applyAlignment="1">
      <alignment horizontal="left" vertical="center"/>
    </xf>
    <xf numFmtId="0" fontId="32" fillId="17" borderId="26" xfId="0" applyFont="1" applyFill="1" applyBorder="1" applyAlignment="1">
      <alignment horizontal="left" vertical="center"/>
    </xf>
    <xf numFmtId="0" fontId="32" fillId="17" borderId="27" xfId="0" applyFont="1" applyFill="1" applyBorder="1">
      <alignment vertical="center"/>
    </xf>
    <xf numFmtId="0" fontId="40" fillId="0" borderId="26" xfId="0" applyFont="1" applyBorder="1">
      <alignment vertical="center"/>
    </xf>
    <xf numFmtId="0" fontId="0" fillId="14" borderId="26" xfId="0" applyFill="1" applyBorder="1">
      <alignment vertical="center"/>
    </xf>
    <xf numFmtId="49" fontId="0" fillId="14" borderId="26" xfId="0" applyNumberFormat="1" applyFill="1" applyBorder="1">
      <alignment vertical="center"/>
    </xf>
    <xf numFmtId="0" fontId="0" fillId="14" borderId="26" xfId="0" applyFont="1" applyFill="1" applyBorder="1">
      <alignment vertical="center"/>
    </xf>
    <xf numFmtId="0" fontId="32" fillId="4" borderId="26" xfId="0" applyFont="1" applyFill="1" applyBorder="1" applyAlignment="1">
      <alignment horizontal="left" vertical="center"/>
    </xf>
    <xf numFmtId="0" fontId="32" fillId="4" borderId="27" xfId="0" applyFont="1" applyFill="1" applyBorder="1">
      <alignment vertical="center"/>
    </xf>
    <xf numFmtId="0" fontId="32" fillId="15" borderId="26" xfId="0" applyFont="1" applyFill="1" applyBorder="1" applyAlignment="1">
      <alignment horizontal="left" vertical="center"/>
    </xf>
    <xf numFmtId="0" fontId="36" fillId="0" borderId="0" xfId="0" applyFont="1">
      <alignment vertical="center"/>
    </xf>
    <xf numFmtId="0" fontId="0" fillId="33" borderId="15" xfId="8" applyFont="1">
      <alignment vertical="center"/>
    </xf>
    <xf numFmtId="0" fontId="18" fillId="28" borderId="26" xfId="0" applyFont="1" applyFill="1" applyBorder="1">
      <alignment vertical="center"/>
    </xf>
    <xf numFmtId="0" fontId="18" fillId="0" borderId="26" xfId="0" applyNumberFormat="1" applyFont="1" applyBorder="1" applyAlignment="1">
      <alignment horizontal="right" vertical="center"/>
    </xf>
    <xf numFmtId="182" fontId="18" fillId="0" borderId="0" xfId="0" applyNumberFormat="1" applyFont="1">
      <alignment vertical="center"/>
    </xf>
    <xf numFmtId="0" fontId="18" fillId="0" borderId="0" xfId="0" applyFont="1">
      <alignment vertical="center"/>
    </xf>
    <xf numFmtId="0" fontId="29" fillId="0" borderId="0" xfId="0" applyFont="1">
      <alignment vertical="center"/>
    </xf>
    <xf numFmtId="0" fontId="0" fillId="33" borderId="15" xfId="8" applyFont="1" applyAlignment="1">
      <alignment vertical="center"/>
    </xf>
    <xf numFmtId="0" fontId="32" fillId="33" borderId="15" xfId="8" applyFont="1">
      <alignment vertical="center"/>
    </xf>
    <xf numFmtId="41" fontId="0" fillId="0" borderId="0" xfId="12" applyFont="1" applyAlignment="1">
      <alignment horizontal="right" vertical="center"/>
    </xf>
    <xf numFmtId="41" fontId="36" fillId="0" borderId="26" xfId="12" applyFont="1" applyBorder="1" applyAlignment="1">
      <alignment horizontal="right" vertical="center"/>
    </xf>
    <xf numFmtId="41" fontId="34" fillId="0" borderId="26" xfId="12" applyFont="1" applyBorder="1" applyAlignment="1">
      <alignment horizontal="right" vertical="center"/>
    </xf>
    <xf numFmtId="0" fontId="32" fillId="52" borderId="26" xfId="0" applyFont="1" applyFill="1" applyBorder="1" applyAlignment="1">
      <alignment horizontal="left" vertical="center"/>
    </xf>
    <xf numFmtId="41" fontId="32" fillId="52" borderId="26" xfId="12" applyFont="1" applyFill="1" applyBorder="1" applyAlignment="1">
      <alignment horizontal="right" vertical="center"/>
    </xf>
    <xf numFmtId="41" fontId="37" fillId="0" borderId="0" xfId="0" applyNumberFormat="1" applyFont="1" applyAlignment="1">
      <alignment horizontal="left" vertical="center"/>
    </xf>
    <xf numFmtId="41" fontId="35" fillId="0" borderId="0" xfId="0" applyNumberFormat="1" applyFont="1">
      <alignment vertical="center"/>
    </xf>
    <xf numFmtId="0" fontId="32" fillId="33" borderId="15" xfId="8" applyFont="1" applyAlignment="1">
      <alignment horizontal="center" vertical="center"/>
    </xf>
    <xf numFmtId="0" fontId="15" fillId="0" borderId="26" xfId="0" applyFont="1" applyBorder="1" applyAlignment="1">
      <alignment vertical="center"/>
    </xf>
    <xf numFmtId="0" fontId="18" fillId="33" borderId="15" xfId="8" applyNumberFormat="1" applyFont="1" applyAlignment="1">
      <alignment horizontal="right" vertical="center"/>
    </xf>
    <xf numFmtId="0" fontId="0" fillId="0" borderId="0" xfId="0" applyFont="1" applyAlignment="1">
      <alignment vertical="center"/>
    </xf>
    <xf numFmtId="41" fontId="34" fillId="0" borderId="0" xfId="12" applyFont="1" applyBorder="1">
      <alignment vertical="center"/>
    </xf>
    <xf numFmtId="0" fontId="3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31" borderId="15" xfId="7" applyFont="1" applyAlignment="1">
      <alignment horizontal="left" vertical="center"/>
    </xf>
    <xf numFmtId="0" fontId="15" fillId="0" borderId="0" xfId="0" applyFont="1">
      <alignment vertical="center"/>
    </xf>
    <xf numFmtId="0" fontId="15" fillId="33" borderId="15" xfId="8" applyFont="1">
      <alignment vertical="center"/>
    </xf>
    <xf numFmtId="41" fontId="0" fillId="0" borderId="0" xfId="0" applyNumberFormat="1" applyFont="1" applyAlignment="1">
      <alignment horizontal="right" vertical="center"/>
    </xf>
    <xf numFmtId="42" fontId="0" fillId="0" borderId="0" xfId="0" applyNumberFormat="1">
      <alignment vertical="center"/>
    </xf>
    <xf numFmtId="185" fontId="0" fillId="0" borderId="0" xfId="0" applyNumberFormat="1">
      <alignment vertical="center"/>
    </xf>
    <xf numFmtId="184" fontId="0" fillId="0" borderId="0" xfId="0" applyNumberFormat="1">
      <alignment vertical="center"/>
    </xf>
    <xf numFmtId="181" fontId="5" fillId="24" borderId="19" xfId="3" applyNumberFormat="1" applyBorder="1" applyAlignment="1">
      <alignment horizontal="center" vertical="center" wrapText="1"/>
    </xf>
    <xf numFmtId="0" fontId="0" fillId="0" borderId="19" xfId="0" applyFont="1" applyBorder="1" applyAlignment="1">
      <alignment vertical="center" wrapText="1"/>
    </xf>
    <xf numFmtId="3" fontId="0" fillId="0" borderId="19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41" fillId="0" borderId="26" xfId="0" applyFont="1" applyBorder="1">
      <alignment vertical="center"/>
    </xf>
    <xf numFmtId="0" fontId="41" fillId="0" borderId="0" xfId="0" applyFont="1">
      <alignment vertical="center"/>
    </xf>
    <xf numFmtId="182" fontId="41" fillId="0" borderId="26" xfId="0" applyNumberFormat="1" applyFont="1" applyBorder="1">
      <alignment vertical="center"/>
    </xf>
    <xf numFmtId="182" fontId="41" fillId="0" borderId="0" xfId="0" applyNumberFormat="1" applyFont="1">
      <alignment vertical="center"/>
    </xf>
    <xf numFmtId="186" fontId="0" fillId="0" borderId="0" xfId="0" applyNumberFormat="1">
      <alignment vertical="center"/>
    </xf>
  </cellXfs>
  <cellStyles count="13">
    <cellStyle name="20% - 강조색6" xfId="2" builtinId="50"/>
    <cellStyle name="60% - 강조색4" xfId="1" builtinId="44"/>
    <cellStyle name="경고문" xfId="11" builtinId="11"/>
    <cellStyle name="계산" xfId="9" builtinId="22"/>
    <cellStyle name="나쁨" xfId="5" builtinId="27"/>
    <cellStyle name="보통" xfId="6" builtinId="28"/>
    <cellStyle name="셀 확인" xfId="10" builtinId="23"/>
    <cellStyle name="쉼표 [0]" xfId="12" builtinId="6"/>
    <cellStyle name="입력" xfId="3" builtinId="20"/>
    <cellStyle name="입력 2" xfId="7" xr:uid="{3CB96A53-233A-4B52-B02A-DD345BE313F8}"/>
    <cellStyle name="입력2" xfId="8" xr:uid="{DF7B7303-2EEB-4CF6-AA20-34CA54F6BAF3}"/>
    <cellStyle name="좋음" xfId="4" builtinId="26"/>
    <cellStyle name="표준" xfId="0" builtinId="0" customBuiltin="1"/>
  </cellStyles>
  <dxfs count="0"/>
  <tableStyles count="0" defaultTableStyle="TableStyleMedium2" defaultPivotStyle="PivotStyleLight16"/>
  <colors>
    <mruColors>
      <color rgb="FFFF6DCB"/>
      <color rgb="FF31FAFF"/>
      <color rgb="FFFF3737"/>
      <color rgb="FF2CD4AC"/>
      <color rgb="FFFF7575"/>
      <color rgb="FFE76DFF"/>
      <color rgb="FFF1ABFF"/>
      <color rgb="FFFDCF73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100~200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'오프라인 보상 (국히)'!$D$102:$D$201</c:f>
              <c:numCache>
                <c:formatCode>#,##0_);[Red]\(#,##0\)</c:formatCode>
                <c:ptCount val="100"/>
                <c:pt idx="0">
                  <c:v>19988</c:v>
                </c:pt>
                <c:pt idx="1">
                  <c:v>20089</c:v>
                </c:pt>
                <c:pt idx="2">
                  <c:v>20291</c:v>
                </c:pt>
                <c:pt idx="3">
                  <c:v>20594</c:v>
                </c:pt>
                <c:pt idx="4">
                  <c:v>20998</c:v>
                </c:pt>
                <c:pt idx="5">
                  <c:v>21503</c:v>
                </c:pt>
                <c:pt idx="6">
                  <c:v>22109</c:v>
                </c:pt>
                <c:pt idx="7">
                  <c:v>22816</c:v>
                </c:pt>
                <c:pt idx="8">
                  <c:v>23624</c:v>
                </c:pt>
                <c:pt idx="9">
                  <c:v>24533</c:v>
                </c:pt>
                <c:pt idx="10">
                  <c:v>30533</c:v>
                </c:pt>
                <c:pt idx="11">
                  <c:v>30634</c:v>
                </c:pt>
                <c:pt idx="12">
                  <c:v>30836</c:v>
                </c:pt>
                <c:pt idx="13">
                  <c:v>31139</c:v>
                </c:pt>
                <c:pt idx="14">
                  <c:v>31543</c:v>
                </c:pt>
                <c:pt idx="15">
                  <c:v>32048</c:v>
                </c:pt>
                <c:pt idx="16">
                  <c:v>32654</c:v>
                </c:pt>
                <c:pt idx="17">
                  <c:v>33361</c:v>
                </c:pt>
                <c:pt idx="18">
                  <c:v>34169</c:v>
                </c:pt>
                <c:pt idx="19">
                  <c:v>35078</c:v>
                </c:pt>
                <c:pt idx="20">
                  <c:v>45078</c:v>
                </c:pt>
                <c:pt idx="21">
                  <c:v>55078</c:v>
                </c:pt>
                <c:pt idx="22">
                  <c:v>55280</c:v>
                </c:pt>
                <c:pt idx="23">
                  <c:v>55583</c:v>
                </c:pt>
                <c:pt idx="24">
                  <c:v>55987</c:v>
                </c:pt>
                <c:pt idx="25">
                  <c:v>56492</c:v>
                </c:pt>
                <c:pt idx="26">
                  <c:v>57098</c:v>
                </c:pt>
                <c:pt idx="27">
                  <c:v>57805</c:v>
                </c:pt>
                <c:pt idx="28">
                  <c:v>58613</c:v>
                </c:pt>
                <c:pt idx="29">
                  <c:v>59522</c:v>
                </c:pt>
                <c:pt idx="30">
                  <c:v>60523</c:v>
                </c:pt>
                <c:pt idx="31">
                  <c:v>71523</c:v>
                </c:pt>
                <c:pt idx="32">
                  <c:v>71725</c:v>
                </c:pt>
                <c:pt idx="33">
                  <c:v>72028</c:v>
                </c:pt>
                <c:pt idx="34">
                  <c:v>72432</c:v>
                </c:pt>
                <c:pt idx="35">
                  <c:v>72937</c:v>
                </c:pt>
                <c:pt idx="36">
                  <c:v>73543</c:v>
                </c:pt>
                <c:pt idx="37">
                  <c:v>74250</c:v>
                </c:pt>
                <c:pt idx="38">
                  <c:v>75058</c:v>
                </c:pt>
                <c:pt idx="39">
                  <c:v>75967</c:v>
                </c:pt>
                <c:pt idx="40">
                  <c:v>76968</c:v>
                </c:pt>
                <c:pt idx="41">
                  <c:v>86968</c:v>
                </c:pt>
                <c:pt idx="42">
                  <c:v>87170</c:v>
                </c:pt>
                <c:pt idx="43">
                  <c:v>87473</c:v>
                </c:pt>
                <c:pt idx="44">
                  <c:v>87877</c:v>
                </c:pt>
                <c:pt idx="45">
                  <c:v>88382</c:v>
                </c:pt>
                <c:pt idx="46">
                  <c:v>88988</c:v>
                </c:pt>
                <c:pt idx="47">
                  <c:v>89695</c:v>
                </c:pt>
                <c:pt idx="48">
                  <c:v>90503</c:v>
                </c:pt>
                <c:pt idx="49">
                  <c:v>91412</c:v>
                </c:pt>
                <c:pt idx="50">
                  <c:v>92413</c:v>
                </c:pt>
                <c:pt idx="51">
                  <c:v>104413</c:v>
                </c:pt>
                <c:pt idx="52">
                  <c:v>104615</c:v>
                </c:pt>
                <c:pt idx="53">
                  <c:v>104918</c:v>
                </c:pt>
                <c:pt idx="54">
                  <c:v>105322</c:v>
                </c:pt>
                <c:pt idx="55">
                  <c:v>105827</c:v>
                </c:pt>
                <c:pt idx="56">
                  <c:v>106433</c:v>
                </c:pt>
                <c:pt idx="57">
                  <c:v>107140</c:v>
                </c:pt>
                <c:pt idx="58">
                  <c:v>107948</c:v>
                </c:pt>
                <c:pt idx="59">
                  <c:v>108857</c:v>
                </c:pt>
                <c:pt idx="60">
                  <c:v>109858</c:v>
                </c:pt>
                <c:pt idx="61">
                  <c:v>129858</c:v>
                </c:pt>
                <c:pt idx="62">
                  <c:v>130359</c:v>
                </c:pt>
                <c:pt idx="63">
                  <c:v>130961</c:v>
                </c:pt>
                <c:pt idx="64">
                  <c:v>131664</c:v>
                </c:pt>
                <c:pt idx="65">
                  <c:v>132468</c:v>
                </c:pt>
                <c:pt idx="66">
                  <c:v>133373</c:v>
                </c:pt>
                <c:pt idx="67">
                  <c:v>134379</c:v>
                </c:pt>
                <c:pt idx="68">
                  <c:v>135486</c:v>
                </c:pt>
                <c:pt idx="69">
                  <c:v>136694</c:v>
                </c:pt>
                <c:pt idx="70">
                  <c:v>138003</c:v>
                </c:pt>
                <c:pt idx="71">
                  <c:v>168003</c:v>
                </c:pt>
                <c:pt idx="72">
                  <c:v>168504</c:v>
                </c:pt>
                <c:pt idx="73">
                  <c:v>169106</c:v>
                </c:pt>
                <c:pt idx="74">
                  <c:v>169809</c:v>
                </c:pt>
                <c:pt idx="75">
                  <c:v>170613</c:v>
                </c:pt>
                <c:pt idx="76">
                  <c:v>171518</c:v>
                </c:pt>
                <c:pt idx="77">
                  <c:v>172524</c:v>
                </c:pt>
                <c:pt idx="78">
                  <c:v>173631</c:v>
                </c:pt>
                <c:pt idx="79">
                  <c:v>174839</c:v>
                </c:pt>
                <c:pt idx="80">
                  <c:v>176148</c:v>
                </c:pt>
                <c:pt idx="81">
                  <c:v>206148</c:v>
                </c:pt>
                <c:pt idx="82">
                  <c:v>206649</c:v>
                </c:pt>
                <c:pt idx="83">
                  <c:v>207251</c:v>
                </c:pt>
                <c:pt idx="84">
                  <c:v>207954</c:v>
                </c:pt>
                <c:pt idx="85">
                  <c:v>208758</c:v>
                </c:pt>
                <c:pt idx="86">
                  <c:v>209663</c:v>
                </c:pt>
                <c:pt idx="87">
                  <c:v>210669</c:v>
                </c:pt>
                <c:pt idx="88">
                  <c:v>211776</c:v>
                </c:pt>
                <c:pt idx="89">
                  <c:v>212984</c:v>
                </c:pt>
                <c:pt idx="90">
                  <c:v>214293</c:v>
                </c:pt>
                <c:pt idx="91">
                  <c:v>244293</c:v>
                </c:pt>
                <c:pt idx="92">
                  <c:v>244794</c:v>
                </c:pt>
                <c:pt idx="93">
                  <c:v>245396</c:v>
                </c:pt>
                <c:pt idx="94">
                  <c:v>246099</c:v>
                </c:pt>
                <c:pt idx="95">
                  <c:v>246903</c:v>
                </c:pt>
                <c:pt idx="96">
                  <c:v>247808</c:v>
                </c:pt>
                <c:pt idx="97">
                  <c:v>248814</c:v>
                </c:pt>
                <c:pt idx="98">
                  <c:v>249921</c:v>
                </c:pt>
                <c:pt idx="99">
                  <c:v>251129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6B-48F4-B6E6-5466312EB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275583"/>
        <c:axId val="1259261855"/>
      </c:lineChart>
      <c:catAx>
        <c:axId val="125927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9261855"/>
        <c:crosses val="autoZero"/>
        <c:auto val="1"/>
        <c:lblAlgn val="ctr"/>
        <c:lblOffset val="100"/>
        <c:noMultiLvlLbl val="0"/>
      </c:catAx>
      <c:valAx>
        <c:axId val="125926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927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200~300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'오프라인 보상 (국히)'!$D$202:$D$301</c:f>
              <c:numCache>
                <c:formatCode>#,##0_);[Red]\(#,##0\)</c:formatCode>
                <c:ptCount val="100"/>
                <c:pt idx="0">
                  <c:v>252438</c:v>
                </c:pt>
                <c:pt idx="1">
                  <c:v>402438</c:v>
                </c:pt>
                <c:pt idx="2">
                  <c:v>403439</c:v>
                </c:pt>
                <c:pt idx="3">
                  <c:v>405441</c:v>
                </c:pt>
                <c:pt idx="4">
                  <c:v>408444</c:v>
                </c:pt>
                <c:pt idx="5">
                  <c:v>412448</c:v>
                </c:pt>
                <c:pt idx="6">
                  <c:v>417453</c:v>
                </c:pt>
                <c:pt idx="7">
                  <c:v>423459</c:v>
                </c:pt>
                <c:pt idx="8">
                  <c:v>430466</c:v>
                </c:pt>
                <c:pt idx="9">
                  <c:v>438474</c:v>
                </c:pt>
                <c:pt idx="10">
                  <c:v>447483</c:v>
                </c:pt>
                <c:pt idx="11">
                  <c:v>597483</c:v>
                </c:pt>
                <c:pt idx="12">
                  <c:v>598484</c:v>
                </c:pt>
                <c:pt idx="13">
                  <c:v>600486</c:v>
                </c:pt>
                <c:pt idx="14">
                  <c:v>603489</c:v>
                </c:pt>
                <c:pt idx="15">
                  <c:v>607493</c:v>
                </c:pt>
                <c:pt idx="16">
                  <c:v>612498</c:v>
                </c:pt>
                <c:pt idx="17">
                  <c:v>618504</c:v>
                </c:pt>
                <c:pt idx="18">
                  <c:v>625511</c:v>
                </c:pt>
                <c:pt idx="19">
                  <c:v>633519</c:v>
                </c:pt>
                <c:pt idx="20">
                  <c:v>642528</c:v>
                </c:pt>
                <c:pt idx="21">
                  <c:v>792528</c:v>
                </c:pt>
                <c:pt idx="22">
                  <c:v>793529</c:v>
                </c:pt>
                <c:pt idx="23">
                  <c:v>795531</c:v>
                </c:pt>
                <c:pt idx="24">
                  <c:v>798534</c:v>
                </c:pt>
                <c:pt idx="25">
                  <c:v>802538</c:v>
                </c:pt>
                <c:pt idx="26">
                  <c:v>807543</c:v>
                </c:pt>
                <c:pt idx="27">
                  <c:v>813549</c:v>
                </c:pt>
                <c:pt idx="28">
                  <c:v>820556</c:v>
                </c:pt>
                <c:pt idx="29">
                  <c:v>828564</c:v>
                </c:pt>
                <c:pt idx="30">
                  <c:v>837573</c:v>
                </c:pt>
                <c:pt idx="31">
                  <c:v>987573</c:v>
                </c:pt>
                <c:pt idx="32">
                  <c:v>988574</c:v>
                </c:pt>
                <c:pt idx="33">
                  <c:v>990576</c:v>
                </c:pt>
                <c:pt idx="34">
                  <c:v>993579</c:v>
                </c:pt>
                <c:pt idx="35">
                  <c:v>997583</c:v>
                </c:pt>
                <c:pt idx="36">
                  <c:v>1002588</c:v>
                </c:pt>
                <c:pt idx="37">
                  <c:v>1008594</c:v>
                </c:pt>
                <c:pt idx="38">
                  <c:v>1015601</c:v>
                </c:pt>
                <c:pt idx="39">
                  <c:v>1023609</c:v>
                </c:pt>
                <c:pt idx="40">
                  <c:v>1032618</c:v>
                </c:pt>
                <c:pt idx="41">
                  <c:v>1232618</c:v>
                </c:pt>
                <c:pt idx="42">
                  <c:v>1237623</c:v>
                </c:pt>
                <c:pt idx="43">
                  <c:v>1243629</c:v>
                </c:pt>
                <c:pt idx="44">
                  <c:v>1250636</c:v>
                </c:pt>
                <c:pt idx="45">
                  <c:v>1258644</c:v>
                </c:pt>
                <c:pt idx="46">
                  <c:v>1267653</c:v>
                </c:pt>
                <c:pt idx="47">
                  <c:v>1277663</c:v>
                </c:pt>
                <c:pt idx="48">
                  <c:v>1288674</c:v>
                </c:pt>
                <c:pt idx="49">
                  <c:v>1300686</c:v>
                </c:pt>
                <c:pt idx="50">
                  <c:v>1313699</c:v>
                </c:pt>
                <c:pt idx="51">
                  <c:v>1513699</c:v>
                </c:pt>
                <c:pt idx="52">
                  <c:v>1518704</c:v>
                </c:pt>
                <c:pt idx="53">
                  <c:v>1524710</c:v>
                </c:pt>
                <c:pt idx="54">
                  <c:v>1531717</c:v>
                </c:pt>
                <c:pt idx="55">
                  <c:v>1539725</c:v>
                </c:pt>
                <c:pt idx="56">
                  <c:v>1548734</c:v>
                </c:pt>
                <c:pt idx="57">
                  <c:v>1558744</c:v>
                </c:pt>
                <c:pt idx="58">
                  <c:v>1569755</c:v>
                </c:pt>
                <c:pt idx="59">
                  <c:v>1581767</c:v>
                </c:pt>
                <c:pt idx="60">
                  <c:v>1594780</c:v>
                </c:pt>
                <c:pt idx="61">
                  <c:v>1794780</c:v>
                </c:pt>
                <c:pt idx="62">
                  <c:v>1799785</c:v>
                </c:pt>
                <c:pt idx="63">
                  <c:v>1805791</c:v>
                </c:pt>
                <c:pt idx="64">
                  <c:v>1812798</c:v>
                </c:pt>
                <c:pt idx="65">
                  <c:v>1820806</c:v>
                </c:pt>
                <c:pt idx="66">
                  <c:v>1829815</c:v>
                </c:pt>
                <c:pt idx="67">
                  <c:v>1839825</c:v>
                </c:pt>
                <c:pt idx="68">
                  <c:v>1850836</c:v>
                </c:pt>
                <c:pt idx="69">
                  <c:v>1862848</c:v>
                </c:pt>
                <c:pt idx="70">
                  <c:v>1875861</c:v>
                </c:pt>
                <c:pt idx="71">
                  <c:v>2175861</c:v>
                </c:pt>
                <c:pt idx="72">
                  <c:v>2180866</c:v>
                </c:pt>
                <c:pt idx="73">
                  <c:v>2186872</c:v>
                </c:pt>
                <c:pt idx="74">
                  <c:v>2193879</c:v>
                </c:pt>
                <c:pt idx="75">
                  <c:v>2201887</c:v>
                </c:pt>
                <c:pt idx="76">
                  <c:v>2210896</c:v>
                </c:pt>
                <c:pt idx="77">
                  <c:v>2220906</c:v>
                </c:pt>
                <c:pt idx="78">
                  <c:v>2231917</c:v>
                </c:pt>
                <c:pt idx="79">
                  <c:v>2243929</c:v>
                </c:pt>
                <c:pt idx="80">
                  <c:v>2256942</c:v>
                </c:pt>
                <c:pt idx="81">
                  <c:v>2556942</c:v>
                </c:pt>
                <c:pt idx="82">
                  <c:v>2561947</c:v>
                </c:pt>
                <c:pt idx="83">
                  <c:v>2567953</c:v>
                </c:pt>
                <c:pt idx="84">
                  <c:v>2574960</c:v>
                </c:pt>
                <c:pt idx="85">
                  <c:v>2582968</c:v>
                </c:pt>
                <c:pt idx="86">
                  <c:v>2591977</c:v>
                </c:pt>
                <c:pt idx="87">
                  <c:v>2601987</c:v>
                </c:pt>
                <c:pt idx="88">
                  <c:v>2612998</c:v>
                </c:pt>
                <c:pt idx="89">
                  <c:v>2625010</c:v>
                </c:pt>
                <c:pt idx="90">
                  <c:v>2638023</c:v>
                </c:pt>
                <c:pt idx="91">
                  <c:v>2938023</c:v>
                </c:pt>
                <c:pt idx="92">
                  <c:v>2943028</c:v>
                </c:pt>
                <c:pt idx="93">
                  <c:v>2949034</c:v>
                </c:pt>
                <c:pt idx="94">
                  <c:v>2956041</c:v>
                </c:pt>
                <c:pt idx="95">
                  <c:v>2964049</c:v>
                </c:pt>
                <c:pt idx="96">
                  <c:v>2973058</c:v>
                </c:pt>
                <c:pt idx="97">
                  <c:v>2983068</c:v>
                </c:pt>
                <c:pt idx="98">
                  <c:v>2994079</c:v>
                </c:pt>
                <c:pt idx="99">
                  <c:v>3006091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D-4DC3-BD3B-93C05C516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0136479"/>
        <c:axId val="1780137311"/>
      </c:lineChart>
      <c:catAx>
        <c:axId val="178013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0137311"/>
        <c:crosses val="autoZero"/>
        <c:auto val="1"/>
        <c:lblAlgn val="ctr"/>
        <c:lblOffset val="100"/>
        <c:noMultiLvlLbl val="0"/>
      </c:catAx>
      <c:valAx>
        <c:axId val="178013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013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300~400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'오프라인 보상 (국히)'!$D$302:$D$401</c:f>
              <c:numCache>
                <c:formatCode>#,##0_);[Red]\(#,##0\)</c:formatCode>
                <c:ptCount val="100"/>
                <c:pt idx="0">
                  <c:v>3019104</c:v>
                </c:pt>
                <c:pt idx="1">
                  <c:v>3519104</c:v>
                </c:pt>
                <c:pt idx="2">
                  <c:v>3529105</c:v>
                </c:pt>
                <c:pt idx="3">
                  <c:v>3549107</c:v>
                </c:pt>
                <c:pt idx="4">
                  <c:v>3579110</c:v>
                </c:pt>
                <c:pt idx="5">
                  <c:v>3619114</c:v>
                </c:pt>
                <c:pt idx="6">
                  <c:v>3669119</c:v>
                </c:pt>
                <c:pt idx="7">
                  <c:v>3729125</c:v>
                </c:pt>
                <c:pt idx="8">
                  <c:v>3799132</c:v>
                </c:pt>
                <c:pt idx="9">
                  <c:v>3879140</c:v>
                </c:pt>
                <c:pt idx="10">
                  <c:v>3969149</c:v>
                </c:pt>
                <c:pt idx="11">
                  <c:v>4469149</c:v>
                </c:pt>
                <c:pt idx="12">
                  <c:v>4479150</c:v>
                </c:pt>
                <c:pt idx="13">
                  <c:v>4499152</c:v>
                </c:pt>
                <c:pt idx="14">
                  <c:v>4529155</c:v>
                </c:pt>
                <c:pt idx="15">
                  <c:v>4569159</c:v>
                </c:pt>
                <c:pt idx="16">
                  <c:v>4619164</c:v>
                </c:pt>
                <c:pt idx="17">
                  <c:v>4679170</c:v>
                </c:pt>
                <c:pt idx="18">
                  <c:v>4749177</c:v>
                </c:pt>
                <c:pt idx="19">
                  <c:v>4829185</c:v>
                </c:pt>
                <c:pt idx="20">
                  <c:v>4919194</c:v>
                </c:pt>
                <c:pt idx="21">
                  <c:v>5419194</c:v>
                </c:pt>
                <c:pt idx="22">
                  <c:v>5429195</c:v>
                </c:pt>
                <c:pt idx="23">
                  <c:v>5449197</c:v>
                </c:pt>
                <c:pt idx="24">
                  <c:v>5479200</c:v>
                </c:pt>
                <c:pt idx="25">
                  <c:v>5519204</c:v>
                </c:pt>
                <c:pt idx="26">
                  <c:v>5569209</c:v>
                </c:pt>
                <c:pt idx="27">
                  <c:v>5629215</c:v>
                </c:pt>
                <c:pt idx="28">
                  <c:v>5699222</c:v>
                </c:pt>
                <c:pt idx="29">
                  <c:v>5779230</c:v>
                </c:pt>
                <c:pt idx="30">
                  <c:v>5869239</c:v>
                </c:pt>
                <c:pt idx="31">
                  <c:v>6569239</c:v>
                </c:pt>
                <c:pt idx="32">
                  <c:v>6579240</c:v>
                </c:pt>
                <c:pt idx="33">
                  <c:v>6599242</c:v>
                </c:pt>
                <c:pt idx="34">
                  <c:v>6629245</c:v>
                </c:pt>
                <c:pt idx="35">
                  <c:v>6669249</c:v>
                </c:pt>
                <c:pt idx="36">
                  <c:v>6719254</c:v>
                </c:pt>
                <c:pt idx="37">
                  <c:v>6779260</c:v>
                </c:pt>
                <c:pt idx="38">
                  <c:v>6849267</c:v>
                </c:pt>
                <c:pt idx="39">
                  <c:v>6929275</c:v>
                </c:pt>
                <c:pt idx="40">
                  <c:v>7019284</c:v>
                </c:pt>
                <c:pt idx="41">
                  <c:v>7719284</c:v>
                </c:pt>
                <c:pt idx="42">
                  <c:v>7729285</c:v>
                </c:pt>
                <c:pt idx="43">
                  <c:v>7749287</c:v>
                </c:pt>
                <c:pt idx="44">
                  <c:v>7779290</c:v>
                </c:pt>
                <c:pt idx="45">
                  <c:v>7819294</c:v>
                </c:pt>
                <c:pt idx="46">
                  <c:v>7869299</c:v>
                </c:pt>
                <c:pt idx="47">
                  <c:v>7929305</c:v>
                </c:pt>
                <c:pt idx="48">
                  <c:v>7999312</c:v>
                </c:pt>
                <c:pt idx="49">
                  <c:v>8079320</c:v>
                </c:pt>
                <c:pt idx="50">
                  <c:v>8169329</c:v>
                </c:pt>
                <c:pt idx="51">
                  <c:v>8869329</c:v>
                </c:pt>
                <c:pt idx="52">
                  <c:v>8879330</c:v>
                </c:pt>
                <c:pt idx="53">
                  <c:v>8899332</c:v>
                </c:pt>
                <c:pt idx="54">
                  <c:v>8929335</c:v>
                </c:pt>
                <c:pt idx="55">
                  <c:v>8969339</c:v>
                </c:pt>
                <c:pt idx="56">
                  <c:v>9019344</c:v>
                </c:pt>
                <c:pt idx="57">
                  <c:v>9079350</c:v>
                </c:pt>
                <c:pt idx="58">
                  <c:v>9149357</c:v>
                </c:pt>
                <c:pt idx="59">
                  <c:v>9229365</c:v>
                </c:pt>
                <c:pt idx="60">
                  <c:v>9319374</c:v>
                </c:pt>
                <c:pt idx="61">
                  <c:v>10319374</c:v>
                </c:pt>
                <c:pt idx="62">
                  <c:v>10369379</c:v>
                </c:pt>
                <c:pt idx="63">
                  <c:v>10429385</c:v>
                </c:pt>
                <c:pt idx="64">
                  <c:v>10499392</c:v>
                </c:pt>
                <c:pt idx="65">
                  <c:v>10579400</c:v>
                </c:pt>
                <c:pt idx="66">
                  <c:v>10669409</c:v>
                </c:pt>
                <c:pt idx="67">
                  <c:v>10769419</c:v>
                </c:pt>
                <c:pt idx="68">
                  <c:v>10879430</c:v>
                </c:pt>
                <c:pt idx="69">
                  <c:v>10999442</c:v>
                </c:pt>
                <c:pt idx="70">
                  <c:v>11129455</c:v>
                </c:pt>
                <c:pt idx="71">
                  <c:v>12129455</c:v>
                </c:pt>
                <c:pt idx="72">
                  <c:v>12179460</c:v>
                </c:pt>
                <c:pt idx="73">
                  <c:v>12239466</c:v>
                </c:pt>
                <c:pt idx="74">
                  <c:v>12309473</c:v>
                </c:pt>
                <c:pt idx="75">
                  <c:v>12389481</c:v>
                </c:pt>
                <c:pt idx="76">
                  <c:v>12479490</c:v>
                </c:pt>
                <c:pt idx="77">
                  <c:v>12579500</c:v>
                </c:pt>
                <c:pt idx="78">
                  <c:v>12689511</c:v>
                </c:pt>
                <c:pt idx="79">
                  <c:v>12809523</c:v>
                </c:pt>
                <c:pt idx="80">
                  <c:v>12939536</c:v>
                </c:pt>
                <c:pt idx="81">
                  <c:v>13939536</c:v>
                </c:pt>
                <c:pt idx="82">
                  <c:v>13989541</c:v>
                </c:pt>
                <c:pt idx="83">
                  <c:v>14049547</c:v>
                </c:pt>
                <c:pt idx="84">
                  <c:v>14119554</c:v>
                </c:pt>
                <c:pt idx="85">
                  <c:v>14199562</c:v>
                </c:pt>
                <c:pt idx="86">
                  <c:v>14289571</c:v>
                </c:pt>
                <c:pt idx="87">
                  <c:v>14389581</c:v>
                </c:pt>
                <c:pt idx="88">
                  <c:v>14499592</c:v>
                </c:pt>
                <c:pt idx="89">
                  <c:v>14619604</c:v>
                </c:pt>
                <c:pt idx="90">
                  <c:v>14749617</c:v>
                </c:pt>
                <c:pt idx="91">
                  <c:v>15749617</c:v>
                </c:pt>
                <c:pt idx="92">
                  <c:v>15799622</c:v>
                </c:pt>
                <c:pt idx="93">
                  <c:v>15859628</c:v>
                </c:pt>
                <c:pt idx="94">
                  <c:v>15929635</c:v>
                </c:pt>
                <c:pt idx="95">
                  <c:v>16009643</c:v>
                </c:pt>
                <c:pt idx="96">
                  <c:v>16099652</c:v>
                </c:pt>
                <c:pt idx="97">
                  <c:v>16199662</c:v>
                </c:pt>
                <c:pt idx="98">
                  <c:v>16309673</c:v>
                </c:pt>
                <c:pt idx="99">
                  <c:v>16429685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41-4C7A-8EAA-A540D979F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4159791"/>
        <c:axId val="1704158127"/>
      </c:lineChart>
      <c:catAx>
        <c:axId val="170415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4158127"/>
        <c:crosses val="autoZero"/>
        <c:auto val="1"/>
        <c:lblAlgn val="ctr"/>
        <c:lblOffset val="100"/>
        <c:noMultiLvlLbl val="0"/>
      </c:catAx>
      <c:valAx>
        <c:axId val="170415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415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400~500</a:t>
            </a:r>
            <a:endParaRPr lang="ko-KR" altLang="en-US"/>
          </a:p>
        </c:rich>
      </c:tx>
      <c:layout>
        <c:manualLayout>
          <c:xMode val="edge"/>
          <c:yMode val="edge"/>
          <c:x val="0.4117430008748906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'오프라인 보상 (국히)'!$D$401:$D$501</c:f>
              <c:numCache>
                <c:formatCode>#,##0_);[Red]\(#,##0\)</c:formatCode>
                <c:ptCount val="101"/>
                <c:pt idx="0">
                  <c:v>16429685</c:v>
                </c:pt>
                <c:pt idx="1">
                  <c:v>16559698</c:v>
                </c:pt>
                <c:pt idx="2">
                  <c:v>18059698</c:v>
                </c:pt>
                <c:pt idx="3">
                  <c:v>18109703</c:v>
                </c:pt>
                <c:pt idx="4">
                  <c:v>18169709</c:v>
                </c:pt>
                <c:pt idx="5">
                  <c:v>18239716</c:v>
                </c:pt>
                <c:pt idx="6">
                  <c:v>18319724</c:v>
                </c:pt>
                <c:pt idx="7">
                  <c:v>18409733</c:v>
                </c:pt>
                <c:pt idx="8">
                  <c:v>18509743</c:v>
                </c:pt>
                <c:pt idx="9">
                  <c:v>18619754</c:v>
                </c:pt>
                <c:pt idx="10">
                  <c:v>18739766</c:v>
                </c:pt>
                <c:pt idx="11">
                  <c:v>18869779</c:v>
                </c:pt>
                <c:pt idx="12">
                  <c:v>20369779</c:v>
                </c:pt>
                <c:pt idx="13">
                  <c:v>20419784</c:v>
                </c:pt>
                <c:pt idx="14">
                  <c:v>20479790</c:v>
                </c:pt>
                <c:pt idx="15">
                  <c:v>20549797</c:v>
                </c:pt>
                <c:pt idx="16">
                  <c:v>20629805</c:v>
                </c:pt>
                <c:pt idx="17">
                  <c:v>20719814</c:v>
                </c:pt>
                <c:pt idx="18">
                  <c:v>20819824</c:v>
                </c:pt>
                <c:pt idx="19">
                  <c:v>20929835</c:v>
                </c:pt>
                <c:pt idx="20">
                  <c:v>21049847</c:v>
                </c:pt>
                <c:pt idx="21">
                  <c:v>21179860</c:v>
                </c:pt>
                <c:pt idx="22">
                  <c:v>22679860</c:v>
                </c:pt>
                <c:pt idx="23">
                  <c:v>22729865</c:v>
                </c:pt>
                <c:pt idx="24">
                  <c:v>22789871</c:v>
                </c:pt>
                <c:pt idx="25">
                  <c:v>22859878</c:v>
                </c:pt>
                <c:pt idx="26">
                  <c:v>22939886</c:v>
                </c:pt>
                <c:pt idx="27">
                  <c:v>23029895</c:v>
                </c:pt>
                <c:pt idx="28">
                  <c:v>23129905</c:v>
                </c:pt>
                <c:pt idx="29">
                  <c:v>23239916</c:v>
                </c:pt>
                <c:pt idx="30">
                  <c:v>23359928</c:v>
                </c:pt>
                <c:pt idx="31">
                  <c:v>23489941</c:v>
                </c:pt>
                <c:pt idx="32">
                  <c:v>24989941</c:v>
                </c:pt>
                <c:pt idx="33">
                  <c:v>25039946</c:v>
                </c:pt>
                <c:pt idx="34">
                  <c:v>25099952</c:v>
                </c:pt>
                <c:pt idx="35">
                  <c:v>25169959</c:v>
                </c:pt>
                <c:pt idx="36">
                  <c:v>25249967</c:v>
                </c:pt>
                <c:pt idx="37">
                  <c:v>25339976</c:v>
                </c:pt>
                <c:pt idx="38">
                  <c:v>25439986</c:v>
                </c:pt>
                <c:pt idx="39">
                  <c:v>25549997</c:v>
                </c:pt>
                <c:pt idx="40">
                  <c:v>25670009</c:v>
                </c:pt>
                <c:pt idx="41">
                  <c:v>25800022</c:v>
                </c:pt>
                <c:pt idx="42">
                  <c:v>27500022</c:v>
                </c:pt>
                <c:pt idx="43">
                  <c:v>27550027</c:v>
                </c:pt>
                <c:pt idx="44">
                  <c:v>27610033</c:v>
                </c:pt>
                <c:pt idx="45">
                  <c:v>27680040</c:v>
                </c:pt>
                <c:pt idx="46">
                  <c:v>27760048</c:v>
                </c:pt>
                <c:pt idx="47">
                  <c:v>27850057</c:v>
                </c:pt>
                <c:pt idx="48">
                  <c:v>27950067</c:v>
                </c:pt>
                <c:pt idx="49">
                  <c:v>28060078</c:v>
                </c:pt>
                <c:pt idx="50">
                  <c:v>28180090</c:v>
                </c:pt>
                <c:pt idx="51">
                  <c:v>28310103</c:v>
                </c:pt>
                <c:pt idx="52">
                  <c:v>30010103</c:v>
                </c:pt>
                <c:pt idx="53">
                  <c:v>30060108</c:v>
                </c:pt>
                <c:pt idx="54">
                  <c:v>30120114</c:v>
                </c:pt>
                <c:pt idx="55">
                  <c:v>30190121</c:v>
                </c:pt>
                <c:pt idx="56">
                  <c:v>30270129</c:v>
                </c:pt>
                <c:pt idx="57">
                  <c:v>30360138</c:v>
                </c:pt>
                <c:pt idx="58">
                  <c:v>30460148</c:v>
                </c:pt>
                <c:pt idx="59">
                  <c:v>30570159</c:v>
                </c:pt>
                <c:pt idx="60">
                  <c:v>30690171</c:v>
                </c:pt>
                <c:pt idx="61">
                  <c:v>30820184</c:v>
                </c:pt>
                <c:pt idx="62">
                  <c:v>32520184</c:v>
                </c:pt>
                <c:pt idx="63">
                  <c:v>32570189</c:v>
                </c:pt>
                <c:pt idx="64">
                  <c:v>32630195</c:v>
                </c:pt>
                <c:pt idx="65">
                  <c:v>32700202</c:v>
                </c:pt>
                <c:pt idx="66">
                  <c:v>32780210</c:v>
                </c:pt>
                <c:pt idx="67">
                  <c:v>32870219</c:v>
                </c:pt>
                <c:pt idx="68">
                  <c:v>32970229</c:v>
                </c:pt>
                <c:pt idx="69">
                  <c:v>33080240</c:v>
                </c:pt>
                <c:pt idx="70">
                  <c:v>33200252</c:v>
                </c:pt>
                <c:pt idx="71">
                  <c:v>33330265</c:v>
                </c:pt>
                <c:pt idx="72">
                  <c:v>35330265</c:v>
                </c:pt>
                <c:pt idx="73">
                  <c:v>35380270</c:v>
                </c:pt>
                <c:pt idx="74">
                  <c:v>35440276</c:v>
                </c:pt>
                <c:pt idx="75">
                  <c:v>35510283</c:v>
                </c:pt>
                <c:pt idx="76">
                  <c:v>35590291</c:v>
                </c:pt>
                <c:pt idx="77">
                  <c:v>35680300</c:v>
                </c:pt>
                <c:pt idx="78">
                  <c:v>35780310</c:v>
                </c:pt>
                <c:pt idx="79">
                  <c:v>35890321</c:v>
                </c:pt>
                <c:pt idx="80">
                  <c:v>36010333</c:v>
                </c:pt>
                <c:pt idx="81">
                  <c:v>36140346</c:v>
                </c:pt>
                <c:pt idx="82">
                  <c:v>38140346</c:v>
                </c:pt>
                <c:pt idx="83">
                  <c:v>38190351</c:v>
                </c:pt>
                <c:pt idx="84">
                  <c:v>38250357</c:v>
                </c:pt>
                <c:pt idx="85">
                  <c:v>38320364</c:v>
                </c:pt>
                <c:pt idx="86">
                  <c:v>38400372</c:v>
                </c:pt>
                <c:pt idx="87">
                  <c:v>38490381</c:v>
                </c:pt>
                <c:pt idx="88">
                  <c:v>38590391</c:v>
                </c:pt>
                <c:pt idx="89">
                  <c:v>38700402</c:v>
                </c:pt>
                <c:pt idx="90">
                  <c:v>38820414</c:v>
                </c:pt>
                <c:pt idx="91">
                  <c:v>38950427</c:v>
                </c:pt>
                <c:pt idx="92">
                  <c:v>40950427</c:v>
                </c:pt>
                <c:pt idx="93">
                  <c:v>41000432</c:v>
                </c:pt>
                <c:pt idx="94">
                  <c:v>41060438</c:v>
                </c:pt>
                <c:pt idx="95">
                  <c:v>41130445</c:v>
                </c:pt>
                <c:pt idx="96">
                  <c:v>41210453</c:v>
                </c:pt>
                <c:pt idx="97">
                  <c:v>41300462</c:v>
                </c:pt>
                <c:pt idx="98">
                  <c:v>41400472</c:v>
                </c:pt>
                <c:pt idx="99">
                  <c:v>41510483</c:v>
                </c:pt>
                <c:pt idx="100">
                  <c:v>41630495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AF-4F75-9876-3E450115F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4876191"/>
        <c:axId val="1784875775"/>
      </c:lineChart>
      <c:catAx>
        <c:axId val="178487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4875775"/>
        <c:crosses val="autoZero"/>
        <c:auto val="1"/>
        <c:lblAlgn val="ctr"/>
        <c:lblOffset val="100"/>
        <c:noMultiLvlLbl val="0"/>
      </c:catAx>
      <c:valAx>
        <c:axId val="178487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487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500~600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'오프라인 보상 (국히)'!$D$501:$D$601</c:f>
              <c:numCache>
                <c:formatCode>#,##0_);[Red]\(#,##0\)</c:formatCode>
                <c:ptCount val="101"/>
                <c:pt idx="0">
                  <c:v>41630495</c:v>
                </c:pt>
                <c:pt idx="1">
                  <c:v>41760508</c:v>
                </c:pt>
                <c:pt idx="2">
                  <c:v>44760508</c:v>
                </c:pt>
                <c:pt idx="3">
                  <c:v>44860509</c:v>
                </c:pt>
                <c:pt idx="4">
                  <c:v>44970511</c:v>
                </c:pt>
                <c:pt idx="5">
                  <c:v>45090514</c:v>
                </c:pt>
                <c:pt idx="6">
                  <c:v>45220518</c:v>
                </c:pt>
                <c:pt idx="7">
                  <c:v>45360523</c:v>
                </c:pt>
                <c:pt idx="8">
                  <c:v>45510529</c:v>
                </c:pt>
                <c:pt idx="9">
                  <c:v>45670536</c:v>
                </c:pt>
                <c:pt idx="10">
                  <c:v>45840544</c:v>
                </c:pt>
                <c:pt idx="11">
                  <c:v>46020553</c:v>
                </c:pt>
                <c:pt idx="12">
                  <c:v>49020553</c:v>
                </c:pt>
                <c:pt idx="13">
                  <c:v>49120554</c:v>
                </c:pt>
                <c:pt idx="14">
                  <c:v>49230556</c:v>
                </c:pt>
                <c:pt idx="15">
                  <c:v>49350559</c:v>
                </c:pt>
                <c:pt idx="16">
                  <c:v>49480563</c:v>
                </c:pt>
                <c:pt idx="17">
                  <c:v>49620568</c:v>
                </c:pt>
                <c:pt idx="18">
                  <c:v>49770574</c:v>
                </c:pt>
                <c:pt idx="19">
                  <c:v>49930581</c:v>
                </c:pt>
                <c:pt idx="20">
                  <c:v>50100589</c:v>
                </c:pt>
                <c:pt idx="21">
                  <c:v>50280598</c:v>
                </c:pt>
                <c:pt idx="22">
                  <c:v>53280598</c:v>
                </c:pt>
                <c:pt idx="23">
                  <c:v>53380599</c:v>
                </c:pt>
                <c:pt idx="24">
                  <c:v>53490601</c:v>
                </c:pt>
                <c:pt idx="25">
                  <c:v>53610604</c:v>
                </c:pt>
                <c:pt idx="26">
                  <c:v>53740608</c:v>
                </c:pt>
                <c:pt idx="27">
                  <c:v>53880613</c:v>
                </c:pt>
                <c:pt idx="28">
                  <c:v>54030619</c:v>
                </c:pt>
                <c:pt idx="29">
                  <c:v>54190626</c:v>
                </c:pt>
                <c:pt idx="30">
                  <c:v>54360634</c:v>
                </c:pt>
                <c:pt idx="31">
                  <c:v>54540643</c:v>
                </c:pt>
                <c:pt idx="32">
                  <c:v>57540643</c:v>
                </c:pt>
                <c:pt idx="33">
                  <c:v>57640644</c:v>
                </c:pt>
                <c:pt idx="34">
                  <c:v>57750646</c:v>
                </c:pt>
                <c:pt idx="35">
                  <c:v>57870649</c:v>
                </c:pt>
                <c:pt idx="36">
                  <c:v>58000653</c:v>
                </c:pt>
                <c:pt idx="37">
                  <c:v>58140658</c:v>
                </c:pt>
                <c:pt idx="38">
                  <c:v>58290664</c:v>
                </c:pt>
                <c:pt idx="39">
                  <c:v>58450671</c:v>
                </c:pt>
                <c:pt idx="40">
                  <c:v>58620679</c:v>
                </c:pt>
                <c:pt idx="41">
                  <c:v>58800688</c:v>
                </c:pt>
                <c:pt idx="42">
                  <c:v>63800688</c:v>
                </c:pt>
                <c:pt idx="43">
                  <c:v>63900689</c:v>
                </c:pt>
                <c:pt idx="44">
                  <c:v>64010691</c:v>
                </c:pt>
                <c:pt idx="45">
                  <c:v>64130694</c:v>
                </c:pt>
                <c:pt idx="46">
                  <c:v>64260698</c:v>
                </c:pt>
                <c:pt idx="47">
                  <c:v>64400703</c:v>
                </c:pt>
                <c:pt idx="48">
                  <c:v>64550709</c:v>
                </c:pt>
                <c:pt idx="49">
                  <c:v>64710716</c:v>
                </c:pt>
                <c:pt idx="50">
                  <c:v>64880724</c:v>
                </c:pt>
                <c:pt idx="51">
                  <c:v>65060733</c:v>
                </c:pt>
                <c:pt idx="52">
                  <c:v>70060733</c:v>
                </c:pt>
                <c:pt idx="53">
                  <c:v>70200734</c:v>
                </c:pt>
                <c:pt idx="54">
                  <c:v>70350736</c:v>
                </c:pt>
                <c:pt idx="55">
                  <c:v>70510739</c:v>
                </c:pt>
                <c:pt idx="56">
                  <c:v>70680743</c:v>
                </c:pt>
                <c:pt idx="57">
                  <c:v>70860748</c:v>
                </c:pt>
                <c:pt idx="58">
                  <c:v>71050754</c:v>
                </c:pt>
                <c:pt idx="59">
                  <c:v>71250761</c:v>
                </c:pt>
                <c:pt idx="60">
                  <c:v>71460769</c:v>
                </c:pt>
                <c:pt idx="61">
                  <c:v>71680778</c:v>
                </c:pt>
                <c:pt idx="62">
                  <c:v>76680778</c:v>
                </c:pt>
                <c:pt idx="63">
                  <c:v>76820779</c:v>
                </c:pt>
                <c:pt idx="64">
                  <c:v>76970781</c:v>
                </c:pt>
                <c:pt idx="65">
                  <c:v>77130784</c:v>
                </c:pt>
                <c:pt idx="66">
                  <c:v>77300788</c:v>
                </c:pt>
                <c:pt idx="67">
                  <c:v>77480793</c:v>
                </c:pt>
                <c:pt idx="68">
                  <c:v>77670799</c:v>
                </c:pt>
                <c:pt idx="69">
                  <c:v>77870806</c:v>
                </c:pt>
                <c:pt idx="70">
                  <c:v>78080814</c:v>
                </c:pt>
                <c:pt idx="71">
                  <c:v>78300823</c:v>
                </c:pt>
                <c:pt idx="72">
                  <c:v>85300823</c:v>
                </c:pt>
                <c:pt idx="73">
                  <c:v>85440824</c:v>
                </c:pt>
                <c:pt idx="74">
                  <c:v>85590826</c:v>
                </c:pt>
                <c:pt idx="75">
                  <c:v>85750829</c:v>
                </c:pt>
                <c:pt idx="76">
                  <c:v>85920833</c:v>
                </c:pt>
                <c:pt idx="77">
                  <c:v>86100838</c:v>
                </c:pt>
                <c:pt idx="78">
                  <c:v>86290844</c:v>
                </c:pt>
                <c:pt idx="79">
                  <c:v>86490851</c:v>
                </c:pt>
                <c:pt idx="80">
                  <c:v>86700859</c:v>
                </c:pt>
                <c:pt idx="81">
                  <c:v>86920868</c:v>
                </c:pt>
                <c:pt idx="82">
                  <c:v>93920868</c:v>
                </c:pt>
                <c:pt idx="83">
                  <c:v>94060869</c:v>
                </c:pt>
                <c:pt idx="84">
                  <c:v>94210871</c:v>
                </c:pt>
                <c:pt idx="85">
                  <c:v>94370874</c:v>
                </c:pt>
                <c:pt idx="86">
                  <c:v>94540878</c:v>
                </c:pt>
                <c:pt idx="87">
                  <c:v>94720883</c:v>
                </c:pt>
                <c:pt idx="88">
                  <c:v>94910889</c:v>
                </c:pt>
                <c:pt idx="89">
                  <c:v>95110896</c:v>
                </c:pt>
                <c:pt idx="90">
                  <c:v>95320904</c:v>
                </c:pt>
                <c:pt idx="91">
                  <c:v>95540913</c:v>
                </c:pt>
                <c:pt idx="92">
                  <c:v>102540913</c:v>
                </c:pt>
                <c:pt idx="93">
                  <c:v>102680914</c:v>
                </c:pt>
                <c:pt idx="94">
                  <c:v>102830916</c:v>
                </c:pt>
                <c:pt idx="95">
                  <c:v>102990919</c:v>
                </c:pt>
                <c:pt idx="96">
                  <c:v>103160923</c:v>
                </c:pt>
                <c:pt idx="97">
                  <c:v>103340928</c:v>
                </c:pt>
                <c:pt idx="98">
                  <c:v>103530934</c:v>
                </c:pt>
                <c:pt idx="99">
                  <c:v>103730941</c:v>
                </c:pt>
                <c:pt idx="100">
                  <c:v>103940949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6B-458F-9ABA-44257A4A6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8099391"/>
        <c:axId val="1908098559"/>
      </c:lineChart>
      <c:catAx>
        <c:axId val="190809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8098559"/>
        <c:crosses val="autoZero"/>
        <c:auto val="1"/>
        <c:lblAlgn val="ctr"/>
        <c:lblOffset val="100"/>
        <c:noMultiLvlLbl val="0"/>
      </c:catAx>
      <c:valAx>
        <c:axId val="190809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809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600~700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'오프라인 보상 (국히)'!$D$601:$D$701</c:f>
              <c:numCache>
                <c:formatCode>#,##0_);[Red]\(#,##0\)</c:formatCode>
                <c:ptCount val="101"/>
                <c:pt idx="0">
                  <c:v>103940949</c:v>
                </c:pt>
                <c:pt idx="1">
                  <c:v>104160958</c:v>
                </c:pt>
                <c:pt idx="2">
                  <c:v>114160958</c:v>
                </c:pt>
                <c:pt idx="3">
                  <c:v>114360959</c:v>
                </c:pt>
                <c:pt idx="4">
                  <c:v>114570961</c:v>
                </c:pt>
                <c:pt idx="5">
                  <c:v>114790964</c:v>
                </c:pt>
                <c:pt idx="6">
                  <c:v>115020968</c:v>
                </c:pt>
                <c:pt idx="7">
                  <c:v>115260973</c:v>
                </c:pt>
                <c:pt idx="8">
                  <c:v>115510979</c:v>
                </c:pt>
                <c:pt idx="9">
                  <c:v>115770986</c:v>
                </c:pt>
                <c:pt idx="10">
                  <c:v>116040994</c:v>
                </c:pt>
                <c:pt idx="11">
                  <c:v>116321003</c:v>
                </c:pt>
                <c:pt idx="12">
                  <c:v>126321003</c:v>
                </c:pt>
                <c:pt idx="13">
                  <c:v>126521004</c:v>
                </c:pt>
                <c:pt idx="14">
                  <c:v>126731006</c:v>
                </c:pt>
                <c:pt idx="15">
                  <c:v>126951009</c:v>
                </c:pt>
                <c:pt idx="16">
                  <c:v>127181013</c:v>
                </c:pt>
                <c:pt idx="17">
                  <c:v>127421018</c:v>
                </c:pt>
                <c:pt idx="18">
                  <c:v>127671024</c:v>
                </c:pt>
                <c:pt idx="19">
                  <c:v>127931031</c:v>
                </c:pt>
                <c:pt idx="20">
                  <c:v>128201039</c:v>
                </c:pt>
                <c:pt idx="21">
                  <c:v>128481048</c:v>
                </c:pt>
                <c:pt idx="22">
                  <c:v>138481048</c:v>
                </c:pt>
                <c:pt idx="23">
                  <c:v>138681049</c:v>
                </c:pt>
                <c:pt idx="24">
                  <c:v>138891051</c:v>
                </c:pt>
                <c:pt idx="25">
                  <c:v>139111054</c:v>
                </c:pt>
                <c:pt idx="26">
                  <c:v>139341058</c:v>
                </c:pt>
                <c:pt idx="27">
                  <c:v>139581063</c:v>
                </c:pt>
                <c:pt idx="28">
                  <c:v>139831069</c:v>
                </c:pt>
                <c:pt idx="29">
                  <c:v>140091076</c:v>
                </c:pt>
                <c:pt idx="30">
                  <c:v>140361084</c:v>
                </c:pt>
                <c:pt idx="31">
                  <c:v>140641093</c:v>
                </c:pt>
                <c:pt idx="32">
                  <c:v>150641093</c:v>
                </c:pt>
                <c:pt idx="33">
                  <c:v>150841094</c:v>
                </c:pt>
                <c:pt idx="34">
                  <c:v>151051096</c:v>
                </c:pt>
                <c:pt idx="35">
                  <c:v>151271099</c:v>
                </c:pt>
                <c:pt idx="36">
                  <c:v>151501103</c:v>
                </c:pt>
                <c:pt idx="37">
                  <c:v>151741108</c:v>
                </c:pt>
                <c:pt idx="38">
                  <c:v>151991114</c:v>
                </c:pt>
                <c:pt idx="39">
                  <c:v>152251121</c:v>
                </c:pt>
                <c:pt idx="40">
                  <c:v>152521129</c:v>
                </c:pt>
                <c:pt idx="41">
                  <c:v>152801138</c:v>
                </c:pt>
                <c:pt idx="42">
                  <c:v>164801138</c:v>
                </c:pt>
                <c:pt idx="43">
                  <c:v>165001139</c:v>
                </c:pt>
                <c:pt idx="44">
                  <c:v>165211141</c:v>
                </c:pt>
                <c:pt idx="45">
                  <c:v>165431144</c:v>
                </c:pt>
                <c:pt idx="46">
                  <c:v>165661148</c:v>
                </c:pt>
                <c:pt idx="47">
                  <c:v>165901153</c:v>
                </c:pt>
                <c:pt idx="48">
                  <c:v>166151159</c:v>
                </c:pt>
                <c:pt idx="49">
                  <c:v>166411166</c:v>
                </c:pt>
                <c:pt idx="50">
                  <c:v>166681174</c:v>
                </c:pt>
                <c:pt idx="51">
                  <c:v>166961183</c:v>
                </c:pt>
                <c:pt idx="52">
                  <c:v>178961183</c:v>
                </c:pt>
                <c:pt idx="53">
                  <c:v>179261184</c:v>
                </c:pt>
                <c:pt idx="54">
                  <c:v>179571186</c:v>
                </c:pt>
                <c:pt idx="55">
                  <c:v>179891189</c:v>
                </c:pt>
                <c:pt idx="56">
                  <c:v>180221193</c:v>
                </c:pt>
                <c:pt idx="57">
                  <c:v>180561198</c:v>
                </c:pt>
                <c:pt idx="58">
                  <c:v>180911204</c:v>
                </c:pt>
                <c:pt idx="59">
                  <c:v>181271211</c:v>
                </c:pt>
                <c:pt idx="60">
                  <c:v>181641219</c:v>
                </c:pt>
                <c:pt idx="61">
                  <c:v>182021228</c:v>
                </c:pt>
                <c:pt idx="62">
                  <c:v>194021228</c:v>
                </c:pt>
                <c:pt idx="63">
                  <c:v>194321229</c:v>
                </c:pt>
                <c:pt idx="64">
                  <c:v>194631231</c:v>
                </c:pt>
                <c:pt idx="65">
                  <c:v>194951234</c:v>
                </c:pt>
                <c:pt idx="66">
                  <c:v>195281238</c:v>
                </c:pt>
                <c:pt idx="67">
                  <c:v>195621243</c:v>
                </c:pt>
                <c:pt idx="68">
                  <c:v>195971249</c:v>
                </c:pt>
                <c:pt idx="69">
                  <c:v>196331256</c:v>
                </c:pt>
                <c:pt idx="70">
                  <c:v>196701264</c:v>
                </c:pt>
                <c:pt idx="71">
                  <c:v>197081273</c:v>
                </c:pt>
                <c:pt idx="72">
                  <c:v>211081273</c:v>
                </c:pt>
                <c:pt idx="73">
                  <c:v>211381274</c:v>
                </c:pt>
                <c:pt idx="74">
                  <c:v>211691276</c:v>
                </c:pt>
                <c:pt idx="75">
                  <c:v>212011279</c:v>
                </c:pt>
                <c:pt idx="76">
                  <c:v>212341283</c:v>
                </c:pt>
                <c:pt idx="77">
                  <c:v>212681288</c:v>
                </c:pt>
                <c:pt idx="78">
                  <c:v>213031294</c:v>
                </c:pt>
                <c:pt idx="79">
                  <c:v>213391301</c:v>
                </c:pt>
                <c:pt idx="80">
                  <c:v>213761309</c:v>
                </c:pt>
                <c:pt idx="81">
                  <c:v>214141318</c:v>
                </c:pt>
                <c:pt idx="82">
                  <c:v>228141318</c:v>
                </c:pt>
                <c:pt idx="83">
                  <c:v>228441319</c:v>
                </c:pt>
                <c:pt idx="84">
                  <c:v>228751321</c:v>
                </c:pt>
                <c:pt idx="85">
                  <c:v>229071324</c:v>
                </c:pt>
                <c:pt idx="86">
                  <c:v>229401328</c:v>
                </c:pt>
                <c:pt idx="87">
                  <c:v>229741333</c:v>
                </c:pt>
                <c:pt idx="88">
                  <c:v>230091339</c:v>
                </c:pt>
                <c:pt idx="89">
                  <c:v>230451346</c:v>
                </c:pt>
                <c:pt idx="90">
                  <c:v>230821354</c:v>
                </c:pt>
                <c:pt idx="91">
                  <c:v>231201363</c:v>
                </c:pt>
                <c:pt idx="92">
                  <c:v>245201363</c:v>
                </c:pt>
                <c:pt idx="93">
                  <c:v>245501364</c:v>
                </c:pt>
                <c:pt idx="94">
                  <c:v>245811366</c:v>
                </c:pt>
                <c:pt idx="95">
                  <c:v>246131369</c:v>
                </c:pt>
                <c:pt idx="96">
                  <c:v>246461373</c:v>
                </c:pt>
                <c:pt idx="97">
                  <c:v>246801378</c:v>
                </c:pt>
                <c:pt idx="98">
                  <c:v>247151384</c:v>
                </c:pt>
                <c:pt idx="99">
                  <c:v>247511391</c:v>
                </c:pt>
                <c:pt idx="100">
                  <c:v>247881399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D4-4892-ACFD-47C57F15F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4905599"/>
        <c:axId val="1814906015"/>
      </c:lineChart>
      <c:catAx>
        <c:axId val="181490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906015"/>
        <c:crosses val="autoZero"/>
        <c:auto val="1"/>
        <c:lblAlgn val="ctr"/>
        <c:lblOffset val="100"/>
        <c:noMultiLvlLbl val="0"/>
      </c:catAx>
      <c:valAx>
        <c:axId val="181490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90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700~800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'오프라인 보상 (국히)'!$D$701:$D$801</c:f>
              <c:numCache>
                <c:formatCode>#,##0_);[Red]\(#,##0\)</c:formatCode>
                <c:ptCount val="101"/>
                <c:pt idx="0">
                  <c:v>247881399</c:v>
                </c:pt>
                <c:pt idx="1">
                  <c:v>248261408</c:v>
                </c:pt>
                <c:pt idx="2">
                  <c:v>268261408</c:v>
                </c:pt>
                <c:pt idx="3">
                  <c:v>268761409</c:v>
                </c:pt>
                <c:pt idx="4">
                  <c:v>269271411</c:v>
                </c:pt>
                <c:pt idx="5">
                  <c:v>269791414</c:v>
                </c:pt>
                <c:pt idx="6">
                  <c:v>270321418</c:v>
                </c:pt>
                <c:pt idx="7">
                  <c:v>270861423</c:v>
                </c:pt>
                <c:pt idx="8">
                  <c:v>271411429</c:v>
                </c:pt>
                <c:pt idx="9">
                  <c:v>271971436</c:v>
                </c:pt>
                <c:pt idx="10">
                  <c:v>272541444</c:v>
                </c:pt>
                <c:pt idx="11">
                  <c:v>273121453</c:v>
                </c:pt>
                <c:pt idx="12">
                  <c:v>293121453</c:v>
                </c:pt>
                <c:pt idx="13">
                  <c:v>293621454</c:v>
                </c:pt>
                <c:pt idx="14">
                  <c:v>294131456</c:v>
                </c:pt>
                <c:pt idx="15">
                  <c:v>294651459</c:v>
                </c:pt>
                <c:pt idx="16">
                  <c:v>295181463</c:v>
                </c:pt>
                <c:pt idx="17">
                  <c:v>295721468</c:v>
                </c:pt>
                <c:pt idx="18">
                  <c:v>296271474</c:v>
                </c:pt>
                <c:pt idx="19">
                  <c:v>296831481</c:v>
                </c:pt>
                <c:pt idx="20">
                  <c:v>297401489</c:v>
                </c:pt>
                <c:pt idx="21">
                  <c:v>297981498</c:v>
                </c:pt>
                <c:pt idx="22">
                  <c:v>317981498</c:v>
                </c:pt>
                <c:pt idx="23">
                  <c:v>318481499</c:v>
                </c:pt>
                <c:pt idx="24">
                  <c:v>318991501</c:v>
                </c:pt>
                <c:pt idx="25">
                  <c:v>319511504</c:v>
                </c:pt>
                <c:pt idx="26">
                  <c:v>320041508</c:v>
                </c:pt>
                <c:pt idx="27">
                  <c:v>320581513</c:v>
                </c:pt>
                <c:pt idx="28">
                  <c:v>321131519</c:v>
                </c:pt>
                <c:pt idx="29">
                  <c:v>321691526</c:v>
                </c:pt>
                <c:pt idx="30">
                  <c:v>322261534</c:v>
                </c:pt>
                <c:pt idx="31">
                  <c:v>322841543</c:v>
                </c:pt>
                <c:pt idx="32">
                  <c:v>342841543</c:v>
                </c:pt>
                <c:pt idx="33">
                  <c:v>343341544</c:v>
                </c:pt>
                <c:pt idx="34">
                  <c:v>343851546</c:v>
                </c:pt>
                <c:pt idx="35">
                  <c:v>344371549</c:v>
                </c:pt>
                <c:pt idx="36">
                  <c:v>344901553</c:v>
                </c:pt>
                <c:pt idx="37">
                  <c:v>345441558</c:v>
                </c:pt>
                <c:pt idx="38">
                  <c:v>345991564</c:v>
                </c:pt>
                <c:pt idx="39">
                  <c:v>346551571</c:v>
                </c:pt>
                <c:pt idx="40">
                  <c:v>347121579</c:v>
                </c:pt>
                <c:pt idx="41">
                  <c:v>347701588</c:v>
                </c:pt>
                <c:pt idx="42">
                  <c:v>369701588</c:v>
                </c:pt>
                <c:pt idx="43">
                  <c:v>370201589</c:v>
                </c:pt>
                <c:pt idx="44">
                  <c:v>370711591</c:v>
                </c:pt>
                <c:pt idx="45">
                  <c:v>371231594</c:v>
                </c:pt>
                <c:pt idx="46">
                  <c:v>371761598</c:v>
                </c:pt>
                <c:pt idx="47">
                  <c:v>372301603</c:v>
                </c:pt>
                <c:pt idx="48">
                  <c:v>372851609</c:v>
                </c:pt>
                <c:pt idx="49">
                  <c:v>373411616</c:v>
                </c:pt>
                <c:pt idx="50">
                  <c:v>373981624</c:v>
                </c:pt>
                <c:pt idx="51">
                  <c:v>374561633</c:v>
                </c:pt>
                <c:pt idx="52">
                  <c:v>396561633</c:v>
                </c:pt>
                <c:pt idx="53">
                  <c:v>397111634</c:v>
                </c:pt>
                <c:pt idx="54">
                  <c:v>397671636</c:v>
                </c:pt>
                <c:pt idx="55">
                  <c:v>398241639</c:v>
                </c:pt>
                <c:pt idx="56">
                  <c:v>398821643</c:v>
                </c:pt>
                <c:pt idx="57">
                  <c:v>399411648</c:v>
                </c:pt>
                <c:pt idx="58">
                  <c:v>400011654</c:v>
                </c:pt>
                <c:pt idx="59">
                  <c:v>400621661</c:v>
                </c:pt>
                <c:pt idx="60">
                  <c:v>401241669</c:v>
                </c:pt>
                <c:pt idx="61">
                  <c:v>401871678</c:v>
                </c:pt>
                <c:pt idx="62">
                  <c:v>423871678</c:v>
                </c:pt>
                <c:pt idx="63">
                  <c:v>424421679</c:v>
                </c:pt>
                <c:pt idx="64">
                  <c:v>424981681</c:v>
                </c:pt>
                <c:pt idx="65">
                  <c:v>425551684</c:v>
                </c:pt>
                <c:pt idx="66">
                  <c:v>426131688</c:v>
                </c:pt>
                <c:pt idx="67">
                  <c:v>426721693</c:v>
                </c:pt>
                <c:pt idx="68">
                  <c:v>427321699</c:v>
                </c:pt>
                <c:pt idx="69">
                  <c:v>427931706</c:v>
                </c:pt>
                <c:pt idx="70">
                  <c:v>428551714</c:v>
                </c:pt>
                <c:pt idx="71">
                  <c:v>429181723</c:v>
                </c:pt>
                <c:pt idx="72">
                  <c:v>454181723</c:v>
                </c:pt>
                <c:pt idx="73">
                  <c:v>454731724</c:v>
                </c:pt>
                <c:pt idx="74">
                  <c:v>455291726</c:v>
                </c:pt>
                <c:pt idx="75">
                  <c:v>455861729</c:v>
                </c:pt>
                <c:pt idx="76">
                  <c:v>456441733</c:v>
                </c:pt>
                <c:pt idx="77">
                  <c:v>457031738</c:v>
                </c:pt>
                <c:pt idx="78">
                  <c:v>457631744</c:v>
                </c:pt>
                <c:pt idx="79">
                  <c:v>458241751</c:v>
                </c:pt>
                <c:pt idx="80">
                  <c:v>458861759</c:v>
                </c:pt>
                <c:pt idx="81">
                  <c:v>459491768</c:v>
                </c:pt>
                <c:pt idx="82">
                  <c:v>484491768</c:v>
                </c:pt>
                <c:pt idx="83">
                  <c:v>485041769</c:v>
                </c:pt>
                <c:pt idx="84">
                  <c:v>485601771</c:v>
                </c:pt>
                <c:pt idx="85">
                  <c:v>486171774</c:v>
                </c:pt>
                <c:pt idx="86">
                  <c:v>486751778</c:v>
                </c:pt>
                <c:pt idx="87">
                  <c:v>487341783</c:v>
                </c:pt>
                <c:pt idx="88">
                  <c:v>487941789</c:v>
                </c:pt>
                <c:pt idx="89">
                  <c:v>488551796</c:v>
                </c:pt>
                <c:pt idx="90">
                  <c:v>489171804</c:v>
                </c:pt>
                <c:pt idx="91">
                  <c:v>489801813</c:v>
                </c:pt>
                <c:pt idx="92">
                  <c:v>514801813</c:v>
                </c:pt>
                <c:pt idx="93">
                  <c:v>515351814</c:v>
                </c:pt>
                <c:pt idx="94">
                  <c:v>515911816</c:v>
                </c:pt>
                <c:pt idx="95">
                  <c:v>516481819</c:v>
                </c:pt>
                <c:pt idx="96">
                  <c:v>517061823</c:v>
                </c:pt>
                <c:pt idx="97">
                  <c:v>517651828</c:v>
                </c:pt>
                <c:pt idx="98">
                  <c:v>518251834</c:v>
                </c:pt>
                <c:pt idx="99">
                  <c:v>518861841</c:v>
                </c:pt>
                <c:pt idx="100">
                  <c:v>519481849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4A-4326-8925-4F1DD57E7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6144367"/>
        <c:axId val="1906144783"/>
      </c:lineChart>
      <c:catAx>
        <c:axId val="190614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6144783"/>
        <c:crosses val="autoZero"/>
        <c:auto val="1"/>
        <c:lblAlgn val="ctr"/>
        <c:lblOffset val="100"/>
        <c:noMultiLvlLbl val="0"/>
      </c:catAx>
      <c:valAx>
        <c:axId val="190614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614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800~900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'오프라인 보상 (국히)'!$D$801:$D$901</c:f>
              <c:numCache>
                <c:formatCode>#,##0_);[Red]\(#,##0\)</c:formatCode>
                <c:ptCount val="101"/>
                <c:pt idx="0">
                  <c:v>519481849</c:v>
                </c:pt>
                <c:pt idx="1">
                  <c:v>520111858</c:v>
                </c:pt>
                <c:pt idx="2">
                  <c:v>570111858</c:v>
                </c:pt>
                <c:pt idx="3">
                  <c:v>571111859</c:v>
                </c:pt>
                <c:pt idx="4">
                  <c:v>572211861</c:v>
                </c:pt>
                <c:pt idx="5">
                  <c:v>573411864</c:v>
                </c:pt>
                <c:pt idx="6">
                  <c:v>574711868</c:v>
                </c:pt>
                <c:pt idx="7">
                  <c:v>576111873</c:v>
                </c:pt>
                <c:pt idx="8">
                  <c:v>577611879</c:v>
                </c:pt>
                <c:pt idx="9">
                  <c:v>579211886</c:v>
                </c:pt>
                <c:pt idx="10">
                  <c:v>580911894</c:v>
                </c:pt>
                <c:pt idx="11">
                  <c:v>582711903</c:v>
                </c:pt>
                <c:pt idx="12">
                  <c:v>632711903</c:v>
                </c:pt>
                <c:pt idx="13">
                  <c:v>633711904</c:v>
                </c:pt>
                <c:pt idx="14">
                  <c:v>634811906</c:v>
                </c:pt>
                <c:pt idx="15">
                  <c:v>636011909</c:v>
                </c:pt>
                <c:pt idx="16">
                  <c:v>637311913</c:v>
                </c:pt>
                <c:pt idx="17">
                  <c:v>638711918</c:v>
                </c:pt>
                <c:pt idx="18">
                  <c:v>640211924</c:v>
                </c:pt>
                <c:pt idx="19">
                  <c:v>641811931</c:v>
                </c:pt>
                <c:pt idx="20">
                  <c:v>643511939</c:v>
                </c:pt>
                <c:pt idx="21">
                  <c:v>645311948</c:v>
                </c:pt>
                <c:pt idx="22">
                  <c:v>695311948</c:v>
                </c:pt>
                <c:pt idx="23">
                  <c:v>696311949</c:v>
                </c:pt>
                <c:pt idx="24">
                  <c:v>697411951</c:v>
                </c:pt>
                <c:pt idx="25">
                  <c:v>698611954</c:v>
                </c:pt>
                <c:pt idx="26">
                  <c:v>699911958</c:v>
                </c:pt>
                <c:pt idx="27">
                  <c:v>701311963</c:v>
                </c:pt>
                <c:pt idx="28">
                  <c:v>702811969</c:v>
                </c:pt>
                <c:pt idx="29">
                  <c:v>704411976</c:v>
                </c:pt>
                <c:pt idx="30">
                  <c:v>706111984</c:v>
                </c:pt>
                <c:pt idx="31">
                  <c:v>707911993</c:v>
                </c:pt>
                <c:pt idx="32">
                  <c:v>757911993</c:v>
                </c:pt>
                <c:pt idx="33">
                  <c:v>758911994</c:v>
                </c:pt>
                <c:pt idx="34">
                  <c:v>760011996</c:v>
                </c:pt>
                <c:pt idx="35">
                  <c:v>761211999</c:v>
                </c:pt>
                <c:pt idx="36">
                  <c:v>762512003</c:v>
                </c:pt>
                <c:pt idx="37">
                  <c:v>763912008</c:v>
                </c:pt>
                <c:pt idx="38">
                  <c:v>765412014</c:v>
                </c:pt>
                <c:pt idx="39">
                  <c:v>767012021</c:v>
                </c:pt>
                <c:pt idx="40">
                  <c:v>768712029</c:v>
                </c:pt>
                <c:pt idx="41">
                  <c:v>770512038</c:v>
                </c:pt>
                <c:pt idx="42">
                  <c:v>840512038</c:v>
                </c:pt>
                <c:pt idx="43">
                  <c:v>841512039</c:v>
                </c:pt>
                <c:pt idx="44">
                  <c:v>842612041</c:v>
                </c:pt>
                <c:pt idx="45">
                  <c:v>843812044</c:v>
                </c:pt>
                <c:pt idx="46">
                  <c:v>845112048</c:v>
                </c:pt>
                <c:pt idx="47">
                  <c:v>846512053</c:v>
                </c:pt>
                <c:pt idx="48">
                  <c:v>848012059</c:v>
                </c:pt>
                <c:pt idx="49">
                  <c:v>849612066</c:v>
                </c:pt>
                <c:pt idx="50">
                  <c:v>851312074</c:v>
                </c:pt>
                <c:pt idx="51">
                  <c:v>853112083</c:v>
                </c:pt>
                <c:pt idx="52">
                  <c:v>923112083</c:v>
                </c:pt>
                <c:pt idx="53">
                  <c:v>924612084</c:v>
                </c:pt>
                <c:pt idx="54">
                  <c:v>926212086</c:v>
                </c:pt>
                <c:pt idx="55">
                  <c:v>927912089</c:v>
                </c:pt>
                <c:pt idx="56">
                  <c:v>929712093</c:v>
                </c:pt>
                <c:pt idx="57">
                  <c:v>931612098</c:v>
                </c:pt>
                <c:pt idx="58">
                  <c:v>933612104</c:v>
                </c:pt>
                <c:pt idx="59">
                  <c:v>935712111</c:v>
                </c:pt>
                <c:pt idx="60">
                  <c:v>937912119</c:v>
                </c:pt>
                <c:pt idx="61">
                  <c:v>940212128</c:v>
                </c:pt>
                <c:pt idx="62">
                  <c:v>1010212128</c:v>
                </c:pt>
                <c:pt idx="63">
                  <c:v>1011712129</c:v>
                </c:pt>
                <c:pt idx="64">
                  <c:v>1013312131</c:v>
                </c:pt>
                <c:pt idx="65">
                  <c:v>1015012134</c:v>
                </c:pt>
                <c:pt idx="66">
                  <c:v>1016812138</c:v>
                </c:pt>
                <c:pt idx="67">
                  <c:v>1018712143</c:v>
                </c:pt>
                <c:pt idx="68">
                  <c:v>1020712149</c:v>
                </c:pt>
                <c:pt idx="69">
                  <c:v>1022812156</c:v>
                </c:pt>
                <c:pt idx="70">
                  <c:v>1025012164</c:v>
                </c:pt>
                <c:pt idx="71">
                  <c:v>1027312173</c:v>
                </c:pt>
                <c:pt idx="72">
                  <c:v>1117312173</c:v>
                </c:pt>
                <c:pt idx="73">
                  <c:v>1118812174</c:v>
                </c:pt>
                <c:pt idx="74">
                  <c:v>1120412176</c:v>
                </c:pt>
                <c:pt idx="75">
                  <c:v>1122112179</c:v>
                </c:pt>
                <c:pt idx="76">
                  <c:v>1123912183</c:v>
                </c:pt>
                <c:pt idx="77">
                  <c:v>1125812188</c:v>
                </c:pt>
                <c:pt idx="78">
                  <c:v>1127812194</c:v>
                </c:pt>
                <c:pt idx="79">
                  <c:v>1129912201</c:v>
                </c:pt>
                <c:pt idx="80">
                  <c:v>1132112209</c:v>
                </c:pt>
                <c:pt idx="81">
                  <c:v>1134412218</c:v>
                </c:pt>
                <c:pt idx="82">
                  <c:v>1224412218</c:v>
                </c:pt>
                <c:pt idx="83">
                  <c:v>1225912219</c:v>
                </c:pt>
                <c:pt idx="84">
                  <c:v>1227512221</c:v>
                </c:pt>
                <c:pt idx="85">
                  <c:v>1229212224</c:v>
                </c:pt>
                <c:pt idx="86">
                  <c:v>1231012228</c:v>
                </c:pt>
                <c:pt idx="87">
                  <c:v>1232912233</c:v>
                </c:pt>
                <c:pt idx="88">
                  <c:v>1234912239</c:v>
                </c:pt>
                <c:pt idx="89">
                  <c:v>1237012246</c:v>
                </c:pt>
                <c:pt idx="90">
                  <c:v>1239212254</c:v>
                </c:pt>
                <c:pt idx="91">
                  <c:v>1241512263</c:v>
                </c:pt>
                <c:pt idx="92">
                  <c:v>1331512263</c:v>
                </c:pt>
                <c:pt idx="93">
                  <c:v>1333012264</c:v>
                </c:pt>
                <c:pt idx="94">
                  <c:v>1334612266</c:v>
                </c:pt>
                <c:pt idx="95">
                  <c:v>1336312269</c:v>
                </c:pt>
                <c:pt idx="96">
                  <c:v>1338112273</c:v>
                </c:pt>
                <c:pt idx="97">
                  <c:v>1340012278</c:v>
                </c:pt>
                <c:pt idx="98">
                  <c:v>1342012284</c:v>
                </c:pt>
                <c:pt idx="99">
                  <c:v>1344112291</c:v>
                </c:pt>
                <c:pt idx="100">
                  <c:v>1346312299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85-41EC-8577-C63BBD168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581967"/>
        <c:axId val="1786582383"/>
      </c:lineChart>
      <c:catAx>
        <c:axId val="178658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6582383"/>
        <c:crosses val="autoZero"/>
        <c:auto val="1"/>
        <c:lblAlgn val="ctr"/>
        <c:lblOffset val="100"/>
        <c:noMultiLvlLbl val="0"/>
      </c:catAx>
      <c:valAx>
        <c:axId val="178658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658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900~1000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'오프라인 보상 (국히)'!$D$901:$D$1001</c:f>
              <c:numCache>
                <c:formatCode>#,##0_);[Red]\(#,##0\)</c:formatCode>
                <c:ptCount val="101"/>
                <c:pt idx="0">
                  <c:v>1346312299</c:v>
                </c:pt>
                <c:pt idx="1">
                  <c:v>1348612308</c:v>
                </c:pt>
                <c:pt idx="2">
                  <c:v>1468612308</c:v>
                </c:pt>
                <c:pt idx="3">
                  <c:v>1473612309</c:v>
                </c:pt>
                <c:pt idx="4">
                  <c:v>1478812311</c:v>
                </c:pt>
                <c:pt idx="5">
                  <c:v>1484212314</c:v>
                </c:pt>
                <c:pt idx="6">
                  <c:v>1489812318</c:v>
                </c:pt>
                <c:pt idx="7">
                  <c:v>1495612323</c:v>
                </c:pt>
                <c:pt idx="8">
                  <c:v>1501612329</c:v>
                </c:pt>
                <c:pt idx="9">
                  <c:v>1507812336</c:v>
                </c:pt>
                <c:pt idx="10">
                  <c:v>1514212344</c:v>
                </c:pt>
                <c:pt idx="11">
                  <c:v>1520812353</c:v>
                </c:pt>
                <c:pt idx="12">
                  <c:v>1640812353</c:v>
                </c:pt>
                <c:pt idx="13">
                  <c:v>1645812354</c:v>
                </c:pt>
                <c:pt idx="14">
                  <c:v>1651012356</c:v>
                </c:pt>
                <c:pt idx="15">
                  <c:v>1656412359</c:v>
                </c:pt>
                <c:pt idx="16">
                  <c:v>1662012363</c:v>
                </c:pt>
                <c:pt idx="17">
                  <c:v>1667812368</c:v>
                </c:pt>
                <c:pt idx="18">
                  <c:v>1673812374</c:v>
                </c:pt>
                <c:pt idx="19">
                  <c:v>1680012381</c:v>
                </c:pt>
                <c:pt idx="20">
                  <c:v>1686412389</c:v>
                </c:pt>
                <c:pt idx="21">
                  <c:v>1693012398</c:v>
                </c:pt>
                <c:pt idx="22">
                  <c:v>1813012398</c:v>
                </c:pt>
                <c:pt idx="23">
                  <c:v>1818012399</c:v>
                </c:pt>
                <c:pt idx="24">
                  <c:v>1823212401</c:v>
                </c:pt>
                <c:pt idx="25">
                  <c:v>1828612404</c:v>
                </c:pt>
                <c:pt idx="26">
                  <c:v>1834212408</c:v>
                </c:pt>
                <c:pt idx="27">
                  <c:v>1840012413</c:v>
                </c:pt>
                <c:pt idx="28">
                  <c:v>1846012419</c:v>
                </c:pt>
                <c:pt idx="29">
                  <c:v>1852212426</c:v>
                </c:pt>
                <c:pt idx="30">
                  <c:v>1858612434</c:v>
                </c:pt>
                <c:pt idx="31">
                  <c:v>1865212443</c:v>
                </c:pt>
                <c:pt idx="32">
                  <c:v>1985212443</c:v>
                </c:pt>
                <c:pt idx="33">
                  <c:v>1990212444</c:v>
                </c:pt>
                <c:pt idx="34">
                  <c:v>1995412446</c:v>
                </c:pt>
                <c:pt idx="35">
                  <c:v>2000812449</c:v>
                </c:pt>
                <c:pt idx="36">
                  <c:v>2006412453</c:v>
                </c:pt>
                <c:pt idx="37">
                  <c:v>2012212458</c:v>
                </c:pt>
                <c:pt idx="38">
                  <c:v>2018212464</c:v>
                </c:pt>
                <c:pt idx="39">
                  <c:v>2024412471</c:v>
                </c:pt>
                <c:pt idx="40">
                  <c:v>2030812479</c:v>
                </c:pt>
                <c:pt idx="41">
                  <c:v>2037412488</c:v>
                </c:pt>
                <c:pt idx="42">
                  <c:v>2187412488</c:v>
                </c:pt>
                <c:pt idx="43">
                  <c:v>2192412489</c:v>
                </c:pt>
                <c:pt idx="44">
                  <c:v>2197612491</c:v>
                </c:pt>
                <c:pt idx="45">
                  <c:v>2203012494</c:v>
                </c:pt>
                <c:pt idx="46">
                  <c:v>2208612498</c:v>
                </c:pt>
                <c:pt idx="47">
                  <c:v>2214412503</c:v>
                </c:pt>
                <c:pt idx="48">
                  <c:v>2220412509</c:v>
                </c:pt>
                <c:pt idx="49">
                  <c:v>2226612516</c:v>
                </c:pt>
                <c:pt idx="50">
                  <c:v>2233012524</c:v>
                </c:pt>
                <c:pt idx="51">
                  <c:v>2239612533</c:v>
                </c:pt>
                <c:pt idx="52">
                  <c:v>2389612533</c:v>
                </c:pt>
                <c:pt idx="53">
                  <c:v>2395412534</c:v>
                </c:pt>
                <c:pt idx="54">
                  <c:v>2401412536</c:v>
                </c:pt>
                <c:pt idx="55">
                  <c:v>2407612539</c:v>
                </c:pt>
                <c:pt idx="56">
                  <c:v>2414012543</c:v>
                </c:pt>
                <c:pt idx="57">
                  <c:v>2420612548</c:v>
                </c:pt>
                <c:pt idx="58">
                  <c:v>2427412554</c:v>
                </c:pt>
                <c:pt idx="59">
                  <c:v>2434412561</c:v>
                </c:pt>
                <c:pt idx="60">
                  <c:v>2441612569</c:v>
                </c:pt>
                <c:pt idx="61">
                  <c:v>2449012578</c:v>
                </c:pt>
                <c:pt idx="62">
                  <c:v>2599012578</c:v>
                </c:pt>
                <c:pt idx="63">
                  <c:v>2604812579</c:v>
                </c:pt>
                <c:pt idx="64">
                  <c:v>2610812581</c:v>
                </c:pt>
                <c:pt idx="65">
                  <c:v>2617012584</c:v>
                </c:pt>
                <c:pt idx="66">
                  <c:v>2623412588</c:v>
                </c:pt>
                <c:pt idx="67">
                  <c:v>2630012593</c:v>
                </c:pt>
                <c:pt idx="68">
                  <c:v>2636812599</c:v>
                </c:pt>
                <c:pt idx="69">
                  <c:v>2643812606</c:v>
                </c:pt>
                <c:pt idx="70">
                  <c:v>2651012614</c:v>
                </c:pt>
                <c:pt idx="71">
                  <c:v>2658412623</c:v>
                </c:pt>
                <c:pt idx="72">
                  <c:v>2838412623</c:v>
                </c:pt>
                <c:pt idx="73">
                  <c:v>2844212624</c:v>
                </c:pt>
                <c:pt idx="74">
                  <c:v>2850212626</c:v>
                </c:pt>
                <c:pt idx="75">
                  <c:v>2856412629</c:v>
                </c:pt>
                <c:pt idx="76">
                  <c:v>2862812633</c:v>
                </c:pt>
                <c:pt idx="77">
                  <c:v>2869412638</c:v>
                </c:pt>
                <c:pt idx="78">
                  <c:v>2876212644</c:v>
                </c:pt>
                <c:pt idx="79">
                  <c:v>2883212651</c:v>
                </c:pt>
                <c:pt idx="80">
                  <c:v>2890412659</c:v>
                </c:pt>
                <c:pt idx="81">
                  <c:v>2897812668</c:v>
                </c:pt>
                <c:pt idx="82">
                  <c:v>3077812668</c:v>
                </c:pt>
                <c:pt idx="83">
                  <c:v>3083612669</c:v>
                </c:pt>
                <c:pt idx="84">
                  <c:v>3089612671</c:v>
                </c:pt>
                <c:pt idx="85">
                  <c:v>3095812674</c:v>
                </c:pt>
                <c:pt idx="86">
                  <c:v>3102212678</c:v>
                </c:pt>
                <c:pt idx="87">
                  <c:v>3108812683</c:v>
                </c:pt>
                <c:pt idx="88">
                  <c:v>3115612689</c:v>
                </c:pt>
                <c:pt idx="89">
                  <c:v>3122612696</c:v>
                </c:pt>
                <c:pt idx="90">
                  <c:v>3129812704</c:v>
                </c:pt>
                <c:pt idx="91">
                  <c:v>3137212713</c:v>
                </c:pt>
                <c:pt idx="92">
                  <c:v>3317212713</c:v>
                </c:pt>
                <c:pt idx="93">
                  <c:v>3323012714</c:v>
                </c:pt>
                <c:pt idx="94">
                  <c:v>3329012716</c:v>
                </c:pt>
                <c:pt idx="95">
                  <c:v>3335212719</c:v>
                </c:pt>
                <c:pt idx="96">
                  <c:v>3341612723</c:v>
                </c:pt>
                <c:pt idx="97">
                  <c:v>3348212728</c:v>
                </c:pt>
                <c:pt idx="98">
                  <c:v>3355012734</c:v>
                </c:pt>
                <c:pt idx="99">
                  <c:v>3362012741</c:v>
                </c:pt>
                <c:pt idx="100">
                  <c:v>3369212749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2-405D-B71A-E76AFB2D5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3234559"/>
        <c:axId val="1903233727"/>
      </c:lineChart>
      <c:catAx>
        <c:axId val="190323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3233727"/>
        <c:crosses val="autoZero"/>
        <c:auto val="1"/>
        <c:lblAlgn val="ctr"/>
        <c:lblOffset val="100"/>
        <c:noMultiLvlLbl val="0"/>
      </c:catAx>
      <c:valAx>
        <c:axId val="190323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323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676275</xdr:colOff>
      <xdr:row>100</xdr:row>
      <xdr:rowOff>38100</xdr:rowOff>
    </xdr:from>
    <xdr:to>
      <xdr:col>11</xdr:col>
      <xdr:colOff>190500</xdr:colOff>
      <xdr:row>113</xdr:row>
      <xdr:rowOff>47625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C98D0854-D123-45DC-8620-B3051822C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609600</xdr:colOff>
      <xdr:row>199</xdr:row>
      <xdr:rowOff>200025</xdr:rowOff>
    </xdr:from>
    <xdr:to>
      <xdr:col>11</xdr:col>
      <xdr:colOff>123825</xdr:colOff>
      <xdr:row>213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22AF67A-3D26-4E20-B9E3-FFEA4E6F5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490537</xdr:colOff>
      <xdr:row>299</xdr:row>
      <xdr:rowOff>190500</xdr:rowOff>
    </xdr:from>
    <xdr:to>
      <xdr:col>11</xdr:col>
      <xdr:colOff>4762</xdr:colOff>
      <xdr:row>312</xdr:row>
      <xdr:rowOff>200025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27F70B1-AF6C-4A8B-ACDC-B60B2E686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433388</xdr:colOff>
      <xdr:row>400</xdr:row>
      <xdr:rowOff>19050</xdr:rowOff>
    </xdr:from>
    <xdr:to>
      <xdr:col>11</xdr:col>
      <xdr:colOff>228601</xdr:colOff>
      <xdr:row>414</xdr:row>
      <xdr:rowOff>38100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C3EEAB0-2D85-4108-A6B8-C4B1146BE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14287</xdr:colOff>
      <xdr:row>499</xdr:row>
      <xdr:rowOff>200025</xdr:rowOff>
    </xdr:from>
    <xdr:to>
      <xdr:col>11</xdr:col>
      <xdr:colOff>214312</xdr:colOff>
      <xdr:row>513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EEDAD68E-4FB3-4E7F-9030-DDDE9E37E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61912</xdr:colOff>
      <xdr:row>599</xdr:row>
      <xdr:rowOff>190500</xdr:rowOff>
    </xdr:from>
    <xdr:to>
      <xdr:col>11</xdr:col>
      <xdr:colOff>261937</xdr:colOff>
      <xdr:row>612</xdr:row>
      <xdr:rowOff>200025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11B6EC3-EEDF-4ECA-B599-B51E53DDE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671512</xdr:colOff>
      <xdr:row>700</xdr:row>
      <xdr:rowOff>152400</xdr:rowOff>
    </xdr:from>
    <xdr:to>
      <xdr:col>11</xdr:col>
      <xdr:colOff>185737</xdr:colOff>
      <xdr:row>713</xdr:row>
      <xdr:rowOff>171450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1D60C2E-71C7-4566-85C9-968FF16C4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566737</xdr:colOff>
      <xdr:row>800</xdr:row>
      <xdr:rowOff>190500</xdr:rowOff>
    </xdr:from>
    <xdr:to>
      <xdr:col>11</xdr:col>
      <xdr:colOff>80962</xdr:colOff>
      <xdr:row>814</xdr:row>
      <xdr:rowOff>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54115A12-D3B4-48BB-B83D-42833F43E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276225</xdr:colOff>
      <xdr:row>884</xdr:row>
      <xdr:rowOff>47625</xdr:rowOff>
    </xdr:from>
    <xdr:to>
      <xdr:col>11</xdr:col>
      <xdr:colOff>476250</xdr:colOff>
      <xdr:row>897</xdr:row>
      <xdr:rowOff>66675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17EA8FC9-27D4-4905-BCE1-8793E4444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CA82-61A7-402C-891D-7881EAF58C1E}">
  <sheetPr>
    <tabColor theme="5"/>
  </sheetPr>
  <dimension ref="A1:K1241"/>
  <sheetViews>
    <sheetView topLeftCell="A1212" workbookViewId="0">
      <selection activeCell="D1143" sqref="D1143"/>
    </sheetView>
  </sheetViews>
  <sheetFormatPr defaultRowHeight="16.5"/>
  <cols>
    <col min="1" max="1" width="9" style="108" bestFit="1" customWidth="1"/>
    <col min="2" max="2" width="11.625" style="108" bestFit="1" customWidth="1"/>
    <col min="3" max="3" width="7.75" style="108" bestFit="1" customWidth="1"/>
    <col min="4" max="4" width="12.125" style="108" bestFit="1" customWidth="1"/>
    <col min="5" max="5" width="11" style="108" bestFit="1" customWidth="1"/>
    <col min="6" max="7" width="9" style="108"/>
    <col min="8" max="8" width="22.75" style="108" bestFit="1" customWidth="1"/>
    <col min="9" max="9" width="9" style="108"/>
    <col min="10" max="10" width="9.375" style="108" bestFit="1" customWidth="1"/>
    <col min="11" max="11" width="13" style="108" bestFit="1" customWidth="1"/>
    <col min="12" max="12" width="11" style="108" bestFit="1" customWidth="1"/>
    <col min="13" max="16384" width="9" style="108"/>
  </cols>
  <sheetData>
    <row r="1" spans="1:11">
      <c r="A1" s="108" t="s">
        <v>0</v>
      </c>
      <c r="B1" s="108" t="s">
        <v>1</v>
      </c>
      <c r="C1" s="108" t="s">
        <v>61</v>
      </c>
      <c r="D1" s="108" t="s">
        <v>62</v>
      </c>
      <c r="E1" s="108" t="s">
        <v>64</v>
      </c>
      <c r="F1" s="108" t="s">
        <v>63</v>
      </c>
    </row>
    <row r="2" spans="1:11">
      <c r="A2" s="108">
        <v>1</v>
      </c>
      <c r="B2" s="108" t="s">
        <v>2</v>
      </c>
      <c r="C2" s="108">
        <v>1</v>
      </c>
      <c r="H2" s="108" t="s">
        <v>137</v>
      </c>
    </row>
    <row r="3" spans="1:11">
      <c r="A3" s="108">
        <v>2</v>
      </c>
      <c r="B3" s="108" t="s">
        <v>2</v>
      </c>
      <c r="C3" s="108">
        <v>2</v>
      </c>
      <c r="H3" s="108" t="s">
        <v>142</v>
      </c>
      <c r="J3" s="108" t="s">
        <v>1163</v>
      </c>
      <c r="K3" s="108" t="s">
        <v>1164</v>
      </c>
    </row>
    <row r="4" spans="1:11">
      <c r="A4" s="108">
        <v>3</v>
      </c>
      <c r="B4" s="108" t="s">
        <v>2</v>
      </c>
      <c r="C4" s="108">
        <v>3</v>
      </c>
      <c r="D4" s="108">
        <v>56</v>
      </c>
      <c r="H4" s="108" t="s">
        <v>143</v>
      </c>
      <c r="J4" s="108" t="s">
        <v>1165</v>
      </c>
      <c r="K4" s="108" t="s">
        <v>1166</v>
      </c>
    </row>
    <row r="5" spans="1:11">
      <c r="A5" s="108">
        <v>4</v>
      </c>
      <c r="B5" s="108" t="s">
        <v>2</v>
      </c>
      <c r="C5" s="108">
        <v>4</v>
      </c>
      <c r="H5" s="108" t="s">
        <v>144</v>
      </c>
      <c r="J5" s="108" t="s">
        <v>1167</v>
      </c>
      <c r="K5" s="108" t="s">
        <v>1168</v>
      </c>
    </row>
    <row r="6" spans="1:11">
      <c r="A6" s="108">
        <v>5</v>
      </c>
      <c r="B6" s="108" t="s">
        <v>2</v>
      </c>
      <c r="C6" s="108">
        <v>5</v>
      </c>
      <c r="D6" s="108">
        <v>80</v>
      </c>
      <c r="H6" s="108" t="s">
        <v>145</v>
      </c>
      <c r="J6" s="108" t="s">
        <v>1169</v>
      </c>
      <c r="K6" s="108" t="s">
        <v>1170</v>
      </c>
    </row>
    <row r="7" spans="1:11">
      <c r="A7" s="108">
        <v>6</v>
      </c>
      <c r="B7" s="108" t="s">
        <v>2</v>
      </c>
      <c r="C7" s="108">
        <v>6</v>
      </c>
      <c r="H7" s="108" t="s">
        <v>146</v>
      </c>
      <c r="J7" s="108" t="s">
        <v>1171</v>
      </c>
      <c r="K7" s="108" t="s">
        <v>1172</v>
      </c>
    </row>
    <row r="8" spans="1:11">
      <c r="A8" s="108">
        <v>7</v>
      </c>
      <c r="B8" s="108" t="s">
        <v>2</v>
      </c>
      <c r="C8" s="108">
        <v>7</v>
      </c>
      <c r="H8" s="108" t="s">
        <v>147</v>
      </c>
      <c r="J8" s="108" t="s">
        <v>1173</v>
      </c>
      <c r="K8" s="108" t="s">
        <v>1174</v>
      </c>
    </row>
    <row r="9" spans="1:11">
      <c r="A9" s="108">
        <v>8</v>
      </c>
      <c r="B9" s="108" t="s">
        <v>2</v>
      </c>
      <c r="C9" s="108">
        <v>8</v>
      </c>
      <c r="D9" s="108">
        <v>175</v>
      </c>
      <c r="H9" s="108" t="s">
        <v>151</v>
      </c>
      <c r="J9" s="108" t="s">
        <v>1175</v>
      </c>
      <c r="K9" s="108" t="s">
        <v>1176</v>
      </c>
    </row>
    <row r="10" spans="1:11">
      <c r="A10" s="108">
        <v>9</v>
      </c>
      <c r="B10" s="108" t="s">
        <v>2</v>
      </c>
      <c r="C10" s="108">
        <v>9</v>
      </c>
      <c r="H10" s="108" t="s">
        <v>148</v>
      </c>
      <c r="J10" s="108" t="s">
        <v>1177</v>
      </c>
      <c r="K10" s="108" t="s">
        <v>1178</v>
      </c>
    </row>
    <row r="11" spans="1:11">
      <c r="A11" s="108">
        <v>10</v>
      </c>
      <c r="B11" s="108" t="s">
        <v>2</v>
      </c>
      <c r="C11" s="108">
        <v>10</v>
      </c>
      <c r="D11" s="108">
        <v>1100</v>
      </c>
      <c r="F11" s="108">
        <v>2500</v>
      </c>
      <c r="H11" s="108" t="s">
        <v>149</v>
      </c>
      <c r="J11" s="108" t="s">
        <v>1179</v>
      </c>
      <c r="K11" s="108" t="s">
        <v>1180</v>
      </c>
    </row>
    <row r="12" spans="1:11">
      <c r="A12" s="108">
        <v>11</v>
      </c>
      <c r="B12" s="108" t="s">
        <v>3</v>
      </c>
      <c r="C12" s="108">
        <v>1</v>
      </c>
      <c r="D12" s="108">
        <v>3700</v>
      </c>
      <c r="F12" s="108">
        <v>8000</v>
      </c>
      <c r="H12" s="108" t="s">
        <v>137</v>
      </c>
      <c r="J12" s="108" t="s">
        <v>1188</v>
      </c>
      <c r="K12" s="108" t="s">
        <v>1189</v>
      </c>
    </row>
    <row r="13" spans="1:11">
      <c r="A13" s="108">
        <v>12</v>
      </c>
      <c r="B13" s="108" t="s">
        <v>3</v>
      </c>
      <c r="C13" s="108">
        <v>2</v>
      </c>
      <c r="D13" s="108">
        <v>9000</v>
      </c>
      <c r="F13" s="108">
        <v>23000</v>
      </c>
      <c r="H13" s="108" t="s">
        <v>137</v>
      </c>
      <c r="J13" s="108" t="s">
        <v>1190</v>
      </c>
      <c r="K13" s="108" t="s">
        <v>1191</v>
      </c>
    </row>
    <row r="14" spans="1:11">
      <c r="A14" s="108">
        <v>13</v>
      </c>
      <c r="B14" s="108" t="s">
        <v>3</v>
      </c>
      <c r="C14" s="108">
        <v>3</v>
      </c>
      <c r="H14" s="108" t="s">
        <v>152</v>
      </c>
      <c r="J14" s="108" t="s">
        <v>1192</v>
      </c>
      <c r="K14" s="108" t="s">
        <v>1193</v>
      </c>
    </row>
    <row r="15" spans="1:11">
      <c r="A15" s="108">
        <v>14</v>
      </c>
      <c r="B15" s="108" t="s">
        <v>3</v>
      </c>
      <c r="C15" s="108">
        <v>4</v>
      </c>
      <c r="H15" s="108" t="s">
        <v>153</v>
      </c>
      <c r="J15" s="108" t="s">
        <v>1194</v>
      </c>
      <c r="K15" s="108" t="s">
        <v>1195</v>
      </c>
    </row>
    <row r="16" spans="1:11">
      <c r="A16" s="108">
        <v>15</v>
      </c>
      <c r="B16" s="108" t="s">
        <v>3</v>
      </c>
      <c r="C16" s="108">
        <v>5</v>
      </c>
      <c r="H16" s="108" t="s">
        <v>154</v>
      </c>
      <c r="J16" s="108" t="s">
        <v>1196</v>
      </c>
      <c r="K16" s="108" t="s">
        <v>1197</v>
      </c>
    </row>
    <row r="17" spans="1:11">
      <c r="A17" s="108">
        <v>16</v>
      </c>
      <c r="B17" s="108" t="s">
        <v>3</v>
      </c>
      <c r="C17" s="108">
        <v>6</v>
      </c>
      <c r="D17" s="108" t="s">
        <v>178</v>
      </c>
      <c r="F17" s="108" t="s">
        <v>179</v>
      </c>
      <c r="H17" s="108" t="s">
        <v>155</v>
      </c>
      <c r="J17" s="108" t="s">
        <v>1198</v>
      </c>
      <c r="K17" s="108" t="s">
        <v>1199</v>
      </c>
    </row>
    <row r="18" spans="1:11">
      <c r="A18" s="108">
        <v>17</v>
      </c>
      <c r="B18" s="108" t="s">
        <v>3</v>
      </c>
      <c r="C18" s="108">
        <v>7</v>
      </c>
      <c r="D18" s="108" t="s">
        <v>171</v>
      </c>
      <c r="F18" s="108" t="s">
        <v>172</v>
      </c>
      <c r="H18" s="108" t="s">
        <v>156</v>
      </c>
      <c r="J18" s="108" t="s">
        <v>1200</v>
      </c>
      <c r="K18" s="108" t="s">
        <v>1201</v>
      </c>
    </row>
    <row r="19" spans="1:11">
      <c r="A19" s="108">
        <v>18</v>
      </c>
      <c r="B19" s="108" t="s">
        <v>3</v>
      </c>
      <c r="C19" s="108">
        <v>8</v>
      </c>
      <c r="H19" s="108" t="s">
        <v>137</v>
      </c>
      <c r="J19" s="108" t="s">
        <v>1202</v>
      </c>
      <c r="K19" s="108" t="s">
        <v>1203</v>
      </c>
    </row>
    <row r="20" spans="1:11">
      <c r="A20" s="108">
        <v>19</v>
      </c>
      <c r="B20" s="108" t="s">
        <v>3</v>
      </c>
      <c r="C20" s="108">
        <v>9</v>
      </c>
      <c r="D20" s="108" t="s">
        <v>172</v>
      </c>
      <c r="F20" s="108" t="s">
        <v>68</v>
      </c>
      <c r="H20" s="108" t="s">
        <v>137</v>
      </c>
      <c r="J20" s="108" t="s">
        <v>1204</v>
      </c>
      <c r="K20" s="108" t="s">
        <v>1205</v>
      </c>
    </row>
    <row r="21" spans="1:11">
      <c r="A21" s="108">
        <v>20</v>
      </c>
      <c r="B21" s="108" t="s">
        <v>3</v>
      </c>
      <c r="C21" s="108">
        <v>10</v>
      </c>
      <c r="H21" s="108" t="s">
        <v>157</v>
      </c>
      <c r="J21" s="108" t="s">
        <v>1206</v>
      </c>
      <c r="K21" s="108" t="s">
        <v>1207</v>
      </c>
    </row>
    <row r="22" spans="1:11">
      <c r="A22" s="108">
        <v>21</v>
      </c>
      <c r="B22" s="108" t="s">
        <v>4</v>
      </c>
      <c r="C22" s="108">
        <v>1</v>
      </c>
      <c r="H22" s="108" t="s">
        <v>137</v>
      </c>
      <c r="J22" s="108" t="s">
        <v>1208</v>
      </c>
      <c r="K22" s="108" t="s">
        <v>1209</v>
      </c>
    </row>
    <row r="23" spans="1:11">
      <c r="A23" s="108">
        <v>22</v>
      </c>
      <c r="B23" s="108" t="s">
        <v>4</v>
      </c>
      <c r="C23" s="108">
        <v>2</v>
      </c>
      <c r="H23" s="108" t="s">
        <v>137</v>
      </c>
      <c r="J23" s="108" t="s">
        <v>1261</v>
      </c>
      <c r="K23" s="108" t="s">
        <v>1210</v>
      </c>
    </row>
    <row r="24" spans="1:11">
      <c r="A24" s="108">
        <v>23</v>
      </c>
      <c r="B24" s="108" t="s">
        <v>4</v>
      </c>
      <c r="C24" s="108">
        <v>3</v>
      </c>
      <c r="H24" s="108" t="s">
        <v>137</v>
      </c>
      <c r="J24" s="108" t="s">
        <v>1262</v>
      </c>
      <c r="K24" s="108" t="s">
        <v>1211</v>
      </c>
    </row>
    <row r="25" spans="1:11">
      <c r="A25" s="108">
        <v>24</v>
      </c>
      <c r="B25" s="108" t="s">
        <v>4</v>
      </c>
      <c r="C25" s="108">
        <v>4</v>
      </c>
      <c r="H25" s="108" t="s">
        <v>149</v>
      </c>
      <c r="J25" s="108" t="s">
        <v>1263</v>
      </c>
      <c r="K25" s="108" t="s">
        <v>1212</v>
      </c>
    </row>
    <row r="26" spans="1:11">
      <c r="A26" s="108">
        <v>25</v>
      </c>
      <c r="B26" s="108" t="s">
        <v>4</v>
      </c>
      <c r="C26" s="108">
        <v>5</v>
      </c>
      <c r="J26" s="108" t="s">
        <v>1264</v>
      </c>
      <c r="K26" s="108" t="s">
        <v>1213</v>
      </c>
    </row>
    <row r="27" spans="1:11">
      <c r="A27" s="108">
        <v>26</v>
      </c>
      <c r="B27" s="108" t="s">
        <v>4</v>
      </c>
      <c r="C27" s="108">
        <v>6</v>
      </c>
      <c r="D27" s="108" t="s">
        <v>68</v>
      </c>
      <c r="F27" s="108" t="s">
        <v>173</v>
      </c>
      <c r="J27" s="108" t="s">
        <v>1265</v>
      </c>
      <c r="K27" s="108" t="s">
        <v>1214</v>
      </c>
    </row>
    <row r="28" spans="1:11">
      <c r="A28" s="108">
        <v>27</v>
      </c>
      <c r="B28" s="108" t="s">
        <v>4</v>
      </c>
      <c r="C28" s="108">
        <v>7</v>
      </c>
      <c r="J28" s="108" t="s">
        <v>1266</v>
      </c>
      <c r="K28" s="108" t="s">
        <v>1215</v>
      </c>
    </row>
    <row r="29" spans="1:11">
      <c r="A29" s="128">
        <v>28</v>
      </c>
      <c r="B29" s="108" t="s">
        <v>4</v>
      </c>
      <c r="C29" s="108">
        <v>8</v>
      </c>
      <c r="J29" s="108" t="s">
        <v>1267</v>
      </c>
      <c r="K29" s="108" t="s">
        <v>1216</v>
      </c>
    </row>
    <row r="30" spans="1:11">
      <c r="A30" s="108">
        <v>29</v>
      </c>
      <c r="B30" s="108" t="s">
        <v>4</v>
      </c>
      <c r="C30" s="108">
        <v>9</v>
      </c>
      <c r="J30" s="108" t="s">
        <v>1268</v>
      </c>
      <c r="K30" s="108" t="s">
        <v>1217</v>
      </c>
    </row>
    <row r="31" spans="1:11">
      <c r="A31" s="108">
        <v>30</v>
      </c>
      <c r="B31" s="108" t="s">
        <v>4</v>
      </c>
      <c r="C31" s="108">
        <v>10</v>
      </c>
      <c r="H31" s="108" t="s">
        <v>158</v>
      </c>
      <c r="J31" s="108" t="s">
        <v>1269</v>
      </c>
      <c r="K31" s="108" t="s">
        <v>1218</v>
      </c>
    </row>
    <row r="32" spans="1:11">
      <c r="A32" s="108">
        <v>31</v>
      </c>
      <c r="B32" s="108" t="s">
        <v>5</v>
      </c>
      <c r="C32" s="108">
        <v>1</v>
      </c>
      <c r="J32" s="108" t="s">
        <v>1280</v>
      </c>
      <c r="K32" s="108" t="s">
        <v>1219</v>
      </c>
    </row>
    <row r="33" spans="1:11">
      <c r="A33" s="108">
        <v>32</v>
      </c>
      <c r="B33" s="108" t="s">
        <v>5</v>
      </c>
      <c r="C33" s="108">
        <v>2</v>
      </c>
      <c r="J33" s="108" t="s">
        <v>1281</v>
      </c>
      <c r="K33" s="108" t="s">
        <v>1220</v>
      </c>
    </row>
    <row r="34" spans="1:11">
      <c r="A34" s="108">
        <v>33</v>
      </c>
      <c r="B34" s="108" t="s">
        <v>5</v>
      </c>
      <c r="C34" s="108">
        <v>3</v>
      </c>
      <c r="J34" s="108" t="s">
        <v>1282</v>
      </c>
      <c r="K34" s="108" t="s">
        <v>1221</v>
      </c>
    </row>
    <row r="35" spans="1:11">
      <c r="A35" s="108">
        <v>34</v>
      </c>
      <c r="B35" s="108" t="s">
        <v>5</v>
      </c>
      <c r="C35" s="108">
        <v>4</v>
      </c>
      <c r="J35" s="108" t="s">
        <v>1283</v>
      </c>
      <c r="K35" s="108" t="s">
        <v>1222</v>
      </c>
    </row>
    <row r="36" spans="1:11">
      <c r="A36" s="108">
        <v>35</v>
      </c>
      <c r="B36" s="108" t="s">
        <v>5</v>
      </c>
      <c r="C36" s="108">
        <v>5</v>
      </c>
      <c r="H36" s="108" t="s">
        <v>159</v>
      </c>
      <c r="J36" s="108" t="s">
        <v>1284</v>
      </c>
      <c r="K36" s="108" t="s">
        <v>1223</v>
      </c>
    </row>
    <row r="37" spans="1:11">
      <c r="A37" s="108">
        <v>36</v>
      </c>
      <c r="B37" s="108" t="s">
        <v>5</v>
      </c>
      <c r="C37" s="108">
        <v>6</v>
      </c>
      <c r="D37" s="108" t="s">
        <v>180</v>
      </c>
      <c r="J37" s="108" t="s">
        <v>1285</v>
      </c>
      <c r="K37" s="108" t="s">
        <v>1224</v>
      </c>
    </row>
    <row r="38" spans="1:11">
      <c r="A38" s="108">
        <v>37</v>
      </c>
      <c r="B38" s="108" t="s">
        <v>5</v>
      </c>
      <c r="C38" s="108">
        <v>7</v>
      </c>
      <c r="D38" s="108" t="s">
        <v>174</v>
      </c>
      <c r="F38" s="108" t="s">
        <v>175</v>
      </c>
      <c r="J38" s="108" t="s">
        <v>1286</v>
      </c>
      <c r="K38" s="108" t="s">
        <v>1225</v>
      </c>
    </row>
    <row r="39" spans="1:11">
      <c r="A39" s="108">
        <v>38</v>
      </c>
      <c r="B39" s="108" t="s">
        <v>5</v>
      </c>
      <c r="C39" s="108">
        <v>8</v>
      </c>
      <c r="J39" s="108" t="s">
        <v>1287</v>
      </c>
      <c r="K39" s="108" t="s">
        <v>1226</v>
      </c>
    </row>
    <row r="40" spans="1:11">
      <c r="A40" s="108">
        <v>39</v>
      </c>
      <c r="B40" s="108" t="s">
        <v>5</v>
      </c>
      <c r="C40" s="108">
        <v>9</v>
      </c>
      <c r="J40" s="108" t="s">
        <v>1288</v>
      </c>
      <c r="K40" s="108" t="s">
        <v>1227</v>
      </c>
    </row>
    <row r="41" spans="1:11">
      <c r="A41" s="108">
        <v>40</v>
      </c>
      <c r="B41" s="108" t="s">
        <v>5</v>
      </c>
      <c r="C41" s="108">
        <v>10</v>
      </c>
      <c r="H41" s="108" t="s">
        <v>160</v>
      </c>
      <c r="J41" s="108" t="s">
        <v>1289</v>
      </c>
      <c r="K41" s="108" t="s">
        <v>1228</v>
      </c>
    </row>
    <row r="42" spans="1:11">
      <c r="A42" s="108">
        <v>41</v>
      </c>
      <c r="B42" s="108" t="s">
        <v>6</v>
      </c>
      <c r="C42" s="108">
        <v>1</v>
      </c>
      <c r="J42" s="108" t="s">
        <v>1290</v>
      </c>
      <c r="K42" s="108" t="s">
        <v>1229</v>
      </c>
    </row>
    <row r="43" spans="1:11">
      <c r="A43" s="108">
        <v>42</v>
      </c>
      <c r="B43" s="108" t="s">
        <v>6</v>
      </c>
      <c r="C43" s="108">
        <v>2</v>
      </c>
      <c r="J43" s="108" t="s">
        <v>1291</v>
      </c>
      <c r="K43" s="108" t="s">
        <v>1230</v>
      </c>
    </row>
    <row r="44" spans="1:11">
      <c r="A44" s="108">
        <v>43</v>
      </c>
      <c r="B44" s="108" t="s">
        <v>6</v>
      </c>
      <c r="C44" s="108">
        <v>3</v>
      </c>
      <c r="J44" s="108" t="s">
        <v>1292</v>
      </c>
      <c r="K44" s="108" t="s">
        <v>1231</v>
      </c>
    </row>
    <row r="45" spans="1:11">
      <c r="A45" s="108">
        <v>44</v>
      </c>
      <c r="B45" s="108" t="s">
        <v>6</v>
      </c>
      <c r="C45" s="108">
        <v>4</v>
      </c>
      <c r="J45" s="108" t="s">
        <v>1293</v>
      </c>
      <c r="K45" s="108" t="s">
        <v>1232</v>
      </c>
    </row>
    <row r="46" spans="1:11">
      <c r="A46" s="108">
        <v>45</v>
      </c>
      <c r="B46" s="108" t="s">
        <v>6</v>
      </c>
      <c r="C46" s="108">
        <v>5</v>
      </c>
      <c r="H46" s="108" t="s">
        <v>161</v>
      </c>
      <c r="J46" s="108" t="s">
        <v>1294</v>
      </c>
      <c r="K46" s="108" t="s">
        <v>1233</v>
      </c>
    </row>
    <row r="47" spans="1:11">
      <c r="A47" s="108">
        <v>46</v>
      </c>
      <c r="B47" s="108" t="s">
        <v>6</v>
      </c>
      <c r="C47" s="108">
        <v>6</v>
      </c>
      <c r="D47" s="108" t="s">
        <v>176</v>
      </c>
      <c r="F47" s="108" t="s">
        <v>177</v>
      </c>
      <c r="J47" s="108" t="s">
        <v>1295</v>
      </c>
      <c r="K47" s="108" t="s">
        <v>1234</v>
      </c>
    </row>
    <row r="48" spans="1:11">
      <c r="A48" s="108">
        <v>47</v>
      </c>
      <c r="B48" s="108" t="s">
        <v>6</v>
      </c>
      <c r="C48" s="108">
        <v>7</v>
      </c>
      <c r="J48" s="108" t="s">
        <v>1296</v>
      </c>
      <c r="K48" s="108" t="s">
        <v>1235</v>
      </c>
    </row>
    <row r="49" spans="1:11">
      <c r="A49" s="108">
        <v>48</v>
      </c>
      <c r="B49" s="108" t="s">
        <v>6</v>
      </c>
      <c r="C49" s="108">
        <v>8</v>
      </c>
      <c r="J49" s="108" t="s">
        <v>1297</v>
      </c>
      <c r="K49" s="108" t="s">
        <v>1236</v>
      </c>
    </row>
    <row r="50" spans="1:11">
      <c r="A50" s="108">
        <v>49</v>
      </c>
      <c r="B50" s="108" t="s">
        <v>6</v>
      </c>
      <c r="C50" s="108">
        <v>9</v>
      </c>
      <c r="J50" s="108" t="s">
        <v>1298</v>
      </c>
      <c r="K50" s="108" t="s">
        <v>1237</v>
      </c>
    </row>
    <row r="51" spans="1:11">
      <c r="A51" s="108">
        <v>50</v>
      </c>
      <c r="B51" s="108" t="s">
        <v>6</v>
      </c>
      <c r="C51" s="108">
        <v>10</v>
      </c>
      <c r="H51" s="108" t="s">
        <v>162</v>
      </c>
      <c r="J51" s="108" t="s">
        <v>1299</v>
      </c>
      <c r="K51" s="108" t="s">
        <v>1238</v>
      </c>
    </row>
    <row r="52" spans="1:11">
      <c r="A52" s="108">
        <v>51</v>
      </c>
      <c r="B52" s="108" t="s">
        <v>7</v>
      </c>
      <c r="C52" s="108">
        <v>1</v>
      </c>
      <c r="J52" s="108" t="s">
        <v>1300</v>
      </c>
      <c r="K52" s="108" t="s">
        <v>1239</v>
      </c>
    </row>
    <row r="53" spans="1:11">
      <c r="A53" s="108">
        <v>52</v>
      </c>
      <c r="B53" s="108" t="s">
        <v>7</v>
      </c>
      <c r="C53" s="108">
        <v>2</v>
      </c>
      <c r="J53" s="108" t="s">
        <v>1301</v>
      </c>
      <c r="K53" s="108" t="s">
        <v>1240</v>
      </c>
    </row>
    <row r="54" spans="1:11">
      <c r="A54" s="108">
        <v>53</v>
      </c>
      <c r="B54" s="108" t="s">
        <v>7</v>
      </c>
      <c r="C54" s="108">
        <v>3</v>
      </c>
      <c r="H54" s="108" t="s">
        <v>163</v>
      </c>
      <c r="J54" s="108" t="s">
        <v>1302</v>
      </c>
      <c r="K54" s="108" t="s">
        <v>1241</v>
      </c>
    </row>
    <row r="55" spans="1:11">
      <c r="A55" s="108">
        <v>54</v>
      </c>
      <c r="B55" s="108" t="s">
        <v>7</v>
      </c>
      <c r="C55" s="108">
        <v>4</v>
      </c>
      <c r="J55" s="108" t="s">
        <v>1303</v>
      </c>
      <c r="K55" s="108" t="s">
        <v>1242</v>
      </c>
    </row>
    <row r="56" spans="1:11">
      <c r="A56" s="108">
        <v>55</v>
      </c>
      <c r="B56" s="108" t="s">
        <v>7</v>
      </c>
      <c r="C56" s="108">
        <v>5</v>
      </c>
      <c r="H56" s="108" t="s">
        <v>164</v>
      </c>
      <c r="J56" s="108" t="s">
        <v>1304</v>
      </c>
      <c r="K56" s="108" t="s">
        <v>1243</v>
      </c>
    </row>
    <row r="57" spans="1:11">
      <c r="A57" s="108">
        <v>56</v>
      </c>
      <c r="B57" s="108" t="s">
        <v>7</v>
      </c>
      <c r="C57" s="108">
        <v>6</v>
      </c>
      <c r="H57" s="108" t="s">
        <v>165</v>
      </c>
      <c r="J57" s="108" t="s">
        <v>1305</v>
      </c>
      <c r="K57" s="108" t="s">
        <v>1244</v>
      </c>
    </row>
    <row r="58" spans="1:11">
      <c r="A58" s="108">
        <v>57</v>
      </c>
      <c r="B58" s="108" t="s">
        <v>7</v>
      </c>
      <c r="C58" s="108">
        <v>7</v>
      </c>
      <c r="J58" s="108" t="s">
        <v>1306</v>
      </c>
      <c r="K58" s="108" t="s">
        <v>1245</v>
      </c>
    </row>
    <row r="59" spans="1:11">
      <c r="A59" s="108">
        <v>58</v>
      </c>
      <c r="B59" s="108" t="s">
        <v>7</v>
      </c>
      <c r="C59" s="108">
        <v>8</v>
      </c>
      <c r="I59" s="108" t="s">
        <v>65</v>
      </c>
      <c r="J59" s="108" t="s">
        <v>1307</v>
      </c>
      <c r="K59" s="108" t="s">
        <v>1246</v>
      </c>
    </row>
    <row r="60" spans="1:11">
      <c r="A60" s="108">
        <v>59</v>
      </c>
      <c r="B60" s="108" t="s">
        <v>7</v>
      </c>
      <c r="C60" s="108">
        <v>9</v>
      </c>
      <c r="J60" s="108" t="s">
        <v>1308</v>
      </c>
      <c r="K60" s="108" t="s">
        <v>1247</v>
      </c>
    </row>
    <row r="61" spans="1:11">
      <c r="A61" s="108">
        <v>60</v>
      </c>
      <c r="B61" s="108" t="s">
        <v>7</v>
      </c>
      <c r="C61" s="108">
        <v>10</v>
      </c>
      <c r="H61" s="108" t="s">
        <v>166</v>
      </c>
      <c r="J61" s="108" t="s">
        <v>1309</v>
      </c>
      <c r="K61" s="108" t="s">
        <v>1248</v>
      </c>
    </row>
    <row r="62" spans="1:11">
      <c r="A62" s="108">
        <v>61</v>
      </c>
      <c r="B62" s="108" t="s">
        <v>8</v>
      </c>
      <c r="C62" s="108">
        <v>1</v>
      </c>
      <c r="I62" s="108" t="s">
        <v>66</v>
      </c>
      <c r="J62" s="108" t="s">
        <v>1310</v>
      </c>
      <c r="K62" s="108" t="s">
        <v>1249</v>
      </c>
    </row>
    <row r="63" spans="1:11">
      <c r="A63" s="108">
        <v>62</v>
      </c>
      <c r="B63" s="108" t="s">
        <v>8</v>
      </c>
      <c r="C63" s="108">
        <v>2</v>
      </c>
      <c r="J63" s="108" t="s">
        <v>1311</v>
      </c>
      <c r="K63" s="108" t="s">
        <v>1250</v>
      </c>
    </row>
    <row r="64" spans="1:11">
      <c r="A64" s="108">
        <v>63</v>
      </c>
      <c r="B64" s="108" t="s">
        <v>8</v>
      </c>
      <c r="C64" s="108">
        <v>3</v>
      </c>
      <c r="J64" s="108" t="s">
        <v>1279</v>
      </c>
      <c r="K64" s="108" t="s">
        <v>1251</v>
      </c>
    </row>
    <row r="65" spans="1:11">
      <c r="A65" s="108">
        <v>64</v>
      </c>
      <c r="B65" s="108" t="s">
        <v>8</v>
      </c>
      <c r="C65" s="108">
        <v>4</v>
      </c>
      <c r="J65" s="108" t="s">
        <v>1278</v>
      </c>
      <c r="K65" s="108" t="s">
        <v>1255</v>
      </c>
    </row>
    <row r="66" spans="1:11">
      <c r="A66" s="108">
        <v>65</v>
      </c>
      <c r="B66" s="108" t="s">
        <v>8</v>
      </c>
      <c r="C66" s="108">
        <v>5</v>
      </c>
      <c r="H66" s="108" t="s">
        <v>167</v>
      </c>
      <c r="J66" s="108" t="s">
        <v>1277</v>
      </c>
      <c r="K66" s="108" t="s">
        <v>1256</v>
      </c>
    </row>
    <row r="67" spans="1:11">
      <c r="A67" s="108">
        <v>66</v>
      </c>
      <c r="B67" s="108" t="s">
        <v>9</v>
      </c>
      <c r="C67" s="108">
        <v>1</v>
      </c>
      <c r="J67" s="108" t="s">
        <v>1276</v>
      </c>
      <c r="K67" s="108" t="s">
        <v>1257</v>
      </c>
    </row>
    <row r="68" spans="1:11">
      <c r="A68" s="108">
        <v>67</v>
      </c>
      <c r="B68" s="108" t="s">
        <v>9</v>
      </c>
      <c r="C68" s="108">
        <v>2</v>
      </c>
      <c r="J68" s="108" t="s">
        <v>1273</v>
      </c>
      <c r="K68" s="108" t="s">
        <v>1258</v>
      </c>
    </row>
    <row r="69" spans="1:11">
      <c r="A69" s="108">
        <v>68</v>
      </c>
      <c r="B69" s="108" t="s">
        <v>9</v>
      </c>
      <c r="C69" s="108">
        <v>3</v>
      </c>
      <c r="J69" s="108" t="s">
        <v>1274</v>
      </c>
      <c r="K69" s="108" t="s">
        <v>1252</v>
      </c>
    </row>
    <row r="70" spans="1:11">
      <c r="A70" s="108">
        <v>69</v>
      </c>
      <c r="B70" s="108" t="s">
        <v>9</v>
      </c>
      <c r="C70" s="108">
        <v>4</v>
      </c>
      <c r="J70" s="108" t="s">
        <v>1275</v>
      </c>
      <c r="K70" s="108" t="s">
        <v>1253</v>
      </c>
    </row>
    <row r="71" spans="1:11">
      <c r="A71" s="108">
        <v>70</v>
      </c>
      <c r="B71" s="108" t="s">
        <v>9</v>
      </c>
      <c r="C71" s="108">
        <v>5</v>
      </c>
      <c r="H71" s="108" t="s">
        <v>168</v>
      </c>
      <c r="J71" s="108" t="s">
        <v>1272</v>
      </c>
      <c r="K71" s="108" t="s">
        <v>1254</v>
      </c>
    </row>
    <row r="72" spans="1:11">
      <c r="A72" s="108">
        <v>71</v>
      </c>
      <c r="B72" s="108" t="s">
        <v>10</v>
      </c>
      <c r="C72" s="108">
        <v>1</v>
      </c>
      <c r="J72" s="108" t="s">
        <v>1271</v>
      </c>
      <c r="K72" s="108" t="s">
        <v>1259</v>
      </c>
    </row>
    <row r="73" spans="1:11">
      <c r="A73" s="108">
        <v>72</v>
      </c>
      <c r="B73" s="108" t="s">
        <v>10</v>
      </c>
      <c r="C73" s="108">
        <v>2</v>
      </c>
      <c r="J73" s="108" t="s">
        <v>1270</v>
      </c>
      <c r="K73" s="108" t="s">
        <v>1260</v>
      </c>
    </row>
    <row r="74" spans="1:11">
      <c r="A74" s="108">
        <v>73</v>
      </c>
      <c r="B74" s="108" t="s">
        <v>10</v>
      </c>
      <c r="C74" s="108">
        <v>3</v>
      </c>
      <c r="J74" s="108" t="s">
        <v>1181</v>
      </c>
    </row>
    <row r="75" spans="1:11">
      <c r="A75" s="108">
        <v>74</v>
      </c>
      <c r="B75" s="108" t="s">
        <v>10</v>
      </c>
      <c r="C75" s="108">
        <v>4</v>
      </c>
      <c r="J75" s="108" t="s">
        <v>1182</v>
      </c>
    </row>
    <row r="76" spans="1:11">
      <c r="A76" s="108">
        <v>75</v>
      </c>
      <c r="B76" s="108" t="s">
        <v>10</v>
      </c>
      <c r="C76" s="108">
        <v>5</v>
      </c>
      <c r="H76" s="108" t="s">
        <v>169</v>
      </c>
      <c r="J76" s="108" t="s">
        <v>1183</v>
      </c>
    </row>
    <row r="77" spans="1:11">
      <c r="A77" s="108">
        <v>76</v>
      </c>
      <c r="B77" s="108" t="s">
        <v>11</v>
      </c>
      <c r="C77" s="108">
        <v>1</v>
      </c>
      <c r="J77" s="108" t="s">
        <v>1184</v>
      </c>
    </row>
    <row r="78" spans="1:11">
      <c r="A78" s="108">
        <v>77</v>
      </c>
      <c r="B78" s="108" t="s">
        <v>11</v>
      </c>
      <c r="C78" s="108">
        <v>2</v>
      </c>
      <c r="J78" s="108" t="s">
        <v>1185</v>
      </c>
    </row>
    <row r="79" spans="1:11">
      <c r="A79" s="108">
        <v>78</v>
      </c>
      <c r="B79" s="108" t="s">
        <v>11</v>
      </c>
      <c r="C79" s="108">
        <v>3</v>
      </c>
      <c r="J79" s="108" t="s">
        <v>1186</v>
      </c>
    </row>
    <row r="80" spans="1:11">
      <c r="A80" s="108">
        <v>79</v>
      </c>
      <c r="B80" s="108" t="s">
        <v>11</v>
      </c>
      <c r="C80" s="108">
        <v>4</v>
      </c>
      <c r="J80" s="108" t="s">
        <v>1187</v>
      </c>
    </row>
    <row r="81" spans="1:8">
      <c r="A81" s="108">
        <v>80</v>
      </c>
      <c r="B81" s="108" t="s">
        <v>11</v>
      </c>
      <c r="C81" s="108">
        <v>5</v>
      </c>
      <c r="H81" s="108" t="s">
        <v>170</v>
      </c>
    </row>
    <row r="82" spans="1:8">
      <c r="A82" s="108">
        <v>81</v>
      </c>
      <c r="B82" s="108" t="s">
        <v>11</v>
      </c>
      <c r="C82" s="108">
        <v>6</v>
      </c>
    </row>
    <row r="83" spans="1:8">
      <c r="A83" s="108">
        <v>82</v>
      </c>
      <c r="B83" s="108" t="s">
        <v>11</v>
      </c>
      <c r="C83" s="108">
        <v>7</v>
      </c>
    </row>
    <row r="84" spans="1:8">
      <c r="A84" s="108">
        <v>83</v>
      </c>
      <c r="B84" s="108" t="s">
        <v>11</v>
      </c>
      <c r="C84" s="108">
        <v>8</v>
      </c>
    </row>
    <row r="85" spans="1:8">
      <c r="A85" s="108">
        <v>84</v>
      </c>
      <c r="B85" s="108" t="s">
        <v>11</v>
      </c>
      <c r="C85" s="108">
        <v>9</v>
      </c>
    </row>
    <row r="86" spans="1:8">
      <c r="A86" s="108">
        <v>85</v>
      </c>
      <c r="B86" s="108" t="s">
        <v>11</v>
      </c>
      <c r="C86" s="108">
        <v>10</v>
      </c>
    </row>
    <row r="87" spans="1:8">
      <c r="A87" s="108">
        <v>86</v>
      </c>
      <c r="B87" s="108" t="s">
        <v>12</v>
      </c>
      <c r="C87" s="108">
        <v>1</v>
      </c>
    </row>
    <row r="88" spans="1:8">
      <c r="A88" s="108">
        <v>87</v>
      </c>
      <c r="B88" s="108" t="s">
        <v>12</v>
      </c>
      <c r="C88" s="108">
        <v>2</v>
      </c>
    </row>
    <row r="89" spans="1:8">
      <c r="A89" s="108">
        <v>88</v>
      </c>
      <c r="B89" s="108" t="s">
        <v>12</v>
      </c>
      <c r="C89" s="108">
        <v>3</v>
      </c>
    </row>
    <row r="90" spans="1:8">
      <c r="A90" s="108">
        <v>89</v>
      </c>
      <c r="B90" s="108" t="s">
        <v>12</v>
      </c>
      <c r="C90" s="108">
        <v>4</v>
      </c>
    </row>
    <row r="91" spans="1:8">
      <c r="A91" s="108">
        <v>90</v>
      </c>
      <c r="B91" s="108" t="s">
        <v>12</v>
      </c>
      <c r="C91" s="108">
        <v>5</v>
      </c>
    </row>
    <row r="92" spans="1:8">
      <c r="A92" s="108">
        <v>91</v>
      </c>
      <c r="B92" s="108" t="s">
        <v>12</v>
      </c>
      <c r="C92" s="108">
        <v>6</v>
      </c>
    </row>
    <row r="93" spans="1:8">
      <c r="A93" s="108">
        <v>92</v>
      </c>
      <c r="B93" s="108" t="s">
        <v>12</v>
      </c>
      <c r="C93" s="108">
        <v>7</v>
      </c>
    </row>
    <row r="94" spans="1:8">
      <c r="A94" s="108">
        <v>93</v>
      </c>
      <c r="B94" s="108" t="s">
        <v>12</v>
      </c>
      <c r="C94" s="108">
        <v>8</v>
      </c>
    </row>
    <row r="95" spans="1:8">
      <c r="A95" s="108">
        <v>94</v>
      </c>
      <c r="B95" s="108" t="s">
        <v>12</v>
      </c>
      <c r="C95" s="108">
        <v>9</v>
      </c>
    </row>
    <row r="96" spans="1:8">
      <c r="A96" s="108">
        <v>95</v>
      </c>
      <c r="B96" s="108" t="s">
        <v>12</v>
      </c>
      <c r="C96" s="108">
        <v>10</v>
      </c>
    </row>
    <row r="97" spans="1:3">
      <c r="A97" s="108">
        <v>96</v>
      </c>
      <c r="B97" s="108" t="s">
        <v>13</v>
      </c>
      <c r="C97" s="108">
        <v>1</v>
      </c>
    </row>
    <row r="98" spans="1:3">
      <c r="A98" s="108">
        <v>97</v>
      </c>
      <c r="B98" s="108" t="s">
        <v>13</v>
      </c>
      <c r="C98" s="108">
        <v>2</v>
      </c>
    </row>
    <row r="99" spans="1:3">
      <c r="A99" s="108">
        <v>98</v>
      </c>
      <c r="B99" s="108" t="s">
        <v>13</v>
      </c>
      <c r="C99" s="108">
        <v>3</v>
      </c>
    </row>
    <row r="100" spans="1:3">
      <c r="A100" s="108">
        <v>99</v>
      </c>
      <c r="B100" s="108" t="s">
        <v>13</v>
      </c>
      <c r="C100" s="108">
        <v>4</v>
      </c>
    </row>
    <row r="101" spans="1:3">
      <c r="A101" s="108">
        <v>100</v>
      </c>
      <c r="B101" s="108" t="s">
        <v>13</v>
      </c>
      <c r="C101" s="108">
        <v>5</v>
      </c>
    </row>
    <row r="102" spans="1:3">
      <c r="A102" s="108">
        <v>101</v>
      </c>
      <c r="B102" s="108" t="s">
        <v>14</v>
      </c>
      <c r="C102" s="108">
        <v>1</v>
      </c>
    </row>
    <row r="103" spans="1:3">
      <c r="A103" s="108">
        <v>102</v>
      </c>
      <c r="B103" s="108" t="s">
        <v>14</v>
      </c>
      <c r="C103" s="108">
        <v>2</v>
      </c>
    </row>
    <row r="104" spans="1:3">
      <c r="A104" s="108">
        <v>103</v>
      </c>
      <c r="B104" s="108" t="s">
        <v>14</v>
      </c>
      <c r="C104" s="108">
        <v>3</v>
      </c>
    </row>
    <row r="105" spans="1:3">
      <c r="A105" s="108">
        <v>104</v>
      </c>
      <c r="B105" s="108" t="s">
        <v>14</v>
      </c>
      <c r="C105" s="108">
        <v>4</v>
      </c>
    </row>
    <row r="106" spans="1:3">
      <c r="A106" s="108">
        <v>105</v>
      </c>
      <c r="B106" s="108" t="s">
        <v>14</v>
      </c>
      <c r="C106" s="108">
        <v>5</v>
      </c>
    </row>
    <row r="107" spans="1:3">
      <c r="A107" s="108">
        <v>106</v>
      </c>
      <c r="B107" s="108" t="s">
        <v>14</v>
      </c>
      <c r="C107" s="108">
        <v>6</v>
      </c>
    </row>
    <row r="108" spans="1:3">
      <c r="A108" s="108">
        <v>107</v>
      </c>
      <c r="B108" s="108" t="s">
        <v>14</v>
      </c>
      <c r="C108" s="108">
        <v>7</v>
      </c>
    </row>
    <row r="109" spans="1:3">
      <c r="A109" s="108">
        <v>108</v>
      </c>
      <c r="B109" s="108" t="s">
        <v>14</v>
      </c>
      <c r="C109" s="108">
        <v>8</v>
      </c>
    </row>
    <row r="110" spans="1:3">
      <c r="A110" s="108">
        <v>109</v>
      </c>
      <c r="B110" s="108" t="s">
        <v>14</v>
      </c>
      <c r="C110" s="108">
        <v>9</v>
      </c>
    </row>
    <row r="111" spans="1:3">
      <c r="A111" s="108">
        <v>110</v>
      </c>
      <c r="B111" s="108" t="s">
        <v>14</v>
      </c>
      <c r="C111" s="108">
        <v>10</v>
      </c>
    </row>
    <row r="112" spans="1:3">
      <c r="A112" s="108">
        <v>111</v>
      </c>
      <c r="B112" s="108" t="s">
        <v>15</v>
      </c>
      <c r="C112" s="108">
        <v>1</v>
      </c>
    </row>
    <row r="113" spans="1:3">
      <c r="A113" s="108">
        <v>112</v>
      </c>
      <c r="B113" s="108" t="s">
        <v>15</v>
      </c>
      <c r="C113" s="108">
        <v>2</v>
      </c>
    </row>
    <row r="114" spans="1:3">
      <c r="A114" s="108">
        <v>113</v>
      </c>
      <c r="B114" s="108" t="s">
        <v>15</v>
      </c>
      <c r="C114" s="108">
        <v>3</v>
      </c>
    </row>
    <row r="115" spans="1:3">
      <c r="A115" s="108">
        <v>114</v>
      </c>
      <c r="B115" s="108" t="s">
        <v>15</v>
      </c>
      <c r="C115" s="108">
        <v>4</v>
      </c>
    </row>
    <row r="116" spans="1:3">
      <c r="A116" s="108">
        <v>115</v>
      </c>
      <c r="B116" s="108" t="s">
        <v>15</v>
      </c>
      <c r="C116" s="108">
        <v>5</v>
      </c>
    </row>
    <row r="117" spans="1:3">
      <c r="A117" s="108">
        <v>116</v>
      </c>
      <c r="B117" s="108" t="s">
        <v>16</v>
      </c>
      <c r="C117" s="108">
        <v>1</v>
      </c>
    </row>
    <row r="118" spans="1:3">
      <c r="A118" s="108">
        <v>117</v>
      </c>
      <c r="B118" s="108" t="s">
        <v>16</v>
      </c>
      <c r="C118" s="108">
        <v>2</v>
      </c>
    </row>
    <row r="119" spans="1:3">
      <c r="A119" s="108">
        <v>118</v>
      </c>
      <c r="B119" s="108" t="s">
        <v>16</v>
      </c>
      <c r="C119" s="108">
        <v>3</v>
      </c>
    </row>
    <row r="120" spans="1:3">
      <c r="A120" s="108">
        <v>119</v>
      </c>
      <c r="B120" s="108" t="s">
        <v>16</v>
      </c>
      <c r="C120" s="108">
        <v>4</v>
      </c>
    </row>
    <row r="121" spans="1:3">
      <c r="A121" s="108">
        <v>120</v>
      </c>
      <c r="B121" s="108" t="s">
        <v>16</v>
      </c>
      <c r="C121" s="108">
        <v>5</v>
      </c>
    </row>
    <row r="122" spans="1:3">
      <c r="A122" s="108">
        <v>121</v>
      </c>
      <c r="B122" s="108" t="s">
        <v>17</v>
      </c>
      <c r="C122" s="108">
        <v>1</v>
      </c>
    </row>
    <row r="123" spans="1:3">
      <c r="A123" s="108">
        <v>122</v>
      </c>
      <c r="B123" s="108" t="s">
        <v>17</v>
      </c>
      <c r="C123" s="108">
        <v>2</v>
      </c>
    </row>
    <row r="124" spans="1:3">
      <c r="A124" s="108">
        <v>123</v>
      </c>
      <c r="B124" s="108" t="s">
        <v>17</v>
      </c>
      <c r="C124" s="108">
        <v>3</v>
      </c>
    </row>
    <row r="125" spans="1:3">
      <c r="A125" s="108">
        <v>124</v>
      </c>
      <c r="B125" s="108" t="s">
        <v>17</v>
      </c>
      <c r="C125" s="108">
        <v>4</v>
      </c>
    </row>
    <row r="126" spans="1:3">
      <c r="A126" s="108">
        <v>125</v>
      </c>
      <c r="B126" s="108" t="s">
        <v>17</v>
      </c>
      <c r="C126" s="108">
        <v>5</v>
      </c>
    </row>
    <row r="127" spans="1:3">
      <c r="A127" s="108">
        <v>126</v>
      </c>
      <c r="B127" s="108" t="s">
        <v>17</v>
      </c>
      <c r="C127" s="108">
        <v>6</v>
      </c>
    </row>
    <row r="128" spans="1:3">
      <c r="A128" s="108">
        <v>127</v>
      </c>
      <c r="B128" s="108" t="s">
        <v>17</v>
      </c>
      <c r="C128" s="108">
        <v>7</v>
      </c>
    </row>
    <row r="129" spans="1:3">
      <c r="A129" s="108">
        <v>128</v>
      </c>
      <c r="B129" s="108" t="s">
        <v>17</v>
      </c>
      <c r="C129" s="108">
        <v>8</v>
      </c>
    </row>
    <row r="130" spans="1:3">
      <c r="A130" s="108">
        <v>129</v>
      </c>
      <c r="B130" s="108" t="s">
        <v>17</v>
      </c>
      <c r="C130" s="108">
        <v>9</v>
      </c>
    </row>
    <row r="131" spans="1:3">
      <c r="A131" s="108">
        <v>130</v>
      </c>
      <c r="B131" s="108" t="s">
        <v>17</v>
      </c>
      <c r="C131" s="108">
        <v>10</v>
      </c>
    </row>
    <row r="132" spans="1:3">
      <c r="A132" s="108">
        <v>131</v>
      </c>
      <c r="B132" s="108" t="s">
        <v>18</v>
      </c>
      <c r="C132" s="108">
        <v>1</v>
      </c>
    </row>
    <row r="133" spans="1:3">
      <c r="A133" s="108">
        <v>132</v>
      </c>
      <c r="B133" s="108" t="s">
        <v>18</v>
      </c>
      <c r="C133" s="108">
        <v>2</v>
      </c>
    </row>
    <row r="134" spans="1:3">
      <c r="A134" s="108">
        <v>133</v>
      </c>
      <c r="B134" s="108" t="s">
        <v>18</v>
      </c>
      <c r="C134" s="108">
        <v>3</v>
      </c>
    </row>
    <row r="135" spans="1:3">
      <c r="A135" s="108">
        <v>134</v>
      </c>
      <c r="B135" s="108" t="s">
        <v>18</v>
      </c>
      <c r="C135" s="108">
        <v>4</v>
      </c>
    </row>
    <row r="136" spans="1:3">
      <c r="A136" s="108">
        <v>135</v>
      </c>
      <c r="B136" s="108" t="s">
        <v>18</v>
      </c>
      <c r="C136" s="108">
        <v>5</v>
      </c>
    </row>
    <row r="137" spans="1:3">
      <c r="A137" s="108">
        <v>136</v>
      </c>
      <c r="B137" s="108" t="s">
        <v>18</v>
      </c>
      <c r="C137" s="108">
        <v>6</v>
      </c>
    </row>
    <row r="138" spans="1:3">
      <c r="A138" s="108">
        <v>137</v>
      </c>
      <c r="B138" s="108" t="s">
        <v>18</v>
      </c>
      <c r="C138" s="108">
        <v>7</v>
      </c>
    </row>
    <row r="139" spans="1:3">
      <c r="A139" s="108">
        <v>138</v>
      </c>
      <c r="B139" s="108" t="s">
        <v>18</v>
      </c>
      <c r="C139" s="108">
        <v>8</v>
      </c>
    </row>
    <row r="140" spans="1:3">
      <c r="A140" s="108">
        <v>139</v>
      </c>
      <c r="B140" s="108" t="s">
        <v>18</v>
      </c>
      <c r="C140" s="108">
        <v>9</v>
      </c>
    </row>
    <row r="141" spans="1:3">
      <c r="A141" s="108">
        <v>140</v>
      </c>
      <c r="B141" s="108" t="s">
        <v>18</v>
      </c>
      <c r="C141" s="108">
        <v>10</v>
      </c>
    </row>
    <row r="142" spans="1:3">
      <c r="A142" s="108">
        <v>141</v>
      </c>
      <c r="B142" s="108" t="s">
        <v>19</v>
      </c>
      <c r="C142" s="108">
        <v>1</v>
      </c>
    </row>
    <row r="143" spans="1:3">
      <c r="A143" s="108">
        <v>142</v>
      </c>
      <c r="B143" s="108" t="s">
        <v>19</v>
      </c>
      <c r="C143" s="108">
        <v>2</v>
      </c>
    </row>
    <row r="144" spans="1:3">
      <c r="A144" s="108">
        <v>143</v>
      </c>
      <c r="B144" s="108" t="s">
        <v>19</v>
      </c>
      <c r="C144" s="108">
        <v>3</v>
      </c>
    </row>
    <row r="145" spans="1:3">
      <c r="A145" s="108">
        <v>144</v>
      </c>
      <c r="B145" s="108" t="s">
        <v>19</v>
      </c>
      <c r="C145" s="108">
        <v>4</v>
      </c>
    </row>
    <row r="146" spans="1:3">
      <c r="A146" s="108">
        <v>145</v>
      </c>
      <c r="B146" s="108" t="s">
        <v>19</v>
      </c>
      <c r="C146" s="108">
        <v>5</v>
      </c>
    </row>
    <row r="147" spans="1:3">
      <c r="A147" s="108">
        <v>146</v>
      </c>
      <c r="B147" s="108" t="s">
        <v>19</v>
      </c>
      <c r="C147" s="108">
        <v>6</v>
      </c>
    </row>
    <row r="148" spans="1:3">
      <c r="A148" s="108">
        <v>147</v>
      </c>
      <c r="B148" s="108" t="s">
        <v>19</v>
      </c>
      <c r="C148" s="108">
        <v>7</v>
      </c>
    </row>
    <row r="149" spans="1:3">
      <c r="A149" s="108">
        <v>148</v>
      </c>
      <c r="B149" s="108" t="s">
        <v>19</v>
      </c>
      <c r="C149" s="108">
        <v>8</v>
      </c>
    </row>
    <row r="150" spans="1:3">
      <c r="A150" s="108">
        <v>149</v>
      </c>
      <c r="B150" s="108" t="s">
        <v>19</v>
      </c>
      <c r="C150" s="108">
        <v>9</v>
      </c>
    </row>
    <row r="151" spans="1:3">
      <c r="A151" s="108">
        <v>150</v>
      </c>
      <c r="B151" s="108" t="s">
        <v>19</v>
      </c>
      <c r="C151" s="108">
        <v>10</v>
      </c>
    </row>
    <row r="152" spans="1:3">
      <c r="A152" s="108">
        <v>151</v>
      </c>
      <c r="B152" s="108" t="s">
        <v>20</v>
      </c>
      <c r="C152" s="108">
        <v>1</v>
      </c>
    </row>
    <row r="153" spans="1:3">
      <c r="A153" s="108">
        <v>152</v>
      </c>
      <c r="B153" s="108" t="s">
        <v>20</v>
      </c>
      <c r="C153" s="108">
        <v>2</v>
      </c>
    </row>
    <row r="154" spans="1:3">
      <c r="A154" s="108">
        <v>153</v>
      </c>
      <c r="B154" s="108" t="s">
        <v>20</v>
      </c>
      <c r="C154" s="108">
        <v>3</v>
      </c>
    </row>
    <row r="155" spans="1:3">
      <c r="A155" s="108">
        <v>154</v>
      </c>
      <c r="B155" s="108" t="s">
        <v>20</v>
      </c>
      <c r="C155" s="108">
        <v>4</v>
      </c>
    </row>
    <row r="156" spans="1:3">
      <c r="A156" s="108">
        <v>155</v>
      </c>
      <c r="B156" s="108" t="s">
        <v>20</v>
      </c>
      <c r="C156" s="108">
        <v>5</v>
      </c>
    </row>
    <row r="157" spans="1:3">
      <c r="A157" s="108">
        <v>156</v>
      </c>
      <c r="B157" s="108" t="s">
        <v>20</v>
      </c>
      <c r="C157" s="108">
        <v>6</v>
      </c>
    </row>
    <row r="158" spans="1:3">
      <c r="A158" s="108">
        <v>157</v>
      </c>
      <c r="B158" s="108" t="s">
        <v>20</v>
      </c>
      <c r="C158" s="108">
        <v>7</v>
      </c>
    </row>
    <row r="159" spans="1:3">
      <c r="A159" s="108">
        <v>158</v>
      </c>
      <c r="B159" s="108" t="s">
        <v>20</v>
      </c>
      <c r="C159" s="108">
        <v>8</v>
      </c>
    </row>
    <row r="160" spans="1:3">
      <c r="A160" s="108">
        <v>159</v>
      </c>
      <c r="B160" s="108" t="s">
        <v>20</v>
      </c>
      <c r="C160" s="108">
        <v>9</v>
      </c>
    </row>
    <row r="161" spans="1:3">
      <c r="A161" s="108">
        <v>160</v>
      </c>
      <c r="B161" s="108" t="s">
        <v>20</v>
      </c>
      <c r="C161" s="108">
        <v>10</v>
      </c>
    </row>
    <row r="162" spans="1:3">
      <c r="A162" s="108">
        <v>161</v>
      </c>
      <c r="B162" s="108" t="s">
        <v>21</v>
      </c>
      <c r="C162" s="108">
        <v>1</v>
      </c>
    </row>
    <row r="163" spans="1:3">
      <c r="A163" s="108">
        <v>162</v>
      </c>
      <c r="B163" s="108" t="s">
        <v>21</v>
      </c>
      <c r="C163" s="108">
        <v>2</v>
      </c>
    </row>
    <row r="164" spans="1:3">
      <c r="A164" s="108">
        <v>163</v>
      </c>
      <c r="B164" s="108" t="s">
        <v>21</v>
      </c>
      <c r="C164" s="108">
        <v>3</v>
      </c>
    </row>
    <row r="165" spans="1:3">
      <c r="A165" s="108">
        <v>164</v>
      </c>
      <c r="B165" s="108" t="s">
        <v>21</v>
      </c>
      <c r="C165" s="108">
        <v>4</v>
      </c>
    </row>
    <row r="166" spans="1:3">
      <c r="A166" s="108">
        <v>165</v>
      </c>
      <c r="B166" s="108" t="s">
        <v>21</v>
      </c>
      <c r="C166" s="108">
        <v>5</v>
      </c>
    </row>
    <row r="167" spans="1:3">
      <c r="A167" s="108">
        <v>166</v>
      </c>
      <c r="B167" s="108" t="s">
        <v>21</v>
      </c>
      <c r="C167" s="108">
        <v>6</v>
      </c>
    </row>
    <row r="168" spans="1:3">
      <c r="A168" s="108">
        <v>167</v>
      </c>
      <c r="B168" s="108" t="s">
        <v>21</v>
      </c>
      <c r="C168" s="108">
        <v>7</v>
      </c>
    </row>
    <row r="169" spans="1:3">
      <c r="A169" s="108">
        <v>168</v>
      </c>
      <c r="B169" s="108" t="s">
        <v>21</v>
      </c>
      <c r="C169" s="108">
        <v>8</v>
      </c>
    </row>
    <row r="170" spans="1:3">
      <c r="A170" s="108">
        <v>169</v>
      </c>
      <c r="B170" s="108" t="s">
        <v>21</v>
      </c>
      <c r="C170" s="108">
        <v>9</v>
      </c>
    </row>
    <row r="171" spans="1:3">
      <c r="A171" s="108">
        <v>170</v>
      </c>
      <c r="B171" s="108" t="s">
        <v>21</v>
      </c>
      <c r="C171" s="108">
        <v>10</v>
      </c>
    </row>
    <row r="172" spans="1:3">
      <c r="A172" s="108">
        <v>171</v>
      </c>
      <c r="B172" s="108" t="s">
        <v>22</v>
      </c>
      <c r="C172" s="108">
        <v>1</v>
      </c>
    </row>
    <row r="173" spans="1:3">
      <c r="A173" s="108">
        <v>172</v>
      </c>
      <c r="B173" s="108" t="s">
        <v>22</v>
      </c>
      <c r="C173" s="108">
        <v>2</v>
      </c>
    </row>
    <row r="174" spans="1:3">
      <c r="A174" s="108">
        <v>173</v>
      </c>
      <c r="B174" s="108" t="s">
        <v>22</v>
      </c>
      <c r="C174" s="108">
        <v>3</v>
      </c>
    </row>
    <row r="175" spans="1:3">
      <c r="A175" s="108">
        <v>174</v>
      </c>
      <c r="B175" s="108" t="s">
        <v>22</v>
      </c>
      <c r="C175" s="108">
        <v>4</v>
      </c>
    </row>
    <row r="176" spans="1:3">
      <c r="A176" s="108">
        <v>175</v>
      </c>
      <c r="B176" s="108" t="s">
        <v>22</v>
      </c>
      <c r="C176" s="108">
        <v>5</v>
      </c>
    </row>
    <row r="177" spans="1:3">
      <c r="A177" s="108">
        <v>176</v>
      </c>
      <c r="B177" s="108" t="s">
        <v>23</v>
      </c>
      <c r="C177" s="108">
        <v>1</v>
      </c>
    </row>
    <row r="178" spans="1:3">
      <c r="A178" s="108">
        <v>177</v>
      </c>
      <c r="B178" s="108" t="s">
        <v>23</v>
      </c>
      <c r="C178" s="108">
        <v>2</v>
      </c>
    </row>
    <row r="179" spans="1:3">
      <c r="A179" s="108">
        <v>178</v>
      </c>
      <c r="B179" s="108" t="s">
        <v>23</v>
      </c>
      <c r="C179" s="108">
        <v>3</v>
      </c>
    </row>
    <row r="180" spans="1:3">
      <c r="A180" s="108">
        <v>179</v>
      </c>
      <c r="B180" s="108" t="s">
        <v>23</v>
      </c>
      <c r="C180" s="108">
        <v>4</v>
      </c>
    </row>
    <row r="181" spans="1:3">
      <c r="A181" s="108">
        <v>180</v>
      </c>
      <c r="B181" s="108" t="s">
        <v>23</v>
      </c>
      <c r="C181" s="108">
        <v>5</v>
      </c>
    </row>
    <row r="182" spans="1:3">
      <c r="A182" s="108">
        <v>181</v>
      </c>
      <c r="B182" s="108" t="s">
        <v>23</v>
      </c>
      <c r="C182" s="108">
        <v>6</v>
      </c>
    </row>
    <row r="183" spans="1:3">
      <c r="A183" s="108">
        <v>182</v>
      </c>
      <c r="B183" s="108" t="s">
        <v>23</v>
      </c>
      <c r="C183" s="108">
        <v>7</v>
      </c>
    </row>
    <row r="184" spans="1:3">
      <c r="A184" s="108">
        <v>183</v>
      </c>
      <c r="B184" s="108" t="s">
        <v>23</v>
      </c>
      <c r="C184" s="108">
        <v>8</v>
      </c>
    </row>
    <row r="185" spans="1:3">
      <c r="A185" s="108">
        <v>184</v>
      </c>
      <c r="B185" s="108" t="s">
        <v>23</v>
      </c>
      <c r="C185" s="108">
        <v>9</v>
      </c>
    </row>
    <row r="186" spans="1:3">
      <c r="A186" s="108">
        <v>185</v>
      </c>
      <c r="B186" s="108" t="s">
        <v>23</v>
      </c>
      <c r="C186" s="108">
        <v>10</v>
      </c>
    </row>
    <row r="187" spans="1:3">
      <c r="A187" s="108">
        <v>186</v>
      </c>
      <c r="B187" s="108" t="s">
        <v>23</v>
      </c>
      <c r="C187" s="108">
        <v>11</v>
      </c>
    </row>
    <row r="188" spans="1:3">
      <c r="A188" s="108">
        <v>187</v>
      </c>
      <c r="B188" s="108" t="s">
        <v>23</v>
      </c>
      <c r="C188" s="108">
        <v>12</v>
      </c>
    </row>
    <row r="189" spans="1:3">
      <c r="A189" s="108">
        <v>188</v>
      </c>
      <c r="B189" s="108" t="s">
        <v>23</v>
      </c>
      <c r="C189" s="108">
        <v>13</v>
      </c>
    </row>
    <row r="190" spans="1:3">
      <c r="A190" s="108">
        <v>189</v>
      </c>
      <c r="B190" s="108" t="s">
        <v>23</v>
      </c>
      <c r="C190" s="108">
        <v>14</v>
      </c>
    </row>
    <row r="191" spans="1:3">
      <c r="A191" s="108">
        <v>190</v>
      </c>
      <c r="B191" s="108" t="s">
        <v>23</v>
      </c>
      <c r="C191" s="108">
        <v>15</v>
      </c>
    </row>
    <row r="192" spans="1:3">
      <c r="A192" s="108">
        <v>191</v>
      </c>
      <c r="B192" s="108" t="s">
        <v>24</v>
      </c>
      <c r="C192" s="108">
        <v>1</v>
      </c>
    </row>
    <row r="193" spans="1:3">
      <c r="A193" s="108">
        <v>192</v>
      </c>
      <c r="B193" s="108" t="s">
        <v>24</v>
      </c>
      <c r="C193" s="108">
        <v>2</v>
      </c>
    </row>
    <row r="194" spans="1:3">
      <c r="A194" s="108">
        <v>193</v>
      </c>
      <c r="B194" s="108" t="s">
        <v>24</v>
      </c>
      <c r="C194" s="108">
        <v>3</v>
      </c>
    </row>
    <row r="195" spans="1:3">
      <c r="A195" s="108">
        <v>194</v>
      </c>
      <c r="B195" s="108" t="s">
        <v>24</v>
      </c>
      <c r="C195" s="108">
        <v>4</v>
      </c>
    </row>
    <row r="196" spans="1:3">
      <c r="A196" s="108">
        <v>195</v>
      </c>
      <c r="B196" s="108" t="s">
        <v>24</v>
      </c>
      <c r="C196" s="108">
        <v>5</v>
      </c>
    </row>
    <row r="197" spans="1:3">
      <c r="A197" s="108">
        <v>196</v>
      </c>
      <c r="B197" s="108" t="s">
        <v>24</v>
      </c>
      <c r="C197" s="108">
        <v>6</v>
      </c>
    </row>
    <row r="198" spans="1:3">
      <c r="A198" s="108">
        <v>197</v>
      </c>
      <c r="B198" s="108" t="s">
        <v>24</v>
      </c>
      <c r="C198" s="108">
        <v>7</v>
      </c>
    </row>
    <row r="199" spans="1:3">
      <c r="A199" s="108">
        <v>198</v>
      </c>
      <c r="B199" s="108" t="s">
        <v>24</v>
      </c>
      <c r="C199" s="108">
        <v>8</v>
      </c>
    </row>
    <row r="200" spans="1:3">
      <c r="A200" s="108">
        <v>199</v>
      </c>
      <c r="B200" s="108" t="s">
        <v>24</v>
      </c>
      <c r="C200" s="108">
        <v>9</v>
      </c>
    </row>
    <row r="201" spans="1:3">
      <c r="A201" s="108">
        <v>200</v>
      </c>
      <c r="B201" s="108" t="s">
        <v>24</v>
      </c>
      <c r="C201" s="108">
        <v>10</v>
      </c>
    </row>
    <row r="202" spans="1:3">
      <c r="A202" s="108">
        <v>201</v>
      </c>
      <c r="B202" s="108" t="s">
        <v>25</v>
      </c>
      <c r="C202" s="108">
        <v>1</v>
      </c>
    </row>
    <row r="203" spans="1:3">
      <c r="A203" s="108">
        <v>202</v>
      </c>
      <c r="B203" s="108" t="s">
        <v>25</v>
      </c>
      <c r="C203" s="108">
        <v>2</v>
      </c>
    </row>
    <row r="204" spans="1:3">
      <c r="A204" s="108">
        <v>203</v>
      </c>
      <c r="B204" s="108" t="s">
        <v>25</v>
      </c>
      <c r="C204" s="108">
        <v>3</v>
      </c>
    </row>
    <row r="205" spans="1:3">
      <c r="A205" s="108">
        <v>204</v>
      </c>
      <c r="B205" s="108" t="s">
        <v>25</v>
      </c>
      <c r="C205" s="108">
        <v>4</v>
      </c>
    </row>
    <row r="206" spans="1:3">
      <c r="A206" s="108">
        <v>205</v>
      </c>
      <c r="B206" s="108" t="s">
        <v>25</v>
      </c>
      <c r="C206" s="108">
        <v>5</v>
      </c>
    </row>
    <row r="207" spans="1:3">
      <c r="A207" s="108">
        <v>206</v>
      </c>
      <c r="B207" s="108" t="s">
        <v>25</v>
      </c>
      <c r="C207" s="108">
        <v>6</v>
      </c>
    </row>
    <row r="208" spans="1:3">
      <c r="A208" s="108">
        <v>207</v>
      </c>
      <c r="B208" s="108" t="s">
        <v>25</v>
      </c>
      <c r="C208" s="108">
        <v>7</v>
      </c>
    </row>
    <row r="209" spans="1:3">
      <c r="A209" s="108">
        <v>208</v>
      </c>
      <c r="B209" s="108" t="s">
        <v>25</v>
      </c>
      <c r="C209" s="108">
        <v>8</v>
      </c>
    </row>
    <row r="210" spans="1:3">
      <c r="A210" s="108">
        <v>209</v>
      </c>
      <c r="B210" s="108" t="s">
        <v>25</v>
      </c>
      <c r="C210" s="108">
        <v>9</v>
      </c>
    </row>
    <row r="211" spans="1:3">
      <c r="A211" s="108">
        <v>210</v>
      </c>
      <c r="B211" s="108" t="s">
        <v>25</v>
      </c>
      <c r="C211" s="108">
        <v>10</v>
      </c>
    </row>
    <row r="212" spans="1:3">
      <c r="A212" s="108">
        <v>211</v>
      </c>
      <c r="B212" s="108" t="s">
        <v>25</v>
      </c>
      <c r="C212" s="108">
        <v>11</v>
      </c>
    </row>
    <row r="213" spans="1:3">
      <c r="A213" s="108">
        <v>212</v>
      </c>
      <c r="B213" s="108" t="s">
        <v>25</v>
      </c>
      <c r="C213" s="108">
        <v>12</v>
      </c>
    </row>
    <row r="214" spans="1:3">
      <c r="A214" s="108">
        <v>213</v>
      </c>
      <c r="B214" s="108" t="s">
        <v>25</v>
      </c>
      <c r="C214" s="108">
        <v>13</v>
      </c>
    </row>
    <row r="215" spans="1:3">
      <c r="A215" s="108">
        <v>214</v>
      </c>
      <c r="B215" s="108" t="s">
        <v>25</v>
      </c>
      <c r="C215" s="108">
        <v>14</v>
      </c>
    </row>
    <row r="216" spans="1:3">
      <c r="A216" s="108">
        <v>215</v>
      </c>
      <c r="B216" s="108" t="s">
        <v>25</v>
      </c>
      <c r="C216" s="108">
        <v>15</v>
      </c>
    </row>
    <row r="217" spans="1:3">
      <c r="A217" s="108">
        <v>216</v>
      </c>
      <c r="B217" s="108" t="s">
        <v>26</v>
      </c>
      <c r="C217" s="108">
        <v>1</v>
      </c>
    </row>
    <row r="218" spans="1:3">
      <c r="A218" s="108">
        <v>217</v>
      </c>
      <c r="B218" s="108" t="s">
        <v>26</v>
      </c>
      <c r="C218" s="108">
        <v>2</v>
      </c>
    </row>
    <row r="219" spans="1:3">
      <c r="A219" s="108">
        <v>218</v>
      </c>
      <c r="B219" s="108" t="s">
        <v>26</v>
      </c>
      <c r="C219" s="108">
        <v>3</v>
      </c>
    </row>
    <row r="220" spans="1:3">
      <c r="A220" s="108">
        <v>219</v>
      </c>
      <c r="B220" s="108" t="s">
        <v>26</v>
      </c>
      <c r="C220" s="108">
        <v>4</v>
      </c>
    </row>
    <row r="221" spans="1:3">
      <c r="A221" s="108">
        <v>220</v>
      </c>
      <c r="B221" s="108" t="s">
        <v>26</v>
      </c>
      <c r="C221" s="108">
        <v>5</v>
      </c>
    </row>
    <row r="222" spans="1:3">
      <c r="A222" s="108">
        <v>221</v>
      </c>
      <c r="B222" s="108" t="s">
        <v>26</v>
      </c>
      <c r="C222" s="108">
        <v>6</v>
      </c>
    </row>
    <row r="223" spans="1:3">
      <c r="A223" s="108">
        <v>222</v>
      </c>
      <c r="B223" s="108" t="s">
        <v>26</v>
      </c>
      <c r="C223" s="108">
        <v>7</v>
      </c>
    </row>
    <row r="224" spans="1:3">
      <c r="A224" s="108">
        <v>223</v>
      </c>
      <c r="B224" s="108" t="s">
        <v>26</v>
      </c>
      <c r="C224" s="108">
        <v>8</v>
      </c>
    </row>
    <row r="225" spans="1:4">
      <c r="A225" s="108">
        <v>224</v>
      </c>
      <c r="B225" s="108" t="s">
        <v>26</v>
      </c>
      <c r="C225" s="108">
        <v>9</v>
      </c>
    </row>
    <row r="226" spans="1:4">
      <c r="A226" s="108">
        <v>225</v>
      </c>
      <c r="B226" s="108" t="s">
        <v>26</v>
      </c>
      <c r="C226" s="108">
        <v>10</v>
      </c>
    </row>
    <row r="227" spans="1:4">
      <c r="A227" s="129">
        <v>226</v>
      </c>
      <c r="B227" s="129" t="s">
        <v>27</v>
      </c>
      <c r="C227" s="129">
        <v>1</v>
      </c>
      <c r="D227" s="129" t="s">
        <v>566</v>
      </c>
    </row>
    <row r="228" spans="1:4">
      <c r="A228" s="108">
        <v>227</v>
      </c>
      <c r="B228" s="108" t="s">
        <v>27</v>
      </c>
      <c r="C228" s="108">
        <v>2</v>
      </c>
    </row>
    <row r="229" spans="1:4">
      <c r="A229" s="108">
        <v>228</v>
      </c>
      <c r="B229" s="108" t="s">
        <v>27</v>
      </c>
      <c r="C229" s="108">
        <v>3</v>
      </c>
    </row>
    <row r="230" spans="1:4">
      <c r="A230" s="108">
        <v>229</v>
      </c>
      <c r="B230" s="108" t="s">
        <v>27</v>
      </c>
      <c r="C230" s="108">
        <v>4</v>
      </c>
    </row>
    <row r="231" spans="1:4">
      <c r="A231" s="108">
        <v>230</v>
      </c>
      <c r="B231" s="108" t="s">
        <v>27</v>
      </c>
      <c r="C231" s="108">
        <v>5</v>
      </c>
    </row>
    <row r="232" spans="1:4">
      <c r="A232" s="108">
        <v>231</v>
      </c>
      <c r="B232" s="108" t="s">
        <v>27</v>
      </c>
      <c r="C232" s="108">
        <v>6</v>
      </c>
    </row>
    <row r="233" spans="1:4">
      <c r="A233" s="108">
        <v>232</v>
      </c>
      <c r="B233" s="108" t="s">
        <v>27</v>
      </c>
      <c r="C233" s="108">
        <v>7</v>
      </c>
    </row>
    <row r="234" spans="1:4">
      <c r="A234" s="108">
        <v>233</v>
      </c>
      <c r="B234" s="108" t="s">
        <v>27</v>
      </c>
      <c r="C234" s="108">
        <v>8</v>
      </c>
    </row>
    <row r="235" spans="1:4">
      <c r="A235" s="108">
        <v>234</v>
      </c>
      <c r="B235" s="108" t="s">
        <v>27</v>
      </c>
      <c r="C235" s="108">
        <v>9</v>
      </c>
    </row>
    <row r="236" spans="1:4">
      <c r="A236" s="108">
        <v>235</v>
      </c>
      <c r="B236" s="108" t="s">
        <v>27</v>
      </c>
      <c r="C236" s="108">
        <v>10</v>
      </c>
    </row>
    <row r="237" spans="1:4">
      <c r="A237" s="129">
        <v>236</v>
      </c>
      <c r="B237" s="129" t="s">
        <v>27</v>
      </c>
      <c r="C237" s="129">
        <v>11</v>
      </c>
      <c r="D237" s="129" t="s">
        <v>1127</v>
      </c>
    </row>
    <row r="238" spans="1:4">
      <c r="A238" s="108">
        <v>237</v>
      </c>
      <c r="B238" s="108" t="s">
        <v>27</v>
      </c>
      <c r="C238" s="108">
        <v>12</v>
      </c>
    </row>
    <row r="239" spans="1:4">
      <c r="A239" s="108">
        <v>238</v>
      </c>
      <c r="B239" s="108" t="s">
        <v>27</v>
      </c>
      <c r="C239" s="108">
        <v>13</v>
      </c>
    </row>
    <row r="240" spans="1:4">
      <c r="A240" s="108">
        <v>239</v>
      </c>
      <c r="B240" s="108" t="s">
        <v>27</v>
      </c>
      <c r="C240" s="108">
        <v>14</v>
      </c>
    </row>
    <row r="241" spans="1:3">
      <c r="A241" s="108">
        <v>240</v>
      </c>
      <c r="B241" s="108" t="s">
        <v>27</v>
      </c>
      <c r="C241" s="108">
        <v>15</v>
      </c>
    </row>
    <row r="242" spans="1:3">
      <c r="A242" s="108">
        <v>241</v>
      </c>
      <c r="B242" s="108" t="s">
        <v>28</v>
      </c>
      <c r="C242" s="108">
        <v>1</v>
      </c>
    </row>
    <row r="243" spans="1:3">
      <c r="A243" s="108">
        <v>242</v>
      </c>
      <c r="B243" s="108" t="s">
        <v>28</v>
      </c>
      <c r="C243" s="108">
        <v>2</v>
      </c>
    </row>
    <row r="244" spans="1:3">
      <c r="A244" s="108">
        <v>243</v>
      </c>
      <c r="B244" s="108" t="s">
        <v>28</v>
      </c>
      <c r="C244" s="108">
        <v>3</v>
      </c>
    </row>
    <row r="245" spans="1:3">
      <c r="A245" s="108">
        <v>244</v>
      </c>
      <c r="B245" s="108" t="s">
        <v>28</v>
      </c>
      <c r="C245" s="108">
        <v>4</v>
      </c>
    </row>
    <row r="246" spans="1:3">
      <c r="A246" s="108">
        <v>245</v>
      </c>
      <c r="B246" s="108" t="s">
        <v>28</v>
      </c>
      <c r="C246" s="108">
        <v>5</v>
      </c>
    </row>
    <row r="247" spans="1:3">
      <c r="A247" s="108">
        <v>246</v>
      </c>
      <c r="B247" s="108" t="s">
        <v>28</v>
      </c>
      <c r="C247" s="108">
        <v>6</v>
      </c>
    </row>
    <row r="248" spans="1:3">
      <c r="A248" s="108">
        <v>247</v>
      </c>
      <c r="B248" s="108" t="s">
        <v>28</v>
      </c>
      <c r="C248" s="108">
        <v>7</v>
      </c>
    </row>
    <row r="249" spans="1:3">
      <c r="A249" s="108">
        <v>248</v>
      </c>
      <c r="B249" s="108" t="s">
        <v>28</v>
      </c>
      <c r="C249" s="108">
        <v>8</v>
      </c>
    </row>
    <row r="250" spans="1:3">
      <c r="A250" s="108">
        <v>249</v>
      </c>
      <c r="B250" s="108" t="s">
        <v>28</v>
      </c>
      <c r="C250" s="108">
        <v>9</v>
      </c>
    </row>
    <row r="251" spans="1:3">
      <c r="A251" s="108">
        <v>250</v>
      </c>
      <c r="B251" s="108" t="s">
        <v>28</v>
      </c>
      <c r="C251" s="108">
        <v>10</v>
      </c>
    </row>
    <row r="252" spans="1:3">
      <c r="A252" s="108">
        <v>251</v>
      </c>
      <c r="B252" s="108" t="s">
        <v>28</v>
      </c>
      <c r="C252" s="108">
        <v>11</v>
      </c>
    </row>
    <row r="253" spans="1:3">
      <c r="A253" s="108">
        <v>252</v>
      </c>
      <c r="B253" s="108" t="s">
        <v>28</v>
      </c>
      <c r="C253" s="108">
        <v>12</v>
      </c>
    </row>
    <row r="254" spans="1:3">
      <c r="A254" s="108">
        <v>253</v>
      </c>
      <c r="B254" s="108" t="s">
        <v>28</v>
      </c>
      <c r="C254" s="108">
        <v>13</v>
      </c>
    </row>
    <row r="255" spans="1:3">
      <c r="A255" s="108">
        <v>254</v>
      </c>
      <c r="B255" s="108" t="s">
        <v>28</v>
      </c>
      <c r="C255" s="108">
        <v>14</v>
      </c>
    </row>
    <row r="256" spans="1:3">
      <c r="A256" s="108">
        <v>255</v>
      </c>
      <c r="B256" s="108" t="s">
        <v>28</v>
      </c>
      <c r="C256" s="108">
        <v>15</v>
      </c>
    </row>
    <row r="257" spans="1:3">
      <c r="A257" s="108">
        <v>256</v>
      </c>
      <c r="B257" s="108" t="s">
        <v>29</v>
      </c>
      <c r="C257" s="108">
        <v>1</v>
      </c>
    </row>
    <row r="258" spans="1:3">
      <c r="A258" s="108">
        <v>257</v>
      </c>
      <c r="B258" s="108" t="s">
        <v>29</v>
      </c>
      <c r="C258" s="108">
        <v>2</v>
      </c>
    </row>
    <row r="259" spans="1:3">
      <c r="A259" s="108">
        <v>258</v>
      </c>
      <c r="B259" s="108" t="s">
        <v>29</v>
      </c>
      <c r="C259" s="108">
        <v>3</v>
      </c>
    </row>
    <row r="260" spans="1:3">
      <c r="A260" s="108">
        <v>259</v>
      </c>
      <c r="B260" s="108" t="s">
        <v>29</v>
      </c>
      <c r="C260" s="108">
        <v>4</v>
      </c>
    </row>
    <row r="261" spans="1:3">
      <c r="A261" s="108">
        <v>260</v>
      </c>
      <c r="B261" s="108" t="s">
        <v>29</v>
      </c>
      <c r="C261" s="108">
        <v>5</v>
      </c>
    </row>
    <row r="262" spans="1:3">
      <c r="A262" s="108">
        <v>261</v>
      </c>
      <c r="B262" s="108" t="s">
        <v>29</v>
      </c>
      <c r="C262" s="108">
        <v>6</v>
      </c>
    </row>
    <row r="263" spans="1:3">
      <c r="A263" s="108">
        <v>262</v>
      </c>
      <c r="B263" s="108" t="s">
        <v>29</v>
      </c>
      <c r="C263" s="108">
        <v>7</v>
      </c>
    </row>
    <row r="264" spans="1:3">
      <c r="A264" s="108">
        <v>263</v>
      </c>
      <c r="B264" s="108" t="s">
        <v>29</v>
      </c>
      <c r="C264" s="108">
        <v>8</v>
      </c>
    </row>
    <row r="265" spans="1:3">
      <c r="A265" s="108">
        <v>264</v>
      </c>
      <c r="B265" s="108" t="s">
        <v>29</v>
      </c>
      <c r="C265" s="108">
        <v>9</v>
      </c>
    </row>
    <row r="266" spans="1:3">
      <c r="A266" s="108">
        <v>265</v>
      </c>
      <c r="B266" s="108" t="s">
        <v>29</v>
      </c>
      <c r="C266" s="108">
        <v>10</v>
      </c>
    </row>
    <row r="267" spans="1:3">
      <c r="A267" s="108">
        <v>266</v>
      </c>
      <c r="B267" s="108" t="s">
        <v>29</v>
      </c>
      <c r="C267" s="108">
        <v>11</v>
      </c>
    </row>
    <row r="268" spans="1:3">
      <c r="A268" s="108">
        <v>267</v>
      </c>
      <c r="B268" s="108" t="s">
        <v>29</v>
      </c>
      <c r="C268" s="108">
        <v>12</v>
      </c>
    </row>
    <row r="269" spans="1:3">
      <c r="A269" s="108">
        <v>268</v>
      </c>
      <c r="B269" s="108" t="s">
        <v>29</v>
      </c>
      <c r="C269" s="108">
        <v>13</v>
      </c>
    </row>
    <row r="270" spans="1:3">
      <c r="A270" s="108">
        <v>269</v>
      </c>
      <c r="B270" s="108" t="s">
        <v>29</v>
      </c>
      <c r="C270" s="108">
        <v>14</v>
      </c>
    </row>
    <row r="271" spans="1:3">
      <c r="A271" s="108">
        <v>270</v>
      </c>
      <c r="B271" s="108" t="s">
        <v>29</v>
      </c>
      <c r="C271" s="108">
        <v>15</v>
      </c>
    </row>
    <row r="272" spans="1:3">
      <c r="A272" s="108">
        <v>271</v>
      </c>
      <c r="B272" s="108" t="s">
        <v>29</v>
      </c>
      <c r="C272" s="108">
        <v>16</v>
      </c>
    </row>
    <row r="273" spans="1:3">
      <c r="A273" s="108">
        <v>272</v>
      </c>
      <c r="B273" s="108" t="s">
        <v>29</v>
      </c>
      <c r="C273" s="108">
        <v>17</v>
      </c>
    </row>
    <row r="274" spans="1:3">
      <c r="A274" s="108">
        <v>273</v>
      </c>
      <c r="B274" s="108" t="s">
        <v>29</v>
      </c>
      <c r="C274" s="108">
        <v>18</v>
      </c>
    </row>
    <row r="275" spans="1:3">
      <c r="A275" s="108">
        <v>274</v>
      </c>
      <c r="B275" s="108" t="s">
        <v>29</v>
      </c>
      <c r="C275" s="108">
        <v>19</v>
      </c>
    </row>
    <row r="276" spans="1:3">
      <c r="A276" s="108">
        <v>275</v>
      </c>
      <c r="B276" s="108" t="s">
        <v>29</v>
      </c>
      <c r="C276" s="108">
        <v>20</v>
      </c>
    </row>
    <row r="277" spans="1:3">
      <c r="A277" s="108">
        <v>276</v>
      </c>
      <c r="B277" s="108" t="s">
        <v>29</v>
      </c>
      <c r="C277" s="108">
        <v>21</v>
      </c>
    </row>
    <row r="278" spans="1:3">
      <c r="A278" s="108">
        <v>277</v>
      </c>
      <c r="B278" s="108" t="s">
        <v>29</v>
      </c>
      <c r="C278" s="108">
        <v>22</v>
      </c>
    </row>
    <row r="279" spans="1:3">
      <c r="A279" s="108">
        <v>278</v>
      </c>
      <c r="B279" s="108" t="s">
        <v>29</v>
      </c>
      <c r="C279" s="108">
        <v>23</v>
      </c>
    </row>
    <row r="280" spans="1:3">
      <c r="A280" s="108">
        <v>279</v>
      </c>
      <c r="B280" s="108" t="s">
        <v>29</v>
      </c>
      <c r="C280" s="108">
        <v>24</v>
      </c>
    </row>
    <row r="281" spans="1:3">
      <c r="A281" s="108">
        <v>280</v>
      </c>
      <c r="B281" s="108" t="s">
        <v>29</v>
      </c>
      <c r="C281" s="108">
        <v>25</v>
      </c>
    </row>
    <row r="282" spans="1:3">
      <c r="A282" s="108">
        <v>281</v>
      </c>
      <c r="B282" s="108" t="s">
        <v>30</v>
      </c>
      <c r="C282" s="108">
        <v>1</v>
      </c>
    </row>
    <row r="283" spans="1:3">
      <c r="A283" s="108">
        <v>282</v>
      </c>
      <c r="B283" s="108" t="s">
        <v>30</v>
      </c>
      <c r="C283" s="108">
        <v>2</v>
      </c>
    </row>
    <row r="284" spans="1:3">
      <c r="A284" s="108">
        <v>283</v>
      </c>
      <c r="B284" s="108" t="s">
        <v>30</v>
      </c>
      <c r="C284" s="108">
        <v>3</v>
      </c>
    </row>
    <row r="285" spans="1:3">
      <c r="A285" s="108">
        <v>284</v>
      </c>
      <c r="B285" s="108" t="s">
        <v>30</v>
      </c>
      <c r="C285" s="108">
        <v>4</v>
      </c>
    </row>
    <row r="286" spans="1:3">
      <c r="A286" s="108">
        <v>285</v>
      </c>
      <c r="B286" s="108" t="s">
        <v>30</v>
      </c>
      <c r="C286" s="108">
        <v>5</v>
      </c>
    </row>
    <row r="287" spans="1:3">
      <c r="A287" s="108">
        <v>286</v>
      </c>
      <c r="B287" s="108" t="s">
        <v>30</v>
      </c>
      <c r="C287" s="108">
        <v>6</v>
      </c>
    </row>
    <row r="288" spans="1:3">
      <c r="A288" s="108">
        <v>287</v>
      </c>
      <c r="B288" s="108" t="s">
        <v>30</v>
      </c>
      <c r="C288" s="108">
        <v>7</v>
      </c>
    </row>
    <row r="289" spans="1:3">
      <c r="A289" s="108">
        <v>288</v>
      </c>
      <c r="B289" s="108" t="s">
        <v>30</v>
      </c>
      <c r="C289" s="108">
        <v>8</v>
      </c>
    </row>
    <row r="290" spans="1:3">
      <c r="A290" s="108">
        <v>289</v>
      </c>
      <c r="B290" s="108" t="s">
        <v>30</v>
      </c>
      <c r="C290" s="108">
        <v>9</v>
      </c>
    </row>
    <row r="291" spans="1:3">
      <c r="A291" s="108">
        <v>290</v>
      </c>
      <c r="B291" s="108" t="s">
        <v>30</v>
      </c>
      <c r="C291" s="108">
        <v>10</v>
      </c>
    </row>
    <row r="292" spans="1:3">
      <c r="A292" s="108">
        <v>291</v>
      </c>
      <c r="B292" s="108" t="s">
        <v>30</v>
      </c>
      <c r="C292" s="108">
        <v>11</v>
      </c>
    </row>
    <row r="293" spans="1:3">
      <c r="A293" s="108">
        <v>292</v>
      </c>
      <c r="B293" s="108" t="s">
        <v>30</v>
      </c>
      <c r="C293" s="108">
        <v>12</v>
      </c>
    </row>
    <row r="294" spans="1:3">
      <c r="A294" s="108">
        <v>293</v>
      </c>
      <c r="B294" s="108" t="s">
        <v>30</v>
      </c>
      <c r="C294" s="108">
        <v>13</v>
      </c>
    </row>
    <row r="295" spans="1:3">
      <c r="A295" s="108">
        <v>294</v>
      </c>
      <c r="B295" s="108" t="s">
        <v>30</v>
      </c>
      <c r="C295" s="108">
        <v>14</v>
      </c>
    </row>
    <row r="296" spans="1:3">
      <c r="A296" s="108">
        <v>295</v>
      </c>
      <c r="B296" s="108" t="s">
        <v>30</v>
      </c>
      <c r="C296" s="108">
        <v>15</v>
      </c>
    </row>
    <row r="297" spans="1:3">
      <c r="A297" s="108">
        <v>296</v>
      </c>
      <c r="B297" s="108" t="s">
        <v>31</v>
      </c>
      <c r="C297" s="108">
        <v>1</v>
      </c>
    </row>
    <row r="298" spans="1:3">
      <c r="A298" s="108">
        <v>297</v>
      </c>
      <c r="B298" s="108" t="s">
        <v>31</v>
      </c>
      <c r="C298" s="108">
        <v>2</v>
      </c>
    </row>
    <row r="299" spans="1:3">
      <c r="A299" s="108">
        <v>298</v>
      </c>
      <c r="B299" s="108" t="s">
        <v>31</v>
      </c>
      <c r="C299" s="108">
        <v>3</v>
      </c>
    </row>
    <row r="300" spans="1:3">
      <c r="A300" s="108">
        <v>299</v>
      </c>
      <c r="B300" s="108" t="s">
        <v>31</v>
      </c>
      <c r="C300" s="108">
        <v>4</v>
      </c>
    </row>
    <row r="301" spans="1:3">
      <c r="A301" s="108">
        <v>300</v>
      </c>
      <c r="B301" s="108" t="s">
        <v>31</v>
      </c>
      <c r="C301" s="108">
        <v>5</v>
      </c>
    </row>
    <row r="302" spans="1:3">
      <c r="A302" s="108">
        <v>301</v>
      </c>
      <c r="B302" s="108" t="s">
        <v>31</v>
      </c>
      <c r="C302" s="108">
        <v>6</v>
      </c>
    </row>
    <row r="303" spans="1:3">
      <c r="A303" s="108">
        <v>302</v>
      </c>
      <c r="B303" s="108" t="s">
        <v>31</v>
      </c>
      <c r="C303" s="108">
        <v>7</v>
      </c>
    </row>
    <row r="304" spans="1:3">
      <c r="A304" s="108">
        <v>303</v>
      </c>
      <c r="B304" s="108" t="s">
        <v>31</v>
      </c>
      <c r="C304" s="108">
        <v>8</v>
      </c>
    </row>
    <row r="305" spans="1:3">
      <c r="A305" s="108">
        <v>304</v>
      </c>
      <c r="B305" s="108" t="s">
        <v>31</v>
      </c>
      <c r="C305" s="108">
        <v>9</v>
      </c>
    </row>
    <row r="306" spans="1:3">
      <c r="A306" s="108">
        <v>305</v>
      </c>
      <c r="B306" s="108" t="s">
        <v>31</v>
      </c>
      <c r="C306" s="108">
        <v>10</v>
      </c>
    </row>
    <row r="307" spans="1:3">
      <c r="A307" s="108">
        <v>306</v>
      </c>
      <c r="B307" s="108" t="s">
        <v>32</v>
      </c>
      <c r="C307" s="108">
        <v>1</v>
      </c>
    </row>
    <row r="308" spans="1:3">
      <c r="A308" s="108">
        <v>307</v>
      </c>
      <c r="B308" s="108" t="s">
        <v>32</v>
      </c>
      <c r="C308" s="108">
        <v>2</v>
      </c>
    </row>
    <row r="309" spans="1:3">
      <c r="A309" s="108">
        <v>308</v>
      </c>
      <c r="B309" s="108" t="s">
        <v>32</v>
      </c>
      <c r="C309" s="108">
        <v>3</v>
      </c>
    </row>
    <row r="310" spans="1:3">
      <c r="A310" s="108">
        <v>309</v>
      </c>
      <c r="B310" s="108" t="s">
        <v>32</v>
      </c>
      <c r="C310" s="108">
        <v>4</v>
      </c>
    </row>
    <row r="311" spans="1:3">
      <c r="A311" s="108">
        <v>310</v>
      </c>
      <c r="B311" s="108" t="s">
        <v>32</v>
      </c>
      <c r="C311" s="108">
        <v>5</v>
      </c>
    </row>
    <row r="312" spans="1:3">
      <c r="A312" s="108">
        <v>311</v>
      </c>
      <c r="B312" s="108" t="s">
        <v>32</v>
      </c>
      <c r="C312" s="108">
        <v>6</v>
      </c>
    </row>
    <row r="313" spans="1:3">
      <c r="A313" s="108">
        <v>312</v>
      </c>
      <c r="B313" s="108" t="s">
        <v>32</v>
      </c>
      <c r="C313" s="108">
        <v>7</v>
      </c>
    </row>
    <row r="314" spans="1:3">
      <c r="A314" s="108">
        <v>313</v>
      </c>
      <c r="B314" s="108" t="s">
        <v>32</v>
      </c>
      <c r="C314" s="108">
        <v>8</v>
      </c>
    </row>
    <row r="315" spans="1:3">
      <c r="A315" s="108">
        <v>314</v>
      </c>
      <c r="B315" s="108" t="s">
        <v>32</v>
      </c>
      <c r="C315" s="108">
        <v>9</v>
      </c>
    </row>
    <row r="316" spans="1:3">
      <c r="A316" s="108">
        <v>315</v>
      </c>
      <c r="B316" s="108" t="s">
        <v>32</v>
      </c>
      <c r="C316" s="108">
        <v>10</v>
      </c>
    </row>
    <row r="317" spans="1:3">
      <c r="A317" s="108">
        <v>316</v>
      </c>
      <c r="B317" s="108" t="s">
        <v>32</v>
      </c>
      <c r="C317" s="108">
        <v>11</v>
      </c>
    </row>
    <row r="318" spans="1:3">
      <c r="A318" s="108">
        <v>317</v>
      </c>
      <c r="B318" s="108" t="s">
        <v>32</v>
      </c>
      <c r="C318" s="108">
        <v>12</v>
      </c>
    </row>
    <row r="319" spans="1:3">
      <c r="A319" s="108">
        <v>318</v>
      </c>
      <c r="B319" s="108" t="s">
        <v>32</v>
      </c>
      <c r="C319" s="108">
        <v>13</v>
      </c>
    </row>
    <row r="320" spans="1:3">
      <c r="A320" s="108">
        <v>319</v>
      </c>
      <c r="B320" s="108" t="s">
        <v>32</v>
      </c>
      <c r="C320" s="108">
        <v>14</v>
      </c>
    </row>
    <row r="321" spans="1:3">
      <c r="A321" s="108">
        <v>320</v>
      </c>
      <c r="B321" s="108" t="s">
        <v>32</v>
      </c>
      <c r="C321" s="108">
        <v>15</v>
      </c>
    </row>
    <row r="322" spans="1:3">
      <c r="A322" s="108">
        <v>321</v>
      </c>
      <c r="B322" s="108" t="s">
        <v>32</v>
      </c>
      <c r="C322" s="108">
        <v>16</v>
      </c>
    </row>
    <row r="323" spans="1:3">
      <c r="A323" s="108">
        <v>322</v>
      </c>
      <c r="B323" s="108" t="s">
        <v>32</v>
      </c>
      <c r="C323" s="108">
        <v>17</v>
      </c>
    </row>
    <row r="324" spans="1:3">
      <c r="A324" s="108">
        <v>323</v>
      </c>
      <c r="B324" s="108" t="s">
        <v>32</v>
      </c>
      <c r="C324" s="108">
        <v>18</v>
      </c>
    </row>
    <row r="325" spans="1:3">
      <c r="A325" s="108">
        <v>324</v>
      </c>
      <c r="B325" s="108" t="s">
        <v>32</v>
      </c>
      <c r="C325" s="108">
        <v>19</v>
      </c>
    </row>
    <row r="326" spans="1:3">
      <c r="A326" s="108">
        <v>325</v>
      </c>
      <c r="B326" s="108" t="s">
        <v>32</v>
      </c>
      <c r="C326" s="108">
        <v>20</v>
      </c>
    </row>
    <row r="327" spans="1:3">
      <c r="A327" s="108">
        <v>326</v>
      </c>
      <c r="B327" s="108" t="s">
        <v>32</v>
      </c>
      <c r="C327" s="108">
        <v>21</v>
      </c>
    </row>
    <row r="328" spans="1:3">
      <c r="A328" s="108">
        <v>327</v>
      </c>
      <c r="B328" s="108" t="s">
        <v>32</v>
      </c>
      <c r="C328" s="108">
        <v>22</v>
      </c>
    </row>
    <row r="329" spans="1:3">
      <c r="A329" s="108">
        <v>328</v>
      </c>
      <c r="B329" s="108" t="s">
        <v>32</v>
      </c>
      <c r="C329" s="108">
        <v>23</v>
      </c>
    </row>
    <row r="330" spans="1:3">
      <c r="A330" s="108">
        <v>329</v>
      </c>
      <c r="B330" s="108" t="s">
        <v>32</v>
      </c>
      <c r="C330" s="108">
        <v>24</v>
      </c>
    </row>
    <row r="331" spans="1:3">
      <c r="A331" s="108">
        <v>330</v>
      </c>
      <c r="B331" s="108" t="s">
        <v>32</v>
      </c>
      <c r="C331" s="108">
        <v>25</v>
      </c>
    </row>
    <row r="332" spans="1:3">
      <c r="A332" s="124">
        <v>331</v>
      </c>
      <c r="B332" s="124" t="s">
        <v>33</v>
      </c>
      <c r="C332" s="124">
        <v>1</v>
      </c>
    </row>
    <row r="333" spans="1:3">
      <c r="A333" s="124">
        <v>332</v>
      </c>
      <c r="B333" s="124" t="s">
        <v>33</v>
      </c>
      <c r="C333" s="124">
        <v>2</v>
      </c>
    </row>
    <row r="334" spans="1:3">
      <c r="A334" s="124">
        <v>333</v>
      </c>
      <c r="B334" s="124" t="s">
        <v>33</v>
      </c>
      <c r="C334" s="124">
        <v>3</v>
      </c>
    </row>
    <row r="335" spans="1:3">
      <c r="A335" s="124">
        <v>334</v>
      </c>
      <c r="B335" s="124" t="s">
        <v>33</v>
      </c>
      <c r="C335" s="124">
        <v>4</v>
      </c>
    </row>
    <row r="336" spans="1:3">
      <c r="A336" s="124">
        <v>335</v>
      </c>
      <c r="B336" s="124" t="s">
        <v>33</v>
      </c>
      <c r="C336" s="124">
        <v>5</v>
      </c>
    </row>
    <row r="337" spans="1:4">
      <c r="A337" s="124">
        <v>336</v>
      </c>
      <c r="B337" s="124" t="s">
        <v>33</v>
      </c>
      <c r="C337" s="124">
        <v>6</v>
      </c>
    </row>
    <row r="338" spans="1:4">
      <c r="A338" s="124">
        <v>337</v>
      </c>
      <c r="B338" s="124" t="s">
        <v>33</v>
      </c>
      <c r="C338" s="124">
        <v>7</v>
      </c>
    </row>
    <row r="339" spans="1:4">
      <c r="A339" s="124">
        <v>338</v>
      </c>
      <c r="B339" s="124" t="s">
        <v>33</v>
      </c>
      <c r="C339" s="124">
        <v>8</v>
      </c>
    </row>
    <row r="340" spans="1:4">
      <c r="A340" s="124">
        <v>339</v>
      </c>
      <c r="B340" s="124" t="s">
        <v>33</v>
      </c>
      <c r="C340" s="124">
        <v>9</v>
      </c>
    </row>
    <row r="341" spans="1:4">
      <c r="A341" s="124">
        <v>340</v>
      </c>
      <c r="B341" s="124" t="s">
        <v>33</v>
      </c>
      <c r="C341" s="124">
        <v>10</v>
      </c>
    </row>
    <row r="342" spans="1:4">
      <c r="A342" s="124">
        <v>341</v>
      </c>
      <c r="B342" s="124" t="s">
        <v>33</v>
      </c>
      <c r="C342" s="124">
        <v>11</v>
      </c>
    </row>
    <row r="343" spans="1:4">
      <c r="A343" s="124">
        <v>342</v>
      </c>
      <c r="B343" s="124" t="s">
        <v>33</v>
      </c>
      <c r="C343" s="124">
        <v>12</v>
      </c>
    </row>
    <row r="344" spans="1:4">
      <c r="A344" s="124">
        <v>343</v>
      </c>
      <c r="B344" s="124" t="s">
        <v>33</v>
      </c>
      <c r="C344" s="124">
        <v>13</v>
      </c>
    </row>
    <row r="345" spans="1:4">
      <c r="A345" s="124">
        <v>344</v>
      </c>
      <c r="B345" s="124" t="s">
        <v>33</v>
      </c>
      <c r="C345" s="124">
        <v>14</v>
      </c>
    </row>
    <row r="346" spans="1:4">
      <c r="A346" s="124">
        <v>345</v>
      </c>
      <c r="B346" s="124" t="s">
        <v>33</v>
      </c>
      <c r="C346" s="124">
        <v>15</v>
      </c>
    </row>
    <row r="347" spans="1:4">
      <c r="A347" s="130">
        <v>346</v>
      </c>
      <c r="B347" s="130" t="s">
        <v>34</v>
      </c>
      <c r="C347" s="130">
        <v>1</v>
      </c>
      <c r="D347" s="245"/>
    </row>
    <row r="348" spans="1:4">
      <c r="A348" s="108">
        <v>347</v>
      </c>
      <c r="B348" s="108" t="s">
        <v>34</v>
      </c>
      <c r="C348" s="108">
        <v>2</v>
      </c>
    </row>
    <row r="349" spans="1:4">
      <c r="A349" s="108">
        <v>348</v>
      </c>
      <c r="B349" s="108" t="s">
        <v>34</v>
      </c>
      <c r="C349" s="108">
        <v>3</v>
      </c>
    </row>
    <row r="350" spans="1:4">
      <c r="A350" s="108">
        <v>349</v>
      </c>
      <c r="B350" s="108" t="s">
        <v>34</v>
      </c>
      <c r="C350" s="108">
        <v>4</v>
      </c>
    </row>
    <row r="351" spans="1:4">
      <c r="A351" s="108">
        <v>350</v>
      </c>
      <c r="B351" s="108" t="s">
        <v>34</v>
      </c>
      <c r="C351" s="108">
        <v>5</v>
      </c>
    </row>
    <row r="352" spans="1:4">
      <c r="A352" s="108">
        <v>351</v>
      </c>
      <c r="B352" s="108" t="s">
        <v>34</v>
      </c>
      <c r="C352" s="108">
        <v>6</v>
      </c>
    </row>
    <row r="353" spans="1:3">
      <c r="A353" s="108">
        <v>352</v>
      </c>
      <c r="B353" s="108" t="s">
        <v>34</v>
      </c>
      <c r="C353" s="108">
        <v>7</v>
      </c>
    </row>
    <row r="354" spans="1:3">
      <c r="A354" s="108">
        <v>353</v>
      </c>
      <c r="B354" s="108" t="s">
        <v>34</v>
      </c>
      <c r="C354" s="108">
        <v>8</v>
      </c>
    </row>
    <row r="355" spans="1:3">
      <c r="A355" s="108">
        <v>354</v>
      </c>
      <c r="B355" s="108" t="s">
        <v>34</v>
      </c>
      <c r="C355" s="108">
        <v>9</v>
      </c>
    </row>
    <row r="356" spans="1:3">
      <c r="A356" s="108">
        <v>355</v>
      </c>
      <c r="B356" s="108" t="s">
        <v>34</v>
      </c>
      <c r="C356" s="108">
        <v>10</v>
      </c>
    </row>
    <row r="357" spans="1:3">
      <c r="A357" s="126">
        <v>356</v>
      </c>
      <c r="B357" s="126" t="s">
        <v>35</v>
      </c>
      <c r="C357" s="126">
        <v>1</v>
      </c>
    </row>
    <row r="358" spans="1:3">
      <c r="A358" s="126">
        <v>357</v>
      </c>
      <c r="B358" s="126" t="s">
        <v>35</v>
      </c>
      <c r="C358" s="126">
        <v>2</v>
      </c>
    </row>
    <row r="359" spans="1:3">
      <c r="A359" s="126">
        <v>358</v>
      </c>
      <c r="B359" s="126" t="s">
        <v>35</v>
      </c>
      <c r="C359" s="126">
        <v>3</v>
      </c>
    </row>
    <row r="360" spans="1:3">
      <c r="A360" s="126">
        <v>359</v>
      </c>
      <c r="B360" s="126" t="s">
        <v>35</v>
      </c>
      <c r="C360" s="126">
        <v>4</v>
      </c>
    </row>
    <row r="361" spans="1:3">
      <c r="A361" s="126">
        <v>360</v>
      </c>
      <c r="B361" s="126" t="s">
        <v>35</v>
      </c>
      <c r="C361" s="126">
        <v>5</v>
      </c>
    </row>
    <row r="362" spans="1:3">
      <c r="A362" s="126">
        <v>361</v>
      </c>
      <c r="B362" s="126" t="s">
        <v>35</v>
      </c>
      <c r="C362" s="126">
        <v>6</v>
      </c>
    </row>
    <row r="363" spans="1:3">
      <c r="A363" s="126">
        <v>362</v>
      </c>
      <c r="B363" s="126" t="s">
        <v>35</v>
      </c>
      <c r="C363" s="126">
        <v>7</v>
      </c>
    </row>
    <row r="364" spans="1:3">
      <c r="A364" s="126">
        <v>363</v>
      </c>
      <c r="B364" s="126" t="s">
        <v>35</v>
      </c>
      <c r="C364" s="126">
        <v>8</v>
      </c>
    </row>
    <row r="365" spans="1:3">
      <c r="A365" s="126">
        <v>364</v>
      </c>
      <c r="B365" s="126" t="s">
        <v>35</v>
      </c>
      <c r="C365" s="126">
        <v>9</v>
      </c>
    </row>
    <row r="366" spans="1:3">
      <c r="A366" s="126">
        <v>365</v>
      </c>
      <c r="B366" s="126" t="s">
        <v>35</v>
      </c>
      <c r="C366" s="126">
        <v>10</v>
      </c>
    </row>
    <row r="367" spans="1:3">
      <c r="A367" s="126">
        <v>366</v>
      </c>
      <c r="B367" s="126" t="s">
        <v>35</v>
      </c>
      <c r="C367" s="126">
        <v>11</v>
      </c>
    </row>
    <row r="368" spans="1:3">
      <c r="A368" s="126">
        <v>367</v>
      </c>
      <c r="B368" s="126" t="s">
        <v>35</v>
      </c>
      <c r="C368" s="126">
        <v>12</v>
      </c>
    </row>
    <row r="369" spans="1:4">
      <c r="A369" s="126">
        <v>368</v>
      </c>
      <c r="B369" s="126" t="s">
        <v>35</v>
      </c>
      <c r="C369" s="126">
        <v>13</v>
      </c>
    </row>
    <row r="370" spans="1:4">
      <c r="A370" s="126">
        <v>369</v>
      </c>
      <c r="B370" s="126" t="s">
        <v>35</v>
      </c>
      <c r="C370" s="126">
        <v>14</v>
      </c>
    </row>
    <row r="371" spans="1:4">
      <c r="A371" s="131">
        <v>370</v>
      </c>
      <c r="B371" s="131" t="s">
        <v>35</v>
      </c>
      <c r="C371" s="132">
        <v>15</v>
      </c>
      <c r="D371" s="245"/>
    </row>
    <row r="372" spans="1:4">
      <c r="A372" s="108">
        <v>371</v>
      </c>
      <c r="B372" s="108" t="s">
        <v>36</v>
      </c>
      <c r="C372" s="108">
        <v>1</v>
      </c>
    </row>
    <row r="373" spans="1:4">
      <c r="A373" s="108">
        <v>372</v>
      </c>
      <c r="B373" s="108" t="s">
        <v>36</v>
      </c>
      <c r="C373" s="108">
        <v>2</v>
      </c>
    </row>
    <row r="374" spans="1:4">
      <c r="A374" s="108">
        <v>373</v>
      </c>
      <c r="B374" s="108" t="s">
        <v>36</v>
      </c>
      <c r="C374" s="108">
        <v>3</v>
      </c>
    </row>
    <row r="375" spans="1:4">
      <c r="A375" s="108">
        <v>374</v>
      </c>
      <c r="B375" s="108" t="s">
        <v>36</v>
      </c>
      <c r="C375" s="108">
        <v>4</v>
      </c>
    </row>
    <row r="376" spans="1:4">
      <c r="A376" s="108">
        <v>375</v>
      </c>
      <c r="B376" s="108" t="s">
        <v>36</v>
      </c>
      <c r="C376" s="108">
        <v>5</v>
      </c>
    </row>
    <row r="377" spans="1:4">
      <c r="A377" s="108">
        <v>376</v>
      </c>
      <c r="B377" s="108" t="s">
        <v>36</v>
      </c>
      <c r="C377" s="108">
        <v>6</v>
      </c>
    </row>
    <row r="378" spans="1:4">
      <c r="A378" s="108">
        <v>377</v>
      </c>
      <c r="B378" s="108" t="s">
        <v>36</v>
      </c>
      <c r="C378" s="108">
        <v>7</v>
      </c>
    </row>
    <row r="379" spans="1:4">
      <c r="A379" s="108">
        <v>378</v>
      </c>
      <c r="B379" s="108" t="s">
        <v>36</v>
      </c>
      <c r="C379" s="108">
        <v>8</v>
      </c>
    </row>
    <row r="380" spans="1:4">
      <c r="A380" s="108">
        <v>379</v>
      </c>
      <c r="B380" s="108" t="s">
        <v>36</v>
      </c>
      <c r="C380" s="108">
        <v>9</v>
      </c>
    </row>
    <row r="381" spans="1:4">
      <c r="A381" s="108">
        <v>380</v>
      </c>
      <c r="B381" s="108" t="s">
        <v>36</v>
      </c>
      <c r="C381" s="108">
        <v>10</v>
      </c>
    </row>
    <row r="382" spans="1:4">
      <c r="A382" s="108">
        <v>381</v>
      </c>
      <c r="B382" s="108" t="s">
        <v>36</v>
      </c>
      <c r="C382" s="108">
        <v>11</v>
      </c>
    </row>
    <row r="383" spans="1:4">
      <c r="A383" s="108">
        <v>382</v>
      </c>
      <c r="B383" s="108" t="s">
        <v>36</v>
      </c>
      <c r="C383" s="108">
        <v>12</v>
      </c>
    </row>
    <row r="384" spans="1:4">
      <c r="A384" s="108">
        <v>383</v>
      </c>
      <c r="B384" s="108" t="s">
        <v>36</v>
      </c>
      <c r="C384" s="108">
        <v>13</v>
      </c>
    </row>
    <row r="385" spans="1:3">
      <c r="A385" s="108">
        <v>384</v>
      </c>
      <c r="B385" s="108" t="s">
        <v>36</v>
      </c>
      <c r="C385" s="108">
        <v>14</v>
      </c>
    </row>
    <row r="386" spans="1:3">
      <c r="A386" s="108">
        <v>385</v>
      </c>
      <c r="B386" s="108" t="s">
        <v>36</v>
      </c>
      <c r="C386" s="108">
        <v>15</v>
      </c>
    </row>
    <row r="387" spans="1:3">
      <c r="A387" s="124">
        <v>386</v>
      </c>
      <c r="B387" s="124" t="s">
        <v>37</v>
      </c>
      <c r="C387" s="124">
        <v>1</v>
      </c>
    </row>
    <row r="388" spans="1:3">
      <c r="A388" s="124">
        <v>387</v>
      </c>
      <c r="B388" s="124" t="s">
        <v>37</v>
      </c>
      <c r="C388" s="124">
        <v>2</v>
      </c>
    </row>
    <row r="389" spans="1:3">
      <c r="A389" s="124">
        <v>388</v>
      </c>
      <c r="B389" s="124" t="s">
        <v>37</v>
      </c>
      <c r="C389" s="124">
        <v>3</v>
      </c>
    </row>
    <row r="390" spans="1:3">
      <c r="A390" s="124">
        <v>389</v>
      </c>
      <c r="B390" s="124" t="s">
        <v>37</v>
      </c>
      <c r="C390" s="124">
        <v>4</v>
      </c>
    </row>
    <row r="391" spans="1:3">
      <c r="A391" s="124">
        <v>390</v>
      </c>
      <c r="B391" s="124" t="s">
        <v>37</v>
      </c>
      <c r="C391" s="124">
        <v>5</v>
      </c>
    </row>
    <row r="392" spans="1:3">
      <c r="A392" s="124">
        <v>391</v>
      </c>
      <c r="B392" s="124" t="s">
        <v>37</v>
      </c>
      <c r="C392" s="124">
        <v>6</v>
      </c>
    </row>
    <row r="393" spans="1:3">
      <c r="A393" s="124">
        <v>392</v>
      </c>
      <c r="B393" s="124" t="s">
        <v>37</v>
      </c>
      <c r="C393" s="124">
        <v>7</v>
      </c>
    </row>
    <row r="394" spans="1:3">
      <c r="A394" s="124">
        <v>393</v>
      </c>
      <c r="B394" s="124" t="s">
        <v>37</v>
      </c>
      <c r="C394" s="124">
        <v>8</v>
      </c>
    </row>
    <row r="395" spans="1:3">
      <c r="A395" s="124">
        <v>394</v>
      </c>
      <c r="B395" s="124" t="s">
        <v>37</v>
      </c>
      <c r="C395" s="124">
        <v>9</v>
      </c>
    </row>
    <row r="396" spans="1:3">
      <c r="A396" s="124">
        <v>395</v>
      </c>
      <c r="B396" s="124" t="s">
        <v>37</v>
      </c>
      <c r="C396" s="124">
        <v>10</v>
      </c>
    </row>
    <row r="397" spans="1:3">
      <c r="A397" s="124">
        <v>396</v>
      </c>
      <c r="B397" s="124" t="s">
        <v>37</v>
      </c>
      <c r="C397" s="124">
        <v>11</v>
      </c>
    </row>
    <row r="398" spans="1:3">
      <c r="A398" s="124">
        <v>397</v>
      </c>
      <c r="B398" s="124" t="s">
        <v>37</v>
      </c>
      <c r="C398" s="124">
        <v>12</v>
      </c>
    </row>
    <row r="399" spans="1:3">
      <c r="A399" s="124">
        <v>398</v>
      </c>
      <c r="B399" s="124" t="s">
        <v>37</v>
      </c>
      <c r="C399" s="124">
        <v>13</v>
      </c>
    </row>
    <row r="400" spans="1:3">
      <c r="A400" s="124">
        <v>399</v>
      </c>
      <c r="B400" s="124" t="s">
        <v>37</v>
      </c>
      <c r="C400" s="124">
        <v>14</v>
      </c>
    </row>
    <row r="401" spans="1:8">
      <c r="A401" s="124">
        <v>400</v>
      </c>
      <c r="B401" s="124" t="s">
        <v>37</v>
      </c>
      <c r="C401" s="124">
        <v>15</v>
      </c>
    </row>
    <row r="402" spans="1:8">
      <c r="A402" s="124">
        <v>401</v>
      </c>
      <c r="B402" s="124" t="s">
        <v>37</v>
      </c>
      <c r="C402" s="124">
        <v>16</v>
      </c>
    </row>
    <row r="403" spans="1:8">
      <c r="A403" s="124">
        <v>402</v>
      </c>
      <c r="B403" s="124" t="s">
        <v>37</v>
      </c>
      <c r="C403" s="124">
        <v>17</v>
      </c>
    </row>
    <row r="404" spans="1:8">
      <c r="A404" s="124">
        <v>403</v>
      </c>
      <c r="B404" s="124" t="s">
        <v>37</v>
      </c>
      <c r="C404" s="124">
        <v>18</v>
      </c>
    </row>
    <row r="405" spans="1:8">
      <c r="A405" s="124">
        <v>404</v>
      </c>
      <c r="B405" s="124" t="s">
        <v>37</v>
      </c>
      <c r="C405" s="124">
        <v>19</v>
      </c>
    </row>
    <row r="406" spans="1:8" s="107" customFormat="1">
      <c r="A406" s="124">
        <v>405</v>
      </c>
      <c r="B406" s="124" t="s">
        <v>37</v>
      </c>
      <c r="C406" s="124">
        <v>20</v>
      </c>
      <c r="H406" s="107" t="s">
        <v>181</v>
      </c>
    </row>
    <row r="407" spans="1:8">
      <c r="A407" s="108">
        <v>406</v>
      </c>
      <c r="B407" s="108" t="s">
        <v>38</v>
      </c>
      <c r="C407" s="108">
        <v>1</v>
      </c>
    </row>
    <row r="408" spans="1:8">
      <c r="A408" s="108">
        <v>407</v>
      </c>
      <c r="B408" s="108" t="s">
        <v>38</v>
      </c>
      <c r="C408" s="108">
        <v>2</v>
      </c>
    </row>
    <row r="409" spans="1:8">
      <c r="A409" s="108">
        <v>408</v>
      </c>
      <c r="B409" s="108" t="s">
        <v>38</v>
      </c>
      <c r="C409" s="108">
        <v>3</v>
      </c>
    </row>
    <row r="410" spans="1:8">
      <c r="A410" s="108">
        <v>409</v>
      </c>
      <c r="B410" s="108" t="s">
        <v>38</v>
      </c>
      <c r="C410" s="108">
        <v>4</v>
      </c>
    </row>
    <row r="411" spans="1:8">
      <c r="A411" s="108">
        <v>410</v>
      </c>
      <c r="B411" s="108" t="s">
        <v>38</v>
      </c>
      <c r="C411" s="108">
        <v>5</v>
      </c>
    </row>
    <row r="412" spans="1:8">
      <c r="A412" s="108">
        <v>411</v>
      </c>
      <c r="B412" s="108" t="s">
        <v>38</v>
      </c>
      <c r="C412" s="108">
        <v>6</v>
      </c>
    </row>
    <row r="413" spans="1:8">
      <c r="A413" s="108">
        <v>412</v>
      </c>
      <c r="B413" s="108" t="s">
        <v>38</v>
      </c>
      <c r="C413" s="108">
        <v>7</v>
      </c>
    </row>
    <row r="414" spans="1:8">
      <c r="A414" s="108">
        <v>413</v>
      </c>
      <c r="B414" s="108" t="s">
        <v>38</v>
      </c>
      <c r="C414" s="108">
        <v>8</v>
      </c>
    </row>
    <row r="415" spans="1:8">
      <c r="A415" s="108">
        <v>414</v>
      </c>
      <c r="B415" s="108" t="s">
        <v>38</v>
      </c>
      <c r="C415" s="108">
        <v>9</v>
      </c>
    </row>
    <row r="416" spans="1:8">
      <c r="A416" s="108">
        <v>415</v>
      </c>
      <c r="B416" s="108" t="s">
        <v>38</v>
      </c>
      <c r="C416" s="108">
        <v>10</v>
      </c>
    </row>
    <row r="417" spans="1:3">
      <c r="A417" s="124">
        <v>416</v>
      </c>
      <c r="B417" s="124" t="s">
        <v>39</v>
      </c>
      <c r="C417" s="124">
        <v>1</v>
      </c>
    </row>
    <row r="418" spans="1:3">
      <c r="A418" s="124">
        <v>417</v>
      </c>
      <c r="B418" s="124" t="s">
        <v>39</v>
      </c>
      <c r="C418" s="124">
        <v>2</v>
      </c>
    </row>
    <row r="419" spans="1:3">
      <c r="A419" s="124">
        <v>418</v>
      </c>
      <c r="B419" s="124" t="s">
        <v>39</v>
      </c>
      <c r="C419" s="124">
        <v>3</v>
      </c>
    </row>
    <row r="420" spans="1:3">
      <c r="A420" s="124">
        <v>419</v>
      </c>
      <c r="B420" s="124" t="s">
        <v>39</v>
      </c>
      <c r="C420" s="124">
        <v>4</v>
      </c>
    </row>
    <row r="421" spans="1:3">
      <c r="A421" s="124">
        <v>420</v>
      </c>
      <c r="B421" s="124" t="s">
        <v>39</v>
      </c>
      <c r="C421" s="124">
        <v>5</v>
      </c>
    </row>
    <row r="422" spans="1:3">
      <c r="A422" s="124">
        <v>421</v>
      </c>
      <c r="B422" s="124" t="s">
        <v>39</v>
      </c>
      <c r="C422" s="124">
        <v>6</v>
      </c>
    </row>
    <row r="423" spans="1:3">
      <c r="A423" s="124">
        <v>422</v>
      </c>
      <c r="B423" s="124" t="s">
        <v>39</v>
      </c>
      <c r="C423" s="124">
        <v>7</v>
      </c>
    </row>
    <row r="424" spans="1:3">
      <c r="A424" s="124">
        <v>423</v>
      </c>
      <c r="B424" s="124" t="s">
        <v>39</v>
      </c>
      <c r="C424" s="124">
        <v>8</v>
      </c>
    </row>
    <row r="425" spans="1:3">
      <c r="A425" s="124">
        <v>424</v>
      </c>
      <c r="B425" s="124" t="s">
        <v>39</v>
      </c>
      <c r="C425" s="124">
        <v>9</v>
      </c>
    </row>
    <row r="426" spans="1:3">
      <c r="A426" s="124">
        <v>425</v>
      </c>
      <c r="B426" s="124" t="s">
        <v>39</v>
      </c>
      <c r="C426" s="124">
        <v>10</v>
      </c>
    </row>
    <row r="427" spans="1:3">
      <c r="A427" s="124">
        <v>426</v>
      </c>
      <c r="B427" s="124" t="s">
        <v>39</v>
      </c>
      <c r="C427" s="124">
        <v>11</v>
      </c>
    </row>
    <row r="428" spans="1:3">
      <c r="A428" s="124">
        <v>427</v>
      </c>
      <c r="B428" s="124" t="s">
        <v>39</v>
      </c>
      <c r="C428" s="124">
        <v>12</v>
      </c>
    </row>
    <row r="429" spans="1:3">
      <c r="A429" s="124">
        <v>428</v>
      </c>
      <c r="B429" s="124" t="s">
        <v>39</v>
      </c>
      <c r="C429" s="124">
        <v>13</v>
      </c>
    </row>
    <row r="430" spans="1:3">
      <c r="A430" s="124">
        <v>429</v>
      </c>
      <c r="B430" s="124" t="s">
        <v>39</v>
      </c>
      <c r="C430" s="124">
        <v>14</v>
      </c>
    </row>
    <row r="431" spans="1:3">
      <c r="A431" s="124">
        <v>430</v>
      </c>
      <c r="B431" s="124" t="s">
        <v>39</v>
      </c>
      <c r="C431" s="124">
        <v>15</v>
      </c>
    </row>
    <row r="432" spans="1:3">
      <c r="A432" s="108">
        <v>431</v>
      </c>
      <c r="B432" s="108" t="s">
        <v>39</v>
      </c>
      <c r="C432" s="108">
        <v>16</v>
      </c>
    </row>
    <row r="433" spans="1:3">
      <c r="A433" s="108">
        <v>432</v>
      </c>
      <c r="B433" s="108" t="s">
        <v>39</v>
      </c>
      <c r="C433" s="108">
        <v>17</v>
      </c>
    </row>
    <row r="434" spans="1:3">
      <c r="A434" s="108">
        <v>433</v>
      </c>
      <c r="B434" s="108" t="s">
        <v>39</v>
      </c>
      <c r="C434" s="108">
        <v>18</v>
      </c>
    </row>
    <row r="435" spans="1:3">
      <c r="A435" s="108">
        <v>434</v>
      </c>
      <c r="B435" s="108" t="s">
        <v>39</v>
      </c>
      <c r="C435" s="108">
        <v>19</v>
      </c>
    </row>
    <row r="436" spans="1:3">
      <c r="A436" s="108">
        <v>435</v>
      </c>
      <c r="B436" s="108" t="s">
        <v>39</v>
      </c>
      <c r="C436" s="108">
        <v>20</v>
      </c>
    </row>
    <row r="437" spans="1:3">
      <c r="A437" s="108">
        <v>436</v>
      </c>
      <c r="B437" s="108" t="s">
        <v>39</v>
      </c>
      <c r="C437" s="108">
        <v>21</v>
      </c>
    </row>
    <row r="438" spans="1:3">
      <c r="A438" s="108">
        <v>437</v>
      </c>
      <c r="B438" s="108" t="s">
        <v>39</v>
      </c>
      <c r="C438" s="108">
        <v>22</v>
      </c>
    </row>
    <row r="439" spans="1:3">
      <c r="A439" s="108">
        <v>438</v>
      </c>
      <c r="B439" s="108" t="s">
        <v>39</v>
      </c>
      <c r="C439" s="108">
        <v>23</v>
      </c>
    </row>
    <row r="440" spans="1:3">
      <c r="A440" s="108">
        <v>439</v>
      </c>
      <c r="B440" s="108" t="s">
        <v>39</v>
      </c>
      <c r="C440" s="108">
        <v>24</v>
      </c>
    </row>
    <row r="441" spans="1:3">
      <c r="A441" s="108">
        <v>440</v>
      </c>
      <c r="B441" s="108" t="s">
        <v>39</v>
      </c>
      <c r="C441" s="108">
        <v>25</v>
      </c>
    </row>
    <row r="442" spans="1:3">
      <c r="A442" s="108">
        <v>441</v>
      </c>
      <c r="B442" s="108" t="s">
        <v>39</v>
      </c>
      <c r="C442" s="108">
        <v>26</v>
      </c>
    </row>
    <row r="443" spans="1:3">
      <c r="A443" s="108">
        <v>442</v>
      </c>
      <c r="B443" s="108" t="s">
        <v>39</v>
      </c>
      <c r="C443" s="108">
        <v>27</v>
      </c>
    </row>
    <row r="444" spans="1:3">
      <c r="A444" s="108">
        <v>443</v>
      </c>
      <c r="B444" s="108" t="s">
        <v>39</v>
      </c>
      <c r="C444" s="108">
        <v>28</v>
      </c>
    </row>
    <row r="445" spans="1:3">
      <c r="A445" s="108">
        <v>444</v>
      </c>
      <c r="B445" s="108" t="s">
        <v>39</v>
      </c>
      <c r="C445" s="108">
        <v>29</v>
      </c>
    </row>
    <row r="446" spans="1:3">
      <c r="A446" s="108">
        <v>445</v>
      </c>
      <c r="B446" s="108" t="s">
        <v>39</v>
      </c>
      <c r="C446" s="108">
        <v>30</v>
      </c>
    </row>
    <row r="447" spans="1:3">
      <c r="A447" s="124">
        <v>446</v>
      </c>
      <c r="B447" s="124" t="s">
        <v>40</v>
      </c>
      <c r="C447" s="124">
        <v>1</v>
      </c>
    </row>
    <row r="448" spans="1:3">
      <c r="A448" s="124">
        <v>447</v>
      </c>
      <c r="B448" s="124" t="s">
        <v>40</v>
      </c>
      <c r="C448" s="124">
        <v>2</v>
      </c>
    </row>
    <row r="449" spans="1:3">
      <c r="A449" s="124">
        <v>448</v>
      </c>
      <c r="B449" s="124" t="s">
        <v>40</v>
      </c>
      <c r="C449" s="124">
        <v>3</v>
      </c>
    </row>
    <row r="450" spans="1:3">
      <c r="A450" s="124">
        <v>449</v>
      </c>
      <c r="B450" s="124" t="s">
        <v>40</v>
      </c>
      <c r="C450" s="124">
        <v>4</v>
      </c>
    </row>
    <row r="451" spans="1:3">
      <c r="A451" s="124">
        <v>450</v>
      </c>
      <c r="B451" s="124" t="s">
        <v>40</v>
      </c>
      <c r="C451" s="124">
        <v>5</v>
      </c>
    </row>
    <row r="452" spans="1:3">
      <c r="A452" s="124">
        <v>451</v>
      </c>
      <c r="B452" s="124" t="s">
        <v>40</v>
      </c>
      <c r="C452" s="124">
        <v>6</v>
      </c>
    </row>
    <row r="453" spans="1:3">
      <c r="A453" s="124">
        <v>452</v>
      </c>
      <c r="B453" s="124" t="s">
        <v>40</v>
      </c>
      <c r="C453" s="124">
        <v>7</v>
      </c>
    </row>
    <row r="454" spans="1:3">
      <c r="A454" s="124">
        <v>453</v>
      </c>
      <c r="B454" s="124" t="s">
        <v>40</v>
      </c>
      <c r="C454" s="124">
        <v>8</v>
      </c>
    </row>
    <row r="455" spans="1:3">
      <c r="A455" s="124">
        <v>454</v>
      </c>
      <c r="B455" s="124" t="s">
        <v>40</v>
      </c>
      <c r="C455" s="124">
        <v>9</v>
      </c>
    </row>
    <row r="456" spans="1:3">
      <c r="A456" s="124">
        <v>455</v>
      </c>
      <c r="B456" s="124" t="s">
        <v>40</v>
      </c>
      <c r="C456" s="124">
        <v>10</v>
      </c>
    </row>
    <row r="457" spans="1:3">
      <c r="A457" s="124">
        <v>456</v>
      </c>
      <c r="B457" s="124" t="s">
        <v>40</v>
      </c>
      <c r="C457" s="124">
        <v>11</v>
      </c>
    </row>
    <row r="458" spans="1:3">
      <c r="A458" s="124">
        <v>457</v>
      </c>
      <c r="B458" s="124" t="s">
        <v>40</v>
      </c>
      <c r="C458" s="124">
        <v>12</v>
      </c>
    </row>
    <row r="459" spans="1:3">
      <c r="A459" s="124">
        <v>458</v>
      </c>
      <c r="B459" s="124" t="s">
        <v>40</v>
      </c>
      <c r="C459" s="124">
        <v>13</v>
      </c>
    </row>
    <row r="460" spans="1:3">
      <c r="A460" s="124">
        <v>459</v>
      </c>
      <c r="B460" s="124" t="s">
        <v>40</v>
      </c>
      <c r="C460" s="124">
        <v>14</v>
      </c>
    </row>
    <row r="461" spans="1:3">
      <c r="A461" s="124">
        <v>460</v>
      </c>
      <c r="B461" s="124" t="s">
        <v>40</v>
      </c>
      <c r="C461" s="124">
        <v>15</v>
      </c>
    </row>
    <row r="462" spans="1:3">
      <c r="A462" s="124">
        <v>461</v>
      </c>
      <c r="B462" s="124" t="s">
        <v>40</v>
      </c>
      <c r="C462" s="124">
        <v>16</v>
      </c>
    </row>
    <row r="463" spans="1:3">
      <c r="A463" s="124">
        <v>462</v>
      </c>
      <c r="B463" s="124" t="s">
        <v>40</v>
      </c>
      <c r="C463" s="124">
        <v>17</v>
      </c>
    </row>
    <row r="464" spans="1:3">
      <c r="A464" s="124">
        <v>463</v>
      </c>
      <c r="B464" s="124" t="s">
        <v>40</v>
      </c>
      <c r="C464" s="124">
        <v>18</v>
      </c>
    </row>
    <row r="465" spans="1:3">
      <c r="A465" s="124">
        <v>464</v>
      </c>
      <c r="B465" s="124" t="s">
        <v>40</v>
      </c>
      <c r="C465" s="124">
        <v>19</v>
      </c>
    </row>
    <row r="466" spans="1:3">
      <c r="A466" s="124">
        <v>465</v>
      </c>
      <c r="B466" s="124" t="s">
        <v>40</v>
      </c>
      <c r="C466" s="124">
        <v>20</v>
      </c>
    </row>
    <row r="467" spans="1:3">
      <c r="A467" s="108">
        <v>466</v>
      </c>
      <c r="B467" s="108" t="s">
        <v>41</v>
      </c>
      <c r="C467" s="108">
        <v>1</v>
      </c>
    </row>
    <row r="468" spans="1:3">
      <c r="A468" s="108">
        <v>467</v>
      </c>
      <c r="B468" s="108" t="s">
        <v>41</v>
      </c>
      <c r="C468" s="108">
        <v>2</v>
      </c>
    </row>
    <row r="469" spans="1:3">
      <c r="A469" s="108">
        <v>468</v>
      </c>
      <c r="B469" s="108" t="s">
        <v>41</v>
      </c>
      <c r="C469" s="108">
        <v>3</v>
      </c>
    </row>
    <row r="470" spans="1:3">
      <c r="A470" s="108">
        <v>469</v>
      </c>
      <c r="B470" s="108" t="s">
        <v>41</v>
      </c>
      <c r="C470" s="108">
        <v>4</v>
      </c>
    </row>
    <row r="471" spans="1:3">
      <c r="A471" s="108">
        <v>470</v>
      </c>
      <c r="B471" s="108" t="s">
        <v>41</v>
      </c>
      <c r="C471" s="108">
        <v>5</v>
      </c>
    </row>
    <row r="472" spans="1:3">
      <c r="A472" s="108">
        <v>471</v>
      </c>
      <c r="B472" s="108" t="s">
        <v>41</v>
      </c>
      <c r="C472" s="108">
        <v>6</v>
      </c>
    </row>
    <row r="473" spans="1:3">
      <c r="A473" s="108">
        <v>472</v>
      </c>
      <c r="B473" s="108" t="s">
        <v>41</v>
      </c>
      <c r="C473" s="108">
        <v>7</v>
      </c>
    </row>
    <row r="474" spans="1:3">
      <c r="A474" s="108">
        <v>473</v>
      </c>
      <c r="B474" s="108" t="s">
        <v>41</v>
      </c>
      <c r="C474" s="108">
        <v>8</v>
      </c>
    </row>
    <row r="475" spans="1:3">
      <c r="A475" s="108">
        <v>474</v>
      </c>
      <c r="B475" s="108" t="s">
        <v>41</v>
      </c>
      <c r="C475" s="108">
        <v>9</v>
      </c>
    </row>
    <row r="476" spans="1:3">
      <c r="A476" s="108">
        <v>475</v>
      </c>
      <c r="B476" s="108" t="s">
        <v>41</v>
      </c>
      <c r="C476" s="108">
        <v>10</v>
      </c>
    </row>
    <row r="477" spans="1:3">
      <c r="A477" s="108">
        <v>476</v>
      </c>
      <c r="B477" s="108" t="s">
        <v>41</v>
      </c>
      <c r="C477" s="108">
        <v>11</v>
      </c>
    </row>
    <row r="478" spans="1:3">
      <c r="A478" s="108">
        <v>477</v>
      </c>
      <c r="B478" s="108" t="s">
        <v>41</v>
      </c>
      <c r="C478" s="108">
        <v>12</v>
      </c>
    </row>
    <row r="479" spans="1:3">
      <c r="A479" s="108">
        <v>478</v>
      </c>
      <c r="B479" s="108" t="s">
        <v>41</v>
      </c>
      <c r="C479" s="108">
        <v>13</v>
      </c>
    </row>
    <row r="480" spans="1:3">
      <c r="A480" s="108">
        <v>479</v>
      </c>
      <c r="B480" s="108" t="s">
        <v>41</v>
      </c>
      <c r="C480" s="108">
        <v>14</v>
      </c>
    </row>
    <row r="481" spans="1:3">
      <c r="A481" s="108">
        <v>480</v>
      </c>
      <c r="B481" s="108" t="s">
        <v>41</v>
      </c>
      <c r="C481" s="108">
        <v>15</v>
      </c>
    </row>
    <row r="482" spans="1:3">
      <c r="A482" s="108">
        <v>481</v>
      </c>
      <c r="B482" s="108" t="s">
        <v>41</v>
      </c>
      <c r="C482" s="108">
        <v>16</v>
      </c>
    </row>
    <row r="483" spans="1:3">
      <c r="A483" s="108">
        <v>482</v>
      </c>
      <c r="B483" s="108" t="s">
        <v>41</v>
      </c>
      <c r="C483" s="108">
        <v>17</v>
      </c>
    </row>
    <row r="484" spans="1:3">
      <c r="A484" s="108">
        <v>483</v>
      </c>
      <c r="B484" s="108" t="s">
        <v>41</v>
      </c>
      <c r="C484" s="108">
        <v>18</v>
      </c>
    </row>
    <row r="485" spans="1:3">
      <c r="A485" s="108">
        <v>484</v>
      </c>
      <c r="B485" s="108" t="s">
        <v>41</v>
      </c>
      <c r="C485" s="108">
        <v>19</v>
      </c>
    </row>
    <row r="486" spans="1:3">
      <c r="A486" s="108">
        <v>485</v>
      </c>
      <c r="B486" s="108" t="s">
        <v>41</v>
      </c>
      <c r="C486" s="108">
        <v>20</v>
      </c>
    </row>
    <row r="487" spans="1:3">
      <c r="A487" s="124">
        <v>486</v>
      </c>
      <c r="B487" s="124" t="s">
        <v>42</v>
      </c>
      <c r="C487" s="124">
        <v>1</v>
      </c>
    </row>
    <row r="488" spans="1:3">
      <c r="A488" s="124">
        <v>487</v>
      </c>
      <c r="B488" s="124" t="s">
        <v>42</v>
      </c>
      <c r="C488" s="124">
        <v>2</v>
      </c>
    </row>
    <row r="489" spans="1:3">
      <c r="A489" s="124">
        <v>488</v>
      </c>
      <c r="B489" s="124" t="s">
        <v>42</v>
      </c>
      <c r="C489" s="124">
        <v>3</v>
      </c>
    </row>
    <row r="490" spans="1:3">
      <c r="A490" s="124">
        <v>489</v>
      </c>
      <c r="B490" s="124" t="s">
        <v>42</v>
      </c>
      <c r="C490" s="124">
        <v>4</v>
      </c>
    </row>
    <row r="491" spans="1:3">
      <c r="A491" s="124">
        <v>490</v>
      </c>
      <c r="B491" s="124" t="s">
        <v>42</v>
      </c>
      <c r="C491" s="124">
        <v>5</v>
      </c>
    </row>
    <row r="492" spans="1:3">
      <c r="A492" s="124">
        <v>491</v>
      </c>
      <c r="B492" s="124" t="s">
        <v>42</v>
      </c>
      <c r="C492" s="124">
        <v>6</v>
      </c>
    </row>
    <row r="493" spans="1:3">
      <c r="A493" s="124">
        <v>492</v>
      </c>
      <c r="B493" s="124" t="s">
        <v>42</v>
      </c>
      <c r="C493" s="124">
        <v>7</v>
      </c>
    </row>
    <row r="494" spans="1:3">
      <c r="A494" s="124">
        <v>493</v>
      </c>
      <c r="B494" s="124" t="s">
        <v>42</v>
      </c>
      <c r="C494" s="124">
        <v>8</v>
      </c>
    </row>
    <row r="495" spans="1:3">
      <c r="A495" s="124">
        <v>494</v>
      </c>
      <c r="B495" s="124" t="s">
        <v>42</v>
      </c>
      <c r="C495" s="124">
        <v>9</v>
      </c>
    </row>
    <row r="496" spans="1:3">
      <c r="A496" s="124">
        <v>495</v>
      </c>
      <c r="B496" s="124" t="s">
        <v>42</v>
      </c>
      <c r="C496" s="124">
        <v>10</v>
      </c>
    </row>
    <row r="497" spans="1:3">
      <c r="A497" s="124">
        <v>496</v>
      </c>
      <c r="B497" s="124" t="s">
        <v>42</v>
      </c>
      <c r="C497" s="124">
        <v>11</v>
      </c>
    </row>
    <row r="498" spans="1:3">
      <c r="A498" s="124">
        <v>497</v>
      </c>
      <c r="B498" s="124" t="s">
        <v>42</v>
      </c>
      <c r="C498" s="124">
        <v>12</v>
      </c>
    </row>
    <row r="499" spans="1:3">
      <c r="A499" s="124">
        <v>498</v>
      </c>
      <c r="B499" s="124" t="s">
        <v>42</v>
      </c>
      <c r="C499" s="124">
        <v>13</v>
      </c>
    </row>
    <row r="500" spans="1:3">
      <c r="A500" s="124">
        <v>499</v>
      </c>
      <c r="B500" s="124" t="s">
        <v>42</v>
      </c>
      <c r="C500" s="124">
        <v>14</v>
      </c>
    </row>
    <row r="501" spans="1:3">
      <c r="A501" s="124">
        <v>500</v>
      </c>
      <c r="B501" s="124" t="s">
        <v>42</v>
      </c>
      <c r="C501" s="124">
        <v>15</v>
      </c>
    </row>
    <row r="502" spans="1:3">
      <c r="A502" s="124">
        <v>501</v>
      </c>
      <c r="B502" s="124" t="s">
        <v>42</v>
      </c>
      <c r="C502" s="124">
        <v>16</v>
      </c>
    </row>
    <row r="503" spans="1:3">
      <c r="A503" s="124">
        <v>502</v>
      </c>
      <c r="B503" s="124" t="s">
        <v>42</v>
      </c>
      <c r="C503" s="124">
        <v>17</v>
      </c>
    </row>
    <row r="504" spans="1:3">
      <c r="A504" s="124">
        <v>503</v>
      </c>
      <c r="B504" s="124" t="s">
        <v>42</v>
      </c>
      <c r="C504" s="124">
        <v>18</v>
      </c>
    </row>
    <row r="505" spans="1:3">
      <c r="A505" s="124">
        <v>504</v>
      </c>
      <c r="B505" s="124" t="s">
        <v>42</v>
      </c>
      <c r="C505" s="124">
        <v>19</v>
      </c>
    </row>
    <row r="506" spans="1:3">
      <c r="A506" s="124">
        <v>505</v>
      </c>
      <c r="B506" s="124" t="s">
        <v>42</v>
      </c>
      <c r="C506" s="124">
        <v>20</v>
      </c>
    </row>
    <row r="507" spans="1:3">
      <c r="A507" s="124">
        <v>506</v>
      </c>
      <c r="B507" s="124" t="s">
        <v>42</v>
      </c>
      <c r="C507" s="124">
        <v>21</v>
      </c>
    </row>
    <row r="508" spans="1:3">
      <c r="A508" s="124">
        <v>507</v>
      </c>
      <c r="B508" s="124" t="s">
        <v>42</v>
      </c>
      <c r="C508" s="124">
        <v>22</v>
      </c>
    </row>
    <row r="509" spans="1:3">
      <c r="A509" s="124">
        <v>508</v>
      </c>
      <c r="B509" s="124" t="s">
        <v>42</v>
      </c>
      <c r="C509" s="124">
        <v>23</v>
      </c>
    </row>
    <row r="510" spans="1:3">
      <c r="A510" s="124">
        <v>509</v>
      </c>
      <c r="B510" s="124" t="s">
        <v>42</v>
      </c>
      <c r="C510" s="124">
        <v>24</v>
      </c>
    </row>
    <row r="511" spans="1:3">
      <c r="A511" s="124">
        <v>510</v>
      </c>
      <c r="B511" s="124" t="s">
        <v>42</v>
      </c>
      <c r="C511" s="124">
        <v>25</v>
      </c>
    </row>
    <row r="512" spans="1:3">
      <c r="A512" s="108">
        <v>511</v>
      </c>
      <c r="B512" s="108" t="s">
        <v>42</v>
      </c>
      <c r="C512" s="108">
        <v>26</v>
      </c>
    </row>
    <row r="513" spans="1:3">
      <c r="A513" s="108">
        <v>512</v>
      </c>
      <c r="B513" s="108" t="s">
        <v>42</v>
      </c>
      <c r="C513" s="108">
        <v>27</v>
      </c>
    </row>
    <row r="514" spans="1:3">
      <c r="A514" s="108">
        <v>513</v>
      </c>
      <c r="B514" s="108" t="s">
        <v>42</v>
      </c>
      <c r="C514" s="108">
        <v>28</v>
      </c>
    </row>
    <row r="515" spans="1:3">
      <c r="A515" s="108">
        <v>514</v>
      </c>
      <c r="B515" s="108" t="s">
        <v>42</v>
      </c>
      <c r="C515" s="108">
        <v>29</v>
      </c>
    </row>
    <row r="516" spans="1:3">
      <c r="A516" s="108">
        <v>515</v>
      </c>
      <c r="B516" s="108" t="s">
        <v>42</v>
      </c>
      <c r="C516" s="108">
        <v>30</v>
      </c>
    </row>
    <row r="517" spans="1:3">
      <c r="A517" s="108">
        <v>516</v>
      </c>
      <c r="B517" s="108" t="s">
        <v>42</v>
      </c>
      <c r="C517" s="108">
        <v>31</v>
      </c>
    </row>
    <row r="518" spans="1:3">
      <c r="A518" s="108">
        <v>517</v>
      </c>
      <c r="B518" s="108" t="s">
        <v>42</v>
      </c>
      <c r="C518" s="108">
        <v>32</v>
      </c>
    </row>
    <row r="519" spans="1:3">
      <c r="A519" s="108">
        <v>518</v>
      </c>
      <c r="B519" s="108" t="s">
        <v>42</v>
      </c>
      <c r="C519" s="108">
        <v>33</v>
      </c>
    </row>
    <row r="520" spans="1:3">
      <c r="A520" s="108">
        <v>519</v>
      </c>
      <c r="B520" s="108" t="s">
        <v>42</v>
      </c>
      <c r="C520" s="108">
        <v>34</v>
      </c>
    </row>
    <row r="521" spans="1:3">
      <c r="A521" s="108">
        <v>520</v>
      </c>
      <c r="B521" s="108" t="s">
        <v>42</v>
      </c>
      <c r="C521" s="108">
        <v>35</v>
      </c>
    </row>
    <row r="522" spans="1:3">
      <c r="A522" s="108">
        <v>521</v>
      </c>
      <c r="B522" s="108" t="s">
        <v>42</v>
      </c>
      <c r="C522" s="108">
        <v>36</v>
      </c>
    </row>
    <row r="523" spans="1:3">
      <c r="A523" s="108">
        <v>522</v>
      </c>
      <c r="B523" s="108" t="s">
        <v>42</v>
      </c>
      <c r="C523" s="108">
        <v>37</v>
      </c>
    </row>
    <row r="524" spans="1:3">
      <c r="A524" s="108">
        <v>523</v>
      </c>
      <c r="B524" s="108" t="s">
        <v>42</v>
      </c>
      <c r="C524" s="108">
        <v>38</v>
      </c>
    </row>
    <row r="525" spans="1:3">
      <c r="A525" s="108">
        <v>524</v>
      </c>
      <c r="B525" s="108" t="s">
        <v>42</v>
      </c>
      <c r="C525" s="108">
        <v>39</v>
      </c>
    </row>
    <row r="526" spans="1:3">
      <c r="A526" s="108">
        <v>525</v>
      </c>
      <c r="B526" s="108" t="s">
        <v>42</v>
      </c>
      <c r="C526" s="108">
        <v>40</v>
      </c>
    </row>
    <row r="527" spans="1:3">
      <c r="A527" s="108">
        <v>526</v>
      </c>
      <c r="B527" s="108" t="s">
        <v>42</v>
      </c>
      <c r="C527" s="108">
        <v>41</v>
      </c>
    </row>
    <row r="528" spans="1:3">
      <c r="A528" s="108">
        <v>527</v>
      </c>
      <c r="B528" s="108" t="s">
        <v>42</v>
      </c>
      <c r="C528" s="108">
        <v>42</v>
      </c>
    </row>
    <row r="529" spans="1:3">
      <c r="A529" s="108">
        <v>528</v>
      </c>
      <c r="B529" s="108" t="s">
        <v>42</v>
      </c>
      <c r="C529" s="108">
        <v>43</v>
      </c>
    </row>
    <row r="530" spans="1:3">
      <c r="A530" s="108">
        <v>529</v>
      </c>
      <c r="B530" s="108" t="s">
        <v>42</v>
      </c>
      <c r="C530" s="108">
        <v>44</v>
      </c>
    </row>
    <row r="531" spans="1:3">
      <c r="A531" s="108">
        <v>530</v>
      </c>
      <c r="B531" s="108" t="s">
        <v>42</v>
      </c>
      <c r="C531" s="108">
        <v>45</v>
      </c>
    </row>
    <row r="532" spans="1:3">
      <c r="A532" s="108">
        <v>531</v>
      </c>
      <c r="B532" s="108" t="s">
        <v>42</v>
      </c>
      <c r="C532" s="108">
        <v>46</v>
      </c>
    </row>
    <row r="533" spans="1:3">
      <c r="A533" s="108">
        <v>532</v>
      </c>
      <c r="B533" s="108" t="s">
        <v>42</v>
      </c>
      <c r="C533" s="108">
        <v>47</v>
      </c>
    </row>
    <row r="534" spans="1:3">
      <c r="A534" s="108">
        <v>533</v>
      </c>
      <c r="B534" s="108" t="s">
        <v>42</v>
      </c>
      <c r="C534" s="108">
        <v>48</v>
      </c>
    </row>
    <row r="535" spans="1:3">
      <c r="A535" s="108">
        <v>534</v>
      </c>
      <c r="B535" s="108" t="s">
        <v>42</v>
      </c>
      <c r="C535" s="108">
        <v>49</v>
      </c>
    </row>
    <row r="536" spans="1:3">
      <c r="A536" s="108">
        <v>535</v>
      </c>
      <c r="B536" s="108" t="s">
        <v>42</v>
      </c>
      <c r="C536" s="108">
        <v>50</v>
      </c>
    </row>
    <row r="537" spans="1:3">
      <c r="A537" s="124">
        <v>536</v>
      </c>
      <c r="B537" s="124" t="s">
        <v>43</v>
      </c>
      <c r="C537" s="124">
        <v>1</v>
      </c>
    </row>
    <row r="538" spans="1:3">
      <c r="A538" s="124">
        <v>537</v>
      </c>
      <c r="B538" s="124" t="s">
        <v>43</v>
      </c>
      <c r="C538" s="124">
        <v>2</v>
      </c>
    </row>
    <row r="539" spans="1:3">
      <c r="A539" s="124">
        <v>538</v>
      </c>
      <c r="B539" s="124" t="s">
        <v>43</v>
      </c>
      <c r="C539" s="124">
        <v>3</v>
      </c>
    </row>
    <row r="540" spans="1:3">
      <c r="A540" s="124">
        <v>539</v>
      </c>
      <c r="B540" s="124" t="s">
        <v>43</v>
      </c>
      <c r="C540" s="124">
        <v>4</v>
      </c>
    </row>
    <row r="541" spans="1:3">
      <c r="A541" s="124">
        <v>540</v>
      </c>
      <c r="B541" s="124" t="s">
        <v>43</v>
      </c>
      <c r="C541" s="124">
        <v>5</v>
      </c>
    </row>
    <row r="542" spans="1:3">
      <c r="A542" s="124">
        <v>541</v>
      </c>
      <c r="B542" s="124" t="s">
        <v>43</v>
      </c>
      <c r="C542" s="124">
        <v>6</v>
      </c>
    </row>
    <row r="543" spans="1:3">
      <c r="A543" s="124">
        <v>542</v>
      </c>
      <c r="B543" s="124" t="s">
        <v>43</v>
      </c>
      <c r="C543" s="124">
        <v>7</v>
      </c>
    </row>
    <row r="544" spans="1:3">
      <c r="A544" s="124">
        <v>543</v>
      </c>
      <c r="B544" s="124" t="s">
        <v>43</v>
      </c>
      <c r="C544" s="124">
        <v>8</v>
      </c>
    </row>
    <row r="545" spans="1:3">
      <c r="A545" s="124">
        <v>544</v>
      </c>
      <c r="B545" s="124" t="s">
        <v>43</v>
      </c>
      <c r="C545" s="124">
        <v>9</v>
      </c>
    </row>
    <row r="546" spans="1:3">
      <c r="A546" s="124">
        <v>545</v>
      </c>
      <c r="B546" s="124" t="s">
        <v>43</v>
      </c>
      <c r="C546" s="124">
        <v>10</v>
      </c>
    </row>
    <row r="547" spans="1:3">
      <c r="A547" s="124">
        <v>546</v>
      </c>
      <c r="B547" s="124" t="s">
        <v>43</v>
      </c>
      <c r="C547" s="124">
        <v>11</v>
      </c>
    </row>
    <row r="548" spans="1:3">
      <c r="A548" s="124">
        <v>547</v>
      </c>
      <c r="B548" s="124" t="s">
        <v>43</v>
      </c>
      <c r="C548" s="124">
        <v>12</v>
      </c>
    </row>
    <row r="549" spans="1:3">
      <c r="A549" s="124">
        <v>548</v>
      </c>
      <c r="B549" s="124" t="s">
        <v>43</v>
      </c>
      <c r="C549" s="124">
        <v>13</v>
      </c>
    </row>
    <row r="550" spans="1:3">
      <c r="A550" s="124">
        <v>549</v>
      </c>
      <c r="B550" s="124" t="s">
        <v>43</v>
      </c>
      <c r="C550" s="124">
        <v>14</v>
      </c>
    </row>
    <row r="551" spans="1:3">
      <c r="A551" s="124">
        <v>550</v>
      </c>
      <c r="B551" s="124" t="s">
        <v>43</v>
      </c>
      <c r="C551" s="124">
        <v>15</v>
      </c>
    </row>
    <row r="552" spans="1:3">
      <c r="A552" s="108">
        <v>551</v>
      </c>
      <c r="B552" s="108" t="s">
        <v>44</v>
      </c>
      <c r="C552" s="108">
        <v>1</v>
      </c>
    </row>
    <row r="553" spans="1:3">
      <c r="A553" s="108">
        <v>552</v>
      </c>
      <c r="B553" s="108" t="s">
        <v>44</v>
      </c>
      <c r="C553" s="108">
        <v>2</v>
      </c>
    </row>
    <row r="554" spans="1:3">
      <c r="A554" s="108">
        <v>553</v>
      </c>
      <c r="B554" s="108" t="s">
        <v>44</v>
      </c>
      <c r="C554" s="108">
        <v>3</v>
      </c>
    </row>
    <row r="555" spans="1:3">
      <c r="A555" s="108">
        <v>554</v>
      </c>
      <c r="B555" s="108" t="s">
        <v>44</v>
      </c>
      <c r="C555" s="108">
        <v>4</v>
      </c>
    </row>
    <row r="556" spans="1:3">
      <c r="A556" s="108">
        <v>555</v>
      </c>
      <c r="B556" s="108" t="s">
        <v>44</v>
      </c>
      <c r="C556" s="108">
        <v>5</v>
      </c>
    </row>
    <row r="557" spans="1:3">
      <c r="A557" s="108">
        <v>556</v>
      </c>
      <c r="B557" s="108" t="s">
        <v>44</v>
      </c>
      <c r="C557" s="108">
        <v>6</v>
      </c>
    </row>
    <row r="558" spans="1:3">
      <c r="A558" s="108">
        <v>557</v>
      </c>
      <c r="B558" s="108" t="s">
        <v>44</v>
      </c>
      <c r="C558" s="108">
        <v>7</v>
      </c>
    </row>
    <row r="559" spans="1:3">
      <c r="A559" s="108">
        <v>558</v>
      </c>
      <c r="B559" s="108" t="s">
        <v>44</v>
      </c>
      <c r="C559" s="108">
        <v>8</v>
      </c>
    </row>
    <row r="560" spans="1:3">
      <c r="A560" s="108">
        <v>559</v>
      </c>
      <c r="B560" s="108" t="s">
        <v>44</v>
      </c>
      <c r="C560" s="108">
        <v>9</v>
      </c>
    </row>
    <row r="561" spans="1:3">
      <c r="A561" s="108">
        <v>560</v>
      </c>
      <c r="B561" s="108" t="s">
        <v>44</v>
      </c>
      <c r="C561" s="108">
        <v>10</v>
      </c>
    </row>
    <row r="562" spans="1:3">
      <c r="A562" s="108">
        <v>561</v>
      </c>
      <c r="B562" s="108" t="s">
        <v>44</v>
      </c>
      <c r="C562" s="108">
        <v>11</v>
      </c>
    </row>
    <row r="563" spans="1:3">
      <c r="A563" s="108">
        <v>562</v>
      </c>
      <c r="B563" s="108" t="s">
        <v>44</v>
      </c>
      <c r="C563" s="108">
        <v>12</v>
      </c>
    </row>
    <row r="564" spans="1:3">
      <c r="A564" s="108">
        <v>563</v>
      </c>
      <c r="B564" s="108" t="s">
        <v>44</v>
      </c>
      <c r="C564" s="108">
        <v>13</v>
      </c>
    </row>
    <row r="565" spans="1:3">
      <c r="A565" s="108">
        <v>564</v>
      </c>
      <c r="B565" s="108" t="s">
        <v>44</v>
      </c>
      <c r="C565" s="108">
        <v>14</v>
      </c>
    </row>
    <row r="566" spans="1:3">
      <c r="A566" s="108">
        <v>565</v>
      </c>
      <c r="B566" s="108" t="s">
        <v>44</v>
      </c>
      <c r="C566" s="108">
        <v>15</v>
      </c>
    </row>
    <row r="567" spans="1:3">
      <c r="A567" s="108">
        <v>566</v>
      </c>
      <c r="B567" s="108" t="s">
        <v>44</v>
      </c>
      <c r="C567" s="108">
        <v>16</v>
      </c>
    </row>
    <row r="568" spans="1:3">
      <c r="A568" s="108">
        <v>567</v>
      </c>
      <c r="B568" s="108" t="s">
        <v>44</v>
      </c>
      <c r="C568" s="108">
        <v>17</v>
      </c>
    </row>
    <row r="569" spans="1:3">
      <c r="A569" s="108">
        <v>568</v>
      </c>
      <c r="B569" s="108" t="s">
        <v>44</v>
      </c>
      <c r="C569" s="108">
        <v>18</v>
      </c>
    </row>
    <row r="570" spans="1:3">
      <c r="A570" s="108">
        <v>569</v>
      </c>
      <c r="B570" s="108" t="s">
        <v>44</v>
      </c>
      <c r="C570" s="108">
        <v>19</v>
      </c>
    </row>
    <row r="571" spans="1:3">
      <c r="A571" s="108">
        <v>570</v>
      </c>
      <c r="B571" s="108" t="s">
        <v>44</v>
      </c>
      <c r="C571" s="108">
        <v>20</v>
      </c>
    </row>
    <row r="572" spans="1:3">
      <c r="A572" s="124">
        <v>571</v>
      </c>
      <c r="B572" s="124" t="s">
        <v>45</v>
      </c>
      <c r="C572" s="124">
        <v>1</v>
      </c>
    </row>
    <row r="573" spans="1:3">
      <c r="A573" s="124">
        <v>572</v>
      </c>
      <c r="B573" s="124" t="s">
        <v>45</v>
      </c>
      <c r="C573" s="124">
        <v>2</v>
      </c>
    </row>
    <row r="574" spans="1:3">
      <c r="A574" s="124">
        <v>573</v>
      </c>
      <c r="B574" s="124" t="s">
        <v>45</v>
      </c>
      <c r="C574" s="124">
        <v>3</v>
      </c>
    </row>
    <row r="575" spans="1:3">
      <c r="A575" s="124">
        <v>574</v>
      </c>
      <c r="B575" s="124" t="s">
        <v>45</v>
      </c>
      <c r="C575" s="124">
        <v>4</v>
      </c>
    </row>
    <row r="576" spans="1:3">
      <c r="A576" s="124">
        <v>575</v>
      </c>
      <c r="B576" s="124" t="s">
        <v>45</v>
      </c>
      <c r="C576" s="124">
        <v>5</v>
      </c>
    </row>
    <row r="577" spans="1:3">
      <c r="A577" s="124">
        <v>576</v>
      </c>
      <c r="B577" s="124" t="s">
        <v>45</v>
      </c>
      <c r="C577" s="124">
        <v>6</v>
      </c>
    </row>
    <row r="578" spans="1:3">
      <c r="A578" s="124">
        <v>577</v>
      </c>
      <c r="B578" s="124" t="s">
        <v>45</v>
      </c>
      <c r="C578" s="124">
        <v>7</v>
      </c>
    </row>
    <row r="579" spans="1:3">
      <c r="A579" s="124">
        <v>578</v>
      </c>
      <c r="B579" s="124" t="s">
        <v>45</v>
      </c>
      <c r="C579" s="124">
        <v>8</v>
      </c>
    </row>
    <row r="580" spans="1:3">
      <c r="A580" s="124">
        <v>579</v>
      </c>
      <c r="B580" s="124" t="s">
        <v>45</v>
      </c>
      <c r="C580" s="124">
        <v>9</v>
      </c>
    </row>
    <row r="581" spans="1:3">
      <c r="A581" s="124">
        <v>580</v>
      </c>
      <c r="B581" s="124" t="s">
        <v>45</v>
      </c>
      <c r="C581" s="124">
        <v>10</v>
      </c>
    </row>
    <row r="582" spans="1:3">
      <c r="A582" s="124">
        <v>581</v>
      </c>
      <c r="B582" s="124" t="s">
        <v>45</v>
      </c>
      <c r="C582" s="124">
        <v>11</v>
      </c>
    </row>
    <row r="583" spans="1:3">
      <c r="A583" s="124">
        <v>582</v>
      </c>
      <c r="B583" s="124" t="s">
        <v>45</v>
      </c>
      <c r="C583" s="124">
        <v>12</v>
      </c>
    </row>
    <row r="584" spans="1:3">
      <c r="A584" s="124">
        <v>583</v>
      </c>
      <c r="B584" s="124" t="s">
        <v>45</v>
      </c>
      <c r="C584" s="124">
        <v>13</v>
      </c>
    </row>
    <row r="585" spans="1:3">
      <c r="A585" s="124">
        <v>584</v>
      </c>
      <c r="B585" s="124" t="s">
        <v>45</v>
      </c>
      <c r="C585" s="124">
        <v>14</v>
      </c>
    </row>
    <row r="586" spans="1:3">
      <c r="A586" s="124">
        <v>585</v>
      </c>
      <c r="B586" s="124" t="s">
        <v>45</v>
      </c>
      <c r="C586" s="124">
        <v>15</v>
      </c>
    </row>
    <row r="587" spans="1:3">
      <c r="A587" s="124">
        <v>586</v>
      </c>
      <c r="B587" s="124" t="s">
        <v>45</v>
      </c>
      <c r="C587" s="124">
        <v>16</v>
      </c>
    </row>
    <row r="588" spans="1:3">
      <c r="A588" s="124">
        <v>587</v>
      </c>
      <c r="B588" s="124" t="s">
        <v>45</v>
      </c>
      <c r="C588" s="124">
        <v>17</v>
      </c>
    </row>
    <row r="589" spans="1:3">
      <c r="A589" s="124">
        <v>588</v>
      </c>
      <c r="B589" s="124" t="s">
        <v>45</v>
      </c>
      <c r="C589" s="124">
        <v>18</v>
      </c>
    </row>
    <row r="590" spans="1:3">
      <c r="A590" s="124">
        <v>589</v>
      </c>
      <c r="B590" s="124" t="s">
        <v>45</v>
      </c>
      <c r="C590" s="124">
        <v>19</v>
      </c>
    </row>
    <row r="591" spans="1:3">
      <c r="A591" s="124">
        <v>590</v>
      </c>
      <c r="B591" s="124" t="s">
        <v>45</v>
      </c>
      <c r="C591" s="124">
        <v>20</v>
      </c>
    </row>
    <row r="592" spans="1:3">
      <c r="A592" s="108">
        <v>591</v>
      </c>
      <c r="B592" s="108" t="s">
        <v>46</v>
      </c>
      <c r="C592" s="108">
        <v>1</v>
      </c>
    </row>
    <row r="593" spans="1:3">
      <c r="A593" s="108">
        <v>592</v>
      </c>
      <c r="B593" s="108" t="s">
        <v>46</v>
      </c>
      <c r="C593" s="108">
        <v>2</v>
      </c>
    </row>
    <row r="594" spans="1:3">
      <c r="A594" s="108">
        <v>593</v>
      </c>
      <c r="B594" s="108" t="s">
        <v>46</v>
      </c>
      <c r="C594" s="108">
        <v>3</v>
      </c>
    </row>
    <row r="595" spans="1:3">
      <c r="A595" s="108">
        <v>594</v>
      </c>
      <c r="B595" s="108" t="s">
        <v>46</v>
      </c>
      <c r="C595" s="108">
        <v>4</v>
      </c>
    </row>
    <row r="596" spans="1:3">
      <c r="A596" s="108">
        <v>595</v>
      </c>
      <c r="B596" s="108" t="s">
        <v>46</v>
      </c>
      <c r="C596" s="108">
        <v>5</v>
      </c>
    </row>
    <row r="597" spans="1:3">
      <c r="A597" s="108">
        <v>596</v>
      </c>
      <c r="B597" s="108" t="s">
        <v>46</v>
      </c>
      <c r="C597" s="108">
        <v>6</v>
      </c>
    </row>
    <row r="598" spans="1:3">
      <c r="A598" s="108">
        <v>597</v>
      </c>
      <c r="B598" s="108" t="s">
        <v>46</v>
      </c>
      <c r="C598" s="108">
        <v>7</v>
      </c>
    </row>
    <row r="599" spans="1:3">
      <c r="A599" s="108">
        <v>598</v>
      </c>
      <c r="B599" s="108" t="s">
        <v>46</v>
      </c>
      <c r="C599" s="108">
        <v>8</v>
      </c>
    </row>
    <row r="600" spans="1:3">
      <c r="A600" s="108">
        <v>599</v>
      </c>
      <c r="B600" s="108" t="s">
        <v>46</v>
      </c>
      <c r="C600" s="108">
        <v>9</v>
      </c>
    </row>
    <row r="601" spans="1:3">
      <c r="A601" s="108">
        <v>600</v>
      </c>
      <c r="B601" s="108" t="s">
        <v>46</v>
      </c>
      <c r="C601" s="108">
        <v>10</v>
      </c>
    </row>
    <row r="602" spans="1:3">
      <c r="A602" s="108">
        <v>601</v>
      </c>
      <c r="B602" s="108" t="s">
        <v>46</v>
      </c>
      <c r="C602" s="108">
        <v>11</v>
      </c>
    </row>
    <row r="603" spans="1:3">
      <c r="A603" s="108">
        <v>602</v>
      </c>
      <c r="B603" s="108" t="s">
        <v>46</v>
      </c>
      <c r="C603" s="108">
        <v>12</v>
      </c>
    </row>
    <row r="604" spans="1:3">
      <c r="A604" s="108">
        <v>603</v>
      </c>
      <c r="B604" s="108" t="s">
        <v>46</v>
      </c>
      <c r="C604" s="108">
        <v>13</v>
      </c>
    </row>
    <row r="605" spans="1:3">
      <c r="A605" s="108">
        <v>604</v>
      </c>
      <c r="B605" s="108" t="s">
        <v>46</v>
      </c>
      <c r="C605" s="108">
        <v>14</v>
      </c>
    </row>
    <row r="606" spans="1:3">
      <c r="A606" s="108">
        <v>605</v>
      </c>
      <c r="B606" s="108" t="s">
        <v>46</v>
      </c>
      <c r="C606" s="108">
        <v>15</v>
      </c>
    </row>
    <row r="607" spans="1:3">
      <c r="A607" s="124">
        <v>606</v>
      </c>
      <c r="B607" s="124" t="s">
        <v>47</v>
      </c>
      <c r="C607" s="124">
        <v>1</v>
      </c>
    </row>
    <row r="608" spans="1:3">
      <c r="A608" s="124">
        <v>607</v>
      </c>
      <c r="B608" s="124" t="s">
        <v>47</v>
      </c>
      <c r="C608" s="124">
        <v>2</v>
      </c>
    </row>
    <row r="609" spans="1:3">
      <c r="A609" s="124">
        <v>608</v>
      </c>
      <c r="B609" s="124" t="s">
        <v>47</v>
      </c>
      <c r="C609" s="124">
        <v>3</v>
      </c>
    </row>
    <row r="610" spans="1:3">
      <c r="A610" s="124">
        <v>609</v>
      </c>
      <c r="B610" s="124" t="s">
        <v>47</v>
      </c>
      <c r="C610" s="124">
        <v>4</v>
      </c>
    </row>
    <row r="611" spans="1:3">
      <c r="A611" s="124">
        <v>610</v>
      </c>
      <c r="B611" s="124" t="s">
        <v>47</v>
      </c>
      <c r="C611" s="124">
        <v>5</v>
      </c>
    </row>
    <row r="612" spans="1:3">
      <c r="A612" s="124">
        <v>611</v>
      </c>
      <c r="B612" s="124" t="s">
        <v>47</v>
      </c>
      <c r="C612" s="124">
        <v>6</v>
      </c>
    </row>
    <row r="613" spans="1:3">
      <c r="A613" s="124">
        <v>612</v>
      </c>
      <c r="B613" s="124" t="s">
        <v>47</v>
      </c>
      <c r="C613" s="124">
        <v>7</v>
      </c>
    </row>
    <row r="614" spans="1:3">
      <c r="A614" s="124">
        <v>613</v>
      </c>
      <c r="B614" s="124" t="s">
        <v>47</v>
      </c>
      <c r="C614" s="124">
        <v>8</v>
      </c>
    </row>
    <row r="615" spans="1:3">
      <c r="A615" s="124">
        <v>614</v>
      </c>
      <c r="B615" s="124" t="s">
        <v>47</v>
      </c>
      <c r="C615" s="124">
        <v>9</v>
      </c>
    </row>
    <row r="616" spans="1:3">
      <c r="A616" s="124">
        <v>615</v>
      </c>
      <c r="B616" s="124" t="s">
        <v>47</v>
      </c>
      <c r="C616" s="124">
        <v>10</v>
      </c>
    </row>
    <row r="617" spans="1:3">
      <c r="A617" s="124">
        <v>616</v>
      </c>
      <c r="B617" s="124" t="s">
        <v>47</v>
      </c>
      <c r="C617" s="124">
        <v>11</v>
      </c>
    </row>
    <row r="618" spans="1:3">
      <c r="A618" s="124">
        <v>617</v>
      </c>
      <c r="B618" s="124" t="s">
        <v>47</v>
      </c>
      <c r="C618" s="124">
        <v>12</v>
      </c>
    </row>
    <row r="619" spans="1:3">
      <c r="A619" s="124">
        <v>618</v>
      </c>
      <c r="B619" s="124" t="s">
        <v>47</v>
      </c>
      <c r="C619" s="124">
        <v>13</v>
      </c>
    </row>
    <row r="620" spans="1:3">
      <c r="A620" s="124">
        <v>619</v>
      </c>
      <c r="B620" s="124" t="s">
        <v>47</v>
      </c>
      <c r="C620" s="124">
        <v>14</v>
      </c>
    </row>
    <row r="621" spans="1:3">
      <c r="A621" s="124">
        <v>620</v>
      </c>
      <c r="B621" s="124" t="s">
        <v>47</v>
      </c>
      <c r="C621" s="124">
        <v>15</v>
      </c>
    </row>
    <row r="622" spans="1:3">
      <c r="A622" s="108">
        <v>621</v>
      </c>
      <c r="B622" s="108" t="s">
        <v>48</v>
      </c>
      <c r="C622" s="108">
        <v>1</v>
      </c>
    </row>
    <row r="623" spans="1:3">
      <c r="A623" s="108">
        <v>622</v>
      </c>
      <c r="B623" s="108" t="s">
        <v>48</v>
      </c>
      <c r="C623" s="108">
        <v>2</v>
      </c>
    </row>
    <row r="624" spans="1:3">
      <c r="A624" s="108">
        <v>623</v>
      </c>
      <c r="B624" s="108" t="s">
        <v>48</v>
      </c>
      <c r="C624" s="108">
        <v>3</v>
      </c>
    </row>
    <row r="625" spans="1:3">
      <c r="A625" s="108">
        <v>624</v>
      </c>
      <c r="B625" s="108" t="s">
        <v>48</v>
      </c>
      <c r="C625" s="108">
        <v>4</v>
      </c>
    </row>
    <row r="626" spans="1:3">
      <c r="A626" s="108">
        <v>625</v>
      </c>
      <c r="B626" s="108" t="s">
        <v>48</v>
      </c>
      <c r="C626" s="108">
        <v>5</v>
      </c>
    </row>
    <row r="627" spans="1:3">
      <c r="A627" s="108">
        <v>626</v>
      </c>
      <c r="B627" s="108" t="s">
        <v>48</v>
      </c>
      <c r="C627" s="108">
        <v>6</v>
      </c>
    </row>
    <row r="628" spans="1:3">
      <c r="A628" s="108">
        <v>627</v>
      </c>
      <c r="B628" s="108" t="s">
        <v>48</v>
      </c>
      <c r="C628" s="108">
        <v>7</v>
      </c>
    </row>
    <row r="629" spans="1:3">
      <c r="A629" s="108">
        <v>628</v>
      </c>
      <c r="B629" s="108" t="s">
        <v>48</v>
      </c>
      <c r="C629" s="108">
        <v>8</v>
      </c>
    </row>
    <row r="630" spans="1:3">
      <c r="A630" s="108">
        <v>629</v>
      </c>
      <c r="B630" s="108" t="s">
        <v>48</v>
      </c>
      <c r="C630" s="108">
        <v>9</v>
      </c>
    </row>
    <row r="631" spans="1:3">
      <c r="A631" s="108">
        <v>630</v>
      </c>
      <c r="B631" s="108" t="s">
        <v>48</v>
      </c>
      <c r="C631" s="108">
        <v>10</v>
      </c>
    </row>
    <row r="632" spans="1:3">
      <c r="A632" s="108">
        <v>631</v>
      </c>
      <c r="B632" s="108" t="s">
        <v>48</v>
      </c>
      <c r="C632" s="108">
        <v>11</v>
      </c>
    </row>
    <row r="633" spans="1:3">
      <c r="A633" s="108">
        <v>632</v>
      </c>
      <c r="B633" s="108" t="s">
        <v>48</v>
      </c>
      <c r="C633" s="108">
        <v>12</v>
      </c>
    </row>
    <row r="634" spans="1:3">
      <c r="A634" s="108">
        <v>633</v>
      </c>
      <c r="B634" s="108" t="s">
        <v>48</v>
      </c>
      <c r="C634" s="108">
        <v>13</v>
      </c>
    </row>
    <row r="635" spans="1:3">
      <c r="A635" s="108">
        <v>634</v>
      </c>
      <c r="B635" s="108" t="s">
        <v>48</v>
      </c>
      <c r="C635" s="108">
        <v>14</v>
      </c>
    </row>
    <row r="636" spans="1:3">
      <c r="A636" s="108">
        <v>635</v>
      </c>
      <c r="B636" s="108" t="s">
        <v>48</v>
      </c>
      <c r="C636" s="108">
        <v>15</v>
      </c>
    </row>
    <row r="637" spans="1:3">
      <c r="A637" s="108">
        <v>636</v>
      </c>
      <c r="B637" s="108" t="s">
        <v>48</v>
      </c>
      <c r="C637" s="108">
        <v>16</v>
      </c>
    </row>
    <row r="638" spans="1:3">
      <c r="A638" s="108">
        <v>637</v>
      </c>
      <c r="B638" s="108" t="s">
        <v>48</v>
      </c>
      <c r="C638" s="108">
        <v>17</v>
      </c>
    </row>
    <row r="639" spans="1:3">
      <c r="A639" s="108">
        <v>638</v>
      </c>
      <c r="B639" s="108" t="s">
        <v>48</v>
      </c>
      <c r="C639" s="108">
        <v>18</v>
      </c>
    </row>
    <row r="640" spans="1:3">
      <c r="A640" s="108">
        <v>639</v>
      </c>
      <c r="B640" s="108" t="s">
        <v>48</v>
      </c>
      <c r="C640" s="108">
        <v>19</v>
      </c>
    </row>
    <row r="641" spans="1:3">
      <c r="A641" s="108">
        <v>640</v>
      </c>
      <c r="B641" s="108" t="s">
        <v>48</v>
      </c>
      <c r="C641" s="108">
        <v>20</v>
      </c>
    </row>
    <row r="642" spans="1:3">
      <c r="A642" s="124">
        <v>641</v>
      </c>
      <c r="B642" s="124" t="s">
        <v>49</v>
      </c>
      <c r="C642" s="124">
        <v>1</v>
      </c>
    </row>
    <row r="643" spans="1:3">
      <c r="A643" s="124">
        <v>642</v>
      </c>
      <c r="B643" s="124" t="s">
        <v>49</v>
      </c>
      <c r="C643" s="124">
        <v>2</v>
      </c>
    </row>
    <row r="644" spans="1:3">
      <c r="A644" s="124">
        <v>643</v>
      </c>
      <c r="B644" s="124" t="s">
        <v>49</v>
      </c>
      <c r="C644" s="124">
        <v>3</v>
      </c>
    </row>
    <row r="645" spans="1:3">
      <c r="A645" s="124">
        <v>644</v>
      </c>
      <c r="B645" s="124" t="s">
        <v>49</v>
      </c>
      <c r="C645" s="124">
        <v>4</v>
      </c>
    </row>
    <row r="646" spans="1:3">
      <c r="A646" s="124">
        <v>645</v>
      </c>
      <c r="B646" s="124" t="s">
        <v>49</v>
      </c>
      <c r="C646" s="124">
        <v>5</v>
      </c>
    </row>
    <row r="647" spans="1:3">
      <c r="A647" s="124">
        <v>646</v>
      </c>
      <c r="B647" s="124" t="s">
        <v>49</v>
      </c>
      <c r="C647" s="124">
        <v>6</v>
      </c>
    </row>
    <row r="648" spans="1:3">
      <c r="A648" s="124">
        <v>647</v>
      </c>
      <c r="B648" s="124" t="s">
        <v>49</v>
      </c>
      <c r="C648" s="124">
        <v>7</v>
      </c>
    </row>
    <row r="649" spans="1:3">
      <c r="A649" s="124">
        <v>648</v>
      </c>
      <c r="B649" s="124" t="s">
        <v>49</v>
      </c>
      <c r="C649" s="124">
        <v>8</v>
      </c>
    </row>
    <row r="650" spans="1:3">
      <c r="A650" s="124">
        <v>649</v>
      </c>
      <c r="B650" s="124" t="s">
        <v>49</v>
      </c>
      <c r="C650" s="124">
        <v>9</v>
      </c>
    </row>
    <row r="651" spans="1:3">
      <c r="A651" s="124">
        <v>650</v>
      </c>
      <c r="B651" s="124" t="s">
        <v>49</v>
      </c>
      <c r="C651" s="124">
        <v>10</v>
      </c>
    </row>
    <row r="652" spans="1:3">
      <c r="A652" s="124">
        <v>651</v>
      </c>
      <c r="B652" s="124" t="s">
        <v>49</v>
      </c>
      <c r="C652" s="124">
        <v>11</v>
      </c>
    </row>
    <row r="653" spans="1:3">
      <c r="A653" s="124">
        <v>652</v>
      </c>
      <c r="B653" s="124" t="s">
        <v>49</v>
      </c>
      <c r="C653" s="124">
        <v>12</v>
      </c>
    </row>
    <row r="654" spans="1:3">
      <c r="A654" s="124">
        <v>653</v>
      </c>
      <c r="B654" s="124" t="s">
        <v>49</v>
      </c>
      <c r="C654" s="124">
        <v>13</v>
      </c>
    </row>
    <row r="655" spans="1:3">
      <c r="A655" s="124">
        <v>654</v>
      </c>
      <c r="B655" s="124" t="s">
        <v>49</v>
      </c>
      <c r="C655" s="124">
        <v>14</v>
      </c>
    </row>
    <row r="656" spans="1:3">
      <c r="A656" s="124">
        <v>655</v>
      </c>
      <c r="B656" s="124" t="s">
        <v>49</v>
      </c>
      <c r="C656" s="124">
        <v>15</v>
      </c>
    </row>
    <row r="657" spans="1:3">
      <c r="A657" s="124">
        <v>656</v>
      </c>
      <c r="B657" s="124" t="s">
        <v>49</v>
      </c>
      <c r="C657" s="124">
        <v>16</v>
      </c>
    </row>
    <row r="658" spans="1:3">
      <c r="A658" s="124">
        <v>657</v>
      </c>
      <c r="B658" s="124" t="s">
        <v>49</v>
      </c>
      <c r="C658" s="124">
        <v>17</v>
      </c>
    </row>
    <row r="659" spans="1:3">
      <c r="A659" s="124">
        <v>658</v>
      </c>
      <c r="B659" s="124" t="s">
        <v>49</v>
      </c>
      <c r="C659" s="124">
        <v>18</v>
      </c>
    </row>
    <row r="660" spans="1:3">
      <c r="A660" s="124">
        <v>659</v>
      </c>
      <c r="B660" s="124" t="s">
        <v>49</v>
      </c>
      <c r="C660" s="124">
        <v>19</v>
      </c>
    </row>
    <row r="661" spans="1:3">
      <c r="A661" s="124">
        <v>660</v>
      </c>
      <c r="B661" s="124" t="s">
        <v>49</v>
      </c>
      <c r="C661" s="124">
        <v>20</v>
      </c>
    </row>
    <row r="662" spans="1:3">
      <c r="A662" s="108">
        <v>661</v>
      </c>
      <c r="B662" s="108" t="s">
        <v>50</v>
      </c>
      <c r="C662" s="108">
        <v>1</v>
      </c>
    </row>
    <row r="663" spans="1:3">
      <c r="A663" s="108">
        <v>662</v>
      </c>
      <c r="B663" s="108" t="s">
        <v>50</v>
      </c>
      <c r="C663" s="108">
        <v>2</v>
      </c>
    </row>
    <row r="664" spans="1:3">
      <c r="A664" s="108">
        <v>663</v>
      </c>
      <c r="B664" s="108" t="s">
        <v>50</v>
      </c>
      <c r="C664" s="108">
        <v>3</v>
      </c>
    </row>
    <row r="665" spans="1:3">
      <c r="A665" s="108">
        <v>664</v>
      </c>
      <c r="B665" s="108" t="s">
        <v>50</v>
      </c>
      <c r="C665" s="108">
        <v>4</v>
      </c>
    </row>
    <row r="666" spans="1:3">
      <c r="A666" s="108">
        <v>665</v>
      </c>
      <c r="B666" s="108" t="s">
        <v>50</v>
      </c>
      <c r="C666" s="108">
        <v>5</v>
      </c>
    </row>
    <row r="667" spans="1:3">
      <c r="A667" s="124">
        <v>666</v>
      </c>
      <c r="B667" s="124" t="s">
        <v>51</v>
      </c>
      <c r="C667" s="124">
        <v>1</v>
      </c>
    </row>
    <row r="668" spans="1:3">
      <c r="A668" s="124">
        <v>667</v>
      </c>
      <c r="B668" s="124" t="s">
        <v>51</v>
      </c>
      <c r="C668" s="124">
        <v>2</v>
      </c>
    </row>
    <row r="669" spans="1:3">
      <c r="A669" s="124">
        <v>668</v>
      </c>
      <c r="B669" s="124" t="s">
        <v>51</v>
      </c>
      <c r="C669" s="124">
        <v>3</v>
      </c>
    </row>
    <row r="670" spans="1:3">
      <c r="A670" s="124">
        <v>669</v>
      </c>
      <c r="B670" s="124" t="s">
        <v>51</v>
      </c>
      <c r="C670" s="124">
        <v>4</v>
      </c>
    </row>
    <row r="671" spans="1:3">
      <c r="A671" s="124">
        <v>670</v>
      </c>
      <c r="B671" s="124" t="s">
        <v>51</v>
      </c>
      <c r="C671" s="124">
        <v>5</v>
      </c>
    </row>
    <row r="672" spans="1:3">
      <c r="A672" s="124">
        <v>671</v>
      </c>
      <c r="B672" s="124" t="s">
        <v>51</v>
      </c>
      <c r="C672" s="124">
        <v>6</v>
      </c>
    </row>
    <row r="673" spans="1:3">
      <c r="A673" s="124">
        <v>672</v>
      </c>
      <c r="B673" s="124" t="s">
        <v>51</v>
      </c>
      <c r="C673" s="124">
        <v>7</v>
      </c>
    </row>
    <row r="674" spans="1:3">
      <c r="A674" s="124">
        <v>673</v>
      </c>
      <c r="B674" s="124" t="s">
        <v>51</v>
      </c>
      <c r="C674" s="124">
        <v>8</v>
      </c>
    </row>
    <row r="675" spans="1:3">
      <c r="A675" s="124">
        <v>674</v>
      </c>
      <c r="B675" s="124" t="s">
        <v>51</v>
      </c>
      <c r="C675" s="124">
        <v>9</v>
      </c>
    </row>
    <row r="676" spans="1:3">
      <c r="A676" s="124">
        <v>675</v>
      </c>
      <c r="B676" s="124" t="s">
        <v>51</v>
      </c>
      <c r="C676" s="124">
        <v>10</v>
      </c>
    </row>
    <row r="677" spans="1:3">
      <c r="A677" s="108">
        <v>676</v>
      </c>
      <c r="B677" s="108" t="s">
        <v>52</v>
      </c>
      <c r="C677" s="108">
        <v>1</v>
      </c>
    </row>
    <row r="678" spans="1:3">
      <c r="A678" s="108">
        <v>677</v>
      </c>
      <c r="B678" s="108" t="s">
        <v>52</v>
      </c>
      <c r="C678" s="108">
        <v>2</v>
      </c>
    </row>
    <row r="679" spans="1:3">
      <c r="A679" s="108">
        <v>678</v>
      </c>
      <c r="B679" s="108" t="s">
        <v>52</v>
      </c>
      <c r="C679" s="108">
        <v>3</v>
      </c>
    </row>
    <row r="680" spans="1:3">
      <c r="A680" s="108">
        <v>679</v>
      </c>
      <c r="B680" s="108" t="s">
        <v>52</v>
      </c>
      <c r="C680" s="108">
        <v>4</v>
      </c>
    </row>
    <row r="681" spans="1:3">
      <c r="A681" s="108">
        <v>680</v>
      </c>
      <c r="B681" s="108" t="s">
        <v>52</v>
      </c>
      <c r="C681" s="108">
        <v>5</v>
      </c>
    </row>
    <row r="682" spans="1:3">
      <c r="A682" s="108">
        <v>681</v>
      </c>
      <c r="B682" s="108" t="s">
        <v>52</v>
      </c>
      <c r="C682" s="108">
        <v>6</v>
      </c>
    </row>
    <row r="683" spans="1:3">
      <c r="A683" s="108">
        <v>682</v>
      </c>
      <c r="B683" s="108" t="s">
        <v>52</v>
      </c>
      <c r="C683" s="108">
        <v>7</v>
      </c>
    </row>
    <row r="684" spans="1:3">
      <c r="A684" s="108">
        <v>683</v>
      </c>
      <c r="B684" s="108" t="s">
        <v>52</v>
      </c>
      <c r="C684" s="108">
        <v>8</v>
      </c>
    </row>
    <row r="685" spans="1:3">
      <c r="A685" s="108">
        <v>684</v>
      </c>
      <c r="B685" s="108" t="s">
        <v>52</v>
      </c>
      <c r="C685" s="108">
        <v>9</v>
      </c>
    </row>
    <row r="686" spans="1:3">
      <c r="A686" s="108">
        <v>685</v>
      </c>
      <c r="B686" s="108" t="s">
        <v>52</v>
      </c>
      <c r="C686" s="108">
        <v>10</v>
      </c>
    </row>
    <row r="687" spans="1:3">
      <c r="A687" s="108">
        <v>686</v>
      </c>
      <c r="B687" s="108" t="s">
        <v>52</v>
      </c>
      <c r="C687" s="108">
        <v>11</v>
      </c>
    </row>
    <row r="688" spans="1:3">
      <c r="A688" s="108">
        <v>687</v>
      </c>
      <c r="B688" s="108" t="s">
        <v>52</v>
      </c>
      <c r="C688" s="108">
        <v>12</v>
      </c>
    </row>
    <row r="689" spans="1:3">
      <c r="A689" s="108">
        <v>688</v>
      </c>
      <c r="B689" s="108" t="s">
        <v>52</v>
      </c>
      <c r="C689" s="108">
        <v>13</v>
      </c>
    </row>
    <row r="690" spans="1:3">
      <c r="A690" s="108">
        <v>689</v>
      </c>
      <c r="B690" s="108" t="s">
        <v>52</v>
      </c>
      <c r="C690" s="108">
        <v>14</v>
      </c>
    </row>
    <row r="691" spans="1:3">
      <c r="A691" s="108">
        <v>690</v>
      </c>
      <c r="B691" s="108" t="s">
        <v>52</v>
      </c>
      <c r="C691" s="108">
        <v>15</v>
      </c>
    </row>
    <row r="692" spans="1:3">
      <c r="A692" s="108">
        <v>691</v>
      </c>
      <c r="B692" s="108" t="s">
        <v>52</v>
      </c>
      <c r="C692" s="108">
        <v>16</v>
      </c>
    </row>
    <row r="693" spans="1:3">
      <c r="A693" s="108">
        <v>692</v>
      </c>
      <c r="B693" s="108" t="s">
        <v>52</v>
      </c>
      <c r="C693" s="108">
        <v>17</v>
      </c>
    </row>
    <row r="694" spans="1:3">
      <c r="A694" s="108">
        <v>693</v>
      </c>
      <c r="B694" s="108" t="s">
        <v>52</v>
      </c>
      <c r="C694" s="108">
        <v>18</v>
      </c>
    </row>
    <row r="695" spans="1:3">
      <c r="A695" s="108">
        <v>694</v>
      </c>
      <c r="B695" s="108" t="s">
        <v>52</v>
      </c>
      <c r="C695" s="108">
        <v>19</v>
      </c>
    </row>
    <row r="696" spans="1:3">
      <c r="A696" s="108">
        <v>695</v>
      </c>
      <c r="B696" s="108" t="s">
        <v>52</v>
      </c>
      <c r="C696" s="108">
        <v>20</v>
      </c>
    </row>
    <row r="697" spans="1:3">
      <c r="A697" s="124">
        <v>696</v>
      </c>
      <c r="B697" s="124" t="s">
        <v>53</v>
      </c>
      <c r="C697" s="124">
        <v>1</v>
      </c>
    </row>
    <row r="698" spans="1:3">
      <c r="A698" s="124">
        <v>697</v>
      </c>
      <c r="B698" s="124" t="s">
        <v>53</v>
      </c>
      <c r="C698" s="124">
        <v>2</v>
      </c>
    </row>
    <row r="699" spans="1:3">
      <c r="A699" s="124">
        <v>698</v>
      </c>
      <c r="B699" s="124" t="s">
        <v>53</v>
      </c>
      <c r="C699" s="124">
        <v>3</v>
      </c>
    </row>
    <row r="700" spans="1:3">
      <c r="A700" s="124">
        <v>699</v>
      </c>
      <c r="B700" s="124" t="s">
        <v>53</v>
      </c>
      <c r="C700" s="124">
        <v>4</v>
      </c>
    </row>
    <row r="701" spans="1:3">
      <c r="A701" s="124">
        <v>700</v>
      </c>
      <c r="B701" s="124" t="s">
        <v>53</v>
      </c>
      <c r="C701" s="124">
        <v>5</v>
      </c>
    </row>
    <row r="702" spans="1:3">
      <c r="A702" s="124">
        <v>701</v>
      </c>
      <c r="B702" s="124" t="s">
        <v>53</v>
      </c>
      <c r="C702" s="124">
        <v>6</v>
      </c>
    </row>
    <row r="703" spans="1:3">
      <c r="A703" s="124">
        <v>702</v>
      </c>
      <c r="B703" s="124" t="s">
        <v>53</v>
      </c>
      <c r="C703" s="124">
        <v>7</v>
      </c>
    </row>
    <row r="704" spans="1:3">
      <c r="A704" s="124">
        <v>703</v>
      </c>
      <c r="B704" s="124" t="s">
        <v>53</v>
      </c>
      <c r="C704" s="124">
        <v>8</v>
      </c>
    </row>
    <row r="705" spans="1:3">
      <c r="A705" s="124">
        <v>704</v>
      </c>
      <c r="B705" s="124" t="s">
        <v>53</v>
      </c>
      <c r="C705" s="124">
        <v>9</v>
      </c>
    </row>
    <row r="706" spans="1:3">
      <c r="A706" s="124">
        <v>705</v>
      </c>
      <c r="B706" s="124" t="s">
        <v>53</v>
      </c>
      <c r="C706" s="124">
        <v>10</v>
      </c>
    </row>
    <row r="707" spans="1:3">
      <c r="A707" s="124">
        <v>706</v>
      </c>
      <c r="B707" s="124" t="s">
        <v>53</v>
      </c>
      <c r="C707" s="124">
        <v>11</v>
      </c>
    </row>
    <row r="708" spans="1:3">
      <c r="A708" s="124">
        <v>707</v>
      </c>
      <c r="B708" s="124" t="s">
        <v>53</v>
      </c>
      <c r="C708" s="124">
        <v>12</v>
      </c>
    </row>
    <row r="709" spans="1:3">
      <c r="A709" s="124">
        <v>708</v>
      </c>
      <c r="B709" s="124" t="s">
        <v>53</v>
      </c>
      <c r="C709" s="124">
        <v>13</v>
      </c>
    </row>
    <row r="710" spans="1:3">
      <c r="A710" s="124">
        <v>709</v>
      </c>
      <c r="B710" s="124" t="s">
        <v>53</v>
      </c>
      <c r="C710" s="124">
        <v>14</v>
      </c>
    </row>
    <row r="711" spans="1:3">
      <c r="A711" s="124">
        <v>710</v>
      </c>
      <c r="B711" s="124" t="s">
        <v>53</v>
      </c>
      <c r="C711" s="124">
        <v>15</v>
      </c>
    </row>
    <row r="712" spans="1:3">
      <c r="A712" s="124">
        <v>711</v>
      </c>
      <c r="B712" s="124" t="s">
        <v>53</v>
      </c>
      <c r="C712" s="124">
        <v>16</v>
      </c>
    </row>
    <row r="713" spans="1:3">
      <c r="A713" s="124">
        <v>712</v>
      </c>
      <c r="B713" s="124" t="s">
        <v>53</v>
      </c>
      <c r="C713" s="124">
        <v>17</v>
      </c>
    </row>
    <row r="714" spans="1:3">
      <c r="A714" s="124">
        <v>713</v>
      </c>
      <c r="B714" s="124" t="s">
        <v>53</v>
      </c>
      <c r="C714" s="124">
        <v>18</v>
      </c>
    </row>
    <row r="715" spans="1:3">
      <c r="A715" s="124">
        <v>714</v>
      </c>
      <c r="B715" s="124" t="s">
        <v>53</v>
      </c>
      <c r="C715" s="124">
        <v>19</v>
      </c>
    </row>
    <row r="716" spans="1:3">
      <c r="A716" s="124">
        <v>715</v>
      </c>
      <c r="B716" s="124" t="s">
        <v>53</v>
      </c>
      <c r="C716" s="124">
        <v>20</v>
      </c>
    </row>
    <row r="717" spans="1:3">
      <c r="A717" s="108">
        <v>716</v>
      </c>
      <c r="B717" s="108" t="s">
        <v>54</v>
      </c>
      <c r="C717" s="108">
        <v>1</v>
      </c>
    </row>
    <row r="718" spans="1:3">
      <c r="A718" s="108">
        <v>717</v>
      </c>
      <c r="B718" s="108" t="s">
        <v>54</v>
      </c>
      <c r="C718" s="108">
        <v>2</v>
      </c>
    </row>
    <row r="719" spans="1:3">
      <c r="A719" s="108">
        <v>718</v>
      </c>
      <c r="B719" s="108" t="s">
        <v>54</v>
      </c>
      <c r="C719" s="108">
        <v>3</v>
      </c>
    </row>
    <row r="720" spans="1:3">
      <c r="A720" s="108">
        <v>719</v>
      </c>
      <c r="B720" s="108" t="s">
        <v>54</v>
      </c>
      <c r="C720" s="108">
        <v>4</v>
      </c>
    </row>
    <row r="721" spans="1:3">
      <c r="A721" s="108">
        <v>720</v>
      </c>
      <c r="B721" s="108" t="s">
        <v>54</v>
      </c>
      <c r="C721" s="108">
        <v>5</v>
      </c>
    </row>
    <row r="722" spans="1:3">
      <c r="A722" s="108">
        <v>721</v>
      </c>
      <c r="B722" s="108" t="s">
        <v>54</v>
      </c>
      <c r="C722" s="108">
        <v>6</v>
      </c>
    </row>
    <row r="723" spans="1:3">
      <c r="A723" s="108">
        <v>722</v>
      </c>
      <c r="B723" s="108" t="s">
        <v>54</v>
      </c>
      <c r="C723" s="108">
        <v>7</v>
      </c>
    </row>
    <row r="724" spans="1:3">
      <c r="A724" s="108">
        <v>723</v>
      </c>
      <c r="B724" s="108" t="s">
        <v>54</v>
      </c>
      <c r="C724" s="108">
        <v>8</v>
      </c>
    </row>
    <row r="725" spans="1:3">
      <c r="A725" s="108">
        <v>724</v>
      </c>
      <c r="B725" s="108" t="s">
        <v>54</v>
      </c>
      <c r="C725" s="108">
        <v>9</v>
      </c>
    </row>
    <row r="726" spans="1:3">
      <c r="A726" s="108">
        <v>725</v>
      </c>
      <c r="B726" s="108" t="s">
        <v>54</v>
      </c>
      <c r="C726" s="108">
        <v>10</v>
      </c>
    </row>
    <row r="727" spans="1:3">
      <c r="A727" s="108">
        <v>726</v>
      </c>
      <c r="B727" s="108" t="s">
        <v>54</v>
      </c>
      <c r="C727" s="108">
        <v>11</v>
      </c>
    </row>
    <row r="728" spans="1:3">
      <c r="A728" s="108">
        <v>727</v>
      </c>
      <c r="B728" s="108" t="s">
        <v>54</v>
      </c>
      <c r="C728" s="108">
        <v>12</v>
      </c>
    </row>
    <row r="729" spans="1:3">
      <c r="A729" s="108">
        <v>728</v>
      </c>
      <c r="B729" s="108" t="s">
        <v>54</v>
      </c>
      <c r="C729" s="108">
        <v>13</v>
      </c>
    </row>
    <row r="730" spans="1:3">
      <c r="A730" s="108">
        <v>729</v>
      </c>
      <c r="B730" s="108" t="s">
        <v>54</v>
      </c>
      <c r="C730" s="108">
        <v>14</v>
      </c>
    </row>
    <row r="731" spans="1:3">
      <c r="A731" s="108">
        <v>730</v>
      </c>
      <c r="B731" s="108" t="s">
        <v>54</v>
      </c>
      <c r="C731" s="108">
        <v>15</v>
      </c>
    </row>
    <row r="732" spans="1:3">
      <c r="A732" s="124">
        <v>731</v>
      </c>
      <c r="B732" s="124" t="s">
        <v>54</v>
      </c>
      <c r="C732" s="124">
        <v>16</v>
      </c>
    </row>
    <row r="733" spans="1:3">
      <c r="A733" s="124">
        <v>732</v>
      </c>
      <c r="B733" s="124" t="s">
        <v>54</v>
      </c>
      <c r="C733" s="124">
        <v>17</v>
      </c>
    </row>
    <row r="734" spans="1:3">
      <c r="A734" s="124">
        <v>733</v>
      </c>
      <c r="B734" s="124" t="s">
        <v>54</v>
      </c>
      <c r="C734" s="124">
        <v>18</v>
      </c>
    </row>
    <row r="735" spans="1:3">
      <c r="A735" s="124">
        <v>734</v>
      </c>
      <c r="B735" s="124" t="s">
        <v>54</v>
      </c>
      <c r="C735" s="124">
        <v>19</v>
      </c>
    </row>
    <row r="736" spans="1:3">
      <c r="A736" s="124">
        <v>735</v>
      </c>
      <c r="B736" s="124" t="s">
        <v>54</v>
      </c>
      <c r="C736" s="124">
        <v>20</v>
      </c>
    </row>
    <row r="737" spans="1:3">
      <c r="A737" s="124">
        <v>736</v>
      </c>
      <c r="B737" s="124" t="s">
        <v>54</v>
      </c>
      <c r="C737" s="124">
        <v>21</v>
      </c>
    </row>
    <row r="738" spans="1:3">
      <c r="A738" s="124">
        <v>737</v>
      </c>
      <c r="B738" s="124" t="s">
        <v>54</v>
      </c>
      <c r="C738" s="124">
        <v>22</v>
      </c>
    </row>
    <row r="739" spans="1:3">
      <c r="A739" s="124">
        <v>738</v>
      </c>
      <c r="B739" s="124" t="s">
        <v>54</v>
      </c>
      <c r="C739" s="124">
        <v>23</v>
      </c>
    </row>
    <row r="740" spans="1:3">
      <c r="A740" s="124">
        <v>739</v>
      </c>
      <c r="B740" s="124" t="s">
        <v>54</v>
      </c>
      <c r="C740" s="124">
        <v>24</v>
      </c>
    </row>
    <row r="741" spans="1:3">
      <c r="A741" s="124">
        <v>740</v>
      </c>
      <c r="B741" s="124" t="s">
        <v>54</v>
      </c>
      <c r="C741" s="124">
        <v>25</v>
      </c>
    </row>
    <row r="742" spans="1:3">
      <c r="A742" s="124">
        <v>741</v>
      </c>
      <c r="B742" s="124" t="s">
        <v>54</v>
      </c>
      <c r="C742" s="124">
        <v>26</v>
      </c>
    </row>
    <row r="743" spans="1:3">
      <c r="A743" s="124">
        <v>742</v>
      </c>
      <c r="B743" s="124" t="s">
        <v>54</v>
      </c>
      <c r="C743" s="124">
        <v>27</v>
      </c>
    </row>
    <row r="744" spans="1:3">
      <c r="A744" s="124">
        <v>743</v>
      </c>
      <c r="B744" s="124" t="s">
        <v>54</v>
      </c>
      <c r="C744" s="124">
        <v>28</v>
      </c>
    </row>
    <row r="745" spans="1:3">
      <c r="A745" s="124">
        <v>744</v>
      </c>
      <c r="B745" s="124" t="s">
        <v>54</v>
      </c>
      <c r="C745" s="124">
        <v>29</v>
      </c>
    </row>
    <row r="746" spans="1:3">
      <c r="A746" s="124">
        <v>745</v>
      </c>
      <c r="B746" s="124" t="s">
        <v>54</v>
      </c>
      <c r="C746" s="124">
        <v>30</v>
      </c>
    </row>
    <row r="747" spans="1:3">
      <c r="A747" s="108">
        <v>746</v>
      </c>
      <c r="B747" s="108" t="s">
        <v>55</v>
      </c>
      <c r="C747" s="108">
        <v>1</v>
      </c>
    </row>
    <row r="748" spans="1:3">
      <c r="A748" s="108">
        <v>747</v>
      </c>
      <c r="B748" s="108" t="s">
        <v>55</v>
      </c>
      <c r="C748" s="108">
        <v>2</v>
      </c>
    </row>
    <row r="749" spans="1:3">
      <c r="A749" s="108">
        <v>748</v>
      </c>
      <c r="B749" s="108" t="s">
        <v>55</v>
      </c>
      <c r="C749" s="108">
        <v>3</v>
      </c>
    </row>
    <row r="750" spans="1:3">
      <c r="A750" s="108">
        <v>749</v>
      </c>
      <c r="B750" s="108" t="s">
        <v>55</v>
      </c>
      <c r="C750" s="108">
        <v>4</v>
      </c>
    </row>
    <row r="751" spans="1:3">
      <c r="A751" s="108">
        <v>750</v>
      </c>
      <c r="B751" s="108" t="s">
        <v>55</v>
      </c>
      <c r="C751" s="108">
        <v>5</v>
      </c>
    </row>
    <row r="752" spans="1:3">
      <c r="A752" s="108">
        <v>751</v>
      </c>
      <c r="B752" s="108" t="s">
        <v>55</v>
      </c>
      <c r="C752" s="108">
        <v>6</v>
      </c>
    </row>
    <row r="753" spans="1:3">
      <c r="A753" s="108">
        <v>752</v>
      </c>
      <c r="B753" s="108" t="s">
        <v>55</v>
      </c>
      <c r="C753" s="108">
        <v>7</v>
      </c>
    </row>
    <row r="754" spans="1:3">
      <c r="A754" s="108">
        <v>753</v>
      </c>
      <c r="B754" s="108" t="s">
        <v>55</v>
      </c>
      <c r="C754" s="108">
        <v>8</v>
      </c>
    </row>
    <row r="755" spans="1:3">
      <c r="A755" s="108">
        <v>754</v>
      </c>
      <c r="B755" s="108" t="s">
        <v>55</v>
      </c>
      <c r="C755" s="108">
        <v>9</v>
      </c>
    </row>
    <row r="756" spans="1:3">
      <c r="A756" s="108">
        <v>755</v>
      </c>
      <c r="B756" s="108" t="s">
        <v>55</v>
      </c>
      <c r="C756" s="108">
        <v>10</v>
      </c>
    </row>
    <row r="757" spans="1:3">
      <c r="A757" s="108">
        <v>756</v>
      </c>
      <c r="B757" s="108" t="s">
        <v>55</v>
      </c>
      <c r="C757" s="108">
        <v>11</v>
      </c>
    </row>
    <row r="758" spans="1:3">
      <c r="A758" s="108">
        <v>757</v>
      </c>
      <c r="B758" s="108" t="s">
        <v>55</v>
      </c>
      <c r="C758" s="108">
        <v>12</v>
      </c>
    </row>
    <row r="759" spans="1:3">
      <c r="A759" s="108">
        <v>758</v>
      </c>
      <c r="B759" s="108" t="s">
        <v>55</v>
      </c>
      <c r="C759" s="108">
        <v>13</v>
      </c>
    </row>
    <row r="760" spans="1:3">
      <c r="A760" s="108">
        <v>759</v>
      </c>
      <c r="B760" s="108" t="s">
        <v>55</v>
      </c>
      <c r="C760" s="108">
        <v>14</v>
      </c>
    </row>
    <row r="761" spans="1:3">
      <c r="A761" s="108">
        <v>760</v>
      </c>
      <c r="B761" s="108" t="s">
        <v>55</v>
      </c>
      <c r="C761" s="108">
        <v>15</v>
      </c>
    </row>
    <row r="762" spans="1:3">
      <c r="A762" s="108">
        <v>761</v>
      </c>
      <c r="B762" s="108" t="s">
        <v>55</v>
      </c>
      <c r="C762" s="108">
        <v>16</v>
      </c>
    </row>
    <row r="763" spans="1:3">
      <c r="A763" s="108">
        <v>762</v>
      </c>
      <c r="B763" s="108" t="s">
        <v>55</v>
      </c>
      <c r="C763" s="108">
        <v>17</v>
      </c>
    </row>
    <row r="764" spans="1:3">
      <c r="A764" s="108">
        <v>763</v>
      </c>
      <c r="B764" s="108" t="s">
        <v>55</v>
      </c>
      <c r="C764" s="108">
        <v>18</v>
      </c>
    </row>
    <row r="765" spans="1:3">
      <c r="A765" s="108">
        <v>764</v>
      </c>
      <c r="B765" s="108" t="s">
        <v>55</v>
      </c>
      <c r="C765" s="108">
        <v>19</v>
      </c>
    </row>
    <row r="766" spans="1:3">
      <c r="A766" s="108">
        <v>765</v>
      </c>
      <c r="B766" s="108" t="s">
        <v>55</v>
      </c>
      <c r="C766" s="108">
        <v>20</v>
      </c>
    </row>
    <row r="767" spans="1:3">
      <c r="A767" s="108">
        <v>766</v>
      </c>
      <c r="B767" s="108" t="s">
        <v>55</v>
      </c>
      <c r="C767" s="108">
        <v>21</v>
      </c>
    </row>
    <row r="768" spans="1:3">
      <c r="A768" s="108">
        <v>767</v>
      </c>
      <c r="B768" s="108" t="s">
        <v>55</v>
      </c>
      <c r="C768" s="108">
        <v>22</v>
      </c>
    </row>
    <row r="769" spans="1:3">
      <c r="A769" s="124">
        <v>768</v>
      </c>
      <c r="B769" s="124" t="s">
        <v>55</v>
      </c>
      <c r="C769" s="124">
        <v>23</v>
      </c>
    </row>
    <row r="770" spans="1:3">
      <c r="A770" s="124">
        <v>769</v>
      </c>
      <c r="B770" s="124" t="s">
        <v>55</v>
      </c>
      <c r="C770" s="124">
        <v>24</v>
      </c>
    </row>
    <row r="771" spans="1:3">
      <c r="A771" s="124">
        <v>770</v>
      </c>
      <c r="B771" s="124" t="s">
        <v>55</v>
      </c>
      <c r="C771" s="124">
        <v>25</v>
      </c>
    </row>
    <row r="772" spans="1:3">
      <c r="A772" s="124">
        <v>771</v>
      </c>
      <c r="B772" s="124" t="s">
        <v>55</v>
      </c>
      <c r="C772" s="124">
        <v>26</v>
      </c>
    </row>
    <row r="773" spans="1:3">
      <c r="A773" s="124">
        <v>772</v>
      </c>
      <c r="B773" s="124" t="s">
        <v>55</v>
      </c>
      <c r="C773" s="124">
        <v>27</v>
      </c>
    </row>
    <row r="774" spans="1:3">
      <c r="A774" s="124">
        <v>773</v>
      </c>
      <c r="B774" s="124" t="s">
        <v>55</v>
      </c>
      <c r="C774" s="124">
        <v>28</v>
      </c>
    </row>
    <row r="775" spans="1:3">
      <c r="A775" s="124">
        <v>774</v>
      </c>
      <c r="B775" s="124" t="s">
        <v>55</v>
      </c>
      <c r="C775" s="124">
        <v>29</v>
      </c>
    </row>
    <row r="776" spans="1:3">
      <c r="A776" s="124">
        <v>775</v>
      </c>
      <c r="B776" s="124" t="s">
        <v>55</v>
      </c>
      <c r="C776" s="124">
        <v>30</v>
      </c>
    </row>
    <row r="777" spans="1:3">
      <c r="A777" s="124">
        <v>776</v>
      </c>
      <c r="B777" s="124" t="s">
        <v>55</v>
      </c>
      <c r="C777" s="124">
        <v>31</v>
      </c>
    </row>
    <row r="778" spans="1:3">
      <c r="A778" s="124">
        <v>777</v>
      </c>
      <c r="B778" s="124" t="s">
        <v>55</v>
      </c>
      <c r="C778" s="124">
        <v>32</v>
      </c>
    </row>
    <row r="779" spans="1:3">
      <c r="A779" s="124">
        <v>778</v>
      </c>
      <c r="B779" s="124" t="s">
        <v>55</v>
      </c>
      <c r="C779" s="124">
        <v>33</v>
      </c>
    </row>
    <row r="780" spans="1:3">
      <c r="A780" s="124">
        <v>779</v>
      </c>
      <c r="B780" s="124" t="s">
        <v>55</v>
      </c>
      <c r="C780" s="124">
        <v>34</v>
      </c>
    </row>
    <row r="781" spans="1:3">
      <c r="A781" s="124">
        <v>780</v>
      </c>
      <c r="B781" s="124" t="s">
        <v>55</v>
      </c>
      <c r="C781" s="124">
        <v>35</v>
      </c>
    </row>
    <row r="782" spans="1:3">
      <c r="A782" s="124">
        <v>781</v>
      </c>
      <c r="B782" s="124" t="s">
        <v>55</v>
      </c>
      <c r="C782" s="124">
        <v>36</v>
      </c>
    </row>
    <row r="783" spans="1:3">
      <c r="A783" s="124">
        <v>782</v>
      </c>
      <c r="B783" s="124" t="s">
        <v>55</v>
      </c>
      <c r="C783" s="124">
        <v>37</v>
      </c>
    </row>
    <row r="784" spans="1:3">
      <c r="A784" s="124">
        <v>783</v>
      </c>
      <c r="B784" s="124" t="s">
        <v>55</v>
      </c>
      <c r="C784" s="124">
        <v>38</v>
      </c>
    </row>
    <row r="785" spans="1:3">
      <c r="A785" s="124">
        <v>784</v>
      </c>
      <c r="B785" s="124" t="s">
        <v>55</v>
      </c>
      <c r="C785" s="124">
        <v>39</v>
      </c>
    </row>
    <row r="786" spans="1:3">
      <c r="A786" s="124">
        <v>785</v>
      </c>
      <c r="B786" s="124" t="s">
        <v>55</v>
      </c>
      <c r="C786" s="124">
        <v>40</v>
      </c>
    </row>
    <row r="787" spans="1:3">
      <c r="A787" s="124">
        <v>786</v>
      </c>
      <c r="B787" s="124" t="s">
        <v>55</v>
      </c>
      <c r="C787" s="124">
        <v>41</v>
      </c>
    </row>
    <row r="788" spans="1:3">
      <c r="A788" s="124">
        <v>787</v>
      </c>
      <c r="B788" s="124" t="s">
        <v>55</v>
      </c>
      <c r="C788" s="124">
        <v>42</v>
      </c>
    </row>
    <row r="789" spans="1:3">
      <c r="A789" s="124">
        <v>788</v>
      </c>
      <c r="B789" s="124" t="s">
        <v>55</v>
      </c>
      <c r="C789" s="124">
        <v>43</v>
      </c>
    </row>
    <row r="790" spans="1:3">
      <c r="A790" s="124">
        <v>789</v>
      </c>
      <c r="B790" s="124" t="s">
        <v>55</v>
      </c>
      <c r="C790" s="124">
        <v>44</v>
      </c>
    </row>
    <row r="791" spans="1:3" s="124" customFormat="1">
      <c r="A791" s="124">
        <v>790</v>
      </c>
      <c r="B791" s="124" t="s">
        <v>55</v>
      </c>
      <c r="C791" s="124">
        <v>45</v>
      </c>
    </row>
    <row r="792" spans="1:3">
      <c r="A792" s="108">
        <v>791</v>
      </c>
      <c r="B792" s="108" t="s">
        <v>1793</v>
      </c>
      <c r="C792" s="108">
        <v>1</v>
      </c>
    </row>
    <row r="793" spans="1:3">
      <c r="A793" s="108">
        <v>792</v>
      </c>
      <c r="B793" s="108" t="s">
        <v>1793</v>
      </c>
      <c r="C793" s="108">
        <v>2</v>
      </c>
    </row>
    <row r="794" spans="1:3">
      <c r="A794" s="108">
        <v>793</v>
      </c>
      <c r="B794" s="108" t="s">
        <v>1793</v>
      </c>
      <c r="C794" s="108">
        <v>3</v>
      </c>
    </row>
    <row r="795" spans="1:3">
      <c r="A795" s="108">
        <v>794</v>
      </c>
      <c r="B795" s="108" t="s">
        <v>1793</v>
      </c>
      <c r="C795" s="108">
        <v>4</v>
      </c>
    </row>
    <row r="796" spans="1:3">
      <c r="A796" s="108">
        <v>795</v>
      </c>
      <c r="B796" s="108" t="s">
        <v>1793</v>
      </c>
      <c r="C796" s="108">
        <v>5</v>
      </c>
    </row>
    <row r="797" spans="1:3">
      <c r="A797" s="108">
        <v>796</v>
      </c>
      <c r="B797" s="108" t="s">
        <v>1793</v>
      </c>
      <c r="C797" s="108">
        <v>6</v>
      </c>
    </row>
    <row r="798" spans="1:3">
      <c r="A798" s="108">
        <v>797</v>
      </c>
      <c r="B798" s="108" t="s">
        <v>1793</v>
      </c>
      <c r="C798" s="108">
        <v>7</v>
      </c>
    </row>
    <row r="799" spans="1:3">
      <c r="A799" s="108">
        <v>798</v>
      </c>
      <c r="B799" s="108" t="s">
        <v>1793</v>
      </c>
      <c r="C799" s="108">
        <v>8</v>
      </c>
    </row>
    <row r="800" spans="1:3">
      <c r="A800" s="108">
        <v>799</v>
      </c>
      <c r="B800" s="108" t="s">
        <v>1793</v>
      </c>
      <c r="C800" s="108">
        <v>9</v>
      </c>
    </row>
    <row r="801" spans="1:3">
      <c r="A801" s="108">
        <v>800</v>
      </c>
      <c r="B801" s="108" t="s">
        <v>1793</v>
      </c>
      <c r="C801" s="108">
        <v>10</v>
      </c>
    </row>
    <row r="802" spans="1:3">
      <c r="A802" s="108">
        <v>801</v>
      </c>
      <c r="B802" s="108" t="s">
        <v>1793</v>
      </c>
      <c r="C802" s="108">
        <v>11</v>
      </c>
    </row>
    <row r="803" spans="1:3">
      <c r="A803" s="108">
        <v>802</v>
      </c>
      <c r="B803" s="108" t="s">
        <v>1793</v>
      </c>
      <c r="C803" s="108">
        <v>12</v>
      </c>
    </row>
    <row r="804" spans="1:3">
      <c r="A804" s="108">
        <v>803</v>
      </c>
      <c r="B804" s="108" t="s">
        <v>1793</v>
      </c>
      <c r="C804" s="108">
        <v>13</v>
      </c>
    </row>
    <row r="805" spans="1:3">
      <c r="A805" s="108">
        <v>804</v>
      </c>
      <c r="B805" s="108" t="s">
        <v>1793</v>
      </c>
      <c r="C805" s="108">
        <v>14</v>
      </c>
    </row>
    <row r="806" spans="1:3">
      <c r="A806" s="108">
        <v>805</v>
      </c>
      <c r="B806" s="108" t="s">
        <v>1793</v>
      </c>
      <c r="C806" s="108">
        <v>15</v>
      </c>
    </row>
    <row r="807" spans="1:3">
      <c r="A807" s="108">
        <v>806</v>
      </c>
      <c r="B807" s="108" t="s">
        <v>1793</v>
      </c>
      <c r="C807" s="108">
        <v>16</v>
      </c>
    </row>
    <row r="808" spans="1:3">
      <c r="A808" s="108">
        <v>807</v>
      </c>
      <c r="B808" s="108" t="s">
        <v>1793</v>
      </c>
      <c r="C808" s="108">
        <v>17</v>
      </c>
    </row>
    <row r="809" spans="1:3">
      <c r="A809" s="108">
        <v>808</v>
      </c>
      <c r="B809" s="108" t="s">
        <v>1793</v>
      </c>
      <c r="C809" s="108">
        <v>18</v>
      </c>
    </row>
    <row r="810" spans="1:3">
      <c r="A810" s="108">
        <v>809</v>
      </c>
      <c r="B810" s="108" t="s">
        <v>1793</v>
      </c>
      <c r="C810" s="108">
        <v>19</v>
      </c>
    </row>
    <row r="811" spans="1:3">
      <c r="A811" s="108">
        <v>810</v>
      </c>
      <c r="B811" s="108" t="s">
        <v>1793</v>
      </c>
      <c r="C811" s="108">
        <v>20</v>
      </c>
    </row>
    <row r="812" spans="1:3">
      <c r="A812" s="108">
        <v>811</v>
      </c>
      <c r="B812" s="108" t="s">
        <v>1793</v>
      </c>
      <c r="C812" s="108">
        <v>21</v>
      </c>
    </row>
    <row r="813" spans="1:3">
      <c r="A813" s="108">
        <v>812</v>
      </c>
      <c r="B813" s="108" t="s">
        <v>1793</v>
      </c>
      <c r="C813" s="108">
        <v>22</v>
      </c>
    </row>
    <row r="814" spans="1:3">
      <c r="A814" s="108">
        <v>813</v>
      </c>
      <c r="B814" s="108" t="s">
        <v>1793</v>
      </c>
      <c r="C814" s="108">
        <v>23</v>
      </c>
    </row>
    <row r="815" spans="1:3">
      <c r="A815" s="108">
        <v>814</v>
      </c>
      <c r="B815" s="108" t="s">
        <v>1793</v>
      </c>
      <c r="C815" s="108">
        <v>24</v>
      </c>
    </row>
    <row r="816" spans="1:3">
      <c r="A816" s="108">
        <v>815</v>
      </c>
      <c r="B816" s="108" t="s">
        <v>1793</v>
      </c>
      <c r="C816" s="108">
        <v>25</v>
      </c>
    </row>
    <row r="817" spans="1:3">
      <c r="A817" s="124">
        <v>816</v>
      </c>
      <c r="B817" s="124" t="s">
        <v>1793</v>
      </c>
      <c r="C817" s="124">
        <v>26</v>
      </c>
    </row>
    <row r="818" spans="1:3">
      <c r="A818" s="124">
        <v>817</v>
      </c>
      <c r="B818" s="124" t="s">
        <v>1793</v>
      </c>
      <c r="C818" s="124">
        <v>27</v>
      </c>
    </row>
    <row r="819" spans="1:3">
      <c r="A819" s="124">
        <v>818</v>
      </c>
      <c r="B819" s="124" t="s">
        <v>1793</v>
      </c>
      <c r="C819" s="124">
        <v>28</v>
      </c>
    </row>
    <row r="820" spans="1:3">
      <c r="A820" s="124">
        <v>819</v>
      </c>
      <c r="B820" s="124" t="s">
        <v>1793</v>
      </c>
      <c r="C820" s="124">
        <v>29</v>
      </c>
    </row>
    <row r="821" spans="1:3">
      <c r="A821" s="124">
        <v>820</v>
      </c>
      <c r="B821" s="124" t="s">
        <v>1793</v>
      </c>
      <c r="C821" s="124">
        <v>30</v>
      </c>
    </row>
    <row r="822" spans="1:3">
      <c r="A822" s="124">
        <v>821</v>
      </c>
      <c r="B822" s="124" t="s">
        <v>1793</v>
      </c>
      <c r="C822" s="124">
        <v>31</v>
      </c>
    </row>
    <row r="823" spans="1:3">
      <c r="A823" s="124">
        <v>822</v>
      </c>
      <c r="B823" s="124" t="s">
        <v>1793</v>
      </c>
      <c r="C823" s="124">
        <v>32</v>
      </c>
    </row>
    <row r="824" spans="1:3">
      <c r="A824" s="124">
        <v>823</v>
      </c>
      <c r="B824" s="124" t="s">
        <v>1793</v>
      </c>
      <c r="C824" s="124">
        <v>33</v>
      </c>
    </row>
    <row r="825" spans="1:3">
      <c r="A825" s="124">
        <v>824</v>
      </c>
      <c r="B825" s="124" t="s">
        <v>1793</v>
      </c>
      <c r="C825" s="124">
        <v>34</v>
      </c>
    </row>
    <row r="826" spans="1:3">
      <c r="A826" s="124">
        <v>825</v>
      </c>
      <c r="B826" s="124" t="s">
        <v>1793</v>
      </c>
      <c r="C826" s="124">
        <v>35</v>
      </c>
    </row>
    <row r="827" spans="1:3">
      <c r="A827" s="124">
        <v>826</v>
      </c>
      <c r="B827" s="124" t="s">
        <v>1793</v>
      </c>
      <c r="C827" s="124">
        <v>36</v>
      </c>
    </row>
    <row r="828" spans="1:3">
      <c r="A828" s="124">
        <v>827</v>
      </c>
      <c r="B828" s="124" t="s">
        <v>1793</v>
      </c>
      <c r="C828" s="124">
        <v>37</v>
      </c>
    </row>
    <row r="829" spans="1:3">
      <c r="A829" s="124">
        <v>828</v>
      </c>
      <c r="B829" s="124" t="s">
        <v>1793</v>
      </c>
      <c r="C829" s="124">
        <v>38</v>
      </c>
    </row>
    <row r="830" spans="1:3">
      <c r="A830" s="124">
        <v>829</v>
      </c>
      <c r="B830" s="124" t="s">
        <v>1793</v>
      </c>
      <c r="C830" s="124">
        <v>39</v>
      </c>
    </row>
    <row r="831" spans="1:3">
      <c r="A831" s="124">
        <v>830</v>
      </c>
      <c r="B831" s="124" t="s">
        <v>1793</v>
      </c>
      <c r="C831" s="124">
        <v>40</v>
      </c>
    </row>
    <row r="832" spans="1:3">
      <c r="A832" s="124">
        <v>831</v>
      </c>
      <c r="B832" s="124" t="s">
        <v>1793</v>
      </c>
      <c r="C832" s="124">
        <v>41</v>
      </c>
    </row>
    <row r="833" spans="1:3">
      <c r="A833" s="124">
        <v>832</v>
      </c>
      <c r="B833" s="124" t="s">
        <v>1793</v>
      </c>
      <c r="C833" s="124">
        <v>42</v>
      </c>
    </row>
    <row r="834" spans="1:3">
      <c r="A834" s="124">
        <v>833</v>
      </c>
      <c r="B834" s="124" t="s">
        <v>1793</v>
      </c>
      <c r="C834" s="124">
        <v>43</v>
      </c>
    </row>
    <row r="835" spans="1:3">
      <c r="A835" s="124">
        <v>834</v>
      </c>
      <c r="B835" s="124" t="s">
        <v>1793</v>
      </c>
      <c r="C835" s="124">
        <v>44</v>
      </c>
    </row>
    <row r="836" spans="1:3">
      <c r="A836" s="124">
        <v>835</v>
      </c>
      <c r="B836" s="124" t="s">
        <v>1793</v>
      </c>
      <c r="C836" s="124">
        <v>45</v>
      </c>
    </row>
    <row r="837" spans="1:3">
      <c r="A837" s="124">
        <v>836</v>
      </c>
      <c r="B837" s="124" t="s">
        <v>1793</v>
      </c>
      <c r="C837" s="124">
        <v>46</v>
      </c>
    </row>
    <row r="838" spans="1:3">
      <c r="A838" s="124">
        <v>837</v>
      </c>
      <c r="B838" s="124" t="s">
        <v>1793</v>
      </c>
      <c r="C838" s="124">
        <v>47</v>
      </c>
    </row>
    <row r="839" spans="1:3">
      <c r="A839" s="124">
        <v>838</v>
      </c>
      <c r="B839" s="124" t="s">
        <v>1793</v>
      </c>
      <c r="C839" s="124">
        <v>48</v>
      </c>
    </row>
    <row r="840" spans="1:3">
      <c r="A840" s="124">
        <v>839</v>
      </c>
      <c r="B840" s="124" t="s">
        <v>1793</v>
      </c>
      <c r="C840" s="124">
        <v>49</v>
      </c>
    </row>
    <row r="841" spans="1:3">
      <c r="A841" s="124">
        <v>840</v>
      </c>
      <c r="B841" s="124" t="s">
        <v>1793</v>
      </c>
      <c r="C841" s="124">
        <v>50</v>
      </c>
    </row>
    <row r="842" spans="1:3">
      <c r="A842" s="108">
        <v>841</v>
      </c>
      <c r="B842" s="108" t="s">
        <v>1794</v>
      </c>
      <c r="C842" s="108">
        <v>1</v>
      </c>
    </row>
    <row r="843" spans="1:3">
      <c r="A843" s="108">
        <v>842</v>
      </c>
      <c r="B843" s="108" t="s">
        <v>1794</v>
      </c>
      <c r="C843" s="108">
        <v>2</v>
      </c>
    </row>
    <row r="844" spans="1:3">
      <c r="A844" s="108">
        <v>843</v>
      </c>
      <c r="B844" s="108" t="s">
        <v>1794</v>
      </c>
      <c r="C844" s="108">
        <v>3</v>
      </c>
    </row>
    <row r="845" spans="1:3">
      <c r="A845" s="108">
        <v>844</v>
      </c>
      <c r="B845" s="108" t="s">
        <v>1794</v>
      </c>
      <c r="C845" s="108">
        <v>4</v>
      </c>
    </row>
    <row r="846" spans="1:3">
      <c r="A846" s="108">
        <v>845</v>
      </c>
      <c r="B846" s="108" t="s">
        <v>1794</v>
      </c>
      <c r="C846" s="108">
        <v>5</v>
      </c>
    </row>
    <row r="847" spans="1:3">
      <c r="A847" s="108">
        <v>846</v>
      </c>
      <c r="B847" s="108" t="s">
        <v>1794</v>
      </c>
      <c r="C847" s="108">
        <v>6</v>
      </c>
    </row>
    <row r="848" spans="1:3">
      <c r="A848" s="108">
        <v>847</v>
      </c>
      <c r="B848" s="108" t="s">
        <v>1794</v>
      </c>
      <c r="C848" s="108">
        <v>7</v>
      </c>
    </row>
    <row r="849" spans="1:3">
      <c r="A849" s="108">
        <v>848</v>
      </c>
      <c r="B849" s="108" t="s">
        <v>1794</v>
      </c>
      <c r="C849" s="108">
        <v>8</v>
      </c>
    </row>
    <row r="850" spans="1:3">
      <c r="A850" s="108">
        <v>849</v>
      </c>
      <c r="B850" s="108" t="s">
        <v>1794</v>
      </c>
      <c r="C850" s="108">
        <v>9</v>
      </c>
    </row>
    <row r="851" spans="1:3">
      <c r="A851" s="108">
        <v>850</v>
      </c>
      <c r="B851" s="108" t="s">
        <v>1794</v>
      </c>
      <c r="C851" s="108">
        <v>10</v>
      </c>
    </row>
    <row r="852" spans="1:3">
      <c r="A852" s="108">
        <v>851</v>
      </c>
      <c r="B852" s="108" t="s">
        <v>1794</v>
      </c>
      <c r="C852" s="108">
        <v>11</v>
      </c>
    </row>
    <row r="853" spans="1:3">
      <c r="A853" s="108">
        <v>852</v>
      </c>
      <c r="B853" s="108" t="s">
        <v>1794</v>
      </c>
      <c r="C853" s="108">
        <v>12</v>
      </c>
    </row>
    <row r="854" spans="1:3">
      <c r="A854" s="108">
        <v>853</v>
      </c>
      <c r="B854" s="108" t="s">
        <v>1794</v>
      </c>
      <c r="C854" s="108">
        <v>13</v>
      </c>
    </row>
    <row r="855" spans="1:3">
      <c r="A855" s="108">
        <v>854</v>
      </c>
      <c r="B855" s="108" t="s">
        <v>1794</v>
      </c>
      <c r="C855" s="108">
        <v>14</v>
      </c>
    </row>
    <row r="856" spans="1:3">
      <c r="A856" s="108">
        <v>855</v>
      </c>
      <c r="B856" s="108" t="s">
        <v>1794</v>
      </c>
      <c r="C856" s="108">
        <v>15</v>
      </c>
    </row>
    <row r="857" spans="1:3">
      <c r="A857" s="108">
        <v>856</v>
      </c>
      <c r="B857" s="108" t="s">
        <v>1794</v>
      </c>
      <c r="C857" s="108">
        <v>16</v>
      </c>
    </row>
    <row r="858" spans="1:3">
      <c r="A858" s="108">
        <v>857</v>
      </c>
      <c r="B858" s="108" t="s">
        <v>1794</v>
      </c>
      <c r="C858" s="108">
        <v>17</v>
      </c>
    </row>
    <row r="859" spans="1:3">
      <c r="A859" s="108">
        <v>858</v>
      </c>
      <c r="B859" s="108" t="s">
        <v>1794</v>
      </c>
      <c r="C859" s="108">
        <v>18</v>
      </c>
    </row>
    <row r="860" spans="1:3">
      <c r="A860" s="108">
        <v>859</v>
      </c>
      <c r="B860" s="108" t="s">
        <v>1794</v>
      </c>
      <c r="C860" s="108">
        <v>19</v>
      </c>
    </row>
    <row r="861" spans="1:3">
      <c r="A861" s="108">
        <v>860</v>
      </c>
      <c r="B861" s="108" t="s">
        <v>1794</v>
      </c>
      <c r="C861" s="108">
        <v>20</v>
      </c>
    </row>
    <row r="862" spans="1:3">
      <c r="A862" s="108">
        <v>861</v>
      </c>
      <c r="B862" s="108" t="s">
        <v>1794</v>
      </c>
      <c r="C862" s="108">
        <v>21</v>
      </c>
    </row>
    <row r="863" spans="1:3">
      <c r="A863" s="108">
        <v>862</v>
      </c>
      <c r="B863" s="108" t="s">
        <v>1794</v>
      </c>
      <c r="C863" s="108">
        <v>22</v>
      </c>
    </row>
    <row r="864" spans="1:3">
      <c r="A864" s="108">
        <v>863</v>
      </c>
      <c r="B864" s="108" t="s">
        <v>1794</v>
      </c>
      <c r="C864" s="108">
        <v>23</v>
      </c>
    </row>
    <row r="865" spans="1:3">
      <c r="A865" s="108">
        <v>864</v>
      </c>
      <c r="B865" s="108" t="s">
        <v>1794</v>
      </c>
      <c r="C865" s="108">
        <v>24</v>
      </c>
    </row>
    <row r="866" spans="1:3">
      <c r="A866" s="108">
        <v>865</v>
      </c>
      <c r="B866" s="108" t="s">
        <v>1794</v>
      </c>
      <c r="C866" s="108">
        <v>25</v>
      </c>
    </row>
    <row r="867" spans="1:3">
      <c r="A867" s="124">
        <v>866</v>
      </c>
      <c r="B867" s="124" t="s">
        <v>1794</v>
      </c>
      <c r="C867" s="124">
        <v>26</v>
      </c>
    </row>
    <row r="868" spans="1:3">
      <c r="A868" s="124">
        <v>867</v>
      </c>
      <c r="B868" s="124" t="s">
        <v>1794</v>
      </c>
      <c r="C868" s="124">
        <v>27</v>
      </c>
    </row>
    <row r="869" spans="1:3">
      <c r="A869" s="124">
        <v>868</v>
      </c>
      <c r="B869" s="124" t="s">
        <v>1794</v>
      </c>
      <c r="C869" s="124">
        <v>28</v>
      </c>
    </row>
    <row r="870" spans="1:3">
      <c r="A870" s="124">
        <v>869</v>
      </c>
      <c r="B870" s="124" t="s">
        <v>1794</v>
      </c>
      <c r="C870" s="124">
        <v>29</v>
      </c>
    </row>
    <row r="871" spans="1:3">
      <c r="A871" s="124">
        <v>870</v>
      </c>
      <c r="B871" s="124" t="s">
        <v>1794</v>
      </c>
      <c r="C871" s="124">
        <v>30</v>
      </c>
    </row>
    <row r="872" spans="1:3">
      <c r="A872" s="124">
        <v>871</v>
      </c>
      <c r="B872" s="124" t="s">
        <v>1794</v>
      </c>
      <c r="C872" s="124">
        <v>31</v>
      </c>
    </row>
    <row r="873" spans="1:3">
      <c r="A873" s="124">
        <v>872</v>
      </c>
      <c r="B873" s="124" t="s">
        <v>1794</v>
      </c>
      <c r="C873" s="124">
        <v>32</v>
      </c>
    </row>
    <row r="874" spans="1:3">
      <c r="A874" s="124">
        <v>873</v>
      </c>
      <c r="B874" s="124" t="s">
        <v>1794</v>
      </c>
      <c r="C874" s="124">
        <v>33</v>
      </c>
    </row>
    <row r="875" spans="1:3">
      <c r="A875" s="124">
        <v>874</v>
      </c>
      <c r="B875" s="124" t="s">
        <v>1794</v>
      </c>
      <c r="C875" s="124">
        <v>34</v>
      </c>
    </row>
    <row r="876" spans="1:3">
      <c r="A876" s="124">
        <v>875</v>
      </c>
      <c r="B876" s="124" t="s">
        <v>1794</v>
      </c>
      <c r="C876" s="124">
        <v>35</v>
      </c>
    </row>
    <row r="877" spans="1:3">
      <c r="A877" s="124">
        <v>876</v>
      </c>
      <c r="B877" s="124" t="s">
        <v>1794</v>
      </c>
      <c r="C877" s="124">
        <v>36</v>
      </c>
    </row>
    <row r="878" spans="1:3">
      <c r="A878" s="124">
        <v>877</v>
      </c>
      <c r="B878" s="124" t="s">
        <v>1794</v>
      </c>
      <c r="C878" s="124">
        <v>37</v>
      </c>
    </row>
    <row r="879" spans="1:3">
      <c r="A879" s="124">
        <v>878</v>
      </c>
      <c r="B879" s="124" t="s">
        <v>1794</v>
      </c>
      <c r="C879" s="124">
        <v>38</v>
      </c>
    </row>
    <row r="880" spans="1:3">
      <c r="A880" s="124">
        <v>879</v>
      </c>
      <c r="B880" s="124" t="s">
        <v>1794</v>
      </c>
      <c r="C880" s="124">
        <v>39</v>
      </c>
    </row>
    <row r="881" spans="1:3">
      <c r="A881" s="124">
        <v>880</v>
      </c>
      <c r="B881" s="124" t="s">
        <v>1794</v>
      </c>
      <c r="C881" s="124">
        <v>40</v>
      </c>
    </row>
    <row r="882" spans="1:3">
      <c r="A882" s="124">
        <v>881</v>
      </c>
      <c r="B882" s="124" t="s">
        <v>1794</v>
      </c>
      <c r="C882" s="124">
        <v>41</v>
      </c>
    </row>
    <row r="883" spans="1:3">
      <c r="A883" s="124">
        <v>882</v>
      </c>
      <c r="B883" s="124" t="s">
        <v>1794</v>
      </c>
      <c r="C883" s="124">
        <v>42</v>
      </c>
    </row>
    <row r="884" spans="1:3">
      <c r="A884" s="124">
        <v>883</v>
      </c>
      <c r="B884" s="124" t="s">
        <v>1794</v>
      </c>
      <c r="C884" s="124">
        <v>43</v>
      </c>
    </row>
    <row r="885" spans="1:3">
      <c r="A885" s="124">
        <v>884</v>
      </c>
      <c r="B885" s="124" t="s">
        <v>1794</v>
      </c>
      <c r="C885" s="124">
        <v>44</v>
      </c>
    </row>
    <row r="886" spans="1:3">
      <c r="A886" s="124">
        <v>885</v>
      </c>
      <c r="B886" s="124" t="s">
        <v>1794</v>
      </c>
      <c r="C886" s="124">
        <v>45</v>
      </c>
    </row>
    <row r="887" spans="1:3">
      <c r="A887" s="124">
        <v>886</v>
      </c>
      <c r="B887" s="124" t="s">
        <v>1794</v>
      </c>
      <c r="C887" s="124">
        <v>46</v>
      </c>
    </row>
    <row r="888" spans="1:3">
      <c r="A888" s="124">
        <v>887</v>
      </c>
      <c r="B888" s="124" t="s">
        <v>1794</v>
      </c>
      <c r="C888" s="124">
        <v>47</v>
      </c>
    </row>
    <row r="889" spans="1:3">
      <c r="A889" s="124">
        <v>888</v>
      </c>
      <c r="B889" s="124" t="s">
        <v>1794</v>
      </c>
      <c r="C889" s="124">
        <v>48</v>
      </c>
    </row>
    <row r="890" spans="1:3">
      <c r="A890" s="124">
        <v>889</v>
      </c>
      <c r="B890" s="124" t="s">
        <v>1794</v>
      </c>
      <c r="C890" s="124">
        <v>49</v>
      </c>
    </row>
    <row r="891" spans="1:3">
      <c r="A891" s="124">
        <v>890</v>
      </c>
      <c r="B891" s="124" t="s">
        <v>1794</v>
      </c>
      <c r="C891" s="124">
        <v>50</v>
      </c>
    </row>
    <row r="892" spans="1:3">
      <c r="A892" s="108">
        <v>891</v>
      </c>
      <c r="B892" s="108" t="s">
        <v>982</v>
      </c>
      <c r="C892" s="108">
        <v>1</v>
      </c>
    </row>
    <row r="893" spans="1:3">
      <c r="A893" s="108">
        <v>892</v>
      </c>
      <c r="B893" s="108" t="s">
        <v>982</v>
      </c>
      <c r="C893" s="108">
        <v>2</v>
      </c>
    </row>
    <row r="894" spans="1:3">
      <c r="A894" s="108">
        <v>893</v>
      </c>
      <c r="B894" s="108" t="s">
        <v>982</v>
      </c>
      <c r="C894" s="108">
        <v>3</v>
      </c>
    </row>
    <row r="895" spans="1:3">
      <c r="A895" s="108">
        <v>894</v>
      </c>
      <c r="B895" s="108" t="s">
        <v>982</v>
      </c>
      <c r="C895" s="108">
        <v>4</v>
      </c>
    </row>
    <row r="896" spans="1:3">
      <c r="A896" s="108">
        <v>895</v>
      </c>
      <c r="B896" s="108" t="s">
        <v>982</v>
      </c>
      <c r="C896" s="108">
        <v>5</v>
      </c>
    </row>
    <row r="897" spans="1:3">
      <c r="A897" s="108">
        <v>896</v>
      </c>
      <c r="B897" s="108" t="s">
        <v>982</v>
      </c>
      <c r="C897" s="108">
        <v>6</v>
      </c>
    </row>
    <row r="898" spans="1:3">
      <c r="A898" s="108">
        <v>897</v>
      </c>
      <c r="B898" s="108" t="s">
        <v>982</v>
      </c>
      <c r="C898" s="108">
        <v>7</v>
      </c>
    </row>
    <row r="899" spans="1:3">
      <c r="A899" s="108">
        <v>898</v>
      </c>
      <c r="B899" s="108" t="s">
        <v>982</v>
      </c>
      <c r="C899" s="108">
        <v>8</v>
      </c>
    </row>
    <row r="900" spans="1:3">
      <c r="A900" s="108">
        <v>899</v>
      </c>
      <c r="B900" s="108" t="s">
        <v>982</v>
      </c>
      <c r="C900" s="108">
        <v>9</v>
      </c>
    </row>
    <row r="901" spans="1:3">
      <c r="A901" s="108">
        <v>900</v>
      </c>
      <c r="B901" s="108" t="s">
        <v>982</v>
      </c>
      <c r="C901" s="108">
        <v>10</v>
      </c>
    </row>
    <row r="902" spans="1:3">
      <c r="A902" s="108">
        <v>901</v>
      </c>
      <c r="B902" s="108" t="s">
        <v>982</v>
      </c>
      <c r="C902" s="108">
        <v>11</v>
      </c>
    </row>
    <row r="903" spans="1:3">
      <c r="A903" s="108">
        <v>902</v>
      </c>
      <c r="B903" s="108" t="s">
        <v>982</v>
      </c>
      <c r="C903" s="108">
        <v>12</v>
      </c>
    </row>
    <row r="904" spans="1:3">
      <c r="A904" s="108">
        <v>903</v>
      </c>
      <c r="B904" s="108" t="s">
        <v>982</v>
      </c>
      <c r="C904" s="108">
        <v>13</v>
      </c>
    </row>
    <row r="905" spans="1:3">
      <c r="A905" s="108">
        <v>904</v>
      </c>
      <c r="B905" s="108" t="s">
        <v>982</v>
      </c>
      <c r="C905" s="108">
        <v>14</v>
      </c>
    </row>
    <row r="906" spans="1:3">
      <c r="A906" s="108">
        <v>905</v>
      </c>
      <c r="B906" s="108" t="s">
        <v>982</v>
      </c>
      <c r="C906" s="108">
        <v>15</v>
      </c>
    </row>
    <row r="907" spans="1:3">
      <c r="A907" s="108">
        <v>906</v>
      </c>
      <c r="B907" s="108" t="s">
        <v>982</v>
      </c>
      <c r="C907" s="108">
        <v>16</v>
      </c>
    </row>
    <row r="908" spans="1:3">
      <c r="A908" s="108">
        <v>907</v>
      </c>
      <c r="B908" s="108" t="s">
        <v>982</v>
      </c>
      <c r="C908" s="108">
        <v>17</v>
      </c>
    </row>
    <row r="909" spans="1:3">
      <c r="A909" s="108">
        <v>908</v>
      </c>
      <c r="B909" s="108" t="s">
        <v>982</v>
      </c>
      <c r="C909" s="108">
        <v>18</v>
      </c>
    </row>
    <row r="910" spans="1:3">
      <c r="A910" s="108">
        <v>909</v>
      </c>
      <c r="B910" s="108" t="s">
        <v>982</v>
      </c>
      <c r="C910" s="108">
        <v>19</v>
      </c>
    </row>
    <row r="911" spans="1:3">
      <c r="A911" s="108">
        <v>910</v>
      </c>
      <c r="B911" s="108" t="s">
        <v>982</v>
      </c>
      <c r="C911" s="108">
        <v>20</v>
      </c>
    </row>
    <row r="912" spans="1:3">
      <c r="A912" s="108">
        <v>911</v>
      </c>
      <c r="B912" s="108" t="s">
        <v>982</v>
      </c>
      <c r="C912" s="108">
        <v>21</v>
      </c>
    </row>
    <row r="913" spans="1:3">
      <c r="A913" s="108">
        <v>912</v>
      </c>
      <c r="B913" s="108" t="s">
        <v>982</v>
      </c>
      <c r="C913" s="108">
        <v>22</v>
      </c>
    </row>
    <row r="914" spans="1:3">
      <c r="A914" s="108">
        <v>913</v>
      </c>
      <c r="B914" s="108" t="s">
        <v>982</v>
      </c>
      <c r="C914" s="108">
        <v>23</v>
      </c>
    </row>
    <row r="915" spans="1:3">
      <c r="A915" s="108">
        <v>914</v>
      </c>
      <c r="B915" s="108" t="s">
        <v>982</v>
      </c>
      <c r="C915" s="108">
        <v>24</v>
      </c>
    </row>
    <row r="916" spans="1:3">
      <c r="A916" s="108">
        <v>915</v>
      </c>
      <c r="B916" s="108" t="s">
        <v>982</v>
      </c>
      <c r="C916" s="108">
        <v>25</v>
      </c>
    </row>
    <row r="917" spans="1:3">
      <c r="A917" s="124">
        <v>916</v>
      </c>
      <c r="B917" s="124" t="s">
        <v>982</v>
      </c>
      <c r="C917" s="124">
        <v>26</v>
      </c>
    </row>
    <row r="918" spans="1:3">
      <c r="A918" s="124">
        <v>917</v>
      </c>
      <c r="B918" s="124" t="s">
        <v>982</v>
      </c>
      <c r="C918" s="124">
        <v>27</v>
      </c>
    </row>
    <row r="919" spans="1:3">
      <c r="A919" s="124">
        <v>918</v>
      </c>
      <c r="B919" s="124" t="s">
        <v>982</v>
      </c>
      <c r="C919" s="124">
        <v>28</v>
      </c>
    </row>
    <row r="920" spans="1:3">
      <c r="A920" s="124">
        <v>919</v>
      </c>
      <c r="B920" s="124" t="s">
        <v>982</v>
      </c>
      <c r="C920" s="124">
        <v>29</v>
      </c>
    </row>
    <row r="921" spans="1:3">
      <c r="A921" s="124">
        <v>920</v>
      </c>
      <c r="B921" s="124" t="s">
        <v>982</v>
      </c>
      <c r="C921" s="124">
        <v>30</v>
      </c>
    </row>
    <row r="922" spans="1:3">
      <c r="A922" s="124">
        <v>921</v>
      </c>
      <c r="B922" s="124" t="s">
        <v>982</v>
      </c>
      <c r="C922" s="124">
        <v>31</v>
      </c>
    </row>
    <row r="923" spans="1:3">
      <c r="A923" s="124">
        <v>922</v>
      </c>
      <c r="B923" s="124" t="s">
        <v>982</v>
      </c>
      <c r="C923" s="124">
        <v>32</v>
      </c>
    </row>
    <row r="924" spans="1:3">
      <c r="A924" s="124">
        <v>923</v>
      </c>
      <c r="B924" s="124" t="s">
        <v>982</v>
      </c>
      <c r="C924" s="124">
        <v>33</v>
      </c>
    </row>
    <row r="925" spans="1:3">
      <c r="A925" s="124">
        <v>924</v>
      </c>
      <c r="B925" s="124" t="s">
        <v>982</v>
      </c>
      <c r="C925" s="124">
        <v>34</v>
      </c>
    </row>
    <row r="926" spans="1:3">
      <c r="A926" s="124">
        <v>925</v>
      </c>
      <c r="B926" s="124" t="s">
        <v>982</v>
      </c>
      <c r="C926" s="124">
        <v>35</v>
      </c>
    </row>
    <row r="927" spans="1:3">
      <c r="A927" s="124">
        <v>926</v>
      </c>
      <c r="B927" s="124" t="s">
        <v>982</v>
      </c>
      <c r="C927" s="124">
        <v>36</v>
      </c>
    </row>
    <row r="928" spans="1:3">
      <c r="A928" s="124">
        <v>927</v>
      </c>
      <c r="B928" s="124" t="s">
        <v>982</v>
      </c>
      <c r="C928" s="124">
        <v>37</v>
      </c>
    </row>
    <row r="929" spans="1:3">
      <c r="A929" s="124">
        <v>928</v>
      </c>
      <c r="B929" s="124" t="s">
        <v>982</v>
      </c>
      <c r="C929" s="124">
        <v>38</v>
      </c>
    </row>
    <row r="930" spans="1:3">
      <c r="A930" s="124">
        <v>929</v>
      </c>
      <c r="B930" s="124" t="s">
        <v>982</v>
      </c>
      <c r="C930" s="124">
        <v>39</v>
      </c>
    </row>
    <row r="931" spans="1:3">
      <c r="A931" s="124">
        <v>930</v>
      </c>
      <c r="B931" s="124" t="s">
        <v>982</v>
      </c>
      <c r="C931" s="124">
        <v>40</v>
      </c>
    </row>
    <row r="932" spans="1:3">
      <c r="A932" s="124">
        <v>931</v>
      </c>
      <c r="B932" s="124" t="s">
        <v>982</v>
      </c>
      <c r="C932" s="124">
        <v>41</v>
      </c>
    </row>
    <row r="933" spans="1:3">
      <c r="A933" s="124">
        <v>932</v>
      </c>
      <c r="B933" s="124" t="s">
        <v>982</v>
      </c>
      <c r="C933" s="124">
        <v>42</v>
      </c>
    </row>
    <row r="934" spans="1:3">
      <c r="A934" s="124">
        <v>933</v>
      </c>
      <c r="B934" s="124" t="s">
        <v>982</v>
      </c>
      <c r="C934" s="124">
        <v>43</v>
      </c>
    </row>
    <row r="935" spans="1:3">
      <c r="A935" s="124">
        <v>934</v>
      </c>
      <c r="B935" s="124" t="s">
        <v>982</v>
      </c>
      <c r="C935" s="124">
        <v>44</v>
      </c>
    </row>
    <row r="936" spans="1:3">
      <c r="A936" s="124">
        <v>935</v>
      </c>
      <c r="B936" s="124" t="s">
        <v>982</v>
      </c>
      <c r="C936" s="124">
        <v>45</v>
      </c>
    </row>
    <row r="937" spans="1:3">
      <c r="A937" s="124">
        <v>936</v>
      </c>
      <c r="B937" s="124" t="s">
        <v>982</v>
      </c>
      <c r="C937" s="124">
        <v>46</v>
      </c>
    </row>
    <row r="938" spans="1:3">
      <c r="A938" s="124">
        <v>937</v>
      </c>
      <c r="B938" s="124" t="s">
        <v>982</v>
      </c>
      <c r="C938" s="124">
        <v>47</v>
      </c>
    </row>
    <row r="939" spans="1:3">
      <c r="A939" s="124">
        <v>938</v>
      </c>
      <c r="B939" s="124" t="s">
        <v>982</v>
      </c>
      <c r="C939" s="124">
        <v>48</v>
      </c>
    </row>
    <row r="940" spans="1:3">
      <c r="A940" s="124">
        <v>939</v>
      </c>
      <c r="B940" s="124" t="s">
        <v>982</v>
      </c>
      <c r="C940" s="124">
        <v>49</v>
      </c>
    </row>
    <row r="941" spans="1:3">
      <c r="A941" s="124">
        <v>940</v>
      </c>
      <c r="B941" s="124" t="s">
        <v>982</v>
      </c>
      <c r="C941" s="124">
        <v>50</v>
      </c>
    </row>
    <row r="942" spans="1:3">
      <c r="A942" s="108">
        <v>941</v>
      </c>
      <c r="B942" s="108" t="s">
        <v>983</v>
      </c>
      <c r="C942" s="108">
        <v>1</v>
      </c>
    </row>
    <row r="943" spans="1:3">
      <c r="A943" s="108">
        <v>942</v>
      </c>
      <c r="B943" s="108" t="s">
        <v>983</v>
      </c>
      <c r="C943" s="108">
        <v>2</v>
      </c>
    </row>
    <row r="944" spans="1:3">
      <c r="A944" s="108">
        <v>943</v>
      </c>
      <c r="B944" s="108" t="s">
        <v>983</v>
      </c>
      <c r="C944" s="108">
        <v>3</v>
      </c>
    </row>
    <row r="945" spans="1:3">
      <c r="A945" s="108">
        <v>944</v>
      </c>
      <c r="B945" s="108" t="s">
        <v>983</v>
      </c>
      <c r="C945" s="108">
        <v>4</v>
      </c>
    </row>
    <row r="946" spans="1:3">
      <c r="A946" s="108">
        <v>945</v>
      </c>
      <c r="B946" s="108" t="s">
        <v>983</v>
      </c>
      <c r="C946" s="108">
        <v>5</v>
      </c>
    </row>
    <row r="947" spans="1:3">
      <c r="A947" s="108">
        <v>946</v>
      </c>
      <c r="B947" s="108" t="s">
        <v>983</v>
      </c>
      <c r="C947" s="108">
        <v>6</v>
      </c>
    </row>
    <row r="948" spans="1:3">
      <c r="A948" s="108">
        <v>947</v>
      </c>
      <c r="B948" s="108" t="s">
        <v>983</v>
      </c>
      <c r="C948" s="108">
        <v>7</v>
      </c>
    </row>
    <row r="949" spans="1:3">
      <c r="A949" s="108">
        <v>948</v>
      </c>
      <c r="B949" s="108" t="s">
        <v>983</v>
      </c>
      <c r="C949" s="108">
        <v>8</v>
      </c>
    </row>
    <row r="950" spans="1:3">
      <c r="A950" s="108">
        <v>949</v>
      </c>
      <c r="B950" s="108" t="s">
        <v>983</v>
      </c>
      <c r="C950" s="108">
        <v>9</v>
      </c>
    </row>
    <row r="951" spans="1:3">
      <c r="A951" s="108">
        <v>950</v>
      </c>
      <c r="B951" s="108" t="s">
        <v>983</v>
      </c>
      <c r="C951" s="108">
        <v>10</v>
      </c>
    </row>
    <row r="952" spans="1:3">
      <c r="A952" s="108">
        <v>951</v>
      </c>
      <c r="B952" s="108" t="s">
        <v>983</v>
      </c>
      <c r="C952" s="108">
        <v>11</v>
      </c>
    </row>
    <row r="953" spans="1:3">
      <c r="A953" s="108">
        <v>952</v>
      </c>
      <c r="B953" s="108" t="s">
        <v>983</v>
      </c>
      <c r="C953" s="108">
        <v>12</v>
      </c>
    </row>
    <row r="954" spans="1:3">
      <c r="A954" s="108">
        <v>953</v>
      </c>
      <c r="B954" s="108" t="s">
        <v>983</v>
      </c>
      <c r="C954" s="108">
        <v>13</v>
      </c>
    </row>
    <row r="955" spans="1:3">
      <c r="A955" s="108">
        <v>954</v>
      </c>
      <c r="B955" s="108" t="s">
        <v>983</v>
      </c>
      <c r="C955" s="108">
        <v>14</v>
      </c>
    </row>
    <row r="956" spans="1:3">
      <c r="A956" s="108">
        <v>955</v>
      </c>
      <c r="B956" s="108" t="s">
        <v>983</v>
      </c>
      <c r="C956" s="108">
        <v>15</v>
      </c>
    </row>
    <row r="957" spans="1:3">
      <c r="A957" s="108">
        <v>956</v>
      </c>
      <c r="B957" s="108" t="s">
        <v>983</v>
      </c>
      <c r="C957" s="108">
        <v>16</v>
      </c>
    </row>
    <row r="958" spans="1:3">
      <c r="A958" s="108">
        <v>957</v>
      </c>
      <c r="B958" s="108" t="s">
        <v>983</v>
      </c>
      <c r="C958" s="108">
        <v>17</v>
      </c>
    </row>
    <row r="959" spans="1:3">
      <c r="A959" s="108">
        <v>958</v>
      </c>
      <c r="B959" s="108" t="s">
        <v>983</v>
      </c>
      <c r="C959" s="108">
        <v>18</v>
      </c>
    </row>
    <row r="960" spans="1:3">
      <c r="A960" s="108">
        <v>959</v>
      </c>
      <c r="B960" s="108" t="s">
        <v>983</v>
      </c>
      <c r="C960" s="108">
        <v>19</v>
      </c>
    </row>
    <row r="961" spans="1:3">
      <c r="A961" s="108">
        <v>960</v>
      </c>
      <c r="B961" s="108" t="s">
        <v>983</v>
      </c>
      <c r="C961" s="108">
        <v>20</v>
      </c>
    </row>
    <row r="962" spans="1:3">
      <c r="A962" s="108">
        <v>961</v>
      </c>
      <c r="B962" s="108" t="s">
        <v>983</v>
      </c>
      <c r="C962" s="108">
        <v>21</v>
      </c>
    </row>
    <row r="963" spans="1:3">
      <c r="A963" s="108">
        <v>962</v>
      </c>
      <c r="B963" s="108" t="s">
        <v>983</v>
      </c>
      <c r="C963" s="108">
        <v>22</v>
      </c>
    </row>
    <row r="964" spans="1:3">
      <c r="A964" s="108">
        <v>963</v>
      </c>
      <c r="B964" s="108" t="s">
        <v>983</v>
      </c>
      <c r="C964" s="108">
        <v>23</v>
      </c>
    </row>
    <row r="965" spans="1:3">
      <c r="A965" s="108">
        <v>964</v>
      </c>
      <c r="B965" s="108" t="s">
        <v>983</v>
      </c>
      <c r="C965" s="108">
        <v>24</v>
      </c>
    </row>
    <row r="966" spans="1:3">
      <c r="A966" s="108">
        <v>965</v>
      </c>
      <c r="B966" s="108" t="s">
        <v>983</v>
      </c>
      <c r="C966" s="108">
        <v>25</v>
      </c>
    </row>
    <row r="967" spans="1:3">
      <c r="A967" s="124">
        <v>966</v>
      </c>
      <c r="B967" s="124" t="s">
        <v>983</v>
      </c>
      <c r="C967" s="124">
        <v>26</v>
      </c>
    </row>
    <row r="968" spans="1:3">
      <c r="A968" s="124">
        <v>967</v>
      </c>
      <c r="B968" s="124" t="s">
        <v>983</v>
      </c>
      <c r="C968" s="124">
        <v>27</v>
      </c>
    </row>
    <row r="969" spans="1:3">
      <c r="A969" s="124">
        <v>968</v>
      </c>
      <c r="B969" s="124" t="s">
        <v>983</v>
      </c>
      <c r="C969" s="124">
        <v>28</v>
      </c>
    </row>
    <row r="970" spans="1:3">
      <c r="A970" s="124">
        <v>969</v>
      </c>
      <c r="B970" s="124" t="s">
        <v>983</v>
      </c>
      <c r="C970" s="124">
        <v>29</v>
      </c>
    </row>
    <row r="971" spans="1:3">
      <c r="A971" s="124">
        <v>970</v>
      </c>
      <c r="B971" s="124" t="s">
        <v>983</v>
      </c>
      <c r="C971" s="124">
        <v>30</v>
      </c>
    </row>
    <row r="972" spans="1:3">
      <c r="A972" s="124">
        <v>971</v>
      </c>
      <c r="B972" s="124" t="s">
        <v>983</v>
      </c>
      <c r="C972" s="124">
        <v>31</v>
      </c>
    </row>
    <row r="973" spans="1:3">
      <c r="A973" s="124">
        <v>972</v>
      </c>
      <c r="B973" s="124" t="s">
        <v>983</v>
      </c>
      <c r="C973" s="124">
        <v>32</v>
      </c>
    </row>
    <row r="974" spans="1:3">
      <c r="A974" s="124">
        <v>973</v>
      </c>
      <c r="B974" s="124" t="s">
        <v>983</v>
      </c>
      <c r="C974" s="124">
        <v>33</v>
      </c>
    </row>
    <row r="975" spans="1:3">
      <c r="A975" s="124">
        <v>974</v>
      </c>
      <c r="B975" s="124" t="s">
        <v>983</v>
      </c>
      <c r="C975" s="124">
        <v>34</v>
      </c>
    </row>
    <row r="976" spans="1:3">
      <c r="A976" s="124">
        <v>975</v>
      </c>
      <c r="B976" s="124" t="s">
        <v>983</v>
      </c>
      <c r="C976" s="124">
        <v>35</v>
      </c>
    </row>
    <row r="977" spans="1:3">
      <c r="A977" s="124">
        <v>976</v>
      </c>
      <c r="B977" s="124" t="s">
        <v>983</v>
      </c>
      <c r="C977" s="124">
        <v>36</v>
      </c>
    </row>
    <row r="978" spans="1:3">
      <c r="A978" s="124">
        <v>977</v>
      </c>
      <c r="B978" s="124" t="s">
        <v>983</v>
      </c>
      <c r="C978" s="124">
        <v>37</v>
      </c>
    </row>
    <row r="979" spans="1:3">
      <c r="A979" s="124">
        <v>978</v>
      </c>
      <c r="B979" s="124" t="s">
        <v>983</v>
      </c>
      <c r="C979" s="124">
        <v>38</v>
      </c>
    </row>
    <row r="980" spans="1:3">
      <c r="A980" s="124">
        <v>979</v>
      </c>
      <c r="B980" s="124" t="s">
        <v>983</v>
      </c>
      <c r="C980" s="124">
        <v>39</v>
      </c>
    </row>
    <row r="981" spans="1:3">
      <c r="A981" s="124">
        <v>980</v>
      </c>
      <c r="B981" s="124" t="s">
        <v>983</v>
      </c>
      <c r="C981" s="124">
        <v>40</v>
      </c>
    </row>
    <row r="982" spans="1:3">
      <c r="A982" s="124">
        <v>981</v>
      </c>
      <c r="B982" s="124" t="s">
        <v>983</v>
      </c>
      <c r="C982" s="124">
        <v>41</v>
      </c>
    </row>
    <row r="983" spans="1:3">
      <c r="A983" s="124">
        <v>982</v>
      </c>
      <c r="B983" s="124" t="s">
        <v>983</v>
      </c>
      <c r="C983" s="124">
        <v>42</v>
      </c>
    </row>
    <row r="984" spans="1:3">
      <c r="A984" s="124">
        <v>983</v>
      </c>
      <c r="B984" s="124" t="s">
        <v>983</v>
      </c>
      <c r="C984" s="124">
        <v>43</v>
      </c>
    </row>
    <row r="985" spans="1:3">
      <c r="A985" s="124">
        <v>984</v>
      </c>
      <c r="B985" s="124" t="s">
        <v>983</v>
      </c>
      <c r="C985" s="124">
        <v>44</v>
      </c>
    </row>
    <row r="986" spans="1:3">
      <c r="A986" s="124">
        <v>985</v>
      </c>
      <c r="B986" s="124" t="s">
        <v>983</v>
      </c>
      <c r="C986" s="124">
        <v>45</v>
      </c>
    </row>
    <row r="987" spans="1:3">
      <c r="A987" s="124">
        <v>986</v>
      </c>
      <c r="B987" s="124" t="s">
        <v>983</v>
      </c>
      <c r="C987" s="124">
        <v>46</v>
      </c>
    </row>
    <row r="988" spans="1:3">
      <c r="A988" s="124">
        <v>987</v>
      </c>
      <c r="B988" s="124" t="s">
        <v>983</v>
      </c>
      <c r="C988" s="124">
        <v>47</v>
      </c>
    </row>
    <row r="989" spans="1:3">
      <c r="A989" s="124">
        <v>988</v>
      </c>
      <c r="B989" s="124" t="s">
        <v>983</v>
      </c>
      <c r="C989" s="124">
        <v>48</v>
      </c>
    </row>
    <row r="990" spans="1:3">
      <c r="A990" s="124">
        <v>989</v>
      </c>
      <c r="B990" s="124" t="s">
        <v>983</v>
      </c>
      <c r="C990" s="124">
        <v>49</v>
      </c>
    </row>
    <row r="991" spans="1:3">
      <c r="A991" s="124">
        <v>990</v>
      </c>
      <c r="B991" s="124" t="s">
        <v>983</v>
      </c>
      <c r="C991" s="124">
        <v>50</v>
      </c>
    </row>
    <row r="992" spans="1:3">
      <c r="A992" s="108">
        <v>991</v>
      </c>
      <c r="B992" s="108" t="s">
        <v>984</v>
      </c>
      <c r="C992" s="108">
        <v>1</v>
      </c>
    </row>
    <row r="993" spans="1:3">
      <c r="A993" s="108">
        <v>992</v>
      </c>
      <c r="B993" s="108" t="s">
        <v>984</v>
      </c>
      <c r="C993" s="108">
        <v>2</v>
      </c>
    </row>
    <row r="994" spans="1:3">
      <c r="A994" s="108">
        <v>993</v>
      </c>
      <c r="B994" s="108" t="s">
        <v>984</v>
      </c>
      <c r="C994" s="108">
        <v>3</v>
      </c>
    </row>
    <row r="995" spans="1:3">
      <c r="A995" s="108">
        <v>994</v>
      </c>
      <c r="B995" s="108" t="s">
        <v>984</v>
      </c>
      <c r="C995" s="108">
        <v>4</v>
      </c>
    </row>
    <row r="996" spans="1:3">
      <c r="A996" s="108">
        <v>995</v>
      </c>
      <c r="B996" s="108" t="s">
        <v>984</v>
      </c>
      <c r="C996" s="108">
        <v>5</v>
      </c>
    </row>
    <row r="997" spans="1:3">
      <c r="A997" s="108">
        <v>996</v>
      </c>
      <c r="B997" s="108" t="s">
        <v>984</v>
      </c>
      <c r="C997" s="108">
        <v>6</v>
      </c>
    </row>
    <row r="998" spans="1:3">
      <c r="A998" s="108">
        <v>997</v>
      </c>
      <c r="B998" s="108" t="s">
        <v>984</v>
      </c>
      <c r="C998" s="108">
        <v>7</v>
      </c>
    </row>
    <row r="999" spans="1:3">
      <c r="A999" s="108">
        <v>998</v>
      </c>
      <c r="B999" s="108" t="s">
        <v>984</v>
      </c>
      <c r="C999" s="108">
        <v>8</v>
      </c>
    </row>
    <row r="1000" spans="1:3">
      <c r="A1000" s="108">
        <v>999</v>
      </c>
      <c r="B1000" s="108" t="s">
        <v>984</v>
      </c>
      <c r="C1000" s="108">
        <v>9</v>
      </c>
    </row>
    <row r="1001" spans="1:3">
      <c r="A1001" s="108">
        <v>1000</v>
      </c>
      <c r="B1001" s="108" t="s">
        <v>984</v>
      </c>
      <c r="C1001" s="108">
        <v>10</v>
      </c>
    </row>
    <row r="1002" spans="1:3">
      <c r="A1002" s="108">
        <v>1001</v>
      </c>
      <c r="B1002" s="108" t="s">
        <v>984</v>
      </c>
      <c r="C1002" s="108">
        <v>11</v>
      </c>
    </row>
    <row r="1003" spans="1:3">
      <c r="A1003" s="108">
        <v>1002</v>
      </c>
      <c r="B1003" s="108" t="s">
        <v>984</v>
      </c>
      <c r="C1003" s="108">
        <v>12</v>
      </c>
    </row>
    <row r="1004" spans="1:3">
      <c r="A1004" s="108">
        <v>1003</v>
      </c>
      <c r="B1004" s="108" t="s">
        <v>984</v>
      </c>
      <c r="C1004" s="108">
        <v>13</v>
      </c>
    </row>
    <row r="1005" spans="1:3">
      <c r="A1005" s="108">
        <v>1004</v>
      </c>
      <c r="B1005" s="108" t="s">
        <v>984</v>
      </c>
      <c r="C1005" s="108">
        <v>14</v>
      </c>
    </row>
    <row r="1006" spans="1:3">
      <c r="A1006" s="108">
        <v>1005</v>
      </c>
      <c r="B1006" s="108" t="s">
        <v>984</v>
      </c>
      <c r="C1006" s="108">
        <v>15</v>
      </c>
    </row>
    <row r="1007" spans="1:3">
      <c r="A1007" s="108">
        <v>1006</v>
      </c>
      <c r="B1007" s="108" t="s">
        <v>984</v>
      </c>
      <c r="C1007" s="108">
        <v>16</v>
      </c>
    </row>
    <row r="1008" spans="1:3">
      <c r="A1008" s="108">
        <v>1007</v>
      </c>
      <c r="B1008" s="108" t="s">
        <v>984</v>
      </c>
      <c r="C1008" s="108">
        <v>17</v>
      </c>
    </row>
    <row r="1009" spans="1:3">
      <c r="A1009" s="108">
        <v>1008</v>
      </c>
      <c r="B1009" s="108" t="s">
        <v>984</v>
      </c>
      <c r="C1009" s="108">
        <v>18</v>
      </c>
    </row>
    <row r="1010" spans="1:3">
      <c r="A1010" s="108">
        <v>1009</v>
      </c>
      <c r="B1010" s="108" t="s">
        <v>984</v>
      </c>
      <c r="C1010" s="108">
        <v>19</v>
      </c>
    </row>
    <row r="1011" spans="1:3">
      <c r="A1011" s="108">
        <v>1010</v>
      </c>
      <c r="B1011" s="108" t="s">
        <v>984</v>
      </c>
      <c r="C1011" s="108">
        <v>20</v>
      </c>
    </row>
    <row r="1012" spans="1:3">
      <c r="A1012" s="108">
        <v>1011</v>
      </c>
      <c r="B1012" s="108" t="s">
        <v>984</v>
      </c>
      <c r="C1012" s="108">
        <v>21</v>
      </c>
    </row>
    <row r="1013" spans="1:3">
      <c r="A1013" s="108">
        <v>1012</v>
      </c>
      <c r="B1013" s="108" t="s">
        <v>984</v>
      </c>
      <c r="C1013" s="108">
        <v>22</v>
      </c>
    </row>
    <row r="1014" spans="1:3">
      <c r="A1014" s="108">
        <v>1013</v>
      </c>
      <c r="B1014" s="108" t="s">
        <v>984</v>
      </c>
      <c r="C1014" s="108">
        <v>23</v>
      </c>
    </row>
    <row r="1015" spans="1:3">
      <c r="A1015" s="108">
        <v>1014</v>
      </c>
      <c r="B1015" s="108" t="s">
        <v>984</v>
      </c>
      <c r="C1015" s="108">
        <v>24</v>
      </c>
    </row>
    <row r="1016" spans="1:3">
      <c r="A1016" s="108">
        <v>1015</v>
      </c>
      <c r="B1016" s="108" t="s">
        <v>984</v>
      </c>
      <c r="C1016" s="108">
        <v>25</v>
      </c>
    </row>
    <row r="1017" spans="1:3">
      <c r="A1017" s="124">
        <v>1016</v>
      </c>
      <c r="B1017" s="124" t="s">
        <v>984</v>
      </c>
      <c r="C1017" s="124">
        <v>26</v>
      </c>
    </row>
    <row r="1018" spans="1:3">
      <c r="A1018" s="124">
        <v>1017</v>
      </c>
      <c r="B1018" s="124" t="s">
        <v>984</v>
      </c>
      <c r="C1018" s="124">
        <v>27</v>
      </c>
    </row>
    <row r="1019" spans="1:3">
      <c r="A1019" s="124">
        <v>1018</v>
      </c>
      <c r="B1019" s="124" t="s">
        <v>984</v>
      </c>
      <c r="C1019" s="124">
        <v>28</v>
      </c>
    </row>
    <row r="1020" spans="1:3">
      <c r="A1020" s="124">
        <v>1019</v>
      </c>
      <c r="B1020" s="124" t="s">
        <v>984</v>
      </c>
      <c r="C1020" s="124">
        <v>29</v>
      </c>
    </row>
    <row r="1021" spans="1:3">
      <c r="A1021" s="124">
        <v>1020</v>
      </c>
      <c r="B1021" s="124" t="s">
        <v>984</v>
      </c>
      <c r="C1021" s="124">
        <v>30</v>
      </c>
    </row>
    <row r="1022" spans="1:3">
      <c r="A1022" s="124">
        <v>1021</v>
      </c>
      <c r="B1022" s="124" t="s">
        <v>984</v>
      </c>
      <c r="C1022" s="124">
        <v>31</v>
      </c>
    </row>
    <row r="1023" spans="1:3">
      <c r="A1023" s="124">
        <v>1022</v>
      </c>
      <c r="B1023" s="124" t="s">
        <v>984</v>
      </c>
      <c r="C1023" s="124">
        <v>32</v>
      </c>
    </row>
    <row r="1024" spans="1:3">
      <c r="A1024" s="124">
        <v>1023</v>
      </c>
      <c r="B1024" s="124" t="s">
        <v>984</v>
      </c>
      <c r="C1024" s="124">
        <v>33</v>
      </c>
    </row>
    <row r="1025" spans="1:3">
      <c r="A1025" s="124">
        <v>1024</v>
      </c>
      <c r="B1025" s="124" t="s">
        <v>984</v>
      </c>
      <c r="C1025" s="124">
        <v>34</v>
      </c>
    </row>
    <row r="1026" spans="1:3">
      <c r="A1026" s="124">
        <v>1025</v>
      </c>
      <c r="B1026" s="124" t="s">
        <v>984</v>
      </c>
      <c r="C1026" s="124">
        <v>35</v>
      </c>
    </row>
    <row r="1027" spans="1:3">
      <c r="A1027" s="124">
        <v>1026</v>
      </c>
      <c r="B1027" s="124" t="s">
        <v>984</v>
      </c>
      <c r="C1027" s="124">
        <v>36</v>
      </c>
    </row>
    <row r="1028" spans="1:3">
      <c r="A1028" s="124">
        <v>1027</v>
      </c>
      <c r="B1028" s="124" t="s">
        <v>984</v>
      </c>
      <c r="C1028" s="124">
        <v>37</v>
      </c>
    </row>
    <row r="1029" spans="1:3">
      <c r="A1029" s="124">
        <v>1028</v>
      </c>
      <c r="B1029" s="124" t="s">
        <v>984</v>
      </c>
      <c r="C1029" s="124">
        <v>38</v>
      </c>
    </row>
    <row r="1030" spans="1:3">
      <c r="A1030" s="124">
        <v>1029</v>
      </c>
      <c r="B1030" s="124" t="s">
        <v>984</v>
      </c>
      <c r="C1030" s="124">
        <v>39</v>
      </c>
    </row>
    <row r="1031" spans="1:3">
      <c r="A1031" s="124">
        <v>1030</v>
      </c>
      <c r="B1031" s="124" t="s">
        <v>984</v>
      </c>
      <c r="C1031" s="124">
        <v>40</v>
      </c>
    </row>
    <row r="1032" spans="1:3">
      <c r="A1032" s="124">
        <v>1031</v>
      </c>
      <c r="B1032" s="124" t="s">
        <v>984</v>
      </c>
      <c r="C1032" s="124">
        <v>41</v>
      </c>
    </row>
    <row r="1033" spans="1:3">
      <c r="A1033" s="124">
        <v>1032</v>
      </c>
      <c r="B1033" s="124" t="s">
        <v>984</v>
      </c>
      <c r="C1033" s="124">
        <v>42</v>
      </c>
    </row>
    <row r="1034" spans="1:3">
      <c r="A1034" s="124">
        <v>1033</v>
      </c>
      <c r="B1034" s="124" t="s">
        <v>984</v>
      </c>
      <c r="C1034" s="124">
        <v>43</v>
      </c>
    </row>
    <row r="1035" spans="1:3">
      <c r="A1035" s="124">
        <v>1034</v>
      </c>
      <c r="B1035" s="124" t="s">
        <v>984</v>
      </c>
      <c r="C1035" s="124">
        <v>44</v>
      </c>
    </row>
    <row r="1036" spans="1:3">
      <c r="A1036" s="124">
        <v>1035</v>
      </c>
      <c r="B1036" s="124" t="s">
        <v>984</v>
      </c>
      <c r="C1036" s="124">
        <v>45</v>
      </c>
    </row>
    <row r="1037" spans="1:3">
      <c r="A1037" s="124">
        <v>1036</v>
      </c>
      <c r="B1037" s="124" t="s">
        <v>984</v>
      </c>
      <c r="C1037" s="124">
        <v>46</v>
      </c>
    </row>
    <row r="1038" spans="1:3">
      <c r="A1038" s="124">
        <v>1037</v>
      </c>
      <c r="B1038" s="124" t="s">
        <v>984</v>
      </c>
      <c r="C1038" s="124">
        <v>47</v>
      </c>
    </row>
    <row r="1039" spans="1:3">
      <c r="A1039" s="124">
        <v>1038</v>
      </c>
      <c r="B1039" s="124" t="s">
        <v>984</v>
      </c>
      <c r="C1039" s="124">
        <v>48</v>
      </c>
    </row>
    <row r="1040" spans="1:3">
      <c r="A1040" s="124">
        <v>1039</v>
      </c>
      <c r="B1040" s="124" t="s">
        <v>984</v>
      </c>
      <c r="C1040" s="124">
        <v>49</v>
      </c>
    </row>
    <row r="1041" spans="1:3">
      <c r="A1041" s="124">
        <v>1040</v>
      </c>
      <c r="B1041" s="124" t="s">
        <v>984</v>
      </c>
      <c r="C1041" s="124">
        <v>50</v>
      </c>
    </row>
    <row r="1042" spans="1:3">
      <c r="A1042" s="108">
        <v>1041</v>
      </c>
      <c r="B1042" s="108" t="s">
        <v>986</v>
      </c>
      <c r="C1042" s="108">
        <v>1</v>
      </c>
    </row>
    <row r="1043" spans="1:3">
      <c r="A1043" s="108">
        <v>1042</v>
      </c>
      <c r="B1043" s="108" t="s">
        <v>986</v>
      </c>
      <c r="C1043" s="108">
        <v>2</v>
      </c>
    </row>
    <row r="1044" spans="1:3">
      <c r="A1044" s="108">
        <v>1043</v>
      </c>
      <c r="B1044" s="108" t="s">
        <v>986</v>
      </c>
      <c r="C1044" s="108">
        <v>3</v>
      </c>
    </row>
    <row r="1045" spans="1:3">
      <c r="A1045" s="108">
        <v>1044</v>
      </c>
      <c r="B1045" s="108" t="s">
        <v>986</v>
      </c>
      <c r="C1045" s="108">
        <v>4</v>
      </c>
    </row>
    <row r="1046" spans="1:3">
      <c r="A1046" s="108">
        <v>1045</v>
      </c>
      <c r="B1046" s="108" t="s">
        <v>986</v>
      </c>
      <c r="C1046" s="108">
        <v>5</v>
      </c>
    </row>
    <row r="1047" spans="1:3">
      <c r="A1047" s="108">
        <v>1046</v>
      </c>
      <c r="B1047" s="108" t="s">
        <v>986</v>
      </c>
      <c r="C1047" s="108">
        <v>6</v>
      </c>
    </row>
    <row r="1048" spans="1:3">
      <c r="A1048" s="108">
        <v>1047</v>
      </c>
      <c r="B1048" s="108" t="s">
        <v>986</v>
      </c>
      <c r="C1048" s="108">
        <v>7</v>
      </c>
    </row>
    <row r="1049" spans="1:3">
      <c r="A1049" s="108">
        <v>1048</v>
      </c>
      <c r="B1049" s="108" t="s">
        <v>986</v>
      </c>
      <c r="C1049" s="108">
        <v>8</v>
      </c>
    </row>
    <row r="1050" spans="1:3">
      <c r="A1050" s="108">
        <v>1049</v>
      </c>
      <c r="B1050" s="108" t="s">
        <v>986</v>
      </c>
      <c r="C1050" s="108">
        <v>9</v>
      </c>
    </row>
    <row r="1051" spans="1:3">
      <c r="A1051" s="108">
        <v>1050</v>
      </c>
      <c r="B1051" s="108" t="s">
        <v>986</v>
      </c>
      <c r="C1051" s="108">
        <v>10</v>
      </c>
    </row>
    <row r="1052" spans="1:3">
      <c r="A1052" s="108">
        <v>1051</v>
      </c>
      <c r="B1052" s="108" t="s">
        <v>986</v>
      </c>
      <c r="C1052" s="108">
        <v>11</v>
      </c>
    </row>
    <row r="1053" spans="1:3">
      <c r="A1053" s="108">
        <v>1052</v>
      </c>
      <c r="B1053" s="108" t="s">
        <v>986</v>
      </c>
      <c r="C1053" s="108">
        <v>12</v>
      </c>
    </row>
    <row r="1054" spans="1:3">
      <c r="A1054" s="108">
        <v>1053</v>
      </c>
      <c r="B1054" s="108" t="s">
        <v>986</v>
      </c>
      <c r="C1054" s="108">
        <v>13</v>
      </c>
    </row>
    <row r="1055" spans="1:3">
      <c r="A1055" s="108">
        <v>1054</v>
      </c>
      <c r="B1055" s="108" t="s">
        <v>986</v>
      </c>
      <c r="C1055" s="108">
        <v>14</v>
      </c>
    </row>
    <row r="1056" spans="1:3">
      <c r="A1056" s="108">
        <v>1055</v>
      </c>
      <c r="B1056" s="108" t="s">
        <v>986</v>
      </c>
      <c r="C1056" s="108">
        <v>15</v>
      </c>
    </row>
    <row r="1057" spans="1:3">
      <c r="A1057" s="108">
        <v>1056</v>
      </c>
      <c r="B1057" s="108" t="s">
        <v>986</v>
      </c>
      <c r="C1057" s="108">
        <v>16</v>
      </c>
    </row>
    <row r="1058" spans="1:3">
      <c r="A1058" s="108">
        <v>1057</v>
      </c>
      <c r="B1058" s="108" t="s">
        <v>986</v>
      </c>
      <c r="C1058" s="108">
        <v>17</v>
      </c>
    </row>
    <row r="1059" spans="1:3">
      <c r="A1059" s="108">
        <v>1058</v>
      </c>
      <c r="B1059" s="108" t="s">
        <v>986</v>
      </c>
      <c r="C1059" s="108">
        <v>18</v>
      </c>
    </row>
    <row r="1060" spans="1:3">
      <c r="A1060" s="108">
        <v>1059</v>
      </c>
      <c r="B1060" s="108" t="s">
        <v>986</v>
      </c>
      <c r="C1060" s="108">
        <v>19</v>
      </c>
    </row>
    <row r="1061" spans="1:3">
      <c r="A1061" s="108">
        <v>1060</v>
      </c>
      <c r="B1061" s="108" t="s">
        <v>986</v>
      </c>
      <c r="C1061" s="108">
        <v>20</v>
      </c>
    </row>
    <row r="1062" spans="1:3">
      <c r="A1062" s="108">
        <v>1061</v>
      </c>
      <c r="B1062" s="108" t="s">
        <v>986</v>
      </c>
      <c r="C1062" s="108">
        <v>21</v>
      </c>
    </row>
    <row r="1063" spans="1:3">
      <c r="A1063" s="108">
        <v>1062</v>
      </c>
      <c r="B1063" s="108" t="s">
        <v>986</v>
      </c>
      <c r="C1063" s="108">
        <v>22</v>
      </c>
    </row>
    <row r="1064" spans="1:3">
      <c r="A1064" s="108">
        <v>1063</v>
      </c>
      <c r="B1064" s="108" t="s">
        <v>986</v>
      </c>
      <c r="C1064" s="108">
        <v>23</v>
      </c>
    </row>
    <row r="1065" spans="1:3">
      <c r="A1065" s="108">
        <v>1064</v>
      </c>
      <c r="B1065" s="108" t="s">
        <v>986</v>
      </c>
      <c r="C1065" s="108">
        <v>24</v>
      </c>
    </row>
    <row r="1066" spans="1:3">
      <c r="A1066" s="108">
        <v>1065</v>
      </c>
      <c r="B1066" s="108" t="s">
        <v>986</v>
      </c>
      <c r="C1066" s="108">
        <v>25</v>
      </c>
    </row>
    <row r="1067" spans="1:3">
      <c r="A1067" s="124">
        <v>1066</v>
      </c>
      <c r="B1067" s="124" t="s">
        <v>986</v>
      </c>
      <c r="C1067" s="124">
        <v>26</v>
      </c>
    </row>
    <row r="1068" spans="1:3">
      <c r="A1068" s="124">
        <v>1067</v>
      </c>
      <c r="B1068" s="124" t="s">
        <v>986</v>
      </c>
      <c r="C1068" s="124">
        <v>27</v>
      </c>
    </row>
    <row r="1069" spans="1:3">
      <c r="A1069" s="124">
        <v>1068</v>
      </c>
      <c r="B1069" s="124" t="s">
        <v>986</v>
      </c>
      <c r="C1069" s="124">
        <v>28</v>
      </c>
    </row>
    <row r="1070" spans="1:3">
      <c r="A1070" s="124">
        <v>1069</v>
      </c>
      <c r="B1070" s="124" t="s">
        <v>986</v>
      </c>
      <c r="C1070" s="124">
        <v>29</v>
      </c>
    </row>
    <row r="1071" spans="1:3">
      <c r="A1071" s="124">
        <v>1070</v>
      </c>
      <c r="B1071" s="124" t="s">
        <v>986</v>
      </c>
      <c r="C1071" s="124">
        <v>30</v>
      </c>
    </row>
    <row r="1072" spans="1:3">
      <c r="A1072" s="124">
        <v>1071</v>
      </c>
      <c r="B1072" s="124" t="s">
        <v>986</v>
      </c>
      <c r="C1072" s="124">
        <v>31</v>
      </c>
    </row>
    <row r="1073" spans="1:3">
      <c r="A1073" s="124">
        <v>1072</v>
      </c>
      <c r="B1073" s="124" t="s">
        <v>986</v>
      </c>
      <c r="C1073" s="124">
        <v>32</v>
      </c>
    </row>
    <row r="1074" spans="1:3">
      <c r="A1074" s="124">
        <v>1073</v>
      </c>
      <c r="B1074" s="124" t="s">
        <v>986</v>
      </c>
      <c r="C1074" s="124">
        <v>33</v>
      </c>
    </row>
    <row r="1075" spans="1:3">
      <c r="A1075" s="124">
        <v>1074</v>
      </c>
      <c r="B1075" s="124" t="s">
        <v>986</v>
      </c>
      <c r="C1075" s="124">
        <v>34</v>
      </c>
    </row>
    <row r="1076" spans="1:3">
      <c r="A1076" s="124">
        <v>1075</v>
      </c>
      <c r="B1076" s="124" t="s">
        <v>986</v>
      </c>
      <c r="C1076" s="124">
        <v>35</v>
      </c>
    </row>
    <row r="1077" spans="1:3">
      <c r="A1077" s="124">
        <v>1076</v>
      </c>
      <c r="B1077" s="124" t="s">
        <v>986</v>
      </c>
      <c r="C1077" s="124">
        <v>36</v>
      </c>
    </row>
    <row r="1078" spans="1:3">
      <c r="A1078" s="124">
        <v>1077</v>
      </c>
      <c r="B1078" s="124" t="s">
        <v>986</v>
      </c>
      <c r="C1078" s="124">
        <v>37</v>
      </c>
    </row>
    <row r="1079" spans="1:3">
      <c r="A1079" s="124">
        <v>1078</v>
      </c>
      <c r="B1079" s="124" t="s">
        <v>986</v>
      </c>
      <c r="C1079" s="124">
        <v>38</v>
      </c>
    </row>
    <row r="1080" spans="1:3">
      <c r="A1080" s="124">
        <v>1079</v>
      </c>
      <c r="B1080" s="124" t="s">
        <v>986</v>
      </c>
      <c r="C1080" s="124">
        <v>39</v>
      </c>
    </row>
    <row r="1081" spans="1:3">
      <c r="A1081" s="124">
        <v>1080</v>
      </c>
      <c r="B1081" s="124" t="s">
        <v>986</v>
      </c>
      <c r="C1081" s="124">
        <v>40</v>
      </c>
    </row>
    <row r="1082" spans="1:3">
      <c r="A1082" s="124">
        <v>1081</v>
      </c>
      <c r="B1082" s="124" t="s">
        <v>986</v>
      </c>
      <c r="C1082" s="124">
        <v>41</v>
      </c>
    </row>
    <row r="1083" spans="1:3">
      <c r="A1083" s="124">
        <v>1082</v>
      </c>
      <c r="B1083" s="124" t="s">
        <v>986</v>
      </c>
      <c r="C1083" s="124">
        <v>42</v>
      </c>
    </row>
    <row r="1084" spans="1:3">
      <c r="A1084" s="124">
        <v>1083</v>
      </c>
      <c r="B1084" s="124" t="s">
        <v>986</v>
      </c>
      <c r="C1084" s="124">
        <v>43</v>
      </c>
    </row>
    <row r="1085" spans="1:3">
      <c r="A1085" s="124">
        <v>1084</v>
      </c>
      <c r="B1085" s="124" t="s">
        <v>986</v>
      </c>
      <c r="C1085" s="124">
        <v>44</v>
      </c>
    </row>
    <row r="1086" spans="1:3">
      <c r="A1086" s="124">
        <v>1085</v>
      </c>
      <c r="B1086" s="124" t="s">
        <v>986</v>
      </c>
      <c r="C1086" s="124">
        <v>45</v>
      </c>
    </row>
    <row r="1087" spans="1:3">
      <c r="A1087" s="124">
        <v>1086</v>
      </c>
      <c r="B1087" s="124" t="s">
        <v>986</v>
      </c>
      <c r="C1087" s="124">
        <v>46</v>
      </c>
    </row>
    <row r="1088" spans="1:3">
      <c r="A1088" s="124">
        <v>1087</v>
      </c>
      <c r="B1088" s="124" t="s">
        <v>986</v>
      </c>
      <c r="C1088" s="124">
        <v>47</v>
      </c>
    </row>
    <row r="1089" spans="1:3">
      <c r="A1089" s="124">
        <v>1088</v>
      </c>
      <c r="B1089" s="124" t="s">
        <v>986</v>
      </c>
      <c r="C1089" s="124">
        <v>48</v>
      </c>
    </row>
    <row r="1090" spans="1:3">
      <c r="A1090" s="124">
        <v>1089</v>
      </c>
      <c r="B1090" s="124" t="s">
        <v>986</v>
      </c>
      <c r="C1090" s="124">
        <v>49</v>
      </c>
    </row>
    <row r="1091" spans="1:3">
      <c r="A1091" s="124">
        <v>1090</v>
      </c>
      <c r="B1091" s="124" t="s">
        <v>986</v>
      </c>
      <c r="C1091" s="124">
        <v>50</v>
      </c>
    </row>
    <row r="1092" spans="1:3">
      <c r="A1092" s="108">
        <v>1091</v>
      </c>
      <c r="B1092" s="108" t="s">
        <v>990</v>
      </c>
      <c r="C1092" s="108">
        <v>1</v>
      </c>
    </row>
    <row r="1093" spans="1:3">
      <c r="A1093" s="108">
        <v>1092</v>
      </c>
      <c r="B1093" s="108" t="s">
        <v>990</v>
      </c>
      <c r="C1093" s="108">
        <v>2</v>
      </c>
    </row>
    <row r="1094" spans="1:3">
      <c r="A1094" s="108">
        <v>1093</v>
      </c>
      <c r="B1094" s="108" t="s">
        <v>990</v>
      </c>
      <c r="C1094" s="108">
        <v>3</v>
      </c>
    </row>
    <row r="1095" spans="1:3">
      <c r="A1095" s="108">
        <v>1094</v>
      </c>
      <c r="B1095" s="108" t="s">
        <v>990</v>
      </c>
      <c r="C1095" s="108">
        <v>4</v>
      </c>
    </row>
    <row r="1096" spans="1:3">
      <c r="A1096" s="108">
        <v>1095</v>
      </c>
      <c r="B1096" s="108" t="s">
        <v>990</v>
      </c>
      <c r="C1096" s="108">
        <v>5</v>
      </c>
    </row>
    <row r="1097" spans="1:3">
      <c r="A1097" s="108">
        <v>1096</v>
      </c>
      <c r="B1097" s="108" t="s">
        <v>990</v>
      </c>
      <c r="C1097" s="108">
        <v>6</v>
      </c>
    </row>
    <row r="1098" spans="1:3">
      <c r="A1098" s="108">
        <v>1097</v>
      </c>
      <c r="B1098" s="108" t="s">
        <v>990</v>
      </c>
      <c r="C1098" s="108">
        <v>7</v>
      </c>
    </row>
    <row r="1099" spans="1:3">
      <c r="A1099" s="108">
        <v>1098</v>
      </c>
      <c r="B1099" s="108" t="s">
        <v>990</v>
      </c>
      <c r="C1099" s="108">
        <v>8</v>
      </c>
    </row>
    <row r="1100" spans="1:3">
      <c r="A1100" s="108">
        <v>1099</v>
      </c>
      <c r="B1100" s="108" t="s">
        <v>990</v>
      </c>
      <c r="C1100" s="108">
        <v>9</v>
      </c>
    </row>
    <row r="1101" spans="1:3">
      <c r="A1101" s="108">
        <v>1100</v>
      </c>
      <c r="B1101" s="108" t="s">
        <v>990</v>
      </c>
      <c r="C1101" s="108">
        <v>10</v>
      </c>
    </row>
    <row r="1102" spans="1:3">
      <c r="A1102" s="108">
        <v>1101</v>
      </c>
      <c r="B1102" s="108" t="s">
        <v>990</v>
      </c>
      <c r="C1102" s="108">
        <v>11</v>
      </c>
    </row>
    <row r="1103" spans="1:3">
      <c r="A1103" s="108">
        <v>1102</v>
      </c>
      <c r="B1103" s="108" t="s">
        <v>990</v>
      </c>
      <c r="C1103" s="108">
        <v>12</v>
      </c>
    </row>
    <row r="1104" spans="1:3">
      <c r="A1104" s="108">
        <v>1103</v>
      </c>
      <c r="B1104" s="108" t="s">
        <v>990</v>
      </c>
      <c r="C1104" s="108">
        <v>13</v>
      </c>
    </row>
    <row r="1105" spans="1:3">
      <c r="A1105" s="108">
        <v>1104</v>
      </c>
      <c r="B1105" s="108" t="s">
        <v>990</v>
      </c>
      <c r="C1105" s="108">
        <v>14</v>
      </c>
    </row>
    <row r="1106" spans="1:3">
      <c r="A1106" s="108">
        <v>1105</v>
      </c>
      <c r="B1106" s="108" t="s">
        <v>990</v>
      </c>
      <c r="C1106" s="108">
        <v>15</v>
      </c>
    </row>
    <row r="1107" spans="1:3">
      <c r="A1107" s="108">
        <v>1106</v>
      </c>
      <c r="B1107" s="108" t="s">
        <v>990</v>
      </c>
      <c r="C1107" s="108">
        <v>16</v>
      </c>
    </row>
    <row r="1108" spans="1:3">
      <c r="A1108" s="108">
        <v>1107</v>
      </c>
      <c r="B1108" s="108" t="s">
        <v>990</v>
      </c>
      <c r="C1108" s="108">
        <v>17</v>
      </c>
    </row>
    <row r="1109" spans="1:3">
      <c r="A1109" s="108">
        <v>1108</v>
      </c>
      <c r="B1109" s="108" t="s">
        <v>990</v>
      </c>
      <c r="C1109" s="108">
        <v>18</v>
      </c>
    </row>
    <row r="1110" spans="1:3">
      <c r="A1110" s="108">
        <v>1109</v>
      </c>
      <c r="B1110" s="108" t="s">
        <v>990</v>
      </c>
      <c r="C1110" s="108">
        <v>19</v>
      </c>
    </row>
    <row r="1111" spans="1:3">
      <c r="A1111" s="108">
        <v>1110</v>
      </c>
      <c r="B1111" s="108" t="s">
        <v>990</v>
      </c>
      <c r="C1111" s="108">
        <v>20</v>
      </c>
    </row>
    <row r="1112" spans="1:3">
      <c r="A1112" s="108">
        <v>1111</v>
      </c>
      <c r="B1112" s="108" t="s">
        <v>990</v>
      </c>
      <c r="C1112" s="108">
        <v>21</v>
      </c>
    </row>
    <row r="1113" spans="1:3">
      <c r="A1113" s="108">
        <v>1112</v>
      </c>
      <c r="B1113" s="108" t="s">
        <v>990</v>
      </c>
      <c r="C1113" s="108">
        <v>22</v>
      </c>
    </row>
    <row r="1114" spans="1:3">
      <c r="A1114" s="108">
        <v>1113</v>
      </c>
      <c r="B1114" s="108" t="s">
        <v>990</v>
      </c>
      <c r="C1114" s="108">
        <v>23</v>
      </c>
    </row>
    <row r="1115" spans="1:3">
      <c r="A1115" s="108">
        <v>1114</v>
      </c>
      <c r="B1115" s="108" t="s">
        <v>990</v>
      </c>
      <c r="C1115" s="108">
        <v>24</v>
      </c>
    </row>
    <row r="1116" spans="1:3">
      <c r="A1116" s="108">
        <v>1115</v>
      </c>
      <c r="B1116" s="108" t="s">
        <v>990</v>
      </c>
      <c r="C1116" s="108">
        <v>25</v>
      </c>
    </row>
    <row r="1117" spans="1:3">
      <c r="A1117" s="124">
        <v>1116</v>
      </c>
      <c r="B1117" s="124" t="s">
        <v>990</v>
      </c>
      <c r="C1117" s="124">
        <v>26</v>
      </c>
    </row>
    <row r="1118" spans="1:3">
      <c r="A1118" s="124">
        <v>1117</v>
      </c>
      <c r="B1118" s="124" t="s">
        <v>990</v>
      </c>
      <c r="C1118" s="124">
        <v>27</v>
      </c>
    </row>
    <row r="1119" spans="1:3">
      <c r="A1119" s="124">
        <v>1118</v>
      </c>
      <c r="B1119" s="124" t="s">
        <v>990</v>
      </c>
      <c r="C1119" s="124">
        <v>28</v>
      </c>
    </row>
    <row r="1120" spans="1:3">
      <c r="A1120" s="124">
        <v>1119</v>
      </c>
      <c r="B1120" s="124" t="s">
        <v>990</v>
      </c>
      <c r="C1120" s="124">
        <v>29</v>
      </c>
    </row>
    <row r="1121" spans="1:3">
      <c r="A1121" s="124">
        <v>1120</v>
      </c>
      <c r="B1121" s="124" t="s">
        <v>990</v>
      </c>
      <c r="C1121" s="124">
        <v>30</v>
      </c>
    </row>
    <row r="1122" spans="1:3">
      <c r="A1122" s="124">
        <v>1121</v>
      </c>
      <c r="B1122" s="124" t="s">
        <v>990</v>
      </c>
      <c r="C1122" s="124">
        <v>31</v>
      </c>
    </row>
    <row r="1123" spans="1:3">
      <c r="A1123" s="124">
        <v>1122</v>
      </c>
      <c r="B1123" s="124" t="s">
        <v>990</v>
      </c>
      <c r="C1123" s="124">
        <v>32</v>
      </c>
    </row>
    <row r="1124" spans="1:3">
      <c r="A1124" s="124">
        <v>1123</v>
      </c>
      <c r="B1124" s="124" t="s">
        <v>990</v>
      </c>
      <c r="C1124" s="124">
        <v>33</v>
      </c>
    </row>
    <row r="1125" spans="1:3">
      <c r="A1125" s="124">
        <v>1124</v>
      </c>
      <c r="B1125" s="124" t="s">
        <v>990</v>
      </c>
      <c r="C1125" s="124">
        <v>34</v>
      </c>
    </row>
    <row r="1126" spans="1:3">
      <c r="A1126" s="124">
        <v>1125</v>
      </c>
      <c r="B1126" s="124" t="s">
        <v>990</v>
      </c>
      <c r="C1126" s="124">
        <v>35</v>
      </c>
    </row>
    <row r="1127" spans="1:3">
      <c r="A1127" s="124">
        <v>1126</v>
      </c>
      <c r="B1127" s="124" t="s">
        <v>990</v>
      </c>
      <c r="C1127" s="124">
        <v>36</v>
      </c>
    </row>
    <row r="1128" spans="1:3">
      <c r="A1128" s="124">
        <v>1127</v>
      </c>
      <c r="B1128" s="124" t="s">
        <v>990</v>
      </c>
      <c r="C1128" s="124">
        <v>37</v>
      </c>
    </row>
    <row r="1129" spans="1:3">
      <c r="A1129" s="124">
        <v>1128</v>
      </c>
      <c r="B1129" s="124" t="s">
        <v>990</v>
      </c>
      <c r="C1129" s="124">
        <v>38</v>
      </c>
    </row>
    <row r="1130" spans="1:3">
      <c r="A1130" s="124">
        <v>1129</v>
      </c>
      <c r="B1130" s="124" t="s">
        <v>990</v>
      </c>
      <c r="C1130" s="124">
        <v>39</v>
      </c>
    </row>
    <row r="1131" spans="1:3">
      <c r="A1131" s="124">
        <v>1130</v>
      </c>
      <c r="B1131" s="124" t="s">
        <v>990</v>
      </c>
      <c r="C1131" s="124">
        <v>40</v>
      </c>
    </row>
    <row r="1132" spans="1:3">
      <c r="A1132" s="124">
        <v>1131</v>
      </c>
      <c r="B1132" s="124" t="s">
        <v>990</v>
      </c>
      <c r="C1132" s="124">
        <v>41</v>
      </c>
    </row>
    <row r="1133" spans="1:3">
      <c r="A1133" s="124">
        <v>1132</v>
      </c>
      <c r="B1133" s="124" t="s">
        <v>990</v>
      </c>
      <c r="C1133" s="124">
        <v>42</v>
      </c>
    </row>
    <row r="1134" spans="1:3">
      <c r="A1134" s="124">
        <v>1133</v>
      </c>
      <c r="B1134" s="124" t="s">
        <v>990</v>
      </c>
      <c r="C1134" s="124">
        <v>43</v>
      </c>
    </row>
    <row r="1135" spans="1:3">
      <c r="A1135" s="124">
        <v>1134</v>
      </c>
      <c r="B1135" s="124" t="s">
        <v>990</v>
      </c>
      <c r="C1135" s="124">
        <v>44</v>
      </c>
    </row>
    <row r="1136" spans="1:3">
      <c r="A1136" s="124">
        <v>1135</v>
      </c>
      <c r="B1136" s="124" t="s">
        <v>990</v>
      </c>
      <c r="C1136" s="124">
        <v>45</v>
      </c>
    </row>
    <row r="1137" spans="1:3">
      <c r="A1137" s="124">
        <v>1136</v>
      </c>
      <c r="B1137" s="124" t="s">
        <v>990</v>
      </c>
      <c r="C1137" s="124">
        <v>46</v>
      </c>
    </row>
    <row r="1138" spans="1:3">
      <c r="A1138" s="124">
        <v>1137</v>
      </c>
      <c r="B1138" s="124" t="s">
        <v>990</v>
      </c>
      <c r="C1138" s="124">
        <v>47</v>
      </c>
    </row>
    <row r="1139" spans="1:3">
      <c r="A1139" s="124">
        <v>1138</v>
      </c>
      <c r="B1139" s="124" t="s">
        <v>990</v>
      </c>
      <c r="C1139" s="124">
        <v>48</v>
      </c>
    </row>
    <row r="1140" spans="1:3">
      <c r="A1140" s="124">
        <v>1139</v>
      </c>
      <c r="B1140" s="124" t="s">
        <v>990</v>
      </c>
      <c r="C1140" s="124">
        <v>49</v>
      </c>
    </row>
    <row r="1141" spans="1:3">
      <c r="A1141" s="124">
        <v>1140</v>
      </c>
      <c r="B1141" s="124" t="s">
        <v>990</v>
      </c>
      <c r="C1141" s="124">
        <v>50</v>
      </c>
    </row>
    <row r="1142" spans="1:3">
      <c r="A1142" s="108">
        <v>1141</v>
      </c>
      <c r="B1142" s="108" t="s">
        <v>56</v>
      </c>
      <c r="C1142" s="108">
        <v>1</v>
      </c>
    </row>
    <row r="1143" spans="1:3">
      <c r="A1143" s="108">
        <v>1142</v>
      </c>
      <c r="B1143" s="108" t="s">
        <v>56</v>
      </c>
      <c r="C1143" s="108">
        <v>2</v>
      </c>
    </row>
    <row r="1144" spans="1:3">
      <c r="A1144" s="108">
        <v>1143</v>
      </c>
      <c r="B1144" s="108" t="s">
        <v>56</v>
      </c>
      <c r="C1144" s="108">
        <v>3</v>
      </c>
    </row>
    <row r="1145" spans="1:3">
      <c r="A1145" s="108">
        <v>1144</v>
      </c>
      <c r="B1145" s="108" t="s">
        <v>56</v>
      </c>
      <c r="C1145" s="108">
        <v>4</v>
      </c>
    </row>
    <row r="1146" spans="1:3">
      <c r="A1146" s="108">
        <v>1145</v>
      </c>
      <c r="B1146" s="108" t="s">
        <v>56</v>
      </c>
      <c r="C1146" s="108">
        <v>5</v>
      </c>
    </row>
    <row r="1147" spans="1:3">
      <c r="A1147" s="108">
        <v>1146</v>
      </c>
      <c r="B1147" s="108" t="s">
        <v>56</v>
      </c>
      <c r="C1147" s="108">
        <v>6</v>
      </c>
    </row>
    <row r="1148" spans="1:3">
      <c r="A1148" s="108">
        <v>1147</v>
      </c>
      <c r="B1148" s="108" t="s">
        <v>56</v>
      </c>
      <c r="C1148" s="108">
        <v>7</v>
      </c>
    </row>
    <row r="1149" spans="1:3">
      <c r="A1149" s="108">
        <v>1148</v>
      </c>
      <c r="B1149" s="108" t="s">
        <v>56</v>
      </c>
      <c r="C1149" s="108">
        <v>8</v>
      </c>
    </row>
    <row r="1150" spans="1:3">
      <c r="A1150" s="108">
        <v>1149</v>
      </c>
      <c r="B1150" s="108" t="s">
        <v>56</v>
      </c>
      <c r="C1150" s="108">
        <v>9</v>
      </c>
    </row>
    <row r="1151" spans="1:3">
      <c r="A1151" s="108">
        <v>1150</v>
      </c>
      <c r="B1151" s="108" t="s">
        <v>56</v>
      </c>
      <c r="C1151" s="108">
        <v>10</v>
      </c>
    </row>
    <row r="1152" spans="1:3">
      <c r="A1152" s="108">
        <v>1151</v>
      </c>
      <c r="B1152" s="108" t="s">
        <v>57</v>
      </c>
      <c r="C1152" s="108">
        <v>1</v>
      </c>
    </row>
    <row r="1153" spans="1:3">
      <c r="A1153" s="108">
        <v>1152</v>
      </c>
      <c r="B1153" s="108" t="s">
        <v>57</v>
      </c>
      <c r="C1153" s="108">
        <v>2</v>
      </c>
    </row>
    <row r="1154" spans="1:3">
      <c r="A1154" s="108">
        <v>1153</v>
      </c>
      <c r="B1154" s="108" t="s">
        <v>57</v>
      </c>
      <c r="C1154" s="108">
        <v>3</v>
      </c>
    </row>
    <row r="1155" spans="1:3">
      <c r="A1155" s="108">
        <v>1154</v>
      </c>
      <c r="B1155" s="108" t="s">
        <v>57</v>
      </c>
      <c r="C1155" s="108">
        <v>4</v>
      </c>
    </row>
    <row r="1156" spans="1:3">
      <c r="A1156" s="108">
        <v>1155</v>
      </c>
      <c r="B1156" s="108" t="s">
        <v>57</v>
      </c>
      <c r="C1156" s="108">
        <v>5</v>
      </c>
    </row>
    <row r="1157" spans="1:3">
      <c r="A1157" s="108">
        <v>1156</v>
      </c>
      <c r="B1157" s="108" t="s">
        <v>57</v>
      </c>
      <c r="C1157" s="108">
        <v>6</v>
      </c>
    </row>
    <row r="1158" spans="1:3">
      <c r="A1158" s="108">
        <v>1157</v>
      </c>
      <c r="B1158" s="108" t="s">
        <v>57</v>
      </c>
      <c r="C1158" s="108">
        <v>7</v>
      </c>
    </row>
    <row r="1159" spans="1:3">
      <c r="A1159" s="108">
        <v>1158</v>
      </c>
      <c r="B1159" s="108" t="s">
        <v>57</v>
      </c>
      <c r="C1159" s="108">
        <v>8</v>
      </c>
    </row>
    <row r="1160" spans="1:3">
      <c r="A1160" s="108">
        <v>1159</v>
      </c>
      <c r="B1160" s="108" t="s">
        <v>57</v>
      </c>
      <c r="C1160" s="108">
        <v>9</v>
      </c>
    </row>
    <row r="1161" spans="1:3">
      <c r="A1161" s="108">
        <v>1160</v>
      </c>
      <c r="B1161" s="108" t="s">
        <v>57</v>
      </c>
      <c r="C1161" s="108">
        <v>10</v>
      </c>
    </row>
    <row r="1162" spans="1:3">
      <c r="A1162" s="108">
        <v>1161</v>
      </c>
      <c r="B1162" s="108" t="s">
        <v>58</v>
      </c>
      <c r="C1162" s="108">
        <v>1</v>
      </c>
    </row>
    <row r="1163" spans="1:3">
      <c r="A1163" s="108">
        <v>1162</v>
      </c>
      <c r="B1163" s="108" t="s">
        <v>58</v>
      </c>
      <c r="C1163" s="108">
        <v>2</v>
      </c>
    </row>
    <row r="1164" spans="1:3">
      <c r="A1164" s="108">
        <v>1163</v>
      </c>
      <c r="B1164" s="108" t="s">
        <v>58</v>
      </c>
      <c r="C1164" s="108">
        <v>3</v>
      </c>
    </row>
    <row r="1165" spans="1:3">
      <c r="A1165" s="108">
        <v>1164</v>
      </c>
      <c r="B1165" s="108" t="s">
        <v>58</v>
      </c>
      <c r="C1165" s="108">
        <v>4</v>
      </c>
    </row>
    <row r="1166" spans="1:3">
      <c r="A1166" s="108">
        <v>1165</v>
      </c>
      <c r="B1166" s="108" t="s">
        <v>58</v>
      </c>
      <c r="C1166" s="108">
        <v>5</v>
      </c>
    </row>
    <row r="1167" spans="1:3">
      <c r="A1167" s="108">
        <v>1166</v>
      </c>
      <c r="B1167" s="108" t="s">
        <v>58</v>
      </c>
      <c r="C1167" s="108">
        <v>6</v>
      </c>
    </row>
    <row r="1168" spans="1:3">
      <c r="A1168" s="108">
        <v>1167</v>
      </c>
      <c r="B1168" s="108" t="s">
        <v>58</v>
      </c>
      <c r="C1168" s="108">
        <v>7</v>
      </c>
    </row>
    <row r="1169" spans="1:3">
      <c r="A1169" s="108">
        <v>1168</v>
      </c>
      <c r="B1169" s="108" t="s">
        <v>58</v>
      </c>
      <c r="C1169" s="108">
        <v>8</v>
      </c>
    </row>
    <row r="1170" spans="1:3">
      <c r="A1170" s="108">
        <v>1169</v>
      </c>
      <c r="B1170" s="108" t="s">
        <v>58</v>
      </c>
      <c r="C1170" s="108">
        <v>9</v>
      </c>
    </row>
    <row r="1171" spans="1:3">
      <c r="A1171" s="108">
        <v>1170</v>
      </c>
      <c r="B1171" s="108" t="s">
        <v>58</v>
      </c>
      <c r="C1171" s="108">
        <v>10</v>
      </c>
    </row>
    <row r="1172" spans="1:3">
      <c r="A1172" s="108">
        <v>1171</v>
      </c>
      <c r="B1172" s="108" t="s">
        <v>59</v>
      </c>
      <c r="C1172" s="108">
        <v>1</v>
      </c>
    </row>
    <row r="1173" spans="1:3">
      <c r="A1173" s="108">
        <v>1172</v>
      </c>
      <c r="B1173" s="108" t="s">
        <v>59</v>
      </c>
      <c r="C1173" s="108">
        <v>2</v>
      </c>
    </row>
    <row r="1174" spans="1:3">
      <c r="A1174" s="108">
        <v>1173</v>
      </c>
      <c r="B1174" s="108" t="s">
        <v>59</v>
      </c>
      <c r="C1174" s="108">
        <v>3</v>
      </c>
    </row>
    <row r="1175" spans="1:3">
      <c r="A1175" s="108">
        <v>1174</v>
      </c>
      <c r="B1175" s="108" t="s">
        <v>59</v>
      </c>
      <c r="C1175" s="108">
        <v>4</v>
      </c>
    </row>
    <row r="1176" spans="1:3">
      <c r="A1176" s="108">
        <v>1175</v>
      </c>
      <c r="B1176" s="108" t="s">
        <v>59</v>
      </c>
      <c r="C1176" s="108">
        <v>5</v>
      </c>
    </row>
    <row r="1177" spans="1:3">
      <c r="A1177" s="108">
        <v>1176</v>
      </c>
      <c r="B1177" s="108" t="s">
        <v>59</v>
      </c>
      <c r="C1177" s="108">
        <v>6</v>
      </c>
    </row>
    <row r="1178" spans="1:3">
      <c r="A1178" s="108">
        <v>1177</v>
      </c>
      <c r="B1178" s="108" t="s">
        <v>59</v>
      </c>
      <c r="C1178" s="108">
        <v>7</v>
      </c>
    </row>
    <row r="1179" spans="1:3">
      <c r="A1179" s="108">
        <v>1178</v>
      </c>
      <c r="B1179" s="108" t="s">
        <v>59</v>
      </c>
      <c r="C1179" s="108">
        <v>8</v>
      </c>
    </row>
    <row r="1180" spans="1:3">
      <c r="A1180" s="108">
        <v>1179</v>
      </c>
      <c r="B1180" s="108" t="s">
        <v>59</v>
      </c>
      <c r="C1180" s="108">
        <v>9</v>
      </c>
    </row>
    <row r="1181" spans="1:3">
      <c r="A1181" s="108">
        <v>1180</v>
      </c>
      <c r="B1181" s="108" t="s">
        <v>59</v>
      </c>
      <c r="C1181" s="108">
        <v>10</v>
      </c>
    </row>
    <row r="1182" spans="1:3">
      <c r="A1182" s="108">
        <v>1181</v>
      </c>
      <c r="B1182" s="108" t="s">
        <v>60</v>
      </c>
      <c r="C1182" s="108">
        <v>1</v>
      </c>
    </row>
    <row r="1183" spans="1:3">
      <c r="A1183" s="108">
        <v>1182</v>
      </c>
      <c r="B1183" s="108" t="s">
        <v>60</v>
      </c>
      <c r="C1183" s="108">
        <v>2</v>
      </c>
    </row>
    <row r="1184" spans="1:3">
      <c r="A1184" s="108">
        <v>1183</v>
      </c>
      <c r="B1184" s="108" t="s">
        <v>60</v>
      </c>
      <c r="C1184" s="108">
        <v>3</v>
      </c>
    </row>
    <row r="1185" spans="1:3">
      <c r="A1185" s="108">
        <v>1184</v>
      </c>
      <c r="B1185" s="108" t="s">
        <v>60</v>
      </c>
      <c r="C1185" s="108">
        <v>4</v>
      </c>
    </row>
    <row r="1186" spans="1:3">
      <c r="A1186" s="108">
        <v>1185</v>
      </c>
      <c r="B1186" s="108" t="s">
        <v>60</v>
      </c>
      <c r="C1186" s="108">
        <v>5</v>
      </c>
    </row>
    <row r="1187" spans="1:3">
      <c r="A1187" s="108">
        <v>1186</v>
      </c>
      <c r="B1187" s="108" t="s">
        <v>60</v>
      </c>
      <c r="C1187" s="108">
        <v>6</v>
      </c>
    </row>
    <row r="1188" spans="1:3">
      <c r="A1188" s="108">
        <v>1187</v>
      </c>
      <c r="B1188" s="108" t="s">
        <v>60</v>
      </c>
      <c r="C1188" s="108">
        <v>7</v>
      </c>
    </row>
    <row r="1189" spans="1:3">
      <c r="A1189" s="108">
        <v>1188</v>
      </c>
      <c r="B1189" s="108" t="s">
        <v>60</v>
      </c>
      <c r="C1189" s="108">
        <v>8</v>
      </c>
    </row>
    <row r="1190" spans="1:3">
      <c r="A1190" s="108">
        <v>1189</v>
      </c>
      <c r="B1190" s="108" t="s">
        <v>60</v>
      </c>
      <c r="C1190" s="108">
        <v>9</v>
      </c>
    </row>
    <row r="1191" spans="1:3">
      <c r="A1191" s="108">
        <v>1190</v>
      </c>
      <c r="B1191" s="108" t="s">
        <v>60</v>
      </c>
      <c r="C1191" s="108">
        <v>10</v>
      </c>
    </row>
    <row r="1192" spans="1:3">
      <c r="A1192" s="108">
        <v>1191</v>
      </c>
      <c r="B1192" s="108" t="s">
        <v>56</v>
      </c>
      <c r="C1192" s="108">
        <v>1</v>
      </c>
    </row>
    <row r="1193" spans="1:3">
      <c r="A1193" s="108">
        <v>1192</v>
      </c>
      <c r="B1193" s="108" t="s">
        <v>56</v>
      </c>
      <c r="C1193" s="108">
        <v>2</v>
      </c>
    </row>
    <row r="1194" spans="1:3">
      <c r="A1194" s="108">
        <v>1193</v>
      </c>
      <c r="B1194" s="108" t="s">
        <v>56</v>
      </c>
      <c r="C1194" s="108">
        <v>3</v>
      </c>
    </row>
    <row r="1195" spans="1:3">
      <c r="A1195" s="108">
        <v>1194</v>
      </c>
      <c r="B1195" s="108" t="s">
        <v>56</v>
      </c>
      <c r="C1195" s="108">
        <v>4</v>
      </c>
    </row>
    <row r="1196" spans="1:3">
      <c r="A1196" s="108">
        <v>1195</v>
      </c>
      <c r="B1196" s="108" t="s">
        <v>56</v>
      </c>
      <c r="C1196" s="108">
        <v>5</v>
      </c>
    </row>
    <row r="1197" spans="1:3">
      <c r="A1197" s="108">
        <v>1196</v>
      </c>
      <c r="B1197" s="108" t="s">
        <v>56</v>
      </c>
      <c r="C1197" s="108">
        <v>6</v>
      </c>
    </row>
    <row r="1198" spans="1:3">
      <c r="A1198" s="108">
        <v>1197</v>
      </c>
      <c r="B1198" s="108" t="s">
        <v>56</v>
      </c>
      <c r="C1198" s="108">
        <v>7</v>
      </c>
    </row>
    <row r="1199" spans="1:3">
      <c r="A1199" s="108">
        <v>1198</v>
      </c>
      <c r="B1199" s="108" t="s">
        <v>56</v>
      </c>
      <c r="C1199" s="108">
        <v>8</v>
      </c>
    </row>
    <row r="1200" spans="1:3">
      <c r="A1200" s="108">
        <v>1199</v>
      </c>
      <c r="B1200" s="108" t="s">
        <v>56</v>
      </c>
      <c r="C1200" s="108">
        <v>9</v>
      </c>
    </row>
    <row r="1201" spans="1:3">
      <c r="A1201" s="108">
        <v>1200</v>
      </c>
      <c r="B1201" s="108" t="s">
        <v>56</v>
      </c>
      <c r="C1201" s="108">
        <v>10</v>
      </c>
    </row>
    <row r="1202" spans="1:3">
      <c r="A1202" s="108">
        <v>1201</v>
      </c>
      <c r="B1202" s="108" t="s">
        <v>57</v>
      </c>
      <c r="C1202" s="108">
        <v>1</v>
      </c>
    </row>
    <row r="1203" spans="1:3">
      <c r="A1203" s="108">
        <v>1202</v>
      </c>
      <c r="B1203" s="108" t="s">
        <v>57</v>
      </c>
      <c r="C1203" s="108">
        <v>2</v>
      </c>
    </row>
    <row r="1204" spans="1:3">
      <c r="A1204" s="108">
        <v>1203</v>
      </c>
      <c r="B1204" s="108" t="s">
        <v>57</v>
      </c>
      <c r="C1204" s="108">
        <v>3</v>
      </c>
    </row>
    <row r="1205" spans="1:3">
      <c r="A1205" s="108">
        <v>1204</v>
      </c>
      <c r="B1205" s="108" t="s">
        <v>57</v>
      </c>
      <c r="C1205" s="108">
        <v>4</v>
      </c>
    </row>
    <row r="1206" spans="1:3">
      <c r="A1206" s="108">
        <v>1205</v>
      </c>
      <c r="B1206" s="108" t="s">
        <v>57</v>
      </c>
      <c r="C1206" s="108">
        <v>5</v>
      </c>
    </row>
    <row r="1207" spans="1:3">
      <c r="A1207" s="108">
        <v>1206</v>
      </c>
      <c r="B1207" s="108" t="s">
        <v>57</v>
      </c>
      <c r="C1207" s="108">
        <v>6</v>
      </c>
    </row>
    <row r="1208" spans="1:3">
      <c r="A1208" s="108">
        <v>1207</v>
      </c>
      <c r="B1208" s="108" t="s">
        <v>57</v>
      </c>
      <c r="C1208" s="108">
        <v>7</v>
      </c>
    </row>
    <row r="1209" spans="1:3">
      <c r="A1209" s="108">
        <v>1208</v>
      </c>
      <c r="B1209" s="108" t="s">
        <v>57</v>
      </c>
      <c r="C1209" s="108">
        <v>8</v>
      </c>
    </row>
    <row r="1210" spans="1:3">
      <c r="A1210" s="108">
        <v>1209</v>
      </c>
      <c r="B1210" s="108" t="s">
        <v>57</v>
      </c>
      <c r="C1210" s="108">
        <v>9</v>
      </c>
    </row>
    <row r="1211" spans="1:3">
      <c r="A1211" s="108">
        <v>1210</v>
      </c>
      <c r="B1211" s="108" t="s">
        <v>57</v>
      </c>
      <c r="C1211" s="108">
        <v>10</v>
      </c>
    </row>
    <row r="1212" spans="1:3">
      <c r="A1212" s="108">
        <v>1211</v>
      </c>
      <c r="B1212" s="108" t="s">
        <v>58</v>
      </c>
      <c r="C1212" s="108">
        <v>1</v>
      </c>
    </row>
    <row r="1213" spans="1:3">
      <c r="A1213" s="108">
        <v>1212</v>
      </c>
      <c r="B1213" s="108" t="s">
        <v>58</v>
      </c>
      <c r="C1213" s="108">
        <v>2</v>
      </c>
    </row>
    <row r="1214" spans="1:3">
      <c r="A1214" s="108">
        <v>1213</v>
      </c>
      <c r="B1214" s="108" t="s">
        <v>58</v>
      </c>
      <c r="C1214" s="108">
        <v>3</v>
      </c>
    </row>
    <row r="1215" spans="1:3">
      <c r="A1215" s="108">
        <v>1214</v>
      </c>
      <c r="B1215" s="108" t="s">
        <v>58</v>
      </c>
      <c r="C1215" s="108">
        <v>4</v>
      </c>
    </row>
    <row r="1216" spans="1:3">
      <c r="A1216" s="108">
        <v>1215</v>
      </c>
      <c r="B1216" s="108" t="s">
        <v>58</v>
      </c>
      <c r="C1216" s="108">
        <v>5</v>
      </c>
    </row>
    <row r="1217" spans="1:3">
      <c r="A1217" s="108">
        <v>1216</v>
      </c>
      <c r="B1217" s="108" t="s">
        <v>58</v>
      </c>
      <c r="C1217" s="108">
        <v>6</v>
      </c>
    </row>
    <row r="1218" spans="1:3">
      <c r="A1218" s="108">
        <v>1217</v>
      </c>
      <c r="B1218" s="108" t="s">
        <v>58</v>
      </c>
      <c r="C1218" s="108">
        <v>7</v>
      </c>
    </row>
    <row r="1219" spans="1:3">
      <c r="A1219" s="108">
        <v>1218</v>
      </c>
      <c r="B1219" s="108" t="s">
        <v>58</v>
      </c>
      <c r="C1219" s="108">
        <v>8</v>
      </c>
    </row>
    <row r="1220" spans="1:3">
      <c r="A1220" s="108">
        <v>1219</v>
      </c>
      <c r="B1220" s="108" t="s">
        <v>58</v>
      </c>
      <c r="C1220" s="108">
        <v>9</v>
      </c>
    </row>
    <row r="1221" spans="1:3">
      <c r="A1221" s="108">
        <v>1220</v>
      </c>
      <c r="B1221" s="108" t="s">
        <v>58</v>
      </c>
      <c r="C1221" s="108">
        <v>10</v>
      </c>
    </row>
    <row r="1222" spans="1:3">
      <c r="A1222" s="108">
        <v>1221</v>
      </c>
      <c r="B1222" s="108" t="s">
        <v>59</v>
      </c>
      <c r="C1222" s="108">
        <v>1</v>
      </c>
    </row>
    <row r="1223" spans="1:3">
      <c r="A1223" s="108">
        <v>1222</v>
      </c>
      <c r="B1223" s="108" t="s">
        <v>59</v>
      </c>
      <c r="C1223" s="108">
        <v>2</v>
      </c>
    </row>
    <row r="1224" spans="1:3">
      <c r="A1224" s="108">
        <v>1223</v>
      </c>
      <c r="B1224" s="108" t="s">
        <v>59</v>
      </c>
      <c r="C1224" s="108">
        <v>3</v>
      </c>
    </row>
    <row r="1225" spans="1:3">
      <c r="A1225" s="108">
        <v>1224</v>
      </c>
      <c r="B1225" s="108" t="s">
        <v>59</v>
      </c>
      <c r="C1225" s="108">
        <v>4</v>
      </c>
    </row>
    <row r="1226" spans="1:3">
      <c r="A1226" s="108">
        <v>1225</v>
      </c>
      <c r="B1226" s="108" t="s">
        <v>59</v>
      </c>
      <c r="C1226" s="108">
        <v>5</v>
      </c>
    </row>
    <row r="1227" spans="1:3">
      <c r="A1227" s="108">
        <v>1226</v>
      </c>
      <c r="B1227" s="108" t="s">
        <v>59</v>
      </c>
      <c r="C1227" s="108">
        <v>6</v>
      </c>
    </row>
    <row r="1228" spans="1:3">
      <c r="A1228" s="108">
        <v>1227</v>
      </c>
      <c r="B1228" s="108" t="s">
        <v>59</v>
      </c>
      <c r="C1228" s="108">
        <v>7</v>
      </c>
    </row>
    <row r="1229" spans="1:3">
      <c r="A1229" s="108">
        <v>1228</v>
      </c>
      <c r="B1229" s="108" t="s">
        <v>59</v>
      </c>
      <c r="C1229" s="108">
        <v>8</v>
      </c>
    </row>
    <row r="1230" spans="1:3">
      <c r="A1230" s="108">
        <v>1229</v>
      </c>
      <c r="B1230" s="108" t="s">
        <v>59</v>
      </c>
      <c r="C1230" s="108">
        <v>9</v>
      </c>
    </row>
    <row r="1231" spans="1:3">
      <c r="A1231" s="108">
        <v>1230</v>
      </c>
      <c r="B1231" s="108" t="s">
        <v>59</v>
      </c>
      <c r="C1231" s="108">
        <v>10</v>
      </c>
    </row>
    <row r="1232" spans="1:3">
      <c r="A1232" s="108">
        <v>1231</v>
      </c>
      <c r="B1232" s="108" t="s">
        <v>60</v>
      </c>
      <c r="C1232" s="108">
        <v>1</v>
      </c>
    </row>
    <row r="1233" spans="1:3">
      <c r="A1233" s="108">
        <v>1232</v>
      </c>
      <c r="B1233" s="108" t="s">
        <v>60</v>
      </c>
      <c r="C1233" s="108">
        <v>2</v>
      </c>
    </row>
    <row r="1234" spans="1:3">
      <c r="A1234" s="108">
        <v>1233</v>
      </c>
      <c r="B1234" s="108" t="s">
        <v>60</v>
      </c>
      <c r="C1234" s="108">
        <v>3</v>
      </c>
    </row>
    <row r="1235" spans="1:3">
      <c r="A1235" s="108">
        <v>1234</v>
      </c>
      <c r="B1235" s="108" t="s">
        <v>60</v>
      </c>
      <c r="C1235" s="108">
        <v>4</v>
      </c>
    </row>
    <row r="1236" spans="1:3">
      <c r="A1236" s="108">
        <v>1235</v>
      </c>
      <c r="B1236" s="108" t="s">
        <v>60</v>
      </c>
      <c r="C1236" s="108">
        <v>5</v>
      </c>
    </row>
    <row r="1237" spans="1:3">
      <c r="A1237" s="108">
        <v>1236</v>
      </c>
      <c r="B1237" s="108" t="s">
        <v>60</v>
      </c>
      <c r="C1237" s="108">
        <v>6</v>
      </c>
    </row>
    <row r="1238" spans="1:3">
      <c r="A1238" s="108">
        <v>1237</v>
      </c>
      <c r="B1238" s="108" t="s">
        <v>60</v>
      </c>
      <c r="C1238" s="108">
        <v>7</v>
      </c>
    </row>
    <row r="1239" spans="1:3">
      <c r="A1239" s="108">
        <v>1238</v>
      </c>
      <c r="B1239" s="108" t="s">
        <v>60</v>
      </c>
      <c r="C1239" s="108">
        <v>8</v>
      </c>
    </row>
    <row r="1240" spans="1:3">
      <c r="A1240" s="108">
        <v>1239</v>
      </c>
      <c r="B1240" s="108" t="s">
        <v>60</v>
      </c>
      <c r="C1240" s="108">
        <v>9</v>
      </c>
    </row>
    <row r="1241" spans="1:3">
      <c r="A1241" s="108">
        <v>1240</v>
      </c>
      <c r="B1241" s="108" t="s">
        <v>60</v>
      </c>
      <c r="C1241" s="108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29D1-6792-4882-BF54-AF3A67A05DEE}">
  <sheetPr>
    <tabColor rgb="FF00B050"/>
  </sheetPr>
  <dimension ref="A1:AD1318"/>
  <sheetViews>
    <sheetView zoomScaleNormal="100" workbookViewId="0">
      <pane ySplit="1" topLeftCell="A36" activePane="bottomLeft" state="frozen"/>
      <selection activeCell="B1" sqref="B1"/>
      <selection pane="bottomLeft" activeCell="N72" sqref="N72"/>
    </sheetView>
  </sheetViews>
  <sheetFormatPr defaultRowHeight="16.5"/>
  <cols>
    <col min="1" max="1" width="9.125" bestFit="1" customWidth="1"/>
    <col min="2" max="2" width="11.625" bestFit="1" customWidth="1"/>
    <col min="3" max="3" width="7.875" bestFit="1" customWidth="1"/>
    <col min="4" max="4" width="13.75" style="35" bestFit="1" customWidth="1"/>
    <col min="5" max="5" width="12.625" style="38" bestFit="1" customWidth="1"/>
    <col min="6" max="6" width="12.625" bestFit="1" customWidth="1"/>
    <col min="7" max="7" width="5.5" customWidth="1"/>
    <col min="8" max="8" width="14.875" style="37" bestFit="1" customWidth="1"/>
    <col min="9" max="9" width="15.5" bestFit="1" customWidth="1"/>
    <col min="10" max="10" width="18.125" style="32" bestFit="1" customWidth="1"/>
    <col min="11" max="11" width="5.625" customWidth="1"/>
    <col min="12" max="12" width="9.125" bestFit="1" customWidth="1"/>
    <col min="13" max="13" width="10.375" bestFit="1" customWidth="1"/>
    <col min="14" max="14" width="11.75" bestFit="1" customWidth="1"/>
    <col min="15" max="15" width="7.5" style="32" bestFit="1" customWidth="1"/>
    <col min="16" max="16" width="15" style="47" bestFit="1" customWidth="1"/>
    <col min="17" max="17" width="20.75" style="32" bestFit="1" customWidth="1"/>
    <col min="18" max="18" width="15.75" bestFit="1" customWidth="1"/>
    <col min="19" max="20" width="9.625" bestFit="1" customWidth="1"/>
    <col min="21" max="21" width="11.75" bestFit="1" customWidth="1"/>
    <col min="22" max="22" width="5.75" customWidth="1"/>
    <col min="23" max="23" width="19.375" bestFit="1" customWidth="1"/>
    <col min="24" max="24" width="8.5" style="32" bestFit="1" customWidth="1"/>
    <col min="25" max="25" width="12.875" bestFit="1" customWidth="1"/>
    <col min="26" max="26" width="19.25" bestFit="1" customWidth="1"/>
    <col min="27" max="27" width="11" style="32" bestFit="1" customWidth="1"/>
    <col min="29" max="29" width="13.75" bestFit="1" customWidth="1"/>
    <col min="30" max="30" width="11"/>
  </cols>
  <sheetData>
    <row r="1" spans="1:27" ht="24">
      <c r="A1" s="58" t="s">
        <v>0</v>
      </c>
      <c r="B1" s="58" t="s">
        <v>1</v>
      </c>
      <c r="C1" s="58" t="s">
        <v>61</v>
      </c>
      <c r="D1" s="14" t="s">
        <v>130</v>
      </c>
      <c r="E1" s="59" t="s">
        <v>88</v>
      </c>
      <c r="F1" s="58" t="s">
        <v>124</v>
      </c>
      <c r="H1" s="60" t="s">
        <v>125</v>
      </c>
      <c r="I1" s="58" t="s">
        <v>88</v>
      </c>
      <c r="J1" s="33" t="s">
        <v>123</v>
      </c>
      <c r="L1" s="58" t="s">
        <v>0</v>
      </c>
      <c r="M1" s="14" t="s">
        <v>131</v>
      </c>
      <c r="N1" s="58" t="s">
        <v>89</v>
      </c>
      <c r="O1" s="57" t="s">
        <v>127</v>
      </c>
      <c r="P1" s="46" t="s">
        <v>128</v>
      </c>
      <c r="Q1" s="56" t="s">
        <v>129</v>
      </c>
      <c r="R1" s="14" t="s">
        <v>132</v>
      </c>
      <c r="S1" s="14" t="s">
        <v>100</v>
      </c>
      <c r="T1" s="14" t="s">
        <v>99</v>
      </c>
      <c r="U1" s="25" t="s">
        <v>77</v>
      </c>
      <c r="W1" s="14" t="s">
        <v>134</v>
      </c>
      <c r="X1" s="48" t="s">
        <v>133</v>
      </c>
      <c r="Y1" s="4" t="s">
        <v>135</v>
      </c>
      <c r="Z1" s="14" t="s">
        <v>139</v>
      </c>
      <c r="AA1" s="61" t="s">
        <v>138</v>
      </c>
    </row>
    <row r="2" spans="1:27">
      <c r="A2">
        <v>1</v>
      </c>
      <c r="B2" t="s">
        <v>2</v>
      </c>
      <c r="C2">
        <v>1</v>
      </c>
      <c r="D2" s="35">
        <v>30</v>
      </c>
      <c r="E2" s="38">
        <v>0</v>
      </c>
      <c r="F2">
        <v>0</v>
      </c>
      <c r="H2" s="37">
        <v>14</v>
      </c>
      <c r="I2">
        <v>0</v>
      </c>
      <c r="J2" s="27">
        <v>1</v>
      </c>
      <c r="L2">
        <v>1</v>
      </c>
      <c r="M2">
        <v>5</v>
      </c>
      <c r="N2">
        <v>0</v>
      </c>
      <c r="O2" s="41">
        <v>15</v>
      </c>
      <c r="P2" s="47">
        <f>J2*O2</f>
        <v>15</v>
      </c>
      <c r="Q2" s="27">
        <v>15</v>
      </c>
      <c r="R2">
        <v>15</v>
      </c>
      <c r="S2" s="15" t="s">
        <v>101</v>
      </c>
      <c r="T2" s="15" t="s">
        <v>103</v>
      </c>
      <c r="U2" s="20">
        <v>1E-3</v>
      </c>
      <c r="W2">
        <v>1</v>
      </c>
      <c r="X2" s="49">
        <v>5</v>
      </c>
      <c r="Y2">
        <f t="shared" ref="Y2:Y65" si="0">X2/Q2</f>
        <v>0.33333333333333331</v>
      </c>
      <c r="Z2">
        <v>1</v>
      </c>
      <c r="AA2" s="62">
        <v>0</v>
      </c>
    </row>
    <row r="3" spans="1:27">
      <c r="A3">
        <v>2</v>
      </c>
      <c r="B3" t="s">
        <v>2</v>
      </c>
      <c r="C3">
        <v>2</v>
      </c>
      <c r="D3" s="35">
        <f>D2+E3</f>
        <v>35</v>
      </c>
      <c r="E3" s="35">
        <v>5</v>
      </c>
      <c r="F3">
        <f t="shared" ref="F3:F6" si="1">E3-E2</f>
        <v>5</v>
      </c>
      <c r="H3" s="37">
        <v>20</v>
      </c>
      <c r="I3" s="37">
        <f>H3-H2</f>
        <v>6</v>
      </c>
      <c r="J3" s="26">
        <v>4</v>
      </c>
      <c r="L3">
        <v>2</v>
      </c>
      <c r="M3">
        <f>M2+N3</f>
        <v>6</v>
      </c>
      <c r="N3">
        <v>1</v>
      </c>
      <c r="O3" s="42">
        <v>16</v>
      </c>
      <c r="P3" s="47">
        <f t="shared" ref="P3:P66" si="2">J3*O3</f>
        <v>64</v>
      </c>
      <c r="Q3" s="26">
        <v>15</v>
      </c>
      <c r="R3">
        <v>15</v>
      </c>
      <c r="S3" s="15" t="s">
        <v>101</v>
      </c>
      <c r="T3" s="15" t="s">
        <v>103</v>
      </c>
      <c r="U3" s="20">
        <v>2E-3</v>
      </c>
      <c r="W3">
        <f>Y3*R3</f>
        <v>2</v>
      </c>
      <c r="X3" s="50">
        <v>2</v>
      </c>
      <c r="Y3">
        <f t="shared" si="0"/>
        <v>0.13333333333333333</v>
      </c>
      <c r="Z3">
        <v>2</v>
      </c>
      <c r="AA3" s="63">
        <v>2</v>
      </c>
    </row>
    <row r="4" spans="1:27">
      <c r="A4">
        <v>3</v>
      </c>
      <c r="B4" t="s">
        <v>2</v>
      </c>
      <c r="C4">
        <v>3</v>
      </c>
      <c r="D4" s="35">
        <f t="shared" ref="D4:D67" si="3">D3+E4</f>
        <v>41</v>
      </c>
      <c r="E4" s="38">
        <v>6</v>
      </c>
      <c r="F4">
        <f t="shared" si="1"/>
        <v>1</v>
      </c>
      <c r="H4" s="37">
        <v>27</v>
      </c>
      <c r="I4" s="37">
        <f>H4-H3</f>
        <v>7</v>
      </c>
      <c r="J4" s="27">
        <v>5</v>
      </c>
      <c r="L4">
        <v>3</v>
      </c>
      <c r="M4">
        <f t="shared" ref="M4:M10" si="4">M3+N4</f>
        <v>7</v>
      </c>
      <c r="N4">
        <v>1</v>
      </c>
      <c r="O4" s="41">
        <v>17</v>
      </c>
      <c r="P4" s="47">
        <f t="shared" si="2"/>
        <v>85</v>
      </c>
      <c r="Q4" s="27">
        <v>15</v>
      </c>
      <c r="R4">
        <v>15</v>
      </c>
      <c r="S4" s="15" t="s">
        <v>101</v>
      </c>
      <c r="T4" s="15" t="s">
        <v>103</v>
      </c>
      <c r="U4" s="20">
        <v>3.0000000000000001E-3</v>
      </c>
      <c r="W4">
        <f>Y4*R4</f>
        <v>2</v>
      </c>
      <c r="X4" s="49">
        <v>2</v>
      </c>
      <c r="Y4">
        <f t="shared" si="0"/>
        <v>0.13333333333333333</v>
      </c>
      <c r="Z4">
        <v>2</v>
      </c>
      <c r="AA4" s="62">
        <v>2</v>
      </c>
    </row>
    <row r="5" spans="1:27">
      <c r="A5">
        <v>4</v>
      </c>
      <c r="B5" t="s">
        <v>2</v>
      </c>
      <c r="C5">
        <v>4</v>
      </c>
      <c r="D5" s="35">
        <f t="shared" si="3"/>
        <v>48</v>
      </c>
      <c r="E5" s="38">
        <v>7</v>
      </c>
      <c r="F5">
        <f t="shared" si="1"/>
        <v>1</v>
      </c>
      <c r="H5" s="37">
        <v>48</v>
      </c>
      <c r="I5" s="37">
        <f t="shared" ref="I5:I68" si="5">H5-H4</f>
        <v>21</v>
      </c>
      <c r="J5" s="26">
        <v>5</v>
      </c>
      <c r="L5">
        <v>4</v>
      </c>
      <c r="M5">
        <f t="shared" si="4"/>
        <v>8</v>
      </c>
      <c r="N5">
        <v>1</v>
      </c>
      <c r="O5" s="42">
        <v>18</v>
      </c>
      <c r="P5" s="47">
        <f t="shared" si="2"/>
        <v>90</v>
      </c>
      <c r="Q5" s="26">
        <v>15</v>
      </c>
      <c r="R5">
        <v>15</v>
      </c>
      <c r="S5" s="15" t="s">
        <v>72</v>
      </c>
      <c r="T5" s="15" t="s">
        <v>103</v>
      </c>
      <c r="U5" s="20">
        <v>4.0000000000000001E-3</v>
      </c>
      <c r="W5">
        <f>Y5*R5</f>
        <v>2</v>
      </c>
      <c r="X5" s="50">
        <v>2</v>
      </c>
      <c r="Y5">
        <f t="shared" si="0"/>
        <v>0.13333333333333333</v>
      </c>
      <c r="Z5">
        <v>2</v>
      </c>
      <c r="AA5" s="63">
        <v>2</v>
      </c>
    </row>
    <row r="6" spans="1:27">
      <c r="A6">
        <v>5</v>
      </c>
      <c r="B6" t="s">
        <v>2</v>
      </c>
      <c r="C6">
        <v>5</v>
      </c>
      <c r="D6" s="35">
        <f t="shared" si="3"/>
        <v>56</v>
      </c>
      <c r="E6" s="38">
        <v>8</v>
      </c>
      <c r="F6">
        <f t="shared" si="1"/>
        <v>1</v>
      </c>
      <c r="H6" s="37">
        <v>75</v>
      </c>
      <c r="I6" s="37">
        <f t="shared" si="5"/>
        <v>27</v>
      </c>
      <c r="J6" s="27">
        <v>5</v>
      </c>
      <c r="L6">
        <v>5</v>
      </c>
      <c r="M6">
        <f t="shared" si="4"/>
        <v>9</v>
      </c>
      <c r="N6">
        <v>1</v>
      </c>
      <c r="O6" s="41">
        <v>19</v>
      </c>
      <c r="P6" s="47">
        <f t="shared" si="2"/>
        <v>95</v>
      </c>
      <c r="Q6" s="27">
        <v>15</v>
      </c>
      <c r="R6">
        <v>15</v>
      </c>
      <c r="S6" s="15" t="s">
        <v>102</v>
      </c>
      <c r="T6" s="15" t="s">
        <v>103</v>
      </c>
      <c r="U6" s="20">
        <v>5.0000000000000001E-3</v>
      </c>
      <c r="W6">
        <f>Y6*R6</f>
        <v>3</v>
      </c>
      <c r="X6" s="49">
        <v>3</v>
      </c>
      <c r="Y6">
        <f t="shared" si="0"/>
        <v>0.2</v>
      </c>
      <c r="Z6">
        <v>2</v>
      </c>
      <c r="AA6" s="62">
        <v>2</v>
      </c>
    </row>
    <row r="7" spans="1:27">
      <c r="A7">
        <v>6</v>
      </c>
      <c r="B7" t="s">
        <v>2</v>
      </c>
      <c r="C7">
        <v>6</v>
      </c>
      <c r="D7" s="35">
        <f t="shared" si="3"/>
        <v>65</v>
      </c>
      <c r="E7" s="35">
        <v>9</v>
      </c>
      <c r="F7">
        <f>E7-E6</f>
        <v>1</v>
      </c>
      <c r="H7" s="37">
        <v>108</v>
      </c>
      <c r="I7" s="37">
        <f t="shared" si="5"/>
        <v>33</v>
      </c>
      <c r="J7" s="26">
        <v>5</v>
      </c>
      <c r="L7">
        <v>6</v>
      </c>
      <c r="M7">
        <f t="shared" si="4"/>
        <v>10</v>
      </c>
      <c r="N7">
        <v>1</v>
      </c>
      <c r="O7" s="42">
        <v>20</v>
      </c>
      <c r="P7" s="47">
        <f t="shared" si="2"/>
        <v>100</v>
      </c>
      <c r="Q7" s="26">
        <v>15</v>
      </c>
      <c r="R7">
        <v>15</v>
      </c>
      <c r="S7" s="15" t="s">
        <v>101</v>
      </c>
      <c r="T7" s="15" t="s">
        <v>104</v>
      </c>
      <c r="U7" s="20">
        <v>1E-3</v>
      </c>
      <c r="W7">
        <f>Y7*R7</f>
        <v>3</v>
      </c>
      <c r="X7" s="50">
        <v>3</v>
      </c>
      <c r="Y7">
        <f t="shared" si="0"/>
        <v>0.2</v>
      </c>
      <c r="Z7">
        <v>2</v>
      </c>
      <c r="AA7" s="63">
        <v>2</v>
      </c>
    </row>
    <row r="8" spans="1:27">
      <c r="A8">
        <v>7</v>
      </c>
      <c r="B8" t="s">
        <v>2</v>
      </c>
      <c r="C8">
        <v>7</v>
      </c>
      <c r="D8" s="35">
        <f t="shared" si="3"/>
        <v>75</v>
      </c>
      <c r="E8" s="38">
        <v>10</v>
      </c>
      <c r="F8">
        <f>E8-E7</f>
        <v>1</v>
      </c>
      <c r="H8" s="37">
        <v>147</v>
      </c>
      <c r="I8" s="37">
        <f t="shared" si="5"/>
        <v>39</v>
      </c>
      <c r="J8" s="27">
        <v>5</v>
      </c>
      <c r="L8">
        <v>7</v>
      </c>
      <c r="M8">
        <f t="shared" si="4"/>
        <v>11</v>
      </c>
      <c r="N8">
        <v>1</v>
      </c>
      <c r="O8" s="41">
        <v>21</v>
      </c>
      <c r="P8" s="47">
        <f t="shared" si="2"/>
        <v>105</v>
      </c>
      <c r="Q8" s="27">
        <v>16</v>
      </c>
      <c r="R8">
        <v>15</v>
      </c>
      <c r="S8" s="15" t="s">
        <v>101</v>
      </c>
      <c r="T8" s="15" t="s">
        <v>104</v>
      </c>
      <c r="U8" s="20">
        <v>2E-3</v>
      </c>
      <c r="W8">
        <v>3</v>
      </c>
      <c r="X8" s="49">
        <v>3</v>
      </c>
      <c r="Y8">
        <f t="shared" si="0"/>
        <v>0.1875</v>
      </c>
      <c r="Z8">
        <v>2</v>
      </c>
      <c r="AA8" s="62">
        <v>2</v>
      </c>
    </row>
    <row r="9" spans="1:27">
      <c r="A9">
        <v>8</v>
      </c>
      <c r="B9" t="s">
        <v>2</v>
      </c>
      <c r="C9">
        <v>8</v>
      </c>
      <c r="D9" s="35">
        <f t="shared" si="3"/>
        <v>86</v>
      </c>
      <c r="E9" s="38">
        <v>11</v>
      </c>
      <c r="F9">
        <f t="shared" ref="F9:F72" si="6">E9-E8</f>
        <v>1</v>
      </c>
      <c r="H9" s="37">
        <v>192</v>
      </c>
      <c r="I9" s="37">
        <f t="shared" si="5"/>
        <v>45</v>
      </c>
      <c r="J9" s="26">
        <v>5</v>
      </c>
      <c r="L9">
        <v>8</v>
      </c>
      <c r="M9">
        <f t="shared" si="4"/>
        <v>12</v>
      </c>
      <c r="N9">
        <v>1</v>
      </c>
      <c r="O9" s="42">
        <v>22</v>
      </c>
      <c r="P9" s="47">
        <f t="shared" si="2"/>
        <v>110</v>
      </c>
      <c r="Q9" s="26">
        <v>16</v>
      </c>
      <c r="R9">
        <v>15</v>
      </c>
      <c r="S9" s="15" t="s">
        <v>101</v>
      </c>
      <c r="T9" s="15" t="s">
        <v>104</v>
      </c>
      <c r="U9" s="20">
        <v>3.0000000000000001E-3</v>
      </c>
      <c r="W9">
        <v>3</v>
      </c>
      <c r="X9" s="50">
        <v>3</v>
      </c>
      <c r="Y9">
        <f t="shared" si="0"/>
        <v>0.1875</v>
      </c>
      <c r="Z9">
        <v>2</v>
      </c>
      <c r="AA9" s="63">
        <v>2</v>
      </c>
    </row>
    <row r="10" spans="1:27">
      <c r="A10">
        <v>9</v>
      </c>
      <c r="B10" t="s">
        <v>2</v>
      </c>
      <c r="C10">
        <v>9</v>
      </c>
      <c r="D10" s="35">
        <f t="shared" si="3"/>
        <v>98</v>
      </c>
      <c r="E10" s="38">
        <v>12</v>
      </c>
      <c r="F10">
        <f t="shared" si="6"/>
        <v>1</v>
      </c>
      <c r="H10" s="37">
        <v>243</v>
      </c>
      <c r="I10" s="37">
        <f t="shared" si="5"/>
        <v>51</v>
      </c>
      <c r="J10" s="27">
        <v>5</v>
      </c>
      <c r="L10">
        <v>9</v>
      </c>
      <c r="M10">
        <f t="shared" si="4"/>
        <v>13</v>
      </c>
      <c r="N10">
        <v>1</v>
      </c>
      <c r="O10" s="41">
        <v>23</v>
      </c>
      <c r="P10" s="47">
        <f t="shared" si="2"/>
        <v>115</v>
      </c>
      <c r="Q10" s="27">
        <v>16</v>
      </c>
      <c r="R10">
        <v>15</v>
      </c>
      <c r="S10" s="15" t="s">
        <v>101</v>
      </c>
      <c r="T10" s="15" t="s">
        <v>104</v>
      </c>
      <c r="U10" s="20">
        <v>4.0000000000000001E-3</v>
      </c>
      <c r="W10">
        <v>3</v>
      </c>
      <c r="X10" s="49">
        <v>3</v>
      </c>
      <c r="Y10">
        <f t="shared" si="0"/>
        <v>0.1875</v>
      </c>
      <c r="Z10">
        <v>2</v>
      </c>
      <c r="AA10" s="62">
        <v>2</v>
      </c>
    </row>
    <row r="11" spans="1:27">
      <c r="A11">
        <v>10</v>
      </c>
      <c r="B11" t="s">
        <v>2</v>
      </c>
      <c r="C11">
        <v>10</v>
      </c>
      <c r="D11" s="35">
        <f t="shared" si="3"/>
        <v>111</v>
      </c>
      <c r="E11" s="38">
        <v>13</v>
      </c>
      <c r="F11">
        <f t="shared" si="6"/>
        <v>1</v>
      </c>
      <c r="H11" s="37">
        <v>300</v>
      </c>
      <c r="I11" s="37">
        <f t="shared" si="5"/>
        <v>57</v>
      </c>
      <c r="J11" s="26">
        <v>5</v>
      </c>
      <c r="L11">
        <v>10</v>
      </c>
      <c r="M11">
        <f>M10+N11</f>
        <v>14</v>
      </c>
      <c r="N11">
        <v>1</v>
      </c>
      <c r="O11" s="42">
        <v>24</v>
      </c>
      <c r="P11" s="47">
        <f t="shared" si="2"/>
        <v>120</v>
      </c>
      <c r="Q11" s="26">
        <v>16</v>
      </c>
      <c r="R11">
        <v>15</v>
      </c>
      <c r="S11" s="15" t="s">
        <v>102</v>
      </c>
      <c r="T11" s="15" t="s">
        <v>104</v>
      </c>
      <c r="U11" s="20">
        <v>5.0000000000000001E-3</v>
      </c>
      <c r="W11">
        <v>3</v>
      </c>
      <c r="X11" s="50">
        <v>3</v>
      </c>
      <c r="Y11">
        <f t="shared" si="0"/>
        <v>0.1875</v>
      </c>
      <c r="Z11">
        <v>2</v>
      </c>
      <c r="AA11" s="63">
        <v>2</v>
      </c>
    </row>
    <row r="12" spans="1:27">
      <c r="A12" s="6">
        <v>11</v>
      </c>
      <c r="B12" s="6" t="s">
        <v>3</v>
      </c>
      <c r="C12" s="6">
        <v>1</v>
      </c>
      <c r="D12" s="36">
        <f t="shared" si="3"/>
        <v>211</v>
      </c>
      <c r="E12" s="39">
        <v>100</v>
      </c>
      <c r="F12" s="6">
        <f t="shared" si="6"/>
        <v>87</v>
      </c>
      <c r="H12" s="37">
        <v>303</v>
      </c>
      <c r="I12" s="37">
        <f t="shared" si="5"/>
        <v>3</v>
      </c>
      <c r="J12" s="27">
        <v>5</v>
      </c>
      <c r="L12" s="6">
        <v>11</v>
      </c>
      <c r="M12">
        <f t="shared" ref="M12:M75" si="7">M11+N12</f>
        <v>15</v>
      </c>
      <c r="N12">
        <v>1</v>
      </c>
      <c r="O12" s="41">
        <v>25</v>
      </c>
      <c r="P12" s="47">
        <f t="shared" si="2"/>
        <v>125</v>
      </c>
      <c r="Q12" s="27">
        <v>16</v>
      </c>
      <c r="R12">
        <v>16</v>
      </c>
      <c r="S12" s="15" t="s">
        <v>101</v>
      </c>
      <c r="T12" s="15" t="s">
        <v>105</v>
      </c>
      <c r="U12" s="20">
        <v>1E-3</v>
      </c>
      <c r="W12">
        <f>Y12*R12</f>
        <v>3</v>
      </c>
      <c r="X12" s="49">
        <v>3</v>
      </c>
      <c r="Y12">
        <f t="shared" si="0"/>
        <v>0.1875</v>
      </c>
      <c r="AA12" s="62">
        <v>2</v>
      </c>
    </row>
    <row r="13" spans="1:27">
      <c r="A13">
        <v>12</v>
      </c>
      <c r="B13" t="s">
        <v>3</v>
      </c>
      <c r="C13">
        <v>2</v>
      </c>
      <c r="D13" s="35">
        <f t="shared" si="3"/>
        <v>216</v>
      </c>
      <c r="E13" s="35">
        <v>5</v>
      </c>
      <c r="F13">
        <f t="shared" si="6"/>
        <v>-95</v>
      </c>
      <c r="H13" s="37">
        <v>360</v>
      </c>
      <c r="I13" s="37">
        <f t="shared" si="5"/>
        <v>57</v>
      </c>
      <c r="J13" s="26">
        <v>6</v>
      </c>
      <c r="L13">
        <v>12</v>
      </c>
      <c r="M13">
        <f t="shared" si="7"/>
        <v>16</v>
      </c>
      <c r="N13">
        <v>1</v>
      </c>
      <c r="O13" s="42">
        <v>26</v>
      </c>
      <c r="P13" s="47">
        <f t="shared" si="2"/>
        <v>156</v>
      </c>
      <c r="Q13" s="26">
        <v>17</v>
      </c>
      <c r="R13">
        <v>16</v>
      </c>
      <c r="S13" s="15" t="s">
        <v>101</v>
      </c>
      <c r="T13" s="15" t="s">
        <v>105</v>
      </c>
      <c r="U13" s="20">
        <v>2E-3</v>
      </c>
      <c r="W13">
        <v>3</v>
      </c>
      <c r="X13" s="50">
        <v>3</v>
      </c>
      <c r="Y13">
        <f t="shared" si="0"/>
        <v>0.17647058823529413</v>
      </c>
      <c r="AA13" s="63">
        <v>3</v>
      </c>
    </row>
    <row r="14" spans="1:27">
      <c r="A14">
        <v>13</v>
      </c>
      <c r="B14" t="s">
        <v>3</v>
      </c>
      <c r="C14">
        <v>3</v>
      </c>
      <c r="D14" s="35">
        <f t="shared" si="3"/>
        <v>223</v>
      </c>
      <c r="E14" s="38">
        <v>7</v>
      </c>
      <c r="F14">
        <f t="shared" si="6"/>
        <v>2</v>
      </c>
      <c r="H14" s="37">
        <v>406</v>
      </c>
      <c r="I14" s="37">
        <f t="shared" si="5"/>
        <v>46</v>
      </c>
      <c r="J14" s="27">
        <v>6</v>
      </c>
      <c r="L14">
        <v>13</v>
      </c>
      <c r="M14">
        <f t="shared" si="7"/>
        <v>17</v>
      </c>
      <c r="N14">
        <v>1</v>
      </c>
      <c r="O14" s="41">
        <v>27</v>
      </c>
      <c r="P14" s="47">
        <f t="shared" si="2"/>
        <v>162</v>
      </c>
      <c r="Q14" s="27">
        <v>17</v>
      </c>
      <c r="R14">
        <v>16</v>
      </c>
      <c r="S14" s="15" t="s">
        <v>101</v>
      </c>
      <c r="T14" s="15" t="s">
        <v>105</v>
      </c>
      <c r="U14" s="20">
        <v>3.0000000000000001E-3</v>
      </c>
      <c r="W14">
        <v>3</v>
      </c>
      <c r="X14" s="49">
        <v>3</v>
      </c>
      <c r="Y14">
        <f t="shared" si="0"/>
        <v>0.17647058823529413</v>
      </c>
      <c r="AA14" s="62">
        <v>3</v>
      </c>
    </row>
    <row r="15" spans="1:27">
      <c r="A15">
        <v>14</v>
      </c>
      <c r="B15" t="s">
        <v>3</v>
      </c>
      <c r="C15">
        <v>4</v>
      </c>
      <c r="D15" s="35">
        <f>D14+E15</f>
        <v>232</v>
      </c>
      <c r="E15" s="38">
        <v>9</v>
      </c>
      <c r="F15">
        <f t="shared" si="6"/>
        <v>2</v>
      </c>
      <c r="H15" s="37">
        <v>490</v>
      </c>
      <c r="I15" s="37">
        <f t="shared" si="5"/>
        <v>84</v>
      </c>
      <c r="J15" s="26">
        <v>6</v>
      </c>
      <c r="L15">
        <v>14</v>
      </c>
      <c r="M15">
        <f t="shared" si="7"/>
        <v>18</v>
      </c>
      <c r="N15">
        <v>1</v>
      </c>
      <c r="O15" s="42">
        <v>28</v>
      </c>
      <c r="P15" s="47">
        <f t="shared" si="2"/>
        <v>168</v>
      </c>
      <c r="Q15" s="26">
        <v>17</v>
      </c>
      <c r="R15">
        <v>16</v>
      </c>
      <c r="S15" s="15" t="s">
        <v>101</v>
      </c>
      <c r="T15" s="15" t="s">
        <v>105</v>
      </c>
      <c r="U15" s="20">
        <v>4.0000000000000001E-3</v>
      </c>
      <c r="W15">
        <v>5</v>
      </c>
      <c r="X15" s="50">
        <v>5</v>
      </c>
      <c r="Y15">
        <f t="shared" si="0"/>
        <v>0.29411764705882354</v>
      </c>
      <c r="AA15" s="63">
        <v>3</v>
      </c>
    </row>
    <row r="16" spans="1:27">
      <c r="A16">
        <v>15</v>
      </c>
      <c r="B16" t="s">
        <v>3</v>
      </c>
      <c r="C16">
        <v>5</v>
      </c>
      <c r="D16" s="35">
        <f>D15+E16</f>
        <v>243</v>
      </c>
      <c r="E16" s="38">
        <v>11</v>
      </c>
      <c r="F16">
        <f t="shared" si="6"/>
        <v>2</v>
      </c>
      <c r="H16" s="37">
        <v>540</v>
      </c>
      <c r="I16" s="37">
        <f t="shared" si="5"/>
        <v>50</v>
      </c>
      <c r="J16" s="27">
        <v>6</v>
      </c>
      <c r="L16">
        <v>15</v>
      </c>
      <c r="M16">
        <f t="shared" si="7"/>
        <v>19</v>
      </c>
      <c r="N16">
        <v>1</v>
      </c>
      <c r="O16" s="41">
        <v>29</v>
      </c>
      <c r="P16" s="47">
        <f t="shared" si="2"/>
        <v>174</v>
      </c>
      <c r="Q16" s="27">
        <v>17</v>
      </c>
      <c r="R16">
        <v>16</v>
      </c>
      <c r="S16" s="15" t="s">
        <v>102</v>
      </c>
      <c r="T16" s="15" t="s">
        <v>105</v>
      </c>
      <c r="U16" s="20">
        <v>5.0000000000000001E-3</v>
      </c>
      <c r="W16">
        <v>5</v>
      </c>
      <c r="X16" s="49">
        <v>5</v>
      </c>
      <c r="Y16">
        <f t="shared" si="0"/>
        <v>0.29411764705882354</v>
      </c>
      <c r="AA16" s="62">
        <v>3</v>
      </c>
    </row>
    <row r="17" spans="1:27">
      <c r="A17">
        <v>16</v>
      </c>
      <c r="B17" t="s">
        <v>3</v>
      </c>
      <c r="C17">
        <v>6</v>
      </c>
      <c r="D17" s="35">
        <f t="shared" si="3"/>
        <v>256</v>
      </c>
      <c r="E17" s="38">
        <v>13</v>
      </c>
      <c r="F17">
        <f t="shared" si="6"/>
        <v>2</v>
      </c>
      <c r="H17" s="37">
        <v>614</v>
      </c>
      <c r="I17" s="37">
        <f t="shared" si="5"/>
        <v>74</v>
      </c>
      <c r="J17" s="26">
        <v>6</v>
      </c>
      <c r="L17">
        <v>16</v>
      </c>
      <c r="M17">
        <f t="shared" si="7"/>
        <v>20</v>
      </c>
      <c r="N17">
        <v>1</v>
      </c>
      <c r="O17" s="42">
        <v>30</v>
      </c>
      <c r="P17" s="47">
        <f t="shared" si="2"/>
        <v>180</v>
      </c>
      <c r="Q17" s="26">
        <v>17</v>
      </c>
      <c r="R17">
        <v>16</v>
      </c>
      <c r="S17" s="15" t="s">
        <v>101</v>
      </c>
      <c r="T17" s="15" t="s">
        <v>106</v>
      </c>
      <c r="U17" s="20">
        <v>1E-3</v>
      </c>
      <c r="W17">
        <v>5</v>
      </c>
      <c r="X17" s="50">
        <v>5</v>
      </c>
      <c r="Y17">
        <f t="shared" si="0"/>
        <v>0.29411764705882354</v>
      </c>
      <c r="AA17" s="63">
        <v>3</v>
      </c>
    </row>
    <row r="18" spans="1:27">
      <c r="A18">
        <v>17</v>
      </c>
      <c r="B18" t="s">
        <v>3</v>
      </c>
      <c r="C18">
        <v>7</v>
      </c>
      <c r="D18" s="35">
        <f t="shared" si="3"/>
        <v>271</v>
      </c>
      <c r="E18" s="38">
        <v>15</v>
      </c>
      <c r="F18">
        <f t="shared" si="6"/>
        <v>2</v>
      </c>
      <c r="H18" s="37">
        <v>665</v>
      </c>
      <c r="I18" s="37">
        <f t="shared" si="5"/>
        <v>51</v>
      </c>
      <c r="J18" s="27">
        <v>6</v>
      </c>
      <c r="L18">
        <v>17</v>
      </c>
      <c r="M18">
        <f t="shared" si="7"/>
        <v>21</v>
      </c>
      <c r="N18">
        <v>1</v>
      </c>
      <c r="O18" s="41">
        <v>31</v>
      </c>
      <c r="P18" s="47">
        <f t="shared" si="2"/>
        <v>186</v>
      </c>
      <c r="Q18" s="27">
        <v>18</v>
      </c>
      <c r="R18">
        <v>16</v>
      </c>
      <c r="S18" s="15" t="s">
        <v>101</v>
      </c>
      <c r="T18" s="15" t="s">
        <v>106</v>
      </c>
      <c r="U18" s="20">
        <v>1E-3</v>
      </c>
      <c r="W18">
        <v>5</v>
      </c>
      <c r="X18" s="49">
        <v>5</v>
      </c>
      <c r="Y18">
        <f t="shared" si="0"/>
        <v>0.27777777777777779</v>
      </c>
      <c r="AA18" s="62">
        <v>3</v>
      </c>
    </row>
    <row r="19" spans="1:27">
      <c r="A19">
        <v>18</v>
      </c>
      <c r="B19" t="s">
        <v>3</v>
      </c>
      <c r="C19">
        <v>8</v>
      </c>
      <c r="D19" s="35">
        <f t="shared" si="3"/>
        <v>288</v>
      </c>
      <c r="E19" s="38">
        <v>17</v>
      </c>
      <c r="F19">
        <f t="shared" si="6"/>
        <v>2</v>
      </c>
      <c r="H19" s="37">
        <v>745</v>
      </c>
      <c r="I19" s="37">
        <f t="shared" si="5"/>
        <v>80</v>
      </c>
      <c r="J19" s="26">
        <v>6</v>
      </c>
      <c r="L19">
        <v>18</v>
      </c>
      <c r="M19">
        <f t="shared" si="7"/>
        <v>22</v>
      </c>
      <c r="N19">
        <v>1</v>
      </c>
      <c r="O19" s="42">
        <v>32</v>
      </c>
      <c r="P19" s="47">
        <f t="shared" si="2"/>
        <v>192</v>
      </c>
      <c r="Q19" s="26">
        <v>18</v>
      </c>
      <c r="R19">
        <v>16</v>
      </c>
      <c r="S19" s="15" t="s">
        <v>101</v>
      </c>
      <c r="T19" s="15" t="s">
        <v>106</v>
      </c>
      <c r="U19" s="20">
        <v>2E-3</v>
      </c>
      <c r="W19">
        <v>5</v>
      </c>
      <c r="X19" s="50">
        <v>5</v>
      </c>
      <c r="Y19">
        <f t="shared" si="0"/>
        <v>0.27777777777777779</v>
      </c>
      <c r="AA19" s="63">
        <v>3</v>
      </c>
    </row>
    <row r="20" spans="1:27">
      <c r="A20">
        <v>19</v>
      </c>
      <c r="B20" t="s">
        <v>3</v>
      </c>
      <c r="C20">
        <v>9</v>
      </c>
      <c r="D20" s="35">
        <f t="shared" si="3"/>
        <v>307</v>
      </c>
      <c r="E20" s="38">
        <v>19</v>
      </c>
      <c r="F20">
        <f t="shared" si="6"/>
        <v>2</v>
      </c>
      <c r="H20" s="37">
        <v>866</v>
      </c>
      <c r="I20" s="37">
        <f t="shared" si="5"/>
        <v>121</v>
      </c>
      <c r="J20" s="27">
        <v>6</v>
      </c>
      <c r="L20">
        <v>19</v>
      </c>
      <c r="M20">
        <f t="shared" si="7"/>
        <v>23</v>
      </c>
      <c r="N20">
        <v>1</v>
      </c>
      <c r="O20" s="41">
        <v>33</v>
      </c>
      <c r="P20" s="47">
        <f t="shared" si="2"/>
        <v>198</v>
      </c>
      <c r="Q20" s="27">
        <v>18</v>
      </c>
      <c r="R20">
        <v>16</v>
      </c>
      <c r="S20" s="15" t="s">
        <v>101</v>
      </c>
      <c r="T20" s="15" t="s">
        <v>106</v>
      </c>
      <c r="U20" s="20">
        <v>2E-3</v>
      </c>
      <c r="W20">
        <v>5</v>
      </c>
      <c r="X20" s="49">
        <v>5</v>
      </c>
      <c r="Y20">
        <f t="shared" si="0"/>
        <v>0.27777777777777779</v>
      </c>
      <c r="AA20" s="62">
        <v>3</v>
      </c>
    </row>
    <row r="21" spans="1:27" ht="17.25" thickBot="1">
      <c r="A21">
        <v>20</v>
      </c>
      <c r="B21" t="s">
        <v>3</v>
      </c>
      <c r="C21">
        <v>10</v>
      </c>
      <c r="D21" s="35">
        <f t="shared" si="3"/>
        <v>328</v>
      </c>
      <c r="E21" s="38">
        <v>21</v>
      </c>
      <c r="F21">
        <f t="shared" si="6"/>
        <v>2</v>
      </c>
      <c r="H21" s="37">
        <v>960</v>
      </c>
      <c r="I21" s="37">
        <f t="shared" si="5"/>
        <v>94</v>
      </c>
      <c r="J21" s="28">
        <v>6</v>
      </c>
      <c r="L21">
        <v>20</v>
      </c>
      <c r="M21">
        <f t="shared" si="7"/>
        <v>24</v>
      </c>
      <c r="N21">
        <v>1</v>
      </c>
      <c r="O21" s="43">
        <v>34</v>
      </c>
      <c r="P21" s="47">
        <f t="shared" si="2"/>
        <v>204</v>
      </c>
      <c r="Q21" s="28">
        <v>18</v>
      </c>
      <c r="R21">
        <v>16</v>
      </c>
      <c r="S21" s="15" t="s">
        <v>102</v>
      </c>
      <c r="T21" s="15" t="s">
        <v>106</v>
      </c>
      <c r="U21" s="20">
        <v>3.0000000000000001E-3</v>
      </c>
      <c r="W21">
        <v>5</v>
      </c>
      <c r="X21" s="51">
        <v>5</v>
      </c>
      <c r="Y21">
        <f t="shared" si="0"/>
        <v>0.27777777777777779</v>
      </c>
      <c r="AA21" s="64">
        <v>3</v>
      </c>
    </row>
    <row r="22" spans="1:27">
      <c r="A22" s="6">
        <v>21</v>
      </c>
      <c r="B22" s="6" t="s">
        <v>4</v>
      </c>
      <c r="C22" s="6">
        <v>1</v>
      </c>
      <c r="D22" s="36">
        <f t="shared" si="3"/>
        <v>528</v>
      </c>
      <c r="E22" s="39">
        <v>200</v>
      </c>
      <c r="F22" s="6">
        <f t="shared" si="6"/>
        <v>179</v>
      </c>
      <c r="H22" s="37">
        <v>1103</v>
      </c>
      <c r="I22" s="37">
        <f t="shared" si="5"/>
        <v>143</v>
      </c>
      <c r="J22" s="27">
        <v>8</v>
      </c>
      <c r="L22" s="6">
        <v>21</v>
      </c>
      <c r="M22">
        <f t="shared" si="7"/>
        <v>26</v>
      </c>
      <c r="N22">
        <v>2</v>
      </c>
      <c r="O22" s="41">
        <v>35</v>
      </c>
      <c r="P22" s="47">
        <f t="shared" si="2"/>
        <v>280</v>
      </c>
      <c r="Q22" s="27">
        <v>15</v>
      </c>
      <c r="R22">
        <v>17</v>
      </c>
      <c r="S22" s="16" t="s">
        <v>101</v>
      </c>
      <c r="T22" s="16" t="s">
        <v>107</v>
      </c>
      <c r="U22" s="21">
        <v>1E-3</v>
      </c>
      <c r="W22">
        <v>30</v>
      </c>
      <c r="X22" s="49">
        <v>27</v>
      </c>
      <c r="Y22">
        <f t="shared" si="0"/>
        <v>1.8</v>
      </c>
      <c r="AA22" s="62">
        <v>3</v>
      </c>
    </row>
    <row r="23" spans="1:27">
      <c r="A23">
        <v>22</v>
      </c>
      <c r="B23" t="s">
        <v>4</v>
      </c>
      <c r="C23">
        <v>2</v>
      </c>
      <c r="D23" s="35">
        <f t="shared" si="3"/>
        <v>533</v>
      </c>
      <c r="E23" s="35">
        <v>5</v>
      </c>
      <c r="F23">
        <f t="shared" si="6"/>
        <v>-195</v>
      </c>
      <c r="H23" s="37">
        <v>1210</v>
      </c>
      <c r="I23" s="37">
        <f t="shared" si="5"/>
        <v>107</v>
      </c>
      <c r="J23" s="26">
        <v>8</v>
      </c>
      <c r="L23">
        <v>22</v>
      </c>
      <c r="M23">
        <f t="shared" si="7"/>
        <v>28</v>
      </c>
      <c r="N23">
        <v>2</v>
      </c>
      <c r="O23" s="42">
        <v>36</v>
      </c>
      <c r="P23" s="47">
        <f t="shared" si="2"/>
        <v>288</v>
      </c>
      <c r="Q23" s="26">
        <v>15</v>
      </c>
      <c r="R23">
        <v>17</v>
      </c>
      <c r="S23" s="16" t="s">
        <v>101</v>
      </c>
      <c r="T23" s="16" t="s">
        <v>107</v>
      </c>
      <c r="U23" s="21">
        <v>1E-3</v>
      </c>
      <c r="W23">
        <v>30</v>
      </c>
      <c r="X23" s="50">
        <v>27</v>
      </c>
      <c r="Y23">
        <f t="shared" si="0"/>
        <v>1.8</v>
      </c>
      <c r="AA23" s="63">
        <v>3</v>
      </c>
    </row>
    <row r="24" spans="1:27">
      <c r="A24">
        <v>23</v>
      </c>
      <c r="B24" t="s">
        <v>4</v>
      </c>
      <c r="C24">
        <v>3</v>
      </c>
      <c r="D24" s="35">
        <f t="shared" si="3"/>
        <v>540</v>
      </c>
      <c r="E24" s="38">
        <v>7</v>
      </c>
      <c r="F24">
        <f t="shared" si="6"/>
        <v>2</v>
      </c>
      <c r="H24" s="37">
        <v>1058</v>
      </c>
      <c r="I24" s="37">
        <f t="shared" si="5"/>
        <v>-152</v>
      </c>
      <c r="J24" s="27">
        <v>8</v>
      </c>
      <c r="L24">
        <v>23</v>
      </c>
      <c r="M24">
        <f t="shared" si="7"/>
        <v>30</v>
      </c>
      <c r="N24">
        <v>2</v>
      </c>
      <c r="O24" s="41">
        <v>41</v>
      </c>
      <c r="P24" s="47">
        <f t="shared" si="2"/>
        <v>328</v>
      </c>
      <c r="Q24" s="27">
        <v>15</v>
      </c>
      <c r="R24">
        <v>17</v>
      </c>
      <c r="S24" s="16" t="s">
        <v>101</v>
      </c>
      <c r="T24" s="16" t="s">
        <v>107</v>
      </c>
      <c r="U24" s="21">
        <v>2E-3</v>
      </c>
      <c r="W24">
        <v>30</v>
      </c>
      <c r="X24" s="49">
        <v>27</v>
      </c>
      <c r="Y24">
        <f t="shared" si="0"/>
        <v>1.8</v>
      </c>
      <c r="AA24" s="62">
        <v>3</v>
      </c>
    </row>
    <row r="25" spans="1:27">
      <c r="A25">
        <v>24</v>
      </c>
      <c r="B25" t="s">
        <v>4</v>
      </c>
      <c r="C25">
        <v>4</v>
      </c>
      <c r="D25" s="35">
        <f t="shared" si="3"/>
        <v>549</v>
      </c>
      <c r="E25" s="38">
        <v>9</v>
      </c>
      <c r="F25">
        <f t="shared" si="6"/>
        <v>2</v>
      </c>
      <c r="H25" s="37">
        <v>1152</v>
      </c>
      <c r="I25" s="37">
        <f t="shared" si="5"/>
        <v>94</v>
      </c>
      <c r="J25" s="26">
        <v>8</v>
      </c>
      <c r="L25">
        <v>24</v>
      </c>
      <c r="M25">
        <f t="shared" si="7"/>
        <v>32</v>
      </c>
      <c r="N25">
        <v>2</v>
      </c>
      <c r="O25" s="42">
        <v>42</v>
      </c>
      <c r="P25" s="47">
        <f t="shared" si="2"/>
        <v>336</v>
      </c>
      <c r="Q25" s="26">
        <v>15</v>
      </c>
      <c r="R25">
        <v>17</v>
      </c>
      <c r="S25" s="16" t="s">
        <v>101</v>
      </c>
      <c r="T25" s="16" t="s">
        <v>107</v>
      </c>
      <c r="U25" s="21">
        <v>2E-3</v>
      </c>
      <c r="W25">
        <v>30</v>
      </c>
      <c r="X25" s="50">
        <v>27</v>
      </c>
      <c r="Y25">
        <f t="shared" si="0"/>
        <v>1.8</v>
      </c>
      <c r="AA25" s="63">
        <v>3</v>
      </c>
    </row>
    <row r="26" spans="1:27">
      <c r="A26">
        <v>25</v>
      </c>
      <c r="B26" t="s">
        <v>4</v>
      </c>
      <c r="C26">
        <v>5</v>
      </c>
      <c r="D26" s="35">
        <f t="shared" si="3"/>
        <v>560</v>
      </c>
      <c r="E26" s="38">
        <v>11</v>
      </c>
      <c r="F26">
        <f t="shared" si="6"/>
        <v>2</v>
      </c>
      <c r="H26" s="37">
        <v>1250</v>
      </c>
      <c r="I26" s="37">
        <f t="shared" si="5"/>
        <v>98</v>
      </c>
      <c r="J26" s="27">
        <v>8</v>
      </c>
      <c r="L26">
        <v>25</v>
      </c>
      <c r="M26">
        <f t="shared" si="7"/>
        <v>34</v>
      </c>
      <c r="N26">
        <v>2</v>
      </c>
      <c r="O26" s="41">
        <v>43</v>
      </c>
      <c r="P26" s="47">
        <f t="shared" si="2"/>
        <v>344</v>
      </c>
      <c r="Q26" s="27">
        <v>15</v>
      </c>
      <c r="R26">
        <v>17</v>
      </c>
      <c r="S26" s="16" t="s">
        <v>102</v>
      </c>
      <c r="T26" s="16" t="s">
        <v>107</v>
      </c>
      <c r="U26" s="21">
        <v>3.0000000000000001E-3</v>
      </c>
      <c r="W26">
        <v>30</v>
      </c>
      <c r="X26" s="49">
        <v>27</v>
      </c>
      <c r="Y26">
        <f t="shared" si="0"/>
        <v>1.8</v>
      </c>
      <c r="AA26" s="62">
        <v>3</v>
      </c>
    </row>
    <row r="27" spans="1:27">
      <c r="A27">
        <v>26</v>
      </c>
      <c r="B27" t="s">
        <v>4</v>
      </c>
      <c r="C27">
        <v>6</v>
      </c>
      <c r="D27" s="35">
        <f t="shared" si="3"/>
        <v>573</v>
      </c>
      <c r="E27" s="38">
        <v>13</v>
      </c>
      <c r="F27">
        <f t="shared" si="6"/>
        <v>2</v>
      </c>
      <c r="H27" s="37">
        <v>1352</v>
      </c>
      <c r="I27" s="37">
        <f t="shared" si="5"/>
        <v>102</v>
      </c>
      <c r="J27" s="26">
        <v>8</v>
      </c>
      <c r="L27">
        <v>26</v>
      </c>
      <c r="M27">
        <f t="shared" si="7"/>
        <v>36</v>
      </c>
      <c r="N27">
        <v>2</v>
      </c>
      <c r="O27" s="42">
        <v>44</v>
      </c>
      <c r="P27" s="47">
        <f t="shared" si="2"/>
        <v>352</v>
      </c>
      <c r="Q27" s="26">
        <v>17</v>
      </c>
      <c r="R27">
        <v>17</v>
      </c>
      <c r="S27" s="16" t="s">
        <v>101</v>
      </c>
      <c r="T27" s="16" t="s">
        <v>108</v>
      </c>
      <c r="U27" s="21">
        <v>1E-3</v>
      </c>
      <c r="W27">
        <f>Y27*R27</f>
        <v>31</v>
      </c>
      <c r="X27" s="50">
        <v>31</v>
      </c>
      <c r="Y27">
        <f t="shared" si="0"/>
        <v>1.8235294117647058</v>
      </c>
      <c r="AA27" s="63">
        <v>3</v>
      </c>
    </row>
    <row r="28" spans="1:27">
      <c r="A28">
        <v>27</v>
      </c>
      <c r="B28" t="s">
        <v>4</v>
      </c>
      <c r="C28">
        <v>7</v>
      </c>
      <c r="D28" s="35">
        <f t="shared" si="3"/>
        <v>588</v>
      </c>
      <c r="E28" s="38">
        <v>15</v>
      </c>
      <c r="F28">
        <f t="shared" si="6"/>
        <v>2</v>
      </c>
      <c r="H28" s="37">
        <v>1458</v>
      </c>
      <c r="I28" s="37">
        <f t="shared" si="5"/>
        <v>106</v>
      </c>
      <c r="J28" s="27">
        <v>8</v>
      </c>
      <c r="L28">
        <v>27</v>
      </c>
      <c r="M28">
        <f t="shared" si="7"/>
        <v>38</v>
      </c>
      <c r="N28">
        <v>2</v>
      </c>
      <c r="O28" s="41">
        <v>45</v>
      </c>
      <c r="P28" s="47">
        <f t="shared" si="2"/>
        <v>360</v>
      </c>
      <c r="Q28" s="27">
        <v>17</v>
      </c>
      <c r="R28">
        <v>17</v>
      </c>
      <c r="S28" s="16" t="s">
        <v>101</v>
      </c>
      <c r="T28" s="16" t="s">
        <v>108</v>
      </c>
      <c r="U28" s="21">
        <v>1E-3</v>
      </c>
      <c r="W28">
        <f>Y28*R28</f>
        <v>31</v>
      </c>
      <c r="X28" s="49">
        <v>31</v>
      </c>
      <c r="Y28">
        <f t="shared" si="0"/>
        <v>1.8235294117647058</v>
      </c>
      <c r="AA28" s="62">
        <v>3</v>
      </c>
    </row>
    <row r="29" spans="1:27">
      <c r="A29">
        <v>28</v>
      </c>
      <c r="B29" t="s">
        <v>4</v>
      </c>
      <c r="C29">
        <v>8</v>
      </c>
      <c r="D29" s="35">
        <f t="shared" si="3"/>
        <v>605</v>
      </c>
      <c r="E29" s="38">
        <v>17</v>
      </c>
      <c r="F29">
        <f t="shared" si="6"/>
        <v>2</v>
      </c>
      <c r="H29" s="37">
        <v>1568</v>
      </c>
      <c r="I29" s="37">
        <f t="shared" si="5"/>
        <v>110</v>
      </c>
      <c r="J29" s="26">
        <v>8</v>
      </c>
      <c r="L29">
        <v>28</v>
      </c>
      <c r="M29">
        <f t="shared" si="7"/>
        <v>40</v>
      </c>
      <c r="N29">
        <v>2</v>
      </c>
      <c r="O29" s="42">
        <v>46</v>
      </c>
      <c r="P29" s="47">
        <f t="shared" si="2"/>
        <v>368</v>
      </c>
      <c r="Q29" s="26">
        <v>17</v>
      </c>
      <c r="R29">
        <v>17</v>
      </c>
      <c r="S29" s="16" t="s">
        <v>101</v>
      </c>
      <c r="T29" s="16" t="s">
        <v>108</v>
      </c>
      <c r="U29" s="21">
        <v>2E-3</v>
      </c>
      <c r="W29">
        <f>Y29*R29</f>
        <v>61</v>
      </c>
      <c r="X29" s="50">
        <v>61</v>
      </c>
      <c r="Y29">
        <f t="shared" si="0"/>
        <v>3.5882352941176472</v>
      </c>
      <c r="AA29" s="63">
        <v>3</v>
      </c>
    </row>
    <row r="30" spans="1:27">
      <c r="A30">
        <v>29</v>
      </c>
      <c r="B30" t="s">
        <v>4</v>
      </c>
      <c r="C30">
        <v>9</v>
      </c>
      <c r="D30" s="35">
        <f t="shared" si="3"/>
        <v>624</v>
      </c>
      <c r="E30" s="38">
        <v>19</v>
      </c>
      <c r="F30">
        <f t="shared" si="6"/>
        <v>2</v>
      </c>
      <c r="H30" s="37">
        <v>1682</v>
      </c>
      <c r="I30" s="37">
        <f t="shared" si="5"/>
        <v>114</v>
      </c>
      <c r="J30" s="27">
        <v>8</v>
      </c>
      <c r="L30">
        <v>29</v>
      </c>
      <c r="M30">
        <f t="shared" si="7"/>
        <v>42</v>
      </c>
      <c r="N30">
        <v>2</v>
      </c>
      <c r="O30" s="41">
        <v>47</v>
      </c>
      <c r="P30" s="47">
        <f t="shared" si="2"/>
        <v>376</v>
      </c>
      <c r="Q30" s="27">
        <v>17</v>
      </c>
      <c r="R30">
        <v>17</v>
      </c>
      <c r="S30" s="16" t="s">
        <v>101</v>
      </c>
      <c r="T30" s="16" t="s">
        <v>108</v>
      </c>
      <c r="U30" s="21">
        <v>2E-3</v>
      </c>
      <c r="W30">
        <f>Y30*R30</f>
        <v>61</v>
      </c>
      <c r="X30" s="49">
        <v>61</v>
      </c>
      <c r="Y30">
        <f t="shared" si="0"/>
        <v>3.5882352941176472</v>
      </c>
      <c r="AA30" s="62">
        <v>3</v>
      </c>
    </row>
    <row r="31" spans="1:27">
      <c r="A31">
        <v>30</v>
      </c>
      <c r="B31" t="s">
        <v>4</v>
      </c>
      <c r="C31">
        <v>10</v>
      </c>
      <c r="D31" s="35">
        <f t="shared" si="3"/>
        <v>645</v>
      </c>
      <c r="E31" s="38">
        <v>21</v>
      </c>
      <c r="F31">
        <f t="shared" si="6"/>
        <v>2</v>
      </c>
      <c r="H31" s="37">
        <v>1800</v>
      </c>
      <c r="I31" s="37">
        <f t="shared" si="5"/>
        <v>118</v>
      </c>
      <c r="J31" s="26">
        <v>8</v>
      </c>
      <c r="L31">
        <v>30</v>
      </c>
      <c r="M31">
        <f t="shared" si="7"/>
        <v>44</v>
      </c>
      <c r="N31">
        <v>2</v>
      </c>
      <c r="O31" s="42">
        <v>48</v>
      </c>
      <c r="P31" s="47">
        <f t="shared" si="2"/>
        <v>384</v>
      </c>
      <c r="Q31" s="26">
        <v>17</v>
      </c>
      <c r="R31">
        <v>17</v>
      </c>
      <c r="S31" s="16" t="s">
        <v>102</v>
      </c>
      <c r="T31" s="16" t="s">
        <v>108</v>
      </c>
      <c r="U31" s="21">
        <v>3.0000000000000001E-3</v>
      </c>
      <c r="W31">
        <f>Y31*R31</f>
        <v>61</v>
      </c>
      <c r="X31" s="50">
        <v>61</v>
      </c>
      <c r="Y31">
        <f t="shared" si="0"/>
        <v>3.5882352941176472</v>
      </c>
      <c r="AA31" s="63">
        <v>3</v>
      </c>
    </row>
    <row r="32" spans="1:27">
      <c r="A32" s="6">
        <v>31</v>
      </c>
      <c r="B32" s="6" t="s">
        <v>5</v>
      </c>
      <c r="C32" s="6">
        <v>1</v>
      </c>
      <c r="D32" s="36">
        <f t="shared" si="3"/>
        <v>1045</v>
      </c>
      <c r="E32" s="39">
        <v>400</v>
      </c>
      <c r="F32" s="6">
        <f t="shared" si="6"/>
        <v>379</v>
      </c>
      <c r="H32" s="37">
        <v>1922</v>
      </c>
      <c r="I32" s="37">
        <f t="shared" si="5"/>
        <v>122</v>
      </c>
      <c r="J32" s="27">
        <v>8</v>
      </c>
      <c r="L32" s="6">
        <v>31</v>
      </c>
      <c r="M32">
        <f t="shared" si="7"/>
        <v>46</v>
      </c>
      <c r="N32">
        <v>2</v>
      </c>
      <c r="O32" s="41">
        <v>49</v>
      </c>
      <c r="P32" s="47">
        <f t="shared" si="2"/>
        <v>392</v>
      </c>
      <c r="Q32" s="27">
        <v>19</v>
      </c>
      <c r="R32">
        <v>18</v>
      </c>
      <c r="S32" s="16" t="s">
        <v>101</v>
      </c>
      <c r="T32" s="16" t="s">
        <v>109</v>
      </c>
      <c r="U32" s="21">
        <v>1E-3</v>
      </c>
      <c r="W32">
        <v>65</v>
      </c>
      <c r="X32" s="49">
        <v>68</v>
      </c>
      <c r="Y32">
        <f t="shared" si="0"/>
        <v>3.5789473684210527</v>
      </c>
      <c r="AA32" s="62">
        <v>3</v>
      </c>
    </row>
    <row r="33" spans="1:27">
      <c r="A33">
        <v>32</v>
      </c>
      <c r="B33" t="s">
        <v>5</v>
      </c>
      <c r="C33">
        <v>2</v>
      </c>
      <c r="D33" s="35">
        <f t="shared" si="3"/>
        <v>1050</v>
      </c>
      <c r="E33" s="35">
        <v>5</v>
      </c>
      <c r="F33">
        <f t="shared" si="6"/>
        <v>-395</v>
      </c>
      <c r="H33" s="37">
        <v>2048</v>
      </c>
      <c r="I33" s="37">
        <f t="shared" si="5"/>
        <v>126</v>
      </c>
      <c r="J33" s="26">
        <v>8</v>
      </c>
      <c r="L33">
        <v>32</v>
      </c>
      <c r="M33">
        <f t="shared" si="7"/>
        <v>48</v>
      </c>
      <c r="N33">
        <v>2</v>
      </c>
      <c r="O33" s="42">
        <v>50</v>
      </c>
      <c r="P33" s="47">
        <f t="shared" si="2"/>
        <v>400</v>
      </c>
      <c r="Q33" s="26">
        <v>19</v>
      </c>
      <c r="R33">
        <v>18</v>
      </c>
      <c r="S33" s="16" t="s">
        <v>101</v>
      </c>
      <c r="T33" s="16" t="s">
        <v>109</v>
      </c>
      <c r="U33" s="21">
        <v>1E-3</v>
      </c>
      <c r="W33">
        <v>65</v>
      </c>
      <c r="X33" s="50">
        <v>68</v>
      </c>
      <c r="Y33">
        <f t="shared" si="0"/>
        <v>3.5789473684210527</v>
      </c>
      <c r="AA33" s="63">
        <v>3</v>
      </c>
    </row>
    <row r="34" spans="1:27">
      <c r="A34">
        <v>33</v>
      </c>
      <c r="B34" t="s">
        <v>5</v>
      </c>
      <c r="C34">
        <v>3</v>
      </c>
      <c r="D34" s="35">
        <f t="shared" si="3"/>
        <v>1057</v>
      </c>
      <c r="E34" s="38">
        <v>7</v>
      </c>
      <c r="F34">
        <f t="shared" si="6"/>
        <v>2</v>
      </c>
      <c r="H34" s="37">
        <v>2178</v>
      </c>
      <c r="I34" s="37">
        <f t="shared" si="5"/>
        <v>130</v>
      </c>
      <c r="J34" s="27">
        <v>8</v>
      </c>
      <c r="L34">
        <v>33</v>
      </c>
      <c r="M34">
        <f t="shared" si="7"/>
        <v>50</v>
      </c>
      <c r="N34">
        <v>2</v>
      </c>
      <c r="O34" s="41">
        <v>52</v>
      </c>
      <c r="P34" s="47">
        <f t="shared" si="2"/>
        <v>416</v>
      </c>
      <c r="Q34" s="27">
        <v>19</v>
      </c>
      <c r="R34">
        <v>18</v>
      </c>
      <c r="S34" s="16" t="s">
        <v>101</v>
      </c>
      <c r="T34" s="16" t="s">
        <v>109</v>
      </c>
      <c r="U34" s="21">
        <v>2E-3</v>
      </c>
      <c r="W34">
        <v>65</v>
      </c>
      <c r="X34" s="49">
        <v>68</v>
      </c>
      <c r="Y34">
        <f t="shared" si="0"/>
        <v>3.5789473684210527</v>
      </c>
      <c r="AA34" s="62">
        <v>3</v>
      </c>
    </row>
    <row r="35" spans="1:27">
      <c r="A35">
        <v>34</v>
      </c>
      <c r="B35" t="s">
        <v>5</v>
      </c>
      <c r="C35">
        <v>4</v>
      </c>
      <c r="D35" s="35">
        <f t="shared" si="3"/>
        <v>1066</v>
      </c>
      <c r="E35" s="38">
        <v>9</v>
      </c>
      <c r="F35">
        <f t="shared" si="6"/>
        <v>2</v>
      </c>
      <c r="H35" s="37">
        <v>2312</v>
      </c>
      <c r="I35" s="37">
        <f t="shared" si="5"/>
        <v>134</v>
      </c>
      <c r="J35" s="26">
        <v>8</v>
      </c>
      <c r="L35">
        <v>34</v>
      </c>
      <c r="M35">
        <f t="shared" si="7"/>
        <v>52</v>
      </c>
      <c r="N35">
        <v>2</v>
      </c>
      <c r="O35" s="42">
        <v>54</v>
      </c>
      <c r="P35" s="47">
        <f t="shared" si="2"/>
        <v>432</v>
      </c>
      <c r="Q35" s="26">
        <v>19</v>
      </c>
      <c r="R35">
        <v>18</v>
      </c>
      <c r="S35" s="16" t="s">
        <v>101</v>
      </c>
      <c r="T35" s="16" t="s">
        <v>109</v>
      </c>
      <c r="U35" s="21">
        <v>2E-3</v>
      </c>
      <c r="W35">
        <v>65</v>
      </c>
      <c r="X35" s="50">
        <v>68</v>
      </c>
      <c r="Y35">
        <f t="shared" si="0"/>
        <v>3.5789473684210527</v>
      </c>
      <c r="AA35" s="63">
        <v>3</v>
      </c>
    </row>
    <row r="36" spans="1:27">
      <c r="A36">
        <v>35</v>
      </c>
      <c r="B36" t="s">
        <v>5</v>
      </c>
      <c r="C36">
        <v>5</v>
      </c>
      <c r="D36" s="35">
        <f t="shared" si="3"/>
        <v>1077</v>
      </c>
      <c r="E36" s="38">
        <v>11</v>
      </c>
      <c r="F36">
        <f t="shared" si="6"/>
        <v>2</v>
      </c>
      <c r="H36" s="37">
        <v>2450</v>
      </c>
      <c r="I36" s="37">
        <f t="shared" si="5"/>
        <v>138</v>
      </c>
      <c r="J36" s="27">
        <v>8</v>
      </c>
      <c r="L36">
        <v>35</v>
      </c>
      <c r="M36">
        <f t="shared" si="7"/>
        <v>54</v>
      </c>
      <c r="N36">
        <v>2</v>
      </c>
      <c r="O36" s="41">
        <v>56</v>
      </c>
      <c r="P36" s="47">
        <f t="shared" si="2"/>
        <v>448</v>
      </c>
      <c r="Q36" s="27">
        <v>19</v>
      </c>
      <c r="R36">
        <v>18</v>
      </c>
      <c r="S36" s="16" t="s">
        <v>102</v>
      </c>
      <c r="T36" s="16" t="s">
        <v>109</v>
      </c>
      <c r="U36" s="21">
        <v>3.0000000000000001E-3</v>
      </c>
      <c r="W36">
        <v>65</v>
      </c>
      <c r="X36" s="49">
        <v>68</v>
      </c>
      <c r="Y36">
        <f t="shared" si="0"/>
        <v>3.5789473684210527</v>
      </c>
      <c r="AA36" s="62">
        <v>3</v>
      </c>
    </row>
    <row r="37" spans="1:27">
      <c r="A37">
        <v>36</v>
      </c>
      <c r="B37" t="s">
        <v>5</v>
      </c>
      <c r="C37">
        <v>6</v>
      </c>
      <c r="D37" s="35">
        <f t="shared" si="3"/>
        <v>1090</v>
      </c>
      <c r="E37" s="38">
        <v>13</v>
      </c>
      <c r="F37">
        <f t="shared" si="6"/>
        <v>2</v>
      </c>
      <c r="H37" s="37">
        <v>2592</v>
      </c>
      <c r="I37" s="37">
        <f t="shared" si="5"/>
        <v>142</v>
      </c>
      <c r="J37" s="26">
        <v>8</v>
      </c>
      <c r="L37">
        <v>36</v>
      </c>
      <c r="M37">
        <f t="shared" si="7"/>
        <v>56</v>
      </c>
      <c r="N37">
        <v>2</v>
      </c>
      <c r="O37" s="42">
        <v>58</v>
      </c>
      <c r="P37" s="47">
        <f t="shared" si="2"/>
        <v>464</v>
      </c>
      <c r="Q37" s="26">
        <v>21</v>
      </c>
      <c r="R37">
        <v>18</v>
      </c>
      <c r="S37" s="16" t="s">
        <v>101</v>
      </c>
      <c r="T37" s="16" t="s">
        <v>110</v>
      </c>
      <c r="U37" s="21">
        <v>1E-3</v>
      </c>
      <c r="W37">
        <v>65</v>
      </c>
      <c r="X37" s="50">
        <v>76</v>
      </c>
      <c r="Y37">
        <f t="shared" si="0"/>
        <v>3.6190476190476191</v>
      </c>
      <c r="AA37" s="63">
        <v>3</v>
      </c>
    </row>
    <row r="38" spans="1:27">
      <c r="A38">
        <v>37</v>
      </c>
      <c r="B38" t="s">
        <v>5</v>
      </c>
      <c r="C38">
        <v>7</v>
      </c>
      <c r="D38" s="35">
        <f t="shared" si="3"/>
        <v>1105</v>
      </c>
      <c r="E38" s="38">
        <v>15</v>
      </c>
      <c r="F38">
        <f t="shared" si="6"/>
        <v>2</v>
      </c>
      <c r="H38" s="37">
        <v>2738</v>
      </c>
      <c r="I38" s="37">
        <f t="shared" si="5"/>
        <v>146</v>
      </c>
      <c r="J38" s="27">
        <v>8</v>
      </c>
      <c r="L38">
        <v>37</v>
      </c>
      <c r="M38">
        <f t="shared" si="7"/>
        <v>58</v>
      </c>
      <c r="N38">
        <v>2</v>
      </c>
      <c r="O38" s="41">
        <v>60</v>
      </c>
      <c r="P38" s="47">
        <f t="shared" si="2"/>
        <v>480</v>
      </c>
      <c r="Q38" s="27">
        <v>21</v>
      </c>
      <c r="R38">
        <v>18</v>
      </c>
      <c r="S38" s="16" t="s">
        <v>101</v>
      </c>
      <c r="T38" s="16" t="s">
        <v>110</v>
      </c>
      <c r="U38" s="21">
        <v>1E-3</v>
      </c>
      <c r="W38">
        <v>65</v>
      </c>
      <c r="X38" s="49">
        <v>76</v>
      </c>
      <c r="Y38">
        <f t="shared" si="0"/>
        <v>3.6190476190476191</v>
      </c>
      <c r="AA38" s="62">
        <v>3</v>
      </c>
    </row>
    <row r="39" spans="1:27">
      <c r="A39">
        <v>38</v>
      </c>
      <c r="B39" t="s">
        <v>5</v>
      </c>
      <c r="C39">
        <v>8</v>
      </c>
      <c r="D39" s="35">
        <f t="shared" si="3"/>
        <v>1122</v>
      </c>
      <c r="E39" s="38">
        <v>17</v>
      </c>
      <c r="F39">
        <f t="shared" si="6"/>
        <v>2</v>
      </c>
      <c r="H39" s="37">
        <v>2888</v>
      </c>
      <c r="I39" s="37">
        <f t="shared" si="5"/>
        <v>150</v>
      </c>
      <c r="J39" s="26">
        <v>8</v>
      </c>
      <c r="L39">
        <v>38</v>
      </c>
      <c r="M39">
        <f t="shared" si="7"/>
        <v>60</v>
      </c>
      <c r="N39">
        <v>2</v>
      </c>
      <c r="O39" s="42">
        <v>62</v>
      </c>
      <c r="P39" s="47">
        <f t="shared" si="2"/>
        <v>496</v>
      </c>
      <c r="Q39" s="26">
        <v>21</v>
      </c>
      <c r="R39">
        <v>18</v>
      </c>
      <c r="S39" s="16" t="s">
        <v>101</v>
      </c>
      <c r="T39" s="16" t="s">
        <v>110</v>
      </c>
      <c r="U39" s="21">
        <v>1E-3</v>
      </c>
      <c r="W39">
        <v>65</v>
      </c>
      <c r="X39" s="50">
        <v>76</v>
      </c>
      <c r="Y39">
        <f t="shared" si="0"/>
        <v>3.6190476190476191</v>
      </c>
      <c r="AA39" s="63">
        <v>3</v>
      </c>
    </row>
    <row r="40" spans="1:27">
      <c r="A40">
        <v>39</v>
      </c>
      <c r="B40" t="s">
        <v>5</v>
      </c>
      <c r="C40">
        <v>9</v>
      </c>
      <c r="D40" s="35">
        <f t="shared" si="3"/>
        <v>1141</v>
      </c>
      <c r="E40" s="38">
        <v>19</v>
      </c>
      <c r="F40">
        <f t="shared" si="6"/>
        <v>2</v>
      </c>
      <c r="H40" s="37">
        <v>3042</v>
      </c>
      <c r="I40" s="37">
        <f t="shared" si="5"/>
        <v>154</v>
      </c>
      <c r="J40" s="27">
        <v>8</v>
      </c>
      <c r="L40">
        <v>39</v>
      </c>
      <c r="M40">
        <f t="shared" si="7"/>
        <v>62</v>
      </c>
      <c r="N40">
        <v>2</v>
      </c>
      <c r="O40" s="41">
        <v>64</v>
      </c>
      <c r="P40" s="47">
        <f t="shared" si="2"/>
        <v>512</v>
      </c>
      <c r="Q40" s="27">
        <v>21</v>
      </c>
      <c r="R40">
        <v>18</v>
      </c>
      <c r="S40" s="16" t="s">
        <v>101</v>
      </c>
      <c r="T40" s="16" t="s">
        <v>110</v>
      </c>
      <c r="U40" s="21">
        <v>2E-3</v>
      </c>
      <c r="W40">
        <v>65</v>
      </c>
      <c r="X40" s="49">
        <v>76</v>
      </c>
      <c r="Y40">
        <f t="shared" si="0"/>
        <v>3.6190476190476191</v>
      </c>
      <c r="AA40" s="62">
        <v>3</v>
      </c>
    </row>
    <row r="41" spans="1:27" ht="17.25" thickBot="1">
      <c r="A41">
        <v>40</v>
      </c>
      <c r="B41" t="s">
        <v>5</v>
      </c>
      <c r="C41">
        <v>10</v>
      </c>
      <c r="D41" s="35">
        <f t="shared" si="3"/>
        <v>1162</v>
      </c>
      <c r="E41" s="38">
        <v>21</v>
      </c>
      <c r="F41">
        <f t="shared" si="6"/>
        <v>2</v>
      </c>
      <c r="H41" s="37">
        <v>3200</v>
      </c>
      <c r="I41" s="37">
        <f t="shared" si="5"/>
        <v>158</v>
      </c>
      <c r="J41" s="28">
        <v>8</v>
      </c>
      <c r="L41">
        <v>40</v>
      </c>
      <c r="M41">
        <f t="shared" si="7"/>
        <v>64</v>
      </c>
      <c r="N41">
        <v>2</v>
      </c>
      <c r="O41" s="43">
        <v>66</v>
      </c>
      <c r="P41" s="47">
        <f t="shared" si="2"/>
        <v>528</v>
      </c>
      <c r="Q41" s="28">
        <v>21</v>
      </c>
      <c r="R41">
        <v>18</v>
      </c>
      <c r="S41" s="16" t="s">
        <v>102</v>
      </c>
      <c r="T41" s="16" t="s">
        <v>110</v>
      </c>
      <c r="U41" s="21">
        <v>2E-3</v>
      </c>
      <c r="W41">
        <v>65</v>
      </c>
      <c r="X41" s="51">
        <v>76</v>
      </c>
      <c r="Y41">
        <f t="shared" si="0"/>
        <v>3.6190476190476191</v>
      </c>
      <c r="AA41" s="64">
        <v>3</v>
      </c>
    </row>
    <row r="42" spans="1:27">
      <c r="A42" s="6">
        <v>41</v>
      </c>
      <c r="B42" s="6" t="s">
        <v>6</v>
      </c>
      <c r="C42" s="6">
        <v>1</v>
      </c>
      <c r="D42" s="36">
        <f t="shared" si="3"/>
        <v>1562</v>
      </c>
      <c r="E42" s="39">
        <v>400</v>
      </c>
      <c r="F42" s="6">
        <f t="shared" si="6"/>
        <v>379</v>
      </c>
      <c r="H42" s="37">
        <v>3362</v>
      </c>
      <c r="I42" s="37">
        <f t="shared" si="5"/>
        <v>162</v>
      </c>
      <c r="J42" s="27">
        <v>9</v>
      </c>
      <c r="L42" s="6">
        <v>41</v>
      </c>
      <c r="M42">
        <f t="shared" si="7"/>
        <v>67</v>
      </c>
      <c r="N42">
        <v>3</v>
      </c>
      <c r="O42" s="41">
        <v>68</v>
      </c>
      <c r="P42" s="47">
        <f t="shared" si="2"/>
        <v>612</v>
      </c>
      <c r="Q42" s="27">
        <v>30</v>
      </c>
      <c r="R42">
        <v>30</v>
      </c>
      <c r="S42" s="16" t="s">
        <v>101</v>
      </c>
      <c r="T42" s="16" t="s">
        <v>110</v>
      </c>
      <c r="U42" s="21">
        <v>3.0000000000000001E-3</v>
      </c>
      <c r="W42">
        <f>Y42*R42</f>
        <v>108</v>
      </c>
      <c r="X42" s="49">
        <v>108</v>
      </c>
      <c r="Y42">
        <f t="shared" si="0"/>
        <v>3.6</v>
      </c>
      <c r="AA42" s="62">
        <v>3</v>
      </c>
    </row>
    <row r="43" spans="1:27">
      <c r="A43">
        <v>42</v>
      </c>
      <c r="B43" t="s">
        <v>6</v>
      </c>
      <c r="C43">
        <v>2</v>
      </c>
      <c r="D43" s="35">
        <f t="shared" si="3"/>
        <v>1573</v>
      </c>
      <c r="E43" s="38">
        <v>11</v>
      </c>
      <c r="F43">
        <f t="shared" si="6"/>
        <v>-389</v>
      </c>
      <c r="H43" s="37">
        <v>3528</v>
      </c>
      <c r="I43" s="37">
        <f t="shared" si="5"/>
        <v>166</v>
      </c>
      <c r="J43" s="26">
        <v>9</v>
      </c>
      <c r="L43">
        <v>42</v>
      </c>
      <c r="M43">
        <f t="shared" si="7"/>
        <v>70</v>
      </c>
      <c r="N43">
        <v>3</v>
      </c>
      <c r="O43" s="42">
        <v>70</v>
      </c>
      <c r="P43" s="47">
        <f t="shared" si="2"/>
        <v>630</v>
      </c>
      <c r="Q43" s="26">
        <v>30</v>
      </c>
      <c r="R43">
        <v>30</v>
      </c>
      <c r="S43" s="16" t="s">
        <v>101</v>
      </c>
      <c r="T43" s="16" t="s">
        <v>110</v>
      </c>
      <c r="U43" s="21">
        <v>3.0000000000000001E-3</v>
      </c>
      <c r="W43">
        <f>Y43*R43</f>
        <v>108</v>
      </c>
      <c r="X43" s="50">
        <v>108</v>
      </c>
      <c r="Y43">
        <f t="shared" si="0"/>
        <v>3.6</v>
      </c>
      <c r="AA43" s="63">
        <v>3</v>
      </c>
    </row>
    <row r="44" spans="1:27">
      <c r="A44">
        <v>43</v>
      </c>
      <c r="B44" t="s">
        <v>6</v>
      </c>
      <c r="C44">
        <v>3</v>
      </c>
      <c r="D44" s="35">
        <f t="shared" si="3"/>
        <v>1594</v>
      </c>
      <c r="E44" s="38">
        <v>21</v>
      </c>
      <c r="F44">
        <f t="shared" si="6"/>
        <v>10</v>
      </c>
      <c r="H44" s="37">
        <v>3698</v>
      </c>
      <c r="I44" s="37">
        <f t="shared" si="5"/>
        <v>170</v>
      </c>
      <c r="J44" s="27">
        <v>9</v>
      </c>
      <c r="L44">
        <v>43</v>
      </c>
      <c r="M44">
        <f t="shared" si="7"/>
        <v>73</v>
      </c>
      <c r="N44">
        <v>3</v>
      </c>
      <c r="O44" s="41">
        <v>72</v>
      </c>
      <c r="P44" s="47">
        <f t="shared" si="2"/>
        <v>648</v>
      </c>
      <c r="Q44" s="27">
        <v>30</v>
      </c>
      <c r="R44">
        <v>30</v>
      </c>
      <c r="S44" s="17" t="s">
        <v>101</v>
      </c>
      <c r="T44" s="17" t="s">
        <v>111</v>
      </c>
      <c r="U44" s="22">
        <v>1E-3</v>
      </c>
      <c r="W44">
        <f>Y44*R44</f>
        <v>108</v>
      </c>
      <c r="X44" s="49">
        <v>108</v>
      </c>
      <c r="Y44">
        <f t="shared" si="0"/>
        <v>3.6</v>
      </c>
      <c r="AA44" s="62">
        <v>3</v>
      </c>
    </row>
    <row r="45" spans="1:27">
      <c r="A45">
        <v>44</v>
      </c>
      <c r="B45" t="s">
        <v>6</v>
      </c>
      <c r="C45">
        <v>4</v>
      </c>
      <c r="D45" s="35">
        <f t="shared" si="3"/>
        <v>1625</v>
      </c>
      <c r="E45" s="38">
        <v>31</v>
      </c>
      <c r="F45">
        <f t="shared" si="6"/>
        <v>10</v>
      </c>
      <c r="H45" s="37">
        <v>3872</v>
      </c>
      <c r="I45" s="37">
        <f t="shared" si="5"/>
        <v>174</v>
      </c>
      <c r="J45" s="26">
        <v>9</v>
      </c>
      <c r="L45">
        <v>44</v>
      </c>
      <c r="M45">
        <f t="shared" si="7"/>
        <v>76</v>
      </c>
      <c r="N45">
        <v>3</v>
      </c>
      <c r="O45" s="42">
        <v>74</v>
      </c>
      <c r="P45" s="47">
        <f t="shared" si="2"/>
        <v>666</v>
      </c>
      <c r="Q45" s="26">
        <v>30</v>
      </c>
      <c r="R45">
        <v>30</v>
      </c>
      <c r="S45" s="17" t="s">
        <v>101</v>
      </c>
      <c r="T45" s="17" t="s">
        <v>111</v>
      </c>
      <c r="U45" s="22">
        <v>1E-3</v>
      </c>
      <c r="W45">
        <f>Y45*R45</f>
        <v>108</v>
      </c>
      <c r="X45" s="50">
        <v>108</v>
      </c>
      <c r="Y45">
        <f t="shared" si="0"/>
        <v>3.6</v>
      </c>
      <c r="AA45" s="63">
        <v>3</v>
      </c>
    </row>
    <row r="46" spans="1:27">
      <c r="A46">
        <v>45</v>
      </c>
      <c r="B46" t="s">
        <v>6</v>
      </c>
      <c r="C46">
        <v>5</v>
      </c>
      <c r="D46" s="35">
        <f t="shared" si="3"/>
        <v>1666</v>
      </c>
      <c r="E46" s="38">
        <v>41</v>
      </c>
      <c r="F46">
        <f t="shared" si="6"/>
        <v>10</v>
      </c>
      <c r="H46" s="37">
        <v>4050</v>
      </c>
      <c r="I46" s="37">
        <f t="shared" si="5"/>
        <v>178</v>
      </c>
      <c r="J46" s="27">
        <v>9</v>
      </c>
      <c r="L46">
        <v>45</v>
      </c>
      <c r="M46">
        <f t="shared" si="7"/>
        <v>79</v>
      </c>
      <c r="N46">
        <v>3</v>
      </c>
      <c r="O46" s="41">
        <v>76</v>
      </c>
      <c r="P46" s="47">
        <f t="shared" si="2"/>
        <v>684</v>
      </c>
      <c r="Q46" s="27">
        <v>30</v>
      </c>
      <c r="R46">
        <v>30</v>
      </c>
      <c r="S46" s="17" t="s">
        <v>102</v>
      </c>
      <c r="T46" s="17" t="s">
        <v>111</v>
      </c>
      <c r="U46" s="22">
        <v>1E-3</v>
      </c>
      <c r="W46">
        <f>Y46*R46</f>
        <v>108</v>
      </c>
      <c r="X46" s="49">
        <v>108</v>
      </c>
      <c r="Y46">
        <f t="shared" si="0"/>
        <v>3.6</v>
      </c>
      <c r="AA46" s="62">
        <v>3</v>
      </c>
    </row>
    <row r="47" spans="1:27">
      <c r="A47">
        <v>46</v>
      </c>
      <c r="B47" t="s">
        <v>6</v>
      </c>
      <c r="C47">
        <v>6</v>
      </c>
      <c r="D47" s="35">
        <f t="shared" si="3"/>
        <v>1717</v>
      </c>
      <c r="E47" s="38">
        <v>51</v>
      </c>
      <c r="F47">
        <f t="shared" si="6"/>
        <v>10</v>
      </c>
      <c r="H47" s="37">
        <v>4232</v>
      </c>
      <c r="I47" s="37">
        <f t="shared" si="5"/>
        <v>182</v>
      </c>
      <c r="J47" s="26">
        <v>9</v>
      </c>
      <c r="L47">
        <v>46</v>
      </c>
      <c r="M47">
        <f t="shared" si="7"/>
        <v>82</v>
      </c>
      <c r="N47">
        <v>3</v>
      </c>
      <c r="O47" s="42">
        <v>78</v>
      </c>
      <c r="P47" s="47">
        <f t="shared" si="2"/>
        <v>702</v>
      </c>
      <c r="Q47" s="26">
        <v>34</v>
      </c>
      <c r="R47">
        <v>30</v>
      </c>
      <c r="S47" s="17" t="s">
        <v>101</v>
      </c>
      <c r="T47" s="17" t="s">
        <v>111</v>
      </c>
      <c r="U47" s="22">
        <v>2E-3</v>
      </c>
      <c r="W47">
        <v>108</v>
      </c>
      <c r="X47" s="50">
        <v>122</v>
      </c>
      <c r="Y47">
        <f t="shared" si="0"/>
        <v>3.5882352941176472</v>
      </c>
      <c r="AA47" s="63">
        <v>3</v>
      </c>
    </row>
    <row r="48" spans="1:27">
      <c r="A48">
        <v>47</v>
      </c>
      <c r="B48" t="s">
        <v>6</v>
      </c>
      <c r="C48">
        <v>7</v>
      </c>
      <c r="D48" s="35">
        <f t="shared" si="3"/>
        <v>1778</v>
      </c>
      <c r="E48" s="38">
        <v>61</v>
      </c>
      <c r="F48">
        <f t="shared" si="6"/>
        <v>10</v>
      </c>
      <c r="H48" s="37">
        <v>4418</v>
      </c>
      <c r="I48" s="37">
        <f t="shared" si="5"/>
        <v>186</v>
      </c>
      <c r="J48" s="27">
        <v>9</v>
      </c>
      <c r="L48">
        <v>47</v>
      </c>
      <c r="M48">
        <f t="shared" si="7"/>
        <v>85</v>
      </c>
      <c r="N48">
        <v>3</v>
      </c>
      <c r="O48" s="41">
        <v>80</v>
      </c>
      <c r="P48" s="47">
        <f t="shared" si="2"/>
        <v>720</v>
      </c>
      <c r="Q48" s="27">
        <v>34</v>
      </c>
      <c r="R48">
        <v>30</v>
      </c>
      <c r="S48" s="17" t="s">
        <v>101</v>
      </c>
      <c r="T48" s="17" t="s">
        <v>111</v>
      </c>
      <c r="U48" s="22">
        <v>2E-3</v>
      </c>
      <c r="W48">
        <v>108</v>
      </c>
      <c r="X48" s="49">
        <v>122</v>
      </c>
      <c r="Y48">
        <f t="shared" si="0"/>
        <v>3.5882352941176472</v>
      </c>
      <c r="AA48" s="62">
        <v>3</v>
      </c>
    </row>
    <row r="49" spans="1:27">
      <c r="A49">
        <v>48</v>
      </c>
      <c r="B49" t="s">
        <v>6</v>
      </c>
      <c r="C49">
        <v>8</v>
      </c>
      <c r="D49" s="35">
        <f t="shared" si="3"/>
        <v>1849</v>
      </c>
      <c r="E49" s="38">
        <v>71</v>
      </c>
      <c r="F49">
        <f t="shared" si="6"/>
        <v>10</v>
      </c>
      <c r="H49" s="37">
        <v>4608</v>
      </c>
      <c r="I49" s="37">
        <f t="shared" si="5"/>
        <v>190</v>
      </c>
      <c r="J49" s="26">
        <v>9</v>
      </c>
      <c r="L49">
        <v>48</v>
      </c>
      <c r="M49">
        <f t="shared" si="7"/>
        <v>88</v>
      </c>
      <c r="N49">
        <v>3</v>
      </c>
      <c r="O49" s="42">
        <v>82</v>
      </c>
      <c r="P49" s="47">
        <f t="shared" si="2"/>
        <v>738</v>
      </c>
      <c r="Q49" s="26">
        <v>34</v>
      </c>
      <c r="R49">
        <v>30</v>
      </c>
      <c r="S49" s="17" t="s">
        <v>101</v>
      </c>
      <c r="T49" s="17" t="s">
        <v>111</v>
      </c>
      <c r="U49" s="22">
        <v>2E-3</v>
      </c>
      <c r="W49">
        <v>108</v>
      </c>
      <c r="X49" s="50">
        <v>122</v>
      </c>
      <c r="Y49">
        <f t="shared" si="0"/>
        <v>3.5882352941176472</v>
      </c>
      <c r="AA49" s="63">
        <v>3</v>
      </c>
    </row>
    <row r="50" spans="1:27">
      <c r="A50">
        <v>49</v>
      </c>
      <c r="B50" t="s">
        <v>6</v>
      </c>
      <c r="C50">
        <v>9</v>
      </c>
      <c r="D50" s="35">
        <f t="shared" si="3"/>
        <v>1930</v>
      </c>
      <c r="E50" s="38">
        <v>81</v>
      </c>
      <c r="F50">
        <f t="shared" si="6"/>
        <v>10</v>
      </c>
      <c r="H50" s="37">
        <v>4802</v>
      </c>
      <c r="I50" s="37">
        <f t="shared" si="5"/>
        <v>194</v>
      </c>
      <c r="J50" s="27">
        <v>9</v>
      </c>
      <c r="L50">
        <v>49</v>
      </c>
      <c r="M50">
        <f t="shared" si="7"/>
        <v>91</v>
      </c>
      <c r="N50">
        <v>3</v>
      </c>
      <c r="O50" s="41">
        <v>84</v>
      </c>
      <c r="P50" s="47">
        <f t="shared" si="2"/>
        <v>756</v>
      </c>
      <c r="Q50" s="27">
        <v>34</v>
      </c>
      <c r="R50">
        <v>30</v>
      </c>
      <c r="S50" s="17" t="s">
        <v>101</v>
      </c>
      <c r="T50" s="17" t="s">
        <v>111</v>
      </c>
      <c r="U50" s="22">
        <v>3.0000000000000001E-3</v>
      </c>
      <c r="W50">
        <v>108</v>
      </c>
      <c r="X50" s="49">
        <v>122</v>
      </c>
      <c r="Y50">
        <f t="shared" si="0"/>
        <v>3.5882352941176472</v>
      </c>
      <c r="AA50" s="62">
        <v>3</v>
      </c>
    </row>
    <row r="51" spans="1:27">
      <c r="A51">
        <v>50</v>
      </c>
      <c r="B51" t="s">
        <v>6</v>
      </c>
      <c r="C51">
        <v>10</v>
      </c>
      <c r="D51" s="35">
        <f t="shared" si="3"/>
        <v>2021</v>
      </c>
      <c r="E51" s="38">
        <v>91</v>
      </c>
      <c r="F51">
        <f t="shared" si="6"/>
        <v>10</v>
      </c>
      <c r="H51" s="37">
        <v>5000</v>
      </c>
      <c r="I51" s="37">
        <f t="shared" si="5"/>
        <v>198</v>
      </c>
      <c r="J51" s="26">
        <v>9</v>
      </c>
      <c r="L51">
        <v>50</v>
      </c>
      <c r="M51">
        <f t="shared" si="7"/>
        <v>94</v>
      </c>
      <c r="N51">
        <v>3</v>
      </c>
      <c r="O51" s="42">
        <v>86</v>
      </c>
      <c r="P51" s="47">
        <f t="shared" si="2"/>
        <v>774</v>
      </c>
      <c r="Q51" s="26">
        <v>34</v>
      </c>
      <c r="R51">
        <v>30</v>
      </c>
      <c r="S51" s="17" t="s">
        <v>102</v>
      </c>
      <c r="T51" s="17" t="s">
        <v>112</v>
      </c>
      <c r="U51" s="22">
        <v>1E-3</v>
      </c>
      <c r="W51">
        <v>108</v>
      </c>
      <c r="X51" s="50">
        <v>122</v>
      </c>
      <c r="Y51">
        <f t="shared" si="0"/>
        <v>3.5882352941176472</v>
      </c>
      <c r="AA51" s="63">
        <v>3</v>
      </c>
    </row>
    <row r="52" spans="1:27">
      <c r="A52" s="6">
        <v>51</v>
      </c>
      <c r="B52" s="6" t="s">
        <v>7</v>
      </c>
      <c r="C52" s="6">
        <v>1</v>
      </c>
      <c r="D52" s="36">
        <f>D51+E52</f>
        <v>3021</v>
      </c>
      <c r="E52" s="39">
        <v>1000</v>
      </c>
      <c r="F52" s="6">
        <f t="shared" si="6"/>
        <v>909</v>
      </c>
      <c r="H52" s="37">
        <v>7803</v>
      </c>
      <c r="I52" s="37">
        <f t="shared" si="5"/>
        <v>2803</v>
      </c>
      <c r="J52" s="27">
        <v>9</v>
      </c>
      <c r="L52" s="6">
        <v>51</v>
      </c>
      <c r="M52">
        <f t="shared" si="7"/>
        <v>594</v>
      </c>
      <c r="N52">
        <v>500</v>
      </c>
      <c r="O52" s="41">
        <v>88</v>
      </c>
      <c r="P52" s="47">
        <f t="shared" si="2"/>
        <v>792</v>
      </c>
      <c r="Q52" s="27">
        <v>38</v>
      </c>
      <c r="R52">
        <v>35</v>
      </c>
      <c r="S52" s="17" t="s">
        <v>101</v>
      </c>
      <c r="T52" s="17" t="s">
        <v>112</v>
      </c>
      <c r="U52" s="22">
        <v>1E-3</v>
      </c>
      <c r="W52">
        <v>126</v>
      </c>
      <c r="X52" s="49">
        <v>137</v>
      </c>
      <c r="Y52">
        <f t="shared" si="0"/>
        <v>3.6052631578947367</v>
      </c>
      <c r="AA52" s="62">
        <v>3</v>
      </c>
    </row>
    <row r="53" spans="1:27">
      <c r="A53">
        <v>52</v>
      </c>
      <c r="B53" t="s">
        <v>7</v>
      </c>
      <c r="C53">
        <v>2</v>
      </c>
      <c r="D53" s="35">
        <f t="shared" si="3"/>
        <v>3032</v>
      </c>
      <c r="E53" s="38">
        <v>11</v>
      </c>
      <c r="F53">
        <f t="shared" si="6"/>
        <v>-989</v>
      </c>
      <c r="H53" s="37">
        <v>8112</v>
      </c>
      <c r="I53" s="37">
        <f t="shared" si="5"/>
        <v>309</v>
      </c>
      <c r="J53" s="26">
        <v>9</v>
      </c>
      <c r="L53">
        <v>52</v>
      </c>
      <c r="M53">
        <f t="shared" si="7"/>
        <v>597</v>
      </c>
      <c r="N53">
        <v>3</v>
      </c>
      <c r="O53" s="42">
        <v>90</v>
      </c>
      <c r="P53" s="47">
        <f t="shared" si="2"/>
        <v>810</v>
      </c>
      <c r="Q53" s="26">
        <v>38</v>
      </c>
      <c r="R53">
        <v>35</v>
      </c>
      <c r="S53" s="17" t="s">
        <v>101</v>
      </c>
      <c r="T53" s="17" t="s">
        <v>112</v>
      </c>
      <c r="U53" s="22">
        <v>1E-3</v>
      </c>
      <c r="W53">
        <v>126</v>
      </c>
      <c r="X53" s="50">
        <v>137</v>
      </c>
      <c r="Y53">
        <f t="shared" si="0"/>
        <v>3.6052631578947367</v>
      </c>
      <c r="AA53" s="63">
        <v>3</v>
      </c>
    </row>
    <row r="54" spans="1:27">
      <c r="A54">
        <v>53</v>
      </c>
      <c r="B54" t="s">
        <v>7</v>
      </c>
      <c r="C54">
        <v>3</v>
      </c>
      <c r="D54" s="35">
        <f t="shared" si="3"/>
        <v>3053</v>
      </c>
      <c r="E54" s="38">
        <v>21</v>
      </c>
      <c r="F54">
        <f t="shared" si="6"/>
        <v>10</v>
      </c>
      <c r="H54" s="37">
        <v>8427</v>
      </c>
      <c r="I54" s="37">
        <f t="shared" si="5"/>
        <v>315</v>
      </c>
      <c r="J54" s="27">
        <v>9</v>
      </c>
      <c r="L54">
        <v>53</v>
      </c>
      <c r="M54">
        <f t="shared" si="7"/>
        <v>600</v>
      </c>
      <c r="N54">
        <v>3</v>
      </c>
      <c r="O54" s="41">
        <v>92</v>
      </c>
      <c r="P54" s="47">
        <f t="shared" si="2"/>
        <v>828</v>
      </c>
      <c r="Q54" s="27">
        <v>38</v>
      </c>
      <c r="R54">
        <v>35</v>
      </c>
      <c r="S54" s="17" t="s">
        <v>101</v>
      </c>
      <c r="T54" s="17" t="s">
        <v>112</v>
      </c>
      <c r="U54" s="22">
        <v>2E-3</v>
      </c>
      <c r="W54">
        <v>126</v>
      </c>
      <c r="X54" s="49">
        <v>137</v>
      </c>
      <c r="Y54">
        <f t="shared" si="0"/>
        <v>3.6052631578947367</v>
      </c>
      <c r="AA54" s="62">
        <v>3</v>
      </c>
    </row>
    <row r="55" spans="1:27">
      <c r="A55">
        <v>54</v>
      </c>
      <c r="B55" t="s">
        <v>7</v>
      </c>
      <c r="C55">
        <v>4</v>
      </c>
      <c r="D55" s="35">
        <f t="shared" si="3"/>
        <v>3084</v>
      </c>
      <c r="E55" s="38">
        <v>31</v>
      </c>
      <c r="F55">
        <f t="shared" si="6"/>
        <v>10</v>
      </c>
      <c r="H55" s="37">
        <v>8748</v>
      </c>
      <c r="I55" s="37">
        <f t="shared" si="5"/>
        <v>321</v>
      </c>
      <c r="J55" s="26">
        <v>9</v>
      </c>
      <c r="L55">
        <v>54</v>
      </c>
      <c r="M55">
        <f t="shared" si="7"/>
        <v>603</v>
      </c>
      <c r="N55">
        <v>3</v>
      </c>
      <c r="O55" s="42">
        <v>100</v>
      </c>
      <c r="P55" s="47">
        <f t="shared" si="2"/>
        <v>900</v>
      </c>
      <c r="Q55" s="26">
        <v>38</v>
      </c>
      <c r="R55">
        <v>35</v>
      </c>
      <c r="S55" s="17" t="s">
        <v>101</v>
      </c>
      <c r="T55" s="17" t="s">
        <v>112</v>
      </c>
      <c r="U55" s="22">
        <v>2E-3</v>
      </c>
      <c r="W55">
        <v>126</v>
      </c>
      <c r="X55" s="50">
        <v>137</v>
      </c>
      <c r="Y55">
        <f t="shared" si="0"/>
        <v>3.6052631578947367</v>
      </c>
      <c r="AA55" s="63">
        <v>3</v>
      </c>
    </row>
    <row r="56" spans="1:27">
      <c r="A56">
        <v>55</v>
      </c>
      <c r="B56" t="s">
        <v>7</v>
      </c>
      <c r="C56">
        <v>5</v>
      </c>
      <c r="D56" s="35">
        <f t="shared" si="3"/>
        <v>3125</v>
      </c>
      <c r="E56" s="38">
        <v>41</v>
      </c>
      <c r="F56">
        <f t="shared" si="6"/>
        <v>10</v>
      </c>
      <c r="H56" s="37">
        <v>9075</v>
      </c>
      <c r="I56" s="37">
        <f t="shared" si="5"/>
        <v>327</v>
      </c>
      <c r="J56" s="27">
        <v>9</v>
      </c>
      <c r="L56">
        <v>55</v>
      </c>
      <c r="M56">
        <f t="shared" si="7"/>
        <v>606</v>
      </c>
      <c r="N56">
        <v>3</v>
      </c>
      <c r="O56" s="41">
        <v>194</v>
      </c>
      <c r="P56" s="47">
        <f t="shared" si="2"/>
        <v>1746</v>
      </c>
      <c r="Q56" s="27">
        <v>38</v>
      </c>
      <c r="R56">
        <v>35</v>
      </c>
      <c r="S56" s="17" t="s">
        <v>102</v>
      </c>
      <c r="T56" s="17" t="s">
        <v>112</v>
      </c>
      <c r="U56" s="22">
        <v>2E-3</v>
      </c>
      <c r="W56">
        <v>126</v>
      </c>
      <c r="X56" s="49">
        <v>137</v>
      </c>
      <c r="Y56">
        <f t="shared" si="0"/>
        <v>3.6052631578947367</v>
      </c>
      <c r="AA56" s="62">
        <v>3</v>
      </c>
    </row>
    <row r="57" spans="1:27">
      <c r="A57">
        <v>56</v>
      </c>
      <c r="B57" t="s">
        <v>7</v>
      </c>
      <c r="C57">
        <v>6</v>
      </c>
      <c r="D57" s="35">
        <f t="shared" si="3"/>
        <v>3176</v>
      </c>
      <c r="E57" s="38">
        <v>51</v>
      </c>
      <c r="F57">
        <f t="shared" si="6"/>
        <v>10</v>
      </c>
      <c r="H57" s="37">
        <v>9408</v>
      </c>
      <c r="I57" s="37">
        <f t="shared" si="5"/>
        <v>333</v>
      </c>
      <c r="J57" s="26">
        <v>9</v>
      </c>
      <c r="L57">
        <v>56</v>
      </c>
      <c r="M57">
        <f t="shared" si="7"/>
        <v>609</v>
      </c>
      <c r="N57">
        <v>3</v>
      </c>
      <c r="O57" s="42">
        <v>248</v>
      </c>
      <c r="P57" s="47">
        <f t="shared" si="2"/>
        <v>2232</v>
      </c>
      <c r="Q57" s="26">
        <v>42</v>
      </c>
      <c r="R57">
        <v>35</v>
      </c>
      <c r="S57" s="17" t="s">
        <v>101</v>
      </c>
      <c r="T57" s="17" t="s">
        <v>112</v>
      </c>
      <c r="U57" s="22">
        <v>3.0000000000000001E-3</v>
      </c>
      <c r="W57">
        <v>126</v>
      </c>
      <c r="X57" s="50">
        <v>151</v>
      </c>
      <c r="Y57">
        <f t="shared" si="0"/>
        <v>3.5952380952380953</v>
      </c>
      <c r="AA57" s="63">
        <v>3</v>
      </c>
    </row>
    <row r="58" spans="1:27">
      <c r="A58">
        <v>57</v>
      </c>
      <c r="B58" t="s">
        <v>7</v>
      </c>
      <c r="C58">
        <v>7</v>
      </c>
      <c r="D58" s="35">
        <f t="shared" si="3"/>
        <v>3237</v>
      </c>
      <c r="E58" s="38">
        <v>61</v>
      </c>
      <c r="F58">
        <f t="shared" si="6"/>
        <v>10</v>
      </c>
      <c r="H58" s="37">
        <v>9747</v>
      </c>
      <c r="I58" s="37">
        <f t="shared" si="5"/>
        <v>339</v>
      </c>
      <c r="J58" s="27">
        <v>9</v>
      </c>
      <c r="L58">
        <v>57</v>
      </c>
      <c r="M58">
        <f t="shared" si="7"/>
        <v>612</v>
      </c>
      <c r="N58">
        <v>3</v>
      </c>
      <c r="O58" s="41">
        <v>316</v>
      </c>
      <c r="P58" s="47">
        <f t="shared" si="2"/>
        <v>2844</v>
      </c>
      <c r="Q58" s="27">
        <v>42</v>
      </c>
      <c r="R58">
        <v>35</v>
      </c>
      <c r="S58" s="17" t="s">
        <v>101</v>
      </c>
      <c r="T58" s="17" t="s">
        <v>113</v>
      </c>
      <c r="U58" s="22">
        <v>1E-3</v>
      </c>
      <c r="W58">
        <v>126</v>
      </c>
      <c r="X58" s="49">
        <v>151</v>
      </c>
      <c r="Y58">
        <f t="shared" si="0"/>
        <v>3.5952380952380953</v>
      </c>
      <c r="AA58" s="62">
        <v>3</v>
      </c>
    </row>
    <row r="59" spans="1:27">
      <c r="A59">
        <v>58</v>
      </c>
      <c r="B59" t="s">
        <v>7</v>
      </c>
      <c r="C59">
        <v>8</v>
      </c>
      <c r="D59" s="35">
        <f t="shared" si="3"/>
        <v>3308</v>
      </c>
      <c r="E59" s="38">
        <v>71</v>
      </c>
      <c r="F59">
        <f t="shared" si="6"/>
        <v>10</v>
      </c>
      <c r="H59" s="37">
        <v>10092</v>
      </c>
      <c r="I59" s="37">
        <f t="shared" si="5"/>
        <v>345</v>
      </c>
      <c r="J59" s="26">
        <v>9</v>
      </c>
      <c r="L59">
        <v>58</v>
      </c>
      <c r="M59">
        <f t="shared" si="7"/>
        <v>615</v>
      </c>
      <c r="N59">
        <v>3</v>
      </c>
      <c r="O59" s="42">
        <v>403</v>
      </c>
      <c r="P59" s="47">
        <f t="shared" si="2"/>
        <v>3627</v>
      </c>
      <c r="Q59" s="26">
        <v>42</v>
      </c>
      <c r="R59">
        <v>35</v>
      </c>
      <c r="S59" s="17" t="s">
        <v>101</v>
      </c>
      <c r="T59" s="17" t="s">
        <v>113</v>
      </c>
      <c r="U59" s="22">
        <v>1E-3</v>
      </c>
      <c r="W59">
        <v>126</v>
      </c>
      <c r="X59" s="50">
        <v>151</v>
      </c>
      <c r="Y59">
        <f t="shared" si="0"/>
        <v>3.5952380952380953</v>
      </c>
      <c r="AA59" s="63">
        <v>3</v>
      </c>
    </row>
    <row r="60" spans="1:27">
      <c r="A60">
        <v>59</v>
      </c>
      <c r="B60" t="s">
        <v>7</v>
      </c>
      <c r="C60">
        <v>9</v>
      </c>
      <c r="D60" s="35">
        <f t="shared" si="3"/>
        <v>3389</v>
      </c>
      <c r="E60" s="38">
        <v>81</v>
      </c>
      <c r="F60">
        <f t="shared" si="6"/>
        <v>10</v>
      </c>
      <c r="H60" s="37">
        <v>10443</v>
      </c>
      <c r="I60" s="37">
        <f t="shared" si="5"/>
        <v>351</v>
      </c>
      <c r="J60" s="27">
        <v>9</v>
      </c>
      <c r="L60">
        <v>59</v>
      </c>
      <c r="M60">
        <f t="shared" si="7"/>
        <v>618</v>
      </c>
      <c r="N60">
        <v>3</v>
      </c>
      <c r="O60" s="41">
        <v>515</v>
      </c>
      <c r="P60" s="47">
        <f t="shared" si="2"/>
        <v>4635</v>
      </c>
      <c r="Q60" s="27">
        <v>42</v>
      </c>
      <c r="R60">
        <v>35</v>
      </c>
      <c r="S60" s="17" t="s">
        <v>101</v>
      </c>
      <c r="T60" s="17" t="s">
        <v>113</v>
      </c>
      <c r="U60" s="22">
        <v>1E-3</v>
      </c>
      <c r="W60">
        <v>126</v>
      </c>
      <c r="X60" s="49">
        <v>151</v>
      </c>
      <c r="Y60">
        <f t="shared" si="0"/>
        <v>3.5952380952380953</v>
      </c>
      <c r="AA60" s="62">
        <v>3</v>
      </c>
    </row>
    <row r="61" spans="1:27" ht="17.25" thickBot="1">
      <c r="A61">
        <v>60</v>
      </c>
      <c r="B61" t="s">
        <v>7</v>
      </c>
      <c r="C61">
        <v>10</v>
      </c>
      <c r="D61" s="35">
        <f t="shared" si="3"/>
        <v>3480</v>
      </c>
      <c r="E61" s="38">
        <v>91</v>
      </c>
      <c r="F61">
        <f t="shared" si="6"/>
        <v>10</v>
      </c>
      <c r="H61" s="37">
        <v>10800</v>
      </c>
      <c r="I61" s="37">
        <f t="shared" si="5"/>
        <v>357</v>
      </c>
      <c r="J61" s="28">
        <v>9</v>
      </c>
      <c r="L61">
        <v>60</v>
      </c>
      <c r="M61">
        <f t="shared" si="7"/>
        <v>621</v>
      </c>
      <c r="N61">
        <v>3</v>
      </c>
      <c r="O61" s="43">
        <v>521</v>
      </c>
      <c r="P61" s="47">
        <f t="shared" si="2"/>
        <v>4689</v>
      </c>
      <c r="Q61" s="28">
        <v>42</v>
      </c>
      <c r="R61">
        <v>35</v>
      </c>
      <c r="S61" s="17" t="s">
        <v>102</v>
      </c>
      <c r="T61" s="17" t="s">
        <v>113</v>
      </c>
      <c r="U61" s="22">
        <v>2E-3</v>
      </c>
      <c r="W61">
        <v>126</v>
      </c>
      <c r="X61" s="51">
        <v>151</v>
      </c>
      <c r="Y61">
        <f t="shared" si="0"/>
        <v>3.5952380952380953</v>
      </c>
      <c r="AA61" s="64">
        <v>3</v>
      </c>
    </row>
    <row r="62" spans="1:27">
      <c r="A62" s="6">
        <v>61</v>
      </c>
      <c r="B62" s="6" t="s">
        <v>8</v>
      </c>
      <c r="C62" s="6">
        <v>1</v>
      </c>
      <c r="D62" s="36">
        <f>D61+E62</f>
        <v>4080</v>
      </c>
      <c r="E62" s="39">
        <v>600</v>
      </c>
      <c r="F62" s="6">
        <f t="shared" si="6"/>
        <v>509</v>
      </c>
      <c r="H62" s="37">
        <v>22326</v>
      </c>
      <c r="I62" s="37">
        <f t="shared" si="5"/>
        <v>11526</v>
      </c>
      <c r="J62" s="27">
        <v>10</v>
      </c>
      <c r="L62" s="6">
        <v>61</v>
      </c>
      <c r="M62">
        <f t="shared" si="7"/>
        <v>627</v>
      </c>
      <c r="N62">
        <v>6</v>
      </c>
      <c r="O62" s="41">
        <v>527</v>
      </c>
      <c r="P62" s="47">
        <f t="shared" si="2"/>
        <v>5270</v>
      </c>
      <c r="Q62" s="27">
        <v>60</v>
      </c>
      <c r="R62">
        <v>50</v>
      </c>
      <c r="S62" s="17" t="s">
        <v>101</v>
      </c>
      <c r="T62" s="17" t="s">
        <v>113</v>
      </c>
      <c r="U62" s="22">
        <v>2E-3</v>
      </c>
      <c r="W62">
        <f t="shared" ref="W62:W71" si="8">Y62*R62</f>
        <v>225</v>
      </c>
      <c r="X62" s="49">
        <v>270</v>
      </c>
      <c r="Y62">
        <f t="shared" si="0"/>
        <v>4.5</v>
      </c>
      <c r="AA62" s="62">
        <v>4</v>
      </c>
    </row>
    <row r="63" spans="1:27">
      <c r="A63">
        <v>62</v>
      </c>
      <c r="B63" t="s">
        <v>8</v>
      </c>
      <c r="C63">
        <v>2</v>
      </c>
      <c r="D63" s="35">
        <f t="shared" si="3"/>
        <v>4091</v>
      </c>
      <c r="E63" s="38">
        <v>11</v>
      </c>
      <c r="F63" s="34">
        <f>E63-E62</f>
        <v>-589</v>
      </c>
      <c r="H63" s="37">
        <v>23064</v>
      </c>
      <c r="I63" s="37">
        <f t="shared" si="5"/>
        <v>738</v>
      </c>
      <c r="J63" s="26">
        <v>10</v>
      </c>
      <c r="L63">
        <v>62</v>
      </c>
      <c r="M63">
        <f t="shared" si="7"/>
        <v>633</v>
      </c>
      <c r="N63">
        <v>6</v>
      </c>
      <c r="O63" s="42">
        <v>692</v>
      </c>
      <c r="P63" s="47">
        <f t="shared" si="2"/>
        <v>6920</v>
      </c>
      <c r="Q63" s="26">
        <v>60</v>
      </c>
      <c r="R63">
        <v>50</v>
      </c>
      <c r="S63" s="17" t="s">
        <v>101</v>
      </c>
      <c r="T63" s="17" t="s">
        <v>113</v>
      </c>
      <c r="U63" s="22">
        <v>2E-3</v>
      </c>
      <c r="W63">
        <f t="shared" si="8"/>
        <v>225</v>
      </c>
      <c r="X63" s="50">
        <v>270</v>
      </c>
      <c r="Y63">
        <f t="shared" si="0"/>
        <v>4.5</v>
      </c>
      <c r="AA63" s="63">
        <v>4</v>
      </c>
    </row>
    <row r="64" spans="1:27">
      <c r="A64">
        <v>63</v>
      </c>
      <c r="B64" t="s">
        <v>8</v>
      </c>
      <c r="C64">
        <v>3</v>
      </c>
      <c r="D64" s="35">
        <f t="shared" si="3"/>
        <v>4112</v>
      </c>
      <c r="E64" s="38">
        <v>21</v>
      </c>
      <c r="F64">
        <f t="shared" si="6"/>
        <v>10</v>
      </c>
      <c r="H64" s="37">
        <v>23814</v>
      </c>
      <c r="I64" s="37">
        <f t="shared" si="5"/>
        <v>750</v>
      </c>
      <c r="J64" s="27">
        <v>10</v>
      </c>
      <c r="L64">
        <v>63</v>
      </c>
      <c r="M64">
        <f t="shared" si="7"/>
        <v>639</v>
      </c>
      <c r="N64">
        <v>6</v>
      </c>
      <c r="O64" s="41">
        <v>927</v>
      </c>
      <c r="P64" s="47">
        <f t="shared" si="2"/>
        <v>9270</v>
      </c>
      <c r="Q64" s="27">
        <v>60</v>
      </c>
      <c r="R64">
        <v>50</v>
      </c>
      <c r="S64" s="17" t="s">
        <v>101</v>
      </c>
      <c r="T64" s="17" t="s">
        <v>113</v>
      </c>
      <c r="U64" s="22">
        <v>3.0000000000000001E-3</v>
      </c>
      <c r="W64">
        <f t="shared" si="8"/>
        <v>225</v>
      </c>
      <c r="X64" s="49">
        <v>270</v>
      </c>
      <c r="Y64">
        <f t="shared" si="0"/>
        <v>4.5</v>
      </c>
      <c r="AA64" s="62">
        <v>4</v>
      </c>
    </row>
    <row r="65" spans="1:27">
      <c r="A65">
        <v>64</v>
      </c>
      <c r="B65" t="s">
        <v>8</v>
      </c>
      <c r="C65">
        <v>4</v>
      </c>
      <c r="D65" s="35">
        <f t="shared" si="3"/>
        <v>4143</v>
      </c>
      <c r="E65" s="38">
        <v>31</v>
      </c>
      <c r="F65">
        <f t="shared" si="6"/>
        <v>10</v>
      </c>
      <c r="H65" s="37">
        <v>24576</v>
      </c>
      <c r="I65" s="37">
        <f t="shared" si="5"/>
        <v>762</v>
      </c>
      <c r="J65" s="26">
        <v>10</v>
      </c>
      <c r="L65">
        <v>64</v>
      </c>
      <c r="M65">
        <f t="shared" si="7"/>
        <v>645</v>
      </c>
      <c r="N65">
        <v>6</v>
      </c>
      <c r="O65" s="42">
        <v>1116</v>
      </c>
      <c r="P65" s="47">
        <f t="shared" si="2"/>
        <v>11160</v>
      </c>
      <c r="Q65" s="26">
        <v>60</v>
      </c>
      <c r="R65">
        <v>50</v>
      </c>
      <c r="S65" s="17" t="s">
        <v>101</v>
      </c>
      <c r="T65" s="17" t="s">
        <v>114</v>
      </c>
      <c r="U65" s="22">
        <v>8.0000000000000004E-4</v>
      </c>
      <c r="W65">
        <f t="shared" si="8"/>
        <v>225</v>
      </c>
      <c r="X65" s="50">
        <v>270</v>
      </c>
      <c r="Y65">
        <f t="shared" si="0"/>
        <v>4.5</v>
      </c>
      <c r="AA65" s="63">
        <v>4</v>
      </c>
    </row>
    <row r="66" spans="1:27">
      <c r="A66">
        <v>65</v>
      </c>
      <c r="B66" t="s">
        <v>8</v>
      </c>
      <c r="C66">
        <v>5</v>
      </c>
      <c r="D66" s="35">
        <f t="shared" si="3"/>
        <v>4184</v>
      </c>
      <c r="E66" s="38">
        <v>41</v>
      </c>
      <c r="F66">
        <f t="shared" si="6"/>
        <v>10</v>
      </c>
      <c r="H66" s="37">
        <v>25350</v>
      </c>
      <c r="I66" s="37">
        <f t="shared" si="5"/>
        <v>774</v>
      </c>
      <c r="J66" s="27">
        <v>10</v>
      </c>
      <c r="L66">
        <v>65</v>
      </c>
      <c r="M66">
        <f t="shared" si="7"/>
        <v>651</v>
      </c>
      <c r="N66">
        <v>6</v>
      </c>
      <c r="O66" s="41">
        <v>1126</v>
      </c>
      <c r="P66" s="47">
        <f t="shared" si="2"/>
        <v>11260</v>
      </c>
      <c r="Q66" s="27">
        <v>60</v>
      </c>
      <c r="R66">
        <v>50</v>
      </c>
      <c r="S66" s="17" t="s">
        <v>102</v>
      </c>
      <c r="T66" s="17" t="s">
        <v>114</v>
      </c>
      <c r="U66" s="22">
        <v>8.0000000000000004E-4</v>
      </c>
      <c r="W66">
        <f t="shared" si="8"/>
        <v>225</v>
      </c>
      <c r="X66" s="49">
        <v>270</v>
      </c>
      <c r="Y66">
        <f t="shared" ref="Y66:Y129" si="9">X66/Q66</f>
        <v>4.5</v>
      </c>
      <c r="AA66" s="62">
        <v>4</v>
      </c>
    </row>
    <row r="67" spans="1:27">
      <c r="A67">
        <v>66</v>
      </c>
      <c r="B67" t="s">
        <v>9</v>
      </c>
      <c r="C67">
        <v>1</v>
      </c>
      <c r="D67" s="35">
        <f t="shared" si="3"/>
        <v>4235</v>
      </c>
      <c r="E67" s="38">
        <v>51</v>
      </c>
      <c r="F67">
        <f t="shared" si="6"/>
        <v>10</v>
      </c>
      <c r="H67" s="37">
        <v>26136</v>
      </c>
      <c r="I67" s="37">
        <f t="shared" si="5"/>
        <v>786</v>
      </c>
      <c r="J67" s="26">
        <v>10</v>
      </c>
      <c r="L67">
        <v>66</v>
      </c>
      <c r="M67">
        <f t="shared" si="7"/>
        <v>657</v>
      </c>
      <c r="N67">
        <v>6</v>
      </c>
      <c r="O67" s="42">
        <v>1133</v>
      </c>
      <c r="P67" s="47">
        <f t="shared" ref="P67:P130" si="10">J67*O67</f>
        <v>11330</v>
      </c>
      <c r="Q67" s="26">
        <v>64</v>
      </c>
      <c r="R67">
        <v>50</v>
      </c>
      <c r="S67" s="17" t="s">
        <v>101</v>
      </c>
      <c r="T67" s="17" t="s">
        <v>114</v>
      </c>
      <c r="U67" s="22">
        <v>1E-3</v>
      </c>
      <c r="W67">
        <f t="shared" si="8"/>
        <v>225</v>
      </c>
      <c r="X67" s="50">
        <v>288</v>
      </c>
      <c r="Y67">
        <f t="shared" si="9"/>
        <v>4.5</v>
      </c>
      <c r="AA67" s="63">
        <v>4</v>
      </c>
    </row>
    <row r="68" spans="1:27">
      <c r="A68">
        <v>67</v>
      </c>
      <c r="B68" t="s">
        <v>9</v>
      </c>
      <c r="C68">
        <v>2</v>
      </c>
      <c r="D68" s="35">
        <f t="shared" ref="D68:D99" si="11">D67+E68</f>
        <v>4296</v>
      </c>
      <c r="E68" s="38">
        <v>61</v>
      </c>
      <c r="F68">
        <f t="shared" si="6"/>
        <v>10</v>
      </c>
      <c r="H68" s="37">
        <v>26934</v>
      </c>
      <c r="I68" s="37">
        <f t="shared" si="5"/>
        <v>798</v>
      </c>
      <c r="J68" s="27">
        <v>10</v>
      </c>
      <c r="L68">
        <v>67</v>
      </c>
      <c r="M68">
        <f t="shared" si="7"/>
        <v>663</v>
      </c>
      <c r="N68">
        <v>6</v>
      </c>
      <c r="O68" s="41">
        <v>1140</v>
      </c>
      <c r="P68" s="47">
        <f t="shared" si="10"/>
        <v>11400</v>
      </c>
      <c r="Q68" s="27">
        <v>64</v>
      </c>
      <c r="R68">
        <v>50</v>
      </c>
      <c r="S68" s="17" t="s">
        <v>101</v>
      </c>
      <c r="T68" s="17" t="s">
        <v>114</v>
      </c>
      <c r="U68" s="22">
        <v>1E-3</v>
      </c>
      <c r="W68">
        <f t="shared" si="8"/>
        <v>225</v>
      </c>
      <c r="X68" s="49">
        <v>288</v>
      </c>
      <c r="Y68">
        <f t="shared" si="9"/>
        <v>4.5</v>
      </c>
      <c r="AA68" s="62">
        <v>4</v>
      </c>
    </row>
    <row r="69" spans="1:27">
      <c r="A69">
        <v>68</v>
      </c>
      <c r="B69" t="s">
        <v>9</v>
      </c>
      <c r="C69">
        <v>3</v>
      </c>
      <c r="D69" s="35">
        <f t="shared" si="11"/>
        <v>4367</v>
      </c>
      <c r="E69" s="38">
        <v>71</v>
      </c>
      <c r="F69">
        <f t="shared" si="6"/>
        <v>10</v>
      </c>
      <c r="H69" s="37">
        <v>27744</v>
      </c>
      <c r="I69" s="37">
        <f t="shared" ref="I69:I132" si="12">H69-H68</f>
        <v>810</v>
      </c>
      <c r="J69" s="26">
        <v>10</v>
      </c>
      <c r="L69">
        <v>68</v>
      </c>
      <c r="M69">
        <f t="shared" si="7"/>
        <v>669</v>
      </c>
      <c r="N69">
        <v>6</v>
      </c>
      <c r="O69" s="42">
        <v>1147</v>
      </c>
      <c r="P69" s="47">
        <f t="shared" si="10"/>
        <v>11470</v>
      </c>
      <c r="Q69" s="26">
        <v>64</v>
      </c>
      <c r="R69">
        <v>50</v>
      </c>
      <c r="S69" s="17" t="s">
        <v>101</v>
      </c>
      <c r="T69" s="17" t="s">
        <v>114</v>
      </c>
      <c r="U69" s="22">
        <v>2E-3</v>
      </c>
      <c r="W69">
        <f t="shared" si="8"/>
        <v>225</v>
      </c>
      <c r="X69" s="50">
        <v>288</v>
      </c>
      <c r="Y69">
        <f t="shared" si="9"/>
        <v>4.5</v>
      </c>
      <c r="AA69" s="63">
        <v>4</v>
      </c>
    </row>
    <row r="70" spans="1:27">
      <c r="A70">
        <v>69</v>
      </c>
      <c r="B70" t="s">
        <v>9</v>
      </c>
      <c r="C70">
        <v>4</v>
      </c>
      <c r="D70" s="35">
        <f t="shared" si="11"/>
        <v>4448</v>
      </c>
      <c r="E70" s="38">
        <v>81</v>
      </c>
      <c r="F70">
        <f t="shared" si="6"/>
        <v>10</v>
      </c>
      <c r="H70" s="37">
        <v>28566</v>
      </c>
      <c r="I70" s="37">
        <f t="shared" si="12"/>
        <v>822</v>
      </c>
      <c r="J70" s="27">
        <v>10</v>
      </c>
      <c r="L70">
        <v>69</v>
      </c>
      <c r="M70">
        <f t="shared" si="7"/>
        <v>675</v>
      </c>
      <c r="N70">
        <v>6</v>
      </c>
      <c r="O70" s="41">
        <v>1154</v>
      </c>
      <c r="P70" s="47">
        <f t="shared" si="10"/>
        <v>11540</v>
      </c>
      <c r="Q70" s="27">
        <v>64</v>
      </c>
      <c r="R70">
        <v>50</v>
      </c>
      <c r="S70" s="17" t="s">
        <v>101</v>
      </c>
      <c r="T70" s="17" t="s">
        <v>114</v>
      </c>
      <c r="U70" s="22">
        <v>2E-3</v>
      </c>
      <c r="W70">
        <f t="shared" si="8"/>
        <v>225</v>
      </c>
      <c r="X70" s="49">
        <v>288</v>
      </c>
      <c r="Y70">
        <f t="shared" si="9"/>
        <v>4.5</v>
      </c>
      <c r="AA70" s="62">
        <v>4</v>
      </c>
    </row>
    <row r="71" spans="1:27">
      <c r="A71">
        <v>70</v>
      </c>
      <c r="B71" t="s">
        <v>9</v>
      </c>
      <c r="C71">
        <v>5</v>
      </c>
      <c r="D71" s="35">
        <f t="shared" si="11"/>
        <v>4539</v>
      </c>
      <c r="E71" s="38">
        <v>91</v>
      </c>
      <c r="F71">
        <f t="shared" si="6"/>
        <v>10</v>
      </c>
      <c r="H71" s="37">
        <v>29400</v>
      </c>
      <c r="I71" s="37">
        <f t="shared" si="12"/>
        <v>834</v>
      </c>
      <c r="J71" s="26">
        <v>10</v>
      </c>
      <c r="L71">
        <v>70</v>
      </c>
      <c r="M71">
        <f t="shared" si="7"/>
        <v>681</v>
      </c>
      <c r="N71">
        <v>6</v>
      </c>
      <c r="O71" s="42">
        <v>1167</v>
      </c>
      <c r="P71" s="47">
        <f t="shared" si="10"/>
        <v>11670</v>
      </c>
      <c r="Q71" s="26">
        <v>64</v>
      </c>
      <c r="R71">
        <v>50</v>
      </c>
      <c r="S71" s="17" t="s">
        <v>102</v>
      </c>
      <c r="T71" s="17" t="s">
        <v>114</v>
      </c>
      <c r="U71" s="22">
        <v>3.0000000000000001E-3</v>
      </c>
      <c r="W71">
        <f t="shared" si="8"/>
        <v>225</v>
      </c>
      <c r="X71" s="50">
        <v>288</v>
      </c>
      <c r="Y71">
        <f t="shared" si="9"/>
        <v>4.5</v>
      </c>
      <c r="AA71" s="63">
        <v>4</v>
      </c>
    </row>
    <row r="72" spans="1:27">
      <c r="A72" s="6">
        <v>71</v>
      </c>
      <c r="B72" s="6" t="s">
        <v>10</v>
      </c>
      <c r="C72" s="6">
        <v>1</v>
      </c>
      <c r="D72" s="36">
        <f t="shared" si="11"/>
        <v>5539</v>
      </c>
      <c r="E72" s="39">
        <v>1000</v>
      </c>
      <c r="F72" s="6">
        <f t="shared" si="6"/>
        <v>909</v>
      </c>
      <c r="H72" s="37">
        <v>30246</v>
      </c>
      <c r="I72" s="37">
        <f t="shared" si="12"/>
        <v>846</v>
      </c>
      <c r="J72" s="27">
        <v>10</v>
      </c>
      <c r="L72" s="6">
        <v>71</v>
      </c>
      <c r="M72">
        <f t="shared" si="7"/>
        <v>687</v>
      </c>
      <c r="N72">
        <v>6</v>
      </c>
      <c r="O72" s="41">
        <v>1285</v>
      </c>
      <c r="P72" s="47">
        <f t="shared" si="10"/>
        <v>12850</v>
      </c>
      <c r="Q72" s="27">
        <v>68</v>
      </c>
      <c r="R72">
        <v>65</v>
      </c>
      <c r="S72" s="18" t="s">
        <v>101</v>
      </c>
      <c r="T72" s="18" t="s">
        <v>115</v>
      </c>
      <c r="U72" s="23">
        <v>8.0000000000000004E-4</v>
      </c>
      <c r="W72">
        <v>293</v>
      </c>
      <c r="X72" s="49">
        <v>306</v>
      </c>
      <c r="Y72">
        <f t="shared" si="9"/>
        <v>4.5</v>
      </c>
      <c r="AA72" s="62">
        <v>4</v>
      </c>
    </row>
    <row r="73" spans="1:27">
      <c r="A73">
        <v>72</v>
      </c>
      <c r="B73" t="s">
        <v>10</v>
      </c>
      <c r="C73">
        <v>2</v>
      </c>
      <c r="D73" s="35">
        <f t="shared" si="11"/>
        <v>5550</v>
      </c>
      <c r="E73" s="38">
        <v>11</v>
      </c>
      <c r="F73">
        <f t="shared" ref="F73:F136" si="13">E73-E72</f>
        <v>-989</v>
      </c>
      <c r="H73" s="37">
        <v>31104</v>
      </c>
      <c r="I73" s="37">
        <f t="shared" si="12"/>
        <v>858</v>
      </c>
      <c r="J73" s="26">
        <v>10</v>
      </c>
      <c r="L73">
        <v>72</v>
      </c>
      <c r="M73">
        <f t="shared" si="7"/>
        <v>693</v>
      </c>
      <c r="N73">
        <v>6</v>
      </c>
      <c r="O73" s="42">
        <v>2232</v>
      </c>
      <c r="P73" s="47">
        <f t="shared" si="10"/>
        <v>22320</v>
      </c>
      <c r="Q73" s="26">
        <v>68</v>
      </c>
      <c r="R73">
        <v>65</v>
      </c>
      <c r="S73" s="18" t="s">
        <v>101</v>
      </c>
      <c r="T73" s="18" t="s">
        <v>115</v>
      </c>
      <c r="U73" s="23">
        <v>8.0000000000000004E-4</v>
      </c>
      <c r="W73">
        <v>293</v>
      </c>
      <c r="X73" s="50">
        <v>306</v>
      </c>
      <c r="Y73">
        <f t="shared" si="9"/>
        <v>4.5</v>
      </c>
      <c r="AA73" s="63">
        <v>4</v>
      </c>
    </row>
    <row r="74" spans="1:27">
      <c r="A74">
        <v>73</v>
      </c>
      <c r="B74" t="s">
        <v>10</v>
      </c>
      <c r="C74">
        <v>3</v>
      </c>
      <c r="D74" s="35">
        <f t="shared" si="11"/>
        <v>5571</v>
      </c>
      <c r="E74" s="38">
        <v>21</v>
      </c>
      <c r="F74">
        <f t="shared" si="13"/>
        <v>10</v>
      </c>
      <c r="H74" s="37">
        <v>31974</v>
      </c>
      <c r="I74" s="37">
        <f t="shared" si="12"/>
        <v>870</v>
      </c>
      <c r="J74" s="27">
        <v>10</v>
      </c>
      <c r="L74">
        <v>73</v>
      </c>
      <c r="M74">
        <f t="shared" si="7"/>
        <v>699</v>
      </c>
      <c r="N74">
        <v>6</v>
      </c>
      <c r="O74" s="41">
        <v>2255</v>
      </c>
      <c r="P74" s="47">
        <f t="shared" si="10"/>
        <v>22550</v>
      </c>
      <c r="Q74" s="27">
        <v>68</v>
      </c>
      <c r="R74">
        <v>65</v>
      </c>
      <c r="S74" s="18" t="s">
        <v>101</v>
      </c>
      <c r="T74" s="18" t="s">
        <v>115</v>
      </c>
      <c r="U74" s="23">
        <v>1E-3</v>
      </c>
      <c r="W74">
        <v>293</v>
      </c>
      <c r="X74" s="49">
        <v>306</v>
      </c>
      <c r="Y74">
        <f t="shared" si="9"/>
        <v>4.5</v>
      </c>
      <c r="AA74" s="62">
        <v>4</v>
      </c>
    </row>
    <row r="75" spans="1:27">
      <c r="A75">
        <v>74</v>
      </c>
      <c r="B75" t="s">
        <v>10</v>
      </c>
      <c r="C75">
        <v>4</v>
      </c>
      <c r="D75" s="35">
        <f t="shared" si="11"/>
        <v>5602</v>
      </c>
      <c r="E75" s="38">
        <v>31</v>
      </c>
      <c r="F75">
        <f t="shared" si="13"/>
        <v>10</v>
      </c>
      <c r="H75" s="37">
        <v>32856</v>
      </c>
      <c r="I75" s="37">
        <f t="shared" si="12"/>
        <v>882</v>
      </c>
      <c r="J75" s="26">
        <v>10</v>
      </c>
      <c r="L75">
        <v>74</v>
      </c>
      <c r="M75">
        <f t="shared" si="7"/>
        <v>705</v>
      </c>
      <c r="N75">
        <v>6</v>
      </c>
      <c r="O75" s="42">
        <v>2279</v>
      </c>
      <c r="P75" s="47">
        <f t="shared" si="10"/>
        <v>22790</v>
      </c>
      <c r="Q75" s="26">
        <v>68</v>
      </c>
      <c r="R75">
        <v>65</v>
      </c>
      <c r="S75" s="18" t="s">
        <v>101</v>
      </c>
      <c r="T75" s="18" t="s">
        <v>115</v>
      </c>
      <c r="U75" s="23">
        <v>1.1999999999999999E-3</v>
      </c>
      <c r="W75">
        <v>293</v>
      </c>
      <c r="X75" s="50">
        <v>306</v>
      </c>
      <c r="Y75">
        <f t="shared" si="9"/>
        <v>4.5</v>
      </c>
      <c r="AA75" s="63">
        <v>4</v>
      </c>
    </row>
    <row r="76" spans="1:27">
      <c r="A76">
        <v>75</v>
      </c>
      <c r="B76" t="s">
        <v>10</v>
      </c>
      <c r="C76">
        <v>5</v>
      </c>
      <c r="D76" s="35">
        <f t="shared" si="11"/>
        <v>5643</v>
      </c>
      <c r="E76" s="38">
        <v>41</v>
      </c>
      <c r="F76">
        <f t="shared" si="13"/>
        <v>10</v>
      </c>
      <c r="H76" s="37">
        <v>33750</v>
      </c>
      <c r="I76" s="37">
        <f t="shared" si="12"/>
        <v>894</v>
      </c>
      <c r="J76" s="27">
        <v>10</v>
      </c>
      <c r="L76">
        <v>75</v>
      </c>
      <c r="M76">
        <f t="shared" ref="M76:M139" si="14">M75+N76</f>
        <v>711</v>
      </c>
      <c r="N76">
        <v>6</v>
      </c>
      <c r="O76" s="41">
        <v>2302</v>
      </c>
      <c r="P76" s="47">
        <f t="shared" si="10"/>
        <v>23020</v>
      </c>
      <c r="Q76" s="27">
        <v>68</v>
      </c>
      <c r="R76">
        <v>65</v>
      </c>
      <c r="S76" s="18" t="s">
        <v>102</v>
      </c>
      <c r="T76" s="18" t="s">
        <v>115</v>
      </c>
      <c r="U76" s="23">
        <v>1.4000000000000002E-3</v>
      </c>
      <c r="W76">
        <v>293</v>
      </c>
      <c r="X76" s="49">
        <v>306</v>
      </c>
      <c r="Y76">
        <f t="shared" si="9"/>
        <v>4.5</v>
      </c>
      <c r="AA76" s="62">
        <v>4</v>
      </c>
    </row>
    <row r="77" spans="1:27">
      <c r="A77">
        <v>76</v>
      </c>
      <c r="B77" t="s">
        <v>11</v>
      </c>
      <c r="C77">
        <v>1</v>
      </c>
      <c r="D77" s="35">
        <f t="shared" si="11"/>
        <v>5694</v>
      </c>
      <c r="E77" s="38">
        <v>51</v>
      </c>
      <c r="F77">
        <f t="shared" si="13"/>
        <v>10</v>
      </c>
      <c r="H77" s="37">
        <v>34656</v>
      </c>
      <c r="I77" s="37">
        <f t="shared" si="12"/>
        <v>906</v>
      </c>
      <c r="J77" s="26">
        <v>10</v>
      </c>
      <c r="L77">
        <v>76</v>
      </c>
      <c r="M77">
        <f t="shared" si="14"/>
        <v>717</v>
      </c>
      <c r="N77">
        <v>6</v>
      </c>
      <c r="O77" s="42">
        <v>2532</v>
      </c>
      <c r="P77" s="47">
        <f t="shared" si="10"/>
        <v>25320</v>
      </c>
      <c r="Q77" s="26">
        <v>72</v>
      </c>
      <c r="R77">
        <v>65</v>
      </c>
      <c r="S77" s="18" t="s">
        <v>101</v>
      </c>
      <c r="T77" s="18" t="s">
        <v>115</v>
      </c>
      <c r="U77" s="23">
        <v>1.6000000000000001E-3</v>
      </c>
      <c r="W77">
        <v>293</v>
      </c>
      <c r="X77" s="50">
        <v>324</v>
      </c>
      <c r="Y77">
        <f t="shared" si="9"/>
        <v>4.5</v>
      </c>
      <c r="AA77" s="63">
        <v>4</v>
      </c>
    </row>
    <row r="78" spans="1:27">
      <c r="A78">
        <v>77</v>
      </c>
      <c r="B78" t="s">
        <v>11</v>
      </c>
      <c r="C78">
        <v>2</v>
      </c>
      <c r="D78" s="35">
        <f t="shared" si="11"/>
        <v>5755</v>
      </c>
      <c r="E78" s="38">
        <v>61</v>
      </c>
      <c r="F78">
        <f t="shared" si="13"/>
        <v>10</v>
      </c>
      <c r="H78" s="37">
        <v>35574</v>
      </c>
      <c r="I78" s="37">
        <f t="shared" si="12"/>
        <v>918</v>
      </c>
      <c r="J78" s="27">
        <v>10</v>
      </c>
      <c r="L78">
        <v>77</v>
      </c>
      <c r="M78">
        <f t="shared" si="14"/>
        <v>723</v>
      </c>
      <c r="N78">
        <v>6</v>
      </c>
      <c r="O78" s="41">
        <v>2545</v>
      </c>
      <c r="P78" s="47">
        <f t="shared" si="10"/>
        <v>25450</v>
      </c>
      <c r="Q78" s="27">
        <v>72</v>
      </c>
      <c r="R78">
        <v>65</v>
      </c>
      <c r="S78" s="18" t="s">
        <v>101</v>
      </c>
      <c r="T78" s="18" t="s">
        <v>115</v>
      </c>
      <c r="U78" s="23">
        <v>1.8E-3</v>
      </c>
      <c r="W78">
        <v>293</v>
      </c>
      <c r="X78" s="49">
        <v>324</v>
      </c>
      <c r="Y78">
        <f t="shared" si="9"/>
        <v>4.5</v>
      </c>
      <c r="AA78" s="62">
        <v>4</v>
      </c>
    </row>
    <row r="79" spans="1:27">
      <c r="A79">
        <v>78</v>
      </c>
      <c r="B79" t="s">
        <v>11</v>
      </c>
      <c r="C79">
        <v>3</v>
      </c>
      <c r="D79" s="35">
        <f t="shared" si="11"/>
        <v>5826</v>
      </c>
      <c r="E79" s="38">
        <v>71</v>
      </c>
      <c r="F79">
        <f t="shared" si="13"/>
        <v>10</v>
      </c>
      <c r="H79" s="37">
        <v>36504</v>
      </c>
      <c r="I79" s="37">
        <f t="shared" si="12"/>
        <v>930</v>
      </c>
      <c r="J79" s="26">
        <v>10</v>
      </c>
      <c r="L79">
        <v>78</v>
      </c>
      <c r="M79">
        <f t="shared" si="14"/>
        <v>729</v>
      </c>
      <c r="N79">
        <v>6</v>
      </c>
      <c r="O79" s="42">
        <v>2558</v>
      </c>
      <c r="P79" s="47">
        <f t="shared" si="10"/>
        <v>25580</v>
      </c>
      <c r="Q79" s="26">
        <v>72</v>
      </c>
      <c r="R79">
        <v>65</v>
      </c>
      <c r="S79" s="18" t="s">
        <v>101</v>
      </c>
      <c r="T79" s="18" t="s">
        <v>115</v>
      </c>
      <c r="U79" s="23">
        <v>2E-3</v>
      </c>
      <c r="W79">
        <v>293</v>
      </c>
      <c r="X79" s="50">
        <v>324</v>
      </c>
      <c r="Y79">
        <f t="shared" si="9"/>
        <v>4.5</v>
      </c>
      <c r="AA79" s="63">
        <v>4</v>
      </c>
    </row>
    <row r="80" spans="1:27">
      <c r="A80">
        <v>79</v>
      </c>
      <c r="B80" t="s">
        <v>11</v>
      </c>
      <c r="C80">
        <v>4</v>
      </c>
      <c r="D80" s="35">
        <f t="shared" si="11"/>
        <v>5907</v>
      </c>
      <c r="E80" s="38">
        <v>81</v>
      </c>
      <c r="F80">
        <f t="shared" si="13"/>
        <v>10</v>
      </c>
      <c r="H80" s="37">
        <v>37446</v>
      </c>
      <c r="I80" s="37">
        <f t="shared" si="12"/>
        <v>942</v>
      </c>
      <c r="J80" s="27">
        <v>10</v>
      </c>
      <c r="L80">
        <v>79</v>
      </c>
      <c r="M80">
        <f t="shared" si="14"/>
        <v>735</v>
      </c>
      <c r="N80">
        <v>6</v>
      </c>
      <c r="O80" s="41">
        <v>2571</v>
      </c>
      <c r="P80" s="47">
        <f t="shared" si="10"/>
        <v>25710</v>
      </c>
      <c r="Q80" s="27">
        <v>72</v>
      </c>
      <c r="R80">
        <v>65</v>
      </c>
      <c r="S80" s="18" t="s">
        <v>101</v>
      </c>
      <c r="T80" s="18" t="s">
        <v>115</v>
      </c>
      <c r="U80" s="23">
        <v>2.2000000000000001E-3</v>
      </c>
      <c r="W80">
        <v>293</v>
      </c>
      <c r="X80" s="49">
        <v>324</v>
      </c>
      <c r="Y80">
        <f t="shared" si="9"/>
        <v>4.5</v>
      </c>
      <c r="AA80" s="62">
        <v>4</v>
      </c>
    </row>
    <row r="81" spans="1:27" ht="17.25" thickBot="1">
      <c r="A81">
        <v>80</v>
      </c>
      <c r="B81" t="s">
        <v>11</v>
      </c>
      <c r="C81">
        <v>5</v>
      </c>
      <c r="D81" s="35">
        <f t="shared" si="11"/>
        <v>5998</v>
      </c>
      <c r="E81" s="38">
        <v>91</v>
      </c>
      <c r="F81">
        <f t="shared" si="13"/>
        <v>10</v>
      </c>
      <c r="H81" s="37">
        <v>38400</v>
      </c>
      <c r="I81" s="37">
        <f t="shared" si="12"/>
        <v>954</v>
      </c>
      <c r="J81" s="28">
        <v>10</v>
      </c>
      <c r="L81">
        <v>80</v>
      </c>
      <c r="M81">
        <f t="shared" si="14"/>
        <v>741</v>
      </c>
      <c r="N81">
        <v>6</v>
      </c>
      <c r="O81" s="43">
        <v>2584</v>
      </c>
      <c r="P81" s="47">
        <f t="shared" si="10"/>
        <v>25840</v>
      </c>
      <c r="Q81" s="28">
        <v>72</v>
      </c>
      <c r="R81">
        <v>65</v>
      </c>
      <c r="S81" s="18" t="s">
        <v>102</v>
      </c>
      <c r="T81" s="18" t="s">
        <v>115</v>
      </c>
      <c r="U81" s="23">
        <v>2.5000000000000001E-3</v>
      </c>
      <c r="W81">
        <v>293</v>
      </c>
      <c r="X81" s="51">
        <v>324</v>
      </c>
      <c r="Y81">
        <f t="shared" si="9"/>
        <v>4.5</v>
      </c>
      <c r="AA81" s="64">
        <v>4</v>
      </c>
    </row>
    <row r="82" spans="1:27">
      <c r="A82" s="6">
        <v>81</v>
      </c>
      <c r="B82" s="6" t="s">
        <v>11</v>
      </c>
      <c r="C82" s="6">
        <v>6</v>
      </c>
      <c r="D82" s="36">
        <f t="shared" si="11"/>
        <v>6998</v>
      </c>
      <c r="E82" s="39">
        <v>1000</v>
      </c>
      <c r="F82" s="6">
        <f t="shared" si="13"/>
        <v>909</v>
      </c>
      <c r="H82" s="37">
        <v>59049</v>
      </c>
      <c r="I82" s="37">
        <f t="shared" si="12"/>
        <v>20649</v>
      </c>
      <c r="J82" s="27">
        <v>10</v>
      </c>
      <c r="L82" s="6">
        <v>81</v>
      </c>
      <c r="M82">
        <f t="shared" si="14"/>
        <v>753</v>
      </c>
      <c r="N82">
        <v>12</v>
      </c>
      <c r="O82" s="41">
        <v>2842</v>
      </c>
      <c r="P82" s="47">
        <f t="shared" si="10"/>
        <v>28420</v>
      </c>
      <c r="Q82" s="27">
        <v>80</v>
      </c>
      <c r="R82">
        <v>75</v>
      </c>
      <c r="S82" s="18" t="s">
        <v>101</v>
      </c>
      <c r="T82" s="18" t="s">
        <v>115</v>
      </c>
      <c r="U82" s="23">
        <v>2.8000000000000004E-3</v>
      </c>
      <c r="W82">
        <v>413</v>
      </c>
      <c r="X82" s="49">
        <v>440</v>
      </c>
      <c r="Y82">
        <f t="shared" si="9"/>
        <v>5.5</v>
      </c>
      <c r="AA82" s="62">
        <v>4</v>
      </c>
    </row>
    <row r="83" spans="1:27">
      <c r="A83">
        <v>82</v>
      </c>
      <c r="B83" t="s">
        <v>11</v>
      </c>
      <c r="C83">
        <v>7</v>
      </c>
      <c r="D83" s="35">
        <f t="shared" si="11"/>
        <v>7009</v>
      </c>
      <c r="E83" s="38">
        <v>11</v>
      </c>
      <c r="F83">
        <f t="shared" si="13"/>
        <v>-989</v>
      </c>
      <c r="H83" s="37">
        <v>60516</v>
      </c>
      <c r="I83" s="37">
        <f t="shared" si="12"/>
        <v>1467</v>
      </c>
      <c r="J83" s="26">
        <v>10</v>
      </c>
      <c r="L83">
        <v>82</v>
      </c>
      <c r="M83">
        <f t="shared" si="14"/>
        <v>765</v>
      </c>
      <c r="N83">
        <v>12</v>
      </c>
      <c r="O83" s="42">
        <v>2856</v>
      </c>
      <c r="P83" s="47">
        <f t="shared" si="10"/>
        <v>28560</v>
      </c>
      <c r="Q83" s="26">
        <v>80</v>
      </c>
      <c r="R83">
        <v>75</v>
      </c>
      <c r="S83" s="18" t="s">
        <v>101</v>
      </c>
      <c r="T83" s="18" t="s">
        <v>115</v>
      </c>
      <c r="U83" s="23">
        <v>3.0000000000000001E-3</v>
      </c>
      <c r="W83">
        <v>413</v>
      </c>
      <c r="X83" s="50">
        <v>440</v>
      </c>
      <c r="Y83">
        <f t="shared" si="9"/>
        <v>5.5</v>
      </c>
      <c r="AA83" s="63">
        <v>4</v>
      </c>
    </row>
    <row r="84" spans="1:27">
      <c r="A84">
        <v>83</v>
      </c>
      <c r="B84" t="s">
        <v>11</v>
      </c>
      <c r="C84">
        <v>8</v>
      </c>
      <c r="D84" s="35">
        <f>D83+E84</f>
        <v>7031</v>
      </c>
      <c r="E84" s="38">
        <v>22</v>
      </c>
      <c r="F84">
        <f t="shared" si="13"/>
        <v>11</v>
      </c>
      <c r="H84" s="37">
        <v>62001</v>
      </c>
      <c r="I84" s="37">
        <f t="shared" si="12"/>
        <v>1485</v>
      </c>
      <c r="J84" s="27">
        <v>10</v>
      </c>
      <c r="L84">
        <v>83</v>
      </c>
      <c r="M84">
        <f t="shared" si="14"/>
        <v>777</v>
      </c>
      <c r="N84">
        <v>12</v>
      </c>
      <c r="O84" s="41">
        <v>2870</v>
      </c>
      <c r="P84" s="47">
        <f t="shared" si="10"/>
        <v>28700</v>
      </c>
      <c r="Q84" s="27">
        <v>80</v>
      </c>
      <c r="R84">
        <v>75</v>
      </c>
      <c r="S84" s="18" t="s">
        <v>101</v>
      </c>
      <c r="T84" s="18" t="s">
        <v>116</v>
      </c>
      <c r="U84" s="23">
        <v>1E-3</v>
      </c>
      <c r="W84">
        <v>413</v>
      </c>
      <c r="X84" s="49">
        <v>440</v>
      </c>
      <c r="Y84">
        <f t="shared" si="9"/>
        <v>5.5</v>
      </c>
      <c r="AA84" s="62">
        <v>4</v>
      </c>
    </row>
    <row r="85" spans="1:27">
      <c r="A85">
        <v>84</v>
      </c>
      <c r="B85" t="s">
        <v>11</v>
      </c>
      <c r="C85">
        <v>9</v>
      </c>
      <c r="D85" s="35">
        <f t="shared" si="11"/>
        <v>7064</v>
      </c>
      <c r="E85" s="38">
        <v>33</v>
      </c>
      <c r="F85">
        <f t="shared" si="13"/>
        <v>11</v>
      </c>
      <c r="H85" s="37">
        <v>63504</v>
      </c>
      <c r="I85" s="37">
        <f t="shared" si="12"/>
        <v>1503</v>
      </c>
      <c r="J85" s="26">
        <v>10</v>
      </c>
      <c r="L85">
        <v>84</v>
      </c>
      <c r="M85">
        <f t="shared" si="14"/>
        <v>789</v>
      </c>
      <c r="N85">
        <v>12</v>
      </c>
      <c r="O85" s="42">
        <v>2884</v>
      </c>
      <c r="P85" s="47">
        <f t="shared" si="10"/>
        <v>28840</v>
      </c>
      <c r="Q85" s="26">
        <v>80</v>
      </c>
      <c r="R85">
        <v>75</v>
      </c>
      <c r="S85" s="18" t="s">
        <v>101</v>
      </c>
      <c r="T85" s="18" t="s">
        <v>116</v>
      </c>
      <c r="U85" s="23">
        <v>1E-3</v>
      </c>
      <c r="W85">
        <v>413</v>
      </c>
      <c r="X85" s="50">
        <v>440</v>
      </c>
      <c r="Y85">
        <f t="shared" si="9"/>
        <v>5.5</v>
      </c>
      <c r="AA85" s="63">
        <v>4</v>
      </c>
    </row>
    <row r="86" spans="1:27">
      <c r="A86">
        <v>85</v>
      </c>
      <c r="B86" t="s">
        <v>11</v>
      </c>
      <c r="C86">
        <v>10</v>
      </c>
      <c r="D86" s="35">
        <f t="shared" si="11"/>
        <v>7108</v>
      </c>
      <c r="E86" s="38">
        <v>44</v>
      </c>
      <c r="F86">
        <f t="shared" si="13"/>
        <v>11</v>
      </c>
      <c r="H86" s="37">
        <v>65025</v>
      </c>
      <c r="I86" s="37">
        <f t="shared" si="12"/>
        <v>1521</v>
      </c>
      <c r="J86" s="27">
        <v>10</v>
      </c>
      <c r="L86">
        <v>85</v>
      </c>
      <c r="M86">
        <f t="shared" si="14"/>
        <v>801</v>
      </c>
      <c r="N86">
        <v>12</v>
      </c>
      <c r="O86" s="41">
        <v>2898</v>
      </c>
      <c r="P86" s="47">
        <f t="shared" si="10"/>
        <v>28980</v>
      </c>
      <c r="Q86" s="27">
        <v>80</v>
      </c>
      <c r="R86">
        <v>75</v>
      </c>
      <c r="S86" s="18" t="s">
        <v>102</v>
      </c>
      <c r="T86" s="18" t="s">
        <v>116</v>
      </c>
      <c r="U86" s="23">
        <v>1E-3</v>
      </c>
      <c r="W86">
        <v>413</v>
      </c>
      <c r="X86" s="49">
        <v>440</v>
      </c>
      <c r="Y86">
        <f t="shared" si="9"/>
        <v>5.5</v>
      </c>
      <c r="AA86" s="62">
        <v>4</v>
      </c>
    </row>
    <row r="87" spans="1:27">
      <c r="A87">
        <v>86</v>
      </c>
      <c r="B87" t="s">
        <v>12</v>
      </c>
      <c r="C87">
        <v>1</v>
      </c>
      <c r="D87" s="35">
        <f t="shared" si="11"/>
        <v>7163</v>
      </c>
      <c r="E87" s="38">
        <v>55</v>
      </c>
      <c r="F87">
        <f t="shared" si="13"/>
        <v>11</v>
      </c>
      <c r="H87" s="37">
        <v>66564</v>
      </c>
      <c r="I87" s="37">
        <f t="shared" si="12"/>
        <v>1539</v>
      </c>
      <c r="J87" s="26">
        <v>10</v>
      </c>
      <c r="L87">
        <v>86</v>
      </c>
      <c r="M87">
        <f t="shared" si="14"/>
        <v>813</v>
      </c>
      <c r="N87">
        <v>12</v>
      </c>
      <c r="O87" s="42">
        <v>2912</v>
      </c>
      <c r="P87" s="47">
        <f t="shared" si="10"/>
        <v>29120</v>
      </c>
      <c r="Q87" s="26">
        <v>84</v>
      </c>
      <c r="R87">
        <v>75</v>
      </c>
      <c r="S87" s="18" t="s">
        <v>101</v>
      </c>
      <c r="T87" s="18" t="s">
        <v>116</v>
      </c>
      <c r="U87" s="23">
        <v>1.1999999999999999E-3</v>
      </c>
      <c r="W87">
        <v>413</v>
      </c>
      <c r="X87" s="50">
        <v>462</v>
      </c>
      <c r="Y87">
        <f t="shared" si="9"/>
        <v>5.5</v>
      </c>
      <c r="AA87" s="63">
        <v>4</v>
      </c>
    </row>
    <row r="88" spans="1:27">
      <c r="A88">
        <v>87</v>
      </c>
      <c r="B88" t="s">
        <v>12</v>
      </c>
      <c r="C88">
        <v>2</v>
      </c>
      <c r="D88" s="35">
        <f t="shared" si="11"/>
        <v>7229</v>
      </c>
      <c r="E88" s="38">
        <v>66</v>
      </c>
      <c r="F88">
        <f t="shared" si="13"/>
        <v>11</v>
      </c>
      <c r="H88" s="37">
        <v>68121</v>
      </c>
      <c r="I88" s="37">
        <f t="shared" si="12"/>
        <v>1557</v>
      </c>
      <c r="J88" s="27">
        <v>10</v>
      </c>
      <c r="L88">
        <v>87</v>
      </c>
      <c r="M88">
        <f t="shared" si="14"/>
        <v>825</v>
      </c>
      <c r="N88">
        <v>12</v>
      </c>
      <c r="O88" s="41">
        <v>2927</v>
      </c>
      <c r="P88" s="47">
        <f t="shared" si="10"/>
        <v>29270</v>
      </c>
      <c r="Q88" s="27">
        <v>84</v>
      </c>
      <c r="R88">
        <v>75</v>
      </c>
      <c r="S88" s="18" t="s">
        <v>101</v>
      </c>
      <c r="T88" s="18" t="s">
        <v>116</v>
      </c>
      <c r="U88" s="23">
        <v>1.1999999999999999E-3</v>
      </c>
      <c r="W88">
        <v>413</v>
      </c>
      <c r="X88" s="49">
        <v>462</v>
      </c>
      <c r="Y88">
        <f t="shared" si="9"/>
        <v>5.5</v>
      </c>
      <c r="AA88" s="62">
        <v>4</v>
      </c>
    </row>
    <row r="89" spans="1:27">
      <c r="A89">
        <v>88</v>
      </c>
      <c r="B89" t="s">
        <v>12</v>
      </c>
      <c r="C89">
        <v>3</v>
      </c>
      <c r="D89" s="35">
        <f t="shared" si="11"/>
        <v>7306</v>
      </c>
      <c r="E89" s="38">
        <v>77</v>
      </c>
      <c r="F89">
        <f t="shared" si="13"/>
        <v>11</v>
      </c>
      <c r="H89" s="37">
        <v>69696</v>
      </c>
      <c r="I89" s="37">
        <f t="shared" si="12"/>
        <v>1575</v>
      </c>
      <c r="J89" s="26">
        <v>10</v>
      </c>
      <c r="L89">
        <v>88</v>
      </c>
      <c r="M89">
        <f t="shared" si="14"/>
        <v>837</v>
      </c>
      <c r="N89">
        <v>12</v>
      </c>
      <c r="O89" s="42">
        <v>2942</v>
      </c>
      <c r="P89" s="47">
        <f t="shared" si="10"/>
        <v>29420</v>
      </c>
      <c r="Q89" s="26">
        <v>84</v>
      </c>
      <c r="R89">
        <v>75</v>
      </c>
      <c r="S89" s="18" t="s">
        <v>101</v>
      </c>
      <c r="T89" s="18" t="s">
        <v>116</v>
      </c>
      <c r="U89" s="23">
        <v>1.1999999999999999E-3</v>
      </c>
      <c r="W89">
        <v>413</v>
      </c>
      <c r="X89" s="50">
        <v>462</v>
      </c>
      <c r="Y89">
        <f t="shared" si="9"/>
        <v>5.5</v>
      </c>
      <c r="AA89" s="63">
        <v>4</v>
      </c>
    </row>
    <row r="90" spans="1:27">
      <c r="A90">
        <v>89</v>
      </c>
      <c r="B90" t="s">
        <v>12</v>
      </c>
      <c r="C90">
        <v>4</v>
      </c>
      <c r="D90" s="35">
        <f t="shared" si="11"/>
        <v>7394</v>
      </c>
      <c r="E90" s="38">
        <v>88</v>
      </c>
      <c r="F90">
        <f t="shared" si="13"/>
        <v>11</v>
      </c>
      <c r="H90" s="37">
        <v>71289</v>
      </c>
      <c r="I90" s="37">
        <f t="shared" si="12"/>
        <v>1593</v>
      </c>
      <c r="J90" s="27">
        <v>10</v>
      </c>
      <c r="L90">
        <v>89</v>
      </c>
      <c r="M90">
        <f t="shared" si="14"/>
        <v>849</v>
      </c>
      <c r="N90">
        <v>12</v>
      </c>
      <c r="O90" s="41">
        <v>2957</v>
      </c>
      <c r="P90" s="47">
        <f t="shared" si="10"/>
        <v>29570</v>
      </c>
      <c r="Q90" s="27">
        <v>84</v>
      </c>
      <c r="R90">
        <v>75</v>
      </c>
      <c r="S90" s="18" t="s">
        <v>101</v>
      </c>
      <c r="T90" s="18" t="s">
        <v>116</v>
      </c>
      <c r="U90" s="23">
        <v>1.4000000000000002E-3</v>
      </c>
      <c r="W90">
        <v>413</v>
      </c>
      <c r="X90" s="49">
        <v>462</v>
      </c>
      <c r="Y90">
        <f t="shared" si="9"/>
        <v>5.5</v>
      </c>
      <c r="AA90" s="62">
        <v>4</v>
      </c>
    </row>
    <row r="91" spans="1:27">
      <c r="A91">
        <v>90</v>
      </c>
      <c r="B91" t="s">
        <v>12</v>
      </c>
      <c r="C91">
        <v>5</v>
      </c>
      <c r="D91" s="35">
        <f t="shared" si="11"/>
        <v>7493</v>
      </c>
      <c r="E91" s="38">
        <v>99</v>
      </c>
      <c r="F91">
        <f t="shared" si="13"/>
        <v>11</v>
      </c>
      <c r="H91" s="37">
        <v>72900</v>
      </c>
      <c r="I91" s="37">
        <f t="shared" si="12"/>
        <v>1611</v>
      </c>
      <c r="J91" s="26">
        <v>10</v>
      </c>
      <c r="L91">
        <v>90</v>
      </c>
      <c r="M91">
        <f t="shared" si="14"/>
        <v>861</v>
      </c>
      <c r="N91">
        <v>12</v>
      </c>
      <c r="O91" s="42">
        <v>3253</v>
      </c>
      <c r="P91" s="47">
        <f t="shared" si="10"/>
        <v>32530</v>
      </c>
      <c r="Q91" s="26">
        <v>84</v>
      </c>
      <c r="R91">
        <v>75</v>
      </c>
      <c r="S91" s="18" t="s">
        <v>102</v>
      </c>
      <c r="T91" s="18" t="s">
        <v>116</v>
      </c>
      <c r="U91" s="23">
        <v>1.4000000000000002E-3</v>
      </c>
      <c r="W91">
        <v>413</v>
      </c>
      <c r="X91" s="50">
        <v>462</v>
      </c>
      <c r="Y91">
        <f t="shared" si="9"/>
        <v>5.5</v>
      </c>
      <c r="AA91" s="63">
        <v>4</v>
      </c>
    </row>
    <row r="92" spans="1:27">
      <c r="A92" s="6">
        <v>91</v>
      </c>
      <c r="B92" s="6" t="s">
        <v>12</v>
      </c>
      <c r="C92" s="6">
        <v>6</v>
      </c>
      <c r="D92" s="36">
        <f>D91+E92</f>
        <v>8493</v>
      </c>
      <c r="E92" s="39">
        <v>1000</v>
      </c>
      <c r="F92" s="6">
        <f t="shared" si="13"/>
        <v>901</v>
      </c>
      <c r="H92" s="37">
        <v>74529</v>
      </c>
      <c r="I92" s="37">
        <f t="shared" si="12"/>
        <v>1629</v>
      </c>
      <c r="J92" s="27">
        <v>10</v>
      </c>
      <c r="L92" s="6">
        <v>91</v>
      </c>
      <c r="M92">
        <f t="shared" si="14"/>
        <v>873</v>
      </c>
      <c r="N92">
        <v>12</v>
      </c>
      <c r="O92" s="41">
        <v>3286</v>
      </c>
      <c r="P92" s="47">
        <f t="shared" si="10"/>
        <v>32860</v>
      </c>
      <c r="Q92" s="27">
        <v>88</v>
      </c>
      <c r="R92">
        <v>85</v>
      </c>
      <c r="S92" s="18" t="s">
        <v>101</v>
      </c>
      <c r="T92" s="18" t="s">
        <v>116</v>
      </c>
      <c r="U92" s="23">
        <v>1.5E-3</v>
      </c>
      <c r="W92">
        <v>468</v>
      </c>
      <c r="X92" s="49">
        <v>484</v>
      </c>
      <c r="Y92">
        <f t="shared" si="9"/>
        <v>5.5</v>
      </c>
      <c r="AA92" s="62">
        <v>4</v>
      </c>
    </row>
    <row r="93" spans="1:27">
      <c r="A93">
        <v>92</v>
      </c>
      <c r="B93" t="s">
        <v>12</v>
      </c>
      <c r="C93">
        <v>7</v>
      </c>
      <c r="D93" s="35">
        <f t="shared" si="11"/>
        <v>8504</v>
      </c>
      <c r="E93" s="38">
        <v>11</v>
      </c>
      <c r="F93">
        <f t="shared" si="13"/>
        <v>-989</v>
      </c>
      <c r="H93" s="37">
        <v>76176</v>
      </c>
      <c r="I93" s="37">
        <f t="shared" si="12"/>
        <v>1647</v>
      </c>
      <c r="J93" s="26">
        <v>10</v>
      </c>
      <c r="L93">
        <v>92</v>
      </c>
      <c r="M93">
        <f t="shared" si="14"/>
        <v>885</v>
      </c>
      <c r="N93">
        <v>12</v>
      </c>
      <c r="O93" s="42">
        <v>3319</v>
      </c>
      <c r="P93" s="47">
        <f t="shared" si="10"/>
        <v>33190</v>
      </c>
      <c r="Q93" s="26">
        <v>88</v>
      </c>
      <c r="R93">
        <v>85</v>
      </c>
      <c r="S93" s="18" t="s">
        <v>101</v>
      </c>
      <c r="T93" s="18" t="s">
        <v>116</v>
      </c>
      <c r="U93" s="23">
        <v>1.5E-3</v>
      </c>
      <c r="W93">
        <v>468</v>
      </c>
      <c r="X93" s="50">
        <v>484</v>
      </c>
      <c r="Y93">
        <f t="shared" si="9"/>
        <v>5.5</v>
      </c>
      <c r="AA93" s="63">
        <v>4</v>
      </c>
    </row>
    <row r="94" spans="1:27">
      <c r="A94">
        <v>93</v>
      </c>
      <c r="B94" t="s">
        <v>12</v>
      </c>
      <c r="C94">
        <v>8</v>
      </c>
      <c r="D94" s="35">
        <f t="shared" si="11"/>
        <v>8526</v>
      </c>
      <c r="E94" s="38">
        <v>22</v>
      </c>
      <c r="F94">
        <f>E94-E93</f>
        <v>11</v>
      </c>
      <c r="H94" s="37">
        <v>77841</v>
      </c>
      <c r="I94" s="37">
        <f t="shared" si="12"/>
        <v>1665</v>
      </c>
      <c r="J94" s="27">
        <v>10</v>
      </c>
      <c r="L94">
        <v>93</v>
      </c>
      <c r="M94">
        <f t="shared" si="14"/>
        <v>897</v>
      </c>
      <c r="N94">
        <v>12</v>
      </c>
      <c r="O94" s="41">
        <v>3352</v>
      </c>
      <c r="P94" s="47">
        <f t="shared" si="10"/>
        <v>33520</v>
      </c>
      <c r="Q94" s="27">
        <v>88</v>
      </c>
      <c r="R94">
        <v>85</v>
      </c>
      <c r="S94" s="18" t="s">
        <v>101</v>
      </c>
      <c r="T94" s="18" t="s">
        <v>116</v>
      </c>
      <c r="U94" s="23">
        <v>1.5E-3</v>
      </c>
      <c r="W94">
        <v>468</v>
      </c>
      <c r="X94" s="49">
        <v>484</v>
      </c>
      <c r="Y94">
        <f t="shared" si="9"/>
        <v>5.5</v>
      </c>
      <c r="AA94" s="62">
        <v>4</v>
      </c>
    </row>
    <row r="95" spans="1:27">
      <c r="A95">
        <v>94</v>
      </c>
      <c r="B95" t="s">
        <v>12</v>
      </c>
      <c r="C95">
        <v>9</v>
      </c>
      <c r="D95" s="35">
        <f t="shared" si="11"/>
        <v>8559</v>
      </c>
      <c r="E95" s="38">
        <v>33</v>
      </c>
      <c r="F95">
        <f t="shared" si="13"/>
        <v>11</v>
      </c>
      <c r="H95" s="37">
        <v>79524</v>
      </c>
      <c r="I95" s="37">
        <f t="shared" si="12"/>
        <v>1683</v>
      </c>
      <c r="J95" s="26">
        <v>10</v>
      </c>
      <c r="L95">
        <v>94</v>
      </c>
      <c r="M95">
        <f t="shared" si="14"/>
        <v>909</v>
      </c>
      <c r="N95">
        <v>12</v>
      </c>
      <c r="O95" s="42">
        <v>3386</v>
      </c>
      <c r="P95" s="47">
        <f t="shared" si="10"/>
        <v>33860</v>
      </c>
      <c r="Q95" s="26">
        <v>88</v>
      </c>
      <c r="R95">
        <v>85</v>
      </c>
      <c r="S95" s="18" t="s">
        <v>101</v>
      </c>
      <c r="T95" s="18" t="s">
        <v>116</v>
      </c>
      <c r="U95" s="23">
        <v>1.7000000000000001E-3</v>
      </c>
      <c r="W95">
        <v>468</v>
      </c>
      <c r="X95" s="50">
        <v>484</v>
      </c>
      <c r="Y95">
        <f t="shared" si="9"/>
        <v>5.5</v>
      </c>
      <c r="AA95" s="63">
        <v>4</v>
      </c>
    </row>
    <row r="96" spans="1:27">
      <c r="A96">
        <v>95</v>
      </c>
      <c r="B96" t="s">
        <v>12</v>
      </c>
      <c r="C96">
        <v>10</v>
      </c>
      <c r="D96" s="35">
        <f t="shared" si="11"/>
        <v>8603</v>
      </c>
      <c r="E96" s="38">
        <v>44</v>
      </c>
      <c r="F96">
        <f t="shared" si="13"/>
        <v>11</v>
      </c>
      <c r="H96" s="37">
        <v>81225</v>
      </c>
      <c r="I96" s="37">
        <f t="shared" si="12"/>
        <v>1701</v>
      </c>
      <c r="J96" s="27">
        <v>10</v>
      </c>
      <c r="L96">
        <v>95</v>
      </c>
      <c r="M96">
        <f t="shared" si="14"/>
        <v>921</v>
      </c>
      <c r="N96">
        <v>12</v>
      </c>
      <c r="O96" s="41">
        <v>3420</v>
      </c>
      <c r="P96" s="47">
        <f t="shared" si="10"/>
        <v>34200</v>
      </c>
      <c r="Q96" s="27">
        <v>88</v>
      </c>
      <c r="R96">
        <v>85</v>
      </c>
      <c r="S96" s="18" t="s">
        <v>102</v>
      </c>
      <c r="T96" s="18" t="s">
        <v>116</v>
      </c>
      <c r="U96" s="23">
        <v>1.7000000000000001E-3</v>
      </c>
      <c r="W96">
        <v>468</v>
      </c>
      <c r="X96" s="49">
        <v>484</v>
      </c>
      <c r="Y96">
        <f t="shared" si="9"/>
        <v>5.5</v>
      </c>
      <c r="AA96" s="62">
        <v>4</v>
      </c>
    </row>
    <row r="97" spans="1:27">
      <c r="A97">
        <v>96</v>
      </c>
      <c r="B97" t="s">
        <v>13</v>
      </c>
      <c r="C97">
        <v>1</v>
      </c>
      <c r="D97" s="35">
        <f t="shared" si="11"/>
        <v>8658</v>
      </c>
      <c r="E97" s="38">
        <v>55</v>
      </c>
      <c r="F97">
        <f t="shared" si="13"/>
        <v>11</v>
      </c>
      <c r="H97" s="37">
        <v>82944</v>
      </c>
      <c r="I97" s="37">
        <f t="shared" si="12"/>
        <v>1719</v>
      </c>
      <c r="J97" s="26">
        <v>10</v>
      </c>
      <c r="L97">
        <v>96</v>
      </c>
      <c r="M97">
        <f t="shared" si="14"/>
        <v>933</v>
      </c>
      <c r="N97">
        <v>12</v>
      </c>
      <c r="O97" s="42">
        <v>3454</v>
      </c>
      <c r="P97" s="47">
        <f t="shared" si="10"/>
        <v>34540</v>
      </c>
      <c r="Q97" s="26">
        <v>92</v>
      </c>
      <c r="R97">
        <v>85</v>
      </c>
      <c r="S97" s="18" t="s">
        <v>101</v>
      </c>
      <c r="T97" s="18" t="s">
        <v>116</v>
      </c>
      <c r="U97" s="23">
        <v>1.8E-3</v>
      </c>
      <c r="W97">
        <v>468</v>
      </c>
      <c r="X97" s="50">
        <v>506</v>
      </c>
      <c r="Y97">
        <f t="shared" si="9"/>
        <v>5.5</v>
      </c>
      <c r="AA97" s="63">
        <v>4</v>
      </c>
    </row>
    <row r="98" spans="1:27">
      <c r="A98">
        <v>97</v>
      </c>
      <c r="B98" t="s">
        <v>13</v>
      </c>
      <c r="C98">
        <v>2</v>
      </c>
      <c r="D98" s="35">
        <f>D97+E98</f>
        <v>8724</v>
      </c>
      <c r="E98" s="38">
        <v>66</v>
      </c>
      <c r="F98">
        <f t="shared" si="13"/>
        <v>11</v>
      </c>
      <c r="H98" s="37">
        <v>84681</v>
      </c>
      <c r="I98" s="37">
        <f t="shared" si="12"/>
        <v>1737</v>
      </c>
      <c r="J98" s="27">
        <v>10</v>
      </c>
      <c r="L98">
        <v>97</v>
      </c>
      <c r="M98">
        <f t="shared" si="14"/>
        <v>945</v>
      </c>
      <c r="N98">
        <v>12</v>
      </c>
      <c r="O98" s="41">
        <v>3489</v>
      </c>
      <c r="P98" s="47">
        <f t="shared" si="10"/>
        <v>34890</v>
      </c>
      <c r="Q98" s="27">
        <v>92</v>
      </c>
      <c r="R98">
        <v>85</v>
      </c>
      <c r="S98" s="18" t="s">
        <v>101</v>
      </c>
      <c r="T98" s="18" t="s">
        <v>116</v>
      </c>
      <c r="U98" s="23">
        <v>1.8E-3</v>
      </c>
      <c r="W98">
        <v>468</v>
      </c>
      <c r="X98" s="49">
        <v>506</v>
      </c>
      <c r="Y98">
        <f t="shared" si="9"/>
        <v>5.5</v>
      </c>
      <c r="AA98" s="62">
        <v>4</v>
      </c>
    </row>
    <row r="99" spans="1:27">
      <c r="A99">
        <v>98</v>
      </c>
      <c r="B99" t="s">
        <v>13</v>
      </c>
      <c r="C99">
        <v>3</v>
      </c>
      <c r="D99" s="35">
        <f t="shared" si="11"/>
        <v>8801</v>
      </c>
      <c r="E99" s="38">
        <v>77</v>
      </c>
      <c r="F99">
        <f t="shared" si="13"/>
        <v>11</v>
      </c>
      <c r="H99" s="37">
        <v>86436</v>
      </c>
      <c r="I99" s="37">
        <f t="shared" si="12"/>
        <v>1755</v>
      </c>
      <c r="J99" s="26">
        <v>10</v>
      </c>
      <c r="L99">
        <v>98</v>
      </c>
      <c r="M99">
        <f t="shared" si="14"/>
        <v>957</v>
      </c>
      <c r="N99">
        <v>12</v>
      </c>
      <c r="O99" s="42">
        <v>3524</v>
      </c>
      <c r="P99" s="47">
        <f t="shared" si="10"/>
        <v>35240</v>
      </c>
      <c r="Q99" s="26">
        <v>92</v>
      </c>
      <c r="R99">
        <v>85</v>
      </c>
      <c r="S99" s="18" t="s">
        <v>101</v>
      </c>
      <c r="T99" s="18" t="s">
        <v>116</v>
      </c>
      <c r="U99" s="23">
        <v>1.8E-3</v>
      </c>
      <c r="W99">
        <v>468</v>
      </c>
      <c r="X99" s="50">
        <v>506</v>
      </c>
      <c r="Y99">
        <f t="shared" si="9"/>
        <v>5.5</v>
      </c>
      <c r="AA99" s="63">
        <v>4</v>
      </c>
    </row>
    <row r="100" spans="1:27">
      <c r="A100">
        <v>99</v>
      </c>
      <c r="B100" t="s">
        <v>13</v>
      </c>
      <c r="C100">
        <v>4</v>
      </c>
      <c r="D100" s="35">
        <f>D99+E100</f>
        <v>8889</v>
      </c>
      <c r="E100" s="38">
        <v>88</v>
      </c>
      <c r="F100">
        <f t="shared" si="13"/>
        <v>11</v>
      </c>
      <c r="H100" s="37">
        <v>88209</v>
      </c>
      <c r="I100" s="37">
        <f t="shared" si="12"/>
        <v>1773</v>
      </c>
      <c r="J100" s="27">
        <v>10</v>
      </c>
      <c r="L100">
        <v>99</v>
      </c>
      <c r="M100">
        <f t="shared" si="14"/>
        <v>969</v>
      </c>
      <c r="N100">
        <v>12</v>
      </c>
      <c r="O100" s="41">
        <v>3559</v>
      </c>
      <c r="P100" s="47">
        <f t="shared" si="10"/>
        <v>35590</v>
      </c>
      <c r="Q100" s="27">
        <v>92</v>
      </c>
      <c r="R100">
        <v>85</v>
      </c>
      <c r="S100" s="18" t="s">
        <v>101</v>
      </c>
      <c r="T100" s="18" t="s">
        <v>116</v>
      </c>
      <c r="U100" s="23">
        <v>2E-3</v>
      </c>
      <c r="W100">
        <v>468</v>
      </c>
      <c r="X100" s="49">
        <v>506</v>
      </c>
      <c r="Y100">
        <f t="shared" si="9"/>
        <v>5.5</v>
      </c>
      <c r="AA100" s="62">
        <v>4</v>
      </c>
    </row>
    <row r="101" spans="1:27" ht="17.25" thickBot="1">
      <c r="A101">
        <v>100</v>
      </c>
      <c r="B101" t="s">
        <v>13</v>
      </c>
      <c r="C101">
        <v>5</v>
      </c>
      <c r="D101" s="35">
        <f>D100+E101</f>
        <v>8988</v>
      </c>
      <c r="E101" s="38">
        <v>99</v>
      </c>
      <c r="F101">
        <f t="shared" si="13"/>
        <v>11</v>
      </c>
      <c r="H101" s="37">
        <v>90000</v>
      </c>
      <c r="I101" s="37">
        <f t="shared" si="12"/>
        <v>1791</v>
      </c>
      <c r="J101" s="28">
        <v>10</v>
      </c>
      <c r="L101">
        <v>100</v>
      </c>
      <c r="M101">
        <f t="shared" si="14"/>
        <v>981</v>
      </c>
      <c r="N101">
        <v>12</v>
      </c>
      <c r="O101" s="43">
        <v>3595</v>
      </c>
      <c r="P101" s="47">
        <f t="shared" si="10"/>
        <v>35950</v>
      </c>
      <c r="Q101" s="28">
        <v>92</v>
      </c>
      <c r="R101">
        <v>85</v>
      </c>
      <c r="S101" s="18" t="s">
        <v>102</v>
      </c>
      <c r="T101" s="18" t="s">
        <v>116</v>
      </c>
      <c r="U101" s="23">
        <v>2E-3</v>
      </c>
      <c r="W101">
        <v>468</v>
      </c>
      <c r="X101" s="51">
        <v>506</v>
      </c>
      <c r="Y101">
        <f t="shared" si="9"/>
        <v>5.5</v>
      </c>
      <c r="AA101" s="64">
        <v>4</v>
      </c>
    </row>
    <row r="102" spans="1:27">
      <c r="A102" s="6">
        <v>101</v>
      </c>
      <c r="B102" s="6" t="s">
        <v>14</v>
      </c>
      <c r="C102" s="6">
        <v>1</v>
      </c>
      <c r="D102" s="36">
        <f>D101+E102</f>
        <v>19988</v>
      </c>
      <c r="E102" s="39">
        <v>11000</v>
      </c>
      <c r="F102" s="6">
        <f t="shared" si="13"/>
        <v>10901</v>
      </c>
      <c r="H102" s="37">
        <v>112211</v>
      </c>
      <c r="I102" s="37">
        <f t="shared" si="12"/>
        <v>22211</v>
      </c>
      <c r="J102" s="27">
        <v>12</v>
      </c>
      <c r="L102" s="6">
        <v>101</v>
      </c>
      <c r="M102">
        <f t="shared" si="14"/>
        <v>1981</v>
      </c>
      <c r="N102">
        <v>1000</v>
      </c>
      <c r="O102" s="41">
        <v>3955</v>
      </c>
      <c r="P102" s="47">
        <f t="shared" si="10"/>
        <v>47460</v>
      </c>
      <c r="Q102" s="27">
        <v>120</v>
      </c>
      <c r="R102">
        <v>120</v>
      </c>
      <c r="S102" s="18" t="s">
        <v>101</v>
      </c>
      <c r="T102" s="18" t="s">
        <v>117</v>
      </c>
      <c r="U102" s="23">
        <v>5.0000000000000001E-4</v>
      </c>
      <c r="W102">
        <f t="shared" ref="W102:W165" si="15">Y102*R102</f>
        <v>840</v>
      </c>
      <c r="X102" s="49">
        <v>840</v>
      </c>
      <c r="Y102">
        <f t="shared" si="9"/>
        <v>7</v>
      </c>
      <c r="AA102" s="62">
        <v>4</v>
      </c>
    </row>
    <row r="103" spans="1:27">
      <c r="A103">
        <v>102</v>
      </c>
      <c r="B103" t="s">
        <v>14</v>
      </c>
      <c r="C103">
        <v>2</v>
      </c>
      <c r="D103" s="35">
        <f t="shared" ref="D103:D110" si="16">D102+E103</f>
        <v>20089</v>
      </c>
      <c r="E103" s="38">
        <v>101</v>
      </c>
      <c r="F103">
        <f t="shared" si="13"/>
        <v>-10899</v>
      </c>
      <c r="H103" s="37">
        <v>114444</v>
      </c>
      <c r="I103" s="37">
        <f t="shared" si="12"/>
        <v>2233</v>
      </c>
      <c r="J103" s="26">
        <v>12</v>
      </c>
      <c r="L103">
        <v>102</v>
      </c>
      <c r="M103">
        <f t="shared" si="14"/>
        <v>2005</v>
      </c>
      <c r="N103">
        <v>24</v>
      </c>
      <c r="O103" s="42">
        <v>3995</v>
      </c>
      <c r="P103" s="47">
        <f t="shared" si="10"/>
        <v>47940</v>
      </c>
      <c r="Q103" s="26">
        <v>120</v>
      </c>
      <c r="R103">
        <v>120</v>
      </c>
      <c r="S103" s="18" t="s">
        <v>101</v>
      </c>
      <c r="T103" s="18" t="s">
        <v>117</v>
      </c>
      <c r="U103" s="23">
        <v>5.0000000000000001E-4</v>
      </c>
      <c r="W103">
        <f t="shared" si="15"/>
        <v>840</v>
      </c>
      <c r="X103" s="50">
        <v>840</v>
      </c>
      <c r="Y103">
        <f t="shared" si="9"/>
        <v>7</v>
      </c>
      <c r="AA103" s="63">
        <v>4</v>
      </c>
    </row>
    <row r="104" spans="1:27">
      <c r="A104">
        <v>103</v>
      </c>
      <c r="B104" t="s">
        <v>14</v>
      </c>
      <c r="C104">
        <v>3</v>
      </c>
      <c r="D104" s="35">
        <f t="shared" si="16"/>
        <v>20291</v>
      </c>
      <c r="E104" s="38">
        <v>202</v>
      </c>
      <c r="F104">
        <f t="shared" si="13"/>
        <v>101</v>
      </c>
      <c r="H104" s="37">
        <v>116699</v>
      </c>
      <c r="I104" s="37">
        <f t="shared" si="12"/>
        <v>2255</v>
      </c>
      <c r="J104" s="27">
        <v>12</v>
      </c>
      <c r="L104">
        <v>103</v>
      </c>
      <c r="M104">
        <f t="shared" si="14"/>
        <v>2029</v>
      </c>
      <c r="N104">
        <v>24</v>
      </c>
      <c r="O104" s="41">
        <v>4035</v>
      </c>
      <c r="P104" s="47">
        <f t="shared" si="10"/>
        <v>48420</v>
      </c>
      <c r="Q104" s="27">
        <v>120</v>
      </c>
      <c r="R104">
        <v>120</v>
      </c>
      <c r="S104" s="18" t="s">
        <v>101</v>
      </c>
      <c r="T104" s="18" t="s">
        <v>117</v>
      </c>
      <c r="U104" s="23">
        <v>5.9999999999999995E-4</v>
      </c>
      <c r="W104">
        <f t="shared" si="15"/>
        <v>840</v>
      </c>
      <c r="X104" s="49">
        <v>840</v>
      </c>
      <c r="Y104">
        <f t="shared" si="9"/>
        <v>7</v>
      </c>
      <c r="AA104" s="62">
        <v>4</v>
      </c>
    </row>
    <row r="105" spans="1:27">
      <c r="A105">
        <v>104</v>
      </c>
      <c r="B105" t="s">
        <v>14</v>
      </c>
      <c r="C105">
        <v>4</v>
      </c>
      <c r="D105" s="35">
        <f t="shared" si="16"/>
        <v>20594</v>
      </c>
      <c r="E105" s="38">
        <v>303</v>
      </c>
      <c r="F105">
        <f t="shared" si="13"/>
        <v>101</v>
      </c>
      <c r="H105" s="37">
        <v>118976</v>
      </c>
      <c r="I105" s="37">
        <f t="shared" si="12"/>
        <v>2277</v>
      </c>
      <c r="J105" s="26">
        <v>12</v>
      </c>
      <c r="L105">
        <v>104</v>
      </c>
      <c r="M105">
        <f t="shared" si="14"/>
        <v>2053</v>
      </c>
      <c r="N105">
        <v>24</v>
      </c>
      <c r="O105" s="42">
        <v>4075</v>
      </c>
      <c r="P105" s="47">
        <f t="shared" si="10"/>
        <v>48900</v>
      </c>
      <c r="Q105" s="26">
        <v>120</v>
      </c>
      <c r="R105">
        <v>120</v>
      </c>
      <c r="S105" s="18" t="s">
        <v>101</v>
      </c>
      <c r="T105" s="18" t="s">
        <v>117</v>
      </c>
      <c r="U105" s="23">
        <v>5.9999999999999995E-4</v>
      </c>
      <c r="W105">
        <f t="shared" si="15"/>
        <v>840</v>
      </c>
      <c r="X105" s="50">
        <v>840</v>
      </c>
      <c r="Y105">
        <f t="shared" si="9"/>
        <v>7</v>
      </c>
      <c r="AA105" s="63">
        <v>4</v>
      </c>
    </row>
    <row r="106" spans="1:27">
      <c r="A106">
        <v>105</v>
      </c>
      <c r="B106" t="s">
        <v>14</v>
      </c>
      <c r="C106">
        <v>5</v>
      </c>
      <c r="D106" s="35">
        <f t="shared" si="16"/>
        <v>20998</v>
      </c>
      <c r="E106" s="38">
        <v>404</v>
      </c>
      <c r="F106">
        <f t="shared" si="13"/>
        <v>101</v>
      </c>
      <c r="H106" s="37">
        <v>121275</v>
      </c>
      <c r="I106" s="37">
        <f t="shared" si="12"/>
        <v>2299</v>
      </c>
      <c r="J106" s="27">
        <v>12</v>
      </c>
      <c r="L106">
        <v>105</v>
      </c>
      <c r="M106">
        <f t="shared" si="14"/>
        <v>2077</v>
      </c>
      <c r="N106">
        <v>24</v>
      </c>
      <c r="O106" s="41">
        <v>4483</v>
      </c>
      <c r="P106" s="47">
        <f t="shared" si="10"/>
        <v>53796</v>
      </c>
      <c r="Q106" s="27">
        <v>120</v>
      </c>
      <c r="R106">
        <v>120</v>
      </c>
      <c r="S106" s="18" t="s">
        <v>102</v>
      </c>
      <c r="T106" s="18" t="s">
        <v>117</v>
      </c>
      <c r="U106" s="23">
        <v>7.000000000000001E-4</v>
      </c>
      <c r="W106">
        <f t="shared" si="15"/>
        <v>840</v>
      </c>
      <c r="X106" s="49">
        <v>840</v>
      </c>
      <c r="Y106">
        <f t="shared" si="9"/>
        <v>7</v>
      </c>
      <c r="AA106" s="62">
        <v>4</v>
      </c>
    </row>
    <row r="107" spans="1:27">
      <c r="A107">
        <v>106</v>
      </c>
      <c r="B107" t="s">
        <v>14</v>
      </c>
      <c r="C107">
        <v>6</v>
      </c>
      <c r="D107" s="35">
        <f t="shared" si="16"/>
        <v>21503</v>
      </c>
      <c r="E107" s="38">
        <v>505</v>
      </c>
      <c r="F107">
        <f t="shared" si="13"/>
        <v>101</v>
      </c>
      <c r="H107" s="37">
        <v>123596</v>
      </c>
      <c r="I107" s="37">
        <f t="shared" si="12"/>
        <v>2321</v>
      </c>
      <c r="J107" s="26">
        <v>12</v>
      </c>
      <c r="L107">
        <v>106</v>
      </c>
      <c r="M107">
        <f t="shared" si="14"/>
        <v>2101</v>
      </c>
      <c r="N107">
        <v>24</v>
      </c>
      <c r="O107" s="42">
        <v>4528</v>
      </c>
      <c r="P107" s="47">
        <f t="shared" si="10"/>
        <v>54336</v>
      </c>
      <c r="Q107" s="26">
        <v>124</v>
      </c>
      <c r="R107">
        <v>120</v>
      </c>
      <c r="S107" s="18" t="s">
        <v>101</v>
      </c>
      <c r="T107" s="18" t="s">
        <v>117</v>
      </c>
      <c r="U107" s="23">
        <v>7.000000000000001E-4</v>
      </c>
      <c r="W107">
        <f t="shared" si="15"/>
        <v>840</v>
      </c>
      <c r="X107" s="50">
        <v>868</v>
      </c>
      <c r="Y107">
        <f t="shared" si="9"/>
        <v>7</v>
      </c>
      <c r="AA107" s="63">
        <v>4</v>
      </c>
    </row>
    <row r="108" spans="1:27">
      <c r="A108">
        <v>107</v>
      </c>
      <c r="B108" t="s">
        <v>14</v>
      </c>
      <c r="C108">
        <v>7</v>
      </c>
      <c r="D108" s="35">
        <f t="shared" si="16"/>
        <v>22109</v>
      </c>
      <c r="E108" s="38">
        <v>606</v>
      </c>
      <c r="F108">
        <f t="shared" si="13"/>
        <v>101</v>
      </c>
      <c r="H108" s="37">
        <v>125939</v>
      </c>
      <c r="I108" s="37">
        <f t="shared" si="12"/>
        <v>2343</v>
      </c>
      <c r="J108" s="27">
        <v>12</v>
      </c>
      <c r="L108">
        <v>107</v>
      </c>
      <c r="M108">
        <f t="shared" si="14"/>
        <v>2125</v>
      </c>
      <c r="N108">
        <v>24</v>
      </c>
      <c r="O108" s="41">
        <v>4573</v>
      </c>
      <c r="P108" s="47">
        <f t="shared" si="10"/>
        <v>54876</v>
      </c>
      <c r="Q108" s="27">
        <v>124</v>
      </c>
      <c r="R108">
        <v>120</v>
      </c>
      <c r="S108" s="18" t="s">
        <v>101</v>
      </c>
      <c r="T108" s="18" t="s">
        <v>117</v>
      </c>
      <c r="U108" s="23">
        <v>8.0000000000000004E-4</v>
      </c>
      <c r="W108">
        <f t="shared" si="15"/>
        <v>840</v>
      </c>
      <c r="X108" s="49">
        <v>868</v>
      </c>
      <c r="Y108">
        <f t="shared" si="9"/>
        <v>7</v>
      </c>
      <c r="AA108" s="62">
        <v>4</v>
      </c>
    </row>
    <row r="109" spans="1:27">
      <c r="A109">
        <v>108</v>
      </c>
      <c r="B109" t="s">
        <v>14</v>
      </c>
      <c r="C109">
        <v>8</v>
      </c>
      <c r="D109" s="35">
        <f t="shared" si="16"/>
        <v>22816</v>
      </c>
      <c r="E109" s="38">
        <v>707</v>
      </c>
      <c r="F109">
        <f t="shared" si="13"/>
        <v>101</v>
      </c>
      <c r="H109" s="37">
        <v>128304</v>
      </c>
      <c r="I109" s="37">
        <f t="shared" si="12"/>
        <v>2365</v>
      </c>
      <c r="J109" s="26">
        <v>12</v>
      </c>
      <c r="L109">
        <v>108</v>
      </c>
      <c r="M109">
        <f t="shared" si="14"/>
        <v>2149</v>
      </c>
      <c r="N109">
        <v>24</v>
      </c>
      <c r="O109" s="42">
        <v>4619</v>
      </c>
      <c r="P109" s="47">
        <f t="shared" si="10"/>
        <v>55428</v>
      </c>
      <c r="Q109" s="26">
        <v>124</v>
      </c>
      <c r="R109">
        <v>120</v>
      </c>
      <c r="S109" s="18" t="s">
        <v>101</v>
      </c>
      <c r="T109" s="18" t="s">
        <v>117</v>
      </c>
      <c r="U109" s="23">
        <v>8.0000000000000004E-4</v>
      </c>
      <c r="W109">
        <f t="shared" si="15"/>
        <v>840</v>
      </c>
      <c r="X109" s="50">
        <v>868</v>
      </c>
      <c r="Y109">
        <f t="shared" si="9"/>
        <v>7</v>
      </c>
      <c r="AA109" s="63">
        <v>4</v>
      </c>
    </row>
    <row r="110" spans="1:27">
      <c r="A110">
        <v>109</v>
      </c>
      <c r="B110" t="s">
        <v>14</v>
      </c>
      <c r="C110">
        <v>9</v>
      </c>
      <c r="D110" s="35">
        <f t="shared" si="16"/>
        <v>23624</v>
      </c>
      <c r="E110" s="38">
        <v>808</v>
      </c>
      <c r="F110">
        <f t="shared" si="13"/>
        <v>101</v>
      </c>
      <c r="H110" s="37">
        <v>130691</v>
      </c>
      <c r="I110" s="37">
        <f t="shared" si="12"/>
        <v>2387</v>
      </c>
      <c r="J110" s="27">
        <v>12</v>
      </c>
      <c r="L110">
        <v>109</v>
      </c>
      <c r="M110">
        <f t="shared" si="14"/>
        <v>2173</v>
      </c>
      <c r="N110">
        <v>24</v>
      </c>
      <c r="O110" s="41">
        <v>5081</v>
      </c>
      <c r="P110" s="47">
        <f t="shared" si="10"/>
        <v>60972</v>
      </c>
      <c r="Q110" s="27">
        <v>124</v>
      </c>
      <c r="R110">
        <v>120</v>
      </c>
      <c r="S110" s="18" t="s">
        <v>101</v>
      </c>
      <c r="T110" s="18" t="s">
        <v>117</v>
      </c>
      <c r="U110" s="23">
        <v>8.9999999999999998E-4</v>
      </c>
      <c r="W110">
        <f t="shared" si="15"/>
        <v>840</v>
      </c>
      <c r="X110" s="49">
        <v>868</v>
      </c>
      <c r="Y110">
        <f t="shared" si="9"/>
        <v>7</v>
      </c>
      <c r="AA110" s="62">
        <v>4</v>
      </c>
    </row>
    <row r="111" spans="1:27">
      <c r="A111">
        <v>110</v>
      </c>
      <c r="B111" t="s">
        <v>14</v>
      </c>
      <c r="C111">
        <v>10</v>
      </c>
      <c r="D111" s="35">
        <f>D110+E111</f>
        <v>24533</v>
      </c>
      <c r="E111" s="38">
        <v>909</v>
      </c>
      <c r="F111">
        <f t="shared" si="13"/>
        <v>101</v>
      </c>
      <c r="H111" s="37">
        <v>133100</v>
      </c>
      <c r="I111" s="37">
        <f t="shared" si="12"/>
        <v>2409</v>
      </c>
      <c r="J111" s="26">
        <v>12</v>
      </c>
      <c r="L111">
        <v>110</v>
      </c>
      <c r="M111">
        <f t="shared" si="14"/>
        <v>2197</v>
      </c>
      <c r="N111">
        <v>24</v>
      </c>
      <c r="O111" s="42">
        <v>5132</v>
      </c>
      <c r="P111" s="47">
        <f t="shared" si="10"/>
        <v>61584</v>
      </c>
      <c r="Q111" s="26">
        <v>124</v>
      </c>
      <c r="R111">
        <v>120</v>
      </c>
      <c r="S111" s="18" t="s">
        <v>102</v>
      </c>
      <c r="T111" s="18" t="s">
        <v>117</v>
      </c>
      <c r="U111" s="23">
        <v>8.9999999999999998E-4</v>
      </c>
      <c r="W111">
        <f t="shared" si="15"/>
        <v>840</v>
      </c>
      <c r="X111" s="50">
        <v>868</v>
      </c>
      <c r="Y111">
        <f t="shared" si="9"/>
        <v>7</v>
      </c>
      <c r="AA111" s="63">
        <v>4</v>
      </c>
    </row>
    <row r="112" spans="1:27">
      <c r="A112" s="6">
        <v>111</v>
      </c>
      <c r="B112" s="6" t="s">
        <v>15</v>
      </c>
      <c r="C112" s="6">
        <v>1</v>
      </c>
      <c r="D112" s="36">
        <f>D111+E112</f>
        <v>30533</v>
      </c>
      <c r="E112" s="39">
        <v>6000</v>
      </c>
      <c r="F112" s="6">
        <f t="shared" si="13"/>
        <v>5091</v>
      </c>
      <c r="H112" s="37">
        <v>135531</v>
      </c>
      <c r="I112" s="37">
        <f t="shared" si="12"/>
        <v>2431</v>
      </c>
      <c r="J112" s="27">
        <v>12</v>
      </c>
      <c r="L112" s="6">
        <v>111</v>
      </c>
      <c r="M112">
        <f t="shared" si="14"/>
        <v>2221</v>
      </c>
      <c r="N112">
        <v>24</v>
      </c>
      <c r="O112" s="41">
        <v>5183</v>
      </c>
      <c r="P112" s="47">
        <f t="shared" si="10"/>
        <v>62196</v>
      </c>
      <c r="Q112" s="27">
        <v>128</v>
      </c>
      <c r="R112">
        <v>140</v>
      </c>
      <c r="S112" s="18" t="s">
        <v>101</v>
      </c>
      <c r="T112" s="18" t="s">
        <v>117</v>
      </c>
      <c r="U112" s="23">
        <v>1E-3</v>
      </c>
      <c r="W112">
        <f t="shared" si="15"/>
        <v>980</v>
      </c>
      <c r="X112" s="49">
        <v>896</v>
      </c>
      <c r="Y112">
        <f t="shared" si="9"/>
        <v>7</v>
      </c>
      <c r="AA112" s="62">
        <v>4</v>
      </c>
    </row>
    <row r="113" spans="1:27">
      <c r="A113">
        <v>112</v>
      </c>
      <c r="B113" t="s">
        <v>15</v>
      </c>
      <c r="C113">
        <v>2</v>
      </c>
      <c r="D113" s="35">
        <f>D112+E113</f>
        <v>30634</v>
      </c>
      <c r="E113" s="38">
        <v>101</v>
      </c>
      <c r="F113">
        <f t="shared" si="13"/>
        <v>-5899</v>
      </c>
      <c r="H113" s="37">
        <v>137984</v>
      </c>
      <c r="I113" s="37">
        <f t="shared" si="12"/>
        <v>2453</v>
      </c>
      <c r="J113" s="26">
        <v>12</v>
      </c>
      <c r="L113">
        <v>112</v>
      </c>
      <c r="M113">
        <f t="shared" si="14"/>
        <v>2245</v>
      </c>
      <c r="N113">
        <v>24</v>
      </c>
      <c r="O113" s="42">
        <v>5235</v>
      </c>
      <c r="P113" s="47">
        <f t="shared" si="10"/>
        <v>62820</v>
      </c>
      <c r="Q113" s="26">
        <v>128</v>
      </c>
      <c r="R113">
        <v>140</v>
      </c>
      <c r="S113" s="18" t="s">
        <v>101</v>
      </c>
      <c r="T113" s="18" t="s">
        <v>117</v>
      </c>
      <c r="U113" s="23">
        <v>1E-3</v>
      </c>
      <c r="W113">
        <f t="shared" si="15"/>
        <v>980</v>
      </c>
      <c r="X113" s="50">
        <v>896</v>
      </c>
      <c r="Y113">
        <f t="shared" si="9"/>
        <v>7</v>
      </c>
      <c r="AA113" s="63">
        <v>4</v>
      </c>
    </row>
    <row r="114" spans="1:27">
      <c r="A114">
        <v>113</v>
      </c>
      <c r="B114" t="s">
        <v>15</v>
      </c>
      <c r="C114">
        <v>3</v>
      </c>
      <c r="D114" s="35">
        <f>D113+E114</f>
        <v>30836</v>
      </c>
      <c r="E114" s="38">
        <v>202</v>
      </c>
      <c r="F114">
        <f t="shared" si="13"/>
        <v>101</v>
      </c>
      <c r="H114" s="37">
        <v>140459</v>
      </c>
      <c r="I114" s="37">
        <f t="shared" si="12"/>
        <v>2475</v>
      </c>
      <c r="J114" s="27">
        <v>12</v>
      </c>
      <c r="L114">
        <v>113</v>
      </c>
      <c r="M114">
        <f t="shared" si="14"/>
        <v>2269</v>
      </c>
      <c r="N114">
        <v>24</v>
      </c>
      <c r="O114" s="41">
        <v>5287</v>
      </c>
      <c r="P114" s="47">
        <f t="shared" si="10"/>
        <v>63444</v>
      </c>
      <c r="Q114" s="27">
        <v>128</v>
      </c>
      <c r="R114">
        <v>140</v>
      </c>
      <c r="S114" s="18" t="s">
        <v>101</v>
      </c>
      <c r="T114" s="18" t="s">
        <v>117</v>
      </c>
      <c r="U114" s="23">
        <v>1.1000000000000001E-3</v>
      </c>
      <c r="W114">
        <f t="shared" si="15"/>
        <v>980</v>
      </c>
      <c r="X114" s="49">
        <v>896</v>
      </c>
      <c r="Y114">
        <f t="shared" si="9"/>
        <v>7</v>
      </c>
      <c r="AA114" s="62">
        <v>4</v>
      </c>
    </row>
    <row r="115" spans="1:27">
      <c r="A115">
        <v>114</v>
      </c>
      <c r="B115" t="s">
        <v>15</v>
      </c>
      <c r="C115">
        <v>4</v>
      </c>
      <c r="D115" s="35">
        <f t="shared" ref="D115:D122" si="17">D114+E115</f>
        <v>31139</v>
      </c>
      <c r="E115" s="38">
        <v>303</v>
      </c>
      <c r="F115">
        <f t="shared" si="13"/>
        <v>101</v>
      </c>
      <c r="H115" s="37">
        <v>142956</v>
      </c>
      <c r="I115" s="37">
        <f t="shared" si="12"/>
        <v>2497</v>
      </c>
      <c r="J115" s="26">
        <v>12</v>
      </c>
      <c r="L115">
        <v>114</v>
      </c>
      <c r="M115">
        <f t="shared" si="14"/>
        <v>2293</v>
      </c>
      <c r="N115">
        <v>24</v>
      </c>
      <c r="O115" s="42">
        <v>5340</v>
      </c>
      <c r="P115" s="47">
        <f t="shared" si="10"/>
        <v>64080</v>
      </c>
      <c r="Q115" s="26">
        <v>128</v>
      </c>
      <c r="R115">
        <v>140</v>
      </c>
      <c r="S115" s="18" t="s">
        <v>101</v>
      </c>
      <c r="T115" s="18" t="s">
        <v>117</v>
      </c>
      <c r="U115" s="23">
        <v>1.1000000000000001E-3</v>
      </c>
      <c r="W115">
        <f t="shared" si="15"/>
        <v>980</v>
      </c>
      <c r="X115" s="50">
        <v>896</v>
      </c>
      <c r="Y115">
        <f t="shared" si="9"/>
        <v>7</v>
      </c>
      <c r="AA115" s="63">
        <v>4</v>
      </c>
    </row>
    <row r="116" spans="1:27">
      <c r="A116">
        <v>115</v>
      </c>
      <c r="B116" t="s">
        <v>15</v>
      </c>
      <c r="C116">
        <v>5</v>
      </c>
      <c r="D116" s="35">
        <f t="shared" si="17"/>
        <v>31543</v>
      </c>
      <c r="E116" s="38">
        <v>404</v>
      </c>
      <c r="F116">
        <f t="shared" si="13"/>
        <v>101</v>
      </c>
      <c r="H116" s="37">
        <v>145475</v>
      </c>
      <c r="I116" s="37">
        <f t="shared" si="12"/>
        <v>2519</v>
      </c>
      <c r="J116" s="27">
        <v>12</v>
      </c>
      <c r="L116">
        <v>115</v>
      </c>
      <c r="M116">
        <f t="shared" si="14"/>
        <v>2317</v>
      </c>
      <c r="N116">
        <v>24</v>
      </c>
      <c r="O116" s="41">
        <v>5393</v>
      </c>
      <c r="P116" s="47">
        <f t="shared" si="10"/>
        <v>64716</v>
      </c>
      <c r="Q116" s="27">
        <v>128</v>
      </c>
      <c r="R116">
        <v>140</v>
      </c>
      <c r="S116" s="18" t="s">
        <v>102</v>
      </c>
      <c r="T116" s="18" t="s">
        <v>118</v>
      </c>
      <c r="U116" s="23">
        <v>5.0000000000000001E-4</v>
      </c>
      <c r="W116">
        <f t="shared" si="15"/>
        <v>980</v>
      </c>
      <c r="X116" s="49">
        <v>896</v>
      </c>
      <c r="Y116">
        <f t="shared" si="9"/>
        <v>7</v>
      </c>
      <c r="AA116" s="62">
        <v>4</v>
      </c>
    </row>
    <row r="117" spans="1:27">
      <c r="A117">
        <v>116</v>
      </c>
      <c r="B117" t="s">
        <v>16</v>
      </c>
      <c r="C117">
        <v>1</v>
      </c>
      <c r="D117" s="35">
        <f t="shared" si="17"/>
        <v>32048</v>
      </c>
      <c r="E117" s="38">
        <v>505</v>
      </c>
      <c r="F117">
        <f t="shared" si="13"/>
        <v>101</v>
      </c>
      <c r="H117" s="37">
        <v>148016</v>
      </c>
      <c r="I117" s="37">
        <f t="shared" si="12"/>
        <v>2541</v>
      </c>
      <c r="J117" s="26">
        <v>12</v>
      </c>
      <c r="L117">
        <v>116</v>
      </c>
      <c r="M117">
        <f t="shared" si="14"/>
        <v>2341</v>
      </c>
      <c r="N117">
        <v>24</v>
      </c>
      <c r="O117" s="42">
        <v>8090</v>
      </c>
      <c r="P117" s="47">
        <f t="shared" si="10"/>
        <v>97080</v>
      </c>
      <c r="Q117" s="26">
        <v>132</v>
      </c>
      <c r="R117">
        <v>140</v>
      </c>
      <c r="S117" s="18" t="s">
        <v>101</v>
      </c>
      <c r="T117" s="18" t="s">
        <v>118</v>
      </c>
      <c r="U117" s="23">
        <v>5.0000000000000001E-4</v>
      </c>
      <c r="W117">
        <f t="shared" si="15"/>
        <v>980</v>
      </c>
      <c r="X117" s="50">
        <v>924</v>
      </c>
      <c r="Y117">
        <f t="shared" si="9"/>
        <v>7</v>
      </c>
      <c r="AA117" s="63">
        <v>4</v>
      </c>
    </row>
    <row r="118" spans="1:27">
      <c r="A118">
        <v>117</v>
      </c>
      <c r="B118" t="s">
        <v>16</v>
      </c>
      <c r="C118">
        <v>2</v>
      </c>
      <c r="D118" s="35">
        <f t="shared" si="17"/>
        <v>32654</v>
      </c>
      <c r="E118" s="38">
        <v>606</v>
      </c>
      <c r="F118">
        <f t="shared" si="13"/>
        <v>101</v>
      </c>
      <c r="H118" s="37">
        <v>150579</v>
      </c>
      <c r="I118" s="37">
        <f t="shared" si="12"/>
        <v>2563</v>
      </c>
      <c r="J118" s="27">
        <v>12</v>
      </c>
      <c r="L118">
        <v>117</v>
      </c>
      <c r="M118">
        <f t="shared" si="14"/>
        <v>2365</v>
      </c>
      <c r="N118">
        <v>24</v>
      </c>
      <c r="O118" s="41">
        <v>8171</v>
      </c>
      <c r="P118" s="47">
        <f t="shared" si="10"/>
        <v>98052</v>
      </c>
      <c r="Q118" s="27">
        <v>132</v>
      </c>
      <c r="R118">
        <v>140</v>
      </c>
      <c r="S118" s="18" t="s">
        <v>101</v>
      </c>
      <c r="T118" s="18" t="s">
        <v>118</v>
      </c>
      <c r="U118" s="23">
        <v>5.0000000000000001E-4</v>
      </c>
      <c r="W118">
        <f t="shared" si="15"/>
        <v>980</v>
      </c>
      <c r="X118" s="49">
        <v>924</v>
      </c>
      <c r="Y118">
        <f t="shared" si="9"/>
        <v>7</v>
      </c>
      <c r="AA118" s="62">
        <v>4</v>
      </c>
    </row>
    <row r="119" spans="1:27">
      <c r="A119">
        <v>118</v>
      </c>
      <c r="B119" t="s">
        <v>16</v>
      </c>
      <c r="C119">
        <v>3</v>
      </c>
      <c r="D119" s="35">
        <f t="shared" si="17"/>
        <v>33361</v>
      </c>
      <c r="E119" s="38">
        <v>707</v>
      </c>
      <c r="F119">
        <f t="shared" si="13"/>
        <v>101</v>
      </c>
      <c r="H119" s="37">
        <v>153164</v>
      </c>
      <c r="I119" s="37">
        <f t="shared" si="12"/>
        <v>2585</v>
      </c>
      <c r="J119" s="26">
        <v>12</v>
      </c>
      <c r="L119">
        <v>118</v>
      </c>
      <c r="M119">
        <f t="shared" si="14"/>
        <v>2389</v>
      </c>
      <c r="N119">
        <v>24</v>
      </c>
      <c r="O119" s="42">
        <v>8253</v>
      </c>
      <c r="P119" s="47">
        <f t="shared" si="10"/>
        <v>99036</v>
      </c>
      <c r="Q119" s="26">
        <v>132</v>
      </c>
      <c r="R119">
        <v>140</v>
      </c>
      <c r="S119" s="18" t="s">
        <v>101</v>
      </c>
      <c r="T119" s="18" t="s">
        <v>118</v>
      </c>
      <c r="U119" s="23">
        <v>5.9999999999999995E-4</v>
      </c>
      <c r="W119">
        <f t="shared" si="15"/>
        <v>980</v>
      </c>
      <c r="X119" s="50">
        <v>924</v>
      </c>
      <c r="Y119">
        <f t="shared" si="9"/>
        <v>7</v>
      </c>
      <c r="AA119" s="63">
        <v>4</v>
      </c>
    </row>
    <row r="120" spans="1:27">
      <c r="A120">
        <v>119</v>
      </c>
      <c r="B120" t="s">
        <v>16</v>
      </c>
      <c r="C120">
        <v>4</v>
      </c>
      <c r="D120" s="35">
        <f t="shared" si="17"/>
        <v>34169</v>
      </c>
      <c r="E120" s="38">
        <v>808</v>
      </c>
      <c r="F120">
        <f t="shared" si="13"/>
        <v>101</v>
      </c>
      <c r="H120" s="37">
        <v>155771</v>
      </c>
      <c r="I120" s="37">
        <f t="shared" si="12"/>
        <v>2607</v>
      </c>
      <c r="J120" s="27">
        <v>12</v>
      </c>
      <c r="L120">
        <v>119</v>
      </c>
      <c r="M120">
        <f t="shared" si="14"/>
        <v>2413</v>
      </c>
      <c r="N120">
        <v>24</v>
      </c>
      <c r="O120" s="41">
        <v>8336</v>
      </c>
      <c r="P120" s="47">
        <f t="shared" si="10"/>
        <v>100032</v>
      </c>
      <c r="Q120" s="27">
        <v>132</v>
      </c>
      <c r="R120">
        <v>140</v>
      </c>
      <c r="S120" s="18" t="s">
        <v>101</v>
      </c>
      <c r="T120" s="18" t="s">
        <v>118</v>
      </c>
      <c r="U120" s="23">
        <v>5.9999999999999995E-4</v>
      </c>
      <c r="W120">
        <f t="shared" si="15"/>
        <v>980</v>
      </c>
      <c r="X120" s="49">
        <v>924</v>
      </c>
      <c r="Y120">
        <f t="shared" si="9"/>
        <v>7</v>
      </c>
      <c r="AA120" s="62">
        <v>4</v>
      </c>
    </row>
    <row r="121" spans="1:27" ht="17.25" thickBot="1">
      <c r="A121">
        <v>120</v>
      </c>
      <c r="B121" t="s">
        <v>16</v>
      </c>
      <c r="C121">
        <v>5</v>
      </c>
      <c r="D121" s="35">
        <f t="shared" si="17"/>
        <v>35078</v>
      </c>
      <c r="E121" s="38">
        <v>909</v>
      </c>
      <c r="F121">
        <f t="shared" si="13"/>
        <v>101</v>
      </c>
      <c r="H121" s="37">
        <v>158400</v>
      </c>
      <c r="I121" s="37">
        <f t="shared" si="12"/>
        <v>2629</v>
      </c>
      <c r="J121" s="28">
        <v>12</v>
      </c>
      <c r="L121">
        <v>120</v>
      </c>
      <c r="M121">
        <f>M120+N121</f>
        <v>2437</v>
      </c>
      <c r="N121">
        <v>24</v>
      </c>
      <c r="O121" s="43">
        <v>8419</v>
      </c>
      <c r="P121" s="47">
        <f t="shared" si="10"/>
        <v>101028</v>
      </c>
      <c r="Q121" s="28">
        <v>132</v>
      </c>
      <c r="R121">
        <v>140</v>
      </c>
      <c r="S121" s="18" t="s">
        <v>102</v>
      </c>
      <c r="T121" s="18" t="s">
        <v>118</v>
      </c>
      <c r="U121" s="23">
        <v>5.9999999999999995E-4</v>
      </c>
      <c r="W121">
        <f t="shared" si="15"/>
        <v>980</v>
      </c>
      <c r="X121" s="51">
        <v>924</v>
      </c>
      <c r="Y121">
        <f t="shared" si="9"/>
        <v>7</v>
      </c>
      <c r="AA121" s="64">
        <v>4</v>
      </c>
    </row>
    <row r="122" spans="1:27">
      <c r="A122" s="6">
        <v>121</v>
      </c>
      <c r="B122" s="6" t="s">
        <v>17</v>
      </c>
      <c r="C122" s="6">
        <v>1</v>
      </c>
      <c r="D122" s="36">
        <f t="shared" si="17"/>
        <v>45078</v>
      </c>
      <c r="E122" s="39">
        <v>10000</v>
      </c>
      <c r="F122" s="6">
        <f t="shared" si="13"/>
        <v>9091</v>
      </c>
      <c r="H122" s="37">
        <v>190333</v>
      </c>
      <c r="I122" s="37">
        <f t="shared" si="12"/>
        <v>31933</v>
      </c>
      <c r="J122" s="27">
        <v>14</v>
      </c>
      <c r="L122" s="6">
        <v>121</v>
      </c>
      <c r="M122">
        <f>M121+N122</f>
        <v>2485</v>
      </c>
      <c r="N122">
        <v>48</v>
      </c>
      <c r="O122" s="41">
        <v>8503</v>
      </c>
      <c r="P122" s="47">
        <f t="shared" si="10"/>
        <v>119042</v>
      </c>
      <c r="Q122" s="27">
        <v>150</v>
      </c>
      <c r="R122">
        <v>160</v>
      </c>
      <c r="S122" s="18" t="s">
        <v>101</v>
      </c>
      <c r="T122" s="18" t="s">
        <v>118</v>
      </c>
      <c r="U122" s="23">
        <v>7.000000000000001E-4</v>
      </c>
      <c r="W122">
        <f t="shared" si="15"/>
        <v>1280</v>
      </c>
      <c r="X122" s="49">
        <v>1200</v>
      </c>
      <c r="Y122">
        <f t="shared" si="9"/>
        <v>8</v>
      </c>
      <c r="AA122" s="62">
        <v>4</v>
      </c>
    </row>
    <row r="123" spans="1:27">
      <c r="A123">
        <v>122</v>
      </c>
      <c r="B123" t="s">
        <v>17</v>
      </c>
      <c r="C123">
        <v>2</v>
      </c>
      <c r="D123" s="35">
        <f t="shared" ref="D123:D132" si="18">D122+E122</f>
        <v>55078</v>
      </c>
      <c r="E123" s="38">
        <v>202</v>
      </c>
      <c r="F123">
        <f t="shared" ref="F123:F132" si="19">E123-E122</f>
        <v>-9798</v>
      </c>
      <c r="H123" s="37">
        <v>193492</v>
      </c>
      <c r="I123" s="37">
        <f t="shared" si="12"/>
        <v>3159</v>
      </c>
      <c r="J123" s="26">
        <v>14</v>
      </c>
      <c r="L123">
        <v>122</v>
      </c>
      <c r="M123">
        <f t="shared" si="14"/>
        <v>2533</v>
      </c>
      <c r="N123">
        <v>48</v>
      </c>
      <c r="O123" s="42">
        <v>8588</v>
      </c>
      <c r="P123" s="47">
        <f t="shared" si="10"/>
        <v>120232</v>
      </c>
      <c r="Q123" s="26">
        <v>150</v>
      </c>
      <c r="R123">
        <v>160</v>
      </c>
      <c r="S123" s="18" t="s">
        <v>101</v>
      </c>
      <c r="T123" s="18" t="s">
        <v>118</v>
      </c>
      <c r="U123" s="23">
        <v>7.000000000000001E-4</v>
      </c>
      <c r="W123">
        <f t="shared" si="15"/>
        <v>1280</v>
      </c>
      <c r="X123" s="50">
        <v>1200</v>
      </c>
      <c r="Y123">
        <f t="shared" si="9"/>
        <v>8</v>
      </c>
      <c r="AA123" s="63">
        <v>4</v>
      </c>
    </row>
    <row r="124" spans="1:27">
      <c r="A124">
        <v>123</v>
      </c>
      <c r="B124" t="s">
        <v>17</v>
      </c>
      <c r="C124">
        <v>3</v>
      </c>
      <c r="D124" s="35">
        <f t="shared" si="18"/>
        <v>55280</v>
      </c>
      <c r="E124" s="38">
        <v>303</v>
      </c>
      <c r="F124">
        <f t="shared" si="19"/>
        <v>101</v>
      </c>
      <c r="H124" s="37">
        <v>196677</v>
      </c>
      <c r="I124" s="37">
        <f t="shared" si="12"/>
        <v>3185</v>
      </c>
      <c r="J124" s="27">
        <v>14</v>
      </c>
      <c r="L124">
        <v>123</v>
      </c>
      <c r="M124">
        <f t="shared" si="14"/>
        <v>2581</v>
      </c>
      <c r="N124">
        <v>48</v>
      </c>
      <c r="O124" s="41">
        <v>8674</v>
      </c>
      <c r="P124" s="47">
        <f t="shared" si="10"/>
        <v>121436</v>
      </c>
      <c r="Q124" s="27">
        <v>150</v>
      </c>
      <c r="R124">
        <v>160</v>
      </c>
      <c r="S124" s="18" t="s">
        <v>101</v>
      </c>
      <c r="T124" s="18" t="s">
        <v>118</v>
      </c>
      <c r="U124" s="23">
        <v>7.000000000000001E-4</v>
      </c>
      <c r="W124">
        <f t="shared" si="15"/>
        <v>1280</v>
      </c>
      <c r="X124" s="49">
        <v>1200</v>
      </c>
      <c r="Y124">
        <f t="shared" si="9"/>
        <v>8</v>
      </c>
      <c r="AA124" s="62">
        <v>4</v>
      </c>
    </row>
    <row r="125" spans="1:27">
      <c r="A125">
        <v>124</v>
      </c>
      <c r="B125" t="s">
        <v>17</v>
      </c>
      <c r="C125">
        <v>4</v>
      </c>
      <c r="D125" s="35">
        <f t="shared" si="18"/>
        <v>55583</v>
      </c>
      <c r="E125" s="38">
        <v>404</v>
      </c>
      <c r="F125">
        <f t="shared" si="19"/>
        <v>101</v>
      </c>
      <c r="H125" s="37">
        <v>199888</v>
      </c>
      <c r="I125" s="37">
        <f t="shared" si="12"/>
        <v>3211</v>
      </c>
      <c r="J125" s="26">
        <v>14</v>
      </c>
      <c r="L125">
        <v>124</v>
      </c>
      <c r="M125">
        <f t="shared" si="14"/>
        <v>2629</v>
      </c>
      <c r="N125">
        <v>48</v>
      </c>
      <c r="O125" s="42">
        <v>8761</v>
      </c>
      <c r="P125" s="47">
        <f t="shared" si="10"/>
        <v>122654</v>
      </c>
      <c r="Q125" s="26">
        <v>150</v>
      </c>
      <c r="R125">
        <v>160</v>
      </c>
      <c r="S125" s="18" t="s">
        <v>101</v>
      </c>
      <c r="T125" s="18" t="s">
        <v>118</v>
      </c>
      <c r="U125" s="23">
        <v>8.0000000000000004E-4</v>
      </c>
      <c r="W125">
        <f t="shared" si="15"/>
        <v>1280</v>
      </c>
      <c r="X125" s="50">
        <v>1200</v>
      </c>
      <c r="Y125">
        <f t="shared" si="9"/>
        <v>8</v>
      </c>
      <c r="AA125" s="63">
        <v>4</v>
      </c>
    </row>
    <row r="126" spans="1:27">
      <c r="A126">
        <v>125</v>
      </c>
      <c r="B126" t="s">
        <v>17</v>
      </c>
      <c r="C126">
        <v>5</v>
      </c>
      <c r="D126" s="35">
        <f t="shared" si="18"/>
        <v>55987</v>
      </c>
      <c r="E126" s="38">
        <v>505</v>
      </c>
      <c r="F126">
        <f t="shared" si="19"/>
        <v>101</v>
      </c>
      <c r="H126" s="37">
        <v>203125</v>
      </c>
      <c r="I126" s="37">
        <f t="shared" si="12"/>
        <v>3237</v>
      </c>
      <c r="J126" s="27">
        <v>14</v>
      </c>
      <c r="L126">
        <v>125</v>
      </c>
      <c r="M126">
        <f t="shared" si="14"/>
        <v>2677</v>
      </c>
      <c r="N126">
        <v>48</v>
      </c>
      <c r="O126" s="41">
        <v>8849</v>
      </c>
      <c r="P126" s="47">
        <f t="shared" si="10"/>
        <v>123886</v>
      </c>
      <c r="Q126" s="27">
        <v>150</v>
      </c>
      <c r="R126">
        <v>160</v>
      </c>
      <c r="S126" s="18" t="s">
        <v>102</v>
      </c>
      <c r="T126" s="18" t="s">
        <v>118</v>
      </c>
      <c r="U126" s="23">
        <v>8.0000000000000004E-4</v>
      </c>
      <c r="W126">
        <f t="shared" si="15"/>
        <v>1280</v>
      </c>
      <c r="X126" s="49">
        <v>1200</v>
      </c>
      <c r="Y126">
        <f t="shared" si="9"/>
        <v>8</v>
      </c>
      <c r="AA126" s="62">
        <v>4</v>
      </c>
    </row>
    <row r="127" spans="1:27">
      <c r="A127">
        <v>126</v>
      </c>
      <c r="B127" t="s">
        <v>17</v>
      </c>
      <c r="C127">
        <v>6</v>
      </c>
      <c r="D127" s="35">
        <f t="shared" si="18"/>
        <v>56492</v>
      </c>
      <c r="E127" s="38">
        <v>606</v>
      </c>
      <c r="F127">
        <f t="shared" si="19"/>
        <v>101</v>
      </c>
      <c r="H127" s="37">
        <v>206388</v>
      </c>
      <c r="I127" s="37">
        <f t="shared" si="12"/>
        <v>3263</v>
      </c>
      <c r="J127" s="26">
        <v>14</v>
      </c>
      <c r="L127">
        <v>126</v>
      </c>
      <c r="M127">
        <f t="shared" si="14"/>
        <v>2725</v>
      </c>
      <c r="N127">
        <v>48</v>
      </c>
      <c r="O127" s="42">
        <v>8937</v>
      </c>
      <c r="P127" s="47">
        <f t="shared" si="10"/>
        <v>125118</v>
      </c>
      <c r="Q127" s="26">
        <v>155</v>
      </c>
      <c r="R127">
        <v>160</v>
      </c>
      <c r="S127" s="18" t="s">
        <v>101</v>
      </c>
      <c r="T127" s="18" t="s">
        <v>118</v>
      </c>
      <c r="U127" s="23">
        <v>8.0000000000000004E-4</v>
      </c>
      <c r="W127">
        <f t="shared" si="15"/>
        <v>1280</v>
      </c>
      <c r="X127" s="50">
        <v>1240</v>
      </c>
      <c r="Y127">
        <f t="shared" si="9"/>
        <v>8</v>
      </c>
      <c r="AA127" s="63">
        <v>4</v>
      </c>
    </row>
    <row r="128" spans="1:27">
      <c r="A128">
        <v>127</v>
      </c>
      <c r="B128" t="s">
        <v>17</v>
      </c>
      <c r="C128">
        <v>7</v>
      </c>
      <c r="D128" s="35">
        <f t="shared" si="18"/>
        <v>57098</v>
      </c>
      <c r="E128" s="38">
        <v>707</v>
      </c>
      <c r="F128">
        <f t="shared" si="19"/>
        <v>101</v>
      </c>
      <c r="H128" s="37">
        <v>209677</v>
      </c>
      <c r="I128" s="37">
        <f t="shared" si="12"/>
        <v>3289</v>
      </c>
      <c r="J128" s="27">
        <v>14</v>
      </c>
      <c r="L128">
        <v>127</v>
      </c>
      <c r="M128">
        <f t="shared" si="14"/>
        <v>2773</v>
      </c>
      <c r="N128">
        <v>48</v>
      </c>
      <c r="O128" s="41">
        <v>9026</v>
      </c>
      <c r="P128" s="47">
        <f t="shared" si="10"/>
        <v>126364</v>
      </c>
      <c r="Q128" s="27">
        <v>155</v>
      </c>
      <c r="R128">
        <v>160</v>
      </c>
      <c r="S128" s="18" t="s">
        <v>101</v>
      </c>
      <c r="T128" s="18" t="s">
        <v>118</v>
      </c>
      <c r="U128" s="23">
        <v>8.9999999999999998E-4</v>
      </c>
      <c r="W128">
        <f t="shared" si="15"/>
        <v>1280</v>
      </c>
      <c r="X128" s="49">
        <v>1240</v>
      </c>
      <c r="Y128">
        <f t="shared" si="9"/>
        <v>8</v>
      </c>
      <c r="AA128" s="62">
        <v>4</v>
      </c>
    </row>
    <row r="129" spans="1:30">
      <c r="A129">
        <v>128</v>
      </c>
      <c r="B129" t="s">
        <v>17</v>
      </c>
      <c r="C129">
        <v>8</v>
      </c>
      <c r="D129" s="35">
        <f t="shared" si="18"/>
        <v>57805</v>
      </c>
      <c r="E129" s="38">
        <v>808</v>
      </c>
      <c r="F129">
        <f t="shared" si="19"/>
        <v>101</v>
      </c>
      <c r="H129" s="37">
        <v>212992</v>
      </c>
      <c r="I129" s="37">
        <f t="shared" si="12"/>
        <v>3315</v>
      </c>
      <c r="J129" s="26">
        <v>14</v>
      </c>
      <c r="L129">
        <v>128</v>
      </c>
      <c r="M129">
        <f t="shared" si="14"/>
        <v>2821</v>
      </c>
      <c r="N129">
        <v>48</v>
      </c>
      <c r="O129" s="42">
        <v>9116</v>
      </c>
      <c r="P129" s="47">
        <f t="shared" si="10"/>
        <v>127624</v>
      </c>
      <c r="Q129" s="26">
        <v>155</v>
      </c>
      <c r="R129">
        <v>160</v>
      </c>
      <c r="S129" s="18" t="s">
        <v>101</v>
      </c>
      <c r="T129" s="18" t="s">
        <v>118</v>
      </c>
      <c r="U129" s="23">
        <v>8.9999999999999998E-4</v>
      </c>
      <c r="W129">
        <f t="shared" si="15"/>
        <v>1280</v>
      </c>
      <c r="X129" s="50">
        <v>1240</v>
      </c>
      <c r="Y129">
        <f t="shared" si="9"/>
        <v>8</v>
      </c>
      <c r="AA129" s="63">
        <v>4</v>
      </c>
    </row>
    <row r="130" spans="1:30">
      <c r="A130">
        <v>129</v>
      </c>
      <c r="B130" t="s">
        <v>17</v>
      </c>
      <c r="C130">
        <v>9</v>
      </c>
      <c r="D130" s="35">
        <f t="shared" si="18"/>
        <v>58613</v>
      </c>
      <c r="E130" s="38">
        <v>909</v>
      </c>
      <c r="F130">
        <f t="shared" si="19"/>
        <v>101</v>
      </c>
      <c r="H130" s="37">
        <v>216333</v>
      </c>
      <c r="I130" s="37">
        <f t="shared" si="12"/>
        <v>3341</v>
      </c>
      <c r="J130" s="27">
        <v>14</v>
      </c>
      <c r="L130">
        <v>129</v>
      </c>
      <c r="M130">
        <f t="shared" si="14"/>
        <v>2869</v>
      </c>
      <c r="N130">
        <v>48</v>
      </c>
      <c r="O130" s="41">
        <v>9207</v>
      </c>
      <c r="P130" s="47">
        <f t="shared" si="10"/>
        <v>128898</v>
      </c>
      <c r="Q130" s="27">
        <v>155</v>
      </c>
      <c r="R130">
        <v>160</v>
      </c>
      <c r="S130" s="18" t="s">
        <v>101</v>
      </c>
      <c r="T130" s="18" t="s">
        <v>118</v>
      </c>
      <c r="U130" s="23">
        <v>8.9999999999999998E-4</v>
      </c>
      <c r="W130">
        <f t="shared" si="15"/>
        <v>1280</v>
      </c>
      <c r="X130" s="49">
        <v>1240</v>
      </c>
      <c r="Y130">
        <f t="shared" ref="Y130:Y193" si="20">X130/Q130</f>
        <v>8</v>
      </c>
      <c r="AA130" s="62">
        <v>4</v>
      </c>
    </row>
    <row r="131" spans="1:30">
      <c r="A131">
        <v>130</v>
      </c>
      <c r="B131" t="s">
        <v>17</v>
      </c>
      <c r="C131">
        <v>10</v>
      </c>
      <c r="D131" s="35">
        <f t="shared" si="18"/>
        <v>59522</v>
      </c>
      <c r="E131" s="38">
        <v>1001</v>
      </c>
      <c r="F131">
        <f t="shared" si="19"/>
        <v>92</v>
      </c>
      <c r="H131" s="37">
        <v>219700</v>
      </c>
      <c r="I131" s="37">
        <f t="shared" si="12"/>
        <v>3367</v>
      </c>
      <c r="J131" s="26">
        <v>14</v>
      </c>
      <c r="L131">
        <v>130</v>
      </c>
      <c r="M131">
        <f t="shared" si="14"/>
        <v>2917</v>
      </c>
      <c r="N131">
        <v>48</v>
      </c>
      <c r="O131" s="42">
        <v>9299</v>
      </c>
      <c r="P131" s="47">
        <f t="shared" ref="P131:P194" si="21">J131*O131</f>
        <v>130186</v>
      </c>
      <c r="Q131" s="26">
        <v>155</v>
      </c>
      <c r="R131">
        <v>160</v>
      </c>
      <c r="S131" s="18" t="s">
        <v>102</v>
      </c>
      <c r="T131" s="18" t="s">
        <v>118</v>
      </c>
      <c r="U131" s="23">
        <v>1E-3</v>
      </c>
      <c r="W131">
        <f t="shared" si="15"/>
        <v>1280</v>
      </c>
      <c r="X131" s="50">
        <v>1240</v>
      </c>
      <c r="Y131">
        <f t="shared" si="20"/>
        <v>8</v>
      </c>
      <c r="AA131" s="63">
        <v>4</v>
      </c>
    </row>
    <row r="132" spans="1:30">
      <c r="A132" s="6">
        <v>131</v>
      </c>
      <c r="B132" s="6" t="s">
        <v>18</v>
      </c>
      <c r="C132" s="6">
        <v>1</v>
      </c>
      <c r="D132" s="36">
        <f t="shared" si="18"/>
        <v>60523</v>
      </c>
      <c r="E132" s="39">
        <v>11000</v>
      </c>
      <c r="F132" s="6">
        <f t="shared" si="19"/>
        <v>9999</v>
      </c>
      <c r="H132" s="37">
        <v>446186</v>
      </c>
      <c r="I132" s="37">
        <f t="shared" si="12"/>
        <v>226486</v>
      </c>
      <c r="J132" s="27">
        <v>14</v>
      </c>
      <c r="L132" s="6">
        <v>131</v>
      </c>
      <c r="M132">
        <f t="shared" si="14"/>
        <v>2965</v>
      </c>
      <c r="N132">
        <v>48</v>
      </c>
      <c r="O132" s="41">
        <v>9392</v>
      </c>
      <c r="P132" s="47">
        <f t="shared" si="21"/>
        <v>131488</v>
      </c>
      <c r="Q132" s="27">
        <v>160</v>
      </c>
      <c r="R132">
        <v>180</v>
      </c>
      <c r="S132" s="18" t="s">
        <v>101</v>
      </c>
      <c r="T132" s="18" t="s">
        <v>118</v>
      </c>
      <c r="U132" s="23">
        <v>1E-3</v>
      </c>
      <c r="W132">
        <f t="shared" si="15"/>
        <v>1440</v>
      </c>
      <c r="X132" s="49">
        <v>1280</v>
      </c>
      <c r="Y132">
        <f t="shared" si="20"/>
        <v>8</v>
      </c>
      <c r="AA132" s="62">
        <v>4</v>
      </c>
    </row>
    <row r="133" spans="1:30">
      <c r="A133">
        <v>132</v>
      </c>
      <c r="B133" t="s">
        <v>18</v>
      </c>
      <c r="C133">
        <v>2</v>
      </c>
      <c r="D133" s="35">
        <f t="shared" ref="D133:D140" si="22">D132+E132</f>
        <v>71523</v>
      </c>
      <c r="E133" s="38">
        <v>202</v>
      </c>
      <c r="F133">
        <f t="shared" si="13"/>
        <v>-10798</v>
      </c>
      <c r="H133" s="37">
        <v>453024</v>
      </c>
      <c r="I133" s="37">
        <f t="shared" ref="I133:I196" si="23">H133-H132</f>
        <v>6838</v>
      </c>
      <c r="J133" s="26">
        <v>14</v>
      </c>
      <c r="L133">
        <v>132</v>
      </c>
      <c r="M133">
        <f t="shared" si="14"/>
        <v>3013</v>
      </c>
      <c r="N133">
        <v>48</v>
      </c>
      <c r="O133" s="42">
        <v>9486</v>
      </c>
      <c r="P133" s="47">
        <f t="shared" si="21"/>
        <v>132804</v>
      </c>
      <c r="Q133" s="26">
        <v>160</v>
      </c>
      <c r="R133">
        <v>180</v>
      </c>
      <c r="S133" s="18" t="s">
        <v>101</v>
      </c>
      <c r="T133" s="18" t="s">
        <v>118</v>
      </c>
      <c r="U133" s="23">
        <v>1E-3</v>
      </c>
      <c r="W133">
        <f t="shared" si="15"/>
        <v>1440</v>
      </c>
      <c r="X133" s="50">
        <v>1280</v>
      </c>
      <c r="Y133">
        <f t="shared" si="20"/>
        <v>8</v>
      </c>
      <c r="AA133" s="63">
        <v>4</v>
      </c>
    </row>
    <row r="134" spans="1:30">
      <c r="A134">
        <v>133</v>
      </c>
      <c r="B134" t="s">
        <v>18</v>
      </c>
      <c r="C134">
        <v>3</v>
      </c>
      <c r="D134" s="35">
        <f t="shared" si="22"/>
        <v>71725</v>
      </c>
      <c r="E134" s="38">
        <v>303</v>
      </c>
      <c r="F134">
        <f t="shared" si="13"/>
        <v>101</v>
      </c>
      <c r="H134" s="37">
        <v>459914</v>
      </c>
      <c r="I134" s="37">
        <f t="shared" si="23"/>
        <v>6890</v>
      </c>
      <c r="J134" s="27">
        <v>14</v>
      </c>
      <c r="L134">
        <v>133</v>
      </c>
      <c r="M134">
        <f t="shared" si="14"/>
        <v>3061</v>
      </c>
      <c r="N134">
        <v>48</v>
      </c>
      <c r="O134" s="41">
        <v>9581</v>
      </c>
      <c r="P134" s="47">
        <f t="shared" si="21"/>
        <v>134134</v>
      </c>
      <c r="Q134" s="27">
        <v>160</v>
      </c>
      <c r="R134">
        <v>180</v>
      </c>
      <c r="S134" s="18" t="s">
        <v>101</v>
      </c>
      <c r="T134" s="18" t="s">
        <v>118</v>
      </c>
      <c r="U134" s="23">
        <v>1.1000000000000001E-3</v>
      </c>
      <c r="W134">
        <f t="shared" si="15"/>
        <v>1440</v>
      </c>
      <c r="X134" s="49">
        <v>1280</v>
      </c>
      <c r="Y134">
        <f t="shared" si="20"/>
        <v>8</v>
      </c>
      <c r="AA134" s="62">
        <v>4</v>
      </c>
    </row>
    <row r="135" spans="1:30">
      <c r="A135">
        <v>134</v>
      </c>
      <c r="B135" t="s">
        <v>18</v>
      </c>
      <c r="C135">
        <v>4</v>
      </c>
      <c r="D135" s="35">
        <f t="shared" si="22"/>
        <v>72028</v>
      </c>
      <c r="E135" s="38">
        <v>404</v>
      </c>
      <c r="F135">
        <f t="shared" si="13"/>
        <v>101</v>
      </c>
      <c r="H135" s="37">
        <v>466856</v>
      </c>
      <c r="I135" s="37">
        <f t="shared" si="23"/>
        <v>6942</v>
      </c>
      <c r="J135" s="26">
        <v>14</v>
      </c>
      <c r="L135">
        <v>134</v>
      </c>
      <c r="M135">
        <f t="shared" si="14"/>
        <v>3109</v>
      </c>
      <c r="N135">
        <v>48</v>
      </c>
      <c r="O135" s="42">
        <v>9677</v>
      </c>
      <c r="P135" s="47">
        <f t="shared" si="21"/>
        <v>135478</v>
      </c>
      <c r="Q135" s="26">
        <v>160</v>
      </c>
      <c r="R135">
        <v>180</v>
      </c>
      <c r="S135" s="18" t="s">
        <v>101</v>
      </c>
      <c r="T135" s="18" t="s">
        <v>118</v>
      </c>
      <c r="U135" s="23">
        <v>1.1000000000000001E-3</v>
      </c>
      <c r="W135">
        <f t="shared" si="15"/>
        <v>1440</v>
      </c>
      <c r="X135" s="50">
        <v>1280</v>
      </c>
      <c r="Y135">
        <f t="shared" si="20"/>
        <v>8</v>
      </c>
      <c r="AA135" s="63">
        <v>4</v>
      </c>
    </row>
    <row r="136" spans="1:30">
      <c r="A136">
        <v>135</v>
      </c>
      <c r="B136" t="s">
        <v>18</v>
      </c>
      <c r="C136">
        <v>5</v>
      </c>
      <c r="D136" s="35">
        <f t="shared" si="22"/>
        <v>72432</v>
      </c>
      <c r="E136" s="38">
        <v>505</v>
      </c>
      <c r="F136">
        <f t="shared" si="13"/>
        <v>101</v>
      </c>
      <c r="H136" s="37">
        <v>473850</v>
      </c>
      <c r="I136" s="37">
        <f t="shared" si="23"/>
        <v>6994</v>
      </c>
      <c r="J136" s="27">
        <v>14</v>
      </c>
      <c r="L136">
        <v>135</v>
      </c>
      <c r="M136">
        <f t="shared" si="14"/>
        <v>3157</v>
      </c>
      <c r="N136">
        <v>48</v>
      </c>
      <c r="O136" s="41">
        <v>9774</v>
      </c>
      <c r="P136" s="47">
        <f t="shared" si="21"/>
        <v>136836</v>
      </c>
      <c r="Q136" s="27">
        <v>160</v>
      </c>
      <c r="R136">
        <v>180</v>
      </c>
      <c r="S136" s="18" t="s">
        <v>102</v>
      </c>
      <c r="T136" s="18" t="s">
        <v>118</v>
      </c>
      <c r="U136" s="23">
        <v>1.1000000000000001E-3</v>
      </c>
      <c r="W136">
        <f t="shared" si="15"/>
        <v>1440</v>
      </c>
      <c r="X136" s="49">
        <v>1280</v>
      </c>
      <c r="Y136">
        <f t="shared" si="20"/>
        <v>8</v>
      </c>
      <c r="AA136" s="62">
        <v>4</v>
      </c>
    </row>
    <row r="137" spans="1:30">
      <c r="A137">
        <v>136</v>
      </c>
      <c r="B137" t="s">
        <v>18</v>
      </c>
      <c r="C137">
        <v>6</v>
      </c>
      <c r="D137" s="35">
        <f t="shared" si="22"/>
        <v>72937</v>
      </c>
      <c r="E137" s="38">
        <v>606</v>
      </c>
      <c r="F137">
        <f t="shared" ref="F137:F182" si="24">E137-E136</f>
        <v>101</v>
      </c>
      <c r="H137" s="37">
        <v>480896</v>
      </c>
      <c r="I137" s="37">
        <f t="shared" si="23"/>
        <v>7046</v>
      </c>
      <c r="J137" s="26">
        <v>14</v>
      </c>
      <c r="L137">
        <v>136</v>
      </c>
      <c r="M137">
        <f t="shared" si="14"/>
        <v>3205</v>
      </c>
      <c r="N137">
        <v>48</v>
      </c>
      <c r="O137" s="42">
        <v>9872</v>
      </c>
      <c r="P137" s="47">
        <f t="shared" si="21"/>
        <v>138208</v>
      </c>
      <c r="Q137" s="26">
        <v>165</v>
      </c>
      <c r="R137">
        <v>180</v>
      </c>
      <c r="S137" s="18" t="s">
        <v>101</v>
      </c>
      <c r="T137" s="18" t="s">
        <v>118</v>
      </c>
      <c r="U137" s="23">
        <v>1.1999999999999999E-3</v>
      </c>
      <c r="W137">
        <f t="shared" si="15"/>
        <v>1440</v>
      </c>
      <c r="X137" s="50">
        <v>1320</v>
      </c>
      <c r="Y137">
        <f t="shared" si="20"/>
        <v>8</v>
      </c>
      <c r="AA137" s="63">
        <v>4</v>
      </c>
    </row>
    <row r="138" spans="1:30">
      <c r="A138">
        <v>137</v>
      </c>
      <c r="B138" t="s">
        <v>18</v>
      </c>
      <c r="C138">
        <v>7</v>
      </c>
      <c r="D138" s="35">
        <f t="shared" si="22"/>
        <v>73543</v>
      </c>
      <c r="E138" s="38">
        <v>707</v>
      </c>
      <c r="F138">
        <f t="shared" si="24"/>
        <v>101</v>
      </c>
      <c r="H138" s="37">
        <v>487994</v>
      </c>
      <c r="I138" s="37">
        <f t="shared" si="23"/>
        <v>7098</v>
      </c>
      <c r="J138" s="27">
        <v>14</v>
      </c>
      <c r="L138">
        <v>137</v>
      </c>
      <c r="M138">
        <f t="shared" si="14"/>
        <v>3253</v>
      </c>
      <c r="N138">
        <v>48</v>
      </c>
      <c r="O138" s="41">
        <v>9971</v>
      </c>
      <c r="P138" s="47">
        <f t="shared" si="21"/>
        <v>139594</v>
      </c>
      <c r="Q138" s="27">
        <v>165</v>
      </c>
      <c r="R138">
        <v>180</v>
      </c>
      <c r="S138" s="18" t="s">
        <v>101</v>
      </c>
      <c r="T138" s="18" t="s">
        <v>118</v>
      </c>
      <c r="U138" s="23">
        <v>1.1999999999999999E-3</v>
      </c>
      <c r="W138">
        <f t="shared" si="15"/>
        <v>1440</v>
      </c>
      <c r="X138" s="49">
        <v>1320</v>
      </c>
      <c r="Y138">
        <f t="shared" si="20"/>
        <v>8</v>
      </c>
      <c r="AA138" s="62">
        <v>4</v>
      </c>
    </row>
    <row r="139" spans="1:30">
      <c r="A139">
        <v>138</v>
      </c>
      <c r="B139" t="s">
        <v>18</v>
      </c>
      <c r="C139">
        <v>8</v>
      </c>
      <c r="D139" s="35">
        <f t="shared" si="22"/>
        <v>74250</v>
      </c>
      <c r="E139" s="38">
        <v>808</v>
      </c>
      <c r="F139">
        <f t="shared" si="24"/>
        <v>101</v>
      </c>
      <c r="H139" s="37">
        <v>495144</v>
      </c>
      <c r="I139" s="37">
        <f t="shared" si="23"/>
        <v>7150</v>
      </c>
      <c r="J139" s="26">
        <v>14</v>
      </c>
      <c r="L139">
        <v>138</v>
      </c>
      <c r="M139">
        <f t="shared" si="14"/>
        <v>3301</v>
      </c>
      <c r="N139">
        <v>48</v>
      </c>
      <c r="O139" s="42">
        <v>10071</v>
      </c>
      <c r="P139" s="47">
        <f t="shared" si="21"/>
        <v>140994</v>
      </c>
      <c r="Q139" s="26">
        <v>165</v>
      </c>
      <c r="R139">
        <v>180</v>
      </c>
      <c r="S139" s="18" t="s">
        <v>101</v>
      </c>
      <c r="T139" s="18" t="s">
        <v>118</v>
      </c>
      <c r="U139" s="23">
        <v>1.1999999999999999E-3</v>
      </c>
      <c r="W139">
        <f t="shared" si="15"/>
        <v>1440</v>
      </c>
      <c r="X139" s="50">
        <v>1320</v>
      </c>
      <c r="Y139">
        <f t="shared" si="20"/>
        <v>8</v>
      </c>
      <c r="AA139" s="63">
        <v>4</v>
      </c>
    </row>
    <row r="140" spans="1:30">
      <c r="A140">
        <v>139</v>
      </c>
      <c r="B140" t="s">
        <v>18</v>
      </c>
      <c r="C140">
        <v>9</v>
      </c>
      <c r="D140" s="35">
        <f t="shared" si="22"/>
        <v>75058</v>
      </c>
      <c r="E140" s="38">
        <v>909</v>
      </c>
      <c r="F140">
        <f t="shared" si="24"/>
        <v>101</v>
      </c>
      <c r="H140" s="37">
        <v>502346</v>
      </c>
      <c r="I140" s="37">
        <f t="shared" si="23"/>
        <v>7202</v>
      </c>
      <c r="J140" s="27">
        <v>14</v>
      </c>
      <c r="L140">
        <v>139</v>
      </c>
      <c r="M140">
        <f t="shared" ref="M140:M200" si="25">M139+N140</f>
        <v>3349</v>
      </c>
      <c r="N140">
        <v>48</v>
      </c>
      <c r="O140" s="41">
        <v>10172</v>
      </c>
      <c r="P140" s="47">
        <f t="shared" si="21"/>
        <v>142408</v>
      </c>
      <c r="Q140" s="27">
        <v>165</v>
      </c>
      <c r="R140">
        <v>180</v>
      </c>
      <c r="S140" s="18" t="s">
        <v>101</v>
      </c>
      <c r="T140" s="18" t="s">
        <v>118</v>
      </c>
      <c r="U140" s="23">
        <v>1.2999999999999999E-3</v>
      </c>
      <c r="W140">
        <f t="shared" si="15"/>
        <v>1440</v>
      </c>
      <c r="X140" s="49">
        <v>1320</v>
      </c>
      <c r="Y140">
        <f t="shared" si="20"/>
        <v>8</v>
      </c>
      <c r="AA140" s="62">
        <v>4</v>
      </c>
    </row>
    <row r="141" spans="1:30" ht="17.25" thickBot="1">
      <c r="A141">
        <v>140</v>
      </c>
      <c r="B141" t="s">
        <v>18</v>
      </c>
      <c r="C141">
        <v>10</v>
      </c>
      <c r="D141" s="35">
        <f>D140+E140</f>
        <v>75967</v>
      </c>
      <c r="E141" s="38">
        <v>1001</v>
      </c>
      <c r="F141">
        <f t="shared" si="24"/>
        <v>92</v>
      </c>
      <c r="H141" s="37">
        <v>509600</v>
      </c>
      <c r="I141" s="37">
        <f t="shared" si="23"/>
        <v>7254</v>
      </c>
      <c r="J141" s="28">
        <v>14</v>
      </c>
      <c r="L141">
        <v>140</v>
      </c>
      <c r="M141">
        <f>M140+N141</f>
        <v>3397</v>
      </c>
      <c r="N141">
        <v>48</v>
      </c>
      <c r="O141" s="43">
        <v>10681</v>
      </c>
      <c r="P141" s="47">
        <f t="shared" si="21"/>
        <v>149534</v>
      </c>
      <c r="Q141" s="28">
        <v>165</v>
      </c>
      <c r="R141">
        <v>180</v>
      </c>
      <c r="S141" s="18" t="s">
        <v>102</v>
      </c>
      <c r="T141" s="18" t="s">
        <v>118</v>
      </c>
      <c r="U141" s="23">
        <v>1.2999999999999999E-3</v>
      </c>
      <c r="W141">
        <f t="shared" si="15"/>
        <v>1440</v>
      </c>
      <c r="X141" s="51">
        <v>1320</v>
      </c>
      <c r="Y141">
        <f t="shared" si="20"/>
        <v>8</v>
      </c>
      <c r="AA141" s="64">
        <v>4</v>
      </c>
    </row>
    <row r="142" spans="1:30" s="9" customFormat="1">
      <c r="A142" s="6">
        <v>141</v>
      </c>
      <c r="B142" s="6" t="s">
        <v>19</v>
      </c>
      <c r="C142" s="6">
        <v>1</v>
      </c>
      <c r="D142" s="36">
        <f>D141+E141</f>
        <v>76968</v>
      </c>
      <c r="E142" s="39">
        <v>10000</v>
      </c>
      <c r="F142" s="6">
        <f>E142-E141</f>
        <v>8999</v>
      </c>
      <c r="H142" s="37">
        <v>596430</v>
      </c>
      <c r="I142" s="37">
        <f t="shared" si="23"/>
        <v>86830</v>
      </c>
      <c r="J142" s="27">
        <v>16</v>
      </c>
      <c r="L142" s="6">
        <v>141</v>
      </c>
      <c r="M142">
        <f t="shared" si="25"/>
        <v>3445</v>
      </c>
      <c r="N142">
        <v>48</v>
      </c>
      <c r="O142" s="41">
        <v>12817</v>
      </c>
      <c r="P142" s="47">
        <f t="shared" si="21"/>
        <v>205072</v>
      </c>
      <c r="Q142" s="27">
        <v>280</v>
      </c>
      <c r="R142" s="9">
        <v>200</v>
      </c>
      <c r="S142" s="18" t="s">
        <v>101</v>
      </c>
      <c r="T142" s="18" t="s">
        <v>118</v>
      </c>
      <c r="U142" s="23">
        <v>1.2999999999999999E-3</v>
      </c>
      <c r="V142"/>
      <c r="W142">
        <f t="shared" si="15"/>
        <v>1800</v>
      </c>
      <c r="X142" s="49">
        <v>2520</v>
      </c>
      <c r="Y142">
        <f t="shared" si="20"/>
        <v>9</v>
      </c>
      <c r="Z142"/>
      <c r="AA142" s="62">
        <v>5</v>
      </c>
      <c r="AB142"/>
      <c r="AC142"/>
      <c r="AD142"/>
    </row>
    <row r="143" spans="1:30">
      <c r="A143">
        <v>142</v>
      </c>
      <c r="B143" t="s">
        <v>19</v>
      </c>
      <c r="C143">
        <v>2</v>
      </c>
      <c r="D143" s="35">
        <f t="shared" ref="D143:D206" si="26">D142+E142</f>
        <v>86968</v>
      </c>
      <c r="E143" s="38">
        <v>202</v>
      </c>
      <c r="F143">
        <f t="shared" si="24"/>
        <v>-9798</v>
      </c>
      <c r="H143" s="37">
        <v>604920</v>
      </c>
      <c r="I143" s="37">
        <f t="shared" si="23"/>
        <v>8490</v>
      </c>
      <c r="J143" s="26">
        <v>16</v>
      </c>
      <c r="L143">
        <v>142</v>
      </c>
      <c r="M143">
        <f t="shared" si="25"/>
        <v>3493</v>
      </c>
      <c r="N143">
        <v>48</v>
      </c>
      <c r="O143" s="42">
        <v>12830</v>
      </c>
      <c r="P143" s="47">
        <f t="shared" si="21"/>
        <v>205280</v>
      </c>
      <c r="Q143" s="26">
        <v>280</v>
      </c>
      <c r="R143" s="9">
        <v>200</v>
      </c>
      <c r="S143" s="18" t="s">
        <v>101</v>
      </c>
      <c r="T143" s="18" t="s">
        <v>118</v>
      </c>
      <c r="U143" s="23">
        <v>1.4000000000000002E-3</v>
      </c>
      <c r="W143">
        <f t="shared" si="15"/>
        <v>1800</v>
      </c>
      <c r="X143" s="50">
        <v>2520</v>
      </c>
      <c r="Y143">
        <f t="shared" si="20"/>
        <v>9</v>
      </c>
      <c r="AA143" s="63">
        <v>5</v>
      </c>
    </row>
    <row r="144" spans="1:30">
      <c r="A144">
        <v>143</v>
      </c>
      <c r="B144" t="s">
        <v>19</v>
      </c>
      <c r="C144">
        <v>3</v>
      </c>
      <c r="D144" s="35">
        <f t="shared" si="26"/>
        <v>87170</v>
      </c>
      <c r="E144" s="38">
        <v>303</v>
      </c>
      <c r="F144">
        <f t="shared" si="24"/>
        <v>101</v>
      </c>
      <c r="H144" s="37">
        <v>613470</v>
      </c>
      <c r="I144" s="37">
        <f t="shared" si="23"/>
        <v>8550</v>
      </c>
      <c r="J144" s="27">
        <v>16</v>
      </c>
      <c r="L144">
        <v>143</v>
      </c>
      <c r="M144">
        <f t="shared" si="25"/>
        <v>3541</v>
      </c>
      <c r="N144">
        <v>48</v>
      </c>
      <c r="O144" s="41">
        <v>12843</v>
      </c>
      <c r="P144" s="47">
        <f t="shared" si="21"/>
        <v>205488</v>
      </c>
      <c r="Q144" s="27">
        <v>280</v>
      </c>
      <c r="R144" s="9">
        <v>200</v>
      </c>
      <c r="S144" s="18" t="s">
        <v>101</v>
      </c>
      <c r="T144" s="18" t="s">
        <v>118</v>
      </c>
      <c r="U144" s="23">
        <v>1.4000000000000002E-3</v>
      </c>
      <c r="W144">
        <f t="shared" si="15"/>
        <v>1800</v>
      </c>
      <c r="X144" s="49">
        <v>2520</v>
      </c>
      <c r="Y144">
        <f t="shared" si="20"/>
        <v>9</v>
      </c>
      <c r="AA144" s="62">
        <v>5</v>
      </c>
    </row>
    <row r="145" spans="1:27">
      <c r="A145">
        <v>144</v>
      </c>
      <c r="B145" t="s">
        <v>19</v>
      </c>
      <c r="C145">
        <v>4</v>
      </c>
      <c r="D145" s="35">
        <f t="shared" si="26"/>
        <v>87473</v>
      </c>
      <c r="E145" s="38">
        <v>404</v>
      </c>
      <c r="F145">
        <f t="shared" si="24"/>
        <v>101</v>
      </c>
      <c r="H145" s="37">
        <v>622080</v>
      </c>
      <c r="I145" s="37">
        <f t="shared" si="23"/>
        <v>8610</v>
      </c>
      <c r="J145" s="26">
        <v>16</v>
      </c>
      <c r="L145">
        <v>144</v>
      </c>
      <c r="M145">
        <f t="shared" si="25"/>
        <v>3589</v>
      </c>
      <c r="N145">
        <v>48</v>
      </c>
      <c r="O145" s="42">
        <v>12856</v>
      </c>
      <c r="P145" s="47">
        <f t="shared" si="21"/>
        <v>205696</v>
      </c>
      <c r="Q145" s="26">
        <v>280</v>
      </c>
      <c r="R145" s="9">
        <v>200</v>
      </c>
      <c r="S145" s="18" t="s">
        <v>101</v>
      </c>
      <c r="T145" s="18" t="s">
        <v>118</v>
      </c>
      <c r="U145" s="23">
        <v>1.4000000000000002E-3</v>
      </c>
      <c r="W145">
        <f t="shared" si="15"/>
        <v>1800</v>
      </c>
      <c r="X145" s="50">
        <v>2520</v>
      </c>
      <c r="Y145">
        <f t="shared" si="20"/>
        <v>9</v>
      </c>
      <c r="AA145" s="63">
        <v>5</v>
      </c>
    </row>
    <row r="146" spans="1:27">
      <c r="A146">
        <v>145</v>
      </c>
      <c r="B146" t="s">
        <v>19</v>
      </c>
      <c r="C146">
        <v>5</v>
      </c>
      <c r="D146" s="35">
        <f t="shared" si="26"/>
        <v>87877</v>
      </c>
      <c r="E146" s="38">
        <v>505</v>
      </c>
      <c r="F146">
        <f t="shared" si="24"/>
        <v>101</v>
      </c>
      <c r="H146" s="37">
        <v>630750</v>
      </c>
      <c r="I146" s="37">
        <f t="shared" si="23"/>
        <v>8670</v>
      </c>
      <c r="J146" s="27">
        <v>16</v>
      </c>
      <c r="L146">
        <v>145</v>
      </c>
      <c r="M146">
        <f t="shared" si="25"/>
        <v>3637</v>
      </c>
      <c r="N146">
        <v>48</v>
      </c>
      <c r="O146" s="41">
        <v>12869</v>
      </c>
      <c r="P146" s="47">
        <f t="shared" si="21"/>
        <v>205904</v>
      </c>
      <c r="Q146" s="27">
        <v>280</v>
      </c>
      <c r="R146" s="9">
        <v>200</v>
      </c>
      <c r="S146" s="18" t="s">
        <v>102</v>
      </c>
      <c r="T146" s="18" t="s">
        <v>118</v>
      </c>
      <c r="U146" s="23">
        <v>1.4000000000000002E-3</v>
      </c>
      <c r="W146">
        <f t="shared" si="15"/>
        <v>1800</v>
      </c>
      <c r="X146" s="49">
        <v>2520</v>
      </c>
      <c r="Y146">
        <f t="shared" si="20"/>
        <v>9</v>
      </c>
      <c r="AA146" s="62">
        <v>5</v>
      </c>
    </row>
    <row r="147" spans="1:27">
      <c r="A147">
        <v>146</v>
      </c>
      <c r="B147" t="s">
        <v>19</v>
      </c>
      <c r="C147">
        <v>6</v>
      </c>
      <c r="D147" s="35">
        <f t="shared" si="26"/>
        <v>88382</v>
      </c>
      <c r="E147" s="38">
        <v>606</v>
      </c>
      <c r="F147">
        <f t="shared" si="24"/>
        <v>101</v>
      </c>
      <c r="H147" s="37">
        <v>639480</v>
      </c>
      <c r="I147" s="37">
        <f t="shared" si="23"/>
        <v>8730</v>
      </c>
      <c r="J147" s="26">
        <v>16</v>
      </c>
      <c r="L147">
        <v>146</v>
      </c>
      <c r="M147">
        <f t="shared" si="25"/>
        <v>3685</v>
      </c>
      <c r="N147">
        <v>48</v>
      </c>
      <c r="O147" s="42">
        <v>12882</v>
      </c>
      <c r="P147" s="47">
        <f t="shared" si="21"/>
        <v>206112</v>
      </c>
      <c r="Q147" s="26">
        <v>300</v>
      </c>
      <c r="R147" s="9">
        <v>200</v>
      </c>
      <c r="S147" s="19" t="s">
        <v>101</v>
      </c>
      <c r="T147" s="19" t="s">
        <v>119</v>
      </c>
      <c r="U147" s="24">
        <v>2.9999999999999997E-4</v>
      </c>
      <c r="W147">
        <f t="shared" si="15"/>
        <v>1800</v>
      </c>
      <c r="X147" s="50">
        <v>2700</v>
      </c>
      <c r="Y147">
        <f t="shared" si="20"/>
        <v>9</v>
      </c>
      <c r="AA147" s="63">
        <v>5</v>
      </c>
    </row>
    <row r="148" spans="1:27">
      <c r="A148">
        <v>147</v>
      </c>
      <c r="B148" t="s">
        <v>19</v>
      </c>
      <c r="C148">
        <v>7</v>
      </c>
      <c r="D148" s="35">
        <f t="shared" si="26"/>
        <v>88988</v>
      </c>
      <c r="E148" s="38">
        <v>707</v>
      </c>
      <c r="F148">
        <f t="shared" si="24"/>
        <v>101</v>
      </c>
      <c r="H148" s="37">
        <v>648270</v>
      </c>
      <c r="I148" s="37">
        <f t="shared" si="23"/>
        <v>8790</v>
      </c>
      <c r="J148" s="27">
        <v>16</v>
      </c>
      <c r="L148">
        <v>147</v>
      </c>
      <c r="M148">
        <f t="shared" si="25"/>
        <v>3733</v>
      </c>
      <c r="N148">
        <v>48</v>
      </c>
      <c r="O148" s="41">
        <v>12895</v>
      </c>
      <c r="P148" s="47">
        <f t="shared" si="21"/>
        <v>206320</v>
      </c>
      <c r="Q148" s="27">
        <v>300</v>
      </c>
      <c r="R148" s="9">
        <v>200</v>
      </c>
      <c r="S148" s="19" t="s">
        <v>101</v>
      </c>
      <c r="T148" s="19" t="s">
        <v>119</v>
      </c>
      <c r="U148" s="24">
        <v>2.9999999999999997E-4</v>
      </c>
      <c r="W148">
        <f t="shared" si="15"/>
        <v>1800</v>
      </c>
      <c r="X148" s="49">
        <v>2700</v>
      </c>
      <c r="Y148">
        <f t="shared" si="20"/>
        <v>9</v>
      </c>
      <c r="AA148" s="62">
        <v>5</v>
      </c>
    </row>
    <row r="149" spans="1:27">
      <c r="A149">
        <v>148</v>
      </c>
      <c r="B149" t="s">
        <v>19</v>
      </c>
      <c r="C149">
        <v>8</v>
      </c>
      <c r="D149" s="35">
        <f t="shared" si="26"/>
        <v>89695</v>
      </c>
      <c r="E149" s="38">
        <v>808</v>
      </c>
      <c r="F149">
        <f t="shared" si="24"/>
        <v>101</v>
      </c>
      <c r="H149" s="37">
        <v>657120</v>
      </c>
      <c r="I149" s="37">
        <f t="shared" si="23"/>
        <v>8850</v>
      </c>
      <c r="J149" s="26">
        <v>16</v>
      </c>
      <c r="L149">
        <v>148</v>
      </c>
      <c r="M149">
        <f t="shared" si="25"/>
        <v>3781</v>
      </c>
      <c r="N149">
        <v>48</v>
      </c>
      <c r="O149" s="42">
        <v>12908</v>
      </c>
      <c r="P149" s="47">
        <f t="shared" si="21"/>
        <v>206528</v>
      </c>
      <c r="Q149" s="26">
        <v>300</v>
      </c>
      <c r="R149" s="9">
        <v>200</v>
      </c>
      <c r="S149" s="19" t="s">
        <v>101</v>
      </c>
      <c r="T149" s="19" t="s">
        <v>119</v>
      </c>
      <c r="U149" s="24">
        <v>2.9999999999999997E-4</v>
      </c>
      <c r="W149">
        <f t="shared" si="15"/>
        <v>1800</v>
      </c>
      <c r="X149" s="50">
        <v>2700</v>
      </c>
      <c r="Y149">
        <f t="shared" si="20"/>
        <v>9</v>
      </c>
      <c r="AA149" s="63">
        <v>5</v>
      </c>
    </row>
    <row r="150" spans="1:27">
      <c r="A150">
        <v>149</v>
      </c>
      <c r="B150" t="s">
        <v>19</v>
      </c>
      <c r="C150">
        <v>9</v>
      </c>
      <c r="D150" s="35">
        <f t="shared" si="26"/>
        <v>90503</v>
      </c>
      <c r="E150" s="38">
        <v>909</v>
      </c>
      <c r="F150">
        <f t="shared" si="24"/>
        <v>101</v>
      </c>
      <c r="H150" s="37">
        <v>666030</v>
      </c>
      <c r="I150" s="37">
        <f t="shared" si="23"/>
        <v>8910</v>
      </c>
      <c r="J150" s="27">
        <v>16</v>
      </c>
      <c r="L150">
        <v>149</v>
      </c>
      <c r="M150">
        <f t="shared" si="25"/>
        <v>3829</v>
      </c>
      <c r="N150">
        <v>48</v>
      </c>
      <c r="O150" s="41">
        <v>12921</v>
      </c>
      <c r="P150" s="47">
        <f t="shared" si="21"/>
        <v>206736</v>
      </c>
      <c r="Q150" s="27">
        <v>300</v>
      </c>
      <c r="R150" s="9">
        <v>200</v>
      </c>
      <c r="S150" s="19" t="s">
        <v>101</v>
      </c>
      <c r="T150" s="19" t="s">
        <v>119</v>
      </c>
      <c r="U150" s="24">
        <v>2.9999999999999997E-4</v>
      </c>
      <c r="W150">
        <f t="shared" si="15"/>
        <v>1800</v>
      </c>
      <c r="X150" s="49">
        <v>2700</v>
      </c>
      <c r="Y150">
        <f t="shared" si="20"/>
        <v>9</v>
      </c>
      <c r="AA150" s="62">
        <v>5</v>
      </c>
    </row>
    <row r="151" spans="1:27">
      <c r="A151">
        <v>150</v>
      </c>
      <c r="B151" t="s">
        <v>19</v>
      </c>
      <c r="C151">
        <v>10</v>
      </c>
      <c r="D151" s="35">
        <f t="shared" si="26"/>
        <v>91412</v>
      </c>
      <c r="E151" s="38">
        <v>1001</v>
      </c>
      <c r="F151">
        <f t="shared" si="24"/>
        <v>92</v>
      </c>
      <c r="H151" s="37">
        <v>675000</v>
      </c>
      <c r="I151" s="37">
        <f t="shared" si="23"/>
        <v>8970</v>
      </c>
      <c r="J151" s="26">
        <v>16</v>
      </c>
      <c r="L151">
        <v>150</v>
      </c>
      <c r="M151">
        <f t="shared" si="25"/>
        <v>3877</v>
      </c>
      <c r="N151">
        <v>48</v>
      </c>
      <c r="O151" s="42">
        <v>12934</v>
      </c>
      <c r="P151" s="47">
        <f t="shared" si="21"/>
        <v>206944</v>
      </c>
      <c r="Q151" s="26">
        <v>300</v>
      </c>
      <c r="R151" s="9">
        <v>200</v>
      </c>
      <c r="S151" s="19" t="s">
        <v>102</v>
      </c>
      <c r="T151" s="19" t="s">
        <v>119</v>
      </c>
      <c r="U151" s="24">
        <v>2.9999999999999997E-4</v>
      </c>
      <c r="W151">
        <f t="shared" si="15"/>
        <v>1800</v>
      </c>
      <c r="X151" s="50">
        <v>2700</v>
      </c>
      <c r="Y151">
        <f t="shared" si="20"/>
        <v>9</v>
      </c>
      <c r="AA151" s="63">
        <v>5</v>
      </c>
    </row>
    <row r="152" spans="1:27">
      <c r="A152" s="6">
        <v>151</v>
      </c>
      <c r="B152" s="6" t="s">
        <v>20</v>
      </c>
      <c r="C152" s="6">
        <v>1</v>
      </c>
      <c r="D152" s="36">
        <f t="shared" si="26"/>
        <v>92413</v>
      </c>
      <c r="E152" s="39">
        <v>12000</v>
      </c>
      <c r="F152" s="6">
        <f t="shared" si="24"/>
        <v>10999</v>
      </c>
      <c r="H152" s="37">
        <v>684030</v>
      </c>
      <c r="I152" s="37">
        <f t="shared" si="23"/>
        <v>9030</v>
      </c>
      <c r="J152" s="27">
        <v>16</v>
      </c>
      <c r="L152" s="6">
        <v>151</v>
      </c>
      <c r="M152">
        <f t="shared" si="25"/>
        <v>5877</v>
      </c>
      <c r="N152">
        <v>2000</v>
      </c>
      <c r="O152" s="41">
        <v>15521</v>
      </c>
      <c r="P152" s="47">
        <f t="shared" si="21"/>
        <v>248336</v>
      </c>
      <c r="Q152" s="27">
        <v>320</v>
      </c>
      <c r="R152">
        <v>300</v>
      </c>
      <c r="S152" s="19" t="s">
        <v>101</v>
      </c>
      <c r="T152" s="19" t="s">
        <v>119</v>
      </c>
      <c r="U152" s="24">
        <v>2.9999999999999997E-4</v>
      </c>
      <c r="W152">
        <f t="shared" si="15"/>
        <v>2700</v>
      </c>
      <c r="X152" s="49">
        <v>2880</v>
      </c>
      <c r="Y152">
        <f t="shared" si="20"/>
        <v>9</v>
      </c>
      <c r="AA152" s="62">
        <v>5</v>
      </c>
    </row>
    <row r="153" spans="1:27">
      <c r="A153">
        <v>152</v>
      </c>
      <c r="B153" t="s">
        <v>20</v>
      </c>
      <c r="C153">
        <v>2</v>
      </c>
      <c r="D153" s="35">
        <f>D152+E152</f>
        <v>104413</v>
      </c>
      <c r="E153" s="38">
        <v>202</v>
      </c>
      <c r="F153">
        <f t="shared" si="24"/>
        <v>-11798</v>
      </c>
      <c r="H153" s="37">
        <v>693120</v>
      </c>
      <c r="I153" s="37">
        <f t="shared" si="23"/>
        <v>9090</v>
      </c>
      <c r="J153" s="26">
        <v>16</v>
      </c>
      <c r="L153">
        <v>152</v>
      </c>
      <c r="M153">
        <f t="shared" si="25"/>
        <v>5973</v>
      </c>
      <c r="N153">
        <v>96</v>
      </c>
      <c r="O153" s="42">
        <v>15537</v>
      </c>
      <c r="P153" s="47">
        <f t="shared" si="21"/>
        <v>248592</v>
      </c>
      <c r="Q153" s="26">
        <v>320</v>
      </c>
      <c r="R153">
        <v>300</v>
      </c>
      <c r="S153" s="19" t="s">
        <v>101</v>
      </c>
      <c r="T153" s="19" t="s">
        <v>119</v>
      </c>
      <c r="U153" s="24">
        <v>2.9999999999999997E-4</v>
      </c>
      <c r="W153">
        <f t="shared" si="15"/>
        <v>2700</v>
      </c>
      <c r="X153" s="50">
        <v>2880</v>
      </c>
      <c r="Y153">
        <f t="shared" si="20"/>
        <v>9</v>
      </c>
      <c r="AA153" s="63">
        <v>5</v>
      </c>
    </row>
    <row r="154" spans="1:27">
      <c r="A154">
        <v>153</v>
      </c>
      <c r="B154" t="s">
        <v>20</v>
      </c>
      <c r="C154">
        <v>3</v>
      </c>
      <c r="D154" s="35">
        <f t="shared" si="26"/>
        <v>104615</v>
      </c>
      <c r="E154" s="38">
        <v>303</v>
      </c>
      <c r="F154">
        <f t="shared" si="24"/>
        <v>101</v>
      </c>
      <c r="H154" s="37">
        <v>702270</v>
      </c>
      <c r="I154" s="37">
        <f t="shared" si="23"/>
        <v>9150</v>
      </c>
      <c r="J154" s="27">
        <v>16</v>
      </c>
      <c r="L154">
        <v>153</v>
      </c>
      <c r="M154">
        <f t="shared" si="25"/>
        <v>6069</v>
      </c>
      <c r="N154">
        <v>96</v>
      </c>
      <c r="O154" s="41">
        <v>15553</v>
      </c>
      <c r="P154" s="47">
        <f t="shared" si="21"/>
        <v>248848</v>
      </c>
      <c r="Q154" s="27">
        <v>320</v>
      </c>
      <c r="R154">
        <v>300</v>
      </c>
      <c r="S154" s="19" t="s">
        <v>101</v>
      </c>
      <c r="T154" s="19" t="s">
        <v>119</v>
      </c>
      <c r="U154" s="24">
        <v>2.9999999999999997E-4</v>
      </c>
      <c r="W154">
        <f t="shared" si="15"/>
        <v>2700</v>
      </c>
      <c r="X154" s="49">
        <v>2880</v>
      </c>
      <c r="Y154">
        <f t="shared" si="20"/>
        <v>9</v>
      </c>
      <c r="AA154" s="62">
        <v>5</v>
      </c>
    </row>
    <row r="155" spans="1:27">
      <c r="A155">
        <v>154</v>
      </c>
      <c r="B155" t="s">
        <v>20</v>
      </c>
      <c r="C155">
        <v>4</v>
      </c>
      <c r="D155" s="35">
        <f t="shared" si="26"/>
        <v>104918</v>
      </c>
      <c r="E155" s="38">
        <v>404</v>
      </c>
      <c r="F155">
        <f t="shared" si="24"/>
        <v>101</v>
      </c>
      <c r="H155" s="37">
        <v>711480</v>
      </c>
      <c r="I155" s="37">
        <f t="shared" si="23"/>
        <v>9210</v>
      </c>
      <c r="J155" s="26">
        <v>16</v>
      </c>
      <c r="L155">
        <v>154</v>
      </c>
      <c r="M155">
        <f t="shared" si="25"/>
        <v>6165</v>
      </c>
      <c r="N155">
        <v>96</v>
      </c>
      <c r="O155" s="42">
        <v>15569</v>
      </c>
      <c r="P155" s="47">
        <f t="shared" si="21"/>
        <v>249104</v>
      </c>
      <c r="Q155" s="26">
        <v>320</v>
      </c>
      <c r="R155">
        <v>300</v>
      </c>
      <c r="S155" s="19" t="s">
        <v>101</v>
      </c>
      <c r="T155" s="19" t="s">
        <v>119</v>
      </c>
      <c r="U155" s="24">
        <v>2.9999999999999997E-4</v>
      </c>
      <c r="W155">
        <f t="shared" si="15"/>
        <v>2700</v>
      </c>
      <c r="X155" s="50">
        <v>2880</v>
      </c>
      <c r="Y155">
        <f t="shared" si="20"/>
        <v>9</v>
      </c>
      <c r="AA155" s="63">
        <v>5</v>
      </c>
    </row>
    <row r="156" spans="1:27">
      <c r="A156">
        <v>155</v>
      </c>
      <c r="B156" t="s">
        <v>20</v>
      </c>
      <c r="C156">
        <v>5</v>
      </c>
      <c r="D156" s="35">
        <f t="shared" si="26"/>
        <v>105322</v>
      </c>
      <c r="E156" s="38">
        <v>505</v>
      </c>
      <c r="F156">
        <f t="shared" si="24"/>
        <v>101</v>
      </c>
      <c r="H156" s="37">
        <v>720750</v>
      </c>
      <c r="I156" s="37">
        <f t="shared" si="23"/>
        <v>9270</v>
      </c>
      <c r="J156" s="27">
        <v>16</v>
      </c>
      <c r="L156">
        <v>155</v>
      </c>
      <c r="M156">
        <f t="shared" si="25"/>
        <v>6261</v>
      </c>
      <c r="N156">
        <v>96</v>
      </c>
      <c r="O156" s="41">
        <v>15585</v>
      </c>
      <c r="P156" s="47">
        <f t="shared" si="21"/>
        <v>249360</v>
      </c>
      <c r="Q156" s="27">
        <v>320</v>
      </c>
      <c r="R156">
        <v>300</v>
      </c>
      <c r="S156" s="19" t="s">
        <v>102</v>
      </c>
      <c r="T156" s="19" t="s">
        <v>119</v>
      </c>
      <c r="U156" s="24">
        <v>2.9999999999999997E-4</v>
      </c>
      <c r="W156">
        <f t="shared" si="15"/>
        <v>2700</v>
      </c>
      <c r="X156" s="49">
        <v>2880</v>
      </c>
      <c r="Y156">
        <f t="shared" si="20"/>
        <v>9</v>
      </c>
      <c r="AA156" s="62">
        <v>5</v>
      </c>
    </row>
    <row r="157" spans="1:27">
      <c r="A157">
        <v>156</v>
      </c>
      <c r="B157" t="s">
        <v>20</v>
      </c>
      <c r="C157">
        <v>6</v>
      </c>
      <c r="D157" s="35">
        <f t="shared" si="26"/>
        <v>105827</v>
      </c>
      <c r="E157" s="38">
        <v>606</v>
      </c>
      <c r="F157" s="38">
        <f>E157-E156</f>
        <v>101</v>
      </c>
      <c r="H157" s="37">
        <v>730080</v>
      </c>
      <c r="I157" s="37">
        <f t="shared" si="23"/>
        <v>9330</v>
      </c>
      <c r="J157" s="26">
        <v>16</v>
      </c>
      <c r="L157">
        <v>156</v>
      </c>
      <c r="M157">
        <f t="shared" si="25"/>
        <v>6357</v>
      </c>
      <c r="N157">
        <v>96</v>
      </c>
      <c r="O157" s="42">
        <v>15601</v>
      </c>
      <c r="P157" s="47">
        <f t="shared" si="21"/>
        <v>249616</v>
      </c>
      <c r="Q157" s="26">
        <v>340</v>
      </c>
      <c r="R157">
        <v>300</v>
      </c>
      <c r="S157" s="19" t="s">
        <v>101</v>
      </c>
      <c r="T157" s="19" t="s">
        <v>119</v>
      </c>
      <c r="U157" s="24">
        <v>4.0000000000000002E-4</v>
      </c>
      <c r="W157">
        <f t="shared" si="15"/>
        <v>2700</v>
      </c>
      <c r="X157" s="50">
        <v>3060</v>
      </c>
      <c r="Y157">
        <f t="shared" si="20"/>
        <v>9</v>
      </c>
      <c r="AA157" s="63">
        <v>5</v>
      </c>
    </row>
    <row r="158" spans="1:27">
      <c r="A158">
        <v>157</v>
      </c>
      <c r="B158" t="s">
        <v>20</v>
      </c>
      <c r="C158">
        <v>7</v>
      </c>
      <c r="D158" s="35">
        <f t="shared" si="26"/>
        <v>106433</v>
      </c>
      <c r="E158" s="38">
        <v>707</v>
      </c>
      <c r="F158" s="38">
        <f>E158-E157</f>
        <v>101</v>
      </c>
      <c r="H158" s="37">
        <v>739470</v>
      </c>
      <c r="I158" s="37">
        <f t="shared" si="23"/>
        <v>9390</v>
      </c>
      <c r="J158" s="27">
        <v>16</v>
      </c>
      <c r="L158">
        <v>157</v>
      </c>
      <c r="M158">
        <f t="shared" si="25"/>
        <v>6453</v>
      </c>
      <c r="N158">
        <v>96</v>
      </c>
      <c r="O158" s="41">
        <v>15617</v>
      </c>
      <c r="P158" s="47">
        <f t="shared" si="21"/>
        <v>249872</v>
      </c>
      <c r="Q158" s="27">
        <v>340</v>
      </c>
      <c r="R158">
        <v>300</v>
      </c>
      <c r="S158" s="19" t="s">
        <v>101</v>
      </c>
      <c r="T158" s="19" t="s">
        <v>119</v>
      </c>
      <c r="U158" s="24">
        <v>4.0000000000000002E-4</v>
      </c>
      <c r="W158">
        <f t="shared" si="15"/>
        <v>2700</v>
      </c>
      <c r="X158" s="49">
        <v>3060</v>
      </c>
      <c r="Y158">
        <f t="shared" si="20"/>
        <v>9</v>
      </c>
      <c r="AA158" s="62">
        <v>5</v>
      </c>
    </row>
    <row r="159" spans="1:27">
      <c r="A159">
        <v>158</v>
      </c>
      <c r="B159" t="s">
        <v>20</v>
      </c>
      <c r="C159">
        <v>8</v>
      </c>
      <c r="D159" s="35">
        <f t="shared" si="26"/>
        <v>107140</v>
      </c>
      <c r="E159" s="38">
        <v>808</v>
      </c>
      <c r="F159" s="38">
        <f>E159-E158</f>
        <v>101</v>
      </c>
      <c r="H159" s="37">
        <v>748920</v>
      </c>
      <c r="I159" s="37">
        <f t="shared" si="23"/>
        <v>9450</v>
      </c>
      <c r="J159" s="26">
        <v>16</v>
      </c>
      <c r="L159">
        <v>158</v>
      </c>
      <c r="M159">
        <f t="shared" si="25"/>
        <v>6549</v>
      </c>
      <c r="N159">
        <v>96</v>
      </c>
      <c r="O159" s="42">
        <v>15633</v>
      </c>
      <c r="P159" s="47">
        <f t="shared" si="21"/>
        <v>250128</v>
      </c>
      <c r="Q159" s="26">
        <v>340</v>
      </c>
      <c r="R159">
        <v>300</v>
      </c>
      <c r="S159" s="19" t="s">
        <v>101</v>
      </c>
      <c r="T159" s="19" t="s">
        <v>119</v>
      </c>
      <c r="U159" s="24">
        <v>4.0000000000000002E-4</v>
      </c>
      <c r="W159">
        <f t="shared" si="15"/>
        <v>2700</v>
      </c>
      <c r="X159" s="50">
        <v>3060</v>
      </c>
      <c r="Y159">
        <f t="shared" si="20"/>
        <v>9</v>
      </c>
      <c r="AA159" s="63">
        <v>5</v>
      </c>
    </row>
    <row r="160" spans="1:27">
      <c r="A160">
        <v>159</v>
      </c>
      <c r="B160" t="s">
        <v>20</v>
      </c>
      <c r="C160">
        <v>9</v>
      </c>
      <c r="D160" s="35">
        <f t="shared" si="26"/>
        <v>107948</v>
      </c>
      <c r="E160" s="38">
        <v>909</v>
      </c>
      <c r="F160">
        <f t="shared" si="24"/>
        <v>101</v>
      </c>
      <c r="H160" s="37">
        <v>758430</v>
      </c>
      <c r="I160" s="37">
        <f t="shared" si="23"/>
        <v>9510</v>
      </c>
      <c r="J160" s="27">
        <v>16</v>
      </c>
      <c r="L160">
        <v>159</v>
      </c>
      <c r="M160">
        <f t="shared" si="25"/>
        <v>6645</v>
      </c>
      <c r="N160">
        <v>96</v>
      </c>
      <c r="O160" s="41">
        <v>15649</v>
      </c>
      <c r="P160" s="47">
        <f t="shared" si="21"/>
        <v>250384</v>
      </c>
      <c r="Q160" s="27">
        <v>340</v>
      </c>
      <c r="R160">
        <v>300</v>
      </c>
      <c r="S160" s="19" t="s">
        <v>101</v>
      </c>
      <c r="T160" s="19" t="s">
        <v>119</v>
      </c>
      <c r="U160" s="24">
        <v>4.0000000000000002E-4</v>
      </c>
      <c r="W160">
        <f t="shared" si="15"/>
        <v>2700</v>
      </c>
      <c r="X160" s="49">
        <v>3060</v>
      </c>
      <c r="Y160">
        <f t="shared" si="20"/>
        <v>9</v>
      </c>
      <c r="AA160" s="62">
        <v>5</v>
      </c>
    </row>
    <row r="161" spans="1:27" ht="17.25" thickBot="1">
      <c r="A161">
        <v>160</v>
      </c>
      <c r="B161" t="s">
        <v>20</v>
      </c>
      <c r="C161">
        <v>10</v>
      </c>
      <c r="D161" s="35">
        <f t="shared" si="26"/>
        <v>108857</v>
      </c>
      <c r="E161" s="38">
        <v>1001</v>
      </c>
      <c r="F161">
        <f t="shared" si="24"/>
        <v>92</v>
      </c>
      <c r="H161" s="37">
        <v>768000</v>
      </c>
      <c r="I161" s="37">
        <f t="shared" si="23"/>
        <v>9570</v>
      </c>
      <c r="J161" s="28">
        <v>16</v>
      </c>
      <c r="L161">
        <v>160</v>
      </c>
      <c r="M161">
        <f t="shared" si="25"/>
        <v>6741</v>
      </c>
      <c r="N161">
        <v>96</v>
      </c>
      <c r="O161" s="43">
        <v>15665</v>
      </c>
      <c r="P161" s="47">
        <f t="shared" si="21"/>
        <v>250640</v>
      </c>
      <c r="Q161" s="28">
        <v>340</v>
      </c>
      <c r="R161">
        <v>300</v>
      </c>
      <c r="S161" s="19" t="s">
        <v>102</v>
      </c>
      <c r="T161" s="19" t="s">
        <v>119</v>
      </c>
      <c r="U161" s="24">
        <v>4.0000000000000002E-4</v>
      </c>
      <c r="W161">
        <f t="shared" si="15"/>
        <v>2700</v>
      </c>
      <c r="X161" s="51">
        <v>3060</v>
      </c>
      <c r="Y161">
        <f t="shared" si="20"/>
        <v>9</v>
      </c>
      <c r="AA161" s="64">
        <v>5</v>
      </c>
    </row>
    <row r="162" spans="1:27">
      <c r="A162" s="6">
        <v>161</v>
      </c>
      <c r="B162" s="6" t="s">
        <v>21</v>
      </c>
      <c r="C162" s="6">
        <v>1</v>
      </c>
      <c r="D162" s="36">
        <f>D161+E161</f>
        <v>109858</v>
      </c>
      <c r="E162" s="39">
        <v>20000</v>
      </c>
      <c r="F162" s="36">
        <f>E162-E161</f>
        <v>18999</v>
      </c>
      <c r="H162" s="37">
        <v>2488416</v>
      </c>
      <c r="I162" s="37">
        <f t="shared" si="23"/>
        <v>1720416</v>
      </c>
      <c r="J162" s="27">
        <v>8</v>
      </c>
      <c r="L162" s="6">
        <v>161</v>
      </c>
      <c r="M162">
        <f t="shared" si="25"/>
        <v>6837</v>
      </c>
      <c r="N162">
        <v>96</v>
      </c>
      <c r="O162" s="41">
        <v>20365</v>
      </c>
      <c r="P162" s="47">
        <f t="shared" si="21"/>
        <v>162920</v>
      </c>
      <c r="Q162" s="27">
        <v>450</v>
      </c>
      <c r="R162">
        <v>320</v>
      </c>
      <c r="S162" s="19" t="s">
        <v>101</v>
      </c>
      <c r="T162" s="19" t="s">
        <v>119</v>
      </c>
      <c r="U162" s="24">
        <v>4.0000000000000002E-4</v>
      </c>
      <c r="W162">
        <f t="shared" si="15"/>
        <v>3200</v>
      </c>
      <c r="X162" s="49">
        <v>4500</v>
      </c>
      <c r="Y162">
        <f t="shared" si="20"/>
        <v>10</v>
      </c>
      <c r="AA162" s="62">
        <v>5</v>
      </c>
    </row>
    <row r="163" spans="1:27">
      <c r="A163">
        <v>162</v>
      </c>
      <c r="B163" t="s">
        <v>21</v>
      </c>
      <c r="C163">
        <v>2</v>
      </c>
      <c r="D163" s="35">
        <f t="shared" si="26"/>
        <v>129858</v>
      </c>
      <c r="E163" s="38">
        <v>501</v>
      </c>
      <c r="F163">
        <f t="shared" si="24"/>
        <v>-19499</v>
      </c>
      <c r="H163" s="37">
        <v>2519424</v>
      </c>
      <c r="I163" s="37">
        <f t="shared" si="23"/>
        <v>31008</v>
      </c>
      <c r="J163" s="26">
        <v>8</v>
      </c>
      <c r="L163">
        <v>162</v>
      </c>
      <c r="M163">
        <f t="shared" si="25"/>
        <v>6933</v>
      </c>
      <c r="N163">
        <v>96</v>
      </c>
      <c r="O163" s="42">
        <v>20385</v>
      </c>
      <c r="P163" s="47">
        <f t="shared" si="21"/>
        <v>163080</v>
      </c>
      <c r="Q163" s="26">
        <v>450</v>
      </c>
      <c r="R163">
        <v>320</v>
      </c>
      <c r="S163" s="19" t="s">
        <v>101</v>
      </c>
      <c r="T163" s="19" t="s">
        <v>119</v>
      </c>
      <c r="U163" s="24">
        <v>4.0000000000000002E-4</v>
      </c>
      <c r="W163">
        <f t="shared" si="15"/>
        <v>3200</v>
      </c>
      <c r="X163" s="50">
        <v>4500</v>
      </c>
      <c r="Y163">
        <f t="shared" si="20"/>
        <v>10</v>
      </c>
      <c r="AA163" s="63">
        <v>5</v>
      </c>
    </row>
    <row r="164" spans="1:27">
      <c r="A164">
        <v>163</v>
      </c>
      <c r="B164" t="s">
        <v>21</v>
      </c>
      <c r="C164">
        <v>3</v>
      </c>
      <c r="D164" s="35">
        <f t="shared" si="26"/>
        <v>130359</v>
      </c>
      <c r="E164" s="38">
        <v>602</v>
      </c>
      <c r="F164">
        <f t="shared" si="24"/>
        <v>101</v>
      </c>
      <c r="H164" s="37">
        <v>2550624</v>
      </c>
      <c r="I164" s="37">
        <f t="shared" si="23"/>
        <v>31200</v>
      </c>
      <c r="J164" s="27">
        <v>8</v>
      </c>
      <c r="L164">
        <v>163</v>
      </c>
      <c r="M164">
        <f t="shared" si="25"/>
        <v>7029</v>
      </c>
      <c r="N164">
        <v>96</v>
      </c>
      <c r="O164" s="41">
        <v>20405</v>
      </c>
      <c r="P164" s="47">
        <f t="shared" si="21"/>
        <v>163240</v>
      </c>
      <c r="Q164" s="27">
        <v>450</v>
      </c>
      <c r="R164">
        <v>320</v>
      </c>
      <c r="S164" s="19" t="s">
        <v>101</v>
      </c>
      <c r="T164" s="19" t="s">
        <v>119</v>
      </c>
      <c r="U164" s="24">
        <v>4.0000000000000002E-4</v>
      </c>
      <c r="W164">
        <f t="shared" si="15"/>
        <v>3200</v>
      </c>
      <c r="X164" s="49">
        <v>4500</v>
      </c>
      <c r="Y164">
        <f t="shared" si="20"/>
        <v>10</v>
      </c>
      <c r="AA164" s="62">
        <v>5</v>
      </c>
    </row>
    <row r="165" spans="1:27">
      <c r="A165">
        <v>164</v>
      </c>
      <c r="B165" t="s">
        <v>21</v>
      </c>
      <c r="C165">
        <v>4</v>
      </c>
      <c r="D165" s="35">
        <f t="shared" si="26"/>
        <v>130961</v>
      </c>
      <c r="E165" s="38">
        <v>703</v>
      </c>
      <c r="F165">
        <f t="shared" si="24"/>
        <v>101</v>
      </c>
      <c r="H165" s="37">
        <v>2582016</v>
      </c>
      <c r="I165" s="37">
        <f t="shared" si="23"/>
        <v>31392</v>
      </c>
      <c r="J165" s="26">
        <v>8</v>
      </c>
      <c r="L165">
        <v>164</v>
      </c>
      <c r="M165">
        <f t="shared" si="25"/>
        <v>7125</v>
      </c>
      <c r="N165">
        <v>96</v>
      </c>
      <c r="O165" s="42">
        <v>20425</v>
      </c>
      <c r="P165" s="47">
        <f t="shared" si="21"/>
        <v>163400</v>
      </c>
      <c r="Q165" s="26">
        <v>450</v>
      </c>
      <c r="R165">
        <v>320</v>
      </c>
      <c r="S165" s="19" t="s">
        <v>101</v>
      </c>
      <c r="T165" s="19" t="s">
        <v>119</v>
      </c>
      <c r="U165" s="24">
        <v>4.0000000000000002E-4</v>
      </c>
      <c r="W165">
        <f t="shared" si="15"/>
        <v>3200</v>
      </c>
      <c r="X165" s="50">
        <v>4500</v>
      </c>
      <c r="Y165">
        <f t="shared" si="20"/>
        <v>10</v>
      </c>
      <c r="AA165" s="63">
        <v>5</v>
      </c>
    </row>
    <row r="166" spans="1:27">
      <c r="A166">
        <v>165</v>
      </c>
      <c r="B166" t="s">
        <v>21</v>
      </c>
      <c r="C166">
        <v>5</v>
      </c>
      <c r="D166" s="35">
        <f t="shared" si="26"/>
        <v>131664</v>
      </c>
      <c r="E166" s="38">
        <v>804</v>
      </c>
      <c r="F166">
        <f t="shared" si="24"/>
        <v>101</v>
      </c>
      <c r="H166" s="37">
        <v>2613600</v>
      </c>
      <c r="I166" s="37">
        <f t="shared" si="23"/>
        <v>31584</v>
      </c>
      <c r="J166" s="27">
        <v>8</v>
      </c>
      <c r="L166">
        <v>165</v>
      </c>
      <c r="M166">
        <f t="shared" si="25"/>
        <v>7221</v>
      </c>
      <c r="N166">
        <v>96</v>
      </c>
      <c r="O166" s="41">
        <v>20445</v>
      </c>
      <c r="P166" s="47">
        <f t="shared" si="21"/>
        <v>163560</v>
      </c>
      <c r="Q166" s="27">
        <v>450</v>
      </c>
      <c r="R166">
        <v>320</v>
      </c>
      <c r="S166" s="19" t="s">
        <v>102</v>
      </c>
      <c r="T166" s="19" t="s">
        <v>119</v>
      </c>
      <c r="U166" s="24">
        <v>4.0000000000000002E-4</v>
      </c>
      <c r="W166">
        <f t="shared" ref="W166:W229" si="27">Y166*R166</f>
        <v>3200</v>
      </c>
      <c r="X166" s="49">
        <v>4500</v>
      </c>
      <c r="Y166">
        <f t="shared" si="20"/>
        <v>10</v>
      </c>
      <c r="AA166" s="62">
        <v>5</v>
      </c>
    </row>
    <row r="167" spans="1:27">
      <c r="A167">
        <v>166</v>
      </c>
      <c r="B167" t="s">
        <v>21</v>
      </c>
      <c r="C167">
        <v>6</v>
      </c>
      <c r="D167" s="35">
        <f t="shared" si="26"/>
        <v>132468</v>
      </c>
      <c r="E167" s="38">
        <v>905</v>
      </c>
      <c r="F167">
        <f t="shared" si="24"/>
        <v>101</v>
      </c>
      <c r="H167" s="37">
        <v>7495232</v>
      </c>
      <c r="I167" s="37">
        <f t="shared" si="23"/>
        <v>4881632</v>
      </c>
      <c r="J167" s="26">
        <v>4</v>
      </c>
      <c r="L167">
        <v>166</v>
      </c>
      <c r="M167">
        <f t="shared" si="25"/>
        <v>7317</v>
      </c>
      <c r="N167">
        <v>96</v>
      </c>
      <c r="O167" s="42">
        <v>20465</v>
      </c>
      <c r="P167" s="47">
        <f t="shared" si="21"/>
        <v>81860</v>
      </c>
      <c r="Q167" s="26">
        <v>460</v>
      </c>
      <c r="R167">
        <v>320</v>
      </c>
      <c r="S167" s="19" t="s">
        <v>101</v>
      </c>
      <c r="T167" s="19" t="s">
        <v>119</v>
      </c>
      <c r="U167" s="24">
        <v>5.0000000000000001E-4</v>
      </c>
      <c r="W167">
        <f t="shared" si="27"/>
        <v>3200</v>
      </c>
      <c r="X167" s="50">
        <v>4600</v>
      </c>
      <c r="Y167">
        <f t="shared" si="20"/>
        <v>10</v>
      </c>
      <c r="AA167" s="63">
        <v>5</v>
      </c>
    </row>
    <row r="168" spans="1:27">
      <c r="A168">
        <v>167</v>
      </c>
      <c r="B168" t="s">
        <v>21</v>
      </c>
      <c r="C168">
        <v>7</v>
      </c>
      <c r="D168" s="35">
        <f t="shared" si="26"/>
        <v>133373</v>
      </c>
      <c r="E168" s="38">
        <v>1006</v>
      </c>
      <c r="F168">
        <f t="shared" si="24"/>
        <v>101</v>
      </c>
      <c r="H168" s="37">
        <v>7585808</v>
      </c>
      <c r="I168" s="37">
        <f t="shared" si="23"/>
        <v>90576</v>
      </c>
      <c r="J168" s="27">
        <v>4</v>
      </c>
      <c r="L168">
        <v>167</v>
      </c>
      <c r="M168">
        <f t="shared" si="25"/>
        <v>7413</v>
      </c>
      <c r="N168">
        <v>96</v>
      </c>
      <c r="O168" s="41">
        <v>20485</v>
      </c>
      <c r="P168" s="47">
        <f t="shared" si="21"/>
        <v>81940</v>
      </c>
      <c r="Q168" s="27">
        <v>460</v>
      </c>
      <c r="R168">
        <v>320</v>
      </c>
      <c r="S168" s="19" t="s">
        <v>101</v>
      </c>
      <c r="T168" s="19" t="s">
        <v>119</v>
      </c>
      <c r="U168" s="24">
        <v>5.0000000000000001E-4</v>
      </c>
      <c r="W168">
        <f t="shared" si="27"/>
        <v>3200</v>
      </c>
      <c r="X168" s="49">
        <v>4600</v>
      </c>
      <c r="Y168">
        <f t="shared" si="20"/>
        <v>10</v>
      </c>
      <c r="AA168" s="62">
        <v>5</v>
      </c>
    </row>
    <row r="169" spans="1:27">
      <c r="A169">
        <v>168</v>
      </c>
      <c r="B169" t="s">
        <v>21</v>
      </c>
      <c r="C169">
        <v>8</v>
      </c>
      <c r="D169" s="35">
        <f t="shared" si="26"/>
        <v>134379</v>
      </c>
      <c r="E169" s="38">
        <v>1107</v>
      </c>
      <c r="F169">
        <f t="shared" si="24"/>
        <v>101</v>
      </c>
      <c r="H169" s="37">
        <v>7676928</v>
      </c>
      <c r="I169" s="37">
        <f t="shared" si="23"/>
        <v>91120</v>
      </c>
      <c r="J169" s="26">
        <v>4</v>
      </c>
      <c r="L169">
        <v>168</v>
      </c>
      <c r="M169">
        <f t="shared" si="25"/>
        <v>7509</v>
      </c>
      <c r="N169">
        <v>96</v>
      </c>
      <c r="O169" s="42">
        <v>20505</v>
      </c>
      <c r="P169" s="47">
        <f t="shared" si="21"/>
        <v>82020</v>
      </c>
      <c r="Q169" s="26">
        <v>460</v>
      </c>
      <c r="R169">
        <v>320</v>
      </c>
      <c r="S169" s="19" t="s">
        <v>101</v>
      </c>
      <c r="T169" s="19" t="s">
        <v>119</v>
      </c>
      <c r="U169" s="24">
        <v>5.0000000000000001E-4</v>
      </c>
      <c r="W169">
        <f t="shared" si="27"/>
        <v>3200</v>
      </c>
      <c r="X169" s="50">
        <v>4600</v>
      </c>
      <c r="Y169">
        <f t="shared" si="20"/>
        <v>10</v>
      </c>
      <c r="AA169" s="63">
        <v>5</v>
      </c>
    </row>
    <row r="170" spans="1:27">
      <c r="A170">
        <v>169</v>
      </c>
      <c r="B170" t="s">
        <v>21</v>
      </c>
      <c r="C170">
        <v>9</v>
      </c>
      <c r="D170" s="35">
        <f t="shared" si="26"/>
        <v>135486</v>
      </c>
      <c r="E170" s="38">
        <v>1208</v>
      </c>
      <c r="F170">
        <f t="shared" si="24"/>
        <v>101</v>
      </c>
      <c r="H170" s="37">
        <v>7768592</v>
      </c>
      <c r="I170" s="37">
        <f t="shared" si="23"/>
        <v>91664</v>
      </c>
      <c r="J170" s="27">
        <v>4</v>
      </c>
      <c r="L170">
        <v>169</v>
      </c>
      <c r="M170">
        <f t="shared" si="25"/>
        <v>7605</v>
      </c>
      <c r="N170">
        <v>96</v>
      </c>
      <c r="O170" s="41">
        <v>20526</v>
      </c>
      <c r="P170" s="47">
        <f t="shared" si="21"/>
        <v>82104</v>
      </c>
      <c r="Q170" s="27">
        <v>460</v>
      </c>
      <c r="R170">
        <v>320</v>
      </c>
      <c r="S170" s="19" t="s">
        <v>101</v>
      </c>
      <c r="T170" s="19" t="s">
        <v>119</v>
      </c>
      <c r="U170" s="24">
        <v>5.0000000000000001E-4</v>
      </c>
      <c r="W170">
        <f t="shared" si="27"/>
        <v>3200</v>
      </c>
      <c r="X170" s="49">
        <v>4600</v>
      </c>
      <c r="Y170">
        <f t="shared" si="20"/>
        <v>10</v>
      </c>
      <c r="AA170" s="62">
        <v>5</v>
      </c>
    </row>
    <row r="171" spans="1:27">
      <c r="A171">
        <v>170</v>
      </c>
      <c r="B171" t="s">
        <v>21</v>
      </c>
      <c r="C171">
        <v>10</v>
      </c>
      <c r="D171" s="35">
        <f t="shared" si="26"/>
        <v>136694</v>
      </c>
      <c r="E171" s="38">
        <v>1309</v>
      </c>
      <c r="F171">
        <f t="shared" si="24"/>
        <v>101</v>
      </c>
      <c r="H171" s="37">
        <v>7860800</v>
      </c>
      <c r="I171" s="37">
        <f t="shared" si="23"/>
        <v>92208</v>
      </c>
      <c r="J171" s="26">
        <v>4</v>
      </c>
      <c r="L171">
        <v>170</v>
      </c>
      <c r="M171">
        <f t="shared" si="25"/>
        <v>7701</v>
      </c>
      <c r="N171">
        <v>96</v>
      </c>
      <c r="O171" s="42">
        <v>20547</v>
      </c>
      <c r="P171" s="47">
        <f t="shared" si="21"/>
        <v>82188</v>
      </c>
      <c r="Q171" s="26">
        <v>460</v>
      </c>
      <c r="R171">
        <v>320</v>
      </c>
      <c r="S171" s="19" t="s">
        <v>102</v>
      </c>
      <c r="T171" s="19" t="s">
        <v>119</v>
      </c>
      <c r="U171" s="24">
        <v>5.0000000000000001E-4</v>
      </c>
      <c r="W171">
        <f t="shared" si="27"/>
        <v>3200</v>
      </c>
      <c r="X171" s="50">
        <v>4600</v>
      </c>
      <c r="Y171">
        <f t="shared" si="20"/>
        <v>10</v>
      </c>
      <c r="AA171" s="63">
        <v>5</v>
      </c>
    </row>
    <row r="172" spans="1:27">
      <c r="A172" s="6">
        <v>171</v>
      </c>
      <c r="B172" s="6" t="s">
        <v>22</v>
      </c>
      <c r="C172" s="6">
        <v>1</v>
      </c>
      <c r="D172" s="36">
        <f t="shared" si="26"/>
        <v>138003</v>
      </c>
      <c r="E172" s="39">
        <v>30000</v>
      </c>
      <c r="F172" s="6">
        <f t="shared" si="24"/>
        <v>28691</v>
      </c>
      <c r="H172" s="37">
        <v>6362842</v>
      </c>
      <c r="I172" s="37">
        <f>H172-H171</f>
        <v>-1497958</v>
      </c>
      <c r="J172" s="27">
        <v>5</v>
      </c>
      <c r="L172" s="6">
        <v>171</v>
      </c>
      <c r="M172">
        <f t="shared" si="25"/>
        <v>7893</v>
      </c>
      <c r="N172">
        <v>192</v>
      </c>
      <c r="O172" s="41">
        <v>20568</v>
      </c>
      <c r="P172" s="47">
        <f t="shared" si="21"/>
        <v>102840</v>
      </c>
      <c r="Q172" s="27">
        <v>470</v>
      </c>
      <c r="R172">
        <v>340</v>
      </c>
      <c r="S172" s="19" t="s">
        <v>101</v>
      </c>
      <c r="T172" s="19" t="s">
        <v>119</v>
      </c>
      <c r="U172" s="24">
        <v>5.0000000000000001E-4</v>
      </c>
      <c r="W172">
        <f t="shared" si="27"/>
        <v>3400</v>
      </c>
      <c r="X172" s="49">
        <v>4700</v>
      </c>
      <c r="Y172">
        <f t="shared" si="20"/>
        <v>10</v>
      </c>
      <c r="AA172" s="62">
        <v>5</v>
      </c>
    </row>
    <row r="173" spans="1:27">
      <c r="A173">
        <v>172</v>
      </c>
      <c r="B173" t="s">
        <v>22</v>
      </c>
      <c r="C173">
        <v>2</v>
      </c>
      <c r="D173" s="35">
        <f t="shared" si="26"/>
        <v>168003</v>
      </c>
      <c r="E173" s="38">
        <v>501</v>
      </c>
      <c r="F173">
        <f t="shared" si="24"/>
        <v>-29499</v>
      </c>
      <c r="H173" s="37">
        <v>6437478</v>
      </c>
      <c r="I173" s="37">
        <f t="shared" si="23"/>
        <v>74636</v>
      </c>
      <c r="J173" s="26">
        <v>5</v>
      </c>
      <c r="L173">
        <v>172</v>
      </c>
      <c r="M173">
        <f t="shared" si="25"/>
        <v>8085</v>
      </c>
      <c r="N173">
        <v>192</v>
      </c>
      <c r="O173" s="42">
        <v>20589</v>
      </c>
      <c r="P173" s="47">
        <f t="shared" si="21"/>
        <v>102945</v>
      </c>
      <c r="Q173" s="26">
        <v>470</v>
      </c>
      <c r="R173">
        <v>340</v>
      </c>
      <c r="S173" s="19" t="s">
        <v>101</v>
      </c>
      <c r="T173" s="19" t="s">
        <v>119</v>
      </c>
      <c r="U173" s="24">
        <v>5.0000000000000001E-4</v>
      </c>
      <c r="W173">
        <f t="shared" si="27"/>
        <v>3400</v>
      </c>
      <c r="X173" s="50">
        <v>4700</v>
      </c>
      <c r="Y173">
        <f t="shared" si="20"/>
        <v>10</v>
      </c>
      <c r="AA173" s="63">
        <v>5</v>
      </c>
    </row>
    <row r="174" spans="1:27">
      <c r="A174">
        <v>173</v>
      </c>
      <c r="B174" t="s">
        <v>22</v>
      </c>
      <c r="C174">
        <v>3</v>
      </c>
      <c r="D174" s="35">
        <f t="shared" si="26"/>
        <v>168504</v>
      </c>
      <c r="E174" s="38">
        <v>602</v>
      </c>
      <c r="F174">
        <f t="shared" si="24"/>
        <v>101</v>
      </c>
      <c r="H174" s="37">
        <v>6512550</v>
      </c>
      <c r="I174" s="37">
        <f t="shared" si="23"/>
        <v>75072</v>
      </c>
      <c r="J174" s="27">
        <v>5</v>
      </c>
      <c r="L174">
        <v>173</v>
      </c>
      <c r="M174">
        <f t="shared" si="25"/>
        <v>8277</v>
      </c>
      <c r="N174">
        <v>192</v>
      </c>
      <c r="O174" s="41">
        <v>20610</v>
      </c>
      <c r="P174" s="47">
        <f t="shared" si="21"/>
        <v>103050</v>
      </c>
      <c r="Q174" s="27">
        <v>470</v>
      </c>
      <c r="R174">
        <v>340</v>
      </c>
      <c r="S174" s="19" t="s">
        <v>101</v>
      </c>
      <c r="T174" s="19" t="s">
        <v>119</v>
      </c>
      <c r="U174" s="24">
        <v>5.0000000000000001E-4</v>
      </c>
      <c r="W174">
        <f t="shared" si="27"/>
        <v>3400</v>
      </c>
      <c r="X174" s="49">
        <v>4700</v>
      </c>
      <c r="Y174">
        <f t="shared" si="20"/>
        <v>10</v>
      </c>
      <c r="AA174" s="62">
        <v>5</v>
      </c>
    </row>
    <row r="175" spans="1:27">
      <c r="A175">
        <v>174</v>
      </c>
      <c r="B175" t="s">
        <v>22</v>
      </c>
      <c r="C175">
        <v>4</v>
      </c>
      <c r="D175" s="35">
        <f t="shared" si="26"/>
        <v>169106</v>
      </c>
      <c r="E175" s="38">
        <v>703</v>
      </c>
      <c r="F175">
        <f t="shared" si="24"/>
        <v>101</v>
      </c>
      <c r="H175" s="37">
        <v>6588058</v>
      </c>
      <c r="I175" s="37">
        <f t="shared" si="23"/>
        <v>75508</v>
      </c>
      <c r="J175" s="26">
        <v>5</v>
      </c>
      <c r="L175">
        <v>174</v>
      </c>
      <c r="M175">
        <f t="shared" si="25"/>
        <v>8469</v>
      </c>
      <c r="N175">
        <v>192</v>
      </c>
      <c r="O175" s="42">
        <v>20631</v>
      </c>
      <c r="P175" s="47">
        <f t="shared" si="21"/>
        <v>103155</v>
      </c>
      <c r="Q175" s="26">
        <v>470</v>
      </c>
      <c r="R175">
        <v>340</v>
      </c>
      <c r="S175" s="19" t="s">
        <v>101</v>
      </c>
      <c r="T175" s="19" t="s">
        <v>119</v>
      </c>
      <c r="U175" s="24">
        <v>5.0000000000000001E-4</v>
      </c>
      <c r="W175">
        <f t="shared" si="27"/>
        <v>3400</v>
      </c>
      <c r="X175" s="50">
        <v>4700</v>
      </c>
      <c r="Y175">
        <f t="shared" si="20"/>
        <v>10</v>
      </c>
      <c r="AA175" s="63">
        <v>5</v>
      </c>
    </row>
    <row r="176" spans="1:27">
      <c r="A176">
        <v>175</v>
      </c>
      <c r="B176" t="s">
        <v>22</v>
      </c>
      <c r="C176">
        <v>5</v>
      </c>
      <c r="D176" s="35">
        <f t="shared" si="26"/>
        <v>169809</v>
      </c>
      <c r="E176" s="38">
        <v>804</v>
      </c>
      <c r="F176">
        <f t="shared" si="24"/>
        <v>101</v>
      </c>
      <c r="H176" s="37">
        <v>6664000</v>
      </c>
      <c r="I176" s="37">
        <f t="shared" si="23"/>
        <v>75942</v>
      </c>
      <c r="J176" s="27">
        <v>5</v>
      </c>
      <c r="L176">
        <v>175</v>
      </c>
      <c r="M176">
        <f t="shared" si="25"/>
        <v>8661</v>
      </c>
      <c r="N176">
        <v>192</v>
      </c>
      <c r="O176" s="41">
        <v>20652</v>
      </c>
      <c r="P176" s="47">
        <f t="shared" si="21"/>
        <v>103260</v>
      </c>
      <c r="Q176" s="27">
        <v>470</v>
      </c>
      <c r="R176">
        <v>340</v>
      </c>
      <c r="S176" s="19" t="s">
        <v>102</v>
      </c>
      <c r="T176" s="19" t="s">
        <v>119</v>
      </c>
      <c r="U176" s="24">
        <v>5.0000000000000001E-4</v>
      </c>
      <c r="W176">
        <f t="shared" si="27"/>
        <v>3400</v>
      </c>
      <c r="X176" s="49">
        <v>4700</v>
      </c>
      <c r="Y176">
        <f t="shared" si="20"/>
        <v>10</v>
      </c>
      <c r="AA176" s="62">
        <v>5</v>
      </c>
    </row>
    <row r="177" spans="1:27">
      <c r="A177">
        <v>176</v>
      </c>
      <c r="B177" t="s">
        <v>23</v>
      </c>
      <c r="C177">
        <v>1</v>
      </c>
      <c r="D177" s="35">
        <f t="shared" si="26"/>
        <v>170613</v>
      </c>
      <c r="E177" s="38">
        <v>905</v>
      </c>
      <c r="F177">
        <f t="shared" si="24"/>
        <v>101</v>
      </c>
      <c r="H177" s="37">
        <v>4212736</v>
      </c>
      <c r="I177" s="37">
        <f t="shared" si="23"/>
        <v>-2451264</v>
      </c>
      <c r="J177" s="26">
        <v>8</v>
      </c>
      <c r="L177">
        <v>176</v>
      </c>
      <c r="M177">
        <f t="shared" si="25"/>
        <v>8853</v>
      </c>
      <c r="N177">
        <v>192</v>
      </c>
      <c r="O177" s="42">
        <v>20673</v>
      </c>
      <c r="P177" s="47">
        <f t="shared" si="21"/>
        <v>165384</v>
      </c>
      <c r="Q177" s="26">
        <v>480</v>
      </c>
      <c r="R177">
        <v>340</v>
      </c>
      <c r="S177" s="19" t="s">
        <v>101</v>
      </c>
      <c r="T177" s="19" t="s">
        <v>119</v>
      </c>
      <c r="U177" s="24">
        <v>5.9999999999999995E-4</v>
      </c>
      <c r="W177">
        <f t="shared" si="27"/>
        <v>3400</v>
      </c>
      <c r="X177" s="50">
        <v>4800</v>
      </c>
      <c r="Y177">
        <f t="shared" si="20"/>
        <v>10</v>
      </c>
      <c r="AA177" s="63">
        <v>5</v>
      </c>
    </row>
    <row r="178" spans="1:27">
      <c r="A178">
        <v>177</v>
      </c>
      <c r="B178" t="s">
        <v>23</v>
      </c>
      <c r="C178">
        <v>2</v>
      </c>
      <c r="D178" s="35">
        <f t="shared" si="26"/>
        <v>171518</v>
      </c>
      <c r="E178" s="38">
        <v>1006</v>
      </c>
      <c r="F178">
        <f t="shared" si="24"/>
        <v>101</v>
      </c>
      <c r="H178" s="37">
        <v>4260744</v>
      </c>
      <c r="I178" s="37">
        <f t="shared" si="23"/>
        <v>48008</v>
      </c>
      <c r="J178" s="27">
        <v>8</v>
      </c>
      <c r="L178">
        <v>177</v>
      </c>
      <c r="M178">
        <f t="shared" si="25"/>
        <v>9045</v>
      </c>
      <c r="N178">
        <v>192</v>
      </c>
      <c r="O178" s="41">
        <v>20694</v>
      </c>
      <c r="P178" s="47">
        <f t="shared" si="21"/>
        <v>165552</v>
      </c>
      <c r="Q178" s="27">
        <v>480</v>
      </c>
      <c r="R178">
        <v>340</v>
      </c>
      <c r="S178" s="19" t="s">
        <v>101</v>
      </c>
      <c r="T178" s="19" t="s">
        <v>119</v>
      </c>
      <c r="U178" s="24">
        <v>5.9999999999999995E-4</v>
      </c>
      <c r="W178">
        <f t="shared" si="27"/>
        <v>3400</v>
      </c>
      <c r="X178" s="49">
        <v>4800</v>
      </c>
      <c r="Y178">
        <f t="shared" si="20"/>
        <v>10</v>
      </c>
      <c r="AA178" s="62">
        <v>5</v>
      </c>
    </row>
    <row r="179" spans="1:27">
      <c r="A179">
        <v>178</v>
      </c>
      <c r="B179" t="s">
        <v>23</v>
      </c>
      <c r="C179">
        <v>3</v>
      </c>
      <c r="D179" s="35">
        <f t="shared" si="26"/>
        <v>172524</v>
      </c>
      <c r="E179" s="38">
        <v>1107</v>
      </c>
      <c r="F179">
        <f t="shared" si="24"/>
        <v>101</v>
      </c>
      <c r="H179" s="37">
        <v>5817182</v>
      </c>
      <c r="I179" s="37">
        <f t="shared" si="23"/>
        <v>1556438</v>
      </c>
      <c r="J179" s="26">
        <v>6</v>
      </c>
      <c r="L179">
        <v>178</v>
      </c>
      <c r="M179">
        <f t="shared" si="25"/>
        <v>9237</v>
      </c>
      <c r="N179">
        <v>192</v>
      </c>
      <c r="O179" s="42">
        <v>20715</v>
      </c>
      <c r="P179" s="47">
        <f t="shared" si="21"/>
        <v>124290</v>
      </c>
      <c r="Q179" s="26">
        <v>480</v>
      </c>
      <c r="R179">
        <v>340</v>
      </c>
      <c r="S179" s="19" t="s">
        <v>101</v>
      </c>
      <c r="T179" s="19" t="s">
        <v>119</v>
      </c>
      <c r="U179" s="24">
        <v>5.9999999999999995E-4</v>
      </c>
      <c r="W179">
        <f t="shared" si="27"/>
        <v>3400</v>
      </c>
      <c r="X179" s="50">
        <v>4800</v>
      </c>
      <c r="Y179">
        <f t="shared" si="20"/>
        <v>10</v>
      </c>
      <c r="AA179" s="63">
        <v>5</v>
      </c>
    </row>
    <row r="180" spans="1:27">
      <c r="A180">
        <v>179</v>
      </c>
      <c r="B180" t="s">
        <v>23</v>
      </c>
      <c r="C180">
        <v>4</v>
      </c>
      <c r="D180" s="35">
        <f t="shared" si="26"/>
        <v>173631</v>
      </c>
      <c r="E180" s="38">
        <v>1208</v>
      </c>
      <c r="F180">
        <f t="shared" si="24"/>
        <v>101</v>
      </c>
      <c r="H180" s="37">
        <v>5882728</v>
      </c>
      <c r="I180" s="37">
        <f t="shared" si="23"/>
        <v>65546</v>
      </c>
      <c r="J180" s="27">
        <v>6</v>
      </c>
      <c r="L180">
        <v>179</v>
      </c>
      <c r="M180">
        <f t="shared" si="25"/>
        <v>9429</v>
      </c>
      <c r="N180">
        <v>192</v>
      </c>
      <c r="O180" s="41">
        <v>20736</v>
      </c>
      <c r="P180" s="47">
        <f t="shared" si="21"/>
        <v>124416</v>
      </c>
      <c r="Q180" s="27">
        <v>480</v>
      </c>
      <c r="R180">
        <v>340</v>
      </c>
      <c r="S180" s="19" t="s">
        <v>101</v>
      </c>
      <c r="T180" s="19" t="s">
        <v>119</v>
      </c>
      <c r="U180" s="24">
        <v>5.9999999999999995E-4</v>
      </c>
      <c r="W180">
        <f t="shared" si="27"/>
        <v>3400</v>
      </c>
      <c r="X180" s="49">
        <v>4800</v>
      </c>
      <c r="Y180">
        <f t="shared" si="20"/>
        <v>10</v>
      </c>
      <c r="AA180" s="62">
        <v>5</v>
      </c>
    </row>
    <row r="181" spans="1:27" ht="17.25" thickBot="1">
      <c r="A181">
        <v>180</v>
      </c>
      <c r="B181" t="s">
        <v>23</v>
      </c>
      <c r="C181">
        <v>5</v>
      </c>
      <c r="D181" s="35">
        <f t="shared" si="26"/>
        <v>174839</v>
      </c>
      <c r="E181" s="38">
        <v>1309</v>
      </c>
      <c r="F181">
        <f t="shared" si="24"/>
        <v>101</v>
      </c>
      <c r="H181" s="37">
        <v>5948640</v>
      </c>
      <c r="I181" s="37">
        <f t="shared" si="23"/>
        <v>65912</v>
      </c>
      <c r="J181" s="28">
        <v>6</v>
      </c>
      <c r="L181">
        <v>180</v>
      </c>
      <c r="M181">
        <f t="shared" si="25"/>
        <v>9621</v>
      </c>
      <c r="N181">
        <v>192</v>
      </c>
      <c r="O181" s="43">
        <v>20757</v>
      </c>
      <c r="P181" s="47">
        <f t="shared" si="21"/>
        <v>124542</v>
      </c>
      <c r="Q181" s="28">
        <v>480</v>
      </c>
      <c r="R181">
        <v>340</v>
      </c>
      <c r="S181" s="19" t="s">
        <v>102</v>
      </c>
      <c r="T181" s="19" t="s">
        <v>119</v>
      </c>
      <c r="U181" s="24">
        <v>5.9999999999999995E-4</v>
      </c>
      <c r="W181">
        <f t="shared" si="27"/>
        <v>3400</v>
      </c>
      <c r="X181" s="51">
        <v>4800</v>
      </c>
      <c r="Y181">
        <f t="shared" si="20"/>
        <v>10</v>
      </c>
      <c r="AA181" s="64">
        <v>5</v>
      </c>
    </row>
    <row r="182" spans="1:27">
      <c r="A182" s="6">
        <v>181</v>
      </c>
      <c r="B182" s="6" t="s">
        <v>23</v>
      </c>
      <c r="C182" s="6">
        <v>6</v>
      </c>
      <c r="D182" s="36">
        <f t="shared" si="26"/>
        <v>176148</v>
      </c>
      <c r="E182" s="39">
        <v>30000</v>
      </c>
      <c r="F182" s="6">
        <f t="shared" si="24"/>
        <v>28691</v>
      </c>
      <c r="H182" s="37">
        <v>4129456</v>
      </c>
      <c r="I182" s="37">
        <f t="shared" si="23"/>
        <v>-1819184</v>
      </c>
      <c r="J182" s="27">
        <v>12</v>
      </c>
      <c r="L182" s="6">
        <v>181</v>
      </c>
      <c r="M182">
        <f t="shared" si="25"/>
        <v>9813</v>
      </c>
      <c r="N182">
        <v>192</v>
      </c>
      <c r="O182" s="41">
        <v>29652</v>
      </c>
      <c r="P182" s="47">
        <f t="shared" si="21"/>
        <v>355824</v>
      </c>
      <c r="Q182" s="27">
        <v>500</v>
      </c>
      <c r="R182">
        <v>360</v>
      </c>
      <c r="S182" s="19" t="s">
        <v>101</v>
      </c>
      <c r="T182" s="19" t="s">
        <v>119</v>
      </c>
      <c r="U182" s="24">
        <v>5.9999999999999995E-4</v>
      </c>
      <c r="W182">
        <f t="shared" si="27"/>
        <v>3600</v>
      </c>
      <c r="X182" s="49">
        <v>5000</v>
      </c>
      <c r="Y182">
        <f t="shared" si="20"/>
        <v>10</v>
      </c>
      <c r="AA182" s="62">
        <v>5</v>
      </c>
    </row>
    <row r="183" spans="1:27">
      <c r="A183">
        <v>182</v>
      </c>
      <c r="B183" t="s">
        <v>23</v>
      </c>
      <c r="C183">
        <v>7</v>
      </c>
      <c r="D183" s="35">
        <f t="shared" si="26"/>
        <v>206148</v>
      </c>
      <c r="E183" s="38">
        <v>501</v>
      </c>
      <c r="F183">
        <f>E183-E182</f>
        <v>-29499</v>
      </c>
      <c r="H183" s="37">
        <v>4271568</v>
      </c>
      <c r="I183" s="37">
        <f t="shared" si="23"/>
        <v>142112</v>
      </c>
      <c r="J183" s="26">
        <v>12</v>
      </c>
      <c r="L183">
        <v>182</v>
      </c>
      <c r="M183">
        <f t="shared" si="25"/>
        <v>10005</v>
      </c>
      <c r="N183">
        <v>192</v>
      </c>
      <c r="O183" s="42">
        <v>31179</v>
      </c>
      <c r="P183" s="47">
        <f t="shared" si="21"/>
        <v>374148</v>
      </c>
      <c r="Q183" s="26">
        <v>500</v>
      </c>
      <c r="R183">
        <v>360</v>
      </c>
      <c r="S183" s="19" t="s">
        <v>101</v>
      </c>
      <c r="T183" s="19" t="s">
        <v>119</v>
      </c>
      <c r="U183" s="24">
        <v>5.9999999999999995E-4</v>
      </c>
      <c r="W183">
        <f t="shared" si="27"/>
        <v>6480</v>
      </c>
      <c r="X183" s="50">
        <v>9000</v>
      </c>
      <c r="Y183">
        <f t="shared" si="20"/>
        <v>18</v>
      </c>
      <c r="AA183" s="63">
        <v>5</v>
      </c>
    </row>
    <row r="184" spans="1:27">
      <c r="A184">
        <v>183</v>
      </c>
      <c r="B184" t="s">
        <v>23</v>
      </c>
      <c r="C184">
        <v>8</v>
      </c>
      <c r="D184" s="35">
        <f t="shared" si="26"/>
        <v>206649</v>
      </c>
      <c r="E184" s="38">
        <v>602</v>
      </c>
      <c r="F184">
        <f t="shared" ref="F184:F223" si="28">E184-E183</f>
        <v>101</v>
      </c>
      <c r="H184" s="37">
        <v>4318640</v>
      </c>
      <c r="I184" s="37">
        <f t="shared" si="23"/>
        <v>47072</v>
      </c>
      <c r="J184" s="27">
        <v>12</v>
      </c>
      <c r="L184">
        <v>183</v>
      </c>
      <c r="M184">
        <f t="shared" si="25"/>
        <v>10197</v>
      </c>
      <c r="N184">
        <v>192</v>
      </c>
      <c r="O184" s="41">
        <v>31210</v>
      </c>
      <c r="P184" s="47">
        <f t="shared" si="21"/>
        <v>374520</v>
      </c>
      <c r="Q184" s="27">
        <v>500</v>
      </c>
      <c r="R184">
        <v>360</v>
      </c>
      <c r="S184" s="19" t="s">
        <v>101</v>
      </c>
      <c r="T184" s="19" t="s">
        <v>119</v>
      </c>
      <c r="U184" s="24">
        <v>5.9999999999999995E-4</v>
      </c>
      <c r="W184">
        <f t="shared" si="27"/>
        <v>6480</v>
      </c>
      <c r="X184" s="49">
        <v>9000</v>
      </c>
      <c r="Y184">
        <f t="shared" si="20"/>
        <v>18</v>
      </c>
      <c r="AA184" s="62">
        <v>5</v>
      </c>
    </row>
    <row r="185" spans="1:27">
      <c r="A185">
        <v>184</v>
      </c>
      <c r="B185" t="s">
        <v>23</v>
      </c>
      <c r="C185">
        <v>9</v>
      </c>
      <c r="D185" s="35">
        <f t="shared" si="26"/>
        <v>207251</v>
      </c>
      <c r="E185" s="38">
        <v>703</v>
      </c>
      <c r="F185">
        <f t="shared" si="28"/>
        <v>101</v>
      </c>
      <c r="H185" s="37">
        <v>13130704</v>
      </c>
      <c r="I185" s="37">
        <f t="shared" si="23"/>
        <v>8812064</v>
      </c>
      <c r="J185" s="26">
        <v>4</v>
      </c>
      <c r="L185">
        <v>184</v>
      </c>
      <c r="M185">
        <f t="shared" si="25"/>
        <v>10389</v>
      </c>
      <c r="N185">
        <v>192</v>
      </c>
      <c r="O185" s="42">
        <v>93956</v>
      </c>
      <c r="P185" s="47">
        <f t="shared" si="21"/>
        <v>375824</v>
      </c>
      <c r="Q185" s="26">
        <v>500</v>
      </c>
      <c r="R185">
        <v>360</v>
      </c>
      <c r="S185" s="19" t="s">
        <v>101</v>
      </c>
      <c r="T185" s="19" t="s">
        <v>119</v>
      </c>
      <c r="U185" s="24">
        <v>5.9999999999999995E-4</v>
      </c>
      <c r="W185">
        <f t="shared" si="27"/>
        <v>6480</v>
      </c>
      <c r="X185" s="50">
        <v>9000</v>
      </c>
      <c r="Y185">
        <f t="shared" si="20"/>
        <v>18</v>
      </c>
      <c r="AA185" s="63">
        <v>5</v>
      </c>
    </row>
    <row r="186" spans="1:27">
      <c r="A186">
        <v>185</v>
      </c>
      <c r="B186" t="s">
        <v>23</v>
      </c>
      <c r="C186">
        <v>10</v>
      </c>
      <c r="D186" s="35">
        <f t="shared" si="26"/>
        <v>207954</v>
      </c>
      <c r="E186" s="38">
        <v>804</v>
      </c>
      <c r="F186">
        <f t="shared" si="28"/>
        <v>101</v>
      </c>
      <c r="H186" s="37">
        <v>13273824</v>
      </c>
      <c r="I186" s="37">
        <f t="shared" si="23"/>
        <v>143120</v>
      </c>
      <c r="J186" s="27">
        <v>4</v>
      </c>
      <c r="L186">
        <v>185</v>
      </c>
      <c r="M186">
        <f t="shared" si="25"/>
        <v>10581</v>
      </c>
      <c r="N186">
        <v>192</v>
      </c>
      <c r="O186" s="41">
        <v>94048</v>
      </c>
      <c r="P186" s="47">
        <f t="shared" si="21"/>
        <v>376192</v>
      </c>
      <c r="Q186" s="27">
        <v>500</v>
      </c>
      <c r="R186">
        <v>360</v>
      </c>
      <c r="S186" s="19" t="s">
        <v>102</v>
      </c>
      <c r="T186" s="19" t="s">
        <v>119</v>
      </c>
      <c r="U186" s="24">
        <v>5.9999999999999995E-4</v>
      </c>
      <c r="W186">
        <f t="shared" si="27"/>
        <v>6480</v>
      </c>
      <c r="X186" s="49">
        <v>9000</v>
      </c>
      <c r="Y186">
        <f t="shared" si="20"/>
        <v>18</v>
      </c>
      <c r="AA186" s="62">
        <v>5</v>
      </c>
    </row>
    <row r="187" spans="1:27">
      <c r="A187">
        <v>186</v>
      </c>
      <c r="B187" t="s">
        <v>23</v>
      </c>
      <c r="C187">
        <v>11</v>
      </c>
      <c r="D187" s="35">
        <f t="shared" si="26"/>
        <v>208758</v>
      </c>
      <c r="E187" s="38">
        <v>905</v>
      </c>
      <c r="F187">
        <f t="shared" si="28"/>
        <v>101</v>
      </c>
      <c r="H187" s="37">
        <v>2985440</v>
      </c>
      <c r="I187" s="37">
        <f t="shared" si="23"/>
        <v>-10288384</v>
      </c>
      <c r="J187" s="26">
        <v>18</v>
      </c>
      <c r="L187">
        <v>186</v>
      </c>
      <c r="M187">
        <f t="shared" si="25"/>
        <v>10773</v>
      </c>
      <c r="N187">
        <v>192</v>
      </c>
      <c r="O187" s="42">
        <v>20946</v>
      </c>
      <c r="P187" s="47">
        <f t="shared" si="21"/>
        <v>377028</v>
      </c>
      <c r="Q187" s="26">
        <v>500</v>
      </c>
      <c r="R187">
        <v>360</v>
      </c>
      <c r="S187" s="19" t="s">
        <v>101</v>
      </c>
      <c r="T187" s="19" t="s">
        <v>119</v>
      </c>
      <c r="U187" s="24">
        <v>6.9999999999999999E-4</v>
      </c>
      <c r="W187">
        <f t="shared" si="27"/>
        <v>6480</v>
      </c>
      <c r="X187" s="50">
        <v>9000</v>
      </c>
      <c r="Y187">
        <f t="shared" si="20"/>
        <v>18</v>
      </c>
      <c r="AA187" s="63">
        <v>5</v>
      </c>
    </row>
    <row r="188" spans="1:27">
      <c r="A188">
        <v>187</v>
      </c>
      <c r="B188" t="s">
        <v>23</v>
      </c>
      <c r="C188">
        <v>12</v>
      </c>
      <c r="D188" s="35">
        <f t="shared" si="26"/>
        <v>209663</v>
      </c>
      <c r="E188" s="38">
        <v>1006</v>
      </c>
      <c r="F188">
        <f t="shared" si="28"/>
        <v>101</v>
      </c>
      <c r="H188" s="37">
        <v>3017632</v>
      </c>
      <c r="I188" s="37">
        <f t="shared" si="23"/>
        <v>32192</v>
      </c>
      <c r="J188" s="27">
        <v>18</v>
      </c>
      <c r="L188">
        <v>187</v>
      </c>
      <c r="M188">
        <f t="shared" si="25"/>
        <v>10965</v>
      </c>
      <c r="N188">
        <v>192</v>
      </c>
      <c r="O188" s="41">
        <v>20967</v>
      </c>
      <c r="P188" s="47">
        <f t="shared" si="21"/>
        <v>377406</v>
      </c>
      <c r="Q188" s="27">
        <v>500</v>
      </c>
      <c r="R188">
        <v>360</v>
      </c>
      <c r="S188" s="19" t="s">
        <v>101</v>
      </c>
      <c r="T188" s="19" t="s">
        <v>119</v>
      </c>
      <c r="U188" s="24">
        <v>6.9999999999999999E-4</v>
      </c>
      <c r="W188">
        <f t="shared" si="27"/>
        <v>6480</v>
      </c>
      <c r="X188" s="49">
        <v>9000</v>
      </c>
      <c r="Y188">
        <f t="shared" si="20"/>
        <v>18</v>
      </c>
      <c r="AA188" s="62">
        <v>5</v>
      </c>
    </row>
    <row r="189" spans="1:27">
      <c r="A189">
        <v>188</v>
      </c>
      <c r="B189" t="s">
        <v>23</v>
      </c>
      <c r="C189">
        <v>13</v>
      </c>
      <c r="D189" s="35">
        <f t="shared" si="26"/>
        <v>210669</v>
      </c>
      <c r="E189" s="38">
        <v>1107</v>
      </c>
      <c r="F189">
        <f t="shared" si="28"/>
        <v>101</v>
      </c>
      <c r="H189" s="37">
        <v>3049984</v>
      </c>
      <c r="I189" s="37">
        <f t="shared" si="23"/>
        <v>32352</v>
      </c>
      <c r="J189" s="26">
        <v>18</v>
      </c>
      <c r="L189">
        <v>188</v>
      </c>
      <c r="M189">
        <f t="shared" si="25"/>
        <v>11157</v>
      </c>
      <c r="N189">
        <v>192</v>
      </c>
      <c r="O189" s="42">
        <v>20987</v>
      </c>
      <c r="P189" s="47">
        <f t="shared" si="21"/>
        <v>377766</v>
      </c>
      <c r="Q189" s="26">
        <v>500</v>
      </c>
      <c r="R189">
        <v>360</v>
      </c>
      <c r="S189" s="19" t="s">
        <v>101</v>
      </c>
      <c r="T189" s="19" t="s">
        <v>119</v>
      </c>
      <c r="U189" s="24">
        <v>6.9999999999999999E-4</v>
      </c>
      <c r="W189">
        <f t="shared" si="27"/>
        <v>6480</v>
      </c>
      <c r="X189" s="50">
        <v>9000</v>
      </c>
      <c r="Y189">
        <f t="shared" si="20"/>
        <v>18</v>
      </c>
      <c r="AA189" s="63">
        <v>5</v>
      </c>
    </row>
    <row r="190" spans="1:27">
      <c r="A190">
        <v>189</v>
      </c>
      <c r="B190" t="s">
        <v>23</v>
      </c>
      <c r="C190">
        <v>14</v>
      </c>
      <c r="D190" s="35">
        <f t="shared" si="26"/>
        <v>211776</v>
      </c>
      <c r="E190" s="38">
        <v>1208</v>
      </c>
      <c r="F190">
        <f t="shared" si="28"/>
        <v>101</v>
      </c>
      <c r="H190" s="37">
        <v>3082528</v>
      </c>
      <c r="I190" s="37">
        <f t="shared" si="23"/>
        <v>32544</v>
      </c>
      <c r="J190" s="27">
        <v>18</v>
      </c>
      <c r="L190">
        <v>189</v>
      </c>
      <c r="M190">
        <f t="shared" si="25"/>
        <v>11349</v>
      </c>
      <c r="N190">
        <v>192</v>
      </c>
      <c r="O190" s="41">
        <v>21008</v>
      </c>
      <c r="P190" s="47">
        <f t="shared" si="21"/>
        <v>378144</v>
      </c>
      <c r="Q190" s="27">
        <v>500</v>
      </c>
      <c r="R190">
        <v>360</v>
      </c>
      <c r="S190" s="19" t="s">
        <v>101</v>
      </c>
      <c r="T190" s="19" t="s">
        <v>119</v>
      </c>
      <c r="U190" s="24">
        <v>6.9999999999999999E-4</v>
      </c>
      <c r="W190">
        <f t="shared" si="27"/>
        <v>6480</v>
      </c>
      <c r="X190" s="49">
        <v>9000</v>
      </c>
      <c r="Y190">
        <f t="shared" si="20"/>
        <v>18</v>
      </c>
      <c r="AA190" s="62">
        <v>5</v>
      </c>
    </row>
    <row r="191" spans="1:27">
      <c r="A191">
        <v>190</v>
      </c>
      <c r="B191" t="s">
        <v>23</v>
      </c>
      <c r="C191">
        <v>15</v>
      </c>
      <c r="D191" s="35">
        <f t="shared" si="26"/>
        <v>212984</v>
      </c>
      <c r="E191" s="38">
        <v>1309</v>
      </c>
      <c r="F191">
        <f t="shared" si="28"/>
        <v>101</v>
      </c>
      <c r="H191" s="37">
        <v>3115232</v>
      </c>
      <c r="I191" s="37">
        <f t="shared" si="23"/>
        <v>32704</v>
      </c>
      <c r="J191" s="26">
        <v>18</v>
      </c>
      <c r="L191">
        <v>190</v>
      </c>
      <c r="M191">
        <f t="shared" si="25"/>
        <v>11541</v>
      </c>
      <c r="N191">
        <v>192</v>
      </c>
      <c r="O191" s="42">
        <v>21030</v>
      </c>
      <c r="P191" s="47">
        <f t="shared" si="21"/>
        <v>378540</v>
      </c>
      <c r="Q191" s="26">
        <v>500</v>
      </c>
      <c r="R191">
        <v>360</v>
      </c>
      <c r="S191" s="19" t="s">
        <v>102</v>
      </c>
      <c r="T191" s="19" t="s">
        <v>119</v>
      </c>
      <c r="U191" s="24">
        <v>6.9999999999999999E-4</v>
      </c>
      <c r="W191">
        <f t="shared" si="27"/>
        <v>6480</v>
      </c>
      <c r="X191" s="50">
        <v>9000</v>
      </c>
      <c r="Y191">
        <f t="shared" si="20"/>
        <v>18</v>
      </c>
      <c r="AA191" s="63">
        <v>5</v>
      </c>
    </row>
    <row r="192" spans="1:27">
      <c r="A192" s="6">
        <v>191</v>
      </c>
      <c r="B192" s="6" t="s">
        <v>24</v>
      </c>
      <c r="C192" s="6">
        <v>1</v>
      </c>
      <c r="D192" s="36">
        <f t="shared" si="26"/>
        <v>214293</v>
      </c>
      <c r="E192" s="39">
        <v>30000</v>
      </c>
      <c r="F192" s="6">
        <f t="shared" si="28"/>
        <v>28691</v>
      </c>
      <c r="H192" s="37">
        <v>5659520</v>
      </c>
      <c r="I192" s="37">
        <f t="shared" si="23"/>
        <v>2544288</v>
      </c>
      <c r="J192" s="27">
        <v>10</v>
      </c>
      <c r="L192" s="6">
        <v>191</v>
      </c>
      <c r="M192">
        <f t="shared" si="25"/>
        <v>11733</v>
      </c>
      <c r="N192">
        <v>192</v>
      </c>
      <c r="O192" s="41">
        <v>37845</v>
      </c>
      <c r="P192" s="47">
        <f t="shared" si="21"/>
        <v>378450</v>
      </c>
      <c r="Q192" s="27">
        <v>510</v>
      </c>
      <c r="R192">
        <v>380</v>
      </c>
      <c r="S192" s="19" t="s">
        <v>101</v>
      </c>
      <c r="T192" s="19" t="s">
        <v>119</v>
      </c>
      <c r="U192" s="24">
        <v>6.9999999999999999E-4</v>
      </c>
      <c r="W192">
        <f t="shared" si="27"/>
        <v>6840</v>
      </c>
      <c r="X192" s="49">
        <v>9180</v>
      </c>
      <c r="Y192">
        <f t="shared" si="20"/>
        <v>18</v>
      </c>
      <c r="AA192" s="62">
        <v>5</v>
      </c>
    </row>
    <row r="193" spans="1:27">
      <c r="A193">
        <v>192</v>
      </c>
      <c r="B193" t="s">
        <v>24</v>
      </c>
      <c r="C193">
        <v>2</v>
      </c>
      <c r="D193" s="35">
        <f t="shared" si="26"/>
        <v>244293</v>
      </c>
      <c r="E193" s="38">
        <v>501</v>
      </c>
      <c r="F193">
        <f t="shared" si="28"/>
        <v>-29499</v>
      </c>
      <c r="H193" s="37">
        <v>14297328</v>
      </c>
      <c r="I193" s="37">
        <f t="shared" si="23"/>
        <v>8637808</v>
      </c>
      <c r="J193" s="26">
        <v>4</v>
      </c>
      <c r="L193">
        <v>192</v>
      </c>
      <c r="M193">
        <f t="shared" si="25"/>
        <v>11925</v>
      </c>
      <c r="N193">
        <v>192</v>
      </c>
      <c r="O193" s="42">
        <v>94708</v>
      </c>
      <c r="P193" s="47">
        <f t="shared" si="21"/>
        <v>378832</v>
      </c>
      <c r="Q193" s="26">
        <v>510</v>
      </c>
      <c r="R193">
        <v>380</v>
      </c>
      <c r="S193" s="19" t="s">
        <v>101</v>
      </c>
      <c r="T193" s="19" t="s">
        <v>119</v>
      </c>
      <c r="U193" s="24">
        <v>6.9999999999999999E-4</v>
      </c>
      <c r="W193">
        <f t="shared" si="27"/>
        <v>6840</v>
      </c>
      <c r="X193" s="50">
        <v>9180</v>
      </c>
      <c r="Y193">
        <f t="shared" si="20"/>
        <v>18</v>
      </c>
      <c r="AA193" s="63">
        <v>5</v>
      </c>
    </row>
    <row r="194" spans="1:27">
      <c r="A194">
        <v>193</v>
      </c>
      <c r="B194" t="s">
        <v>24</v>
      </c>
      <c r="C194">
        <v>3</v>
      </c>
      <c r="D194" s="35">
        <f t="shared" si="26"/>
        <v>244794</v>
      </c>
      <c r="E194" s="38">
        <v>602</v>
      </c>
      <c r="F194">
        <f t="shared" si="28"/>
        <v>101</v>
      </c>
      <c r="H194" s="37">
        <v>5778656</v>
      </c>
      <c r="I194" s="37">
        <f t="shared" si="23"/>
        <v>-8518672</v>
      </c>
      <c r="J194" s="27">
        <v>10</v>
      </c>
      <c r="L194">
        <v>193</v>
      </c>
      <c r="M194">
        <f t="shared" si="25"/>
        <v>12117</v>
      </c>
      <c r="N194">
        <v>192</v>
      </c>
      <c r="O194" s="41">
        <v>37923</v>
      </c>
      <c r="P194" s="47">
        <f t="shared" si="21"/>
        <v>379230</v>
      </c>
      <c r="Q194" s="27">
        <v>510</v>
      </c>
      <c r="R194">
        <v>380</v>
      </c>
      <c r="S194" s="19" t="s">
        <v>101</v>
      </c>
      <c r="T194" s="19" t="s">
        <v>119</v>
      </c>
      <c r="U194" s="24">
        <v>6.9999999999999999E-4</v>
      </c>
      <c r="W194">
        <f t="shared" si="27"/>
        <v>6840</v>
      </c>
      <c r="X194" s="49">
        <v>9180</v>
      </c>
      <c r="Y194">
        <f t="shared" ref="Y194:Y257" si="29">X194/Q194</f>
        <v>18</v>
      </c>
      <c r="AA194" s="62">
        <v>5</v>
      </c>
    </row>
    <row r="195" spans="1:27">
      <c r="A195">
        <v>194</v>
      </c>
      <c r="B195" t="s">
        <v>24</v>
      </c>
      <c r="C195">
        <v>4</v>
      </c>
      <c r="D195" s="35">
        <f t="shared" si="26"/>
        <v>245396</v>
      </c>
      <c r="E195" s="38">
        <v>703</v>
      </c>
      <c r="F195">
        <f t="shared" si="28"/>
        <v>101</v>
      </c>
      <c r="H195" s="37">
        <v>5838704</v>
      </c>
      <c r="I195" s="37">
        <f t="shared" si="23"/>
        <v>60048</v>
      </c>
      <c r="J195" s="26">
        <v>10</v>
      </c>
      <c r="L195">
        <v>194</v>
      </c>
      <c r="M195">
        <f t="shared" si="25"/>
        <v>12309</v>
      </c>
      <c r="N195">
        <v>192</v>
      </c>
      <c r="O195" s="42">
        <v>37962</v>
      </c>
      <c r="P195" s="47">
        <f t="shared" ref="P195:P258" si="30">J195*O195</f>
        <v>379620</v>
      </c>
      <c r="Q195" s="26">
        <v>510</v>
      </c>
      <c r="R195">
        <v>380</v>
      </c>
      <c r="S195" s="19" t="s">
        <v>101</v>
      </c>
      <c r="T195" s="19" t="s">
        <v>119</v>
      </c>
      <c r="U195" s="24">
        <v>6.9999999999999999E-4</v>
      </c>
      <c r="W195">
        <f t="shared" si="27"/>
        <v>6840</v>
      </c>
      <c r="X195" s="50">
        <v>9180</v>
      </c>
      <c r="Y195">
        <f t="shared" si="29"/>
        <v>18</v>
      </c>
      <c r="AA195" s="63">
        <v>5</v>
      </c>
    </row>
    <row r="196" spans="1:27">
      <c r="A196">
        <v>195</v>
      </c>
      <c r="B196" t="s">
        <v>24</v>
      </c>
      <c r="C196">
        <v>5</v>
      </c>
      <c r="D196" s="35">
        <f t="shared" si="26"/>
        <v>246099</v>
      </c>
      <c r="E196" s="38">
        <v>804</v>
      </c>
      <c r="F196">
        <f t="shared" si="28"/>
        <v>101</v>
      </c>
      <c r="H196" s="37">
        <v>14747616</v>
      </c>
      <c r="I196" s="37">
        <f t="shared" si="23"/>
        <v>8908912</v>
      </c>
      <c r="J196" s="27">
        <v>4</v>
      </c>
      <c r="L196">
        <v>195</v>
      </c>
      <c r="M196">
        <f t="shared" si="25"/>
        <v>12501</v>
      </c>
      <c r="N196">
        <v>192</v>
      </c>
      <c r="O196" s="41">
        <v>95000</v>
      </c>
      <c r="P196" s="47">
        <f t="shared" si="30"/>
        <v>380000</v>
      </c>
      <c r="Q196" s="27">
        <v>510</v>
      </c>
      <c r="R196">
        <v>380</v>
      </c>
      <c r="S196" s="19" t="s">
        <v>102</v>
      </c>
      <c r="T196" s="19" t="s">
        <v>119</v>
      </c>
      <c r="U196" s="24">
        <v>6.9999999999999999E-4</v>
      </c>
      <c r="W196">
        <f t="shared" si="27"/>
        <v>6840</v>
      </c>
      <c r="X196" s="49">
        <v>9180</v>
      </c>
      <c r="Y196">
        <f t="shared" si="29"/>
        <v>18</v>
      </c>
      <c r="AA196" s="62">
        <v>5</v>
      </c>
    </row>
    <row r="197" spans="1:27">
      <c r="A197">
        <v>196</v>
      </c>
      <c r="B197" t="s">
        <v>24</v>
      </c>
      <c r="C197">
        <v>6</v>
      </c>
      <c r="D197" s="35">
        <f t="shared" si="26"/>
        <v>246903</v>
      </c>
      <c r="E197" s="38">
        <v>905</v>
      </c>
      <c r="F197">
        <f>E197-E196</f>
        <v>101</v>
      </c>
      <c r="H197" s="37">
        <v>5959712</v>
      </c>
      <c r="I197" s="37">
        <f t="shared" ref="I197:I260" si="31">H197-H196</f>
        <v>-8787904</v>
      </c>
      <c r="J197" s="26">
        <v>10</v>
      </c>
      <c r="L197">
        <v>196</v>
      </c>
      <c r="M197">
        <f t="shared" si="25"/>
        <v>12693</v>
      </c>
      <c r="N197">
        <v>192</v>
      </c>
      <c r="O197" s="42">
        <v>38038</v>
      </c>
      <c r="P197" s="47">
        <f t="shared" si="30"/>
        <v>380380</v>
      </c>
      <c r="Q197" s="26">
        <v>510</v>
      </c>
      <c r="R197">
        <v>380</v>
      </c>
      <c r="S197" s="19" t="s">
        <v>101</v>
      </c>
      <c r="T197" s="19" t="s">
        <v>119</v>
      </c>
      <c r="U197" s="24">
        <v>8.0000000000000004E-4</v>
      </c>
      <c r="W197">
        <f t="shared" si="27"/>
        <v>6840</v>
      </c>
      <c r="X197" s="50">
        <v>9180</v>
      </c>
      <c r="Y197">
        <f t="shared" si="29"/>
        <v>18</v>
      </c>
      <c r="AA197" s="63">
        <v>5</v>
      </c>
    </row>
    <row r="198" spans="1:27">
      <c r="A198">
        <v>197</v>
      </c>
      <c r="B198" t="s">
        <v>24</v>
      </c>
      <c r="C198">
        <v>7</v>
      </c>
      <c r="D198" s="35">
        <f t="shared" si="26"/>
        <v>247808</v>
      </c>
      <c r="E198" s="38">
        <v>1006</v>
      </c>
      <c r="F198">
        <f t="shared" si="28"/>
        <v>101</v>
      </c>
      <c r="H198" s="37">
        <v>6020672</v>
      </c>
      <c r="I198" s="37">
        <f t="shared" si="31"/>
        <v>60960</v>
      </c>
      <c r="J198" s="27">
        <v>10</v>
      </c>
      <c r="L198">
        <v>197</v>
      </c>
      <c r="M198">
        <f t="shared" si="25"/>
        <v>12885</v>
      </c>
      <c r="N198">
        <v>192</v>
      </c>
      <c r="O198" s="41">
        <v>38077</v>
      </c>
      <c r="P198" s="47">
        <f t="shared" si="30"/>
        <v>380770</v>
      </c>
      <c r="Q198" s="27">
        <v>510</v>
      </c>
      <c r="R198">
        <v>380</v>
      </c>
      <c r="S198" s="19" t="s">
        <v>101</v>
      </c>
      <c r="T198" s="19" t="s">
        <v>119</v>
      </c>
      <c r="U198" s="24">
        <v>8.0000000000000004E-4</v>
      </c>
      <c r="W198">
        <f t="shared" si="27"/>
        <v>6840</v>
      </c>
      <c r="X198" s="49">
        <v>9180</v>
      </c>
      <c r="Y198">
        <f t="shared" si="29"/>
        <v>18</v>
      </c>
      <c r="AA198" s="62">
        <v>5</v>
      </c>
    </row>
    <row r="199" spans="1:27">
      <c r="A199">
        <v>198</v>
      </c>
      <c r="B199" t="s">
        <v>24</v>
      </c>
      <c r="C199">
        <v>8</v>
      </c>
      <c r="D199" s="35">
        <f t="shared" si="26"/>
        <v>248814</v>
      </c>
      <c r="E199" s="38">
        <v>1107</v>
      </c>
      <c r="F199">
        <f t="shared" si="28"/>
        <v>101</v>
      </c>
      <c r="H199" s="37">
        <v>6081952</v>
      </c>
      <c r="I199" s="37">
        <f t="shared" si="31"/>
        <v>61280</v>
      </c>
      <c r="J199" s="26">
        <v>10</v>
      </c>
      <c r="L199">
        <v>198</v>
      </c>
      <c r="M199">
        <f t="shared" si="25"/>
        <v>13077</v>
      </c>
      <c r="N199">
        <v>192</v>
      </c>
      <c r="O199" s="42">
        <v>38115</v>
      </c>
      <c r="P199" s="47">
        <f t="shared" si="30"/>
        <v>381150</v>
      </c>
      <c r="Q199" s="26">
        <v>510</v>
      </c>
      <c r="R199">
        <v>380</v>
      </c>
      <c r="S199" s="19" t="s">
        <v>101</v>
      </c>
      <c r="T199" s="19" t="s">
        <v>119</v>
      </c>
      <c r="U199" s="24">
        <v>8.0000000000000004E-4</v>
      </c>
      <c r="W199">
        <f t="shared" si="27"/>
        <v>6840</v>
      </c>
      <c r="X199" s="50">
        <v>9180</v>
      </c>
      <c r="Y199">
        <f t="shared" si="29"/>
        <v>18</v>
      </c>
      <c r="AA199" s="63">
        <v>5</v>
      </c>
    </row>
    <row r="200" spans="1:27">
      <c r="A200">
        <v>199</v>
      </c>
      <c r="B200" t="s">
        <v>24</v>
      </c>
      <c r="C200">
        <v>9</v>
      </c>
      <c r="D200" s="35">
        <f t="shared" si="26"/>
        <v>249921</v>
      </c>
      <c r="E200" s="38">
        <v>1208</v>
      </c>
      <c r="F200">
        <f t="shared" si="28"/>
        <v>101</v>
      </c>
      <c r="H200" s="37">
        <v>3417344</v>
      </c>
      <c r="I200" s="37">
        <f t="shared" si="31"/>
        <v>-2664608</v>
      </c>
      <c r="J200" s="27">
        <v>18</v>
      </c>
      <c r="L200">
        <v>199</v>
      </c>
      <c r="M200">
        <f t="shared" si="25"/>
        <v>13269</v>
      </c>
      <c r="N200">
        <v>192</v>
      </c>
      <c r="O200" s="41">
        <v>21223</v>
      </c>
      <c r="P200" s="47">
        <f t="shared" si="30"/>
        <v>382014</v>
      </c>
      <c r="Q200" s="27">
        <v>510</v>
      </c>
      <c r="R200">
        <v>380</v>
      </c>
      <c r="S200" s="19" t="s">
        <v>101</v>
      </c>
      <c r="T200" s="19" t="s">
        <v>119</v>
      </c>
      <c r="U200" s="24">
        <v>8.0000000000000004E-4</v>
      </c>
      <c r="W200">
        <f t="shared" si="27"/>
        <v>6840</v>
      </c>
      <c r="X200" s="49">
        <v>9180</v>
      </c>
      <c r="Y200">
        <f t="shared" si="29"/>
        <v>18</v>
      </c>
      <c r="AA200" s="62">
        <v>5</v>
      </c>
    </row>
    <row r="201" spans="1:27" ht="17.25" thickBot="1">
      <c r="A201">
        <v>200</v>
      </c>
      <c r="B201" t="s">
        <v>24</v>
      </c>
      <c r="C201">
        <v>10</v>
      </c>
      <c r="D201" s="35">
        <f t="shared" si="26"/>
        <v>251129</v>
      </c>
      <c r="E201" s="38">
        <v>1309</v>
      </c>
      <c r="F201">
        <f t="shared" si="28"/>
        <v>101</v>
      </c>
      <c r="H201" s="37">
        <v>3451776</v>
      </c>
      <c r="I201" s="37">
        <f t="shared" si="31"/>
        <v>34432</v>
      </c>
      <c r="J201" s="28">
        <v>18</v>
      </c>
      <c r="L201">
        <v>200</v>
      </c>
      <c r="M201">
        <f>M200+N201</f>
        <v>13461</v>
      </c>
      <c r="N201">
        <v>192</v>
      </c>
      <c r="O201" s="43">
        <v>21245</v>
      </c>
      <c r="P201" s="47">
        <f t="shared" si="30"/>
        <v>382410</v>
      </c>
      <c r="Q201" s="28">
        <v>510</v>
      </c>
      <c r="R201">
        <v>380</v>
      </c>
      <c r="S201" s="19" t="s">
        <v>102</v>
      </c>
      <c r="T201" s="19" t="s">
        <v>119</v>
      </c>
      <c r="U201" s="24">
        <v>8.0000000000000004E-4</v>
      </c>
      <c r="W201">
        <f t="shared" si="27"/>
        <v>6840</v>
      </c>
      <c r="X201" s="51">
        <v>9180</v>
      </c>
      <c r="Y201">
        <f t="shared" si="29"/>
        <v>18</v>
      </c>
      <c r="AA201" s="64">
        <v>5</v>
      </c>
    </row>
    <row r="202" spans="1:27">
      <c r="A202" s="6">
        <v>201</v>
      </c>
      <c r="B202" s="6" t="s">
        <v>25</v>
      </c>
      <c r="C202" s="6">
        <v>1</v>
      </c>
      <c r="D202" s="36">
        <f t="shared" si="26"/>
        <v>252438</v>
      </c>
      <c r="E202" s="39">
        <v>150000</v>
      </c>
      <c r="F202" s="6">
        <f t="shared" ref="F202:F264" si="32">E202-E201</f>
        <v>148691</v>
      </c>
      <c r="H202" s="37">
        <v>18042768</v>
      </c>
      <c r="I202" s="37">
        <f t="shared" si="31"/>
        <v>14590992</v>
      </c>
      <c r="J202" s="27">
        <v>4</v>
      </c>
      <c r="L202" s="6">
        <v>201</v>
      </c>
      <c r="M202">
        <f t="shared" ref="M202:M265" si="33">M201+N202</f>
        <v>18461</v>
      </c>
      <c r="N202">
        <v>5000</v>
      </c>
      <c r="O202" s="41">
        <v>104920</v>
      </c>
      <c r="P202" s="47">
        <f t="shared" si="30"/>
        <v>419680</v>
      </c>
      <c r="Q202" s="55">
        <v>520</v>
      </c>
      <c r="R202">
        <v>400</v>
      </c>
      <c r="S202" s="19" t="s">
        <v>101</v>
      </c>
      <c r="T202" s="19" t="s">
        <v>119</v>
      </c>
      <c r="U202" s="24">
        <v>8.0000000000000004E-4</v>
      </c>
      <c r="W202">
        <f t="shared" si="27"/>
        <v>8400</v>
      </c>
      <c r="X202" s="49">
        <v>10920</v>
      </c>
      <c r="Y202">
        <f t="shared" si="29"/>
        <v>21</v>
      </c>
      <c r="AA202" s="62">
        <v>5</v>
      </c>
    </row>
    <row r="203" spans="1:27">
      <c r="A203">
        <v>202</v>
      </c>
      <c r="B203" t="s">
        <v>25</v>
      </c>
      <c r="C203">
        <v>2</v>
      </c>
      <c r="D203" s="35">
        <f t="shared" si="26"/>
        <v>402438</v>
      </c>
      <c r="E203" s="38">
        <v>1001</v>
      </c>
      <c r="F203">
        <v>131</v>
      </c>
      <c r="H203" s="37">
        <v>18222736</v>
      </c>
      <c r="I203" s="37">
        <f t="shared" si="31"/>
        <v>179968</v>
      </c>
      <c r="J203" s="26">
        <v>4</v>
      </c>
      <c r="L203">
        <v>202</v>
      </c>
      <c r="M203">
        <f t="shared" si="33"/>
        <v>18845</v>
      </c>
      <c r="N203">
        <v>384</v>
      </c>
      <c r="O203" s="42">
        <v>107836</v>
      </c>
      <c r="P203" s="47">
        <f t="shared" si="30"/>
        <v>431344</v>
      </c>
      <c r="Q203" s="26">
        <v>520</v>
      </c>
      <c r="R203">
        <v>400</v>
      </c>
      <c r="S203" s="19" t="s">
        <v>101</v>
      </c>
      <c r="T203" s="19" t="s">
        <v>119</v>
      </c>
      <c r="U203" s="24">
        <v>8.0000000000000004E-4</v>
      </c>
      <c r="W203">
        <f t="shared" si="27"/>
        <v>8400</v>
      </c>
      <c r="X203" s="50">
        <v>10920</v>
      </c>
      <c r="Y203">
        <f t="shared" si="29"/>
        <v>21</v>
      </c>
      <c r="AA203" s="63">
        <v>5</v>
      </c>
    </row>
    <row r="204" spans="1:27">
      <c r="A204">
        <v>203</v>
      </c>
      <c r="B204" t="s">
        <v>25</v>
      </c>
      <c r="C204">
        <v>3</v>
      </c>
      <c r="D204" s="35">
        <f t="shared" si="26"/>
        <v>403439</v>
      </c>
      <c r="E204" s="38">
        <v>2002</v>
      </c>
      <c r="F204">
        <f t="shared" si="28"/>
        <v>1001</v>
      </c>
      <c r="H204" s="37">
        <v>12284416</v>
      </c>
      <c r="I204" s="37">
        <f t="shared" si="31"/>
        <v>-5938320</v>
      </c>
      <c r="J204" s="27">
        <v>6</v>
      </c>
      <c r="L204">
        <v>203</v>
      </c>
      <c r="M204">
        <f t="shared" si="33"/>
        <v>19229</v>
      </c>
      <c r="N204">
        <v>384</v>
      </c>
      <c r="O204" s="41">
        <v>72053</v>
      </c>
      <c r="P204" s="47">
        <f t="shared" si="30"/>
        <v>432318</v>
      </c>
      <c r="Q204" s="27">
        <v>520</v>
      </c>
      <c r="R204">
        <v>400</v>
      </c>
      <c r="S204" s="19" t="s">
        <v>101</v>
      </c>
      <c r="T204" s="19" t="s">
        <v>119</v>
      </c>
      <c r="U204" s="24">
        <v>8.0000000000000004E-4</v>
      </c>
      <c r="W204">
        <f t="shared" si="27"/>
        <v>8400</v>
      </c>
      <c r="X204" s="49">
        <v>10920</v>
      </c>
      <c r="Y204">
        <f t="shared" si="29"/>
        <v>21</v>
      </c>
      <c r="AA204" s="62">
        <v>5</v>
      </c>
    </row>
    <row r="205" spans="1:27">
      <c r="A205">
        <v>204</v>
      </c>
      <c r="B205" t="s">
        <v>25</v>
      </c>
      <c r="C205">
        <v>4</v>
      </c>
      <c r="D205" s="35">
        <f t="shared" si="26"/>
        <v>405441</v>
      </c>
      <c r="E205" s="38">
        <v>3003</v>
      </c>
      <c r="F205">
        <f t="shared" si="28"/>
        <v>1001</v>
      </c>
      <c r="H205" s="37">
        <v>12405744</v>
      </c>
      <c r="I205" s="37">
        <f t="shared" si="31"/>
        <v>121328</v>
      </c>
      <c r="J205" s="26">
        <v>6</v>
      </c>
      <c r="L205">
        <v>204</v>
      </c>
      <c r="M205">
        <f t="shared" si="33"/>
        <v>19613</v>
      </c>
      <c r="N205">
        <v>384</v>
      </c>
      <c r="O205" s="42">
        <v>72122</v>
      </c>
      <c r="P205" s="47">
        <f t="shared" si="30"/>
        <v>432732</v>
      </c>
      <c r="Q205" s="26">
        <v>520</v>
      </c>
      <c r="R205">
        <v>400</v>
      </c>
      <c r="S205" s="19" t="s">
        <v>101</v>
      </c>
      <c r="T205" s="19" t="s">
        <v>119</v>
      </c>
      <c r="U205" s="24">
        <v>8.0000000000000004E-4</v>
      </c>
      <c r="W205">
        <f t="shared" si="27"/>
        <v>8400</v>
      </c>
      <c r="X205" s="50">
        <v>10920</v>
      </c>
      <c r="Y205">
        <f t="shared" si="29"/>
        <v>21</v>
      </c>
      <c r="AA205" s="63">
        <v>5</v>
      </c>
    </row>
    <row r="206" spans="1:27">
      <c r="A206">
        <v>205</v>
      </c>
      <c r="B206" t="s">
        <v>25</v>
      </c>
      <c r="C206">
        <v>5</v>
      </c>
      <c r="D206" s="35">
        <f t="shared" si="26"/>
        <v>408444</v>
      </c>
      <c r="E206" s="38">
        <v>4004</v>
      </c>
      <c r="F206">
        <f t="shared" si="28"/>
        <v>1001</v>
      </c>
      <c r="H206" s="37">
        <v>12527664</v>
      </c>
      <c r="I206" s="37">
        <f t="shared" si="31"/>
        <v>121920</v>
      </c>
      <c r="J206" s="27">
        <v>6</v>
      </c>
      <c r="L206">
        <v>205</v>
      </c>
      <c r="M206">
        <f t="shared" si="33"/>
        <v>19997</v>
      </c>
      <c r="N206">
        <v>384</v>
      </c>
      <c r="O206" s="41">
        <v>72194</v>
      </c>
      <c r="P206" s="47">
        <f t="shared" si="30"/>
        <v>433164</v>
      </c>
      <c r="Q206" s="27">
        <v>520</v>
      </c>
      <c r="R206">
        <v>400</v>
      </c>
      <c r="S206" s="19" t="s">
        <v>102</v>
      </c>
      <c r="T206" s="19" t="s">
        <v>119</v>
      </c>
      <c r="U206" s="24">
        <v>8.0000000000000004E-4</v>
      </c>
      <c r="W206">
        <f t="shared" si="27"/>
        <v>8400</v>
      </c>
      <c r="X206" s="49">
        <v>10920</v>
      </c>
      <c r="Y206">
        <f t="shared" si="29"/>
        <v>21</v>
      </c>
      <c r="AA206" s="62">
        <v>5</v>
      </c>
    </row>
    <row r="207" spans="1:27">
      <c r="A207">
        <v>206</v>
      </c>
      <c r="B207" t="s">
        <v>25</v>
      </c>
      <c r="C207">
        <v>6</v>
      </c>
      <c r="D207" s="35">
        <f t="shared" ref="D207:D222" si="34">D206+E206</f>
        <v>412448</v>
      </c>
      <c r="E207" s="38">
        <v>5005</v>
      </c>
      <c r="F207">
        <f t="shared" si="28"/>
        <v>1001</v>
      </c>
      <c r="H207" s="37">
        <v>4216720</v>
      </c>
      <c r="I207" s="37">
        <f t="shared" si="31"/>
        <v>-8310944</v>
      </c>
      <c r="J207" s="26">
        <v>18</v>
      </c>
      <c r="L207">
        <v>206</v>
      </c>
      <c r="M207">
        <f t="shared" si="33"/>
        <v>20381</v>
      </c>
      <c r="N207">
        <v>384</v>
      </c>
      <c r="O207" s="42">
        <v>24088</v>
      </c>
      <c r="P207" s="47">
        <f t="shared" si="30"/>
        <v>433584</v>
      </c>
      <c r="Q207" s="26">
        <v>520</v>
      </c>
      <c r="R207">
        <v>400</v>
      </c>
      <c r="S207" s="19" t="s">
        <v>101</v>
      </c>
      <c r="T207" s="19" t="s">
        <v>119</v>
      </c>
      <c r="U207" s="24">
        <v>8.9999999999999998E-4</v>
      </c>
      <c r="W207">
        <f t="shared" si="27"/>
        <v>8400</v>
      </c>
      <c r="X207" s="50">
        <v>10920</v>
      </c>
      <c r="Y207">
        <f t="shared" si="29"/>
        <v>21</v>
      </c>
      <c r="AA207" s="63">
        <v>5</v>
      </c>
    </row>
    <row r="208" spans="1:27">
      <c r="A208">
        <v>207</v>
      </c>
      <c r="B208" t="s">
        <v>25</v>
      </c>
      <c r="C208">
        <v>7</v>
      </c>
      <c r="D208" s="35">
        <f t="shared" si="34"/>
        <v>417453</v>
      </c>
      <c r="E208" s="38">
        <v>6006</v>
      </c>
      <c r="F208">
        <f t="shared" si="28"/>
        <v>1001</v>
      </c>
      <c r="H208" s="37">
        <v>4257760</v>
      </c>
      <c r="I208" s="37">
        <f t="shared" si="31"/>
        <v>41040</v>
      </c>
      <c r="J208" s="27">
        <v>18</v>
      </c>
      <c r="L208">
        <v>207</v>
      </c>
      <c r="M208">
        <f t="shared" si="33"/>
        <v>20765</v>
      </c>
      <c r="N208">
        <v>384</v>
      </c>
      <c r="O208" s="41">
        <v>24112</v>
      </c>
      <c r="P208" s="47">
        <f t="shared" si="30"/>
        <v>434016</v>
      </c>
      <c r="Q208" s="27">
        <v>520</v>
      </c>
      <c r="R208">
        <v>400</v>
      </c>
      <c r="S208" s="19" t="s">
        <v>101</v>
      </c>
      <c r="T208" s="19" t="s">
        <v>119</v>
      </c>
      <c r="U208" s="24">
        <v>8.9999999999999998E-4</v>
      </c>
      <c r="W208">
        <f t="shared" si="27"/>
        <v>8400</v>
      </c>
      <c r="X208" s="49">
        <v>10920</v>
      </c>
      <c r="Y208">
        <f t="shared" si="29"/>
        <v>21</v>
      </c>
      <c r="AA208" s="62">
        <v>5</v>
      </c>
    </row>
    <row r="209" spans="1:27">
      <c r="A209">
        <v>208</v>
      </c>
      <c r="B209" t="s">
        <v>25</v>
      </c>
      <c r="C209">
        <v>8</v>
      </c>
      <c r="D209" s="35">
        <f t="shared" si="34"/>
        <v>423459</v>
      </c>
      <c r="E209" s="38">
        <v>7007</v>
      </c>
      <c r="F209">
        <f t="shared" si="28"/>
        <v>1001</v>
      </c>
      <c r="H209" s="37">
        <v>7728544</v>
      </c>
      <c r="I209" s="37">
        <f t="shared" si="31"/>
        <v>3470784</v>
      </c>
      <c r="J209" s="26">
        <v>10</v>
      </c>
      <c r="L209">
        <v>208</v>
      </c>
      <c r="M209">
        <f t="shared" si="33"/>
        <v>21149</v>
      </c>
      <c r="N209">
        <v>384</v>
      </c>
      <c r="O209" s="42">
        <v>43389</v>
      </c>
      <c r="P209" s="47">
        <f t="shared" si="30"/>
        <v>433890</v>
      </c>
      <c r="Q209" s="26">
        <v>520</v>
      </c>
      <c r="R209">
        <v>400</v>
      </c>
      <c r="S209" s="19" t="s">
        <v>101</v>
      </c>
      <c r="T209" s="19" t="s">
        <v>119</v>
      </c>
      <c r="U209" s="24">
        <v>8.9999999999999998E-4</v>
      </c>
      <c r="W209">
        <f t="shared" si="27"/>
        <v>8400</v>
      </c>
      <c r="X209" s="50">
        <v>10920</v>
      </c>
      <c r="Y209">
        <f t="shared" si="29"/>
        <v>21</v>
      </c>
      <c r="AA209" s="63">
        <v>5</v>
      </c>
    </row>
    <row r="210" spans="1:27">
      <c r="A210">
        <v>209</v>
      </c>
      <c r="B210" t="s">
        <v>25</v>
      </c>
      <c r="C210">
        <v>9</v>
      </c>
      <c r="D210" s="35">
        <f t="shared" si="34"/>
        <v>430466</v>
      </c>
      <c r="E210" s="38">
        <v>8008</v>
      </c>
      <c r="F210">
        <f t="shared" si="28"/>
        <v>1001</v>
      </c>
      <c r="H210" s="37">
        <v>7803040</v>
      </c>
      <c r="I210" s="37">
        <f t="shared" si="31"/>
        <v>74496</v>
      </c>
      <c r="J210" s="27">
        <v>10</v>
      </c>
      <c r="L210">
        <v>209</v>
      </c>
      <c r="M210">
        <f t="shared" si="33"/>
        <v>21533</v>
      </c>
      <c r="N210">
        <v>384</v>
      </c>
      <c r="O210" s="41">
        <v>43434</v>
      </c>
      <c r="P210" s="47">
        <f t="shared" si="30"/>
        <v>434340</v>
      </c>
      <c r="Q210" s="27">
        <v>520</v>
      </c>
      <c r="R210">
        <v>400</v>
      </c>
      <c r="S210" s="19" t="s">
        <v>101</v>
      </c>
      <c r="T210" s="19" t="s">
        <v>119</v>
      </c>
      <c r="U210" s="24">
        <v>8.9999999999999998E-4</v>
      </c>
      <c r="W210">
        <f t="shared" si="27"/>
        <v>8400</v>
      </c>
      <c r="X210" s="49">
        <v>10920</v>
      </c>
      <c r="Y210">
        <f t="shared" si="29"/>
        <v>21</v>
      </c>
      <c r="AA210" s="62">
        <v>5</v>
      </c>
    </row>
    <row r="211" spans="1:27">
      <c r="A211">
        <v>210</v>
      </c>
      <c r="B211" t="s">
        <v>25</v>
      </c>
      <c r="C211">
        <v>10</v>
      </c>
      <c r="D211" s="35">
        <f t="shared" si="34"/>
        <v>438474</v>
      </c>
      <c r="E211" s="38">
        <v>9009</v>
      </c>
      <c r="F211">
        <f t="shared" si="28"/>
        <v>1001</v>
      </c>
      <c r="H211" s="37">
        <v>7877888</v>
      </c>
      <c r="I211" s="37">
        <f t="shared" si="31"/>
        <v>74848</v>
      </c>
      <c r="J211" s="26">
        <v>10</v>
      </c>
      <c r="L211">
        <v>210</v>
      </c>
      <c r="M211">
        <f t="shared" si="33"/>
        <v>21917</v>
      </c>
      <c r="N211">
        <v>384</v>
      </c>
      <c r="O211" s="42">
        <v>43477</v>
      </c>
      <c r="P211" s="47">
        <f t="shared" si="30"/>
        <v>434770</v>
      </c>
      <c r="Q211" s="26">
        <v>520</v>
      </c>
      <c r="R211">
        <v>400</v>
      </c>
      <c r="S211" s="19" t="s">
        <v>102</v>
      </c>
      <c r="T211" s="19" t="s">
        <v>119</v>
      </c>
      <c r="U211" s="24">
        <v>8.9999999999999998E-4</v>
      </c>
      <c r="W211">
        <f t="shared" si="27"/>
        <v>8400</v>
      </c>
      <c r="X211" s="50">
        <v>10920</v>
      </c>
      <c r="Y211">
        <f t="shared" si="29"/>
        <v>21</v>
      </c>
      <c r="AA211" s="63">
        <v>5</v>
      </c>
    </row>
    <row r="212" spans="1:27">
      <c r="A212" s="6">
        <v>211</v>
      </c>
      <c r="B212" s="6" t="s">
        <v>25</v>
      </c>
      <c r="C212" s="6">
        <v>11</v>
      </c>
      <c r="D212" s="36">
        <f t="shared" si="34"/>
        <v>447483</v>
      </c>
      <c r="E212" s="39">
        <v>150000</v>
      </c>
      <c r="F212" s="6">
        <f t="shared" si="28"/>
        <v>140991</v>
      </c>
      <c r="H212" s="37">
        <v>6611008</v>
      </c>
      <c r="I212" s="37">
        <f t="shared" si="31"/>
        <v>-1266880</v>
      </c>
      <c r="J212" s="27">
        <v>12</v>
      </c>
      <c r="L212" s="6">
        <v>211</v>
      </c>
      <c r="M212">
        <f t="shared" si="33"/>
        <v>22301</v>
      </c>
      <c r="N212">
        <v>384</v>
      </c>
      <c r="O212" s="41">
        <v>36177</v>
      </c>
      <c r="P212" s="47">
        <f t="shared" si="30"/>
        <v>434124</v>
      </c>
      <c r="Q212" s="27">
        <v>530</v>
      </c>
      <c r="R212">
        <v>420</v>
      </c>
      <c r="S212" s="19" t="s">
        <v>101</v>
      </c>
      <c r="T212" s="19" t="s">
        <v>119</v>
      </c>
      <c r="U212" s="24">
        <v>8.9999999999999998E-4</v>
      </c>
      <c r="W212">
        <f t="shared" si="27"/>
        <v>8820</v>
      </c>
      <c r="X212" s="49">
        <v>11130</v>
      </c>
      <c r="Y212">
        <f t="shared" si="29"/>
        <v>21</v>
      </c>
      <c r="AA212" s="62">
        <v>5</v>
      </c>
    </row>
    <row r="213" spans="1:27">
      <c r="A213">
        <v>212</v>
      </c>
      <c r="B213" t="s">
        <v>25</v>
      </c>
      <c r="C213">
        <v>12</v>
      </c>
      <c r="D213" s="35">
        <f t="shared" si="34"/>
        <v>597483</v>
      </c>
      <c r="E213" s="38">
        <v>1001</v>
      </c>
      <c r="F213">
        <f t="shared" si="28"/>
        <v>-148999</v>
      </c>
      <c r="H213" s="37">
        <v>6673824</v>
      </c>
      <c r="I213" s="37">
        <f t="shared" si="31"/>
        <v>62816</v>
      </c>
      <c r="J213" s="26">
        <v>12</v>
      </c>
      <c r="L213">
        <v>212</v>
      </c>
      <c r="M213">
        <f t="shared" si="33"/>
        <v>22685</v>
      </c>
      <c r="N213">
        <v>384</v>
      </c>
      <c r="O213" s="42">
        <v>36215</v>
      </c>
      <c r="P213" s="47">
        <f t="shared" si="30"/>
        <v>434580</v>
      </c>
      <c r="Q213" s="26">
        <v>530</v>
      </c>
      <c r="R213">
        <v>420</v>
      </c>
      <c r="S213" s="19" t="s">
        <v>101</v>
      </c>
      <c r="T213" s="19" t="s">
        <v>119</v>
      </c>
      <c r="U213" s="24">
        <v>8.9999999999999998E-4</v>
      </c>
      <c r="W213">
        <f t="shared" si="27"/>
        <v>8820</v>
      </c>
      <c r="X213" s="50">
        <v>11130</v>
      </c>
      <c r="Y213">
        <f t="shared" si="29"/>
        <v>21</v>
      </c>
      <c r="AA213" s="63">
        <v>5</v>
      </c>
    </row>
    <row r="214" spans="1:27">
      <c r="A214">
        <v>213</v>
      </c>
      <c r="B214" t="s">
        <v>25</v>
      </c>
      <c r="C214">
        <v>13</v>
      </c>
      <c r="D214" s="35">
        <f t="shared" si="34"/>
        <v>598484</v>
      </c>
      <c r="E214" s="38">
        <v>2002</v>
      </c>
      <c r="F214">
        <f t="shared" si="28"/>
        <v>1001</v>
      </c>
      <c r="H214" s="37">
        <v>6736928</v>
      </c>
      <c r="I214" s="37">
        <f t="shared" si="31"/>
        <v>63104</v>
      </c>
      <c r="J214" s="27">
        <v>12</v>
      </c>
      <c r="L214">
        <v>213</v>
      </c>
      <c r="M214">
        <f t="shared" si="33"/>
        <v>23069</v>
      </c>
      <c r="N214">
        <v>384</v>
      </c>
      <c r="O214" s="41">
        <v>36252</v>
      </c>
      <c r="P214" s="47">
        <f t="shared" si="30"/>
        <v>435024</v>
      </c>
      <c r="Q214" s="27">
        <v>530</v>
      </c>
      <c r="R214">
        <v>420</v>
      </c>
      <c r="S214" s="19" t="s">
        <v>101</v>
      </c>
      <c r="T214" s="19" t="s">
        <v>119</v>
      </c>
      <c r="U214" s="24">
        <v>8.9999999999999998E-4</v>
      </c>
      <c r="W214">
        <f t="shared" si="27"/>
        <v>8820</v>
      </c>
      <c r="X214" s="49">
        <v>11130</v>
      </c>
      <c r="Y214">
        <f t="shared" si="29"/>
        <v>21</v>
      </c>
      <c r="AA214" s="62">
        <v>5</v>
      </c>
    </row>
    <row r="215" spans="1:27">
      <c r="A215">
        <v>214</v>
      </c>
      <c r="B215" t="s">
        <v>25</v>
      </c>
      <c r="C215">
        <v>14</v>
      </c>
      <c r="D215" s="35">
        <f t="shared" si="34"/>
        <v>600486</v>
      </c>
      <c r="E215" s="38">
        <v>3003</v>
      </c>
      <c r="F215">
        <f t="shared" si="28"/>
        <v>1001</v>
      </c>
      <c r="H215" s="37">
        <v>4550592</v>
      </c>
      <c r="I215" s="37">
        <f t="shared" si="31"/>
        <v>-2186336</v>
      </c>
      <c r="J215" s="26">
        <v>18</v>
      </c>
      <c r="L215">
        <v>214</v>
      </c>
      <c r="M215">
        <f t="shared" si="33"/>
        <v>23453</v>
      </c>
      <c r="N215">
        <v>384</v>
      </c>
      <c r="O215" s="42">
        <v>24284</v>
      </c>
      <c r="P215" s="47">
        <f t="shared" si="30"/>
        <v>437112</v>
      </c>
      <c r="Q215" s="26">
        <v>530</v>
      </c>
      <c r="R215">
        <v>420</v>
      </c>
      <c r="S215" s="19" t="s">
        <v>101</v>
      </c>
      <c r="T215" s="19" t="s">
        <v>119</v>
      </c>
      <c r="U215" s="24">
        <v>8.9999999999999998E-4</v>
      </c>
      <c r="W215">
        <f t="shared" si="27"/>
        <v>8820</v>
      </c>
      <c r="X215" s="50">
        <v>11130</v>
      </c>
      <c r="Y215">
        <f t="shared" si="29"/>
        <v>21</v>
      </c>
      <c r="AA215" s="63">
        <v>5</v>
      </c>
    </row>
    <row r="216" spans="1:27">
      <c r="A216">
        <v>215</v>
      </c>
      <c r="B216" t="s">
        <v>25</v>
      </c>
      <c r="C216">
        <v>15</v>
      </c>
      <c r="D216" s="35">
        <f t="shared" si="34"/>
        <v>603489</v>
      </c>
      <c r="E216" s="38">
        <v>4004</v>
      </c>
      <c r="F216">
        <f t="shared" si="28"/>
        <v>1001</v>
      </c>
      <c r="H216" s="37">
        <v>4593232</v>
      </c>
      <c r="I216" s="37">
        <f t="shared" si="31"/>
        <v>42640</v>
      </c>
      <c r="J216" s="27">
        <v>18</v>
      </c>
      <c r="L216">
        <v>215</v>
      </c>
      <c r="M216">
        <f t="shared" si="33"/>
        <v>23837</v>
      </c>
      <c r="N216">
        <v>384</v>
      </c>
      <c r="O216" s="41">
        <v>24309</v>
      </c>
      <c r="P216" s="47">
        <f t="shared" si="30"/>
        <v>437562</v>
      </c>
      <c r="Q216" s="27">
        <v>530</v>
      </c>
      <c r="R216">
        <v>420</v>
      </c>
      <c r="S216" s="19" t="s">
        <v>102</v>
      </c>
      <c r="T216" s="19" t="s">
        <v>119</v>
      </c>
      <c r="U216" s="24">
        <v>8.9999999999999998E-4</v>
      </c>
      <c r="W216">
        <f t="shared" si="27"/>
        <v>8820</v>
      </c>
      <c r="X216" s="49">
        <v>11130</v>
      </c>
      <c r="Y216">
        <f t="shared" si="29"/>
        <v>21</v>
      </c>
      <c r="AA216" s="62">
        <v>5</v>
      </c>
    </row>
    <row r="217" spans="1:27">
      <c r="A217">
        <v>216</v>
      </c>
      <c r="B217" t="s">
        <v>26</v>
      </c>
      <c r="C217">
        <v>1</v>
      </c>
      <c r="D217" s="35">
        <f t="shared" si="34"/>
        <v>607493</v>
      </c>
      <c r="E217" s="38">
        <v>5005</v>
      </c>
      <c r="F217">
        <f t="shared" si="28"/>
        <v>1001</v>
      </c>
      <c r="H217" s="37">
        <v>8334480</v>
      </c>
      <c r="I217" s="37">
        <f t="shared" si="31"/>
        <v>3741248</v>
      </c>
      <c r="J217" s="26">
        <v>10</v>
      </c>
      <c r="L217">
        <v>216</v>
      </c>
      <c r="M217">
        <f t="shared" si="33"/>
        <v>24221</v>
      </c>
      <c r="N217">
        <v>384</v>
      </c>
      <c r="O217" s="42">
        <v>43744</v>
      </c>
      <c r="P217" s="47">
        <f t="shared" si="30"/>
        <v>437440</v>
      </c>
      <c r="Q217" s="26">
        <v>530</v>
      </c>
      <c r="R217">
        <v>420</v>
      </c>
      <c r="S217" s="19" t="s">
        <v>101</v>
      </c>
      <c r="T217" s="19" t="s">
        <v>119</v>
      </c>
      <c r="U217" s="24">
        <v>1E-3</v>
      </c>
      <c r="W217">
        <f t="shared" si="27"/>
        <v>8820</v>
      </c>
      <c r="X217" s="50">
        <v>11130</v>
      </c>
      <c r="Y217">
        <f t="shared" si="29"/>
        <v>21</v>
      </c>
      <c r="AA217" s="63">
        <v>5</v>
      </c>
    </row>
    <row r="218" spans="1:27">
      <c r="A218">
        <v>217</v>
      </c>
      <c r="B218" t="s">
        <v>26</v>
      </c>
      <c r="C218">
        <v>2</v>
      </c>
      <c r="D218" s="35">
        <f t="shared" si="34"/>
        <v>612498</v>
      </c>
      <c r="E218" s="38">
        <v>6006</v>
      </c>
      <c r="F218">
        <f t="shared" si="28"/>
        <v>1001</v>
      </c>
      <c r="H218" s="37">
        <v>8411824</v>
      </c>
      <c r="I218" s="37">
        <f t="shared" si="31"/>
        <v>77344</v>
      </c>
      <c r="J218" s="27">
        <v>10</v>
      </c>
      <c r="L218">
        <v>217</v>
      </c>
      <c r="M218">
        <f t="shared" si="33"/>
        <v>24605</v>
      </c>
      <c r="N218">
        <v>384</v>
      </c>
      <c r="O218" s="41">
        <v>43789</v>
      </c>
      <c r="P218" s="47">
        <f t="shared" si="30"/>
        <v>437890</v>
      </c>
      <c r="Q218" s="27">
        <v>530</v>
      </c>
      <c r="R218">
        <v>420</v>
      </c>
      <c r="S218" s="19" t="s">
        <v>101</v>
      </c>
      <c r="T218" s="19" t="s">
        <v>119</v>
      </c>
      <c r="U218" s="24">
        <v>1E-3</v>
      </c>
      <c r="W218">
        <f t="shared" si="27"/>
        <v>8820</v>
      </c>
      <c r="X218" s="49">
        <v>11130</v>
      </c>
      <c r="Y218">
        <f t="shared" si="29"/>
        <v>21</v>
      </c>
      <c r="AA218" s="62">
        <v>5</v>
      </c>
    </row>
    <row r="219" spans="1:27">
      <c r="A219">
        <v>218</v>
      </c>
      <c r="B219" t="s">
        <v>26</v>
      </c>
      <c r="C219">
        <v>3</v>
      </c>
      <c r="D219" s="35">
        <f t="shared" si="34"/>
        <v>618504</v>
      </c>
      <c r="E219" s="38">
        <v>7007</v>
      </c>
      <c r="F219">
        <f t="shared" si="28"/>
        <v>1001</v>
      </c>
      <c r="H219" s="37">
        <v>21223840</v>
      </c>
      <c r="I219" s="37">
        <f t="shared" si="31"/>
        <v>12812016</v>
      </c>
      <c r="J219" s="26">
        <v>4</v>
      </c>
      <c r="L219">
        <v>218</v>
      </c>
      <c r="M219">
        <f t="shared" si="33"/>
        <v>24989</v>
      </c>
      <c r="N219">
        <v>384</v>
      </c>
      <c r="O219" s="42">
        <v>109580</v>
      </c>
      <c r="P219" s="47">
        <f t="shared" si="30"/>
        <v>438320</v>
      </c>
      <c r="Q219" s="26">
        <v>530</v>
      </c>
      <c r="R219">
        <v>420</v>
      </c>
      <c r="S219" s="19" t="s">
        <v>101</v>
      </c>
      <c r="T219" s="19" t="s">
        <v>119</v>
      </c>
      <c r="U219" s="24">
        <v>1E-3</v>
      </c>
      <c r="W219">
        <f t="shared" si="27"/>
        <v>8820</v>
      </c>
      <c r="X219" s="50">
        <v>11130</v>
      </c>
      <c r="Y219">
        <f t="shared" si="29"/>
        <v>21</v>
      </c>
      <c r="AA219" s="63">
        <v>5</v>
      </c>
    </row>
    <row r="220" spans="1:27">
      <c r="A220">
        <v>219</v>
      </c>
      <c r="B220" t="s">
        <v>26</v>
      </c>
      <c r="C220">
        <v>4</v>
      </c>
      <c r="D220" s="35">
        <f t="shared" si="34"/>
        <v>625511</v>
      </c>
      <c r="E220" s="38">
        <v>8008</v>
      </c>
      <c r="F220">
        <f t="shared" si="28"/>
        <v>1001</v>
      </c>
      <c r="H220" s="37">
        <v>21418992</v>
      </c>
      <c r="I220" s="37">
        <f t="shared" si="31"/>
        <v>195152</v>
      </c>
      <c r="J220" s="27">
        <v>4</v>
      </c>
      <c r="L220">
        <v>219</v>
      </c>
      <c r="M220">
        <f t="shared" si="33"/>
        <v>25373</v>
      </c>
      <c r="N220">
        <v>384</v>
      </c>
      <c r="O220" s="41">
        <v>109692</v>
      </c>
      <c r="P220" s="47">
        <f t="shared" si="30"/>
        <v>438768</v>
      </c>
      <c r="Q220" s="27">
        <v>530</v>
      </c>
      <c r="R220">
        <v>420</v>
      </c>
      <c r="S220" s="19" t="s">
        <v>101</v>
      </c>
      <c r="T220" s="19" t="s">
        <v>119</v>
      </c>
      <c r="U220" s="24">
        <v>1E-3</v>
      </c>
      <c r="W220">
        <f t="shared" si="27"/>
        <v>8820</v>
      </c>
      <c r="X220" s="49">
        <v>11130</v>
      </c>
      <c r="Y220">
        <f t="shared" si="29"/>
        <v>21</v>
      </c>
      <c r="AA220" s="62">
        <v>5</v>
      </c>
    </row>
    <row r="221" spans="1:27" ht="17.25" thickBot="1">
      <c r="A221">
        <v>220</v>
      </c>
      <c r="B221" t="s">
        <v>26</v>
      </c>
      <c r="C221">
        <v>5</v>
      </c>
      <c r="D221" s="35">
        <f t="shared" si="34"/>
        <v>633519</v>
      </c>
      <c r="E221" s="38">
        <v>9009</v>
      </c>
      <c r="F221">
        <f t="shared" si="28"/>
        <v>1001</v>
      </c>
      <c r="H221" s="37">
        <v>21615056</v>
      </c>
      <c r="I221" s="37">
        <f t="shared" si="31"/>
        <v>196064</v>
      </c>
      <c r="J221" s="28">
        <v>4</v>
      </c>
      <c r="L221">
        <v>220</v>
      </c>
      <c r="M221">
        <f t="shared" si="33"/>
        <v>25757</v>
      </c>
      <c r="N221">
        <v>384</v>
      </c>
      <c r="O221" s="43">
        <v>109808</v>
      </c>
      <c r="P221" s="47">
        <f t="shared" si="30"/>
        <v>439232</v>
      </c>
      <c r="Q221" s="28">
        <v>530</v>
      </c>
      <c r="R221">
        <v>420</v>
      </c>
      <c r="S221" s="19" t="s">
        <v>102</v>
      </c>
      <c r="T221" s="19" t="s">
        <v>119</v>
      </c>
      <c r="U221" s="24">
        <v>1E-3</v>
      </c>
      <c r="W221">
        <f t="shared" si="27"/>
        <v>8820</v>
      </c>
      <c r="X221" s="51">
        <v>11130</v>
      </c>
      <c r="Y221">
        <f t="shared" si="29"/>
        <v>21</v>
      </c>
      <c r="AA221" s="64">
        <v>5</v>
      </c>
    </row>
    <row r="222" spans="1:27">
      <c r="A222" s="6">
        <v>221</v>
      </c>
      <c r="B222" s="6" t="s">
        <v>26</v>
      </c>
      <c r="C222" s="6">
        <v>6</v>
      </c>
      <c r="D222" s="36">
        <f t="shared" si="34"/>
        <v>642528</v>
      </c>
      <c r="E222" s="39">
        <v>150000</v>
      </c>
      <c r="F222" s="6">
        <f t="shared" si="32"/>
        <v>140991</v>
      </c>
      <c r="H222" s="37">
        <v>19263672</v>
      </c>
      <c r="I222" s="37">
        <f t="shared" si="31"/>
        <v>-2351384</v>
      </c>
      <c r="J222" s="27">
        <v>8</v>
      </c>
      <c r="L222" s="6">
        <v>221</v>
      </c>
      <c r="M222">
        <f t="shared" si="33"/>
        <v>26269</v>
      </c>
      <c r="N222">
        <v>512</v>
      </c>
      <c r="O222" s="41">
        <v>62952</v>
      </c>
      <c r="P222" s="47">
        <f t="shared" si="30"/>
        <v>503616</v>
      </c>
      <c r="Q222" s="27">
        <v>540</v>
      </c>
      <c r="R222">
        <v>440</v>
      </c>
      <c r="S222" s="19" t="s">
        <v>101</v>
      </c>
      <c r="T222" s="19" t="s">
        <v>119</v>
      </c>
      <c r="U222" s="24">
        <v>1E-3</v>
      </c>
      <c r="W222">
        <f t="shared" si="27"/>
        <v>9240</v>
      </c>
      <c r="X222" s="49">
        <v>11340</v>
      </c>
      <c r="Y222">
        <f t="shared" si="29"/>
        <v>21</v>
      </c>
      <c r="AA222" s="62">
        <v>5</v>
      </c>
    </row>
    <row r="223" spans="1:27">
      <c r="A223">
        <v>222</v>
      </c>
      <c r="B223" t="s">
        <v>26</v>
      </c>
      <c r="C223">
        <v>7</v>
      </c>
      <c r="D223" s="35">
        <f t="shared" ref="D223:D242" si="35">D222+E222</f>
        <v>792528</v>
      </c>
      <c r="E223" s="38">
        <v>1001</v>
      </c>
      <c r="F223">
        <f t="shared" si="28"/>
        <v>-148999</v>
      </c>
      <c r="H223" s="37">
        <v>19438398</v>
      </c>
      <c r="I223" s="37">
        <f t="shared" si="31"/>
        <v>174726</v>
      </c>
      <c r="J223" s="26">
        <v>8</v>
      </c>
      <c r="L223">
        <v>222</v>
      </c>
      <c r="M223">
        <f t="shared" si="33"/>
        <v>26781</v>
      </c>
      <c r="N223">
        <v>512</v>
      </c>
      <c r="O223" s="42">
        <v>64702</v>
      </c>
      <c r="P223" s="47">
        <f t="shared" si="30"/>
        <v>517616</v>
      </c>
      <c r="Q223" s="26">
        <v>540</v>
      </c>
      <c r="R223">
        <v>440</v>
      </c>
      <c r="S223" s="19" t="s">
        <v>101</v>
      </c>
      <c r="T223" s="19" t="s">
        <v>119</v>
      </c>
      <c r="U223" s="24">
        <v>1E-3</v>
      </c>
      <c r="W223">
        <f t="shared" si="27"/>
        <v>9240</v>
      </c>
      <c r="X223" s="50">
        <v>11340</v>
      </c>
      <c r="Y223">
        <f t="shared" si="29"/>
        <v>21</v>
      </c>
      <c r="AA223" s="63">
        <v>5</v>
      </c>
    </row>
    <row r="224" spans="1:27">
      <c r="A224">
        <v>223</v>
      </c>
      <c r="B224" t="s">
        <v>26</v>
      </c>
      <c r="C224">
        <v>8</v>
      </c>
      <c r="D224" s="35">
        <f t="shared" si="35"/>
        <v>793529</v>
      </c>
      <c r="E224" s="38">
        <v>2002</v>
      </c>
      <c r="F224">
        <f t="shared" si="32"/>
        <v>1001</v>
      </c>
      <c r="H224" s="37">
        <v>8728200</v>
      </c>
      <c r="I224" s="37">
        <f t="shared" si="31"/>
        <v>-10710198</v>
      </c>
      <c r="J224" s="27">
        <v>18</v>
      </c>
      <c r="L224">
        <v>223</v>
      </c>
      <c r="M224">
        <f t="shared" si="33"/>
        <v>27293</v>
      </c>
      <c r="N224">
        <v>512</v>
      </c>
      <c r="O224" s="41">
        <v>28821</v>
      </c>
      <c r="P224" s="47">
        <f t="shared" si="30"/>
        <v>518778</v>
      </c>
      <c r="Q224" s="27">
        <v>540</v>
      </c>
      <c r="R224">
        <v>440</v>
      </c>
      <c r="S224" s="19" t="s">
        <v>101</v>
      </c>
      <c r="T224" s="19" t="s">
        <v>119</v>
      </c>
      <c r="U224" s="24">
        <v>1E-3</v>
      </c>
      <c r="W224">
        <f t="shared" si="27"/>
        <v>9240</v>
      </c>
      <c r="X224" s="49">
        <v>11340</v>
      </c>
      <c r="Y224">
        <f t="shared" si="29"/>
        <v>21</v>
      </c>
      <c r="AA224" s="62">
        <v>5</v>
      </c>
    </row>
    <row r="225" spans="1:27">
      <c r="A225">
        <v>224</v>
      </c>
      <c r="B225" t="s">
        <v>26</v>
      </c>
      <c r="C225">
        <v>9</v>
      </c>
      <c r="D225" s="35">
        <f t="shared" si="35"/>
        <v>795531</v>
      </c>
      <c r="E225" s="38">
        <v>3003</v>
      </c>
      <c r="F225">
        <f t="shared" si="32"/>
        <v>1001</v>
      </c>
      <c r="H225" s="37">
        <v>8806644</v>
      </c>
      <c r="I225" s="37">
        <f t="shared" si="31"/>
        <v>78444</v>
      </c>
      <c r="J225" s="26">
        <v>18</v>
      </c>
      <c r="L225">
        <v>224</v>
      </c>
      <c r="M225">
        <f t="shared" si="33"/>
        <v>27805</v>
      </c>
      <c r="N225">
        <v>512</v>
      </c>
      <c r="O225" s="42">
        <v>28848</v>
      </c>
      <c r="P225" s="47">
        <f t="shared" si="30"/>
        <v>519264</v>
      </c>
      <c r="Q225" s="26">
        <v>540</v>
      </c>
      <c r="R225">
        <v>440</v>
      </c>
      <c r="S225" s="19" t="s">
        <v>101</v>
      </c>
      <c r="T225" s="19" t="s">
        <v>119</v>
      </c>
      <c r="U225" s="24">
        <v>1E-3</v>
      </c>
      <c r="W225">
        <f t="shared" si="27"/>
        <v>9240</v>
      </c>
      <c r="X225" s="50">
        <v>11340</v>
      </c>
      <c r="Y225">
        <f t="shared" si="29"/>
        <v>21</v>
      </c>
      <c r="AA225" s="63">
        <v>5</v>
      </c>
    </row>
    <row r="226" spans="1:27">
      <c r="A226">
        <v>225</v>
      </c>
      <c r="B226" t="s">
        <v>26</v>
      </c>
      <c r="C226">
        <v>10</v>
      </c>
      <c r="D226" s="35">
        <f t="shared" si="35"/>
        <v>798534</v>
      </c>
      <c r="E226" s="38">
        <v>4004</v>
      </c>
      <c r="F226">
        <f t="shared" si="32"/>
        <v>1001</v>
      </c>
      <c r="H226" s="37">
        <v>8885448</v>
      </c>
      <c r="I226" s="37">
        <f t="shared" si="31"/>
        <v>78804</v>
      </c>
      <c r="J226" s="27">
        <v>18</v>
      </c>
      <c r="L226">
        <v>225</v>
      </c>
      <c r="M226">
        <f t="shared" si="33"/>
        <v>28317</v>
      </c>
      <c r="N226">
        <v>512</v>
      </c>
      <c r="O226" s="41">
        <v>28878</v>
      </c>
      <c r="P226" s="47">
        <f t="shared" si="30"/>
        <v>519804</v>
      </c>
      <c r="Q226" s="27">
        <v>540</v>
      </c>
      <c r="R226">
        <v>440</v>
      </c>
      <c r="S226" s="19" t="s">
        <v>102</v>
      </c>
      <c r="T226" s="19" t="s">
        <v>119</v>
      </c>
      <c r="U226" s="24">
        <v>1E-3</v>
      </c>
      <c r="W226">
        <f t="shared" si="27"/>
        <v>9240</v>
      </c>
      <c r="X226" s="49">
        <v>11340</v>
      </c>
      <c r="Y226">
        <f t="shared" si="29"/>
        <v>21</v>
      </c>
      <c r="AA226" s="62">
        <v>5</v>
      </c>
    </row>
    <row r="227" spans="1:27">
      <c r="A227">
        <v>226</v>
      </c>
      <c r="B227" t="s">
        <v>27</v>
      </c>
      <c r="C227">
        <v>1</v>
      </c>
      <c r="D227" s="35">
        <f t="shared" si="35"/>
        <v>802538</v>
      </c>
      <c r="E227" s="38">
        <v>5005</v>
      </c>
      <c r="F227">
        <f t="shared" si="32"/>
        <v>1001</v>
      </c>
      <c r="H227" s="37">
        <v>40290390</v>
      </c>
      <c r="I227" s="37">
        <f t="shared" si="31"/>
        <v>31404942</v>
      </c>
      <c r="J227" s="26">
        <v>4</v>
      </c>
      <c r="L227">
        <v>226</v>
      </c>
      <c r="M227">
        <f t="shared" si="33"/>
        <v>28829</v>
      </c>
      <c r="N227">
        <v>512</v>
      </c>
      <c r="O227" s="42">
        <v>129912</v>
      </c>
      <c r="P227" s="47">
        <f t="shared" si="30"/>
        <v>519648</v>
      </c>
      <c r="Q227" s="26">
        <v>540</v>
      </c>
      <c r="R227">
        <v>440</v>
      </c>
      <c r="S227" s="19" t="s">
        <v>101</v>
      </c>
      <c r="T227" s="19" t="s">
        <v>119</v>
      </c>
      <c r="U227" s="24">
        <v>1.1000000000000001E-3</v>
      </c>
      <c r="W227">
        <f t="shared" si="27"/>
        <v>9240</v>
      </c>
      <c r="X227" s="50">
        <v>11340</v>
      </c>
      <c r="Y227">
        <f t="shared" si="29"/>
        <v>21</v>
      </c>
      <c r="AA227" s="63">
        <v>5</v>
      </c>
    </row>
    <row r="228" spans="1:27">
      <c r="A228">
        <v>227</v>
      </c>
      <c r="B228" t="s">
        <v>27</v>
      </c>
      <c r="C228">
        <v>2</v>
      </c>
      <c r="D228" s="35">
        <f t="shared" si="35"/>
        <v>807543</v>
      </c>
      <c r="E228" s="38">
        <v>6006</v>
      </c>
      <c r="F228">
        <f t="shared" si="32"/>
        <v>1001</v>
      </c>
      <c r="H228" s="37">
        <v>11584602</v>
      </c>
      <c r="I228" s="37">
        <f t="shared" si="31"/>
        <v>-28705788</v>
      </c>
      <c r="J228" s="27">
        <v>14</v>
      </c>
      <c r="L228">
        <v>227</v>
      </c>
      <c r="M228">
        <f t="shared" si="33"/>
        <v>29341</v>
      </c>
      <c r="N228">
        <v>512</v>
      </c>
      <c r="O228" s="41">
        <v>37061</v>
      </c>
      <c r="P228" s="47">
        <f t="shared" si="30"/>
        <v>518854</v>
      </c>
      <c r="Q228" s="27">
        <v>540</v>
      </c>
      <c r="R228">
        <v>440</v>
      </c>
      <c r="S228" s="19" t="s">
        <v>101</v>
      </c>
      <c r="T228" s="19" t="s">
        <v>119</v>
      </c>
      <c r="U228" s="24">
        <v>1.1000000000000001E-3</v>
      </c>
      <c r="W228">
        <f t="shared" si="27"/>
        <v>9240</v>
      </c>
      <c r="X228" s="49">
        <v>11340</v>
      </c>
      <c r="Y228">
        <f t="shared" si="29"/>
        <v>21</v>
      </c>
      <c r="AA228" s="62">
        <v>5</v>
      </c>
    </row>
    <row r="229" spans="1:27">
      <c r="A229">
        <v>228</v>
      </c>
      <c r="B229" t="s">
        <v>27</v>
      </c>
      <c r="C229">
        <v>3</v>
      </c>
      <c r="D229" s="35">
        <f t="shared" si="35"/>
        <v>813549</v>
      </c>
      <c r="E229" s="38">
        <v>7007</v>
      </c>
      <c r="F229">
        <f t="shared" si="32"/>
        <v>1001</v>
      </c>
      <c r="H229" s="37">
        <v>11686896</v>
      </c>
      <c r="I229" s="37">
        <f t="shared" si="31"/>
        <v>102294</v>
      </c>
      <c r="J229" s="26">
        <v>14</v>
      </c>
      <c r="L229">
        <v>228</v>
      </c>
      <c r="M229">
        <f t="shared" si="33"/>
        <v>29853</v>
      </c>
      <c r="N229">
        <v>512</v>
      </c>
      <c r="O229" s="42">
        <v>37098</v>
      </c>
      <c r="P229" s="47">
        <f t="shared" si="30"/>
        <v>519372</v>
      </c>
      <c r="Q229" s="26">
        <v>540</v>
      </c>
      <c r="R229">
        <v>440</v>
      </c>
      <c r="S229" s="19" t="s">
        <v>101</v>
      </c>
      <c r="T229" s="19" t="s">
        <v>119</v>
      </c>
      <c r="U229" s="24">
        <v>1.1000000000000001E-3</v>
      </c>
      <c r="W229">
        <f t="shared" si="27"/>
        <v>9240</v>
      </c>
      <c r="X229" s="50">
        <v>11340</v>
      </c>
      <c r="Y229">
        <f t="shared" si="29"/>
        <v>21</v>
      </c>
      <c r="AA229" s="63">
        <v>5</v>
      </c>
    </row>
    <row r="230" spans="1:27">
      <c r="A230">
        <v>229</v>
      </c>
      <c r="B230" t="s">
        <v>27</v>
      </c>
      <c r="C230">
        <v>4</v>
      </c>
      <c r="D230" s="35">
        <f t="shared" si="35"/>
        <v>820556</v>
      </c>
      <c r="E230" s="38">
        <v>8008</v>
      </c>
      <c r="F230">
        <f t="shared" si="32"/>
        <v>1001</v>
      </c>
      <c r="H230" s="37">
        <v>9204192</v>
      </c>
      <c r="I230" s="37">
        <f t="shared" si="31"/>
        <v>-2482704</v>
      </c>
      <c r="J230" s="27">
        <v>18</v>
      </c>
      <c r="L230">
        <v>229</v>
      </c>
      <c r="M230">
        <f t="shared" si="33"/>
        <v>30365</v>
      </c>
      <c r="N230">
        <v>512</v>
      </c>
      <c r="O230" s="41">
        <v>28992</v>
      </c>
      <c r="P230" s="47">
        <f t="shared" si="30"/>
        <v>521856</v>
      </c>
      <c r="Q230" s="27">
        <v>540</v>
      </c>
      <c r="R230">
        <v>440</v>
      </c>
      <c r="S230" s="19" t="s">
        <v>101</v>
      </c>
      <c r="T230" s="19" t="s">
        <v>119</v>
      </c>
      <c r="U230" s="24">
        <v>1.1000000000000001E-3</v>
      </c>
      <c r="W230">
        <f t="shared" ref="W230:W293" si="36">Y230*R230</f>
        <v>9240</v>
      </c>
      <c r="X230" s="49">
        <v>11340</v>
      </c>
      <c r="Y230">
        <f t="shared" si="29"/>
        <v>21</v>
      </c>
      <c r="AA230" s="62">
        <v>5</v>
      </c>
    </row>
    <row r="231" spans="1:27">
      <c r="A231">
        <v>230</v>
      </c>
      <c r="B231" t="s">
        <v>27</v>
      </c>
      <c r="C231">
        <v>5</v>
      </c>
      <c r="D231" s="35">
        <f t="shared" si="35"/>
        <v>828564</v>
      </c>
      <c r="E231" s="38">
        <v>9009</v>
      </c>
      <c r="F231">
        <f t="shared" si="32"/>
        <v>1001</v>
      </c>
      <c r="H231" s="37">
        <v>9284742</v>
      </c>
      <c r="I231" s="37">
        <f t="shared" si="31"/>
        <v>80550</v>
      </c>
      <c r="J231" s="26">
        <v>18</v>
      </c>
      <c r="L231">
        <v>230</v>
      </c>
      <c r="M231">
        <f t="shared" si="33"/>
        <v>30877</v>
      </c>
      <c r="N231">
        <v>512</v>
      </c>
      <c r="O231" s="42">
        <v>29021</v>
      </c>
      <c r="P231" s="47">
        <f t="shared" si="30"/>
        <v>522378</v>
      </c>
      <c r="Q231" s="26">
        <v>540</v>
      </c>
      <c r="R231">
        <v>440</v>
      </c>
      <c r="S231" s="19" t="s">
        <v>102</v>
      </c>
      <c r="T231" s="19" t="s">
        <v>119</v>
      </c>
      <c r="U231" s="24">
        <v>1.1000000000000001E-3</v>
      </c>
      <c r="W231">
        <f t="shared" si="36"/>
        <v>9240</v>
      </c>
      <c r="X231" s="50">
        <v>11340</v>
      </c>
      <c r="Y231">
        <f t="shared" si="29"/>
        <v>21</v>
      </c>
      <c r="AA231" s="63">
        <v>5</v>
      </c>
    </row>
    <row r="232" spans="1:27">
      <c r="A232" s="6">
        <v>231</v>
      </c>
      <c r="B232" s="6" t="s">
        <v>27</v>
      </c>
      <c r="C232" s="6">
        <v>6</v>
      </c>
      <c r="D232" s="36">
        <f t="shared" si="35"/>
        <v>837573</v>
      </c>
      <c r="E232" s="39">
        <v>150000</v>
      </c>
      <c r="F232" s="6">
        <f t="shared" si="32"/>
        <v>140991</v>
      </c>
      <c r="H232" s="37">
        <v>21046428</v>
      </c>
      <c r="I232" s="37">
        <f t="shared" si="31"/>
        <v>11761686</v>
      </c>
      <c r="J232" s="27">
        <v>8</v>
      </c>
      <c r="L232" s="6">
        <v>231</v>
      </c>
      <c r="M232">
        <f t="shared" si="33"/>
        <v>31389</v>
      </c>
      <c r="N232">
        <v>512</v>
      </c>
      <c r="O232" s="41">
        <v>65282</v>
      </c>
      <c r="P232" s="47">
        <f t="shared" si="30"/>
        <v>522256</v>
      </c>
      <c r="Q232" s="27">
        <v>550</v>
      </c>
      <c r="R232">
        <v>460</v>
      </c>
      <c r="S232" s="19" t="s">
        <v>101</v>
      </c>
      <c r="T232" s="19" t="s">
        <v>119</v>
      </c>
      <c r="U232" s="24">
        <v>1.1000000000000001E-3</v>
      </c>
      <c r="W232">
        <f t="shared" si="36"/>
        <v>9660</v>
      </c>
      <c r="X232" s="49">
        <v>11550</v>
      </c>
      <c r="Y232">
        <f t="shared" si="29"/>
        <v>21</v>
      </c>
      <c r="AA232" s="62">
        <v>5</v>
      </c>
    </row>
    <row r="233" spans="1:27">
      <c r="A233">
        <v>232</v>
      </c>
      <c r="B233" t="s">
        <v>27</v>
      </c>
      <c r="C233">
        <v>7</v>
      </c>
      <c r="D233" s="35">
        <f t="shared" si="35"/>
        <v>987573</v>
      </c>
      <c r="E233" s="38">
        <v>1001</v>
      </c>
      <c r="F233">
        <f t="shared" si="32"/>
        <v>-148999</v>
      </c>
      <c r="H233" s="37">
        <v>21229038</v>
      </c>
      <c r="I233" s="37">
        <f t="shared" si="31"/>
        <v>182610</v>
      </c>
      <c r="J233" s="26">
        <v>8</v>
      </c>
      <c r="L233">
        <v>232</v>
      </c>
      <c r="M233">
        <f t="shared" si="33"/>
        <v>31901</v>
      </c>
      <c r="N233">
        <v>512</v>
      </c>
      <c r="O233" s="42">
        <v>65350</v>
      </c>
      <c r="P233" s="47">
        <f t="shared" si="30"/>
        <v>522800</v>
      </c>
      <c r="Q233" s="26">
        <v>550</v>
      </c>
      <c r="R233">
        <v>460</v>
      </c>
      <c r="S233" s="19" t="s">
        <v>101</v>
      </c>
      <c r="T233" s="19" t="s">
        <v>119</v>
      </c>
      <c r="U233" s="24">
        <v>1.1000000000000001E-3</v>
      </c>
      <c r="W233">
        <f t="shared" si="36"/>
        <v>9660</v>
      </c>
      <c r="X233" s="50">
        <v>11550</v>
      </c>
      <c r="Y233">
        <f t="shared" si="29"/>
        <v>21</v>
      </c>
      <c r="AA233" s="63">
        <v>5</v>
      </c>
    </row>
    <row r="234" spans="1:27">
      <c r="A234">
        <v>233</v>
      </c>
      <c r="B234" t="s">
        <v>27</v>
      </c>
      <c r="C234">
        <v>8</v>
      </c>
      <c r="D234" s="35">
        <f t="shared" si="35"/>
        <v>988574</v>
      </c>
      <c r="E234" s="38">
        <v>2002</v>
      </c>
      <c r="F234">
        <f t="shared" si="32"/>
        <v>1001</v>
      </c>
      <c r="H234" s="37">
        <v>21412458</v>
      </c>
      <c r="I234" s="37">
        <f t="shared" si="31"/>
        <v>183420</v>
      </c>
      <c r="J234" s="27">
        <v>8</v>
      </c>
      <c r="L234">
        <v>233</v>
      </c>
      <c r="M234">
        <f t="shared" si="33"/>
        <v>32413</v>
      </c>
      <c r="N234">
        <v>512</v>
      </c>
      <c r="O234" s="41">
        <v>65416</v>
      </c>
      <c r="P234" s="47">
        <f t="shared" si="30"/>
        <v>523328</v>
      </c>
      <c r="Q234" s="27">
        <v>550</v>
      </c>
      <c r="R234">
        <v>460</v>
      </c>
      <c r="S234" s="19" t="s">
        <v>101</v>
      </c>
      <c r="T234" s="19" t="s">
        <v>119</v>
      </c>
      <c r="U234" s="24">
        <v>1.1000000000000001E-3</v>
      </c>
      <c r="W234">
        <f t="shared" si="36"/>
        <v>9660</v>
      </c>
      <c r="X234" s="49">
        <v>11550</v>
      </c>
      <c r="Y234">
        <f t="shared" si="29"/>
        <v>21</v>
      </c>
      <c r="AA234" s="62">
        <v>5</v>
      </c>
    </row>
    <row r="235" spans="1:27">
      <c r="A235">
        <v>234</v>
      </c>
      <c r="B235" t="s">
        <v>27</v>
      </c>
      <c r="C235">
        <v>9</v>
      </c>
      <c r="D235" s="35">
        <f t="shared" si="35"/>
        <v>990576</v>
      </c>
      <c r="E235" s="38">
        <v>3003</v>
      </c>
      <c r="F235">
        <f t="shared" si="32"/>
        <v>1001</v>
      </c>
      <c r="H235" s="37">
        <v>43193286</v>
      </c>
      <c r="I235" s="37">
        <f t="shared" si="31"/>
        <v>21780828</v>
      </c>
      <c r="J235" s="26">
        <v>4</v>
      </c>
      <c r="L235">
        <v>234</v>
      </c>
      <c r="M235">
        <f t="shared" si="33"/>
        <v>32925</v>
      </c>
      <c r="N235">
        <v>512</v>
      </c>
      <c r="O235" s="42">
        <v>130968</v>
      </c>
      <c r="P235" s="47">
        <f t="shared" si="30"/>
        <v>523872</v>
      </c>
      <c r="Q235" s="26">
        <v>550</v>
      </c>
      <c r="R235">
        <v>460</v>
      </c>
      <c r="S235" s="19" t="s">
        <v>101</v>
      </c>
      <c r="T235" s="19" t="s">
        <v>119</v>
      </c>
      <c r="U235" s="24">
        <v>1.1000000000000001E-3</v>
      </c>
      <c r="W235">
        <f t="shared" si="36"/>
        <v>9660</v>
      </c>
      <c r="X235" s="50">
        <v>11550</v>
      </c>
      <c r="Y235">
        <f t="shared" si="29"/>
        <v>21</v>
      </c>
      <c r="AA235" s="63">
        <v>5</v>
      </c>
    </row>
    <row r="236" spans="1:27">
      <c r="A236">
        <v>235</v>
      </c>
      <c r="B236" t="s">
        <v>27</v>
      </c>
      <c r="C236">
        <v>10</v>
      </c>
      <c r="D236" s="35">
        <f t="shared" si="35"/>
        <v>993579</v>
      </c>
      <c r="E236" s="38">
        <v>4004</v>
      </c>
      <c r="F236">
        <f t="shared" si="32"/>
        <v>1001</v>
      </c>
      <c r="H236" s="37">
        <v>43563240</v>
      </c>
      <c r="I236" s="37">
        <f t="shared" si="31"/>
        <v>369954</v>
      </c>
      <c r="J236" s="27">
        <v>4</v>
      </c>
      <c r="L236">
        <v>235</v>
      </c>
      <c r="M236">
        <f t="shared" si="33"/>
        <v>33437</v>
      </c>
      <c r="N236">
        <v>512</v>
      </c>
      <c r="O236" s="41">
        <v>131104</v>
      </c>
      <c r="P236" s="47">
        <f t="shared" si="30"/>
        <v>524416</v>
      </c>
      <c r="Q236" s="27">
        <v>550</v>
      </c>
      <c r="R236">
        <v>460</v>
      </c>
      <c r="S236" s="19" t="s">
        <v>102</v>
      </c>
      <c r="T236" s="19" t="s">
        <v>119</v>
      </c>
      <c r="U236" s="24">
        <v>1.1000000000000001E-3</v>
      </c>
      <c r="W236">
        <f t="shared" si="36"/>
        <v>9660</v>
      </c>
      <c r="X236" s="49">
        <v>11550</v>
      </c>
      <c r="Y236">
        <f t="shared" si="29"/>
        <v>21</v>
      </c>
      <c r="AA236" s="62">
        <v>5</v>
      </c>
    </row>
    <row r="237" spans="1:27">
      <c r="A237">
        <v>236</v>
      </c>
      <c r="B237" t="s">
        <v>27</v>
      </c>
      <c r="C237">
        <v>11</v>
      </c>
      <c r="D237" s="35">
        <f t="shared" si="35"/>
        <v>997583</v>
      </c>
      <c r="E237" s="38">
        <v>5005</v>
      </c>
      <c r="F237">
        <f t="shared" si="32"/>
        <v>1001</v>
      </c>
      <c r="H237" s="37">
        <v>21967398</v>
      </c>
      <c r="I237" s="37">
        <f t="shared" si="31"/>
        <v>-21595842</v>
      </c>
      <c r="J237" s="26">
        <v>8</v>
      </c>
      <c r="L237">
        <v>236</v>
      </c>
      <c r="M237">
        <f t="shared" si="33"/>
        <v>33949</v>
      </c>
      <c r="N237">
        <v>512</v>
      </c>
      <c r="O237" s="42">
        <v>65616</v>
      </c>
      <c r="P237" s="47">
        <f t="shared" si="30"/>
        <v>524928</v>
      </c>
      <c r="Q237" s="26">
        <v>550</v>
      </c>
      <c r="R237">
        <v>460</v>
      </c>
      <c r="S237" s="19" t="s">
        <v>101</v>
      </c>
      <c r="T237" s="19" t="s">
        <v>119</v>
      </c>
      <c r="U237" s="24">
        <v>1.1999999999999999E-3</v>
      </c>
      <c r="W237">
        <f t="shared" si="36"/>
        <v>9660</v>
      </c>
      <c r="X237" s="50">
        <v>11550</v>
      </c>
      <c r="Y237">
        <f t="shared" si="29"/>
        <v>21</v>
      </c>
      <c r="AA237" s="63">
        <v>5</v>
      </c>
    </row>
    <row r="238" spans="1:27">
      <c r="A238">
        <v>237</v>
      </c>
      <c r="B238" t="s">
        <v>27</v>
      </c>
      <c r="C238">
        <v>12</v>
      </c>
      <c r="D238" s="35">
        <f t="shared" si="35"/>
        <v>1002588</v>
      </c>
      <c r="E238" s="38">
        <v>6006</v>
      </c>
      <c r="F238">
        <f t="shared" si="32"/>
        <v>1001</v>
      </c>
      <c r="H238" s="37">
        <v>22153950</v>
      </c>
      <c r="I238" s="37">
        <f t="shared" si="31"/>
        <v>186552</v>
      </c>
      <c r="J238" s="27">
        <v>8</v>
      </c>
      <c r="L238">
        <v>237</v>
      </c>
      <c r="M238">
        <f t="shared" si="33"/>
        <v>34461</v>
      </c>
      <c r="N238">
        <v>512</v>
      </c>
      <c r="O238" s="41">
        <v>65684</v>
      </c>
      <c r="P238" s="47">
        <f t="shared" si="30"/>
        <v>525472</v>
      </c>
      <c r="Q238" s="27">
        <v>550</v>
      </c>
      <c r="R238">
        <v>460</v>
      </c>
      <c r="S238" s="19" t="s">
        <v>101</v>
      </c>
      <c r="T238" s="19" t="s">
        <v>119</v>
      </c>
      <c r="U238" s="24">
        <v>1.1999999999999999E-3</v>
      </c>
      <c r="W238">
        <f t="shared" si="36"/>
        <v>9660</v>
      </c>
      <c r="X238" s="49">
        <v>11550</v>
      </c>
      <c r="Y238">
        <f t="shared" si="29"/>
        <v>21</v>
      </c>
      <c r="AA238" s="62">
        <v>5</v>
      </c>
    </row>
    <row r="239" spans="1:27">
      <c r="A239">
        <v>238</v>
      </c>
      <c r="B239" t="s">
        <v>27</v>
      </c>
      <c r="C239">
        <v>13</v>
      </c>
      <c r="D239" s="35">
        <f t="shared" si="35"/>
        <v>1008594</v>
      </c>
      <c r="E239" s="38">
        <v>7007</v>
      </c>
      <c r="F239">
        <f t="shared" si="32"/>
        <v>1001</v>
      </c>
      <c r="H239" s="37">
        <v>11170656</v>
      </c>
      <c r="I239" s="37">
        <f t="shared" si="31"/>
        <v>-10983294</v>
      </c>
      <c r="J239" s="26">
        <v>16</v>
      </c>
      <c r="L239">
        <v>238</v>
      </c>
      <c r="M239">
        <f t="shared" si="33"/>
        <v>34973</v>
      </c>
      <c r="N239">
        <v>512</v>
      </c>
      <c r="O239" s="42">
        <v>32874</v>
      </c>
      <c r="P239" s="47">
        <f t="shared" si="30"/>
        <v>525984</v>
      </c>
      <c r="Q239" s="26">
        <v>550</v>
      </c>
      <c r="R239">
        <v>460</v>
      </c>
      <c r="S239" s="19" t="s">
        <v>101</v>
      </c>
      <c r="T239" s="19" t="s">
        <v>119</v>
      </c>
      <c r="U239" s="24">
        <v>1.1999999999999999E-3</v>
      </c>
      <c r="W239">
        <f t="shared" si="36"/>
        <v>9660</v>
      </c>
      <c r="X239" s="50">
        <v>11550</v>
      </c>
      <c r="Y239">
        <f t="shared" si="29"/>
        <v>21</v>
      </c>
      <c r="AA239" s="63">
        <v>5</v>
      </c>
    </row>
    <row r="240" spans="1:27">
      <c r="A240">
        <v>239</v>
      </c>
      <c r="B240" t="s">
        <v>27</v>
      </c>
      <c r="C240">
        <v>14</v>
      </c>
      <c r="D240" s="35">
        <f t="shared" si="35"/>
        <v>1015601</v>
      </c>
      <c r="E240" s="38">
        <v>8008</v>
      </c>
      <c r="F240">
        <f t="shared" si="32"/>
        <v>1001</v>
      </c>
      <c r="H240" s="37">
        <v>10025604</v>
      </c>
      <c r="I240" s="37">
        <f t="shared" si="31"/>
        <v>-1145052</v>
      </c>
      <c r="J240" s="27">
        <v>18</v>
      </c>
      <c r="L240">
        <v>239</v>
      </c>
      <c r="M240">
        <f t="shared" si="33"/>
        <v>35485</v>
      </c>
      <c r="N240">
        <v>512</v>
      </c>
      <c r="O240" s="41">
        <v>29288</v>
      </c>
      <c r="P240" s="47">
        <f t="shared" si="30"/>
        <v>527184</v>
      </c>
      <c r="Q240" s="27">
        <v>550</v>
      </c>
      <c r="R240">
        <v>460</v>
      </c>
      <c r="S240" s="19" t="s">
        <v>101</v>
      </c>
      <c r="T240" s="19" t="s">
        <v>119</v>
      </c>
      <c r="U240" s="24">
        <v>1.1999999999999999E-3</v>
      </c>
      <c r="W240">
        <f t="shared" si="36"/>
        <v>9660</v>
      </c>
      <c r="X240" s="49">
        <v>11550</v>
      </c>
      <c r="Y240">
        <f t="shared" si="29"/>
        <v>21</v>
      </c>
      <c r="AA240" s="62">
        <v>5</v>
      </c>
    </row>
    <row r="241" spans="1:27" ht="17.25" thickBot="1">
      <c r="A241">
        <v>240</v>
      </c>
      <c r="B241" t="s">
        <v>27</v>
      </c>
      <c r="C241">
        <v>15</v>
      </c>
      <c r="D241" s="35">
        <f t="shared" si="35"/>
        <v>1023609</v>
      </c>
      <c r="E241" s="38">
        <v>9009</v>
      </c>
      <c r="F241">
        <f t="shared" si="32"/>
        <v>1001</v>
      </c>
      <c r="H241" s="37">
        <v>10109664</v>
      </c>
      <c r="I241" s="37">
        <f t="shared" si="31"/>
        <v>84060</v>
      </c>
      <c r="J241" s="29">
        <v>18</v>
      </c>
      <c r="L241">
        <v>240</v>
      </c>
      <c r="M241">
        <f t="shared" si="33"/>
        <v>35997</v>
      </c>
      <c r="N241">
        <v>512</v>
      </c>
      <c r="O241" s="44">
        <v>29318</v>
      </c>
      <c r="P241" s="47">
        <f t="shared" si="30"/>
        <v>527724</v>
      </c>
      <c r="Q241" s="29">
        <v>550</v>
      </c>
      <c r="R241">
        <v>480</v>
      </c>
      <c r="S241" s="19" t="s">
        <v>102</v>
      </c>
      <c r="T241" s="19" t="s">
        <v>119</v>
      </c>
      <c r="U241" s="24">
        <v>1.1999999999999999E-3</v>
      </c>
      <c r="W241">
        <f t="shared" si="36"/>
        <v>10080</v>
      </c>
      <c r="X241" s="52">
        <v>11550</v>
      </c>
      <c r="Y241">
        <f t="shared" si="29"/>
        <v>21</v>
      </c>
      <c r="AA241" s="31">
        <v>5</v>
      </c>
    </row>
    <row r="242" spans="1:27">
      <c r="A242" s="6">
        <v>241</v>
      </c>
      <c r="B242" s="6" t="s">
        <v>28</v>
      </c>
      <c r="C242" s="6">
        <v>1</v>
      </c>
      <c r="D242" s="36">
        <f t="shared" si="35"/>
        <v>1032618</v>
      </c>
      <c r="E242" s="39">
        <v>200000</v>
      </c>
      <c r="F242" s="6">
        <f t="shared" si="32"/>
        <v>190991</v>
      </c>
      <c r="H242" s="37">
        <v>37244736</v>
      </c>
      <c r="I242" s="37">
        <f t="shared" si="31"/>
        <v>27135072</v>
      </c>
      <c r="J242" s="30">
        <v>6</v>
      </c>
      <c r="L242" s="6">
        <v>241</v>
      </c>
      <c r="M242">
        <f t="shared" si="33"/>
        <v>36509</v>
      </c>
      <c r="N242">
        <v>512</v>
      </c>
      <c r="O242" s="45">
        <v>100008</v>
      </c>
      <c r="P242" s="47">
        <f t="shared" si="30"/>
        <v>600048</v>
      </c>
      <c r="Q242" s="30">
        <v>560</v>
      </c>
      <c r="R242">
        <v>480</v>
      </c>
      <c r="S242" s="19" t="s">
        <v>101</v>
      </c>
      <c r="T242" s="19" t="s">
        <v>119</v>
      </c>
      <c r="U242" s="24">
        <v>1.1999999999999999E-3</v>
      </c>
      <c r="W242">
        <f t="shared" si="36"/>
        <v>10080</v>
      </c>
      <c r="X242" s="53">
        <v>11760</v>
      </c>
      <c r="Y242">
        <f t="shared" si="29"/>
        <v>21</v>
      </c>
      <c r="AA242" s="65">
        <v>5</v>
      </c>
    </row>
    <row r="243" spans="1:27">
      <c r="A243">
        <v>242</v>
      </c>
      <c r="B243" t="s">
        <v>28</v>
      </c>
      <c r="C243">
        <v>2</v>
      </c>
      <c r="D243" s="35">
        <f t="shared" ref="D243:D292" si="37">D242+E242</f>
        <v>1232618</v>
      </c>
      <c r="E243" s="38">
        <v>5005</v>
      </c>
      <c r="F243">
        <f>E243-E242</f>
        <v>-194995</v>
      </c>
      <c r="H243" s="37">
        <v>37554462</v>
      </c>
      <c r="I243" s="37">
        <f t="shared" si="31"/>
        <v>309726</v>
      </c>
      <c r="J243" s="26">
        <v>6</v>
      </c>
      <c r="L243">
        <v>242</v>
      </c>
      <c r="M243">
        <f t="shared" si="33"/>
        <v>37021</v>
      </c>
      <c r="N243">
        <v>512</v>
      </c>
      <c r="O243" s="42">
        <v>102790</v>
      </c>
      <c r="P243" s="47">
        <f t="shared" si="30"/>
        <v>616740</v>
      </c>
      <c r="Q243" s="26">
        <v>560</v>
      </c>
      <c r="R243">
        <v>480</v>
      </c>
      <c r="S243" s="19" t="s">
        <v>101</v>
      </c>
      <c r="T243" s="19" t="s">
        <v>119</v>
      </c>
      <c r="U243" s="24">
        <v>1.1999999999999999E-3</v>
      </c>
      <c r="W243">
        <f t="shared" si="36"/>
        <v>10080</v>
      </c>
      <c r="X243" s="50">
        <v>11760</v>
      </c>
      <c r="Y243">
        <f t="shared" si="29"/>
        <v>21</v>
      </c>
      <c r="AA243" s="63">
        <v>5</v>
      </c>
    </row>
    <row r="244" spans="1:27">
      <c r="A244">
        <v>243</v>
      </c>
      <c r="B244" t="s">
        <v>28</v>
      </c>
      <c r="C244">
        <v>3</v>
      </c>
      <c r="D244" s="35">
        <f t="shared" si="37"/>
        <v>1237623</v>
      </c>
      <c r="E244" s="38">
        <v>6006</v>
      </c>
      <c r="F244">
        <f t="shared" si="32"/>
        <v>1001</v>
      </c>
      <c r="H244" s="37">
        <v>56727288</v>
      </c>
      <c r="I244" s="37">
        <f t="shared" si="31"/>
        <v>19172826</v>
      </c>
      <c r="J244" s="27">
        <v>4</v>
      </c>
      <c r="L244">
        <v>243</v>
      </c>
      <c r="M244">
        <f t="shared" si="33"/>
        <v>37533</v>
      </c>
      <c r="N244">
        <v>512</v>
      </c>
      <c r="O244" s="41">
        <v>154144</v>
      </c>
      <c r="P244" s="47">
        <f t="shared" si="30"/>
        <v>616576</v>
      </c>
      <c r="Q244" s="27">
        <v>560</v>
      </c>
      <c r="R244">
        <v>480</v>
      </c>
      <c r="S244" s="19" t="s">
        <v>101</v>
      </c>
      <c r="T244" s="19" t="s">
        <v>119</v>
      </c>
      <c r="U244" s="24">
        <v>1.1999999999999999E-3</v>
      </c>
      <c r="W244">
        <f t="shared" si="36"/>
        <v>10080</v>
      </c>
      <c r="X244" s="49">
        <v>11760</v>
      </c>
      <c r="Y244">
        <f t="shared" si="29"/>
        <v>21</v>
      </c>
      <c r="AA244" s="62">
        <v>5</v>
      </c>
    </row>
    <row r="245" spans="1:27">
      <c r="A245">
        <v>244</v>
      </c>
      <c r="B245" t="s">
        <v>28</v>
      </c>
      <c r="C245">
        <v>4</v>
      </c>
      <c r="D245" s="35">
        <f t="shared" si="37"/>
        <v>1243629</v>
      </c>
      <c r="E245" s="38">
        <v>7007</v>
      </c>
      <c r="F245">
        <f t="shared" si="32"/>
        <v>1001</v>
      </c>
      <c r="H245" s="37">
        <v>57195144</v>
      </c>
      <c r="I245" s="37">
        <f t="shared" si="31"/>
        <v>467856</v>
      </c>
      <c r="J245" s="26">
        <v>4</v>
      </c>
      <c r="L245">
        <v>244</v>
      </c>
      <c r="M245">
        <f t="shared" si="33"/>
        <v>38045</v>
      </c>
      <c r="N245">
        <v>512</v>
      </c>
      <c r="O245" s="42">
        <v>154292</v>
      </c>
      <c r="P245" s="47">
        <f t="shared" si="30"/>
        <v>617168</v>
      </c>
      <c r="Q245" s="26">
        <v>560</v>
      </c>
      <c r="R245">
        <v>480</v>
      </c>
      <c r="S245" s="19" t="s">
        <v>101</v>
      </c>
      <c r="T245" s="19" t="s">
        <v>119</v>
      </c>
      <c r="U245" s="24">
        <v>1.1999999999999999E-3</v>
      </c>
      <c r="W245">
        <f t="shared" si="36"/>
        <v>10080</v>
      </c>
      <c r="X245" s="50">
        <v>11760</v>
      </c>
      <c r="Y245">
        <f t="shared" si="29"/>
        <v>21</v>
      </c>
      <c r="AA245" s="63">
        <v>5</v>
      </c>
    </row>
    <row r="246" spans="1:27">
      <c r="A246">
        <v>245</v>
      </c>
      <c r="B246" t="s">
        <v>28</v>
      </c>
      <c r="C246">
        <v>5</v>
      </c>
      <c r="D246" s="35">
        <f t="shared" si="37"/>
        <v>1250636</v>
      </c>
      <c r="E246" s="38">
        <v>8008</v>
      </c>
      <c r="F246">
        <f t="shared" si="32"/>
        <v>1001</v>
      </c>
      <c r="H246" s="37">
        <v>28832454</v>
      </c>
      <c r="I246" s="37">
        <f t="shared" si="31"/>
        <v>-28362690</v>
      </c>
      <c r="J246" s="27">
        <v>8</v>
      </c>
      <c r="L246">
        <v>245</v>
      </c>
      <c r="M246">
        <f t="shared" si="33"/>
        <v>38557</v>
      </c>
      <c r="N246">
        <v>512</v>
      </c>
      <c r="O246" s="41">
        <v>77224</v>
      </c>
      <c r="P246" s="47">
        <f t="shared" si="30"/>
        <v>617792</v>
      </c>
      <c r="Q246" s="27">
        <v>560</v>
      </c>
      <c r="R246">
        <v>480</v>
      </c>
      <c r="S246" s="19" t="s">
        <v>102</v>
      </c>
      <c r="T246" s="19" t="s">
        <v>119</v>
      </c>
      <c r="U246" s="24">
        <v>1.1999999999999999E-3</v>
      </c>
      <c r="W246">
        <f t="shared" si="36"/>
        <v>10080</v>
      </c>
      <c r="X246" s="49">
        <v>11760</v>
      </c>
      <c r="Y246">
        <f t="shared" si="29"/>
        <v>21</v>
      </c>
      <c r="AA246" s="62">
        <v>5</v>
      </c>
    </row>
    <row r="247" spans="1:27">
      <c r="A247">
        <v>246</v>
      </c>
      <c r="B247" t="s">
        <v>28</v>
      </c>
      <c r="C247">
        <v>6</v>
      </c>
      <c r="D247" s="35">
        <f t="shared" si="37"/>
        <v>1258644</v>
      </c>
      <c r="E247" s="38">
        <v>9009</v>
      </c>
      <c r="F247">
        <f t="shared" si="32"/>
        <v>1001</v>
      </c>
      <c r="H247" s="37">
        <v>29068308</v>
      </c>
      <c r="I247" s="37">
        <f t="shared" si="31"/>
        <v>235854</v>
      </c>
      <c r="J247" s="26">
        <v>8</v>
      </c>
      <c r="L247">
        <v>246</v>
      </c>
      <c r="M247">
        <f t="shared" si="33"/>
        <v>39069</v>
      </c>
      <c r="N247">
        <v>512</v>
      </c>
      <c r="O247" s="42">
        <v>77298</v>
      </c>
      <c r="P247" s="47">
        <f t="shared" si="30"/>
        <v>618384</v>
      </c>
      <c r="Q247" s="26">
        <v>560</v>
      </c>
      <c r="R247">
        <v>480</v>
      </c>
      <c r="S247" s="19" t="s">
        <v>101</v>
      </c>
      <c r="T247" s="19" t="s">
        <v>119</v>
      </c>
      <c r="U247" s="24">
        <v>1.2999999999999999E-3</v>
      </c>
      <c r="W247">
        <f t="shared" si="36"/>
        <v>10080</v>
      </c>
      <c r="X247" s="50">
        <v>11760</v>
      </c>
      <c r="Y247">
        <f t="shared" si="29"/>
        <v>21</v>
      </c>
      <c r="AA247" s="63">
        <v>5</v>
      </c>
    </row>
    <row r="248" spans="1:27">
      <c r="A248">
        <v>247</v>
      </c>
      <c r="B248" t="s">
        <v>28</v>
      </c>
      <c r="C248">
        <v>7</v>
      </c>
      <c r="D248" s="35">
        <f t="shared" si="37"/>
        <v>1267653</v>
      </c>
      <c r="E248" s="38">
        <v>10010</v>
      </c>
      <c r="F248">
        <f t="shared" si="32"/>
        <v>1001</v>
      </c>
      <c r="H248" s="37">
        <v>19487898</v>
      </c>
      <c r="I248" s="37">
        <f t="shared" si="31"/>
        <v>-9580410</v>
      </c>
      <c r="J248" s="27">
        <v>12</v>
      </c>
      <c r="L248">
        <v>247</v>
      </c>
      <c r="M248">
        <f t="shared" si="33"/>
        <v>39581</v>
      </c>
      <c r="N248">
        <v>512</v>
      </c>
      <c r="O248" s="41">
        <v>51454</v>
      </c>
      <c r="P248" s="47">
        <f t="shared" si="30"/>
        <v>617448</v>
      </c>
      <c r="Q248" s="27">
        <v>560</v>
      </c>
      <c r="R248">
        <v>480</v>
      </c>
      <c r="S248" s="19" t="s">
        <v>101</v>
      </c>
      <c r="T248" s="19" t="s">
        <v>119</v>
      </c>
      <c r="U248" s="24">
        <v>1.2999999999999999E-3</v>
      </c>
      <c r="W248">
        <f t="shared" si="36"/>
        <v>10080</v>
      </c>
      <c r="X248" s="49">
        <v>11760</v>
      </c>
      <c r="Y248">
        <f t="shared" si="29"/>
        <v>21</v>
      </c>
      <c r="AA248" s="62">
        <v>5</v>
      </c>
    </row>
    <row r="249" spans="1:27">
      <c r="A249">
        <v>248</v>
      </c>
      <c r="B249" t="s">
        <v>28</v>
      </c>
      <c r="C249">
        <v>8</v>
      </c>
      <c r="D249" s="35">
        <f t="shared" si="37"/>
        <v>1277663</v>
      </c>
      <c r="E249" s="38">
        <v>11011</v>
      </c>
      <c r="F249">
        <f t="shared" si="32"/>
        <v>1001</v>
      </c>
      <c r="H249" s="37">
        <v>19646010</v>
      </c>
      <c r="I249" s="37">
        <f t="shared" si="31"/>
        <v>158112</v>
      </c>
      <c r="J249" s="26">
        <v>12</v>
      </c>
      <c r="L249">
        <v>248</v>
      </c>
      <c r="M249">
        <f t="shared" si="33"/>
        <v>40093</v>
      </c>
      <c r="N249">
        <v>512</v>
      </c>
      <c r="O249" s="42">
        <v>51504</v>
      </c>
      <c r="P249" s="47">
        <f t="shared" si="30"/>
        <v>618048</v>
      </c>
      <c r="Q249" s="26">
        <v>560</v>
      </c>
      <c r="R249">
        <v>480</v>
      </c>
      <c r="S249" s="19" t="s">
        <v>101</v>
      </c>
      <c r="T249" s="19" t="s">
        <v>119</v>
      </c>
      <c r="U249" s="24">
        <v>1.2999999999999999E-3</v>
      </c>
      <c r="W249">
        <f t="shared" si="36"/>
        <v>10080</v>
      </c>
      <c r="X249" s="50">
        <v>11760</v>
      </c>
      <c r="Y249">
        <f t="shared" si="29"/>
        <v>21</v>
      </c>
      <c r="AA249" s="63">
        <v>5</v>
      </c>
    </row>
    <row r="250" spans="1:27">
      <c r="A250">
        <v>249</v>
      </c>
      <c r="B250" t="s">
        <v>28</v>
      </c>
      <c r="C250">
        <v>9</v>
      </c>
      <c r="D250" s="35">
        <f t="shared" si="37"/>
        <v>1288674</v>
      </c>
      <c r="E250" s="38">
        <v>12012</v>
      </c>
      <c r="F250">
        <f t="shared" si="32"/>
        <v>1001</v>
      </c>
      <c r="H250" s="37">
        <v>13252824</v>
      </c>
      <c r="I250" s="37">
        <f t="shared" si="31"/>
        <v>-6393186</v>
      </c>
      <c r="J250" s="27">
        <v>18</v>
      </c>
      <c r="L250">
        <v>249</v>
      </c>
      <c r="M250">
        <f t="shared" si="33"/>
        <v>40605</v>
      </c>
      <c r="N250">
        <v>512</v>
      </c>
      <c r="O250" s="41">
        <v>34500</v>
      </c>
      <c r="P250" s="47">
        <f t="shared" si="30"/>
        <v>621000</v>
      </c>
      <c r="Q250" s="27">
        <v>560</v>
      </c>
      <c r="R250">
        <v>480</v>
      </c>
      <c r="S250" s="19" t="s">
        <v>101</v>
      </c>
      <c r="T250" s="19" t="s">
        <v>119</v>
      </c>
      <c r="U250" s="24">
        <v>1.2999999999999999E-3</v>
      </c>
      <c r="W250">
        <f t="shared" si="36"/>
        <v>10080</v>
      </c>
      <c r="X250" s="49">
        <v>11760</v>
      </c>
      <c r="Y250">
        <f t="shared" si="29"/>
        <v>21</v>
      </c>
      <c r="AA250" s="62">
        <v>5</v>
      </c>
    </row>
    <row r="251" spans="1:27">
      <c r="A251">
        <v>250</v>
      </c>
      <c r="B251" t="s">
        <v>28</v>
      </c>
      <c r="C251">
        <v>10</v>
      </c>
      <c r="D251" s="35">
        <f t="shared" si="37"/>
        <v>1300686</v>
      </c>
      <c r="E251" s="38">
        <v>13013</v>
      </c>
      <c r="F251">
        <f t="shared" si="32"/>
        <v>1001</v>
      </c>
      <c r="H251" s="37">
        <v>13359474</v>
      </c>
      <c r="I251" s="37">
        <f t="shared" si="31"/>
        <v>106650</v>
      </c>
      <c r="J251" s="26">
        <v>18</v>
      </c>
      <c r="L251">
        <v>250</v>
      </c>
      <c r="M251">
        <f t="shared" si="33"/>
        <v>41117</v>
      </c>
      <c r="N251">
        <v>512</v>
      </c>
      <c r="O251" s="42">
        <v>34536</v>
      </c>
      <c r="P251" s="47">
        <f t="shared" si="30"/>
        <v>621648</v>
      </c>
      <c r="Q251" s="26">
        <v>560</v>
      </c>
      <c r="R251">
        <v>480</v>
      </c>
      <c r="S251" s="19" t="s">
        <v>102</v>
      </c>
      <c r="T251" s="19" t="s">
        <v>119</v>
      </c>
      <c r="U251" s="24">
        <v>1.2999999999999999E-3</v>
      </c>
      <c r="W251">
        <f t="shared" si="36"/>
        <v>10080</v>
      </c>
      <c r="X251" s="50">
        <v>11760</v>
      </c>
      <c r="Y251">
        <f t="shared" si="29"/>
        <v>21</v>
      </c>
      <c r="AA251" s="63">
        <v>5</v>
      </c>
    </row>
    <row r="252" spans="1:27">
      <c r="A252" s="6">
        <v>251</v>
      </c>
      <c r="B252" s="6" t="s">
        <v>28</v>
      </c>
      <c r="C252" s="6">
        <v>11</v>
      </c>
      <c r="D252" s="36">
        <f t="shared" si="37"/>
        <v>1313699</v>
      </c>
      <c r="E252" s="39">
        <v>200000</v>
      </c>
      <c r="F252" s="6">
        <f t="shared" si="32"/>
        <v>186987</v>
      </c>
      <c r="H252" s="37">
        <v>15130980</v>
      </c>
      <c r="I252" s="37">
        <f t="shared" si="31"/>
        <v>1771506</v>
      </c>
      <c r="J252" s="27">
        <v>16</v>
      </c>
      <c r="L252" s="6">
        <v>251</v>
      </c>
      <c r="M252">
        <f t="shared" si="33"/>
        <v>51117</v>
      </c>
      <c r="N252">
        <v>10000</v>
      </c>
      <c r="O252" s="41">
        <v>38843</v>
      </c>
      <c r="P252" s="47">
        <f t="shared" si="30"/>
        <v>621488</v>
      </c>
      <c r="Q252" s="27">
        <v>570</v>
      </c>
      <c r="R252">
        <v>500</v>
      </c>
      <c r="S252" s="19" t="s">
        <v>101</v>
      </c>
      <c r="T252" s="19" t="s">
        <v>119</v>
      </c>
      <c r="U252" s="24">
        <v>1.2999999999999999E-3</v>
      </c>
      <c r="W252">
        <f t="shared" si="36"/>
        <v>10500</v>
      </c>
      <c r="X252" s="49">
        <v>11970</v>
      </c>
      <c r="Y252">
        <f t="shared" si="29"/>
        <v>21</v>
      </c>
      <c r="AA252" s="62">
        <v>5</v>
      </c>
    </row>
    <row r="253" spans="1:27">
      <c r="A253">
        <v>252</v>
      </c>
      <c r="B253" t="s">
        <v>28</v>
      </c>
      <c r="C253">
        <v>12</v>
      </c>
      <c r="D253" s="35">
        <f t="shared" si="37"/>
        <v>1513699</v>
      </c>
      <c r="E253" s="38">
        <v>5005</v>
      </c>
      <c r="F253">
        <f t="shared" si="32"/>
        <v>-194995</v>
      </c>
      <c r="H253" s="37">
        <v>40722264</v>
      </c>
      <c r="I253" s="37">
        <f t="shared" si="31"/>
        <v>25591284</v>
      </c>
      <c r="J253" s="26">
        <v>6</v>
      </c>
      <c r="L253">
        <v>252</v>
      </c>
      <c r="M253">
        <f t="shared" si="33"/>
        <v>51840</v>
      </c>
      <c r="N253">
        <v>723</v>
      </c>
      <c r="O253" s="42">
        <v>103818</v>
      </c>
      <c r="P253" s="47">
        <f t="shared" si="30"/>
        <v>622908</v>
      </c>
      <c r="Q253" s="26">
        <v>570</v>
      </c>
      <c r="R253">
        <v>500</v>
      </c>
      <c r="S253" s="19" t="s">
        <v>101</v>
      </c>
      <c r="T253" s="19" t="s">
        <v>119</v>
      </c>
      <c r="U253" s="24">
        <v>1.2999999999999999E-3</v>
      </c>
      <c r="W253">
        <f t="shared" si="36"/>
        <v>10500</v>
      </c>
      <c r="X253" s="50">
        <v>11970</v>
      </c>
      <c r="Y253">
        <f t="shared" si="29"/>
        <v>21</v>
      </c>
      <c r="AA253" s="63">
        <v>5</v>
      </c>
    </row>
    <row r="254" spans="1:27">
      <c r="A254">
        <v>253</v>
      </c>
      <c r="B254" t="s">
        <v>28</v>
      </c>
      <c r="C254">
        <v>13</v>
      </c>
      <c r="D254" s="35">
        <f t="shared" si="37"/>
        <v>1518704</v>
      </c>
      <c r="E254" s="38">
        <v>6006</v>
      </c>
      <c r="F254">
        <f t="shared" si="32"/>
        <v>1001</v>
      </c>
      <c r="H254" s="37">
        <v>41046084</v>
      </c>
      <c r="I254" s="37">
        <f t="shared" si="31"/>
        <v>323820</v>
      </c>
      <c r="J254" s="27">
        <v>6</v>
      </c>
      <c r="L254">
        <v>253</v>
      </c>
      <c r="M254">
        <f t="shared" si="33"/>
        <v>52563</v>
      </c>
      <c r="N254">
        <v>723</v>
      </c>
      <c r="O254" s="41">
        <v>103924</v>
      </c>
      <c r="P254" s="47">
        <f t="shared" si="30"/>
        <v>623544</v>
      </c>
      <c r="Q254" s="27">
        <v>570</v>
      </c>
      <c r="R254">
        <v>500</v>
      </c>
      <c r="S254" s="19" t="s">
        <v>101</v>
      </c>
      <c r="T254" s="19" t="s">
        <v>119</v>
      </c>
      <c r="U254" s="24">
        <v>1.2999999999999999E-3</v>
      </c>
      <c r="W254">
        <f t="shared" si="36"/>
        <v>10500</v>
      </c>
      <c r="X254" s="49">
        <v>11970</v>
      </c>
      <c r="Y254">
        <f t="shared" si="29"/>
        <v>21</v>
      </c>
      <c r="AA254" s="62">
        <v>5</v>
      </c>
    </row>
    <row r="255" spans="1:27">
      <c r="A255">
        <v>254</v>
      </c>
      <c r="B255" t="s">
        <v>28</v>
      </c>
      <c r="C255">
        <v>14</v>
      </c>
      <c r="D255" s="35">
        <f t="shared" si="37"/>
        <v>1524710</v>
      </c>
      <c r="E255" s="38">
        <v>7007</v>
      </c>
      <c r="F255">
        <f t="shared" si="32"/>
        <v>1001</v>
      </c>
      <c r="H255" s="37">
        <v>68865920</v>
      </c>
      <c r="I255" s="37">
        <f t="shared" si="31"/>
        <v>27819836</v>
      </c>
      <c r="J255" s="26">
        <v>4</v>
      </c>
      <c r="L255">
        <v>254</v>
      </c>
      <c r="M255">
        <f t="shared" si="33"/>
        <v>53286</v>
      </c>
      <c r="N255">
        <v>723</v>
      </c>
      <c r="O255" s="42">
        <v>155852</v>
      </c>
      <c r="P255" s="47">
        <f t="shared" si="30"/>
        <v>623408</v>
      </c>
      <c r="Q255" s="26">
        <v>570</v>
      </c>
      <c r="R255">
        <v>500</v>
      </c>
      <c r="S255" s="19" t="s">
        <v>101</v>
      </c>
      <c r="T255" s="19" t="s">
        <v>119</v>
      </c>
      <c r="U255" s="24">
        <v>1.2999999999999999E-3</v>
      </c>
      <c r="W255">
        <f t="shared" si="36"/>
        <v>10500</v>
      </c>
      <c r="X255" s="50">
        <v>11970</v>
      </c>
      <c r="Y255">
        <f t="shared" si="29"/>
        <v>21</v>
      </c>
      <c r="AA255" s="63">
        <v>5</v>
      </c>
    </row>
    <row r="256" spans="1:27">
      <c r="A256">
        <v>255</v>
      </c>
      <c r="B256" t="s">
        <v>28</v>
      </c>
      <c r="C256">
        <v>15</v>
      </c>
      <c r="D256" s="35">
        <f t="shared" si="37"/>
        <v>1531717</v>
      </c>
      <c r="E256" s="38">
        <v>8008</v>
      </c>
      <c r="F256">
        <f t="shared" si="32"/>
        <v>1001</v>
      </c>
      <c r="H256" s="37">
        <v>69409240</v>
      </c>
      <c r="I256" s="37">
        <f t="shared" si="31"/>
        <v>543320</v>
      </c>
      <c r="J256" s="27">
        <v>4</v>
      </c>
      <c r="L256">
        <v>255</v>
      </c>
      <c r="M256">
        <f t="shared" si="33"/>
        <v>54009</v>
      </c>
      <c r="N256">
        <v>723</v>
      </c>
      <c r="O256" s="41">
        <v>156012</v>
      </c>
      <c r="P256" s="47">
        <f t="shared" si="30"/>
        <v>624048</v>
      </c>
      <c r="Q256" s="27">
        <v>570</v>
      </c>
      <c r="R256">
        <v>500</v>
      </c>
      <c r="S256" s="19" t="s">
        <v>102</v>
      </c>
      <c r="T256" s="19" t="s">
        <v>119</v>
      </c>
      <c r="U256" s="24">
        <v>1.2999999999999999E-3</v>
      </c>
      <c r="W256">
        <f t="shared" si="36"/>
        <v>10500</v>
      </c>
      <c r="X256" s="49">
        <v>11970</v>
      </c>
      <c r="Y256">
        <f t="shared" si="29"/>
        <v>21</v>
      </c>
      <c r="AA256" s="62">
        <v>5</v>
      </c>
    </row>
    <row r="257" spans="1:27">
      <c r="A257">
        <v>256</v>
      </c>
      <c r="B257" t="s">
        <v>29</v>
      </c>
      <c r="C257">
        <v>1</v>
      </c>
      <c r="D257" s="35">
        <f t="shared" si="37"/>
        <v>1539725</v>
      </c>
      <c r="E257" s="38">
        <v>9009</v>
      </c>
      <c r="F257">
        <f t="shared" si="32"/>
        <v>1001</v>
      </c>
      <c r="H257" s="37">
        <v>34977340</v>
      </c>
      <c r="I257" s="37">
        <f t="shared" si="31"/>
        <v>-34431900</v>
      </c>
      <c r="J257" s="26">
        <v>8</v>
      </c>
      <c r="L257">
        <v>256</v>
      </c>
      <c r="M257">
        <f t="shared" si="33"/>
        <v>54732</v>
      </c>
      <c r="N257">
        <v>723</v>
      </c>
      <c r="O257" s="42">
        <v>78084</v>
      </c>
      <c r="P257" s="47">
        <f t="shared" si="30"/>
        <v>624672</v>
      </c>
      <c r="Q257" s="26">
        <v>570</v>
      </c>
      <c r="R257">
        <v>500</v>
      </c>
      <c r="S257" s="19" t="s">
        <v>101</v>
      </c>
      <c r="T257" s="19" t="s">
        <v>119</v>
      </c>
      <c r="U257" s="24">
        <v>1.4E-3</v>
      </c>
      <c r="W257">
        <f t="shared" si="36"/>
        <v>10500</v>
      </c>
      <c r="X257" s="50">
        <v>11970</v>
      </c>
      <c r="Y257">
        <f t="shared" si="29"/>
        <v>21</v>
      </c>
      <c r="AA257" s="63">
        <v>5</v>
      </c>
    </row>
    <row r="258" spans="1:27">
      <c r="A258">
        <v>257</v>
      </c>
      <c r="B258" t="s">
        <v>29</v>
      </c>
      <c r="C258">
        <v>2</v>
      </c>
      <c r="D258" s="35">
        <f t="shared" si="37"/>
        <v>1548734</v>
      </c>
      <c r="E258" s="38">
        <v>10010</v>
      </c>
      <c r="F258">
        <f t="shared" si="32"/>
        <v>1001</v>
      </c>
      <c r="H258" s="37">
        <v>35251140</v>
      </c>
      <c r="I258" s="37">
        <f t="shared" si="31"/>
        <v>273800</v>
      </c>
      <c r="J258" s="27">
        <v>8</v>
      </c>
      <c r="L258">
        <v>257</v>
      </c>
      <c r="M258">
        <f t="shared" si="33"/>
        <v>55455</v>
      </c>
      <c r="N258">
        <v>723</v>
      </c>
      <c r="O258" s="41">
        <v>78164</v>
      </c>
      <c r="P258" s="47">
        <f t="shared" si="30"/>
        <v>625312</v>
      </c>
      <c r="Q258" s="27">
        <v>570</v>
      </c>
      <c r="R258">
        <v>500</v>
      </c>
      <c r="S258" s="19" t="s">
        <v>101</v>
      </c>
      <c r="T258" s="19" t="s">
        <v>119</v>
      </c>
      <c r="U258" s="24">
        <v>1.4E-3</v>
      </c>
      <c r="W258">
        <f t="shared" si="36"/>
        <v>10500</v>
      </c>
      <c r="X258" s="49">
        <v>11970</v>
      </c>
      <c r="Y258">
        <f t="shared" ref="Y258:Y321" si="38">X258/Q258</f>
        <v>21</v>
      </c>
      <c r="AA258" s="62">
        <v>5</v>
      </c>
    </row>
    <row r="259" spans="1:27">
      <c r="A259">
        <v>258</v>
      </c>
      <c r="B259" t="s">
        <v>29</v>
      </c>
      <c r="C259">
        <v>3</v>
      </c>
      <c r="D259" s="35">
        <f t="shared" si="37"/>
        <v>1558744</v>
      </c>
      <c r="E259" s="38">
        <v>11011</v>
      </c>
      <c r="F259">
        <f t="shared" si="32"/>
        <v>1001</v>
      </c>
      <c r="H259" s="37">
        <v>35526000</v>
      </c>
      <c r="I259" s="37">
        <f t="shared" si="31"/>
        <v>274860</v>
      </c>
      <c r="J259" s="26">
        <v>8</v>
      </c>
      <c r="L259">
        <v>258</v>
      </c>
      <c r="M259">
        <f t="shared" si="33"/>
        <v>56178</v>
      </c>
      <c r="N259">
        <v>723</v>
      </c>
      <c r="O259" s="42">
        <v>78240</v>
      </c>
      <c r="P259" s="47">
        <f t="shared" ref="P259:P322" si="39">J259*O259</f>
        <v>625920</v>
      </c>
      <c r="Q259" s="26">
        <v>570</v>
      </c>
      <c r="R259">
        <v>500</v>
      </c>
      <c r="S259" s="19" t="s">
        <v>101</v>
      </c>
      <c r="T259" s="19" t="s">
        <v>119</v>
      </c>
      <c r="U259" s="24">
        <v>1.4E-3</v>
      </c>
      <c r="W259">
        <f t="shared" si="36"/>
        <v>10500</v>
      </c>
      <c r="X259" s="50">
        <v>11970</v>
      </c>
      <c r="Y259">
        <f t="shared" si="38"/>
        <v>21</v>
      </c>
      <c r="AA259" s="63">
        <v>5</v>
      </c>
    </row>
    <row r="260" spans="1:27">
      <c r="A260">
        <v>259</v>
      </c>
      <c r="B260" t="s">
        <v>29</v>
      </c>
      <c r="C260">
        <v>4</v>
      </c>
      <c r="D260" s="35">
        <f t="shared" si="37"/>
        <v>1569755</v>
      </c>
      <c r="E260" s="38">
        <v>12012</v>
      </c>
      <c r="F260">
        <f t="shared" si="32"/>
        <v>1001</v>
      </c>
      <c r="H260" s="37">
        <v>15931860</v>
      </c>
      <c r="I260" s="37">
        <f t="shared" si="31"/>
        <v>-19594140</v>
      </c>
      <c r="J260" s="27">
        <v>18</v>
      </c>
      <c r="L260">
        <v>259</v>
      </c>
      <c r="M260">
        <f t="shared" si="33"/>
        <v>56901</v>
      </c>
      <c r="N260">
        <v>723</v>
      </c>
      <c r="O260" s="41">
        <v>34853</v>
      </c>
      <c r="P260" s="47">
        <f t="shared" si="39"/>
        <v>627354</v>
      </c>
      <c r="Q260" s="27">
        <v>570</v>
      </c>
      <c r="R260">
        <v>500</v>
      </c>
      <c r="S260" s="19" t="s">
        <v>101</v>
      </c>
      <c r="T260" s="19" t="s">
        <v>119</v>
      </c>
      <c r="U260" s="24">
        <v>1.4E-3</v>
      </c>
      <c r="W260">
        <f t="shared" si="36"/>
        <v>10500</v>
      </c>
      <c r="X260" s="49">
        <v>11970</v>
      </c>
      <c r="Y260">
        <f t="shared" si="38"/>
        <v>21</v>
      </c>
      <c r="AA260" s="62">
        <v>5</v>
      </c>
    </row>
    <row r="261" spans="1:27" ht="17.25" thickBot="1">
      <c r="A261">
        <v>260</v>
      </c>
      <c r="B261" t="s">
        <v>29</v>
      </c>
      <c r="C261">
        <v>5</v>
      </c>
      <c r="D261" s="35">
        <f t="shared" si="37"/>
        <v>1581767</v>
      </c>
      <c r="E261" s="38">
        <v>13013</v>
      </c>
      <c r="F261">
        <f t="shared" si="32"/>
        <v>1001</v>
      </c>
      <c r="H261" s="37">
        <v>16055120</v>
      </c>
      <c r="I261" s="37">
        <f t="shared" ref="I261:I324" si="40">H261-H260</f>
        <v>123260</v>
      </c>
      <c r="J261" s="29">
        <v>18</v>
      </c>
      <c r="L261">
        <v>260</v>
      </c>
      <c r="M261">
        <f t="shared" si="33"/>
        <v>57624</v>
      </c>
      <c r="N261">
        <v>723</v>
      </c>
      <c r="O261" s="44">
        <v>34889</v>
      </c>
      <c r="P261" s="47">
        <f t="shared" si="39"/>
        <v>628002</v>
      </c>
      <c r="Q261" s="29">
        <v>570</v>
      </c>
      <c r="R261">
        <v>500</v>
      </c>
      <c r="S261" s="19" t="s">
        <v>102</v>
      </c>
      <c r="T261" s="19" t="s">
        <v>119</v>
      </c>
      <c r="U261" s="24">
        <v>1.4E-3</v>
      </c>
      <c r="W261">
        <f t="shared" si="36"/>
        <v>10500</v>
      </c>
      <c r="X261" s="52">
        <v>11970</v>
      </c>
      <c r="Y261">
        <f t="shared" si="38"/>
        <v>21</v>
      </c>
      <c r="AA261" s="31">
        <v>5</v>
      </c>
    </row>
    <row r="262" spans="1:27">
      <c r="A262" s="6">
        <v>261</v>
      </c>
      <c r="B262" s="6" t="s">
        <v>29</v>
      </c>
      <c r="C262" s="6">
        <v>6</v>
      </c>
      <c r="D262" s="36">
        <f t="shared" si="37"/>
        <v>1594780</v>
      </c>
      <c r="E262" s="39">
        <v>200000</v>
      </c>
      <c r="F262" s="6">
        <f t="shared" si="32"/>
        <v>186987</v>
      </c>
      <c r="H262" s="37">
        <v>70993428</v>
      </c>
      <c r="I262" s="37">
        <f t="shared" si="40"/>
        <v>54938308</v>
      </c>
      <c r="J262" s="30">
        <v>8</v>
      </c>
      <c r="L262" s="6">
        <v>261</v>
      </c>
      <c r="M262">
        <f t="shared" si="33"/>
        <v>58347</v>
      </c>
      <c r="N262">
        <v>723</v>
      </c>
      <c r="O262" s="45">
        <v>89146</v>
      </c>
      <c r="P262" s="47">
        <f t="shared" si="39"/>
        <v>713168</v>
      </c>
      <c r="Q262" s="30">
        <v>580</v>
      </c>
      <c r="R262">
        <v>520</v>
      </c>
      <c r="S262" s="19" t="s">
        <v>101</v>
      </c>
      <c r="T262" s="19" t="s">
        <v>119</v>
      </c>
      <c r="U262" s="24">
        <v>1.4E-3</v>
      </c>
      <c r="W262">
        <f t="shared" si="36"/>
        <v>10920</v>
      </c>
      <c r="X262" s="53">
        <v>12180</v>
      </c>
      <c r="Y262">
        <f t="shared" si="38"/>
        <v>21</v>
      </c>
      <c r="AA262" s="65">
        <v>5</v>
      </c>
    </row>
    <row r="263" spans="1:27">
      <c r="A263">
        <v>262</v>
      </c>
      <c r="B263" t="s">
        <v>29</v>
      </c>
      <c r="C263">
        <v>7</v>
      </c>
      <c r="D263" s="35">
        <f t="shared" si="37"/>
        <v>1794780</v>
      </c>
      <c r="E263" s="38">
        <v>5005</v>
      </c>
      <c r="F263">
        <f t="shared" si="32"/>
        <v>-194995</v>
      </c>
      <c r="H263" s="37">
        <v>71538478</v>
      </c>
      <c r="I263" s="37">
        <f t="shared" si="40"/>
        <v>545050</v>
      </c>
      <c r="J263" s="26">
        <v>8</v>
      </c>
      <c r="L263">
        <v>262</v>
      </c>
      <c r="M263">
        <f t="shared" si="33"/>
        <v>59070</v>
      </c>
      <c r="N263">
        <v>723</v>
      </c>
      <c r="O263" s="42">
        <v>91626</v>
      </c>
      <c r="P263" s="47">
        <f t="shared" si="39"/>
        <v>733008</v>
      </c>
      <c r="Q263" s="26">
        <v>580</v>
      </c>
      <c r="R263">
        <v>520</v>
      </c>
      <c r="S263" s="19" t="s">
        <v>101</v>
      </c>
      <c r="T263" s="19" t="s">
        <v>119</v>
      </c>
      <c r="U263" s="24">
        <v>1.4E-3</v>
      </c>
      <c r="W263">
        <f t="shared" si="36"/>
        <v>10920</v>
      </c>
      <c r="X263" s="50">
        <v>12180</v>
      </c>
      <c r="Y263">
        <f t="shared" si="38"/>
        <v>21</v>
      </c>
      <c r="AA263" s="63">
        <v>5</v>
      </c>
    </row>
    <row r="264" spans="1:27">
      <c r="A264">
        <v>263</v>
      </c>
      <c r="B264" t="s">
        <v>29</v>
      </c>
      <c r="C264">
        <v>8</v>
      </c>
      <c r="D264" s="35">
        <f t="shared" si="37"/>
        <v>1799785</v>
      </c>
      <c r="E264" s="38">
        <v>6006</v>
      </c>
      <c r="F264">
        <f t="shared" si="32"/>
        <v>1001</v>
      </c>
      <c r="H264" s="37">
        <v>72085618</v>
      </c>
      <c r="I264" s="37">
        <f t="shared" si="40"/>
        <v>547140</v>
      </c>
      <c r="J264" s="27">
        <v>8</v>
      </c>
      <c r="L264">
        <v>263</v>
      </c>
      <c r="M264">
        <f t="shared" si="33"/>
        <v>59793</v>
      </c>
      <c r="N264">
        <v>723</v>
      </c>
      <c r="O264" s="41">
        <v>91716</v>
      </c>
      <c r="P264" s="47">
        <f t="shared" si="39"/>
        <v>733728</v>
      </c>
      <c r="Q264" s="27">
        <v>580</v>
      </c>
      <c r="R264">
        <v>520</v>
      </c>
      <c r="S264" s="19" t="s">
        <v>101</v>
      </c>
      <c r="T264" s="19" t="s">
        <v>119</v>
      </c>
      <c r="U264" s="24">
        <v>1.4E-3</v>
      </c>
      <c r="W264">
        <f t="shared" si="36"/>
        <v>10920</v>
      </c>
      <c r="X264" s="49">
        <v>12180</v>
      </c>
      <c r="Y264">
        <f t="shared" si="38"/>
        <v>21</v>
      </c>
      <c r="AA264" s="62">
        <v>5</v>
      </c>
    </row>
    <row r="265" spans="1:27">
      <c r="A265">
        <v>264</v>
      </c>
      <c r="B265" t="s">
        <v>29</v>
      </c>
      <c r="C265">
        <v>9</v>
      </c>
      <c r="D265" s="35">
        <f t="shared" si="37"/>
        <v>1805791</v>
      </c>
      <c r="E265" s="38">
        <v>7007</v>
      </c>
      <c r="F265">
        <f t="shared" ref="F265:F328" si="41">E265-E264</f>
        <v>1001</v>
      </c>
      <c r="H265" s="37">
        <v>32322510</v>
      </c>
      <c r="I265" s="37">
        <f t="shared" si="40"/>
        <v>-39763108</v>
      </c>
      <c r="J265" s="26">
        <v>18</v>
      </c>
      <c r="L265">
        <v>264</v>
      </c>
      <c r="M265">
        <f t="shared" si="33"/>
        <v>60516</v>
      </c>
      <c r="N265">
        <v>723</v>
      </c>
      <c r="O265" s="42">
        <v>40853</v>
      </c>
      <c r="P265" s="47">
        <f t="shared" si="39"/>
        <v>735354</v>
      </c>
      <c r="Q265" s="26">
        <v>580</v>
      </c>
      <c r="R265">
        <v>520</v>
      </c>
      <c r="S265" s="19" t="s">
        <v>101</v>
      </c>
      <c r="T265" s="19" t="s">
        <v>119</v>
      </c>
      <c r="U265" s="24">
        <v>1.4E-3</v>
      </c>
      <c r="W265">
        <f t="shared" si="36"/>
        <v>10920</v>
      </c>
      <c r="X265" s="50">
        <v>12180</v>
      </c>
      <c r="Y265">
        <f t="shared" si="38"/>
        <v>21</v>
      </c>
      <c r="AA265" s="63">
        <v>5</v>
      </c>
    </row>
    <row r="266" spans="1:27">
      <c r="A266">
        <v>265</v>
      </c>
      <c r="B266" t="s">
        <v>29</v>
      </c>
      <c r="C266">
        <v>10</v>
      </c>
      <c r="D266" s="35">
        <f t="shared" si="37"/>
        <v>1812798</v>
      </c>
      <c r="E266" s="38">
        <v>8008</v>
      </c>
      <c r="F266">
        <f t="shared" si="41"/>
        <v>1001</v>
      </c>
      <c r="H266" s="37">
        <v>32567832</v>
      </c>
      <c r="I266" s="37">
        <f t="shared" si="40"/>
        <v>245322</v>
      </c>
      <c r="J266" s="27">
        <v>18</v>
      </c>
      <c r="L266">
        <v>265</v>
      </c>
      <c r="M266">
        <f t="shared" ref="M266:M329" si="42">M265+N266</f>
        <v>61239</v>
      </c>
      <c r="N266">
        <v>723</v>
      </c>
      <c r="O266" s="41">
        <v>40894</v>
      </c>
      <c r="P266" s="47">
        <f t="shared" si="39"/>
        <v>736092</v>
      </c>
      <c r="Q266" s="27">
        <v>580</v>
      </c>
      <c r="R266">
        <v>520</v>
      </c>
      <c r="S266" s="19" t="s">
        <v>102</v>
      </c>
      <c r="T266" s="19" t="s">
        <v>119</v>
      </c>
      <c r="U266" s="24">
        <v>1.4E-3</v>
      </c>
      <c r="W266">
        <f t="shared" si="36"/>
        <v>10920</v>
      </c>
      <c r="X266" s="49">
        <v>12180</v>
      </c>
      <c r="Y266">
        <f t="shared" si="38"/>
        <v>21</v>
      </c>
      <c r="AA266" s="62">
        <v>5</v>
      </c>
    </row>
    <row r="267" spans="1:27">
      <c r="A267">
        <v>266</v>
      </c>
      <c r="B267" t="s">
        <v>29</v>
      </c>
      <c r="C267">
        <v>11</v>
      </c>
      <c r="D267" s="35">
        <f t="shared" si="37"/>
        <v>1820806</v>
      </c>
      <c r="E267" s="38">
        <v>9009</v>
      </c>
      <c r="F267">
        <f t="shared" si="41"/>
        <v>1001</v>
      </c>
      <c r="H267" s="37">
        <v>147479046</v>
      </c>
      <c r="I267" s="37">
        <f t="shared" si="40"/>
        <v>114911214</v>
      </c>
      <c r="J267" s="26">
        <v>4</v>
      </c>
      <c r="L267">
        <v>266</v>
      </c>
      <c r="M267">
        <f t="shared" si="42"/>
        <v>61962</v>
      </c>
      <c r="N267">
        <v>723</v>
      </c>
      <c r="O267" s="42">
        <v>183968</v>
      </c>
      <c r="P267" s="47">
        <f t="shared" si="39"/>
        <v>735872</v>
      </c>
      <c r="Q267" s="26">
        <v>580</v>
      </c>
      <c r="R267">
        <v>520</v>
      </c>
      <c r="S267" s="19" t="s">
        <v>101</v>
      </c>
      <c r="T267" s="19" t="s">
        <v>120</v>
      </c>
      <c r="U267" s="24">
        <v>2.9999999999999997E-4</v>
      </c>
      <c r="W267">
        <f t="shared" si="36"/>
        <v>10920</v>
      </c>
      <c r="X267" s="50">
        <v>12180</v>
      </c>
      <c r="Y267">
        <f t="shared" si="38"/>
        <v>21</v>
      </c>
      <c r="AA267" s="63">
        <v>5</v>
      </c>
    </row>
    <row r="268" spans="1:27">
      <c r="A268">
        <v>267</v>
      </c>
      <c r="B268" t="s">
        <v>29</v>
      </c>
      <c r="C268">
        <v>12</v>
      </c>
      <c r="D268" s="35">
        <f t="shared" si="37"/>
        <v>1829815</v>
      </c>
      <c r="E268" s="38">
        <v>10010</v>
      </c>
      <c r="F268">
        <f t="shared" si="41"/>
        <v>1001</v>
      </c>
      <c r="H268" s="37">
        <v>148590002</v>
      </c>
      <c r="I268" s="37">
        <f t="shared" si="40"/>
        <v>1110956</v>
      </c>
      <c r="J268" s="27">
        <v>4</v>
      </c>
      <c r="L268">
        <v>267</v>
      </c>
      <c r="M268">
        <f t="shared" si="42"/>
        <v>62685</v>
      </c>
      <c r="N268">
        <v>723</v>
      </c>
      <c r="O268" s="41">
        <v>184152</v>
      </c>
      <c r="P268" s="47">
        <f t="shared" si="39"/>
        <v>736608</v>
      </c>
      <c r="Q268" s="27">
        <v>580</v>
      </c>
      <c r="R268">
        <v>520</v>
      </c>
      <c r="S268" s="19" t="s">
        <v>101</v>
      </c>
      <c r="T268" s="19" t="s">
        <v>120</v>
      </c>
      <c r="U268" s="24">
        <v>2.9999999999999997E-4</v>
      </c>
      <c r="W268">
        <f t="shared" si="36"/>
        <v>10920</v>
      </c>
      <c r="X268" s="49">
        <v>12180</v>
      </c>
      <c r="Y268">
        <f t="shared" si="38"/>
        <v>21</v>
      </c>
      <c r="AA268" s="62">
        <v>5</v>
      </c>
    </row>
    <row r="269" spans="1:27">
      <c r="A269">
        <v>268</v>
      </c>
      <c r="B269" t="s">
        <v>29</v>
      </c>
      <c r="C269">
        <v>13</v>
      </c>
      <c r="D269" s="35">
        <f t="shared" si="37"/>
        <v>1839825</v>
      </c>
      <c r="E269" s="38">
        <v>11011</v>
      </c>
      <c r="F269">
        <f t="shared" si="41"/>
        <v>1001</v>
      </c>
      <c r="H269" s="37">
        <v>59882042</v>
      </c>
      <c r="I269" s="37">
        <f t="shared" si="40"/>
        <v>-88707960</v>
      </c>
      <c r="J269" s="26">
        <v>10</v>
      </c>
      <c r="L269">
        <v>268</v>
      </c>
      <c r="M269">
        <f t="shared" si="42"/>
        <v>63408</v>
      </c>
      <c r="N269">
        <v>723</v>
      </c>
      <c r="O269" s="42">
        <v>73733</v>
      </c>
      <c r="P269" s="47">
        <f t="shared" si="39"/>
        <v>737330</v>
      </c>
      <c r="Q269" s="26">
        <v>580</v>
      </c>
      <c r="R269">
        <v>520</v>
      </c>
      <c r="S269" s="19" t="s">
        <v>101</v>
      </c>
      <c r="T269" s="19" t="s">
        <v>120</v>
      </c>
      <c r="U269" s="24">
        <v>2.9999999999999997E-4</v>
      </c>
      <c r="W269">
        <f t="shared" si="36"/>
        <v>10920</v>
      </c>
      <c r="X269" s="50">
        <v>12180</v>
      </c>
      <c r="Y269">
        <f t="shared" si="38"/>
        <v>21</v>
      </c>
      <c r="AA269" s="63">
        <v>5</v>
      </c>
    </row>
    <row r="270" spans="1:27">
      <c r="A270">
        <v>269</v>
      </c>
      <c r="B270" t="s">
        <v>29</v>
      </c>
      <c r="C270">
        <v>14</v>
      </c>
      <c r="D270" s="35">
        <f t="shared" si="37"/>
        <v>1850836</v>
      </c>
      <c r="E270" s="38">
        <v>12012</v>
      </c>
      <c r="F270">
        <f t="shared" si="41"/>
        <v>1001</v>
      </c>
      <c r="H270" s="37">
        <v>33558426</v>
      </c>
      <c r="I270" s="37">
        <f t="shared" si="40"/>
        <v>-26323616</v>
      </c>
      <c r="J270" s="27">
        <v>18</v>
      </c>
      <c r="L270">
        <v>269</v>
      </c>
      <c r="M270">
        <f t="shared" si="42"/>
        <v>64131</v>
      </c>
      <c r="N270">
        <v>723</v>
      </c>
      <c r="O270" s="41">
        <v>41055</v>
      </c>
      <c r="P270" s="47">
        <f t="shared" si="39"/>
        <v>738990</v>
      </c>
      <c r="Q270" s="27">
        <v>580</v>
      </c>
      <c r="R270">
        <v>520</v>
      </c>
      <c r="S270" s="19" t="s">
        <v>101</v>
      </c>
      <c r="T270" s="19" t="s">
        <v>120</v>
      </c>
      <c r="U270" s="24">
        <v>2.9999999999999997E-4</v>
      </c>
      <c r="W270">
        <f t="shared" si="36"/>
        <v>10920</v>
      </c>
      <c r="X270" s="49">
        <v>12180</v>
      </c>
      <c r="Y270">
        <f t="shared" si="38"/>
        <v>21</v>
      </c>
      <c r="AA270" s="62">
        <v>5</v>
      </c>
    </row>
    <row r="271" spans="1:27">
      <c r="A271">
        <v>270</v>
      </c>
      <c r="B271" t="s">
        <v>29</v>
      </c>
      <c r="C271">
        <v>15</v>
      </c>
      <c r="D271" s="35">
        <f t="shared" si="37"/>
        <v>1862848</v>
      </c>
      <c r="E271" s="38">
        <v>13013</v>
      </c>
      <c r="F271">
        <f t="shared" si="41"/>
        <v>1001</v>
      </c>
      <c r="H271" s="37">
        <v>33808390</v>
      </c>
      <c r="I271" s="37">
        <f t="shared" si="40"/>
        <v>249964</v>
      </c>
      <c r="J271" s="26">
        <v>18</v>
      </c>
      <c r="L271">
        <v>270</v>
      </c>
      <c r="M271">
        <f t="shared" si="42"/>
        <v>64854</v>
      </c>
      <c r="N271">
        <v>723</v>
      </c>
      <c r="O271" s="42">
        <v>41098</v>
      </c>
      <c r="P271" s="47">
        <f t="shared" si="39"/>
        <v>739764</v>
      </c>
      <c r="Q271" s="26">
        <v>580</v>
      </c>
      <c r="R271">
        <v>520</v>
      </c>
      <c r="S271" s="19" t="s">
        <v>102</v>
      </c>
      <c r="T271" s="19" t="s">
        <v>120</v>
      </c>
      <c r="U271" s="24">
        <v>2.9999999999999997E-4</v>
      </c>
      <c r="W271">
        <f t="shared" si="36"/>
        <v>10920</v>
      </c>
      <c r="X271" s="50">
        <v>12180</v>
      </c>
      <c r="Y271">
        <f t="shared" si="38"/>
        <v>21</v>
      </c>
      <c r="AA271" s="63">
        <v>5</v>
      </c>
    </row>
    <row r="272" spans="1:27">
      <c r="A272" s="6">
        <v>271</v>
      </c>
      <c r="B272" s="6" t="s">
        <v>29</v>
      </c>
      <c r="C272" s="6">
        <v>16</v>
      </c>
      <c r="D272" s="36">
        <f t="shared" si="37"/>
        <v>1875861</v>
      </c>
      <c r="E272" s="39">
        <v>300000</v>
      </c>
      <c r="F272" s="6">
        <f t="shared" si="41"/>
        <v>286987</v>
      </c>
      <c r="H272" s="37">
        <v>153075494</v>
      </c>
      <c r="I272" s="37">
        <f t="shared" si="40"/>
        <v>119267104</v>
      </c>
      <c r="J272" s="27">
        <v>4</v>
      </c>
      <c r="L272" s="6">
        <v>271</v>
      </c>
      <c r="M272">
        <f t="shared" si="42"/>
        <v>65878</v>
      </c>
      <c r="N272">
        <v>1024</v>
      </c>
      <c r="O272" s="41">
        <v>184892</v>
      </c>
      <c r="P272" s="47">
        <f t="shared" si="39"/>
        <v>739568</v>
      </c>
      <c r="Q272" s="27">
        <v>590</v>
      </c>
      <c r="R272">
        <v>540</v>
      </c>
      <c r="S272" s="19" t="s">
        <v>101</v>
      </c>
      <c r="T272" s="19" t="s">
        <v>120</v>
      </c>
      <c r="U272" s="24">
        <v>2.9999999999999997E-4</v>
      </c>
      <c r="W272">
        <f t="shared" si="36"/>
        <v>11340</v>
      </c>
      <c r="X272" s="49">
        <v>12390</v>
      </c>
      <c r="Y272">
        <f t="shared" si="38"/>
        <v>21</v>
      </c>
      <c r="AA272" s="62">
        <v>5</v>
      </c>
    </row>
    <row r="273" spans="1:27">
      <c r="A273">
        <v>272</v>
      </c>
      <c r="B273" t="s">
        <v>29</v>
      </c>
      <c r="C273">
        <v>17</v>
      </c>
      <c r="D273" s="35">
        <f t="shared" si="37"/>
        <v>2175861</v>
      </c>
      <c r="E273" s="38">
        <v>5005</v>
      </c>
      <c r="F273">
        <f t="shared" si="41"/>
        <v>-294995</v>
      </c>
      <c r="H273" s="37">
        <v>154207284</v>
      </c>
      <c r="I273" s="37">
        <f t="shared" si="40"/>
        <v>1131790</v>
      </c>
      <c r="J273" s="26">
        <v>4</v>
      </c>
      <c r="L273">
        <v>272</v>
      </c>
      <c r="M273">
        <f t="shared" si="42"/>
        <v>66902</v>
      </c>
      <c r="N273">
        <v>1024</v>
      </c>
      <c r="O273" s="42">
        <v>185084</v>
      </c>
      <c r="P273" s="47">
        <f t="shared" si="39"/>
        <v>740336</v>
      </c>
      <c r="Q273" s="26">
        <v>590</v>
      </c>
      <c r="R273">
        <v>540</v>
      </c>
      <c r="S273" s="19" t="s">
        <v>101</v>
      </c>
      <c r="T273" s="19" t="s">
        <v>120</v>
      </c>
      <c r="U273" s="24">
        <v>2.9999999999999997E-4</v>
      </c>
      <c r="W273">
        <f t="shared" si="36"/>
        <v>11340</v>
      </c>
      <c r="X273" s="50">
        <v>12390</v>
      </c>
      <c r="Y273">
        <f t="shared" si="38"/>
        <v>21</v>
      </c>
      <c r="AA273" s="63">
        <v>5</v>
      </c>
    </row>
    <row r="274" spans="1:27">
      <c r="A274">
        <v>273</v>
      </c>
      <c r="B274" t="s">
        <v>29</v>
      </c>
      <c r="C274">
        <v>18</v>
      </c>
      <c r="D274" s="35">
        <f t="shared" si="37"/>
        <v>2180866</v>
      </c>
      <c r="E274" s="38">
        <v>6006</v>
      </c>
      <c r="F274">
        <f t="shared" si="41"/>
        <v>1001</v>
      </c>
      <c r="H274" s="37">
        <v>38835808</v>
      </c>
      <c r="I274" s="37">
        <f t="shared" si="40"/>
        <v>-115371476</v>
      </c>
      <c r="J274" s="27">
        <v>16</v>
      </c>
      <c r="L274">
        <v>273</v>
      </c>
      <c r="M274">
        <f t="shared" si="42"/>
        <v>67926</v>
      </c>
      <c r="N274">
        <v>1024</v>
      </c>
      <c r="O274" s="41">
        <v>46318</v>
      </c>
      <c r="P274" s="47">
        <f t="shared" si="39"/>
        <v>741088</v>
      </c>
      <c r="Q274" s="27">
        <v>590</v>
      </c>
      <c r="R274">
        <v>540</v>
      </c>
      <c r="S274" s="19" t="s">
        <v>101</v>
      </c>
      <c r="T274" s="19" t="s">
        <v>120</v>
      </c>
      <c r="U274" s="24">
        <v>2.9999999999999997E-4</v>
      </c>
      <c r="W274">
        <f t="shared" si="36"/>
        <v>11340</v>
      </c>
      <c r="X274" s="49">
        <v>12390</v>
      </c>
      <c r="Y274">
        <f t="shared" si="38"/>
        <v>21</v>
      </c>
      <c r="AA274" s="62">
        <v>5</v>
      </c>
    </row>
    <row r="275" spans="1:27">
      <c r="A275">
        <v>274</v>
      </c>
      <c r="B275" t="s">
        <v>29</v>
      </c>
      <c r="C275">
        <v>19</v>
      </c>
      <c r="D275" s="35">
        <f t="shared" si="37"/>
        <v>2186872</v>
      </c>
      <c r="E275" s="38">
        <v>7007</v>
      </c>
      <c r="F275">
        <f t="shared" si="41"/>
        <v>1001</v>
      </c>
      <c r="H275" s="37">
        <v>39120840</v>
      </c>
      <c r="I275" s="37">
        <f t="shared" si="40"/>
        <v>285032</v>
      </c>
      <c r="J275" s="26">
        <v>16</v>
      </c>
      <c r="L275">
        <v>274</v>
      </c>
      <c r="M275">
        <f t="shared" si="42"/>
        <v>68950</v>
      </c>
      <c r="N275">
        <v>1024</v>
      </c>
      <c r="O275" s="42">
        <v>46366</v>
      </c>
      <c r="P275" s="47">
        <f t="shared" si="39"/>
        <v>741856</v>
      </c>
      <c r="Q275" s="26">
        <v>590</v>
      </c>
      <c r="R275">
        <v>540</v>
      </c>
      <c r="S275" s="19" t="s">
        <v>101</v>
      </c>
      <c r="T275" s="19" t="s">
        <v>120</v>
      </c>
      <c r="U275" s="24">
        <v>2.9999999999999997E-4</v>
      </c>
      <c r="W275">
        <f t="shared" si="36"/>
        <v>11340</v>
      </c>
      <c r="X275" s="50">
        <v>12390</v>
      </c>
      <c r="Y275">
        <f t="shared" si="38"/>
        <v>21</v>
      </c>
      <c r="AA275" s="63">
        <v>5</v>
      </c>
    </row>
    <row r="276" spans="1:27">
      <c r="A276">
        <v>275</v>
      </c>
      <c r="B276" t="s">
        <v>29</v>
      </c>
      <c r="C276">
        <v>20</v>
      </c>
      <c r="D276" s="35">
        <f t="shared" si="37"/>
        <v>2193879</v>
      </c>
      <c r="E276" s="38">
        <v>8008</v>
      </c>
      <c r="F276">
        <f t="shared" si="41"/>
        <v>1001</v>
      </c>
      <c r="H276" s="37">
        <v>35072158</v>
      </c>
      <c r="I276" s="37">
        <f t="shared" si="40"/>
        <v>-4048682</v>
      </c>
      <c r="J276" s="27">
        <v>18</v>
      </c>
      <c r="L276">
        <v>275</v>
      </c>
      <c r="M276">
        <f t="shared" si="42"/>
        <v>69974</v>
      </c>
      <c r="N276">
        <v>1024</v>
      </c>
      <c r="O276" s="41">
        <v>41308</v>
      </c>
      <c r="P276" s="47">
        <f t="shared" si="39"/>
        <v>743544</v>
      </c>
      <c r="Q276" s="27">
        <v>590</v>
      </c>
      <c r="R276">
        <v>540</v>
      </c>
      <c r="S276" s="19" t="s">
        <v>102</v>
      </c>
      <c r="T276" s="19" t="s">
        <v>120</v>
      </c>
      <c r="U276" s="24">
        <v>2.9999999999999997E-4</v>
      </c>
      <c r="W276">
        <f t="shared" si="36"/>
        <v>11340</v>
      </c>
      <c r="X276" s="49">
        <v>12390</v>
      </c>
      <c r="Y276">
        <f t="shared" si="38"/>
        <v>21</v>
      </c>
      <c r="AA276" s="62">
        <v>5</v>
      </c>
    </row>
    <row r="277" spans="1:27">
      <c r="A277">
        <v>276</v>
      </c>
      <c r="B277" t="s">
        <v>29</v>
      </c>
      <c r="C277">
        <v>21</v>
      </c>
      <c r="D277" s="35">
        <f t="shared" si="37"/>
        <v>2201887</v>
      </c>
      <c r="E277" s="38">
        <v>9009</v>
      </c>
      <c r="F277">
        <f t="shared" si="41"/>
        <v>1001</v>
      </c>
      <c r="H277" s="37">
        <v>35327688</v>
      </c>
      <c r="I277" s="37">
        <f t="shared" si="40"/>
        <v>255530</v>
      </c>
      <c r="J277" s="26">
        <v>18</v>
      </c>
      <c r="L277">
        <v>276</v>
      </c>
      <c r="M277">
        <f t="shared" si="42"/>
        <v>70998</v>
      </c>
      <c r="N277">
        <v>1024</v>
      </c>
      <c r="O277" s="42">
        <v>41349</v>
      </c>
      <c r="P277" s="47">
        <f t="shared" si="39"/>
        <v>744282</v>
      </c>
      <c r="Q277" s="26">
        <v>590</v>
      </c>
      <c r="R277">
        <v>540</v>
      </c>
      <c r="S277" s="19" t="s">
        <v>101</v>
      </c>
      <c r="T277" s="19" t="s">
        <v>120</v>
      </c>
      <c r="U277" s="24">
        <v>2.9999999999999997E-4</v>
      </c>
      <c r="W277">
        <f t="shared" si="36"/>
        <v>11340</v>
      </c>
      <c r="X277" s="50">
        <v>12390</v>
      </c>
      <c r="Y277">
        <f t="shared" si="38"/>
        <v>21</v>
      </c>
      <c r="AA277" s="63">
        <v>5</v>
      </c>
    </row>
    <row r="278" spans="1:27">
      <c r="A278">
        <v>277</v>
      </c>
      <c r="B278" t="s">
        <v>29</v>
      </c>
      <c r="C278">
        <v>22</v>
      </c>
      <c r="D278" s="35">
        <f t="shared" si="37"/>
        <v>2210896</v>
      </c>
      <c r="E278" s="38">
        <v>10010</v>
      </c>
      <c r="F278">
        <f t="shared" si="41"/>
        <v>1001</v>
      </c>
      <c r="H278" s="37">
        <v>53176310</v>
      </c>
      <c r="I278" s="37">
        <f t="shared" si="40"/>
        <v>17848622</v>
      </c>
      <c r="J278" s="27">
        <v>12</v>
      </c>
      <c r="L278">
        <v>277</v>
      </c>
      <c r="M278">
        <f t="shared" si="42"/>
        <v>72022</v>
      </c>
      <c r="N278">
        <v>1024</v>
      </c>
      <c r="O278" s="41">
        <v>61856</v>
      </c>
      <c r="P278" s="47">
        <f t="shared" si="39"/>
        <v>742272</v>
      </c>
      <c r="Q278" s="27">
        <v>590</v>
      </c>
      <c r="R278">
        <v>540</v>
      </c>
      <c r="S278" s="19" t="s">
        <v>101</v>
      </c>
      <c r="T278" s="19" t="s">
        <v>120</v>
      </c>
      <c r="U278" s="24">
        <v>2.9999999999999997E-4</v>
      </c>
      <c r="W278">
        <f t="shared" si="36"/>
        <v>11340</v>
      </c>
      <c r="X278" s="49">
        <v>12390</v>
      </c>
      <c r="Y278">
        <f t="shared" si="38"/>
        <v>21</v>
      </c>
      <c r="AA278" s="62">
        <v>5</v>
      </c>
    </row>
    <row r="279" spans="1:27">
      <c r="A279">
        <v>278</v>
      </c>
      <c r="B279" t="s">
        <v>29</v>
      </c>
      <c r="C279">
        <v>23</v>
      </c>
      <c r="D279" s="35">
        <f t="shared" si="37"/>
        <v>2220906</v>
      </c>
      <c r="E279" s="38">
        <v>11011</v>
      </c>
      <c r="F279">
        <f t="shared" si="41"/>
        <v>1001</v>
      </c>
      <c r="H279" s="37">
        <v>53560958</v>
      </c>
      <c r="I279" s="37">
        <f t="shared" si="40"/>
        <v>384648</v>
      </c>
      <c r="J279" s="26">
        <v>12</v>
      </c>
      <c r="L279">
        <v>278</v>
      </c>
      <c r="M279">
        <f t="shared" si="42"/>
        <v>73046</v>
      </c>
      <c r="N279">
        <v>1024</v>
      </c>
      <c r="O279" s="42">
        <v>61915</v>
      </c>
      <c r="P279" s="47">
        <f t="shared" si="39"/>
        <v>742980</v>
      </c>
      <c r="Q279" s="26">
        <v>590</v>
      </c>
      <c r="R279">
        <v>540</v>
      </c>
      <c r="S279" s="19" t="s">
        <v>101</v>
      </c>
      <c r="T279" s="19" t="s">
        <v>120</v>
      </c>
      <c r="U279" s="24">
        <v>2.9999999999999997E-4</v>
      </c>
      <c r="W279">
        <f t="shared" si="36"/>
        <v>11340</v>
      </c>
      <c r="X279" s="50">
        <v>12390</v>
      </c>
      <c r="Y279">
        <f t="shared" si="38"/>
        <v>21</v>
      </c>
      <c r="AA279" s="63">
        <v>5</v>
      </c>
    </row>
    <row r="280" spans="1:27">
      <c r="A280">
        <v>279</v>
      </c>
      <c r="B280" t="s">
        <v>29</v>
      </c>
      <c r="C280">
        <v>24</v>
      </c>
      <c r="D280" s="35">
        <f t="shared" si="37"/>
        <v>2231917</v>
      </c>
      <c r="E280" s="38">
        <v>12012</v>
      </c>
      <c r="F280">
        <f t="shared" si="41"/>
        <v>1001</v>
      </c>
      <c r="H280" s="37">
        <v>108299576</v>
      </c>
      <c r="I280" s="37">
        <f t="shared" si="40"/>
        <v>54738618</v>
      </c>
      <c r="J280" s="27">
        <v>6</v>
      </c>
      <c r="L280">
        <v>279</v>
      </c>
      <c r="M280">
        <f t="shared" si="42"/>
        <v>74070</v>
      </c>
      <c r="N280">
        <v>1024</v>
      </c>
      <c r="O280" s="41">
        <v>124427</v>
      </c>
      <c r="P280" s="47">
        <f t="shared" si="39"/>
        <v>746562</v>
      </c>
      <c r="Q280" s="27">
        <v>590</v>
      </c>
      <c r="R280">
        <v>540</v>
      </c>
      <c r="S280" s="19" t="s">
        <v>101</v>
      </c>
      <c r="T280" s="19" t="s">
        <v>120</v>
      </c>
      <c r="U280" s="24">
        <v>2.9999999999999997E-4</v>
      </c>
      <c r="W280">
        <f t="shared" si="36"/>
        <v>11340</v>
      </c>
      <c r="X280" s="49">
        <v>12390</v>
      </c>
      <c r="Y280">
        <f t="shared" si="38"/>
        <v>21</v>
      </c>
      <c r="AA280" s="62">
        <v>5</v>
      </c>
    </row>
    <row r="281" spans="1:27" ht="17.25" thickBot="1">
      <c r="A281">
        <v>280</v>
      </c>
      <c r="B281" t="s">
        <v>29</v>
      </c>
      <c r="C281">
        <v>25</v>
      </c>
      <c r="D281" s="35">
        <f t="shared" si="37"/>
        <v>2243929</v>
      </c>
      <c r="E281" s="38">
        <v>13013</v>
      </c>
      <c r="F281">
        <f t="shared" si="41"/>
        <v>1001</v>
      </c>
      <c r="H281" s="37">
        <v>109077298</v>
      </c>
      <c r="I281" s="37">
        <f t="shared" si="40"/>
        <v>777722</v>
      </c>
      <c r="J281" s="29">
        <v>6</v>
      </c>
      <c r="L281">
        <v>280</v>
      </c>
      <c r="M281">
        <f t="shared" si="42"/>
        <v>75094</v>
      </c>
      <c r="N281">
        <v>1024</v>
      </c>
      <c r="O281" s="44">
        <v>124553</v>
      </c>
      <c r="P281" s="47">
        <f t="shared" si="39"/>
        <v>747318</v>
      </c>
      <c r="Q281" s="29">
        <v>590</v>
      </c>
      <c r="R281">
        <v>540</v>
      </c>
      <c r="S281" s="19" t="s">
        <v>102</v>
      </c>
      <c r="T281" s="19" t="s">
        <v>120</v>
      </c>
      <c r="U281" s="24">
        <v>2.9999999999999997E-4</v>
      </c>
      <c r="W281">
        <f t="shared" si="36"/>
        <v>11340</v>
      </c>
      <c r="X281" s="52">
        <v>12390</v>
      </c>
      <c r="Y281">
        <f t="shared" si="38"/>
        <v>21</v>
      </c>
      <c r="AA281" s="31">
        <v>5</v>
      </c>
    </row>
    <row r="282" spans="1:27">
      <c r="A282" s="6">
        <v>281</v>
      </c>
      <c r="B282" s="6" t="s">
        <v>30</v>
      </c>
      <c r="C282" s="6">
        <v>1</v>
      </c>
      <c r="D282" s="36">
        <f t="shared" si="37"/>
        <v>2256942</v>
      </c>
      <c r="E282" s="39">
        <v>300000</v>
      </c>
      <c r="F282" s="6">
        <f t="shared" si="41"/>
        <v>286987</v>
      </c>
      <c r="H282" s="37">
        <v>236448652</v>
      </c>
      <c r="I282" s="37">
        <f t="shared" si="40"/>
        <v>127371354</v>
      </c>
      <c r="J282" s="30">
        <v>4</v>
      </c>
      <c r="L282" s="6">
        <v>281</v>
      </c>
      <c r="M282">
        <f t="shared" si="42"/>
        <v>76118</v>
      </c>
      <c r="N282">
        <v>1024</v>
      </c>
      <c r="O282" s="45">
        <v>212168</v>
      </c>
      <c r="P282" s="47">
        <f t="shared" si="39"/>
        <v>848672</v>
      </c>
      <c r="Q282" s="30">
        <v>600</v>
      </c>
      <c r="R282">
        <v>560</v>
      </c>
      <c r="S282" s="19" t="s">
        <v>101</v>
      </c>
      <c r="T282" s="19" t="s">
        <v>120</v>
      </c>
      <c r="U282" s="24">
        <v>2.9999999999999997E-4</v>
      </c>
      <c r="W282">
        <f t="shared" si="36"/>
        <v>11760</v>
      </c>
      <c r="X282" s="53">
        <v>12600</v>
      </c>
      <c r="Y282">
        <f t="shared" si="38"/>
        <v>21</v>
      </c>
      <c r="AA282" s="65">
        <v>5</v>
      </c>
    </row>
    <row r="283" spans="1:27">
      <c r="A283">
        <v>282</v>
      </c>
      <c r="B283" t="s">
        <v>30</v>
      </c>
      <c r="C283">
        <v>2</v>
      </c>
      <c r="D283" s="35">
        <f t="shared" si="37"/>
        <v>2556942</v>
      </c>
      <c r="E283" s="38">
        <v>5005</v>
      </c>
      <c r="F283">
        <f t="shared" si="41"/>
        <v>-294995</v>
      </c>
      <c r="H283" s="37">
        <v>238134556</v>
      </c>
      <c r="I283" s="37">
        <f t="shared" si="40"/>
        <v>1685904</v>
      </c>
      <c r="J283" s="26">
        <v>4</v>
      </c>
      <c r="L283">
        <v>282</v>
      </c>
      <c r="M283">
        <f t="shared" si="42"/>
        <v>77142</v>
      </c>
      <c r="N283">
        <v>1024</v>
      </c>
      <c r="O283" s="42">
        <v>218068</v>
      </c>
      <c r="P283" s="47">
        <f t="shared" si="39"/>
        <v>872272</v>
      </c>
      <c r="Q283" s="26">
        <v>600</v>
      </c>
      <c r="R283">
        <v>560</v>
      </c>
      <c r="S283" s="19" t="s">
        <v>101</v>
      </c>
      <c r="T283" s="19" t="s">
        <v>120</v>
      </c>
      <c r="U283" s="24">
        <v>2.9999999999999997E-4</v>
      </c>
      <c r="W283">
        <f t="shared" si="36"/>
        <v>11760</v>
      </c>
      <c r="X283" s="50">
        <v>12600</v>
      </c>
      <c r="Y283">
        <f t="shared" si="38"/>
        <v>21</v>
      </c>
      <c r="AA283" s="63">
        <v>5</v>
      </c>
    </row>
    <row r="284" spans="1:27">
      <c r="A284">
        <v>283</v>
      </c>
      <c r="B284" t="s">
        <v>30</v>
      </c>
      <c r="C284">
        <v>3</v>
      </c>
      <c r="D284" s="35">
        <f t="shared" si="37"/>
        <v>2561947</v>
      </c>
      <c r="E284" s="38">
        <v>6006</v>
      </c>
      <c r="F284">
        <f t="shared" si="41"/>
        <v>1001</v>
      </c>
      <c r="H284" s="37">
        <v>95930582</v>
      </c>
      <c r="I284" s="37">
        <f t="shared" si="40"/>
        <v>-142203974</v>
      </c>
      <c r="J284" s="27">
        <v>10</v>
      </c>
      <c r="L284">
        <v>283</v>
      </c>
      <c r="M284">
        <f t="shared" si="42"/>
        <v>78166</v>
      </c>
      <c r="N284">
        <v>1024</v>
      </c>
      <c r="O284" s="41">
        <v>87314</v>
      </c>
      <c r="P284" s="47">
        <f t="shared" si="39"/>
        <v>873140</v>
      </c>
      <c r="Q284" s="27">
        <v>600</v>
      </c>
      <c r="R284">
        <v>560</v>
      </c>
      <c r="S284" s="19" t="s">
        <v>101</v>
      </c>
      <c r="T284" s="19" t="s">
        <v>120</v>
      </c>
      <c r="U284" s="24">
        <v>2.9999999999999997E-4</v>
      </c>
      <c r="W284">
        <f t="shared" si="36"/>
        <v>11760</v>
      </c>
      <c r="X284" s="49">
        <v>12600</v>
      </c>
      <c r="Y284">
        <f t="shared" si="38"/>
        <v>21</v>
      </c>
      <c r="AA284" s="62">
        <v>5</v>
      </c>
    </row>
    <row r="285" spans="1:27">
      <c r="A285">
        <v>284</v>
      </c>
      <c r="B285" t="s">
        <v>30</v>
      </c>
      <c r="C285">
        <v>4</v>
      </c>
      <c r="D285" s="35">
        <f t="shared" si="37"/>
        <v>2567953</v>
      </c>
      <c r="E285" s="38">
        <v>7007</v>
      </c>
      <c r="F285">
        <f t="shared" si="41"/>
        <v>1001</v>
      </c>
      <c r="H285" s="37">
        <v>96609722</v>
      </c>
      <c r="I285" s="37">
        <f t="shared" si="40"/>
        <v>679140</v>
      </c>
      <c r="J285" s="26">
        <v>10</v>
      </c>
      <c r="L285">
        <v>284</v>
      </c>
      <c r="M285">
        <f t="shared" si="42"/>
        <v>79190</v>
      </c>
      <c r="N285">
        <v>1024</v>
      </c>
      <c r="O285" s="42">
        <v>87397</v>
      </c>
      <c r="P285" s="47">
        <f t="shared" si="39"/>
        <v>873970</v>
      </c>
      <c r="Q285" s="26">
        <v>600</v>
      </c>
      <c r="R285">
        <v>560</v>
      </c>
      <c r="S285" s="19" t="s">
        <v>101</v>
      </c>
      <c r="T285" s="19" t="s">
        <v>120</v>
      </c>
      <c r="U285" s="24">
        <v>2.9999999999999997E-4</v>
      </c>
      <c r="W285">
        <f t="shared" si="36"/>
        <v>11760</v>
      </c>
      <c r="X285" s="50">
        <v>12600</v>
      </c>
      <c r="Y285">
        <f t="shared" si="38"/>
        <v>21</v>
      </c>
      <c r="AA285" s="63">
        <v>5</v>
      </c>
    </row>
    <row r="286" spans="1:27">
      <c r="A286">
        <v>285</v>
      </c>
      <c r="B286" t="s">
        <v>30</v>
      </c>
      <c r="C286">
        <v>5</v>
      </c>
      <c r="D286" s="35">
        <f t="shared" si="37"/>
        <v>2574960</v>
      </c>
      <c r="E286" s="38">
        <v>8008</v>
      </c>
      <c r="F286">
        <f t="shared" si="41"/>
        <v>1001</v>
      </c>
      <c r="H286" s="37">
        <v>54118284</v>
      </c>
      <c r="I286" s="37">
        <f t="shared" si="40"/>
        <v>-42491438</v>
      </c>
      <c r="J286" s="27">
        <v>18</v>
      </c>
      <c r="L286">
        <v>285</v>
      </c>
      <c r="M286">
        <f t="shared" si="42"/>
        <v>80214</v>
      </c>
      <c r="N286">
        <v>1024</v>
      </c>
      <c r="O286" s="41">
        <v>48663</v>
      </c>
      <c r="P286" s="47">
        <f t="shared" si="39"/>
        <v>875934</v>
      </c>
      <c r="Q286" s="27">
        <v>600</v>
      </c>
      <c r="R286">
        <v>560</v>
      </c>
      <c r="S286" s="19" t="s">
        <v>102</v>
      </c>
      <c r="T286" s="19" t="s">
        <v>120</v>
      </c>
      <c r="U286" s="24">
        <v>2.9999999999999997E-4</v>
      </c>
      <c r="W286">
        <f t="shared" si="36"/>
        <v>11760</v>
      </c>
      <c r="X286" s="49">
        <v>12600</v>
      </c>
      <c r="Y286">
        <f t="shared" si="38"/>
        <v>21</v>
      </c>
      <c r="AA286" s="62">
        <v>5</v>
      </c>
    </row>
    <row r="287" spans="1:27">
      <c r="A287">
        <v>286</v>
      </c>
      <c r="B287" t="s">
        <v>30</v>
      </c>
      <c r="C287">
        <v>6</v>
      </c>
      <c r="D287" s="35">
        <f t="shared" si="37"/>
        <v>2582968</v>
      </c>
      <c r="E287" s="38">
        <v>9009</v>
      </c>
      <c r="F287">
        <f t="shared" si="41"/>
        <v>1001</v>
      </c>
      <c r="H287" s="37">
        <v>54498708</v>
      </c>
      <c r="I287" s="37">
        <f t="shared" si="40"/>
        <v>380424</v>
      </c>
      <c r="J287" s="26">
        <v>18</v>
      </c>
      <c r="L287">
        <v>286</v>
      </c>
      <c r="M287">
        <f t="shared" si="42"/>
        <v>81238</v>
      </c>
      <c r="N287">
        <v>1024</v>
      </c>
      <c r="O287" s="42">
        <v>48710</v>
      </c>
      <c r="P287" s="47">
        <f t="shared" si="39"/>
        <v>876780</v>
      </c>
      <c r="Q287" s="26">
        <v>600</v>
      </c>
      <c r="R287">
        <v>560</v>
      </c>
      <c r="S287" s="19" t="s">
        <v>101</v>
      </c>
      <c r="T287" s="19" t="s">
        <v>120</v>
      </c>
      <c r="U287" s="24">
        <v>2.9999999999999997E-4</v>
      </c>
      <c r="W287">
        <f t="shared" si="36"/>
        <v>11760</v>
      </c>
      <c r="X287" s="50">
        <v>12600</v>
      </c>
      <c r="Y287">
        <f t="shared" si="38"/>
        <v>21</v>
      </c>
      <c r="AA287" s="63">
        <v>5</v>
      </c>
    </row>
    <row r="288" spans="1:27">
      <c r="A288">
        <v>287</v>
      </c>
      <c r="B288" t="s">
        <v>30</v>
      </c>
      <c r="C288">
        <v>7</v>
      </c>
      <c r="D288" s="35">
        <f t="shared" si="37"/>
        <v>2591977</v>
      </c>
      <c r="E288" s="38">
        <v>10010</v>
      </c>
      <c r="F288">
        <f t="shared" si="41"/>
        <v>1001</v>
      </c>
      <c r="H288" s="37">
        <v>61663470</v>
      </c>
      <c r="I288" s="37">
        <f t="shared" si="40"/>
        <v>7164762</v>
      </c>
      <c r="J288" s="27">
        <v>16</v>
      </c>
      <c r="L288">
        <v>287</v>
      </c>
      <c r="M288">
        <f t="shared" si="42"/>
        <v>82262</v>
      </c>
      <c r="N288">
        <v>1024</v>
      </c>
      <c r="O288" s="41">
        <v>54785</v>
      </c>
      <c r="P288" s="47">
        <f t="shared" si="39"/>
        <v>876560</v>
      </c>
      <c r="Q288" s="27">
        <v>600</v>
      </c>
      <c r="R288">
        <v>560</v>
      </c>
      <c r="S288" s="19" t="s">
        <v>101</v>
      </c>
      <c r="T288" s="19" t="s">
        <v>120</v>
      </c>
      <c r="U288" s="24">
        <v>2.9999999999999997E-4</v>
      </c>
      <c r="W288">
        <f t="shared" si="36"/>
        <v>11760</v>
      </c>
      <c r="X288" s="49">
        <v>12600</v>
      </c>
      <c r="Y288">
        <f t="shared" si="38"/>
        <v>21</v>
      </c>
      <c r="AA288" s="62">
        <v>5</v>
      </c>
    </row>
    <row r="289" spans="1:27">
      <c r="A289">
        <v>288</v>
      </c>
      <c r="B289" t="s">
        <v>30</v>
      </c>
      <c r="C289">
        <v>8</v>
      </c>
      <c r="D289" s="35">
        <f t="shared" si="37"/>
        <v>2601987</v>
      </c>
      <c r="E289" s="38">
        <v>11011</v>
      </c>
      <c r="F289">
        <f t="shared" si="41"/>
        <v>1001</v>
      </c>
      <c r="H289" s="37">
        <v>62093944</v>
      </c>
      <c r="I289" s="37">
        <f t="shared" si="40"/>
        <v>430474</v>
      </c>
      <c r="J289" s="26">
        <v>16</v>
      </c>
      <c r="L289">
        <v>288</v>
      </c>
      <c r="M289">
        <f t="shared" si="42"/>
        <v>83286</v>
      </c>
      <c r="N289">
        <v>1024</v>
      </c>
      <c r="O289" s="42">
        <v>54839</v>
      </c>
      <c r="P289" s="47">
        <f t="shared" si="39"/>
        <v>877424</v>
      </c>
      <c r="Q289" s="26">
        <v>600</v>
      </c>
      <c r="R289">
        <v>560</v>
      </c>
      <c r="S289" s="19" t="s">
        <v>101</v>
      </c>
      <c r="T289" s="19" t="s">
        <v>120</v>
      </c>
      <c r="U289" s="24">
        <v>2.9999999999999997E-4</v>
      </c>
      <c r="W289">
        <f t="shared" si="36"/>
        <v>11760</v>
      </c>
      <c r="X289" s="50">
        <v>12600</v>
      </c>
      <c r="Y289">
        <f t="shared" si="38"/>
        <v>21</v>
      </c>
      <c r="AA289" s="63">
        <v>5</v>
      </c>
    </row>
    <row r="290" spans="1:27">
      <c r="A290">
        <v>289</v>
      </c>
      <c r="B290" t="s">
        <v>30</v>
      </c>
      <c r="C290">
        <v>9</v>
      </c>
      <c r="D290" s="35">
        <f t="shared" si="37"/>
        <v>2612998</v>
      </c>
      <c r="E290" s="38">
        <v>12012</v>
      </c>
      <c r="F290">
        <f t="shared" si="41"/>
        <v>1001</v>
      </c>
      <c r="H290" s="37">
        <v>55648054</v>
      </c>
      <c r="I290" s="37">
        <f t="shared" si="40"/>
        <v>-6445890</v>
      </c>
      <c r="J290" s="27">
        <v>18</v>
      </c>
      <c r="L290">
        <v>289</v>
      </c>
      <c r="M290">
        <f t="shared" si="42"/>
        <v>84310</v>
      </c>
      <c r="N290">
        <v>1024</v>
      </c>
      <c r="O290" s="41">
        <v>48856</v>
      </c>
      <c r="P290" s="47">
        <f t="shared" si="39"/>
        <v>879408</v>
      </c>
      <c r="Q290" s="27">
        <v>600</v>
      </c>
      <c r="R290">
        <v>560</v>
      </c>
      <c r="S290" s="19" t="s">
        <v>101</v>
      </c>
      <c r="T290" s="19" t="s">
        <v>120</v>
      </c>
      <c r="U290" s="24">
        <v>2.9999999999999997E-4</v>
      </c>
      <c r="W290">
        <f t="shared" si="36"/>
        <v>11760</v>
      </c>
      <c r="X290" s="49">
        <v>12600</v>
      </c>
      <c r="Y290">
        <f t="shared" si="38"/>
        <v>21</v>
      </c>
      <c r="AA290" s="62">
        <v>5</v>
      </c>
    </row>
    <row r="291" spans="1:27">
      <c r="A291">
        <v>290</v>
      </c>
      <c r="B291" t="s">
        <v>30</v>
      </c>
      <c r="C291">
        <v>10</v>
      </c>
      <c r="D291" s="35">
        <f t="shared" ref="D291:D354" si="43">D290+E290</f>
        <v>2625010</v>
      </c>
      <c r="E291" s="38">
        <v>13013</v>
      </c>
      <c r="F291">
        <f t="shared" si="41"/>
        <v>1001</v>
      </c>
      <c r="H291" s="37">
        <v>56033824</v>
      </c>
      <c r="I291" s="37">
        <f t="shared" si="40"/>
        <v>385770</v>
      </c>
      <c r="J291" s="26">
        <v>18</v>
      </c>
      <c r="L291">
        <v>290</v>
      </c>
      <c r="M291">
        <f t="shared" si="42"/>
        <v>85334</v>
      </c>
      <c r="N291">
        <v>1024</v>
      </c>
      <c r="O291" s="42">
        <v>48906</v>
      </c>
      <c r="P291" s="47">
        <f t="shared" si="39"/>
        <v>880308</v>
      </c>
      <c r="Q291" s="26">
        <v>600</v>
      </c>
      <c r="R291">
        <v>560</v>
      </c>
      <c r="S291" s="19" t="s">
        <v>102</v>
      </c>
      <c r="T291" s="19" t="s">
        <v>120</v>
      </c>
      <c r="U291" s="24">
        <v>2.9999999999999997E-4</v>
      </c>
      <c r="W291">
        <f t="shared" si="36"/>
        <v>11760</v>
      </c>
      <c r="X291" s="50">
        <v>12600</v>
      </c>
      <c r="Y291">
        <f t="shared" si="38"/>
        <v>21</v>
      </c>
      <c r="AA291" s="63">
        <v>5</v>
      </c>
    </row>
    <row r="292" spans="1:27">
      <c r="A292" s="6">
        <v>291</v>
      </c>
      <c r="B292" s="6" t="s">
        <v>30</v>
      </c>
      <c r="C292" s="6">
        <v>11</v>
      </c>
      <c r="D292" s="36">
        <f t="shared" si="37"/>
        <v>2638023</v>
      </c>
      <c r="E292" s="39">
        <v>300000</v>
      </c>
      <c r="F292" s="6">
        <f t="shared" si="41"/>
        <v>286987</v>
      </c>
      <c r="H292" s="37">
        <v>101430868</v>
      </c>
      <c r="I292" s="37">
        <f t="shared" si="40"/>
        <v>45397044</v>
      </c>
      <c r="J292" s="27">
        <v>10</v>
      </c>
      <c r="L292" s="6">
        <v>291</v>
      </c>
      <c r="M292">
        <f t="shared" si="42"/>
        <v>86358</v>
      </c>
      <c r="N292">
        <v>1024</v>
      </c>
      <c r="O292" s="41">
        <v>88008</v>
      </c>
      <c r="P292" s="47">
        <f t="shared" si="39"/>
        <v>880080</v>
      </c>
      <c r="Q292" s="27">
        <v>610</v>
      </c>
      <c r="R292">
        <v>580</v>
      </c>
      <c r="S292" s="19" t="s">
        <v>101</v>
      </c>
      <c r="T292" s="19" t="s">
        <v>120</v>
      </c>
      <c r="U292" s="24">
        <v>2.9999999999999997E-4</v>
      </c>
      <c r="W292">
        <f t="shared" si="36"/>
        <v>12180</v>
      </c>
      <c r="X292" s="49">
        <v>12810</v>
      </c>
      <c r="Y292">
        <f t="shared" si="38"/>
        <v>21</v>
      </c>
      <c r="AA292" s="62">
        <v>5</v>
      </c>
    </row>
    <row r="293" spans="1:27">
      <c r="A293">
        <v>292</v>
      </c>
      <c r="B293" t="s">
        <v>30</v>
      </c>
      <c r="C293">
        <v>12</v>
      </c>
      <c r="D293" s="35">
        <f t="shared" si="43"/>
        <v>2938023</v>
      </c>
      <c r="E293" s="38">
        <v>5005</v>
      </c>
      <c r="F293">
        <f t="shared" si="41"/>
        <v>-294995</v>
      </c>
      <c r="H293" s="37">
        <v>102129192</v>
      </c>
      <c r="I293" s="37">
        <f t="shared" si="40"/>
        <v>698324</v>
      </c>
      <c r="J293" s="26">
        <v>10</v>
      </c>
      <c r="L293">
        <v>292</v>
      </c>
      <c r="M293">
        <f t="shared" si="42"/>
        <v>87382</v>
      </c>
      <c r="N293">
        <v>1024</v>
      </c>
      <c r="O293" s="42">
        <v>88099</v>
      </c>
      <c r="P293" s="47">
        <f t="shared" si="39"/>
        <v>880990</v>
      </c>
      <c r="Q293" s="26">
        <v>610</v>
      </c>
      <c r="R293">
        <v>580</v>
      </c>
      <c r="S293" s="19" t="s">
        <v>101</v>
      </c>
      <c r="T293" s="19" t="s">
        <v>120</v>
      </c>
      <c r="U293" s="24">
        <v>2.9999999999999997E-4</v>
      </c>
      <c r="W293">
        <f t="shared" si="36"/>
        <v>12180</v>
      </c>
      <c r="X293" s="50">
        <v>12810</v>
      </c>
      <c r="Y293">
        <f t="shared" si="38"/>
        <v>21</v>
      </c>
      <c r="AA293" s="63">
        <v>5</v>
      </c>
    </row>
    <row r="294" spans="1:27">
      <c r="A294">
        <v>293</v>
      </c>
      <c r="B294" t="s">
        <v>30</v>
      </c>
      <c r="C294">
        <v>13</v>
      </c>
      <c r="D294" s="35">
        <f t="shared" si="43"/>
        <v>2943028</v>
      </c>
      <c r="E294" s="38">
        <v>6006</v>
      </c>
      <c r="F294">
        <f t="shared" si="41"/>
        <v>1001</v>
      </c>
      <c r="H294" s="37">
        <v>257074752</v>
      </c>
      <c r="I294" s="37">
        <f t="shared" si="40"/>
        <v>154945560</v>
      </c>
      <c r="J294" s="27">
        <v>4</v>
      </c>
      <c r="L294">
        <v>293</v>
      </c>
      <c r="M294">
        <f t="shared" si="42"/>
        <v>88406</v>
      </c>
      <c r="N294">
        <v>1024</v>
      </c>
      <c r="O294" s="41">
        <v>220472</v>
      </c>
      <c r="P294" s="47">
        <f t="shared" si="39"/>
        <v>881888</v>
      </c>
      <c r="Q294" s="27">
        <v>610</v>
      </c>
      <c r="R294">
        <v>580</v>
      </c>
      <c r="S294" s="19" t="s">
        <v>101</v>
      </c>
      <c r="T294" s="19" t="s">
        <v>120</v>
      </c>
      <c r="U294" s="24">
        <v>2.9999999999999997E-4</v>
      </c>
      <c r="W294">
        <f t="shared" ref="W294:W357" si="44">Y294*R294</f>
        <v>12180</v>
      </c>
      <c r="X294" s="49">
        <v>12810</v>
      </c>
      <c r="Y294">
        <f t="shared" si="38"/>
        <v>21</v>
      </c>
      <c r="AA294" s="62">
        <v>5</v>
      </c>
    </row>
    <row r="295" spans="1:27">
      <c r="A295">
        <v>294</v>
      </c>
      <c r="B295" t="s">
        <v>30</v>
      </c>
      <c r="C295">
        <v>14</v>
      </c>
      <c r="D295" s="35">
        <f t="shared" si="43"/>
        <v>2949034</v>
      </c>
      <c r="E295" s="38">
        <v>7007</v>
      </c>
      <c r="F295">
        <f t="shared" si="41"/>
        <v>1001</v>
      </c>
      <c r="H295" s="37">
        <v>258832530</v>
      </c>
      <c r="I295" s="37">
        <f t="shared" si="40"/>
        <v>1757778</v>
      </c>
      <c r="J295" s="26">
        <v>4</v>
      </c>
      <c r="L295">
        <v>294</v>
      </c>
      <c r="M295">
        <f t="shared" si="42"/>
        <v>89430</v>
      </c>
      <c r="N295">
        <v>1024</v>
      </c>
      <c r="O295" s="42">
        <v>220704</v>
      </c>
      <c r="P295" s="47">
        <f t="shared" si="39"/>
        <v>882816</v>
      </c>
      <c r="Q295" s="26">
        <v>610</v>
      </c>
      <c r="R295">
        <v>580</v>
      </c>
      <c r="S295" s="19" t="s">
        <v>101</v>
      </c>
      <c r="T295" s="19" t="s">
        <v>120</v>
      </c>
      <c r="U295" s="24">
        <v>2.9999999999999997E-4</v>
      </c>
      <c r="W295">
        <f t="shared" si="44"/>
        <v>12180</v>
      </c>
      <c r="X295" s="50">
        <v>12810</v>
      </c>
      <c r="Y295">
        <f t="shared" si="38"/>
        <v>21</v>
      </c>
      <c r="AA295" s="63">
        <v>5</v>
      </c>
    </row>
    <row r="296" spans="1:27">
      <c r="A296">
        <v>295</v>
      </c>
      <c r="B296" t="s">
        <v>30</v>
      </c>
      <c r="C296">
        <v>15</v>
      </c>
      <c r="D296" s="35">
        <f t="shared" si="43"/>
        <v>2956041</v>
      </c>
      <c r="E296" s="38">
        <v>8008</v>
      </c>
      <c r="F296">
        <f t="shared" si="41"/>
        <v>1001</v>
      </c>
      <c r="H296" s="37">
        <v>65149084</v>
      </c>
      <c r="I296" s="37">
        <f t="shared" si="40"/>
        <v>-193683446</v>
      </c>
      <c r="J296" s="27">
        <v>16</v>
      </c>
      <c r="L296">
        <v>295</v>
      </c>
      <c r="M296">
        <f t="shared" si="42"/>
        <v>90454</v>
      </c>
      <c r="N296">
        <v>1024</v>
      </c>
      <c r="O296" s="41">
        <v>55233</v>
      </c>
      <c r="P296" s="47">
        <f t="shared" si="39"/>
        <v>883728</v>
      </c>
      <c r="Q296" s="27">
        <v>610</v>
      </c>
      <c r="R296">
        <v>580</v>
      </c>
      <c r="S296" s="19" t="s">
        <v>102</v>
      </c>
      <c r="T296" s="19" t="s">
        <v>120</v>
      </c>
      <c r="U296" s="24">
        <v>2.9999999999999997E-4</v>
      </c>
      <c r="W296">
        <f t="shared" si="44"/>
        <v>12180</v>
      </c>
      <c r="X296" s="49">
        <v>12810</v>
      </c>
      <c r="Y296">
        <f t="shared" si="38"/>
        <v>21</v>
      </c>
      <c r="AA296" s="62">
        <v>5</v>
      </c>
    </row>
    <row r="297" spans="1:27">
      <c r="A297">
        <v>296</v>
      </c>
      <c r="B297" t="s">
        <v>31</v>
      </c>
      <c r="C297">
        <v>1</v>
      </c>
      <c r="D297" s="35">
        <f t="shared" si="43"/>
        <v>2964049</v>
      </c>
      <c r="E297" s="38">
        <v>9009</v>
      </c>
      <c r="F297">
        <f t="shared" si="41"/>
        <v>1001</v>
      </c>
      <c r="H297" s="37">
        <v>65591504</v>
      </c>
      <c r="I297" s="37">
        <f t="shared" si="40"/>
        <v>442420</v>
      </c>
      <c r="J297" s="26">
        <v>16</v>
      </c>
      <c r="L297">
        <v>296</v>
      </c>
      <c r="M297">
        <f t="shared" si="42"/>
        <v>91478</v>
      </c>
      <c r="N297">
        <v>1024</v>
      </c>
      <c r="O297" s="42">
        <v>55287</v>
      </c>
      <c r="P297" s="47">
        <f t="shared" si="39"/>
        <v>884592</v>
      </c>
      <c r="Q297" s="26">
        <v>610</v>
      </c>
      <c r="R297">
        <v>580</v>
      </c>
      <c r="S297" s="19" t="s">
        <v>101</v>
      </c>
      <c r="T297" s="19" t="s">
        <v>120</v>
      </c>
      <c r="U297" s="24">
        <v>2.9999999999999997E-4</v>
      </c>
      <c r="W297">
        <f t="shared" si="44"/>
        <v>12180</v>
      </c>
      <c r="X297" s="50">
        <v>12810</v>
      </c>
      <c r="Y297">
        <f t="shared" si="38"/>
        <v>21</v>
      </c>
      <c r="AA297" s="63">
        <v>5</v>
      </c>
    </row>
    <row r="298" spans="1:27">
      <c r="A298">
        <v>297</v>
      </c>
      <c r="B298" t="s">
        <v>31</v>
      </c>
      <c r="C298">
        <v>2</v>
      </c>
      <c r="D298" s="35">
        <f t="shared" si="43"/>
        <v>2973058</v>
      </c>
      <c r="E298" s="38">
        <v>10010</v>
      </c>
      <c r="F298">
        <f t="shared" si="41"/>
        <v>1001</v>
      </c>
      <c r="H298" s="37">
        <v>132070884</v>
      </c>
      <c r="I298" s="37">
        <f t="shared" si="40"/>
        <v>66479380</v>
      </c>
      <c r="J298" s="27">
        <v>8</v>
      </c>
      <c r="L298">
        <v>297</v>
      </c>
      <c r="M298">
        <f t="shared" si="42"/>
        <v>92502</v>
      </c>
      <c r="N298">
        <v>1024</v>
      </c>
      <c r="O298" s="41">
        <v>110690</v>
      </c>
      <c r="P298" s="47">
        <f t="shared" si="39"/>
        <v>885520</v>
      </c>
      <c r="Q298" s="27">
        <v>610</v>
      </c>
      <c r="R298">
        <v>580</v>
      </c>
      <c r="S298" s="19" t="s">
        <v>101</v>
      </c>
      <c r="T298" s="19" t="s">
        <v>120</v>
      </c>
      <c r="U298" s="24">
        <v>2.9999999999999997E-4</v>
      </c>
      <c r="W298">
        <f t="shared" si="44"/>
        <v>12180</v>
      </c>
      <c r="X298" s="49">
        <v>12810</v>
      </c>
      <c r="Y298">
        <f t="shared" si="38"/>
        <v>21</v>
      </c>
      <c r="AA298" s="62">
        <v>5</v>
      </c>
    </row>
    <row r="299" spans="1:27">
      <c r="A299">
        <v>298</v>
      </c>
      <c r="B299" t="s">
        <v>31</v>
      </c>
      <c r="C299">
        <v>3</v>
      </c>
      <c r="D299" s="35">
        <f t="shared" si="43"/>
        <v>2983068</v>
      </c>
      <c r="E299" s="38">
        <v>11011</v>
      </c>
      <c r="F299">
        <f t="shared" si="41"/>
        <v>1001</v>
      </c>
      <c r="H299" s="37">
        <v>132961752</v>
      </c>
      <c r="I299" s="37">
        <f t="shared" si="40"/>
        <v>890868</v>
      </c>
      <c r="J299" s="26">
        <v>8</v>
      </c>
      <c r="L299">
        <v>298</v>
      </c>
      <c r="M299">
        <f t="shared" si="42"/>
        <v>93526</v>
      </c>
      <c r="N299">
        <v>1024</v>
      </c>
      <c r="O299" s="42">
        <v>110796</v>
      </c>
      <c r="P299" s="47">
        <f t="shared" si="39"/>
        <v>886368</v>
      </c>
      <c r="Q299" s="26">
        <v>610</v>
      </c>
      <c r="R299">
        <v>580</v>
      </c>
      <c r="S299" s="19" t="s">
        <v>101</v>
      </c>
      <c r="T299" s="19" t="s">
        <v>120</v>
      </c>
      <c r="U299" s="24">
        <v>2.9999999999999997E-4</v>
      </c>
      <c r="W299">
        <f t="shared" si="44"/>
        <v>12180</v>
      </c>
      <c r="X299" s="50">
        <v>12810</v>
      </c>
      <c r="Y299">
        <f t="shared" si="38"/>
        <v>21</v>
      </c>
      <c r="AA299" s="63">
        <v>5</v>
      </c>
    </row>
    <row r="300" spans="1:27">
      <c r="A300">
        <v>299</v>
      </c>
      <c r="B300" t="s">
        <v>31</v>
      </c>
      <c r="C300">
        <v>4</v>
      </c>
      <c r="D300" s="35">
        <f t="shared" si="43"/>
        <v>2994079</v>
      </c>
      <c r="E300" s="38">
        <v>12012</v>
      </c>
      <c r="F300">
        <f t="shared" si="41"/>
        <v>1001</v>
      </c>
      <c r="H300" s="37">
        <v>59565748</v>
      </c>
      <c r="I300" s="37">
        <f t="shared" si="40"/>
        <v>-73396004</v>
      </c>
      <c r="J300" s="27">
        <v>18</v>
      </c>
      <c r="L300">
        <v>299</v>
      </c>
      <c r="M300">
        <f t="shared" si="42"/>
        <v>94550</v>
      </c>
      <c r="N300">
        <v>1024</v>
      </c>
      <c r="O300" s="41">
        <v>49356</v>
      </c>
      <c r="P300" s="47">
        <f t="shared" si="39"/>
        <v>888408</v>
      </c>
      <c r="Q300" s="27">
        <v>610</v>
      </c>
      <c r="R300">
        <v>580</v>
      </c>
      <c r="S300" s="19" t="s">
        <v>101</v>
      </c>
      <c r="T300" s="19" t="s">
        <v>120</v>
      </c>
      <c r="U300" s="24">
        <v>2.9999999999999997E-4</v>
      </c>
      <c r="W300">
        <f t="shared" si="44"/>
        <v>12180</v>
      </c>
      <c r="X300" s="49">
        <v>12810</v>
      </c>
      <c r="Y300">
        <f t="shared" si="38"/>
        <v>21</v>
      </c>
      <c r="AA300" s="62">
        <v>5</v>
      </c>
    </row>
    <row r="301" spans="1:27" ht="17.25" thickBot="1">
      <c r="A301">
        <v>300</v>
      </c>
      <c r="B301" t="s">
        <v>31</v>
      </c>
      <c r="C301">
        <v>5</v>
      </c>
      <c r="D301" s="35">
        <f t="shared" si="43"/>
        <v>3006091</v>
      </c>
      <c r="E301" s="38">
        <v>13013</v>
      </c>
      <c r="F301">
        <f t="shared" si="41"/>
        <v>1001</v>
      </c>
      <c r="H301" s="37">
        <v>59964850</v>
      </c>
      <c r="I301" s="37">
        <f t="shared" si="40"/>
        <v>399102</v>
      </c>
      <c r="J301" s="29">
        <v>18</v>
      </c>
      <c r="L301">
        <v>300</v>
      </c>
      <c r="M301">
        <f t="shared" si="42"/>
        <v>95574</v>
      </c>
      <c r="N301">
        <v>1024</v>
      </c>
      <c r="O301" s="44">
        <v>49406</v>
      </c>
      <c r="P301" s="47">
        <f t="shared" si="39"/>
        <v>889308</v>
      </c>
      <c r="Q301" s="29">
        <v>610</v>
      </c>
      <c r="R301">
        <v>580</v>
      </c>
      <c r="S301" s="19" t="s">
        <v>102</v>
      </c>
      <c r="T301" s="19" t="s">
        <v>120</v>
      </c>
      <c r="U301" s="24">
        <v>2.9999999999999997E-4</v>
      </c>
      <c r="W301">
        <f t="shared" si="44"/>
        <v>12180</v>
      </c>
      <c r="X301" s="52">
        <v>12810</v>
      </c>
      <c r="Y301">
        <f t="shared" si="38"/>
        <v>21</v>
      </c>
      <c r="AA301" s="31">
        <v>5</v>
      </c>
    </row>
    <row r="302" spans="1:27">
      <c r="A302" s="6">
        <v>301</v>
      </c>
      <c r="B302" s="6" t="s">
        <v>31</v>
      </c>
      <c r="C302" s="6">
        <v>6</v>
      </c>
      <c r="D302" s="36">
        <f t="shared" si="43"/>
        <v>3019104</v>
      </c>
      <c r="E302" s="39">
        <v>500000</v>
      </c>
      <c r="F302" s="6">
        <f>E302-E301</f>
        <v>486987</v>
      </c>
      <c r="H302" s="37">
        <v>376931352</v>
      </c>
      <c r="I302" s="37">
        <f t="shared" si="40"/>
        <v>316966502</v>
      </c>
      <c r="J302" s="30">
        <v>4</v>
      </c>
      <c r="L302" s="6">
        <v>301</v>
      </c>
      <c r="M302">
        <f t="shared" si="42"/>
        <v>100574</v>
      </c>
      <c r="N302">
        <v>5000</v>
      </c>
      <c r="O302" s="45">
        <v>265212</v>
      </c>
      <c r="P302" s="47">
        <f t="shared" si="39"/>
        <v>1060848</v>
      </c>
      <c r="Q302" s="30">
        <v>620</v>
      </c>
      <c r="R302">
        <v>600</v>
      </c>
      <c r="S302" s="19" t="s">
        <v>101</v>
      </c>
      <c r="T302" s="19" t="s">
        <v>120</v>
      </c>
      <c r="U302" s="24">
        <v>2.9999999999999997E-4</v>
      </c>
      <c r="W302">
        <f t="shared" si="44"/>
        <v>12600</v>
      </c>
      <c r="X302" s="53">
        <v>13020</v>
      </c>
      <c r="Y302">
        <f t="shared" si="38"/>
        <v>21</v>
      </c>
      <c r="AA302" s="65">
        <v>5</v>
      </c>
    </row>
    <row r="303" spans="1:27">
      <c r="A303">
        <v>302</v>
      </c>
      <c r="B303" t="s">
        <v>31</v>
      </c>
      <c r="C303">
        <v>7</v>
      </c>
      <c r="D303" s="35">
        <f t="shared" si="43"/>
        <v>3519104</v>
      </c>
      <c r="E303" s="38">
        <v>10001</v>
      </c>
      <c r="F303">
        <f t="shared" si="41"/>
        <v>-489999</v>
      </c>
      <c r="H303" s="37">
        <v>379440048</v>
      </c>
      <c r="I303" s="37">
        <f t="shared" si="40"/>
        <v>2508696</v>
      </c>
      <c r="J303" s="26">
        <v>4</v>
      </c>
      <c r="L303">
        <v>302</v>
      </c>
      <c r="M303">
        <f t="shared" si="42"/>
        <v>101598</v>
      </c>
      <c r="N303">
        <v>1024</v>
      </c>
      <c r="O303" s="42">
        <v>272584</v>
      </c>
      <c r="P303" s="47">
        <f t="shared" si="39"/>
        <v>1090336</v>
      </c>
      <c r="Q303" s="26">
        <v>620</v>
      </c>
      <c r="R303">
        <v>600</v>
      </c>
      <c r="S303" s="19" t="s">
        <v>101</v>
      </c>
      <c r="T303" s="19" t="s">
        <v>120</v>
      </c>
      <c r="U303" s="24">
        <v>2.9999999999999997E-4</v>
      </c>
      <c r="W303">
        <f t="shared" si="44"/>
        <v>12600</v>
      </c>
      <c r="X303" s="50">
        <v>13020</v>
      </c>
      <c r="Y303">
        <f t="shared" si="38"/>
        <v>21</v>
      </c>
      <c r="AA303" s="63">
        <v>5</v>
      </c>
    </row>
    <row r="304" spans="1:27">
      <c r="A304">
        <v>303</v>
      </c>
      <c r="B304" t="s">
        <v>31</v>
      </c>
      <c r="C304">
        <v>8</v>
      </c>
      <c r="D304" s="35">
        <f t="shared" si="43"/>
        <v>3529105</v>
      </c>
      <c r="E304" s="38">
        <v>20002</v>
      </c>
      <c r="F304">
        <f t="shared" si="41"/>
        <v>10001</v>
      </c>
      <c r="H304" s="37">
        <v>95489256</v>
      </c>
      <c r="I304" s="37">
        <f t="shared" si="40"/>
        <v>-283950792</v>
      </c>
      <c r="J304" s="27">
        <v>16</v>
      </c>
      <c r="L304">
        <v>303</v>
      </c>
      <c r="M304">
        <f t="shared" si="42"/>
        <v>102622</v>
      </c>
      <c r="N304">
        <v>1024</v>
      </c>
      <c r="O304" s="41">
        <v>68214</v>
      </c>
      <c r="P304" s="47">
        <f t="shared" si="39"/>
        <v>1091424</v>
      </c>
      <c r="Q304" s="27">
        <v>620</v>
      </c>
      <c r="R304">
        <v>600</v>
      </c>
      <c r="S304" s="19" t="s">
        <v>101</v>
      </c>
      <c r="T304" s="19" t="s">
        <v>120</v>
      </c>
      <c r="U304" s="24">
        <v>2.9999999999999997E-4</v>
      </c>
      <c r="W304">
        <f t="shared" si="44"/>
        <v>12600</v>
      </c>
      <c r="X304" s="49">
        <v>13020</v>
      </c>
      <c r="Y304">
        <f t="shared" si="38"/>
        <v>21</v>
      </c>
      <c r="AA304" s="62">
        <v>5</v>
      </c>
    </row>
    <row r="305" spans="1:27">
      <c r="A305">
        <v>304</v>
      </c>
      <c r="B305" t="s">
        <v>31</v>
      </c>
      <c r="C305">
        <v>9</v>
      </c>
      <c r="D305" s="35">
        <f t="shared" si="43"/>
        <v>3549107</v>
      </c>
      <c r="E305" s="38">
        <v>30003</v>
      </c>
      <c r="F305">
        <f t="shared" si="41"/>
        <v>10001</v>
      </c>
      <c r="H305" s="37">
        <v>96120600</v>
      </c>
      <c r="I305" s="37">
        <f t="shared" si="40"/>
        <v>631344</v>
      </c>
      <c r="J305" s="26">
        <v>16</v>
      </c>
      <c r="L305">
        <v>304</v>
      </c>
      <c r="M305">
        <f t="shared" si="42"/>
        <v>103646</v>
      </c>
      <c r="N305">
        <v>1024</v>
      </c>
      <c r="O305" s="42">
        <v>68279</v>
      </c>
      <c r="P305" s="47">
        <f t="shared" si="39"/>
        <v>1092464</v>
      </c>
      <c r="Q305" s="26">
        <v>620</v>
      </c>
      <c r="R305">
        <v>600</v>
      </c>
      <c r="S305" s="19" t="s">
        <v>101</v>
      </c>
      <c r="T305" s="19" t="s">
        <v>120</v>
      </c>
      <c r="U305" s="24">
        <v>2.9999999999999997E-4</v>
      </c>
      <c r="W305">
        <f t="shared" si="44"/>
        <v>12600</v>
      </c>
      <c r="X305" s="50">
        <v>13020</v>
      </c>
      <c r="Y305">
        <f t="shared" si="38"/>
        <v>21</v>
      </c>
      <c r="AA305" s="63">
        <v>5</v>
      </c>
    </row>
    <row r="306" spans="1:27">
      <c r="A306">
        <v>305</v>
      </c>
      <c r="B306" t="s">
        <v>31</v>
      </c>
      <c r="C306">
        <v>10</v>
      </c>
      <c r="D306" s="35">
        <f t="shared" si="43"/>
        <v>3579110</v>
      </c>
      <c r="E306" s="38">
        <v>40004</v>
      </c>
      <c r="F306">
        <f t="shared" si="41"/>
        <v>10001</v>
      </c>
      <c r="H306" s="37">
        <v>128682840</v>
      </c>
      <c r="I306" s="37">
        <f t="shared" si="40"/>
        <v>32562240</v>
      </c>
      <c r="J306" s="27">
        <v>12</v>
      </c>
      <c r="L306">
        <v>305</v>
      </c>
      <c r="M306">
        <f t="shared" si="42"/>
        <v>104670</v>
      </c>
      <c r="N306">
        <v>1024</v>
      </c>
      <c r="O306" s="41">
        <v>90903</v>
      </c>
      <c r="P306" s="47">
        <f t="shared" si="39"/>
        <v>1090836</v>
      </c>
      <c r="Q306" s="27">
        <v>620</v>
      </c>
      <c r="R306">
        <v>600</v>
      </c>
      <c r="S306" s="19" t="s">
        <v>102</v>
      </c>
      <c r="T306" s="19" t="s">
        <v>120</v>
      </c>
      <c r="U306" s="24">
        <v>2.9999999999999997E-4</v>
      </c>
      <c r="W306">
        <f t="shared" si="44"/>
        <v>12600</v>
      </c>
      <c r="X306" s="49">
        <v>13020</v>
      </c>
      <c r="Y306">
        <f t="shared" si="38"/>
        <v>21</v>
      </c>
      <c r="AA306" s="62">
        <v>5</v>
      </c>
    </row>
    <row r="307" spans="1:27">
      <c r="A307">
        <v>306</v>
      </c>
      <c r="B307" t="s">
        <v>32</v>
      </c>
      <c r="C307">
        <v>1</v>
      </c>
      <c r="D307" s="35">
        <f t="shared" si="43"/>
        <v>3619114</v>
      </c>
      <c r="E307" s="38">
        <v>50005</v>
      </c>
      <c r="F307">
        <f t="shared" si="41"/>
        <v>10001</v>
      </c>
      <c r="H307" s="37">
        <v>129528024</v>
      </c>
      <c r="I307" s="37">
        <f t="shared" si="40"/>
        <v>845184</v>
      </c>
      <c r="J307" s="26">
        <v>12</v>
      </c>
      <c r="L307">
        <v>306</v>
      </c>
      <c r="M307">
        <f t="shared" si="42"/>
        <v>105694</v>
      </c>
      <c r="N307">
        <v>1024</v>
      </c>
      <c r="O307" s="42">
        <v>90989</v>
      </c>
      <c r="P307" s="47">
        <f t="shared" si="39"/>
        <v>1091868</v>
      </c>
      <c r="Q307" s="26">
        <v>620</v>
      </c>
      <c r="R307">
        <v>600</v>
      </c>
      <c r="S307" s="19" t="s">
        <v>101</v>
      </c>
      <c r="T307" s="19" t="s">
        <v>120</v>
      </c>
      <c r="U307" s="24">
        <v>2.9999999999999997E-4</v>
      </c>
      <c r="W307">
        <f t="shared" si="44"/>
        <v>12600</v>
      </c>
      <c r="X307" s="50">
        <v>13020</v>
      </c>
      <c r="Y307">
        <f t="shared" si="38"/>
        <v>21</v>
      </c>
      <c r="AA307" s="63">
        <v>5</v>
      </c>
    </row>
    <row r="308" spans="1:27">
      <c r="A308">
        <v>307</v>
      </c>
      <c r="B308" t="s">
        <v>32</v>
      </c>
      <c r="C308">
        <v>2</v>
      </c>
      <c r="D308" s="35">
        <f t="shared" si="43"/>
        <v>3669119</v>
      </c>
      <c r="E308" s="38">
        <v>60006</v>
      </c>
      <c r="F308">
        <f t="shared" si="41"/>
        <v>10001</v>
      </c>
      <c r="H308" s="37">
        <v>156843312</v>
      </c>
      <c r="I308" s="37">
        <f t="shared" si="40"/>
        <v>27315288</v>
      </c>
      <c r="J308" s="27">
        <v>10</v>
      </c>
      <c r="L308">
        <v>307</v>
      </c>
      <c r="M308">
        <f t="shared" si="42"/>
        <v>106718</v>
      </c>
      <c r="N308">
        <v>1024</v>
      </c>
      <c r="O308" s="41">
        <v>109570</v>
      </c>
      <c r="P308" s="47">
        <f t="shared" si="39"/>
        <v>1095700</v>
      </c>
      <c r="Q308" s="27">
        <v>620</v>
      </c>
      <c r="R308">
        <v>600</v>
      </c>
      <c r="S308" s="19" t="s">
        <v>101</v>
      </c>
      <c r="T308" s="19" t="s">
        <v>120</v>
      </c>
      <c r="U308" s="24">
        <v>2.9999999999999997E-4</v>
      </c>
      <c r="W308">
        <f t="shared" si="44"/>
        <v>12600</v>
      </c>
      <c r="X308" s="49">
        <v>13020</v>
      </c>
      <c r="Y308">
        <f t="shared" si="38"/>
        <v>21</v>
      </c>
      <c r="AA308" s="62">
        <v>5</v>
      </c>
    </row>
    <row r="309" spans="1:27">
      <c r="A309">
        <v>308</v>
      </c>
      <c r="B309" t="s">
        <v>32</v>
      </c>
      <c r="C309">
        <v>3</v>
      </c>
      <c r="D309" s="35">
        <f t="shared" si="43"/>
        <v>3729125</v>
      </c>
      <c r="E309" s="38">
        <v>70007</v>
      </c>
      <c r="F309">
        <f t="shared" si="41"/>
        <v>10001</v>
      </c>
      <c r="H309" s="37">
        <v>157866768</v>
      </c>
      <c r="I309" s="37">
        <f t="shared" si="40"/>
        <v>1023456</v>
      </c>
      <c r="J309" s="26">
        <v>10</v>
      </c>
      <c r="L309">
        <v>308</v>
      </c>
      <c r="M309">
        <f t="shared" si="42"/>
        <v>107742</v>
      </c>
      <c r="N309">
        <v>1024</v>
      </c>
      <c r="O309" s="42">
        <v>109678</v>
      </c>
      <c r="P309" s="47">
        <f t="shared" si="39"/>
        <v>1096780</v>
      </c>
      <c r="Q309" s="26">
        <v>620</v>
      </c>
      <c r="R309">
        <v>600</v>
      </c>
      <c r="S309" s="19" t="s">
        <v>101</v>
      </c>
      <c r="T309" s="19" t="s">
        <v>120</v>
      </c>
      <c r="U309" s="24">
        <v>2.9999999999999997E-4</v>
      </c>
      <c r="W309">
        <f t="shared" si="44"/>
        <v>12600</v>
      </c>
      <c r="X309" s="50">
        <v>13020</v>
      </c>
      <c r="Y309">
        <f t="shared" si="38"/>
        <v>21</v>
      </c>
      <c r="AA309" s="63">
        <v>5</v>
      </c>
    </row>
    <row r="310" spans="1:27">
      <c r="A310">
        <v>309</v>
      </c>
      <c r="B310" t="s">
        <v>32</v>
      </c>
      <c r="C310">
        <v>4</v>
      </c>
      <c r="D310" s="35">
        <f t="shared" si="43"/>
        <v>3799132</v>
      </c>
      <c r="E310" s="38">
        <v>80008</v>
      </c>
      <c r="F310">
        <f t="shared" si="41"/>
        <v>10001</v>
      </c>
      <c r="H310" s="37">
        <v>88384536</v>
      </c>
      <c r="I310" s="37">
        <f t="shared" si="40"/>
        <v>-69482232</v>
      </c>
      <c r="J310" s="27">
        <v>18</v>
      </c>
      <c r="L310">
        <v>309</v>
      </c>
      <c r="M310">
        <f t="shared" si="42"/>
        <v>108766</v>
      </c>
      <c r="N310">
        <v>1024</v>
      </c>
      <c r="O310" s="41">
        <v>61070</v>
      </c>
      <c r="P310" s="47">
        <f t="shared" si="39"/>
        <v>1099260</v>
      </c>
      <c r="Q310" s="27">
        <v>620</v>
      </c>
      <c r="R310">
        <v>600</v>
      </c>
      <c r="S310" s="19" t="s">
        <v>101</v>
      </c>
      <c r="T310" s="19" t="s">
        <v>120</v>
      </c>
      <c r="U310" s="24">
        <v>2.9999999999999997E-4</v>
      </c>
      <c r="W310">
        <f t="shared" si="44"/>
        <v>12600</v>
      </c>
      <c r="X310" s="49">
        <v>13020</v>
      </c>
      <c r="Y310">
        <f t="shared" si="38"/>
        <v>21</v>
      </c>
      <c r="AA310" s="62">
        <v>5</v>
      </c>
    </row>
    <row r="311" spans="1:27">
      <c r="A311">
        <v>310</v>
      </c>
      <c r="B311" t="s">
        <v>32</v>
      </c>
      <c r="C311">
        <v>5</v>
      </c>
      <c r="D311" s="35">
        <f t="shared" si="43"/>
        <v>3879140</v>
      </c>
      <c r="E311" s="38">
        <v>90009</v>
      </c>
      <c r="F311">
        <f t="shared" si="41"/>
        <v>10001</v>
      </c>
      <c r="H311" s="37">
        <v>88957512</v>
      </c>
      <c r="I311" s="37">
        <f t="shared" si="40"/>
        <v>572976</v>
      </c>
      <c r="J311" s="26">
        <v>18</v>
      </c>
      <c r="L311">
        <v>310</v>
      </c>
      <c r="M311">
        <f t="shared" si="42"/>
        <v>109790</v>
      </c>
      <c r="N311">
        <v>1024</v>
      </c>
      <c r="O311" s="42">
        <v>61133</v>
      </c>
      <c r="P311" s="47">
        <f t="shared" si="39"/>
        <v>1100394</v>
      </c>
      <c r="Q311" s="26">
        <v>620</v>
      </c>
      <c r="R311">
        <v>600</v>
      </c>
      <c r="S311" s="19" t="s">
        <v>102</v>
      </c>
      <c r="T311" s="19" t="s">
        <v>120</v>
      </c>
      <c r="U311" s="24">
        <v>2.9999999999999997E-4</v>
      </c>
      <c r="W311">
        <f t="shared" si="44"/>
        <v>12600</v>
      </c>
      <c r="X311" s="50">
        <v>13020</v>
      </c>
      <c r="Y311">
        <f t="shared" si="38"/>
        <v>21</v>
      </c>
      <c r="AA311" s="63">
        <v>5</v>
      </c>
    </row>
    <row r="312" spans="1:27">
      <c r="A312" s="6">
        <v>311</v>
      </c>
      <c r="B312" s="6" t="s">
        <v>32</v>
      </c>
      <c r="C312" s="6">
        <v>6</v>
      </c>
      <c r="D312" s="36">
        <f t="shared" si="43"/>
        <v>3969149</v>
      </c>
      <c r="E312" s="39">
        <v>500000</v>
      </c>
      <c r="F312" s="6">
        <f t="shared" si="41"/>
        <v>409991</v>
      </c>
      <c r="H312" s="37">
        <v>402392664</v>
      </c>
      <c r="I312" s="37">
        <f t="shared" si="40"/>
        <v>313435152</v>
      </c>
      <c r="J312" s="27">
        <v>4</v>
      </c>
      <c r="L312" s="6">
        <v>311</v>
      </c>
      <c r="M312">
        <f t="shared" si="42"/>
        <v>110814</v>
      </c>
      <c r="N312">
        <v>1024</v>
      </c>
      <c r="O312" s="41">
        <v>275024</v>
      </c>
      <c r="P312" s="47">
        <f t="shared" si="39"/>
        <v>1100096</v>
      </c>
      <c r="Q312" s="27">
        <v>630</v>
      </c>
      <c r="R312">
        <v>620</v>
      </c>
      <c r="S312" s="19" t="s">
        <v>101</v>
      </c>
      <c r="T312" s="19" t="s">
        <v>120</v>
      </c>
      <c r="U312" s="24">
        <v>2.9999999999999997E-4</v>
      </c>
      <c r="W312">
        <f t="shared" si="44"/>
        <v>13020</v>
      </c>
      <c r="X312" s="49">
        <v>13230</v>
      </c>
      <c r="Y312">
        <f t="shared" si="38"/>
        <v>21</v>
      </c>
      <c r="AA312" s="62">
        <v>5</v>
      </c>
    </row>
    <row r="313" spans="1:27">
      <c r="A313">
        <v>312</v>
      </c>
      <c r="B313" t="s">
        <v>32</v>
      </c>
      <c r="C313">
        <v>7</v>
      </c>
      <c r="D313" s="35">
        <f t="shared" si="43"/>
        <v>4469149</v>
      </c>
      <c r="E313" s="38">
        <v>10001</v>
      </c>
      <c r="F313">
        <f t="shared" si="41"/>
        <v>-489999</v>
      </c>
      <c r="H313" s="37">
        <v>404984568</v>
      </c>
      <c r="I313" s="37">
        <f t="shared" si="40"/>
        <v>2591904</v>
      </c>
      <c r="J313" s="26">
        <v>4</v>
      </c>
      <c r="L313">
        <v>312</v>
      </c>
      <c r="M313">
        <f t="shared" si="42"/>
        <v>111838</v>
      </c>
      <c r="N313">
        <v>1024</v>
      </c>
      <c r="O313" s="42">
        <v>275312</v>
      </c>
      <c r="P313" s="47">
        <f t="shared" si="39"/>
        <v>1101248</v>
      </c>
      <c r="Q313" s="26">
        <v>630</v>
      </c>
      <c r="R313">
        <v>620</v>
      </c>
      <c r="S313" s="19" t="s">
        <v>101</v>
      </c>
      <c r="T313" s="19" t="s">
        <v>120</v>
      </c>
      <c r="U313" s="24">
        <v>2.9999999999999997E-4</v>
      </c>
      <c r="W313">
        <f t="shared" si="44"/>
        <v>13020</v>
      </c>
      <c r="X313" s="50">
        <v>13230</v>
      </c>
      <c r="Y313">
        <f t="shared" si="38"/>
        <v>21</v>
      </c>
      <c r="AA313" s="63">
        <v>5</v>
      </c>
    </row>
    <row r="314" spans="1:27">
      <c r="A314">
        <v>313</v>
      </c>
      <c r="B314" t="s">
        <v>32</v>
      </c>
      <c r="C314">
        <v>8</v>
      </c>
      <c r="D314" s="35">
        <f t="shared" si="43"/>
        <v>4479150</v>
      </c>
      <c r="E314" s="38">
        <v>20002</v>
      </c>
      <c r="F314">
        <f t="shared" si="41"/>
        <v>10001</v>
      </c>
      <c r="H314" s="37">
        <v>272062824</v>
      </c>
      <c r="I314" s="37">
        <f t="shared" si="40"/>
        <v>-132921744</v>
      </c>
      <c r="J314" s="27">
        <v>6</v>
      </c>
      <c r="L314">
        <v>313</v>
      </c>
      <c r="M314">
        <f t="shared" si="42"/>
        <v>112862</v>
      </c>
      <c r="N314">
        <v>1024</v>
      </c>
      <c r="O314" s="41">
        <v>183958</v>
      </c>
      <c r="P314" s="47">
        <f t="shared" si="39"/>
        <v>1103748</v>
      </c>
      <c r="Q314" s="27">
        <v>630</v>
      </c>
      <c r="R314">
        <v>620</v>
      </c>
      <c r="S314" s="19" t="s">
        <v>101</v>
      </c>
      <c r="T314" s="19" t="s">
        <v>120</v>
      </c>
      <c r="U314" s="24">
        <v>2.9999999999999997E-4</v>
      </c>
      <c r="W314">
        <f t="shared" si="44"/>
        <v>13020</v>
      </c>
      <c r="X314" s="49">
        <v>13230</v>
      </c>
      <c r="Y314">
        <f t="shared" si="38"/>
        <v>21</v>
      </c>
      <c r="AA314" s="62">
        <v>5</v>
      </c>
    </row>
    <row r="315" spans="1:27">
      <c r="A315">
        <v>314</v>
      </c>
      <c r="B315" t="s">
        <v>32</v>
      </c>
      <c r="C315">
        <v>9</v>
      </c>
      <c r="D315" s="35">
        <f t="shared" si="43"/>
        <v>4499152</v>
      </c>
      <c r="E315" s="38">
        <v>30003</v>
      </c>
      <c r="F315">
        <f t="shared" si="41"/>
        <v>10001</v>
      </c>
      <c r="H315" s="37">
        <v>273804024</v>
      </c>
      <c r="I315" s="37">
        <f t="shared" si="40"/>
        <v>1741200</v>
      </c>
      <c r="J315" s="26">
        <v>6</v>
      </c>
      <c r="L315">
        <v>314</v>
      </c>
      <c r="M315">
        <f t="shared" si="42"/>
        <v>113886</v>
      </c>
      <c r="N315">
        <v>1024</v>
      </c>
      <c r="O315" s="42">
        <v>184150</v>
      </c>
      <c r="P315" s="47">
        <f t="shared" si="39"/>
        <v>1104900</v>
      </c>
      <c r="Q315" s="26">
        <v>630</v>
      </c>
      <c r="R315">
        <v>620</v>
      </c>
      <c r="S315" s="19" t="s">
        <v>101</v>
      </c>
      <c r="T315" s="19" t="s">
        <v>120</v>
      </c>
      <c r="U315" s="24">
        <v>2.9999999999999997E-4</v>
      </c>
      <c r="W315">
        <f t="shared" si="44"/>
        <v>13020</v>
      </c>
      <c r="X315" s="50">
        <v>13230</v>
      </c>
      <c r="Y315">
        <f t="shared" si="38"/>
        <v>21</v>
      </c>
      <c r="AA315" s="63">
        <v>5</v>
      </c>
    </row>
    <row r="316" spans="1:27">
      <c r="A316">
        <v>315</v>
      </c>
      <c r="B316" t="s">
        <v>32</v>
      </c>
      <c r="C316">
        <v>10</v>
      </c>
      <c r="D316" s="35">
        <f t="shared" si="43"/>
        <v>4529155</v>
      </c>
      <c r="E316" s="38">
        <v>40004</v>
      </c>
      <c r="F316">
        <f t="shared" si="41"/>
        <v>10001</v>
      </c>
      <c r="H316" s="37">
        <v>275550792</v>
      </c>
      <c r="I316" s="37">
        <f t="shared" si="40"/>
        <v>1746768</v>
      </c>
      <c r="J316" s="27">
        <v>6</v>
      </c>
      <c r="L316">
        <v>315</v>
      </c>
      <c r="M316">
        <f t="shared" si="42"/>
        <v>114910</v>
      </c>
      <c r="N316">
        <v>1024</v>
      </c>
      <c r="O316" s="41">
        <v>184339</v>
      </c>
      <c r="P316" s="47">
        <f t="shared" si="39"/>
        <v>1106034</v>
      </c>
      <c r="Q316" s="27">
        <v>630</v>
      </c>
      <c r="R316">
        <v>620</v>
      </c>
      <c r="S316" s="19" t="s">
        <v>102</v>
      </c>
      <c r="T316" s="19" t="s">
        <v>120</v>
      </c>
      <c r="U316" s="24">
        <v>2.9999999999999997E-4</v>
      </c>
      <c r="W316">
        <f t="shared" si="44"/>
        <v>13020</v>
      </c>
      <c r="X316" s="49">
        <v>13230</v>
      </c>
      <c r="Y316">
        <f t="shared" si="38"/>
        <v>21</v>
      </c>
      <c r="AA316" s="62">
        <v>5</v>
      </c>
    </row>
    <row r="317" spans="1:27">
      <c r="A317">
        <v>316</v>
      </c>
      <c r="B317" t="s">
        <v>32</v>
      </c>
      <c r="C317">
        <v>11</v>
      </c>
      <c r="D317" s="35">
        <f t="shared" si="43"/>
        <v>4569159</v>
      </c>
      <c r="E317" s="38">
        <v>50005</v>
      </c>
      <c r="F317">
        <f t="shared" si="41"/>
        <v>10001</v>
      </c>
      <c r="H317" s="37">
        <v>415435344</v>
      </c>
      <c r="I317" s="37">
        <f t="shared" si="40"/>
        <v>139884552</v>
      </c>
      <c r="J317" s="26">
        <v>4</v>
      </c>
      <c r="L317">
        <v>316</v>
      </c>
      <c r="M317">
        <f t="shared" si="42"/>
        <v>115934</v>
      </c>
      <c r="N317">
        <v>1024</v>
      </c>
      <c r="O317" s="42">
        <v>276436</v>
      </c>
      <c r="P317" s="47">
        <f t="shared" si="39"/>
        <v>1105744</v>
      </c>
      <c r="Q317" s="26">
        <v>630</v>
      </c>
      <c r="R317">
        <v>620</v>
      </c>
      <c r="S317" s="19" t="s">
        <v>101</v>
      </c>
      <c r="T317" s="19" t="s">
        <v>120</v>
      </c>
      <c r="U317" s="24">
        <v>3.5E-4</v>
      </c>
      <c r="W317">
        <f t="shared" si="44"/>
        <v>13020</v>
      </c>
      <c r="X317" s="50">
        <v>13230</v>
      </c>
      <c r="Y317">
        <f t="shared" si="38"/>
        <v>21</v>
      </c>
      <c r="AA317" s="63">
        <v>5</v>
      </c>
    </row>
    <row r="318" spans="1:27">
      <c r="A318">
        <v>317</v>
      </c>
      <c r="B318" t="s">
        <v>32</v>
      </c>
      <c r="C318">
        <v>12</v>
      </c>
      <c r="D318" s="35">
        <f t="shared" si="43"/>
        <v>4619164</v>
      </c>
      <c r="E318" s="38">
        <v>60006</v>
      </c>
      <c r="F318">
        <f t="shared" si="41"/>
        <v>10001</v>
      </c>
      <c r="H318" s="37">
        <v>418068840</v>
      </c>
      <c r="I318" s="37">
        <f t="shared" si="40"/>
        <v>2633496</v>
      </c>
      <c r="J318" s="27">
        <v>4</v>
      </c>
      <c r="L318">
        <v>317</v>
      </c>
      <c r="M318">
        <f t="shared" si="42"/>
        <v>116958</v>
      </c>
      <c r="N318">
        <v>1024</v>
      </c>
      <c r="O318" s="41">
        <v>276724</v>
      </c>
      <c r="P318" s="47">
        <f t="shared" si="39"/>
        <v>1106896</v>
      </c>
      <c r="Q318" s="27">
        <v>630</v>
      </c>
      <c r="R318">
        <v>620</v>
      </c>
      <c r="S318" s="19" t="s">
        <v>101</v>
      </c>
      <c r="T318" s="19" t="s">
        <v>120</v>
      </c>
      <c r="U318" s="24">
        <v>3.5E-4</v>
      </c>
      <c r="W318">
        <f t="shared" si="44"/>
        <v>13020</v>
      </c>
      <c r="X318" s="49">
        <v>13230</v>
      </c>
      <c r="Y318">
        <f t="shared" si="38"/>
        <v>21</v>
      </c>
      <c r="AA318" s="62">
        <v>5</v>
      </c>
    </row>
    <row r="319" spans="1:27">
      <c r="A319">
        <v>318</v>
      </c>
      <c r="B319" t="s">
        <v>32</v>
      </c>
      <c r="C319">
        <v>13</v>
      </c>
      <c r="D319" s="35">
        <f t="shared" si="43"/>
        <v>4679170</v>
      </c>
      <c r="E319" s="38">
        <v>70007</v>
      </c>
      <c r="F319">
        <f t="shared" si="41"/>
        <v>10001</v>
      </c>
      <c r="H319" s="37">
        <v>168284256</v>
      </c>
      <c r="I319" s="37">
        <f t="shared" si="40"/>
        <v>-249784584</v>
      </c>
      <c r="J319" s="26">
        <v>10</v>
      </c>
      <c r="L319">
        <v>318</v>
      </c>
      <c r="M319">
        <f t="shared" si="42"/>
        <v>117982</v>
      </c>
      <c r="N319">
        <v>1024</v>
      </c>
      <c r="O319" s="42">
        <v>110797</v>
      </c>
      <c r="P319" s="47">
        <f t="shared" si="39"/>
        <v>1107970</v>
      </c>
      <c r="Q319" s="26">
        <v>630</v>
      </c>
      <c r="R319">
        <v>620</v>
      </c>
      <c r="S319" s="19" t="s">
        <v>101</v>
      </c>
      <c r="T319" s="19" t="s">
        <v>120</v>
      </c>
      <c r="U319" s="24">
        <v>3.5E-4</v>
      </c>
      <c r="W319">
        <f t="shared" si="44"/>
        <v>13020</v>
      </c>
      <c r="X319" s="50">
        <v>13230</v>
      </c>
      <c r="Y319">
        <f t="shared" si="38"/>
        <v>21</v>
      </c>
      <c r="AA319" s="63">
        <v>5</v>
      </c>
    </row>
    <row r="320" spans="1:27">
      <c r="A320">
        <v>319</v>
      </c>
      <c r="B320" t="s">
        <v>32</v>
      </c>
      <c r="C320">
        <v>14</v>
      </c>
      <c r="D320" s="35">
        <f t="shared" si="43"/>
        <v>4749177</v>
      </c>
      <c r="E320" s="38">
        <v>80008</v>
      </c>
      <c r="F320">
        <f t="shared" si="41"/>
        <v>10001</v>
      </c>
      <c r="H320" s="37">
        <v>94197768</v>
      </c>
      <c r="I320" s="37">
        <f t="shared" si="40"/>
        <v>-74086488</v>
      </c>
      <c r="J320" s="27">
        <v>18</v>
      </c>
      <c r="L320">
        <v>319</v>
      </c>
      <c r="M320">
        <f t="shared" si="42"/>
        <v>119006</v>
      </c>
      <c r="N320">
        <v>1024</v>
      </c>
      <c r="O320" s="41">
        <v>61695</v>
      </c>
      <c r="P320" s="47">
        <f t="shared" si="39"/>
        <v>1110510</v>
      </c>
      <c r="Q320" s="27">
        <v>630</v>
      </c>
      <c r="R320">
        <v>620</v>
      </c>
      <c r="S320" s="19" t="s">
        <v>101</v>
      </c>
      <c r="T320" s="19" t="s">
        <v>120</v>
      </c>
      <c r="U320" s="24">
        <v>3.5E-4</v>
      </c>
      <c r="W320">
        <f t="shared" si="44"/>
        <v>13020</v>
      </c>
      <c r="X320" s="49">
        <v>13230</v>
      </c>
      <c r="Y320">
        <f t="shared" si="38"/>
        <v>21</v>
      </c>
      <c r="AA320" s="62">
        <v>5</v>
      </c>
    </row>
    <row r="321" spans="1:27" ht="17.25" thickBot="1">
      <c r="A321">
        <v>320</v>
      </c>
      <c r="B321" t="s">
        <v>32</v>
      </c>
      <c r="C321">
        <v>15</v>
      </c>
      <c r="D321" s="35">
        <f t="shared" si="43"/>
        <v>4829185</v>
      </c>
      <c r="E321" s="38">
        <v>90009</v>
      </c>
      <c r="F321">
        <f t="shared" si="41"/>
        <v>10001</v>
      </c>
      <c r="H321" s="37">
        <v>94789296</v>
      </c>
      <c r="I321" s="37">
        <f t="shared" si="40"/>
        <v>591528</v>
      </c>
      <c r="J321" s="29">
        <v>18</v>
      </c>
      <c r="L321">
        <v>320</v>
      </c>
      <c r="M321">
        <f t="shared" si="42"/>
        <v>120030</v>
      </c>
      <c r="N321">
        <v>1024</v>
      </c>
      <c r="O321" s="44">
        <v>61757</v>
      </c>
      <c r="P321" s="47">
        <f t="shared" si="39"/>
        <v>1111626</v>
      </c>
      <c r="Q321" s="29">
        <v>630</v>
      </c>
      <c r="R321">
        <v>620</v>
      </c>
      <c r="S321" s="19" t="s">
        <v>102</v>
      </c>
      <c r="T321" s="19" t="s">
        <v>120</v>
      </c>
      <c r="U321" s="24">
        <v>3.5E-4</v>
      </c>
      <c r="W321">
        <f t="shared" si="44"/>
        <v>13020</v>
      </c>
      <c r="X321" s="52">
        <v>13230</v>
      </c>
      <c r="Y321">
        <f t="shared" si="38"/>
        <v>21</v>
      </c>
      <c r="AA321" s="31">
        <v>5</v>
      </c>
    </row>
    <row r="322" spans="1:27">
      <c r="A322" s="6">
        <v>321</v>
      </c>
      <c r="B322" s="6" t="s">
        <v>32</v>
      </c>
      <c r="C322" s="6">
        <v>16</v>
      </c>
      <c r="D322" s="36">
        <f t="shared" si="43"/>
        <v>4919194</v>
      </c>
      <c r="E322" s="39">
        <v>500000</v>
      </c>
      <c r="F322" s="6">
        <f t="shared" si="41"/>
        <v>409991</v>
      </c>
      <c r="H322" s="37">
        <v>594088196</v>
      </c>
      <c r="I322" s="37">
        <f t="shared" si="40"/>
        <v>499298900</v>
      </c>
      <c r="J322" s="30">
        <v>4</v>
      </c>
      <c r="L322" s="6">
        <v>321</v>
      </c>
      <c r="M322">
        <f t="shared" si="42"/>
        <v>121054</v>
      </c>
      <c r="N322">
        <v>1024</v>
      </c>
      <c r="O322" s="45">
        <v>304992</v>
      </c>
      <c r="P322" s="47">
        <f t="shared" si="39"/>
        <v>1219968</v>
      </c>
      <c r="Q322" s="30">
        <v>640</v>
      </c>
      <c r="R322">
        <v>640</v>
      </c>
      <c r="S322" s="19" t="s">
        <v>101</v>
      </c>
      <c r="T322" s="19" t="s">
        <v>120</v>
      </c>
      <c r="U322" s="24">
        <v>3.5E-4</v>
      </c>
      <c r="W322">
        <f t="shared" si="44"/>
        <v>15360</v>
      </c>
      <c r="X322" s="53">
        <v>15360</v>
      </c>
      <c r="Y322">
        <f t="shared" ref="Y322:Y385" si="45">X322/Q322</f>
        <v>24</v>
      </c>
      <c r="AA322" s="65">
        <v>6</v>
      </c>
    </row>
    <row r="323" spans="1:27">
      <c r="A323">
        <v>322</v>
      </c>
      <c r="B323" t="s">
        <v>32</v>
      </c>
      <c r="C323">
        <v>17</v>
      </c>
      <c r="D323" s="35">
        <f t="shared" si="43"/>
        <v>5419194</v>
      </c>
      <c r="E323" s="38">
        <v>10001</v>
      </c>
      <c r="F323">
        <f t="shared" si="41"/>
        <v>-489999</v>
      </c>
      <c r="H323" s="37">
        <v>597795458</v>
      </c>
      <c r="I323" s="37">
        <f t="shared" si="40"/>
        <v>3707262</v>
      </c>
      <c r="J323" s="26">
        <v>4</v>
      </c>
      <c r="L323">
        <v>322</v>
      </c>
      <c r="M323">
        <f t="shared" si="42"/>
        <v>122078</v>
      </c>
      <c r="N323">
        <v>1024</v>
      </c>
      <c r="O323" s="42">
        <v>313472</v>
      </c>
      <c r="P323" s="47">
        <f t="shared" ref="P323:P386" si="46">J323*O323</f>
        <v>1253888</v>
      </c>
      <c r="Q323" s="26">
        <v>640</v>
      </c>
      <c r="R323">
        <v>640</v>
      </c>
      <c r="S323" s="19" t="s">
        <v>101</v>
      </c>
      <c r="T323" s="19" t="s">
        <v>120</v>
      </c>
      <c r="U323" s="24">
        <v>3.5E-4</v>
      </c>
      <c r="W323">
        <f t="shared" si="44"/>
        <v>15360</v>
      </c>
      <c r="X323" s="50">
        <v>15360</v>
      </c>
      <c r="Y323">
        <f t="shared" si="45"/>
        <v>24</v>
      </c>
      <c r="AA323" s="63">
        <v>6</v>
      </c>
    </row>
    <row r="324" spans="1:27">
      <c r="A324">
        <v>323</v>
      </c>
      <c r="B324" t="s">
        <v>32</v>
      </c>
      <c r="C324">
        <v>18</v>
      </c>
      <c r="D324" s="35">
        <f t="shared" si="43"/>
        <v>5429195</v>
      </c>
      <c r="E324" s="38">
        <v>20002</v>
      </c>
      <c r="F324">
        <f t="shared" si="41"/>
        <v>10001</v>
      </c>
      <c r="H324" s="37">
        <v>200003492</v>
      </c>
      <c r="I324" s="37">
        <f t="shared" si="40"/>
        <v>-397791966</v>
      </c>
      <c r="J324" s="27">
        <v>12</v>
      </c>
      <c r="L324">
        <v>323</v>
      </c>
      <c r="M324">
        <f t="shared" si="42"/>
        <v>123102</v>
      </c>
      <c r="N324">
        <v>1024</v>
      </c>
      <c r="O324" s="41">
        <v>104333</v>
      </c>
      <c r="P324" s="47">
        <f t="shared" si="46"/>
        <v>1251996</v>
      </c>
      <c r="Q324" s="27">
        <v>640</v>
      </c>
      <c r="R324">
        <v>640</v>
      </c>
      <c r="S324" s="19" t="s">
        <v>101</v>
      </c>
      <c r="T324" s="19" t="s">
        <v>120</v>
      </c>
      <c r="U324" s="24">
        <v>3.5E-4</v>
      </c>
      <c r="W324">
        <f t="shared" si="44"/>
        <v>15360</v>
      </c>
      <c r="X324" s="49">
        <v>15360</v>
      </c>
      <c r="Y324">
        <f t="shared" si="45"/>
        <v>24</v>
      </c>
      <c r="AA324" s="62">
        <v>6</v>
      </c>
    </row>
    <row r="325" spans="1:27">
      <c r="A325">
        <v>324</v>
      </c>
      <c r="B325" t="s">
        <v>32</v>
      </c>
      <c r="C325">
        <v>19</v>
      </c>
      <c r="D325" s="35">
        <f t="shared" si="43"/>
        <v>5449197</v>
      </c>
      <c r="E325" s="38">
        <v>30003</v>
      </c>
      <c r="F325">
        <f t="shared" si="41"/>
        <v>10001</v>
      </c>
      <c r="H325" s="37">
        <v>201243822</v>
      </c>
      <c r="I325" s="37">
        <f t="shared" ref="I325:I388" si="47">H325-H324</f>
        <v>1240330</v>
      </c>
      <c r="J325" s="26">
        <v>12</v>
      </c>
      <c r="L325">
        <v>324</v>
      </c>
      <c r="M325">
        <f t="shared" si="42"/>
        <v>124126</v>
      </c>
      <c r="N325">
        <v>1024</v>
      </c>
      <c r="O325" s="42">
        <v>104433</v>
      </c>
      <c r="P325" s="47">
        <f t="shared" si="46"/>
        <v>1253196</v>
      </c>
      <c r="Q325" s="26">
        <v>640</v>
      </c>
      <c r="R325">
        <v>640</v>
      </c>
      <c r="S325" s="19" t="s">
        <v>101</v>
      </c>
      <c r="T325" s="19" t="s">
        <v>120</v>
      </c>
      <c r="U325" s="24">
        <v>3.5E-4</v>
      </c>
      <c r="W325">
        <f t="shared" si="44"/>
        <v>15360</v>
      </c>
      <c r="X325" s="50">
        <v>15360</v>
      </c>
      <c r="Y325">
        <f t="shared" si="45"/>
        <v>24</v>
      </c>
      <c r="AA325" s="63">
        <v>6</v>
      </c>
    </row>
    <row r="326" spans="1:27">
      <c r="A326">
        <v>325</v>
      </c>
      <c r="B326" t="s">
        <v>32</v>
      </c>
      <c r="C326">
        <v>20</v>
      </c>
      <c r="D326" s="35">
        <f t="shared" si="43"/>
        <v>5479200</v>
      </c>
      <c r="E326" s="38">
        <v>40004</v>
      </c>
      <c r="F326">
        <f t="shared" si="41"/>
        <v>10001</v>
      </c>
      <c r="H326" s="37">
        <v>152246588</v>
      </c>
      <c r="I326" s="37">
        <f t="shared" si="47"/>
        <v>-48997234</v>
      </c>
      <c r="J326" s="27">
        <v>16</v>
      </c>
      <c r="L326">
        <v>325</v>
      </c>
      <c r="M326">
        <f t="shared" si="42"/>
        <v>125150</v>
      </c>
      <c r="N326">
        <v>1024</v>
      </c>
      <c r="O326" s="41">
        <v>78600</v>
      </c>
      <c r="P326" s="47">
        <f t="shared" si="46"/>
        <v>1257600</v>
      </c>
      <c r="Q326" s="27">
        <v>640</v>
      </c>
      <c r="R326">
        <v>640</v>
      </c>
      <c r="S326" s="19" t="s">
        <v>102</v>
      </c>
      <c r="T326" s="19" t="s">
        <v>120</v>
      </c>
      <c r="U326" s="24">
        <v>3.5E-4</v>
      </c>
      <c r="W326">
        <f t="shared" si="44"/>
        <v>15360</v>
      </c>
      <c r="X326" s="49">
        <v>15360</v>
      </c>
      <c r="Y326">
        <f t="shared" si="45"/>
        <v>24</v>
      </c>
      <c r="AA326" s="62">
        <v>6</v>
      </c>
    </row>
    <row r="327" spans="1:27">
      <c r="A327">
        <v>326</v>
      </c>
      <c r="B327" t="s">
        <v>32</v>
      </c>
      <c r="C327">
        <v>21</v>
      </c>
      <c r="D327" s="35">
        <f t="shared" si="43"/>
        <v>5519204</v>
      </c>
      <c r="E327" s="38">
        <v>50005</v>
      </c>
      <c r="F327">
        <f t="shared" si="41"/>
        <v>10001</v>
      </c>
      <c r="H327" s="37">
        <v>174630820</v>
      </c>
      <c r="I327" s="37">
        <f t="shared" si="47"/>
        <v>22384232</v>
      </c>
      <c r="J327" s="26">
        <v>14</v>
      </c>
      <c r="L327">
        <v>326</v>
      </c>
      <c r="M327">
        <f t="shared" si="42"/>
        <v>126174</v>
      </c>
      <c r="N327">
        <v>1024</v>
      </c>
      <c r="O327" s="42">
        <v>89690</v>
      </c>
      <c r="P327" s="47">
        <f t="shared" si="46"/>
        <v>1255660</v>
      </c>
      <c r="Q327" s="26">
        <v>640</v>
      </c>
      <c r="R327">
        <v>640</v>
      </c>
      <c r="S327" s="19" t="s">
        <v>101</v>
      </c>
      <c r="T327" s="19" t="s">
        <v>120</v>
      </c>
      <c r="U327" s="24">
        <v>3.5E-4</v>
      </c>
      <c r="W327">
        <f t="shared" si="44"/>
        <v>15360</v>
      </c>
      <c r="X327" s="50">
        <v>15360</v>
      </c>
      <c r="Y327">
        <f t="shared" si="45"/>
        <v>24</v>
      </c>
      <c r="AA327" s="63">
        <v>6</v>
      </c>
    </row>
    <row r="328" spans="1:27">
      <c r="A328">
        <v>327</v>
      </c>
      <c r="B328" t="s">
        <v>32</v>
      </c>
      <c r="C328">
        <v>22</v>
      </c>
      <c r="D328" s="35">
        <f t="shared" si="43"/>
        <v>5569209</v>
      </c>
      <c r="E328" s="38">
        <v>60006</v>
      </c>
      <c r="F328">
        <f t="shared" si="41"/>
        <v>10001</v>
      </c>
      <c r="H328" s="37">
        <v>175703840</v>
      </c>
      <c r="I328" s="37">
        <f t="shared" si="47"/>
        <v>1073020</v>
      </c>
      <c r="J328" s="27">
        <v>14</v>
      </c>
      <c r="L328">
        <v>327</v>
      </c>
      <c r="M328">
        <f t="shared" si="42"/>
        <v>127198</v>
      </c>
      <c r="N328">
        <v>1024</v>
      </c>
      <c r="O328" s="41">
        <v>89778</v>
      </c>
      <c r="P328" s="47">
        <f t="shared" si="46"/>
        <v>1256892</v>
      </c>
      <c r="Q328" s="27">
        <v>640</v>
      </c>
      <c r="R328">
        <v>640</v>
      </c>
      <c r="S328" s="19" t="s">
        <v>101</v>
      </c>
      <c r="T328" s="19" t="s">
        <v>120</v>
      </c>
      <c r="U328" s="24">
        <v>3.5E-4</v>
      </c>
      <c r="W328">
        <f t="shared" si="44"/>
        <v>15360</v>
      </c>
      <c r="X328" s="49">
        <v>15360</v>
      </c>
      <c r="Y328">
        <f t="shared" si="45"/>
        <v>24</v>
      </c>
      <c r="AA328" s="62">
        <v>6</v>
      </c>
    </row>
    <row r="329" spans="1:27">
      <c r="A329">
        <v>328</v>
      </c>
      <c r="B329" t="s">
        <v>32</v>
      </c>
      <c r="C329">
        <v>23</v>
      </c>
      <c r="D329" s="35">
        <f t="shared" si="43"/>
        <v>5629215</v>
      </c>
      <c r="E329" s="38">
        <v>70007</v>
      </c>
      <c r="F329">
        <f t="shared" ref="F329:F392" si="48">E329-E328</f>
        <v>10001</v>
      </c>
      <c r="H329" s="37">
        <v>176780110</v>
      </c>
      <c r="I329" s="37">
        <f t="shared" si="47"/>
        <v>1076270</v>
      </c>
      <c r="J329" s="26">
        <v>14</v>
      </c>
      <c r="L329">
        <v>328</v>
      </c>
      <c r="M329">
        <f t="shared" si="42"/>
        <v>128222</v>
      </c>
      <c r="N329">
        <v>1024</v>
      </c>
      <c r="O329" s="42">
        <v>89867</v>
      </c>
      <c r="P329" s="47">
        <f t="shared" si="46"/>
        <v>1258138</v>
      </c>
      <c r="Q329" s="26">
        <v>640</v>
      </c>
      <c r="R329">
        <v>640</v>
      </c>
      <c r="S329" s="19" t="s">
        <v>101</v>
      </c>
      <c r="T329" s="19" t="s">
        <v>120</v>
      </c>
      <c r="U329" s="24">
        <v>3.5E-4</v>
      </c>
      <c r="W329">
        <f t="shared" si="44"/>
        <v>15360</v>
      </c>
      <c r="X329" s="50">
        <v>15360</v>
      </c>
      <c r="Y329">
        <f t="shared" si="45"/>
        <v>24</v>
      </c>
      <c r="AA329" s="63">
        <v>6</v>
      </c>
    </row>
    <row r="330" spans="1:27">
      <c r="A330">
        <v>329</v>
      </c>
      <c r="B330" t="s">
        <v>32</v>
      </c>
      <c r="C330">
        <v>24</v>
      </c>
      <c r="D330" s="35">
        <f t="shared" si="43"/>
        <v>5699222</v>
      </c>
      <c r="E330" s="38">
        <v>80008</v>
      </c>
      <c r="F330">
        <f t="shared" si="48"/>
        <v>10001</v>
      </c>
      <c r="H330" s="37">
        <v>138855366</v>
      </c>
      <c r="I330" s="37">
        <f t="shared" si="47"/>
        <v>-37924744</v>
      </c>
      <c r="J330" s="27">
        <v>18</v>
      </c>
      <c r="L330">
        <v>329</v>
      </c>
      <c r="M330">
        <f t="shared" ref="M330:M363" si="49">M329+N330</f>
        <v>129246</v>
      </c>
      <c r="N330">
        <v>1024</v>
      </c>
      <c r="O330" s="41">
        <v>70231</v>
      </c>
      <c r="P330" s="47">
        <f t="shared" si="46"/>
        <v>1264158</v>
      </c>
      <c r="Q330" s="27">
        <v>640</v>
      </c>
      <c r="R330">
        <v>640</v>
      </c>
      <c r="S330" s="19" t="s">
        <v>101</v>
      </c>
      <c r="T330" s="19" t="s">
        <v>120</v>
      </c>
      <c r="U330" s="24">
        <v>3.5E-4</v>
      </c>
      <c r="W330">
        <f t="shared" si="44"/>
        <v>15360</v>
      </c>
      <c r="X330" s="49">
        <v>15360</v>
      </c>
      <c r="Y330">
        <f t="shared" si="45"/>
        <v>24</v>
      </c>
      <c r="AA330" s="62">
        <v>6</v>
      </c>
    </row>
    <row r="331" spans="1:27">
      <c r="A331">
        <v>330</v>
      </c>
      <c r="B331" t="s">
        <v>32</v>
      </c>
      <c r="C331">
        <v>25</v>
      </c>
      <c r="D331" s="35">
        <f t="shared" si="43"/>
        <v>5779230</v>
      </c>
      <c r="E331" s="38">
        <v>90009</v>
      </c>
      <c r="F331">
        <f t="shared" si="48"/>
        <v>10001</v>
      </c>
      <c r="H331" s="37">
        <v>139700756</v>
      </c>
      <c r="I331" s="37">
        <f t="shared" si="47"/>
        <v>845390</v>
      </c>
      <c r="J331" s="26">
        <v>18</v>
      </c>
      <c r="L331">
        <v>330</v>
      </c>
      <c r="M331">
        <f t="shared" si="49"/>
        <v>130270</v>
      </c>
      <c r="N331">
        <v>1024</v>
      </c>
      <c r="O331" s="42">
        <v>70303</v>
      </c>
      <c r="P331" s="47">
        <f t="shared" si="46"/>
        <v>1265454</v>
      </c>
      <c r="Q331" s="26">
        <v>640</v>
      </c>
      <c r="R331">
        <v>640</v>
      </c>
      <c r="S331" s="19" t="s">
        <v>102</v>
      </c>
      <c r="T331" s="19" t="s">
        <v>120</v>
      </c>
      <c r="U331" s="24">
        <v>3.5E-4</v>
      </c>
      <c r="W331">
        <f t="shared" si="44"/>
        <v>15360</v>
      </c>
      <c r="X331" s="50">
        <v>15360</v>
      </c>
      <c r="Y331">
        <f t="shared" si="45"/>
        <v>24</v>
      </c>
      <c r="AA331" s="63">
        <v>6</v>
      </c>
    </row>
    <row r="332" spans="1:27">
      <c r="A332" s="6">
        <v>331</v>
      </c>
      <c r="B332" s="6" t="s">
        <v>33</v>
      </c>
      <c r="C332" s="6">
        <v>1</v>
      </c>
      <c r="D332" s="36">
        <f t="shared" si="43"/>
        <v>5869239</v>
      </c>
      <c r="E332" s="39">
        <v>700000</v>
      </c>
      <c r="F332" s="6">
        <f t="shared" si="48"/>
        <v>609991</v>
      </c>
      <c r="H332" s="37">
        <v>315839810</v>
      </c>
      <c r="I332" s="37">
        <f t="shared" si="47"/>
        <v>176139054</v>
      </c>
      <c r="J332" s="27">
        <v>8</v>
      </c>
      <c r="L332" s="6">
        <v>331</v>
      </c>
      <c r="M332">
        <f t="shared" si="49"/>
        <v>131294</v>
      </c>
      <c r="N332">
        <v>1024</v>
      </c>
      <c r="O332" s="41">
        <v>158138</v>
      </c>
      <c r="P332" s="47">
        <f t="shared" si="46"/>
        <v>1265104</v>
      </c>
      <c r="Q332" s="27">
        <v>650</v>
      </c>
      <c r="R332">
        <v>660</v>
      </c>
      <c r="S332" s="19" t="s">
        <v>101</v>
      </c>
      <c r="T332" s="19" t="s">
        <v>120</v>
      </c>
      <c r="U332" s="24">
        <v>3.5E-4</v>
      </c>
      <c r="W332">
        <f t="shared" si="44"/>
        <v>15840</v>
      </c>
      <c r="X332" s="49">
        <v>15600</v>
      </c>
      <c r="Y332">
        <f t="shared" si="45"/>
        <v>24</v>
      </c>
      <c r="AA332" s="62">
        <v>6</v>
      </c>
    </row>
    <row r="333" spans="1:27">
      <c r="A333">
        <v>332</v>
      </c>
      <c r="B333" t="s">
        <v>33</v>
      </c>
      <c r="C333">
        <v>2</v>
      </c>
      <c r="D333" s="35">
        <f t="shared" si="43"/>
        <v>6569239</v>
      </c>
      <c r="E333" s="38">
        <v>10001</v>
      </c>
      <c r="F333">
        <f t="shared" si="48"/>
        <v>-689999</v>
      </c>
      <c r="H333" s="37">
        <v>317751070</v>
      </c>
      <c r="I333" s="37">
        <f t="shared" si="47"/>
        <v>1911260</v>
      </c>
      <c r="J333" s="26">
        <v>8</v>
      </c>
      <c r="L333">
        <v>332</v>
      </c>
      <c r="M333">
        <f t="shared" si="49"/>
        <v>132318</v>
      </c>
      <c r="N333">
        <v>1024</v>
      </c>
      <c r="O333" s="42">
        <v>158304</v>
      </c>
      <c r="P333" s="47">
        <f t="shared" si="46"/>
        <v>1266432</v>
      </c>
      <c r="Q333" s="26">
        <v>650</v>
      </c>
      <c r="R333">
        <v>660</v>
      </c>
      <c r="S333" s="19" t="s">
        <v>101</v>
      </c>
      <c r="T333" s="19" t="s">
        <v>120</v>
      </c>
      <c r="U333" s="24">
        <v>3.5E-4</v>
      </c>
      <c r="W333">
        <f t="shared" si="44"/>
        <v>15840</v>
      </c>
      <c r="X333" s="50">
        <v>15600</v>
      </c>
      <c r="Y333">
        <f t="shared" si="45"/>
        <v>24</v>
      </c>
      <c r="AA333" s="63">
        <v>6</v>
      </c>
    </row>
    <row r="334" spans="1:27">
      <c r="A334">
        <v>333</v>
      </c>
      <c r="B334" t="s">
        <v>33</v>
      </c>
      <c r="C334">
        <v>3</v>
      </c>
      <c r="D334" s="35">
        <f t="shared" si="43"/>
        <v>6579240</v>
      </c>
      <c r="E334" s="38">
        <v>20002</v>
      </c>
      <c r="F334">
        <f t="shared" si="48"/>
        <v>10001</v>
      </c>
      <c r="H334" s="37">
        <v>319668128</v>
      </c>
      <c r="I334" s="37">
        <f t="shared" si="47"/>
        <v>1917058</v>
      </c>
      <c r="J334" s="27">
        <v>8</v>
      </c>
      <c r="L334">
        <v>333</v>
      </c>
      <c r="M334">
        <f t="shared" si="49"/>
        <v>133342</v>
      </c>
      <c r="N334">
        <v>1024</v>
      </c>
      <c r="O334" s="41">
        <v>158466</v>
      </c>
      <c r="P334" s="47">
        <f t="shared" si="46"/>
        <v>1267728</v>
      </c>
      <c r="Q334" s="27">
        <v>650</v>
      </c>
      <c r="R334">
        <v>660</v>
      </c>
      <c r="S334" s="19" t="s">
        <v>101</v>
      </c>
      <c r="T334" s="19" t="s">
        <v>120</v>
      </c>
      <c r="U334" s="24">
        <v>3.5E-4</v>
      </c>
      <c r="W334">
        <f t="shared" si="44"/>
        <v>15840</v>
      </c>
      <c r="X334" s="49">
        <v>15600</v>
      </c>
      <c r="Y334">
        <f t="shared" si="45"/>
        <v>24</v>
      </c>
      <c r="AA334" s="62">
        <v>6</v>
      </c>
    </row>
    <row r="335" spans="1:27">
      <c r="A335">
        <v>334</v>
      </c>
      <c r="B335" t="s">
        <v>33</v>
      </c>
      <c r="C335">
        <v>4</v>
      </c>
      <c r="D335" s="35">
        <f t="shared" si="43"/>
        <v>6599242</v>
      </c>
      <c r="E335" s="38">
        <v>30003</v>
      </c>
      <c r="F335">
        <f t="shared" si="48"/>
        <v>10001</v>
      </c>
      <c r="H335" s="37">
        <v>643181864</v>
      </c>
      <c r="I335" s="37">
        <f t="shared" si="47"/>
        <v>323513736</v>
      </c>
      <c r="J335" s="26">
        <v>4</v>
      </c>
      <c r="L335">
        <v>334</v>
      </c>
      <c r="M335">
        <f t="shared" si="49"/>
        <v>134366</v>
      </c>
      <c r="N335">
        <v>1024</v>
      </c>
      <c r="O335" s="42">
        <v>317264</v>
      </c>
      <c r="P335" s="47">
        <f t="shared" si="46"/>
        <v>1269056</v>
      </c>
      <c r="Q335" s="26">
        <v>650</v>
      </c>
      <c r="R335">
        <v>660</v>
      </c>
      <c r="S335" s="19" t="s">
        <v>101</v>
      </c>
      <c r="T335" s="19" t="s">
        <v>120</v>
      </c>
      <c r="U335" s="24">
        <v>3.5E-4</v>
      </c>
      <c r="W335">
        <f t="shared" si="44"/>
        <v>15840</v>
      </c>
      <c r="X335" s="50">
        <v>15600</v>
      </c>
      <c r="Y335">
        <f t="shared" si="45"/>
        <v>24</v>
      </c>
      <c r="AA335" s="63">
        <v>6</v>
      </c>
    </row>
    <row r="336" spans="1:27">
      <c r="A336">
        <v>335</v>
      </c>
      <c r="B336" t="s">
        <v>33</v>
      </c>
      <c r="C336">
        <v>5</v>
      </c>
      <c r="D336" s="35">
        <f t="shared" si="43"/>
        <v>6629245</v>
      </c>
      <c r="E336" s="38">
        <v>40004</v>
      </c>
      <c r="F336">
        <f t="shared" si="48"/>
        <v>10001</v>
      </c>
      <c r="H336" s="37">
        <v>647039016</v>
      </c>
      <c r="I336" s="37">
        <f t="shared" si="47"/>
        <v>3857152</v>
      </c>
      <c r="J336" s="27">
        <v>4</v>
      </c>
      <c r="L336">
        <v>335</v>
      </c>
      <c r="M336">
        <f t="shared" si="49"/>
        <v>135390</v>
      </c>
      <c r="N336">
        <v>1024</v>
      </c>
      <c r="O336" s="41">
        <v>317588</v>
      </c>
      <c r="P336" s="47">
        <f t="shared" si="46"/>
        <v>1270352</v>
      </c>
      <c r="Q336" s="27">
        <v>650</v>
      </c>
      <c r="R336">
        <v>660</v>
      </c>
      <c r="S336" s="19" t="s">
        <v>102</v>
      </c>
      <c r="T336" s="19" t="s">
        <v>120</v>
      </c>
      <c r="U336" s="24">
        <v>3.5E-4</v>
      </c>
      <c r="W336">
        <f t="shared" si="44"/>
        <v>15840</v>
      </c>
      <c r="X336" s="49">
        <v>15600</v>
      </c>
      <c r="Y336">
        <f t="shared" si="45"/>
        <v>24</v>
      </c>
      <c r="AA336" s="62">
        <v>6</v>
      </c>
    </row>
    <row r="337" spans="1:27">
      <c r="A337">
        <v>336</v>
      </c>
      <c r="B337" t="s">
        <v>33</v>
      </c>
      <c r="C337">
        <v>6</v>
      </c>
      <c r="D337" s="35">
        <f t="shared" si="43"/>
        <v>6669249</v>
      </c>
      <c r="E337" s="38">
        <v>50005</v>
      </c>
      <c r="F337">
        <f t="shared" si="48"/>
        <v>10001</v>
      </c>
      <c r="H337" s="37">
        <v>216426808</v>
      </c>
      <c r="I337" s="37">
        <f t="shared" si="47"/>
        <v>-430612208</v>
      </c>
      <c r="J337" s="26">
        <v>12</v>
      </c>
      <c r="L337">
        <v>336</v>
      </c>
      <c r="M337">
        <f t="shared" si="49"/>
        <v>136414</v>
      </c>
      <c r="N337">
        <v>1024</v>
      </c>
      <c r="O337" s="42">
        <v>105702</v>
      </c>
      <c r="P337" s="47">
        <f t="shared" si="46"/>
        <v>1268424</v>
      </c>
      <c r="Q337" s="26">
        <v>650</v>
      </c>
      <c r="R337">
        <v>660</v>
      </c>
      <c r="S337" s="19" t="s">
        <v>101</v>
      </c>
      <c r="T337" s="19" t="s">
        <v>120</v>
      </c>
      <c r="U337" s="24">
        <v>3.5E-4</v>
      </c>
      <c r="W337">
        <f t="shared" si="44"/>
        <v>15840</v>
      </c>
      <c r="X337" s="50">
        <v>15600</v>
      </c>
      <c r="Y337">
        <f t="shared" si="45"/>
        <v>24</v>
      </c>
      <c r="AA337" s="63">
        <v>6</v>
      </c>
    </row>
    <row r="338" spans="1:27">
      <c r="A338">
        <v>337</v>
      </c>
      <c r="B338" t="s">
        <v>33</v>
      </c>
      <c r="C338">
        <v>7</v>
      </c>
      <c r="D338" s="35">
        <f t="shared" si="43"/>
        <v>6719254</v>
      </c>
      <c r="E338" s="38">
        <v>60006</v>
      </c>
      <c r="F338">
        <f t="shared" si="48"/>
        <v>10001</v>
      </c>
      <c r="H338" s="37">
        <v>217716980</v>
      </c>
      <c r="I338" s="37">
        <f t="shared" si="47"/>
        <v>1290172</v>
      </c>
      <c r="J338" s="27">
        <v>12</v>
      </c>
      <c r="L338">
        <v>337</v>
      </c>
      <c r="M338">
        <f t="shared" si="49"/>
        <v>137438</v>
      </c>
      <c r="N338">
        <v>1024</v>
      </c>
      <c r="O338" s="41">
        <v>105812</v>
      </c>
      <c r="P338" s="47">
        <f t="shared" si="46"/>
        <v>1269744</v>
      </c>
      <c r="Q338" s="27">
        <v>650</v>
      </c>
      <c r="R338">
        <v>660</v>
      </c>
      <c r="S338" s="19" t="s">
        <v>101</v>
      </c>
      <c r="T338" s="19" t="s">
        <v>120</v>
      </c>
      <c r="U338" s="24">
        <v>3.5E-4</v>
      </c>
      <c r="W338">
        <f t="shared" si="44"/>
        <v>15840</v>
      </c>
      <c r="X338" s="49">
        <v>15600</v>
      </c>
      <c r="Y338">
        <f t="shared" si="45"/>
        <v>24</v>
      </c>
      <c r="AA338" s="62">
        <v>6</v>
      </c>
    </row>
    <row r="339" spans="1:27">
      <c r="A339">
        <v>338</v>
      </c>
      <c r="B339" t="s">
        <v>33</v>
      </c>
      <c r="C339">
        <v>8</v>
      </c>
      <c r="D339" s="35">
        <f t="shared" si="43"/>
        <v>6779260</v>
      </c>
      <c r="E339" s="38">
        <v>70007</v>
      </c>
      <c r="F339">
        <f t="shared" si="48"/>
        <v>10001</v>
      </c>
      <c r="H339" s="37">
        <v>219011000</v>
      </c>
      <c r="I339" s="37">
        <f t="shared" si="47"/>
        <v>1294020</v>
      </c>
      <c r="J339" s="26">
        <v>12</v>
      </c>
      <c r="L339">
        <v>338</v>
      </c>
      <c r="M339">
        <f t="shared" si="49"/>
        <v>138462</v>
      </c>
      <c r="N339">
        <v>1024</v>
      </c>
      <c r="O339" s="42">
        <v>105915</v>
      </c>
      <c r="P339" s="47">
        <f t="shared" si="46"/>
        <v>1270980</v>
      </c>
      <c r="Q339" s="26">
        <v>650</v>
      </c>
      <c r="R339">
        <v>660</v>
      </c>
      <c r="S339" s="19" t="s">
        <v>101</v>
      </c>
      <c r="T339" s="19" t="s">
        <v>120</v>
      </c>
      <c r="U339" s="24">
        <v>3.5E-4</v>
      </c>
      <c r="W339">
        <f t="shared" si="44"/>
        <v>15840</v>
      </c>
      <c r="X339" s="50">
        <v>15600</v>
      </c>
      <c r="Y339">
        <f t="shared" si="45"/>
        <v>24</v>
      </c>
      <c r="AA339" s="63">
        <v>6</v>
      </c>
    </row>
    <row r="340" spans="1:27">
      <c r="A340">
        <v>339</v>
      </c>
      <c r="B340" t="s">
        <v>33</v>
      </c>
      <c r="C340">
        <v>9</v>
      </c>
      <c r="D340" s="35">
        <f t="shared" si="43"/>
        <v>6849267</v>
      </c>
      <c r="E340" s="38">
        <v>80008</v>
      </c>
      <c r="F340">
        <f t="shared" si="48"/>
        <v>10001</v>
      </c>
      <c r="H340" s="37">
        <v>147424706</v>
      </c>
      <c r="I340" s="37">
        <f t="shared" si="47"/>
        <v>-71586294</v>
      </c>
      <c r="J340" s="27">
        <v>18</v>
      </c>
      <c r="L340">
        <v>339</v>
      </c>
      <c r="M340">
        <f t="shared" si="49"/>
        <v>139486</v>
      </c>
      <c r="N340">
        <v>1024</v>
      </c>
      <c r="O340" s="41">
        <v>70949</v>
      </c>
      <c r="P340" s="47">
        <f t="shared" si="46"/>
        <v>1277082</v>
      </c>
      <c r="Q340" s="27">
        <v>650</v>
      </c>
      <c r="R340">
        <v>660</v>
      </c>
      <c r="S340" s="19" t="s">
        <v>101</v>
      </c>
      <c r="T340" s="19" t="s">
        <v>120</v>
      </c>
      <c r="U340" s="24">
        <v>3.5E-4</v>
      </c>
      <c r="W340">
        <f t="shared" si="44"/>
        <v>15840</v>
      </c>
      <c r="X340" s="49">
        <v>15600</v>
      </c>
      <c r="Y340">
        <f t="shared" si="45"/>
        <v>24</v>
      </c>
      <c r="AA340" s="62">
        <v>6</v>
      </c>
    </row>
    <row r="341" spans="1:27" ht="17.25" thickBot="1">
      <c r="A341">
        <v>340</v>
      </c>
      <c r="B341" t="s">
        <v>33</v>
      </c>
      <c r="C341">
        <v>10</v>
      </c>
      <c r="D341" s="35">
        <f t="shared" si="43"/>
        <v>6929275</v>
      </c>
      <c r="E341" s="38">
        <v>90009</v>
      </c>
      <c r="F341">
        <f t="shared" si="48"/>
        <v>10001</v>
      </c>
      <c r="H341" s="37">
        <v>148295758</v>
      </c>
      <c r="I341" s="37">
        <f t="shared" si="47"/>
        <v>871052</v>
      </c>
      <c r="J341" s="29">
        <v>18</v>
      </c>
      <c r="L341">
        <v>340</v>
      </c>
      <c r="M341">
        <f t="shared" si="49"/>
        <v>140510</v>
      </c>
      <c r="N341">
        <v>1024</v>
      </c>
      <c r="O341" s="44">
        <v>71021</v>
      </c>
      <c r="P341" s="47">
        <f t="shared" si="46"/>
        <v>1278378</v>
      </c>
      <c r="Q341" s="29">
        <v>650</v>
      </c>
      <c r="R341">
        <v>660</v>
      </c>
      <c r="S341" s="19" t="s">
        <v>102</v>
      </c>
      <c r="T341" s="19" t="s">
        <v>120</v>
      </c>
      <c r="U341" s="24">
        <v>3.5E-4</v>
      </c>
      <c r="W341">
        <f t="shared" si="44"/>
        <v>15840</v>
      </c>
      <c r="X341" s="52">
        <v>15600</v>
      </c>
      <c r="Y341">
        <f t="shared" si="45"/>
        <v>24</v>
      </c>
      <c r="AA341" s="31">
        <v>6</v>
      </c>
    </row>
    <row r="342" spans="1:27">
      <c r="A342" s="6">
        <v>341</v>
      </c>
      <c r="B342" s="6" t="s">
        <v>33</v>
      </c>
      <c r="C342" s="6">
        <v>11</v>
      </c>
      <c r="D342" s="36">
        <f t="shared" si="43"/>
        <v>7019284</v>
      </c>
      <c r="E342" s="39">
        <v>700000</v>
      </c>
      <c r="F342" s="6">
        <f t="shared" si="48"/>
        <v>609991</v>
      </c>
      <c r="H342" s="37">
        <v>308185136</v>
      </c>
      <c r="I342" s="37">
        <f t="shared" si="47"/>
        <v>159889378</v>
      </c>
      <c r="J342" s="30">
        <v>12</v>
      </c>
      <c r="L342" s="6">
        <v>341</v>
      </c>
      <c r="M342">
        <f t="shared" si="49"/>
        <v>141534</v>
      </c>
      <c r="N342">
        <v>1024</v>
      </c>
      <c r="O342" s="45">
        <v>116621</v>
      </c>
      <c r="P342" s="47">
        <f t="shared" si="46"/>
        <v>1399452</v>
      </c>
      <c r="Q342" s="30">
        <v>660</v>
      </c>
      <c r="R342">
        <v>680</v>
      </c>
      <c r="S342" s="19" t="s">
        <v>101</v>
      </c>
      <c r="T342" s="19" t="s">
        <v>120</v>
      </c>
      <c r="U342" s="24">
        <v>3.5E-4</v>
      </c>
      <c r="W342">
        <f t="shared" si="44"/>
        <v>16320</v>
      </c>
      <c r="X342" s="53">
        <v>15840</v>
      </c>
      <c r="Y342">
        <f t="shared" si="45"/>
        <v>24</v>
      </c>
      <c r="AA342" s="65">
        <v>6</v>
      </c>
    </row>
    <row r="343" spans="1:27">
      <c r="A343">
        <v>342</v>
      </c>
      <c r="B343" t="s">
        <v>33</v>
      </c>
      <c r="C343">
        <v>12</v>
      </c>
      <c r="D343" s="35">
        <f t="shared" si="43"/>
        <v>7719284</v>
      </c>
      <c r="E343" s="38">
        <v>10001</v>
      </c>
      <c r="F343">
        <f t="shared" si="48"/>
        <v>-689999</v>
      </c>
      <c r="H343" s="37">
        <v>309995336</v>
      </c>
      <c r="I343" s="37">
        <f t="shared" si="47"/>
        <v>1810200</v>
      </c>
      <c r="J343" s="26">
        <v>12</v>
      </c>
      <c r="L343">
        <v>342</v>
      </c>
      <c r="M343">
        <f t="shared" si="49"/>
        <v>142558</v>
      </c>
      <c r="N343">
        <v>1024</v>
      </c>
      <c r="O343" s="42">
        <v>119864</v>
      </c>
      <c r="P343" s="47">
        <f t="shared" si="46"/>
        <v>1438368</v>
      </c>
      <c r="Q343" s="26">
        <v>660</v>
      </c>
      <c r="R343">
        <v>680</v>
      </c>
      <c r="S343" s="19" t="s">
        <v>101</v>
      </c>
      <c r="T343" s="19" t="s">
        <v>120</v>
      </c>
      <c r="U343" s="24">
        <v>3.5E-4</v>
      </c>
      <c r="W343">
        <f t="shared" si="44"/>
        <v>16320</v>
      </c>
      <c r="X343" s="50">
        <v>15840</v>
      </c>
      <c r="Y343">
        <f t="shared" si="45"/>
        <v>24</v>
      </c>
      <c r="AA343" s="63">
        <v>6</v>
      </c>
    </row>
    <row r="344" spans="1:27">
      <c r="A344">
        <v>343</v>
      </c>
      <c r="B344" t="s">
        <v>33</v>
      </c>
      <c r="C344">
        <v>13</v>
      </c>
      <c r="D344" s="35">
        <f t="shared" si="43"/>
        <v>7729285</v>
      </c>
      <c r="E344" s="38">
        <v>20002</v>
      </c>
      <c r="F344">
        <f t="shared" si="48"/>
        <v>10001</v>
      </c>
      <c r="H344" s="37">
        <v>937776924</v>
      </c>
      <c r="I344" s="37">
        <f t="shared" si="47"/>
        <v>627781588</v>
      </c>
      <c r="J344" s="27">
        <v>4</v>
      </c>
      <c r="L344">
        <v>343</v>
      </c>
      <c r="M344">
        <f t="shared" si="49"/>
        <v>143582</v>
      </c>
      <c r="N344">
        <v>1024</v>
      </c>
      <c r="O344" s="41">
        <v>360852</v>
      </c>
      <c r="P344" s="47">
        <f t="shared" si="46"/>
        <v>1443408</v>
      </c>
      <c r="Q344" s="27">
        <v>660</v>
      </c>
      <c r="R344">
        <v>680</v>
      </c>
      <c r="S344" s="19" t="s">
        <v>101</v>
      </c>
      <c r="T344" s="19" t="s">
        <v>120</v>
      </c>
      <c r="U344" s="24">
        <v>3.5E-4</v>
      </c>
      <c r="W344">
        <f t="shared" si="44"/>
        <v>16320</v>
      </c>
      <c r="X344" s="49">
        <v>15840</v>
      </c>
      <c r="Y344">
        <f t="shared" si="45"/>
        <v>24</v>
      </c>
      <c r="AA344" s="62">
        <v>6</v>
      </c>
    </row>
    <row r="345" spans="1:27">
      <c r="A345">
        <v>344</v>
      </c>
      <c r="B345" t="s">
        <v>33</v>
      </c>
      <c r="C345">
        <v>14</v>
      </c>
      <c r="D345" s="35">
        <f t="shared" si="43"/>
        <v>7749287</v>
      </c>
      <c r="E345" s="38">
        <v>30003</v>
      </c>
      <c r="F345">
        <f t="shared" si="48"/>
        <v>10001</v>
      </c>
      <c r="H345" s="37">
        <v>943252968</v>
      </c>
      <c r="I345" s="37">
        <f t="shared" si="47"/>
        <v>5476044</v>
      </c>
      <c r="J345" s="26">
        <v>4</v>
      </c>
      <c r="L345">
        <v>344</v>
      </c>
      <c r="M345">
        <f t="shared" si="49"/>
        <v>144606</v>
      </c>
      <c r="N345">
        <v>1024</v>
      </c>
      <c r="O345" s="42">
        <v>361196</v>
      </c>
      <c r="P345" s="47">
        <f t="shared" si="46"/>
        <v>1444784</v>
      </c>
      <c r="Q345" s="26">
        <v>660</v>
      </c>
      <c r="R345">
        <v>680</v>
      </c>
      <c r="S345" s="19" t="s">
        <v>101</v>
      </c>
      <c r="T345" s="19" t="s">
        <v>120</v>
      </c>
      <c r="U345" s="24">
        <v>3.5E-4</v>
      </c>
      <c r="W345">
        <f t="shared" si="44"/>
        <v>16320</v>
      </c>
      <c r="X345" s="50">
        <v>15840</v>
      </c>
      <c r="Y345">
        <f t="shared" si="45"/>
        <v>24</v>
      </c>
      <c r="AA345" s="63">
        <v>6</v>
      </c>
    </row>
    <row r="346" spans="1:27" s="66" customFormat="1">
      <c r="A346" s="66">
        <v>345</v>
      </c>
      <c r="B346" s="66" t="s">
        <v>33</v>
      </c>
      <c r="C346" s="66">
        <v>15</v>
      </c>
      <c r="D346" s="73">
        <f t="shared" si="43"/>
        <v>7779290</v>
      </c>
      <c r="E346" s="74">
        <v>40004</v>
      </c>
      <c r="F346" s="66">
        <f>E346-E345</f>
        <v>10001</v>
      </c>
      <c r="H346" s="75">
        <v>379498000</v>
      </c>
      <c r="I346" s="75">
        <f t="shared" si="47"/>
        <v>-563754968</v>
      </c>
      <c r="J346" s="76">
        <v>10</v>
      </c>
      <c r="L346" s="66">
        <v>345</v>
      </c>
      <c r="M346" s="66">
        <f t="shared" si="49"/>
        <v>145630</v>
      </c>
      <c r="N346" s="66">
        <v>1024</v>
      </c>
      <c r="O346" s="77">
        <v>144624</v>
      </c>
      <c r="P346" s="66">
        <f t="shared" si="46"/>
        <v>1446240</v>
      </c>
      <c r="Q346" s="76">
        <v>660</v>
      </c>
      <c r="R346" s="66">
        <v>680</v>
      </c>
      <c r="S346" s="66" t="s">
        <v>102</v>
      </c>
      <c r="T346" s="66" t="s">
        <v>120</v>
      </c>
      <c r="U346" s="78">
        <v>3.5E-4</v>
      </c>
      <c r="W346" s="66">
        <f t="shared" si="44"/>
        <v>16320</v>
      </c>
      <c r="X346" s="79">
        <v>15840</v>
      </c>
      <c r="Y346" s="66">
        <f t="shared" si="45"/>
        <v>24</v>
      </c>
      <c r="AA346" s="80">
        <v>6</v>
      </c>
    </row>
    <row r="347" spans="1:27">
      <c r="A347">
        <v>346</v>
      </c>
      <c r="B347" t="s">
        <v>34</v>
      </c>
      <c r="C347">
        <v>1</v>
      </c>
      <c r="D347" s="35">
        <f t="shared" si="43"/>
        <v>7819294</v>
      </c>
      <c r="E347" s="38">
        <v>50005</v>
      </c>
      <c r="F347">
        <f t="shared" si="48"/>
        <v>10001</v>
      </c>
      <c r="H347" s="37">
        <v>381701152</v>
      </c>
      <c r="I347" s="37">
        <f t="shared" si="47"/>
        <v>2203152</v>
      </c>
      <c r="J347" s="26">
        <v>10</v>
      </c>
      <c r="L347">
        <v>346</v>
      </c>
      <c r="M347">
        <f t="shared" si="49"/>
        <v>146654</v>
      </c>
      <c r="N347">
        <v>1024</v>
      </c>
      <c r="O347" s="42">
        <v>144762</v>
      </c>
      <c r="P347" s="47">
        <f t="shared" si="46"/>
        <v>1447620</v>
      </c>
      <c r="Q347" s="26">
        <v>660</v>
      </c>
      <c r="R347">
        <v>680</v>
      </c>
      <c r="S347" s="19" t="s">
        <v>101</v>
      </c>
      <c r="T347" s="19" t="s">
        <v>120</v>
      </c>
      <c r="U347" s="24">
        <v>3.5E-4</v>
      </c>
      <c r="W347">
        <f t="shared" si="44"/>
        <v>16320</v>
      </c>
      <c r="X347" s="50">
        <v>15840</v>
      </c>
      <c r="Y347">
        <f t="shared" si="45"/>
        <v>24</v>
      </c>
      <c r="AA347" s="63">
        <v>6</v>
      </c>
    </row>
    <row r="348" spans="1:27">
      <c r="A348">
        <v>347</v>
      </c>
      <c r="B348" t="s">
        <v>34</v>
      </c>
      <c r="C348">
        <v>2</v>
      </c>
      <c r="D348" s="35">
        <f t="shared" si="43"/>
        <v>7869299</v>
      </c>
      <c r="E348" s="38">
        <v>60006</v>
      </c>
      <c r="F348">
        <f t="shared" si="48"/>
        <v>10001</v>
      </c>
      <c r="H348" s="37">
        <v>319125772</v>
      </c>
      <c r="I348" s="37">
        <f t="shared" si="47"/>
        <v>-62575380</v>
      </c>
      <c r="J348" s="27">
        <v>12</v>
      </c>
      <c r="L348">
        <v>347</v>
      </c>
      <c r="M348">
        <f t="shared" si="49"/>
        <v>147678</v>
      </c>
      <c r="N348">
        <v>1024</v>
      </c>
      <c r="O348" s="41">
        <v>120453</v>
      </c>
      <c r="P348" s="47">
        <f t="shared" si="46"/>
        <v>1445436</v>
      </c>
      <c r="Q348" s="27">
        <v>660</v>
      </c>
      <c r="R348">
        <v>680</v>
      </c>
      <c r="S348" s="19" t="s">
        <v>101</v>
      </c>
      <c r="T348" s="19" t="s">
        <v>120</v>
      </c>
      <c r="U348" s="24">
        <v>3.5E-4</v>
      </c>
      <c r="W348">
        <f t="shared" si="44"/>
        <v>16320</v>
      </c>
      <c r="X348" s="49">
        <v>15840</v>
      </c>
      <c r="Y348">
        <f t="shared" si="45"/>
        <v>24</v>
      </c>
      <c r="AA348" s="62">
        <v>6</v>
      </c>
    </row>
    <row r="349" spans="1:27">
      <c r="A349">
        <v>348</v>
      </c>
      <c r="B349" t="s">
        <v>34</v>
      </c>
      <c r="C349">
        <v>3</v>
      </c>
      <c r="D349" s="35">
        <f t="shared" si="43"/>
        <v>7929305</v>
      </c>
      <c r="E349" s="38">
        <v>70007</v>
      </c>
      <c r="F349">
        <f t="shared" si="48"/>
        <v>10001</v>
      </c>
      <c r="H349" s="37">
        <v>320967780</v>
      </c>
      <c r="I349" s="37">
        <f t="shared" si="47"/>
        <v>1842008</v>
      </c>
      <c r="J349" s="26">
        <v>12</v>
      </c>
      <c r="L349">
        <v>348</v>
      </c>
      <c r="M349">
        <f t="shared" si="49"/>
        <v>148702</v>
      </c>
      <c r="N349">
        <v>1024</v>
      </c>
      <c r="O349" s="42">
        <v>120572</v>
      </c>
      <c r="P349" s="47">
        <f t="shared" si="46"/>
        <v>1446864</v>
      </c>
      <c r="Q349" s="26">
        <v>660</v>
      </c>
      <c r="R349">
        <v>680</v>
      </c>
      <c r="S349" s="19" t="s">
        <v>101</v>
      </c>
      <c r="T349" s="19" t="s">
        <v>120</v>
      </c>
      <c r="U349" s="24">
        <v>3.5E-4</v>
      </c>
      <c r="W349">
        <f t="shared" si="44"/>
        <v>16320</v>
      </c>
      <c r="X349" s="50">
        <v>15840</v>
      </c>
      <c r="Y349">
        <f t="shared" si="45"/>
        <v>24</v>
      </c>
      <c r="AA349" s="63">
        <v>6</v>
      </c>
    </row>
    <row r="350" spans="1:27">
      <c r="A350">
        <v>349</v>
      </c>
      <c r="B350" t="s">
        <v>34</v>
      </c>
      <c r="C350">
        <v>4</v>
      </c>
      <c r="D350" s="35">
        <f t="shared" si="43"/>
        <v>7999312</v>
      </c>
      <c r="E350" s="38">
        <v>80008</v>
      </c>
      <c r="F350">
        <f t="shared" si="48"/>
        <v>10001</v>
      </c>
      <c r="H350" s="37">
        <v>216019104</v>
      </c>
      <c r="I350" s="37">
        <f t="shared" si="47"/>
        <v>-104948676</v>
      </c>
      <c r="J350" s="27">
        <v>18</v>
      </c>
      <c r="L350">
        <v>349</v>
      </c>
      <c r="M350">
        <f t="shared" si="49"/>
        <v>149726</v>
      </c>
      <c r="N350">
        <v>1024</v>
      </c>
      <c r="O350" s="41">
        <v>80766</v>
      </c>
      <c r="P350" s="47">
        <f t="shared" si="46"/>
        <v>1453788</v>
      </c>
      <c r="Q350" s="27">
        <v>660</v>
      </c>
      <c r="R350">
        <v>680</v>
      </c>
      <c r="S350" s="19" t="s">
        <v>101</v>
      </c>
      <c r="T350" s="19" t="s">
        <v>120</v>
      </c>
      <c r="U350" s="24">
        <v>3.5E-4</v>
      </c>
      <c r="W350">
        <f t="shared" si="44"/>
        <v>16320</v>
      </c>
      <c r="X350" s="49">
        <v>15840</v>
      </c>
      <c r="Y350">
        <f t="shared" si="45"/>
        <v>24</v>
      </c>
      <c r="AA350" s="62">
        <v>6</v>
      </c>
    </row>
    <row r="351" spans="1:27">
      <c r="A351">
        <v>350</v>
      </c>
      <c r="B351" t="s">
        <v>34</v>
      </c>
      <c r="C351">
        <v>5</v>
      </c>
      <c r="D351" s="35">
        <f t="shared" si="43"/>
        <v>8079320</v>
      </c>
      <c r="E351" s="38">
        <v>90009</v>
      </c>
      <c r="F351">
        <f t="shared" si="48"/>
        <v>10001</v>
      </c>
      <c r="H351" s="37">
        <v>217258804</v>
      </c>
      <c r="I351" s="37">
        <f t="shared" si="47"/>
        <v>1239700</v>
      </c>
      <c r="J351" s="26">
        <v>18</v>
      </c>
      <c r="L351">
        <v>350</v>
      </c>
      <c r="M351">
        <f t="shared" si="49"/>
        <v>150750</v>
      </c>
      <c r="N351">
        <v>1024</v>
      </c>
      <c r="O351" s="42">
        <v>80848</v>
      </c>
      <c r="P351" s="47">
        <f t="shared" si="46"/>
        <v>1455264</v>
      </c>
      <c r="Q351" s="26">
        <v>660</v>
      </c>
      <c r="R351">
        <v>680</v>
      </c>
      <c r="S351" s="19" t="s">
        <v>102</v>
      </c>
      <c r="T351" s="19" t="s">
        <v>120</v>
      </c>
      <c r="U351" s="24">
        <v>3.5E-4</v>
      </c>
      <c r="W351">
        <f t="shared" si="44"/>
        <v>16320</v>
      </c>
      <c r="X351" s="50">
        <v>15840</v>
      </c>
      <c r="Y351">
        <f t="shared" si="45"/>
        <v>24</v>
      </c>
      <c r="AA351" s="63">
        <v>6</v>
      </c>
    </row>
    <row r="352" spans="1:27">
      <c r="A352" s="6">
        <v>351</v>
      </c>
      <c r="B352" s="6" t="s">
        <v>34</v>
      </c>
      <c r="C352" s="6">
        <v>6</v>
      </c>
      <c r="D352" s="36">
        <f t="shared" si="43"/>
        <v>8169329</v>
      </c>
      <c r="E352" s="39">
        <v>700000</v>
      </c>
      <c r="F352" s="6">
        <f t="shared" si="48"/>
        <v>609991</v>
      </c>
      <c r="H352" s="37">
        <v>982031736</v>
      </c>
      <c r="I352" s="37">
        <f t="shared" si="47"/>
        <v>764772932</v>
      </c>
      <c r="J352" s="27">
        <v>4</v>
      </c>
      <c r="L352" s="6">
        <v>351</v>
      </c>
      <c r="M352">
        <f t="shared" si="49"/>
        <v>155750</v>
      </c>
      <c r="N352">
        <v>5000</v>
      </c>
      <c r="O352" s="41">
        <v>363716</v>
      </c>
      <c r="P352" s="47">
        <f t="shared" si="46"/>
        <v>1454864</v>
      </c>
      <c r="Q352" s="27">
        <v>670</v>
      </c>
      <c r="R352">
        <v>700</v>
      </c>
      <c r="S352" s="19" t="s">
        <v>101</v>
      </c>
      <c r="T352" s="19" t="s">
        <v>120</v>
      </c>
      <c r="U352" s="24">
        <v>3.5E-4</v>
      </c>
      <c r="W352">
        <f t="shared" si="44"/>
        <v>16800</v>
      </c>
      <c r="X352" s="49">
        <v>16080</v>
      </c>
      <c r="Y352">
        <f t="shared" si="45"/>
        <v>24</v>
      </c>
      <c r="AA352" s="62">
        <v>6</v>
      </c>
    </row>
    <row r="353" spans="1:27">
      <c r="A353">
        <v>352</v>
      </c>
      <c r="B353" t="s">
        <v>34</v>
      </c>
      <c r="C353">
        <v>7</v>
      </c>
      <c r="D353" s="35">
        <f t="shared" si="43"/>
        <v>8869329</v>
      </c>
      <c r="E353" s="38">
        <v>10001</v>
      </c>
      <c r="F353">
        <f t="shared" si="48"/>
        <v>-689999</v>
      </c>
      <c r="H353" s="37">
        <v>987635348</v>
      </c>
      <c r="I353" s="37">
        <f t="shared" si="47"/>
        <v>5603612</v>
      </c>
      <c r="J353" s="26">
        <v>4</v>
      </c>
      <c r="L353">
        <v>352</v>
      </c>
      <c r="M353">
        <f t="shared" si="49"/>
        <v>156774</v>
      </c>
      <c r="N353">
        <v>1024</v>
      </c>
      <c r="O353" s="42">
        <v>364100</v>
      </c>
      <c r="P353" s="47">
        <f t="shared" si="46"/>
        <v>1456400</v>
      </c>
      <c r="Q353" s="26">
        <v>670</v>
      </c>
      <c r="R353">
        <v>700</v>
      </c>
      <c r="S353" s="19" t="s">
        <v>101</v>
      </c>
      <c r="T353" s="19" t="s">
        <v>120</v>
      </c>
      <c r="U353" s="24">
        <v>3.5E-4</v>
      </c>
      <c r="W353">
        <f t="shared" si="44"/>
        <v>16800</v>
      </c>
      <c r="X353" s="50">
        <v>16080</v>
      </c>
      <c r="Y353">
        <f t="shared" si="45"/>
        <v>24</v>
      </c>
      <c r="AA353" s="63">
        <v>6</v>
      </c>
    </row>
    <row r="354" spans="1:27">
      <c r="A354">
        <v>353</v>
      </c>
      <c r="B354" t="s">
        <v>34</v>
      </c>
      <c r="C354">
        <v>8</v>
      </c>
      <c r="D354" s="35">
        <f t="shared" si="43"/>
        <v>8879330</v>
      </c>
      <c r="E354" s="38">
        <v>20002</v>
      </c>
      <c r="F354">
        <f t="shared" si="48"/>
        <v>10001</v>
      </c>
      <c r="H354" s="37">
        <v>330257256</v>
      </c>
      <c r="I354" s="37">
        <f t="shared" si="47"/>
        <v>-657378092</v>
      </c>
      <c r="J354" s="27">
        <v>12</v>
      </c>
      <c r="L354">
        <v>353</v>
      </c>
      <c r="M354">
        <f>M353+N354</f>
        <v>157798</v>
      </c>
      <c r="N354">
        <v>1024</v>
      </c>
      <c r="O354" s="41">
        <v>121187</v>
      </c>
      <c r="P354" s="47">
        <f t="shared" si="46"/>
        <v>1454244</v>
      </c>
      <c r="Q354" s="27">
        <v>670</v>
      </c>
      <c r="R354">
        <v>700</v>
      </c>
      <c r="S354" s="19" t="s">
        <v>101</v>
      </c>
      <c r="T354" s="19" t="s">
        <v>120</v>
      </c>
      <c r="U354" s="24">
        <v>3.5E-4</v>
      </c>
      <c r="W354">
        <f t="shared" si="44"/>
        <v>16800</v>
      </c>
      <c r="X354" s="49">
        <v>16080</v>
      </c>
      <c r="Y354">
        <f t="shared" si="45"/>
        <v>24</v>
      </c>
      <c r="AA354" s="62">
        <v>6</v>
      </c>
    </row>
    <row r="355" spans="1:27">
      <c r="A355">
        <v>354</v>
      </c>
      <c r="B355" t="s">
        <v>34</v>
      </c>
      <c r="C355">
        <v>9</v>
      </c>
      <c r="D355" s="35">
        <f t="shared" ref="D355:D418" si="50">D354+E354</f>
        <v>8899332</v>
      </c>
      <c r="E355" s="38">
        <v>30003</v>
      </c>
      <c r="F355">
        <f t="shared" si="48"/>
        <v>10001</v>
      </c>
      <c r="H355" s="37">
        <v>332131044</v>
      </c>
      <c r="I355" s="37">
        <f t="shared" si="47"/>
        <v>1873788</v>
      </c>
      <c r="J355" s="26">
        <v>12</v>
      </c>
      <c r="L355">
        <v>354</v>
      </c>
      <c r="M355">
        <f>M354+N355</f>
        <v>158822</v>
      </c>
      <c r="N355">
        <v>1024</v>
      </c>
      <c r="O355" s="42">
        <v>121313</v>
      </c>
      <c r="P355" s="47">
        <f t="shared" si="46"/>
        <v>1455756</v>
      </c>
      <c r="Q355" s="26">
        <v>670</v>
      </c>
      <c r="R355">
        <v>700</v>
      </c>
      <c r="S355" s="19" t="s">
        <v>101</v>
      </c>
      <c r="T355" s="19" t="s">
        <v>120</v>
      </c>
      <c r="U355" s="24">
        <v>3.5E-4</v>
      </c>
      <c r="W355">
        <f t="shared" si="44"/>
        <v>16800</v>
      </c>
      <c r="X355" s="50">
        <v>16080</v>
      </c>
      <c r="Y355">
        <f t="shared" si="45"/>
        <v>24</v>
      </c>
      <c r="AA355" s="63">
        <v>6</v>
      </c>
    </row>
    <row r="356" spans="1:27">
      <c r="A356">
        <v>355</v>
      </c>
      <c r="B356" t="s">
        <v>34</v>
      </c>
      <c r="C356">
        <v>10</v>
      </c>
      <c r="D356" s="35">
        <f t="shared" si="50"/>
        <v>8929335</v>
      </c>
      <c r="E356" s="38">
        <v>40004</v>
      </c>
      <c r="F356">
        <f t="shared" si="48"/>
        <v>10001</v>
      </c>
      <c r="H356" s="37">
        <v>223510532</v>
      </c>
      <c r="I356" s="37">
        <f t="shared" si="47"/>
        <v>-108620512</v>
      </c>
      <c r="J356" s="27">
        <v>18</v>
      </c>
      <c r="L356">
        <v>355</v>
      </c>
      <c r="M356">
        <f t="shared" si="49"/>
        <v>159846</v>
      </c>
      <c r="N356">
        <v>1024</v>
      </c>
      <c r="O356" s="41">
        <v>81263</v>
      </c>
      <c r="P356" s="47">
        <f t="shared" si="46"/>
        <v>1462734</v>
      </c>
      <c r="Q356" s="27">
        <v>670</v>
      </c>
      <c r="R356">
        <v>700</v>
      </c>
      <c r="S356" s="19" t="s">
        <v>102</v>
      </c>
      <c r="T356" s="19" t="s">
        <v>120</v>
      </c>
      <c r="U356" s="24">
        <v>3.5E-4</v>
      </c>
      <c r="W356">
        <f t="shared" si="44"/>
        <v>16800</v>
      </c>
      <c r="X356" s="49">
        <v>16080</v>
      </c>
      <c r="Y356">
        <f t="shared" si="45"/>
        <v>24</v>
      </c>
      <c r="AA356" s="62">
        <v>6</v>
      </c>
    </row>
    <row r="357" spans="1:27">
      <c r="A357">
        <v>356</v>
      </c>
      <c r="B357" t="s">
        <v>35</v>
      </c>
      <c r="C357">
        <v>1</v>
      </c>
      <c r="D357" s="35">
        <f t="shared" si="50"/>
        <v>8969339</v>
      </c>
      <c r="E357" s="38">
        <v>50005</v>
      </c>
      <c r="F357">
        <f t="shared" si="48"/>
        <v>10001</v>
      </c>
      <c r="H357" s="37">
        <v>224771540</v>
      </c>
      <c r="I357" s="37">
        <f t="shared" si="47"/>
        <v>1261008</v>
      </c>
      <c r="J357" s="26">
        <v>18</v>
      </c>
      <c r="L357">
        <v>356</v>
      </c>
      <c r="M357">
        <f t="shared" si="49"/>
        <v>160870</v>
      </c>
      <c r="N357">
        <v>1024</v>
      </c>
      <c r="O357" s="42">
        <v>81342</v>
      </c>
      <c r="P357" s="47">
        <f t="shared" si="46"/>
        <v>1464156</v>
      </c>
      <c r="Q357" s="26">
        <v>670</v>
      </c>
      <c r="R357">
        <v>700</v>
      </c>
      <c r="S357" s="19" t="s">
        <v>101</v>
      </c>
      <c r="T357" s="19" t="s">
        <v>120</v>
      </c>
      <c r="U357" s="24">
        <v>3.5E-4</v>
      </c>
      <c r="W357">
        <f t="shared" si="44"/>
        <v>16800</v>
      </c>
      <c r="X357" s="50">
        <v>16080</v>
      </c>
      <c r="Y357">
        <f t="shared" si="45"/>
        <v>24</v>
      </c>
      <c r="AA357" s="63">
        <v>6</v>
      </c>
    </row>
    <row r="358" spans="1:27">
      <c r="A358">
        <v>357</v>
      </c>
      <c r="B358" t="s">
        <v>35</v>
      </c>
      <c r="C358">
        <v>2</v>
      </c>
      <c r="D358" s="35">
        <f t="shared" si="50"/>
        <v>9019344</v>
      </c>
      <c r="E358" s="38">
        <v>60006</v>
      </c>
      <c r="F358">
        <f t="shared" si="48"/>
        <v>10001</v>
      </c>
      <c r="H358" s="37">
        <v>226036076</v>
      </c>
      <c r="I358" s="37">
        <f t="shared" si="47"/>
        <v>1264536</v>
      </c>
      <c r="J358" s="27">
        <v>18</v>
      </c>
      <c r="L358">
        <v>357</v>
      </c>
      <c r="M358">
        <f>M357+N358</f>
        <v>161894</v>
      </c>
      <c r="N358">
        <v>1024</v>
      </c>
      <c r="O358" s="41">
        <v>81428</v>
      </c>
      <c r="P358" s="47">
        <f t="shared" si="46"/>
        <v>1465704</v>
      </c>
      <c r="Q358" s="27">
        <v>670</v>
      </c>
      <c r="R358">
        <v>700</v>
      </c>
      <c r="S358" s="19" t="s">
        <v>101</v>
      </c>
      <c r="T358" s="19" t="s">
        <v>120</v>
      </c>
      <c r="U358" s="24">
        <v>3.5E-4</v>
      </c>
      <c r="W358">
        <f t="shared" ref="W358:W421" si="51">Y358*R358</f>
        <v>16800</v>
      </c>
      <c r="X358" s="49">
        <v>16080</v>
      </c>
      <c r="Y358">
        <f t="shared" si="45"/>
        <v>24</v>
      </c>
      <c r="AA358" s="62">
        <v>6</v>
      </c>
    </row>
    <row r="359" spans="1:27">
      <c r="A359">
        <v>358</v>
      </c>
      <c r="B359" t="s">
        <v>35</v>
      </c>
      <c r="C359">
        <v>3</v>
      </c>
      <c r="D359" s="35">
        <f t="shared" si="50"/>
        <v>9079350</v>
      </c>
      <c r="E359" s="38">
        <v>70007</v>
      </c>
      <c r="F359">
        <f t="shared" si="48"/>
        <v>10001</v>
      </c>
      <c r="H359" s="37">
        <v>255397912</v>
      </c>
      <c r="I359" s="37">
        <f t="shared" si="47"/>
        <v>29361836</v>
      </c>
      <c r="J359" s="26">
        <v>16</v>
      </c>
      <c r="L359">
        <v>358</v>
      </c>
      <c r="M359">
        <f>M358+N359</f>
        <v>162918</v>
      </c>
      <c r="N359">
        <v>1024</v>
      </c>
      <c r="O359" s="42">
        <v>91580</v>
      </c>
      <c r="P359" s="47">
        <f t="shared" si="46"/>
        <v>1465280</v>
      </c>
      <c r="Q359" s="26">
        <v>670</v>
      </c>
      <c r="R359">
        <v>700</v>
      </c>
      <c r="S359" s="19" t="s">
        <v>101</v>
      </c>
      <c r="T359" s="19" t="s">
        <v>120</v>
      </c>
      <c r="U359" s="24">
        <v>3.5E-4</v>
      </c>
      <c r="W359">
        <f t="shared" si="51"/>
        <v>16800</v>
      </c>
      <c r="X359" s="50">
        <v>16080</v>
      </c>
      <c r="Y359">
        <f t="shared" si="45"/>
        <v>24</v>
      </c>
      <c r="AA359" s="63">
        <v>6</v>
      </c>
    </row>
    <row r="360" spans="1:27">
      <c r="A360">
        <v>359</v>
      </c>
      <c r="B360" t="s">
        <v>35</v>
      </c>
      <c r="C360">
        <v>4</v>
      </c>
      <c r="D360" s="35">
        <f t="shared" si="50"/>
        <v>9149357</v>
      </c>
      <c r="E360" s="38">
        <v>80008</v>
      </c>
      <c r="F360">
        <f t="shared" si="48"/>
        <v>10001</v>
      </c>
      <c r="H360" s="37">
        <v>256826724</v>
      </c>
      <c r="I360" s="37">
        <f t="shared" si="47"/>
        <v>1428812</v>
      </c>
      <c r="J360" s="27">
        <v>16</v>
      </c>
      <c r="L360">
        <v>359</v>
      </c>
      <c r="M360">
        <f t="shared" si="49"/>
        <v>163942</v>
      </c>
      <c r="N360">
        <v>1024</v>
      </c>
      <c r="O360" s="41">
        <v>91676</v>
      </c>
      <c r="P360" s="47">
        <f t="shared" si="46"/>
        <v>1466816</v>
      </c>
      <c r="Q360" s="27">
        <v>670</v>
      </c>
      <c r="R360">
        <v>700</v>
      </c>
      <c r="S360" s="19" t="s">
        <v>101</v>
      </c>
      <c r="T360" s="19" t="s">
        <v>120</v>
      </c>
      <c r="U360" s="24">
        <v>3.5E-4</v>
      </c>
      <c r="W360">
        <f t="shared" si="51"/>
        <v>16800</v>
      </c>
      <c r="X360" s="49">
        <v>16080</v>
      </c>
      <c r="Y360">
        <f t="shared" si="45"/>
        <v>24</v>
      </c>
      <c r="AA360" s="62">
        <v>6</v>
      </c>
    </row>
    <row r="361" spans="1:27" ht="17.25" thickBot="1">
      <c r="A361">
        <v>360</v>
      </c>
      <c r="B361" t="s">
        <v>35</v>
      </c>
      <c r="C361">
        <v>5</v>
      </c>
      <c r="D361" s="35">
        <f t="shared" si="50"/>
        <v>9229365</v>
      </c>
      <c r="E361" s="38">
        <v>90009</v>
      </c>
      <c r="F361">
        <f t="shared" si="48"/>
        <v>10001</v>
      </c>
      <c r="H361" s="37">
        <v>258259512</v>
      </c>
      <c r="I361" s="37">
        <f t="shared" si="47"/>
        <v>1432788</v>
      </c>
      <c r="J361" s="29">
        <v>16</v>
      </c>
      <c r="L361">
        <v>360</v>
      </c>
      <c r="M361">
        <f t="shared" si="49"/>
        <v>164966</v>
      </c>
      <c r="N361">
        <v>1024</v>
      </c>
      <c r="O361" s="44">
        <v>91769</v>
      </c>
      <c r="P361" s="47">
        <f t="shared" si="46"/>
        <v>1468304</v>
      </c>
      <c r="Q361" s="29">
        <v>670</v>
      </c>
      <c r="R361">
        <v>700</v>
      </c>
      <c r="S361" s="19" t="s">
        <v>102</v>
      </c>
      <c r="T361" s="19" t="s">
        <v>120</v>
      </c>
      <c r="U361" s="24">
        <v>3.5E-4</v>
      </c>
      <c r="W361">
        <f t="shared" si="51"/>
        <v>16800</v>
      </c>
      <c r="X361" s="52">
        <v>16080</v>
      </c>
      <c r="Y361">
        <f t="shared" si="45"/>
        <v>24</v>
      </c>
      <c r="AA361" s="31">
        <v>6</v>
      </c>
    </row>
    <row r="362" spans="1:27">
      <c r="A362" s="6">
        <v>361</v>
      </c>
      <c r="B362" s="6" t="s">
        <v>35</v>
      </c>
      <c r="C362" s="6">
        <v>6</v>
      </c>
      <c r="D362" s="36">
        <f t="shared" si="50"/>
        <v>9319374</v>
      </c>
      <c r="E362" s="39">
        <v>1000000</v>
      </c>
      <c r="F362" s="6">
        <f t="shared" si="48"/>
        <v>909991</v>
      </c>
      <c r="H362" s="37">
        <v>609795420</v>
      </c>
      <c r="I362" s="37">
        <f t="shared" si="47"/>
        <v>351535908</v>
      </c>
      <c r="J362" s="30">
        <v>8</v>
      </c>
      <c r="L362" s="6">
        <v>361</v>
      </c>
      <c r="M362">
        <f t="shared" si="49"/>
        <v>165990</v>
      </c>
      <c r="N362">
        <v>1024</v>
      </c>
      <c r="O362" s="45">
        <v>201676</v>
      </c>
      <c r="P362" s="47">
        <f t="shared" si="46"/>
        <v>1613408</v>
      </c>
      <c r="Q362" s="30">
        <v>680</v>
      </c>
      <c r="R362">
        <v>720</v>
      </c>
      <c r="S362" s="19" t="s">
        <v>101</v>
      </c>
      <c r="T362" s="19" t="s">
        <v>120</v>
      </c>
      <c r="U362" s="24">
        <v>3.5E-4</v>
      </c>
      <c r="W362">
        <f t="shared" si="51"/>
        <v>17280</v>
      </c>
      <c r="X362" s="53">
        <v>16320</v>
      </c>
      <c r="Y362">
        <f t="shared" si="45"/>
        <v>24</v>
      </c>
      <c r="AA362" s="65">
        <v>6</v>
      </c>
    </row>
    <row r="363" spans="1:27">
      <c r="A363">
        <v>362</v>
      </c>
      <c r="B363" t="s">
        <v>35</v>
      </c>
      <c r="C363">
        <v>7</v>
      </c>
      <c r="D363" s="35">
        <f t="shared" si="50"/>
        <v>10319374</v>
      </c>
      <c r="E363" s="38">
        <v>50005</v>
      </c>
      <c r="F363">
        <f t="shared" si="48"/>
        <v>-949995</v>
      </c>
      <c r="H363" s="37">
        <v>613178460</v>
      </c>
      <c r="I363" s="37">
        <f t="shared" si="47"/>
        <v>3383040</v>
      </c>
      <c r="J363" s="26">
        <v>8</v>
      </c>
      <c r="L363">
        <v>362</v>
      </c>
      <c r="M363">
        <f t="shared" si="49"/>
        <v>167014</v>
      </c>
      <c r="N363">
        <v>1024</v>
      </c>
      <c r="O363" s="42">
        <v>207282</v>
      </c>
      <c r="P363" s="47">
        <f t="shared" si="46"/>
        <v>1658256</v>
      </c>
      <c r="Q363" s="26">
        <v>680</v>
      </c>
      <c r="R363">
        <v>720</v>
      </c>
      <c r="S363" s="19" t="s">
        <v>101</v>
      </c>
      <c r="T363" s="19" t="s">
        <v>120</v>
      </c>
      <c r="U363" s="24">
        <v>3.5E-4</v>
      </c>
      <c r="W363">
        <f t="shared" si="51"/>
        <v>17280</v>
      </c>
      <c r="X363" s="50">
        <v>16320</v>
      </c>
      <c r="Y363">
        <f t="shared" si="45"/>
        <v>24</v>
      </c>
      <c r="AA363" s="63">
        <v>6</v>
      </c>
    </row>
    <row r="364" spans="1:27">
      <c r="A364">
        <v>363</v>
      </c>
      <c r="B364" t="s">
        <v>35</v>
      </c>
      <c r="C364">
        <v>8</v>
      </c>
      <c r="D364" s="35">
        <f t="shared" si="50"/>
        <v>10369379</v>
      </c>
      <c r="E364" s="38">
        <v>60006</v>
      </c>
      <c r="F364">
        <f t="shared" si="48"/>
        <v>10001</v>
      </c>
      <c r="H364" s="37">
        <v>410019630</v>
      </c>
      <c r="I364" s="37">
        <f t="shared" si="47"/>
        <v>-203158830</v>
      </c>
      <c r="J364" s="27">
        <v>12</v>
      </c>
      <c r="L364">
        <v>363</v>
      </c>
      <c r="M364">
        <f>M363+N364</f>
        <v>168038</v>
      </c>
      <c r="N364">
        <v>1024</v>
      </c>
      <c r="O364" s="41">
        <v>137981</v>
      </c>
      <c r="P364" s="47">
        <f t="shared" si="46"/>
        <v>1655772</v>
      </c>
      <c r="Q364" s="27">
        <v>680</v>
      </c>
      <c r="R364">
        <v>720</v>
      </c>
      <c r="S364" s="19" t="s">
        <v>101</v>
      </c>
      <c r="T364" s="19" t="s">
        <v>120</v>
      </c>
      <c r="U364" s="24">
        <v>3.5E-4</v>
      </c>
      <c r="W364">
        <f t="shared" si="51"/>
        <v>17280</v>
      </c>
      <c r="X364" s="49">
        <v>16320</v>
      </c>
      <c r="Y364">
        <f t="shared" si="45"/>
        <v>24</v>
      </c>
      <c r="AA364" s="62">
        <v>6</v>
      </c>
    </row>
    <row r="365" spans="1:27">
      <c r="A365">
        <v>364</v>
      </c>
      <c r="B365" t="s">
        <v>35</v>
      </c>
      <c r="C365">
        <v>9</v>
      </c>
      <c r="D365" s="35">
        <f t="shared" si="50"/>
        <v>10429385</v>
      </c>
      <c r="E365" s="38">
        <v>70007</v>
      </c>
      <c r="F365">
        <f t="shared" si="48"/>
        <v>10001</v>
      </c>
      <c r="H365" s="37">
        <v>412281810</v>
      </c>
      <c r="I365" s="37">
        <f t="shared" si="47"/>
        <v>2262180</v>
      </c>
      <c r="J365" s="26">
        <v>12</v>
      </c>
      <c r="L365">
        <v>364</v>
      </c>
      <c r="M365">
        <f>M364+N365</f>
        <v>169062</v>
      </c>
      <c r="N365">
        <v>1024</v>
      </c>
      <c r="O365" s="42">
        <v>138113</v>
      </c>
      <c r="P365" s="47">
        <f t="shared" si="46"/>
        <v>1657356</v>
      </c>
      <c r="Q365" s="26">
        <v>680</v>
      </c>
      <c r="R365">
        <v>720</v>
      </c>
      <c r="S365" s="19" t="s">
        <v>101</v>
      </c>
      <c r="T365" s="19" t="s">
        <v>120</v>
      </c>
      <c r="U365" s="24">
        <v>3.5E-4</v>
      </c>
      <c r="W365">
        <f t="shared" si="51"/>
        <v>17280</v>
      </c>
      <c r="X365" s="50">
        <v>16320</v>
      </c>
      <c r="Y365">
        <f t="shared" si="45"/>
        <v>24</v>
      </c>
      <c r="AA365" s="63">
        <v>6</v>
      </c>
    </row>
    <row r="366" spans="1:27">
      <c r="A366">
        <v>365</v>
      </c>
      <c r="B366" t="s">
        <v>35</v>
      </c>
      <c r="C366">
        <v>10</v>
      </c>
      <c r="D366" s="35">
        <f t="shared" si="50"/>
        <v>10499392</v>
      </c>
      <c r="E366" s="38">
        <v>80008</v>
      </c>
      <c r="F366">
        <f t="shared" si="48"/>
        <v>10001</v>
      </c>
      <c r="H366" s="37">
        <v>1246767540</v>
      </c>
      <c r="I366" s="37">
        <f t="shared" si="47"/>
        <v>834485730</v>
      </c>
      <c r="J366" s="27">
        <v>4</v>
      </c>
      <c r="L366">
        <v>365</v>
      </c>
      <c r="M366">
        <f>M365+N366</f>
        <v>170086</v>
      </c>
      <c r="N366">
        <v>1024</v>
      </c>
      <c r="O366" s="41">
        <v>415796</v>
      </c>
      <c r="P366" s="47">
        <f t="shared" si="46"/>
        <v>1663184</v>
      </c>
      <c r="Q366" s="27">
        <v>680</v>
      </c>
      <c r="R366">
        <v>720</v>
      </c>
      <c r="S366" s="19" t="s">
        <v>102</v>
      </c>
      <c r="T366" s="19" t="s">
        <v>120</v>
      </c>
      <c r="U366" s="24">
        <v>3.5E-4</v>
      </c>
      <c r="W366">
        <f t="shared" si="51"/>
        <v>17280</v>
      </c>
      <c r="X366" s="49">
        <v>16320</v>
      </c>
      <c r="Y366">
        <f t="shared" si="45"/>
        <v>24</v>
      </c>
      <c r="AA366" s="62">
        <v>6</v>
      </c>
    </row>
    <row r="367" spans="1:27">
      <c r="A367">
        <v>366</v>
      </c>
      <c r="B367" t="s">
        <v>35</v>
      </c>
      <c r="C367">
        <v>11</v>
      </c>
      <c r="D367" s="35">
        <f t="shared" si="50"/>
        <v>10579400</v>
      </c>
      <c r="E367" s="38">
        <v>90009</v>
      </c>
      <c r="F367">
        <f t="shared" si="48"/>
        <v>10001</v>
      </c>
      <c r="H367" s="37">
        <v>1253608500</v>
      </c>
      <c r="I367" s="37">
        <f t="shared" si="47"/>
        <v>6840960</v>
      </c>
      <c r="J367" s="26">
        <v>4</v>
      </c>
      <c r="L367">
        <v>366</v>
      </c>
      <c r="M367">
        <f t="shared" ref="M367:M430" si="52">M366+N367</f>
        <v>171110</v>
      </c>
      <c r="N367">
        <v>1024</v>
      </c>
      <c r="O367" s="42">
        <v>416188</v>
      </c>
      <c r="P367" s="47">
        <f t="shared" si="46"/>
        <v>1664752</v>
      </c>
      <c r="Q367" s="26">
        <v>680</v>
      </c>
      <c r="R367">
        <v>720</v>
      </c>
      <c r="S367" s="19" t="s">
        <v>101</v>
      </c>
      <c r="T367" s="19" t="s">
        <v>120</v>
      </c>
      <c r="U367" s="24">
        <v>4.0000000000000002E-4</v>
      </c>
      <c r="W367">
        <f t="shared" si="51"/>
        <v>17280</v>
      </c>
      <c r="X367" s="50">
        <v>16320</v>
      </c>
      <c r="Y367">
        <f t="shared" si="45"/>
        <v>24</v>
      </c>
      <c r="AA367" s="63">
        <v>6</v>
      </c>
    </row>
    <row r="368" spans="1:27">
      <c r="A368">
        <v>367</v>
      </c>
      <c r="B368" t="s">
        <v>35</v>
      </c>
      <c r="C368">
        <v>12</v>
      </c>
      <c r="D368" s="35">
        <f t="shared" si="50"/>
        <v>10669409</v>
      </c>
      <c r="E368" s="38">
        <v>100010</v>
      </c>
      <c r="F368">
        <f t="shared" si="48"/>
        <v>10001</v>
      </c>
      <c r="H368" s="37">
        <v>280454160</v>
      </c>
      <c r="I368" s="37">
        <f t="shared" si="47"/>
        <v>-973154340</v>
      </c>
      <c r="J368" s="27">
        <v>18</v>
      </c>
      <c r="L368">
        <v>367</v>
      </c>
      <c r="M368">
        <f t="shared" si="52"/>
        <v>172134</v>
      </c>
      <c r="N368">
        <v>1024</v>
      </c>
      <c r="O368" s="41">
        <v>92694</v>
      </c>
      <c r="P368" s="47">
        <f t="shared" si="46"/>
        <v>1668492</v>
      </c>
      <c r="Q368" s="27">
        <v>680</v>
      </c>
      <c r="R368">
        <v>720</v>
      </c>
      <c r="S368" s="19" t="s">
        <v>101</v>
      </c>
      <c r="T368" s="19" t="s">
        <v>120</v>
      </c>
      <c r="U368" s="24">
        <v>4.0000000000000002E-4</v>
      </c>
      <c r="W368">
        <f t="shared" si="51"/>
        <v>17280</v>
      </c>
      <c r="X368" s="49">
        <v>16320</v>
      </c>
      <c r="Y368">
        <f t="shared" si="45"/>
        <v>24</v>
      </c>
      <c r="AA368" s="62">
        <v>6</v>
      </c>
    </row>
    <row r="369" spans="1:27">
      <c r="A369">
        <v>368</v>
      </c>
      <c r="B369" t="s">
        <v>35</v>
      </c>
      <c r="C369">
        <v>13</v>
      </c>
      <c r="D369" s="35">
        <f t="shared" si="50"/>
        <v>10769419</v>
      </c>
      <c r="E369" s="38">
        <v>110011</v>
      </c>
      <c r="F369">
        <f t="shared" si="48"/>
        <v>10001</v>
      </c>
      <c r="H369" s="37">
        <v>281984610</v>
      </c>
      <c r="I369" s="37">
        <f t="shared" si="47"/>
        <v>1530450</v>
      </c>
      <c r="J369" s="26">
        <v>18</v>
      </c>
      <c r="L369">
        <v>368</v>
      </c>
      <c r="M369">
        <f t="shared" si="52"/>
        <v>173158</v>
      </c>
      <c r="N369">
        <v>1024</v>
      </c>
      <c r="O369" s="42">
        <v>92786</v>
      </c>
      <c r="P369" s="47">
        <f t="shared" si="46"/>
        <v>1670148</v>
      </c>
      <c r="Q369" s="26">
        <v>680</v>
      </c>
      <c r="R369">
        <v>720</v>
      </c>
      <c r="S369" s="19" t="s">
        <v>101</v>
      </c>
      <c r="T369" s="19" t="s">
        <v>120</v>
      </c>
      <c r="U369" s="24">
        <v>4.0000000000000002E-4</v>
      </c>
      <c r="W369">
        <f t="shared" si="51"/>
        <v>17280</v>
      </c>
      <c r="X369" s="50">
        <v>16320</v>
      </c>
      <c r="Y369">
        <f t="shared" si="45"/>
        <v>24</v>
      </c>
      <c r="AA369" s="63">
        <v>6</v>
      </c>
    </row>
    <row r="370" spans="1:27">
      <c r="A370">
        <v>369</v>
      </c>
      <c r="B370" t="s">
        <v>35</v>
      </c>
      <c r="C370">
        <v>14</v>
      </c>
      <c r="D370" s="35">
        <f t="shared" si="50"/>
        <v>10879430</v>
      </c>
      <c r="E370" s="38">
        <v>120012</v>
      </c>
      <c r="F370">
        <f t="shared" si="48"/>
        <v>10001</v>
      </c>
      <c r="H370" s="37">
        <v>283519230</v>
      </c>
      <c r="I370" s="37">
        <f t="shared" si="47"/>
        <v>1534620</v>
      </c>
      <c r="J370" s="27">
        <v>18</v>
      </c>
      <c r="L370">
        <v>369</v>
      </c>
      <c r="M370">
        <f t="shared" si="52"/>
        <v>174182</v>
      </c>
      <c r="N370">
        <v>1024</v>
      </c>
      <c r="O370" s="41">
        <v>92880</v>
      </c>
      <c r="P370" s="47">
        <f t="shared" si="46"/>
        <v>1671840</v>
      </c>
      <c r="Q370" s="27">
        <v>680</v>
      </c>
      <c r="R370">
        <v>720</v>
      </c>
      <c r="S370" s="19" t="s">
        <v>101</v>
      </c>
      <c r="T370" s="19" t="s">
        <v>120</v>
      </c>
      <c r="U370" s="24">
        <v>4.0000000000000002E-4</v>
      </c>
      <c r="W370">
        <f t="shared" si="51"/>
        <v>17280</v>
      </c>
      <c r="X370" s="49">
        <v>16320</v>
      </c>
      <c r="Y370">
        <f t="shared" si="45"/>
        <v>24</v>
      </c>
      <c r="AA370" s="62">
        <v>6</v>
      </c>
    </row>
    <row r="371" spans="1:27">
      <c r="A371">
        <v>370</v>
      </c>
      <c r="B371" t="s">
        <v>35</v>
      </c>
      <c r="C371">
        <v>15</v>
      </c>
      <c r="D371" s="35">
        <f t="shared" si="50"/>
        <v>10999442</v>
      </c>
      <c r="E371" s="38">
        <v>130013</v>
      </c>
      <c r="F371">
        <f t="shared" si="48"/>
        <v>10001</v>
      </c>
      <c r="H371" s="37">
        <v>285057990</v>
      </c>
      <c r="I371" s="37">
        <f t="shared" si="47"/>
        <v>1538760</v>
      </c>
      <c r="J371" s="26">
        <v>18</v>
      </c>
      <c r="L371">
        <v>370</v>
      </c>
      <c r="M371">
        <f t="shared" si="52"/>
        <v>175206</v>
      </c>
      <c r="N371">
        <v>1024</v>
      </c>
      <c r="O371" s="42">
        <v>92976</v>
      </c>
      <c r="P371" s="47">
        <f t="shared" si="46"/>
        <v>1673568</v>
      </c>
      <c r="Q371" s="26">
        <v>680</v>
      </c>
      <c r="R371">
        <v>720</v>
      </c>
      <c r="S371" s="19" t="s">
        <v>102</v>
      </c>
      <c r="T371" s="19" t="s">
        <v>120</v>
      </c>
      <c r="U371" s="24">
        <v>4.0000000000000002E-4</v>
      </c>
      <c r="W371">
        <f t="shared" si="51"/>
        <v>17280</v>
      </c>
      <c r="X371" s="50">
        <v>16320</v>
      </c>
      <c r="Y371">
        <f t="shared" si="45"/>
        <v>24</v>
      </c>
      <c r="AA371" s="63">
        <v>6</v>
      </c>
    </row>
    <row r="372" spans="1:27">
      <c r="A372" s="6">
        <v>371</v>
      </c>
      <c r="B372" s="6" t="s">
        <v>36</v>
      </c>
      <c r="C372" s="6">
        <v>1</v>
      </c>
      <c r="D372" s="36">
        <f t="shared" si="50"/>
        <v>11129455</v>
      </c>
      <c r="E372" s="39">
        <v>1000000</v>
      </c>
      <c r="F372" s="6">
        <f t="shared" si="48"/>
        <v>869987</v>
      </c>
      <c r="H372" s="37">
        <v>515237610</v>
      </c>
      <c r="I372" s="37">
        <f t="shared" si="47"/>
        <v>230179620</v>
      </c>
      <c r="J372" s="27">
        <v>10</v>
      </c>
      <c r="L372" s="6">
        <v>371</v>
      </c>
      <c r="M372">
        <f t="shared" si="52"/>
        <v>176230</v>
      </c>
      <c r="N372">
        <v>1024</v>
      </c>
      <c r="O372" s="41">
        <v>167309</v>
      </c>
      <c r="P372" s="47">
        <f t="shared" si="46"/>
        <v>1673090</v>
      </c>
      <c r="Q372" s="27">
        <v>690</v>
      </c>
      <c r="R372">
        <v>740</v>
      </c>
      <c r="S372" s="19" t="s">
        <v>101</v>
      </c>
      <c r="T372" s="19" t="s">
        <v>120</v>
      </c>
      <c r="U372" s="24">
        <v>4.0000000000000002E-4</v>
      </c>
      <c r="W372">
        <f t="shared" si="51"/>
        <v>17760</v>
      </c>
      <c r="X372" s="49">
        <v>16560</v>
      </c>
      <c r="Y372">
        <f t="shared" si="45"/>
        <v>24</v>
      </c>
      <c r="AA372" s="62">
        <v>6</v>
      </c>
    </row>
    <row r="373" spans="1:27">
      <c r="A373">
        <v>372</v>
      </c>
      <c r="B373" t="s">
        <v>36</v>
      </c>
      <c r="C373">
        <v>2</v>
      </c>
      <c r="D373" s="35">
        <f t="shared" si="50"/>
        <v>12129455</v>
      </c>
      <c r="E373" s="38">
        <v>50005</v>
      </c>
      <c r="F373">
        <f t="shared" si="48"/>
        <v>-949995</v>
      </c>
      <c r="H373" s="37">
        <v>1295047320</v>
      </c>
      <c r="I373" s="37">
        <f t="shared" si="47"/>
        <v>779809710</v>
      </c>
      <c r="J373" s="26">
        <v>4</v>
      </c>
      <c r="L373">
        <v>372</v>
      </c>
      <c r="M373">
        <f t="shared" si="52"/>
        <v>177254</v>
      </c>
      <c r="N373">
        <v>1024</v>
      </c>
      <c r="O373" s="42">
        <v>418716</v>
      </c>
      <c r="P373" s="47">
        <f t="shared" si="46"/>
        <v>1674864</v>
      </c>
      <c r="Q373" s="26">
        <v>690</v>
      </c>
      <c r="R373">
        <v>740</v>
      </c>
      <c r="S373" s="19" t="s">
        <v>101</v>
      </c>
      <c r="T373" s="19" t="s">
        <v>120</v>
      </c>
      <c r="U373" s="24">
        <v>4.0000000000000002E-4</v>
      </c>
      <c r="W373">
        <f t="shared" si="51"/>
        <v>17760</v>
      </c>
      <c r="X373" s="50">
        <v>16560</v>
      </c>
      <c r="Y373">
        <f t="shared" si="45"/>
        <v>24</v>
      </c>
      <c r="AA373" s="63">
        <v>6</v>
      </c>
    </row>
    <row r="374" spans="1:27">
      <c r="A374">
        <v>373</v>
      </c>
      <c r="B374" t="s">
        <v>36</v>
      </c>
      <c r="C374">
        <v>3</v>
      </c>
      <c r="D374" s="35">
        <f t="shared" si="50"/>
        <v>12179460</v>
      </c>
      <c r="E374" s="38">
        <v>60006</v>
      </c>
      <c r="F374">
        <f t="shared" si="48"/>
        <v>10001</v>
      </c>
      <c r="H374" s="37">
        <v>1302019290</v>
      </c>
      <c r="I374" s="37">
        <f t="shared" si="47"/>
        <v>6971970</v>
      </c>
      <c r="J374" s="27">
        <v>4</v>
      </c>
      <c r="L374">
        <v>373</v>
      </c>
      <c r="M374">
        <f t="shared" si="52"/>
        <v>178278</v>
      </c>
      <c r="N374">
        <v>1024</v>
      </c>
      <c r="O374" s="41">
        <v>419144</v>
      </c>
      <c r="P374" s="47">
        <f t="shared" si="46"/>
        <v>1676576</v>
      </c>
      <c r="Q374" s="27">
        <v>690</v>
      </c>
      <c r="R374">
        <v>740</v>
      </c>
      <c r="S374" s="19" t="s">
        <v>101</v>
      </c>
      <c r="T374" s="19" t="s">
        <v>120</v>
      </c>
      <c r="U374" s="24">
        <v>4.0000000000000002E-4</v>
      </c>
      <c r="W374">
        <f t="shared" si="51"/>
        <v>17760</v>
      </c>
      <c r="X374" s="49">
        <v>16560</v>
      </c>
      <c r="Y374">
        <f t="shared" si="45"/>
        <v>24</v>
      </c>
      <c r="AA374" s="62">
        <v>6</v>
      </c>
    </row>
    <row r="375" spans="1:27">
      <c r="A375">
        <v>374</v>
      </c>
      <c r="B375" t="s">
        <v>36</v>
      </c>
      <c r="C375">
        <v>4</v>
      </c>
      <c r="D375" s="35">
        <f t="shared" si="50"/>
        <v>12239466</v>
      </c>
      <c r="E375" s="38">
        <v>70007</v>
      </c>
      <c r="F375">
        <f t="shared" si="48"/>
        <v>10001</v>
      </c>
      <c r="H375" s="37">
        <v>523603980</v>
      </c>
      <c r="I375" s="37">
        <f t="shared" si="47"/>
        <v>-778415310</v>
      </c>
      <c r="J375" s="26">
        <v>10</v>
      </c>
      <c r="L375">
        <v>374</v>
      </c>
      <c r="M375">
        <f t="shared" si="52"/>
        <v>179302</v>
      </c>
      <c r="N375">
        <v>1024</v>
      </c>
      <c r="O375" s="42">
        <v>167832</v>
      </c>
      <c r="P375" s="47">
        <f t="shared" si="46"/>
        <v>1678320</v>
      </c>
      <c r="Q375" s="26">
        <v>690</v>
      </c>
      <c r="R375">
        <v>740</v>
      </c>
      <c r="S375" s="19" t="s">
        <v>101</v>
      </c>
      <c r="T375" s="19" t="s">
        <v>120</v>
      </c>
      <c r="U375" s="24">
        <v>4.0000000000000002E-4</v>
      </c>
      <c r="W375">
        <f t="shared" si="51"/>
        <v>17760</v>
      </c>
      <c r="X375" s="50">
        <v>16560</v>
      </c>
      <c r="Y375">
        <f t="shared" si="45"/>
        <v>24</v>
      </c>
      <c r="AA375" s="63">
        <v>6</v>
      </c>
    </row>
    <row r="376" spans="1:27">
      <c r="A376">
        <v>375</v>
      </c>
      <c r="B376" t="s">
        <v>36</v>
      </c>
      <c r="C376">
        <v>5</v>
      </c>
      <c r="D376" s="35">
        <f t="shared" si="50"/>
        <v>12309473</v>
      </c>
      <c r="E376" s="38">
        <v>80008</v>
      </c>
      <c r="F376">
        <f t="shared" si="48"/>
        <v>10001</v>
      </c>
      <c r="H376" s="37">
        <v>526407750</v>
      </c>
      <c r="I376" s="37">
        <f t="shared" si="47"/>
        <v>2803770</v>
      </c>
      <c r="J376" s="27">
        <v>10</v>
      </c>
      <c r="L376">
        <v>375</v>
      </c>
      <c r="M376">
        <f t="shared" si="52"/>
        <v>180326</v>
      </c>
      <c r="N376">
        <v>1024</v>
      </c>
      <c r="O376" s="41">
        <v>168005</v>
      </c>
      <c r="P376" s="47">
        <f t="shared" si="46"/>
        <v>1680050</v>
      </c>
      <c r="Q376" s="27">
        <v>690</v>
      </c>
      <c r="R376">
        <v>740</v>
      </c>
      <c r="S376" s="19" t="s">
        <v>102</v>
      </c>
      <c r="T376" s="19" t="s">
        <v>120</v>
      </c>
      <c r="U376" s="24">
        <v>4.0000000000000002E-4</v>
      </c>
      <c r="W376">
        <f t="shared" si="51"/>
        <v>17760</v>
      </c>
      <c r="X376" s="49">
        <v>16560</v>
      </c>
      <c r="Y376">
        <f t="shared" si="45"/>
        <v>24</v>
      </c>
      <c r="AA376" s="62">
        <v>6</v>
      </c>
    </row>
    <row r="377" spans="1:27">
      <c r="A377">
        <v>376</v>
      </c>
      <c r="B377" t="s">
        <v>36</v>
      </c>
      <c r="C377">
        <v>6</v>
      </c>
      <c r="D377" s="35">
        <f t="shared" si="50"/>
        <v>12389481</v>
      </c>
      <c r="E377" s="38">
        <v>90009</v>
      </c>
      <c r="F377">
        <f t="shared" si="48"/>
        <v>10001</v>
      </c>
      <c r="H377" s="37">
        <v>529219020</v>
      </c>
      <c r="I377" s="37">
        <f t="shared" si="47"/>
        <v>2811270</v>
      </c>
      <c r="J377" s="26">
        <v>10</v>
      </c>
      <c r="L377">
        <v>376</v>
      </c>
      <c r="M377">
        <f t="shared" si="52"/>
        <v>181350</v>
      </c>
      <c r="N377">
        <v>1024</v>
      </c>
      <c r="O377" s="42">
        <v>168168</v>
      </c>
      <c r="P377" s="47">
        <f t="shared" si="46"/>
        <v>1681680</v>
      </c>
      <c r="Q377" s="26">
        <v>690</v>
      </c>
      <c r="R377">
        <v>740</v>
      </c>
      <c r="S377" s="19" t="s">
        <v>101</v>
      </c>
      <c r="T377" s="19" t="s">
        <v>120</v>
      </c>
      <c r="U377" s="24">
        <v>4.0000000000000002E-4</v>
      </c>
      <c r="W377">
        <f t="shared" si="51"/>
        <v>17760</v>
      </c>
      <c r="X377" s="50">
        <v>16560</v>
      </c>
      <c r="Y377">
        <f t="shared" si="45"/>
        <v>24</v>
      </c>
      <c r="AA377" s="63">
        <v>6</v>
      </c>
    </row>
    <row r="378" spans="1:27">
      <c r="A378">
        <v>377</v>
      </c>
      <c r="B378" t="s">
        <v>36</v>
      </c>
      <c r="C378">
        <v>7</v>
      </c>
      <c r="D378" s="35">
        <f t="shared" si="50"/>
        <v>12479490</v>
      </c>
      <c r="E378" s="38">
        <v>100010</v>
      </c>
      <c r="F378">
        <f t="shared" si="48"/>
        <v>10001</v>
      </c>
      <c r="H378" s="37">
        <v>532037760</v>
      </c>
      <c r="I378" s="37">
        <f t="shared" si="47"/>
        <v>2818740</v>
      </c>
      <c r="J378" s="27">
        <v>10</v>
      </c>
      <c r="L378">
        <v>377</v>
      </c>
      <c r="M378">
        <f t="shared" si="52"/>
        <v>182374</v>
      </c>
      <c r="N378">
        <v>1024</v>
      </c>
      <c r="O378" s="41">
        <v>168346</v>
      </c>
      <c r="P378" s="47">
        <f t="shared" si="46"/>
        <v>1683460</v>
      </c>
      <c r="Q378" s="27">
        <v>690</v>
      </c>
      <c r="R378">
        <v>740</v>
      </c>
      <c r="S378" s="19" t="s">
        <v>101</v>
      </c>
      <c r="T378" s="19" t="s">
        <v>120</v>
      </c>
      <c r="U378" s="24">
        <v>4.0000000000000002E-4</v>
      </c>
      <c r="W378">
        <f t="shared" si="51"/>
        <v>17760</v>
      </c>
      <c r="X378" s="49">
        <v>16560</v>
      </c>
      <c r="Y378">
        <f t="shared" si="45"/>
        <v>24</v>
      </c>
      <c r="AA378" s="62">
        <v>6</v>
      </c>
    </row>
    <row r="379" spans="1:27">
      <c r="A379">
        <v>378</v>
      </c>
      <c r="B379" t="s">
        <v>36</v>
      </c>
      <c r="C379">
        <v>8</v>
      </c>
      <c r="D379" s="35">
        <f t="shared" si="50"/>
        <v>12579500</v>
      </c>
      <c r="E379" s="38">
        <v>110011</v>
      </c>
      <c r="F379">
        <f t="shared" si="48"/>
        <v>10001</v>
      </c>
      <c r="H379" s="37">
        <v>297518070</v>
      </c>
      <c r="I379" s="37">
        <f t="shared" si="47"/>
        <v>-234519690</v>
      </c>
      <c r="J379" s="26">
        <v>18</v>
      </c>
      <c r="L379">
        <v>378</v>
      </c>
      <c r="M379">
        <f t="shared" si="52"/>
        <v>183398</v>
      </c>
      <c r="N379">
        <v>1024</v>
      </c>
      <c r="O379" s="42">
        <v>93732</v>
      </c>
      <c r="P379" s="47">
        <f t="shared" si="46"/>
        <v>1687176</v>
      </c>
      <c r="Q379" s="26">
        <v>690</v>
      </c>
      <c r="R379">
        <v>740</v>
      </c>
      <c r="S379" s="19" t="s">
        <v>101</v>
      </c>
      <c r="T379" s="19" t="s">
        <v>120</v>
      </c>
      <c r="U379" s="24">
        <v>4.0000000000000002E-4</v>
      </c>
      <c r="W379">
        <f t="shared" si="51"/>
        <v>17760</v>
      </c>
      <c r="X379" s="50">
        <v>16560</v>
      </c>
      <c r="Y379">
        <f t="shared" si="45"/>
        <v>24</v>
      </c>
      <c r="AA379" s="63">
        <v>6</v>
      </c>
    </row>
    <row r="380" spans="1:27">
      <c r="A380">
        <v>379</v>
      </c>
      <c r="B380" t="s">
        <v>36</v>
      </c>
      <c r="C380">
        <v>9</v>
      </c>
      <c r="D380" s="35">
        <f t="shared" si="50"/>
        <v>12689511</v>
      </c>
      <c r="E380" s="38">
        <v>120012</v>
      </c>
      <c r="F380">
        <f t="shared" si="48"/>
        <v>10001</v>
      </c>
      <c r="H380" s="37">
        <v>299094330</v>
      </c>
      <c r="I380" s="37">
        <f t="shared" si="47"/>
        <v>1576260</v>
      </c>
      <c r="J380" s="27">
        <v>18</v>
      </c>
      <c r="L380">
        <v>379</v>
      </c>
      <c r="M380">
        <f t="shared" si="52"/>
        <v>184422</v>
      </c>
      <c r="N380">
        <v>1024</v>
      </c>
      <c r="O380" s="41">
        <v>93830</v>
      </c>
      <c r="P380" s="47">
        <f t="shared" si="46"/>
        <v>1688940</v>
      </c>
      <c r="Q380" s="27">
        <v>690</v>
      </c>
      <c r="R380">
        <v>740</v>
      </c>
      <c r="S380" s="19" t="s">
        <v>101</v>
      </c>
      <c r="T380" s="19" t="s">
        <v>120</v>
      </c>
      <c r="U380" s="24">
        <v>4.0000000000000002E-4</v>
      </c>
      <c r="W380">
        <f t="shared" si="51"/>
        <v>17760</v>
      </c>
      <c r="X380" s="49">
        <v>16560</v>
      </c>
      <c r="Y380">
        <f t="shared" si="45"/>
        <v>24</v>
      </c>
      <c r="AA380" s="62">
        <v>6</v>
      </c>
    </row>
    <row r="381" spans="1:27" ht="17.25" thickBot="1">
      <c r="A381">
        <v>380</v>
      </c>
      <c r="B381" t="s">
        <v>36</v>
      </c>
      <c r="C381">
        <v>10</v>
      </c>
      <c r="D381" s="35">
        <f t="shared" si="50"/>
        <v>12809523</v>
      </c>
      <c r="E381" s="38">
        <v>130013</v>
      </c>
      <c r="F381">
        <f t="shared" si="48"/>
        <v>10001</v>
      </c>
      <c r="H381" s="37">
        <v>540538890</v>
      </c>
      <c r="I381" s="37">
        <f t="shared" si="47"/>
        <v>241444560</v>
      </c>
      <c r="J381" s="29">
        <v>10</v>
      </c>
      <c r="L381">
        <v>380</v>
      </c>
      <c r="M381">
        <f t="shared" si="52"/>
        <v>185446</v>
      </c>
      <c r="N381">
        <v>1024</v>
      </c>
      <c r="O381" s="44">
        <v>168854</v>
      </c>
      <c r="P381" s="47">
        <f t="shared" si="46"/>
        <v>1688540</v>
      </c>
      <c r="Q381" s="29">
        <v>690</v>
      </c>
      <c r="R381">
        <v>740</v>
      </c>
      <c r="S381" s="19" t="s">
        <v>102</v>
      </c>
      <c r="T381" s="19" t="s">
        <v>120</v>
      </c>
      <c r="U381" s="24">
        <v>4.0000000000000002E-4</v>
      </c>
      <c r="W381">
        <f t="shared" si="51"/>
        <v>17760</v>
      </c>
      <c r="X381" s="52">
        <v>16560</v>
      </c>
      <c r="Y381">
        <f t="shared" si="45"/>
        <v>24</v>
      </c>
      <c r="AA381" s="31">
        <v>6</v>
      </c>
    </row>
    <row r="382" spans="1:27">
      <c r="A382" s="6">
        <v>381</v>
      </c>
      <c r="B382" s="6" t="s">
        <v>36</v>
      </c>
      <c r="C382" s="6">
        <v>11</v>
      </c>
      <c r="D382" s="36">
        <f t="shared" si="50"/>
        <v>12939536</v>
      </c>
      <c r="E382" s="39">
        <v>1000000</v>
      </c>
      <c r="F382" s="6">
        <f t="shared" si="48"/>
        <v>869987</v>
      </c>
      <c r="H382" s="37">
        <v>1588362688</v>
      </c>
      <c r="I382" s="37">
        <f t="shared" si="47"/>
        <v>1047823798</v>
      </c>
      <c r="J382" s="30">
        <v>4</v>
      </c>
      <c r="L382" s="6">
        <v>381</v>
      </c>
      <c r="M382">
        <f t="shared" si="52"/>
        <v>186470</v>
      </c>
      <c r="N382">
        <v>1024</v>
      </c>
      <c r="O382" s="45">
        <v>463856</v>
      </c>
      <c r="P382" s="47">
        <f t="shared" si="46"/>
        <v>1855424</v>
      </c>
      <c r="Q382" s="30">
        <v>700</v>
      </c>
      <c r="R382">
        <v>760</v>
      </c>
      <c r="S382" s="19" t="s">
        <v>101</v>
      </c>
      <c r="T382" s="19" t="s">
        <v>120</v>
      </c>
      <c r="U382" s="24">
        <v>4.0000000000000002E-4</v>
      </c>
      <c r="W382">
        <f t="shared" si="51"/>
        <v>18240</v>
      </c>
      <c r="X382" s="53">
        <v>16800</v>
      </c>
      <c r="Y382">
        <f t="shared" si="45"/>
        <v>24</v>
      </c>
      <c r="AA382" s="65">
        <v>6</v>
      </c>
    </row>
    <row r="383" spans="1:27">
      <c r="A383">
        <v>382</v>
      </c>
      <c r="B383" t="s">
        <v>36</v>
      </c>
      <c r="C383">
        <v>12</v>
      </c>
      <c r="D383" s="35">
        <f t="shared" si="50"/>
        <v>13939536</v>
      </c>
      <c r="E383" s="38">
        <v>50005</v>
      </c>
      <c r="F383">
        <f t="shared" si="48"/>
        <v>-949995</v>
      </c>
      <c r="H383" s="37">
        <v>1065804928</v>
      </c>
      <c r="I383" s="37">
        <f t="shared" si="47"/>
        <v>-522557760</v>
      </c>
      <c r="J383" s="26">
        <v>6</v>
      </c>
      <c r="L383">
        <v>382</v>
      </c>
      <c r="M383">
        <f t="shared" si="52"/>
        <v>187494</v>
      </c>
      <c r="N383">
        <v>1024</v>
      </c>
      <c r="O383" s="42">
        <v>318229</v>
      </c>
      <c r="P383" s="47">
        <f t="shared" si="46"/>
        <v>1909374</v>
      </c>
      <c r="Q383" s="26">
        <v>700</v>
      </c>
      <c r="R383">
        <v>760</v>
      </c>
      <c r="S383" s="19" t="s">
        <v>101</v>
      </c>
      <c r="T383" s="19" t="s">
        <v>120</v>
      </c>
      <c r="U383" s="24">
        <v>4.0000000000000002E-4</v>
      </c>
      <c r="W383">
        <f t="shared" si="51"/>
        <v>18240</v>
      </c>
      <c r="X383" s="50">
        <v>16800</v>
      </c>
      <c r="Y383">
        <f t="shared" si="45"/>
        <v>24</v>
      </c>
      <c r="AA383" s="63">
        <v>6</v>
      </c>
    </row>
    <row r="384" spans="1:27">
      <c r="A384">
        <v>383</v>
      </c>
      <c r="B384" t="s">
        <v>36</v>
      </c>
      <c r="C384">
        <v>13</v>
      </c>
      <c r="D384" s="35">
        <f t="shared" si="50"/>
        <v>13989541</v>
      </c>
      <c r="E384" s="38">
        <v>60006</v>
      </c>
      <c r="F384">
        <f t="shared" si="48"/>
        <v>10001</v>
      </c>
      <c r="H384" s="37">
        <v>1071392352</v>
      </c>
      <c r="I384" s="37">
        <f t="shared" si="47"/>
        <v>5587424</v>
      </c>
      <c r="J384" s="27">
        <v>6</v>
      </c>
      <c r="L384">
        <v>383</v>
      </c>
      <c r="M384">
        <f t="shared" si="52"/>
        <v>188518</v>
      </c>
      <c r="N384">
        <v>1024</v>
      </c>
      <c r="O384" s="41">
        <v>318550</v>
      </c>
      <c r="P384" s="47">
        <f t="shared" si="46"/>
        <v>1911300</v>
      </c>
      <c r="Q384" s="27">
        <v>700</v>
      </c>
      <c r="R384">
        <v>760</v>
      </c>
      <c r="S384" s="19" t="s">
        <v>101</v>
      </c>
      <c r="T384" s="19" t="s">
        <v>120</v>
      </c>
      <c r="U384" s="24">
        <v>4.0000000000000002E-4</v>
      </c>
      <c r="W384">
        <f t="shared" si="51"/>
        <v>18240</v>
      </c>
      <c r="X384" s="49">
        <v>16800</v>
      </c>
      <c r="Y384">
        <f t="shared" si="45"/>
        <v>24</v>
      </c>
      <c r="AA384" s="62">
        <v>6</v>
      </c>
    </row>
    <row r="385" spans="1:27">
      <c r="A385">
        <v>384</v>
      </c>
      <c r="B385" t="s">
        <v>36</v>
      </c>
      <c r="C385">
        <v>14</v>
      </c>
      <c r="D385" s="35">
        <f t="shared" si="50"/>
        <v>14049547</v>
      </c>
      <c r="E385" s="38">
        <v>70007</v>
      </c>
      <c r="F385">
        <f t="shared" si="48"/>
        <v>10001</v>
      </c>
      <c r="H385" s="37">
        <v>358998144</v>
      </c>
      <c r="I385" s="37">
        <f t="shared" si="47"/>
        <v>-712394208</v>
      </c>
      <c r="J385" s="26">
        <v>18</v>
      </c>
      <c r="L385">
        <v>384</v>
      </c>
      <c r="M385">
        <f t="shared" si="52"/>
        <v>189542</v>
      </c>
      <c r="N385">
        <v>1024</v>
      </c>
      <c r="O385" s="42">
        <v>106285</v>
      </c>
      <c r="P385" s="47">
        <f t="shared" si="46"/>
        <v>1913130</v>
      </c>
      <c r="Q385" s="26">
        <v>700</v>
      </c>
      <c r="R385">
        <v>760</v>
      </c>
      <c r="S385" s="19" t="s">
        <v>101</v>
      </c>
      <c r="T385" s="19" t="s">
        <v>120</v>
      </c>
      <c r="U385" s="24">
        <v>4.0000000000000002E-4</v>
      </c>
      <c r="W385">
        <f t="shared" si="51"/>
        <v>18240</v>
      </c>
      <c r="X385" s="50">
        <v>16800</v>
      </c>
      <c r="Y385">
        <f t="shared" si="45"/>
        <v>24</v>
      </c>
      <c r="AA385" s="63">
        <v>6</v>
      </c>
    </row>
    <row r="386" spans="1:27">
      <c r="A386">
        <v>385</v>
      </c>
      <c r="B386" t="s">
        <v>36</v>
      </c>
      <c r="C386">
        <v>15</v>
      </c>
      <c r="D386" s="35">
        <f t="shared" si="50"/>
        <v>14119554</v>
      </c>
      <c r="E386" s="38">
        <v>80008</v>
      </c>
      <c r="F386">
        <f t="shared" si="48"/>
        <v>10001</v>
      </c>
      <c r="H386" s="37">
        <v>360870336</v>
      </c>
      <c r="I386" s="37">
        <f t="shared" si="47"/>
        <v>1872192</v>
      </c>
      <c r="J386" s="27">
        <v>18</v>
      </c>
      <c r="L386">
        <v>385</v>
      </c>
      <c r="M386">
        <f t="shared" si="52"/>
        <v>190566</v>
      </c>
      <c r="N386">
        <v>1024</v>
      </c>
      <c r="O386" s="41">
        <v>106391</v>
      </c>
      <c r="P386" s="47">
        <f t="shared" si="46"/>
        <v>1915038</v>
      </c>
      <c r="Q386" s="27">
        <v>700</v>
      </c>
      <c r="R386">
        <v>760</v>
      </c>
      <c r="S386" s="19" t="s">
        <v>102</v>
      </c>
      <c r="T386" s="19" t="s">
        <v>120</v>
      </c>
      <c r="U386" s="24">
        <v>4.0000000000000002E-4</v>
      </c>
      <c r="W386">
        <f t="shared" si="51"/>
        <v>18240</v>
      </c>
      <c r="X386" s="49">
        <v>16800</v>
      </c>
      <c r="Y386">
        <f t="shared" ref="Y386:Y449" si="53">X386/Q386</f>
        <v>24</v>
      </c>
      <c r="AA386" s="62">
        <v>6</v>
      </c>
    </row>
    <row r="387" spans="1:27">
      <c r="A387">
        <v>386</v>
      </c>
      <c r="B387" t="s">
        <v>37</v>
      </c>
      <c r="C387">
        <v>1</v>
      </c>
      <c r="D387" s="35">
        <f t="shared" si="50"/>
        <v>14199562</v>
      </c>
      <c r="E387" s="38">
        <v>90009</v>
      </c>
      <c r="F387">
        <f t="shared" si="48"/>
        <v>10001</v>
      </c>
      <c r="H387" s="37">
        <v>815162752</v>
      </c>
      <c r="I387" s="37">
        <f t="shared" si="47"/>
        <v>454292416</v>
      </c>
      <c r="J387" s="26">
        <v>8</v>
      </c>
      <c r="L387">
        <v>386</v>
      </c>
      <c r="M387">
        <f t="shared" si="52"/>
        <v>191590</v>
      </c>
      <c r="N387">
        <v>1024</v>
      </c>
      <c r="O387" s="42">
        <v>239308</v>
      </c>
      <c r="P387" s="47">
        <f t="shared" ref="P387:P450" si="54">J387*O387</f>
        <v>1914464</v>
      </c>
      <c r="Q387" s="26">
        <v>700</v>
      </c>
      <c r="R387">
        <v>760</v>
      </c>
      <c r="S387" s="19" t="s">
        <v>101</v>
      </c>
      <c r="T387" s="19" t="s">
        <v>120</v>
      </c>
      <c r="U387" s="24">
        <v>4.0000000000000002E-4</v>
      </c>
      <c r="W387">
        <f t="shared" si="51"/>
        <v>18240</v>
      </c>
      <c r="X387" s="50">
        <v>16800</v>
      </c>
      <c r="Y387">
        <f t="shared" si="53"/>
        <v>24</v>
      </c>
      <c r="AA387" s="63">
        <v>6</v>
      </c>
    </row>
    <row r="388" spans="1:27">
      <c r="A388">
        <v>387</v>
      </c>
      <c r="B388" t="s">
        <v>37</v>
      </c>
      <c r="C388">
        <v>2</v>
      </c>
      <c r="D388" s="35">
        <f t="shared" si="50"/>
        <v>14289571</v>
      </c>
      <c r="E388" s="38">
        <v>100010</v>
      </c>
      <c r="F388">
        <f t="shared" si="48"/>
        <v>10001</v>
      </c>
      <c r="H388" s="37">
        <v>819391872</v>
      </c>
      <c r="I388" s="37">
        <f t="shared" si="47"/>
        <v>4229120</v>
      </c>
      <c r="J388" s="27">
        <v>8</v>
      </c>
      <c r="L388">
        <v>387</v>
      </c>
      <c r="M388">
        <f t="shared" si="52"/>
        <v>192614</v>
      </c>
      <c r="N388">
        <v>1024</v>
      </c>
      <c r="O388" s="41">
        <v>239548</v>
      </c>
      <c r="P388" s="47">
        <f t="shared" si="54"/>
        <v>1916384</v>
      </c>
      <c r="Q388" s="27">
        <v>700</v>
      </c>
      <c r="R388">
        <v>760</v>
      </c>
      <c r="S388" s="19" t="s">
        <v>101</v>
      </c>
      <c r="T388" s="19" t="s">
        <v>120</v>
      </c>
      <c r="U388" s="24">
        <v>4.0000000000000002E-4</v>
      </c>
      <c r="W388">
        <f t="shared" si="51"/>
        <v>18240</v>
      </c>
      <c r="X388" s="49">
        <v>16800</v>
      </c>
      <c r="Y388">
        <f t="shared" si="53"/>
        <v>24</v>
      </c>
      <c r="AA388" s="62">
        <v>6</v>
      </c>
    </row>
    <row r="389" spans="1:27">
      <c r="A389">
        <v>388</v>
      </c>
      <c r="B389" t="s">
        <v>37</v>
      </c>
      <c r="C389">
        <v>3</v>
      </c>
      <c r="D389" s="35">
        <f t="shared" si="50"/>
        <v>14389581</v>
      </c>
      <c r="E389" s="38">
        <v>110011</v>
      </c>
      <c r="F389">
        <f t="shared" si="48"/>
        <v>10001</v>
      </c>
      <c r="H389" s="37">
        <v>823631936</v>
      </c>
      <c r="I389" s="37">
        <f t="shared" ref="I389:I452" si="55">H389-H388</f>
        <v>4240064</v>
      </c>
      <c r="J389" s="26">
        <v>8</v>
      </c>
      <c r="L389">
        <v>388</v>
      </c>
      <c r="M389">
        <f t="shared" si="52"/>
        <v>193638</v>
      </c>
      <c r="N389">
        <v>1024</v>
      </c>
      <c r="O389" s="42">
        <v>239784</v>
      </c>
      <c r="P389" s="47">
        <f t="shared" si="54"/>
        <v>1918272</v>
      </c>
      <c r="Q389" s="26">
        <v>700</v>
      </c>
      <c r="R389">
        <v>760</v>
      </c>
      <c r="S389" s="19" t="s">
        <v>101</v>
      </c>
      <c r="T389" s="19" t="s">
        <v>120</v>
      </c>
      <c r="U389" s="24">
        <v>4.0000000000000002E-4</v>
      </c>
      <c r="W389">
        <f t="shared" si="51"/>
        <v>18240</v>
      </c>
      <c r="X389" s="50">
        <v>16800</v>
      </c>
      <c r="Y389">
        <f t="shared" si="53"/>
        <v>24</v>
      </c>
      <c r="AA389" s="63">
        <v>6</v>
      </c>
    </row>
    <row r="390" spans="1:27">
      <c r="A390">
        <v>389</v>
      </c>
      <c r="B390" t="s">
        <v>37</v>
      </c>
      <c r="C390">
        <v>4</v>
      </c>
      <c r="D390" s="35">
        <f t="shared" si="50"/>
        <v>14499592</v>
      </c>
      <c r="E390" s="38">
        <v>120012</v>
      </c>
      <c r="F390">
        <f t="shared" si="48"/>
        <v>10001</v>
      </c>
      <c r="H390" s="37">
        <v>827882944</v>
      </c>
      <c r="I390" s="37">
        <f t="shared" si="55"/>
        <v>4251008</v>
      </c>
      <c r="J390" s="27">
        <v>8</v>
      </c>
      <c r="L390">
        <v>389</v>
      </c>
      <c r="M390">
        <f t="shared" si="52"/>
        <v>194662</v>
      </c>
      <c r="N390">
        <v>1024</v>
      </c>
      <c r="O390" s="41">
        <v>240028</v>
      </c>
      <c r="P390" s="47">
        <f t="shared" si="54"/>
        <v>1920224</v>
      </c>
      <c r="Q390" s="27">
        <v>700</v>
      </c>
      <c r="R390">
        <v>760</v>
      </c>
      <c r="S390" s="19" t="s">
        <v>101</v>
      </c>
      <c r="T390" s="19" t="s">
        <v>120</v>
      </c>
      <c r="U390" s="24">
        <v>4.0000000000000002E-4</v>
      </c>
      <c r="W390">
        <f t="shared" si="51"/>
        <v>18240</v>
      </c>
      <c r="X390" s="49">
        <v>16800</v>
      </c>
      <c r="Y390">
        <f t="shared" si="53"/>
        <v>24</v>
      </c>
      <c r="AA390" s="62">
        <v>6</v>
      </c>
    </row>
    <row r="391" spans="1:27">
      <c r="A391">
        <v>390</v>
      </c>
      <c r="B391" t="s">
        <v>37</v>
      </c>
      <c r="C391">
        <v>5</v>
      </c>
      <c r="D391" s="35">
        <f t="shared" si="50"/>
        <v>14619604</v>
      </c>
      <c r="E391" s="38">
        <v>130013</v>
      </c>
      <c r="F391">
        <f t="shared" si="48"/>
        <v>10001</v>
      </c>
      <c r="H391" s="37">
        <v>1664289728</v>
      </c>
      <c r="I391" s="37">
        <f t="shared" si="55"/>
        <v>836406784</v>
      </c>
      <c r="J391" s="26">
        <v>4</v>
      </c>
      <c r="L391">
        <v>390</v>
      </c>
      <c r="M391">
        <f t="shared" si="52"/>
        <v>195686</v>
      </c>
      <c r="N391">
        <v>1024</v>
      </c>
      <c r="O391" s="42">
        <v>480548</v>
      </c>
      <c r="P391" s="47">
        <f t="shared" si="54"/>
        <v>1922192</v>
      </c>
      <c r="Q391" s="26">
        <v>700</v>
      </c>
      <c r="R391">
        <v>760</v>
      </c>
      <c r="S391" s="19" t="s">
        <v>102</v>
      </c>
      <c r="T391" s="19" t="s">
        <v>120</v>
      </c>
      <c r="U391" s="24">
        <v>4.0000000000000002E-4</v>
      </c>
      <c r="W391">
        <f t="shared" si="51"/>
        <v>18240</v>
      </c>
      <c r="X391" s="50">
        <v>16800</v>
      </c>
      <c r="Y391">
        <f t="shared" si="53"/>
        <v>24</v>
      </c>
      <c r="AA391" s="63">
        <v>6</v>
      </c>
    </row>
    <row r="392" spans="1:27">
      <c r="A392" s="6">
        <v>391</v>
      </c>
      <c r="B392" s="6" t="s">
        <v>37</v>
      </c>
      <c r="C392" s="6">
        <v>6</v>
      </c>
      <c r="D392" s="36">
        <f t="shared" si="50"/>
        <v>14749617</v>
      </c>
      <c r="E392" s="39">
        <v>1000000</v>
      </c>
      <c r="F392" s="6">
        <f t="shared" si="48"/>
        <v>869987</v>
      </c>
      <c r="H392" s="37">
        <v>1672835488</v>
      </c>
      <c r="I392" s="37">
        <f t="shared" si="55"/>
        <v>8545760</v>
      </c>
      <c r="J392" s="27">
        <v>4</v>
      </c>
      <c r="L392" s="6">
        <v>391</v>
      </c>
      <c r="M392">
        <f t="shared" si="52"/>
        <v>196710</v>
      </c>
      <c r="N392">
        <v>1024</v>
      </c>
      <c r="O392" s="41">
        <v>481012</v>
      </c>
      <c r="P392" s="47">
        <f t="shared" si="54"/>
        <v>1924048</v>
      </c>
      <c r="Q392" s="27">
        <v>710</v>
      </c>
      <c r="R392">
        <v>780</v>
      </c>
      <c r="S392" s="19" t="s">
        <v>101</v>
      </c>
      <c r="T392" s="19" t="s">
        <v>120</v>
      </c>
      <c r="U392" s="24">
        <v>4.0000000000000002E-4</v>
      </c>
      <c r="W392">
        <f t="shared" si="51"/>
        <v>18720</v>
      </c>
      <c r="X392" s="49">
        <v>17040</v>
      </c>
      <c r="Y392">
        <f t="shared" si="53"/>
        <v>24</v>
      </c>
      <c r="AA392" s="62">
        <v>6</v>
      </c>
    </row>
    <row r="393" spans="1:27">
      <c r="A393">
        <v>392</v>
      </c>
      <c r="B393" t="s">
        <v>37</v>
      </c>
      <c r="C393">
        <v>7</v>
      </c>
      <c r="D393" s="35">
        <f t="shared" si="50"/>
        <v>15749617</v>
      </c>
      <c r="E393" s="38">
        <v>50005</v>
      </c>
      <c r="F393">
        <f t="shared" ref="F393:F456" si="56">E393-E392</f>
        <v>-949995</v>
      </c>
      <c r="H393" s="37">
        <v>420350784</v>
      </c>
      <c r="I393" s="37">
        <f t="shared" si="55"/>
        <v>-1252484704</v>
      </c>
      <c r="J393" s="26">
        <v>16</v>
      </c>
      <c r="L393">
        <v>392</v>
      </c>
      <c r="M393">
        <f t="shared" si="52"/>
        <v>197734</v>
      </c>
      <c r="N393">
        <v>1024</v>
      </c>
      <c r="O393" s="42">
        <v>120381</v>
      </c>
      <c r="P393" s="47">
        <f t="shared" si="54"/>
        <v>1926096</v>
      </c>
      <c r="Q393" s="26">
        <v>710</v>
      </c>
      <c r="R393">
        <v>780</v>
      </c>
      <c r="S393" s="19" t="s">
        <v>101</v>
      </c>
      <c r="T393" s="19" t="s">
        <v>120</v>
      </c>
      <c r="U393" s="24">
        <v>4.0000000000000002E-4</v>
      </c>
      <c r="W393">
        <f t="shared" si="51"/>
        <v>18720</v>
      </c>
      <c r="X393" s="50">
        <v>17040</v>
      </c>
      <c r="Y393">
        <f t="shared" si="53"/>
        <v>24</v>
      </c>
      <c r="AA393" s="63">
        <v>6</v>
      </c>
    </row>
    <row r="394" spans="1:27">
      <c r="A394">
        <v>393</v>
      </c>
      <c r="B394" t="s">
        <v>37</v>
      </c>
      <c r="C394">
        <v>8</v>
      </c>
      <c r="D394" s="35">
        <f t="shared" si="50"/>
        <v>15799622</v>
      </c>
      <c r="E394" s="38">
        <v>60006</v>
      </c>
      <c r="F394">
        <f t="shared" si="56"/>
        <v>10001</v>
      </c>
      <c r="H394" s="37">
        <v>422498176</v>
      </c>
      <c r="I394" s="37">
        <f t="shared" si="55"/>
        <v>2147392</v>
      </c>
      <c r="J394" s="27">
        <v>16</v>
      </c>
      <c r="L394">
        <v>393</v>
      </c>
      <c r="M394">
        <f t="shared" si="52"/>
        <v>198758</v>
      </c>
      <c r="N394">
        <v>1024</v>
      </c>
      <c r="O394" s="41">
        <v>120504</v>
      </c>
      <c r="P394" s="47">
        <f t="shared" si="54"/>
        <v>1928064</v>
      </c>
      <c r="Q394" s="27">
        <v>710</v>
      </c>
      <c r="R394">
        <v>780</v>
      </c>
      <c r="S394" s="19" t="s">
        <v>101</v>
      </c>
      <c r="T394" s="19" t="s">
        <v>120</v>
      </c>
      <c r="U394" s="24">
        <v>4.0000000000000002E-4</v>
      </c>
      <c r="W394">
        <f t="shared" si="51"/>
        <v>18720</v>
      </c>
      <c r="X394" s="49">
        <v>17040</v>
      </c>
      <c r="Y394">
        <f t="shared" si="53"/>
        <v>24</v>
      </c>
      <c r="AA394" s="62">
        <v>6</v>
      </c>
    </row>
    <row r="395" spans="1:27">
      <c r="A395">
        <v>394</v>
      </c>
      <c r="B395" t="s">
        <v>37</v>
      </c>
      <c r="C395">
        <v>9</v>
      </c>
      <c r="D395" s="35">
        <f t="shared" si="50"/>
        <v>15859628</v>
      </c>
      <c r="E395" s="38">
        <v>70007</v>
      </c>
      <c r="F395">
        <f t="shared" si="56"/>
        <v>10001</v>
      </c>
      <c r="H395" s="37">
        <v>377939424</v>
      </c>
      <c r="I395" s="37">
        <f t="shared" si="55"/>
        <v>-44558752</v>
      </c>
      <c r="J395" s="26">
        <v>18</v>
      </c>
      <c r="L395">
        <v>394</v>
      </c>
      <c r="M395">
        <f t="shared" si="52"/>
        <v>199782</v>
      </c>
      <c r="N395">
        <v>1024</v>
      </c>
      <c r="O395" s="42">
        <v>107360</v>
      </c>
      <c r="P395" s="47">
        <f t="shared" si="54"/>
        <v>1932480</v>
      </c>
      <c r="Q395" s="26">
        <v>710</v>
      </c>
      <c r="R395">
        <v>780</v>
      </c>
      <c r="S395" s="19" t="s">
        <v>101</v>
      </c>
      <c r="T395" s="19" t="s">
        <v>120</v>
      </c>
      <c r="U395" s="24">
        <v>4.0000000000000002E-4</v>
      </c>
      <c r="W395">
        <f t="shared" si="51"/>
        <v>18720</v>
      </c>
      <c r="X395" s="50">
        <v>17040</v>
      </c>
      <c r="Y395">
        <f t="shared" si="53"/>
        <v>24</v>
      </c>
      <c r="AA395" s="63">
        <v>6</v>
      </c>
    </row>
    <row r="396" spans="1:27">
      <c r="A396">
        <v>395</v>
      </c>
      <c r="B396" t="s">
        <v>37</v>
      </c>
      <c r="C396">
        <v>10</v>
      </c>
      <c r="D396" s="35">
        <f t="shared" si="50"/>
        <v>15929635</v>
      </c>
      <c r="E396" s="38">
        <v>80008</v>
      </c>
      <c r="F396">
        <f t="shared" si="56"/>
        <v>10001</v>
      </c>
      <c r="H396" s="37">
        <v>379860320</v>
      </c>
      <c r="I396" s="37">
        <f t="shared" si="55"/>
        <v>1920896</v>
      </c>
      <c r="J396" s="27">
        <v>18</v>
      </c>
      <c r="L396">
        <v>395</v>
      </c>
      <c r="M396">
        <f t="shared" si="52"/>
        <v>200806</v>
      </c>
      <c r="N396">
        <v>1024</v>
      </c>
      <c r="O396" s="41">
        <v>107470</v>
      </c>
      <c r="P396" s="47">
        <f t="shared" si="54"/>
        <v>1934460</v>
      </c>
      <c r="Q396" s="27">
        <v>710</v>
      </c>
      <c r="R396">
        <v>780</v>
      </c>
      <c r="S396" s="19" t="s">
        <v>102</v>
      </c>
      <c r="T396" s="19" t="s">
        <v>120</v>
      </c>
      <c r="U396" s="24">
        <v>4.0000000000000002E-4</v>
      </c>
      <c r="W396">
        <f t="shared" si="51"/>
        <v>18720</v>
      </c>
      <c r="X396" s="49">
        <v>17040</v>
      </c>
      <c r="Y396">
        <f t="shared" si="53"/>
        <v>24</v>
      </c>
      <c r="AA396" s="62">
        <v>6</v>
      </c>
    </row>
    <row r="397" spans="1:27">
      <c r="A397">
        <v>396</v>
      </c>
      <c r="B397" t="s">
        <v>37</v>
      </c>
      <c r="C397">
        <v>11</v>
      </c>
      <c r="D397" s="35">
        <f t="shared" si="50"/>
        <v>16009643</v>
      </c>
      <c r="E397" s="38">
        <v>90009</v>
      </c>
      <c r="F397">
        <f t="shared" si="56"/>
        <v>10001</v>
      </c>
      <c r="H397" s="37">
        <v>1715892576</v>
      </c>
      <c r="I397" s="37">
        <f t="shared" si="55"/>
        <v>1336032256</v>
      </c>
      <c r="J397" s="26">
        <v>4</v>
      </c>
      <c r="L397">
        <v>396</v>
      </c>
      <c r="M397">
        <f t="shared" si="52"/>
        <v>201830</v>
      </c>
      <c r="N397">
        <v>1024</v>
      </c>
      <c r="O397" s="42">
        <v>483484</v>
      </c>
      <c r="P397" s="47">
        <f t="shared" si="54"/>
        <v>1933936</v>
      </c>
      <c r="Q397" s="26">
        <v>710</v>
      </c>
      <c r="R397">
        <v>780</v>
      </c>
      <c r="S397" s="19" t="s">
        <v>101</v>
      </c>
      <c r="T397" s="19" t="s">
        <v>120</v>
      </c>
      <c r="U397" s="24">
        <v>4.0000000000000002E-4</v>
      </c>
      <c r="W397">
        <f t="shared" si="51"/>
        <v>18720</v>
      </c>
      <c r="X397" s="50">
        <v>17040</v>
      </c>
      <c r="Y397">
        <f t="shared" si="53"/>
        <v>24</v>
      </c>
      <c r="AA397" s="63">
        <v>6</v>
      </c>
    </row>
    <row r="398" spans="1:27">
      <c r="A398">
        <v>397</v>
      </c>
      <c r="B398" t="s">
        <v>37</v>
      </c>
      <c r="C398">
        <v>12</v>
      </c>
      <c r="D398" s="35">
        <f t="shared" si="50"/>
        <v>16099652</v>
      </c>
      <c r="E398" s="38">
        <v>100010</v>
      </c>
      <c r="F398">
        <f t="shared" si="56"/>
        <v>10001</v>
      </c>
      <c r="H398" s="37">
        <v>1724569632</v>
      </c>
      <c r="I398" s="37">
        <f t="shared" si="55"/>
        <v>8677056</v>
      </c>
      <c r="J398" s="27">
        <v>4</v>
      </c>
      <c r="L398">
        <v>397</v>
      </c>
      <c r="M398">
        <f t="shared" si="52"/>
        <v>202854</v>
      </c>
      <c r="N398">
        <v>1024</v>
      </c>
      <c r="O398" s="41">
        <v>483992</v>
      </c>
      <c r="P398" s="47">
        <f t="shared" si="54"/>
        <v>1935968</v>
      </c>
      <c r="Q398" s="27">
        <v>710</v>
      </c>
      <c r="R398">
        <v>780</v>
      </c>
      <c r="S398" s="19" t="s">
        <v>101</v>
      </c>
      <c r="T398" s="19" t="s">
        <v>120</v>
      </c>
      <c r="U398" s="24">
        <v>4.0000000000000002E-4</v>
      </c>
      <c r="W398">
        <f t="shared" si="51"/>
        <v>18720</v>
      </c>
      <c r="X398" s="49">
        <v>17040</v>
      </c>
      <c r="Y398">
        <f t="shared" si="53"/>
        <v>24</v>
      </c>
      <c r="AA398" s="62">
        <v>6</v>
      </c>
    </row>
    <row r="399" spans="1:27">
      <c r="A399">
        <v>398</v>
      </c>
      <c r="B399" t="s">
        <v>37</v>
      </c>
      <c r="C399">
        <v>13</v>
      </c>
      <c r="D399" s="35">
        <f t="shared" si="50"/>
        <v>16199662</v>
      </c>
      <c r="E399" s="38">
        <v>110011</v>
      </c>
      <c r="F399">
        <f t="shared" si="56"/>
        <v>10001</v>
      </c>
      <c r="H399" s="37">
        <v>1733268576</v>
      </c>
      <c r="I399" s="37">
        <f t="shared" si="55"/>
        <v>8698944</v>
      </c>
      <c r="J399" s="26">
        <v>4</v>
      </c>
      <c r="L399">
        <v>398</v>
      </c>
      <c r="M399">
        <f t="shared" si="52"/>
        <v>203878</v>
      </c>
      <c r="N399">
        <v>1024</v>
      </c>
      <c r="O399" s="42">
        <v>484460</v>
      </c>
      <c r="P399" s="47">
        <f t="shared" si="54"/>
        <v>1937840</v>
      </c>
      <c r="Q399" s="26">
        <v>710</v>
      </c>
      <c r="R399">
        <v>780</v>
      </c>
      <c r="S399" s="19" t="s">
        <v>101</v>
      </c>
      <c r="T399" s="19" t="s">
        <v>120</v>
      </c>
      <c r="U399" s="24">
        <v>4.0000000000000002E-4</v>
      </c>
      <c r="W399">
        <f t="shared" si="51"/>
        <v>18720</v>
      </c>
      <c r="X399" s="50">
        <v>17040</v>
      </c>
      <c r="Y399">
        <f t="shared" si="53"/>
        <v>24</v>
      </c>
      <c r="AA399" s="63">
        <v>6</v>
      </c>
    </row>
    <row r="400" spans="1:27">
      <c r="A400">
        <v>399</v>
      </c>
      <c r="B400" t="s">
        <v>37</v>
      </c>
      <c r="C400">
        <v>14</v>
      </c>
      <c r="D400" s="35">
        <f t="shared" si="50"/>
        <v>16309673</v>
      </c>
      <c r="E400" s="38">
        <v>120012</v>
      </c>
      <c r="F400">
        <f t="shared" si="56"/>
        <v>10001</v>
      </c>
      <c r="H400" s="37">
        <v>870994720</v>
      </c>
      <c r="I400" s="37">
        <f t="shared" si="55"/>
        <v>-862273856</v>
      </c>
      <c r="J400" s="27">
        <v>8</v>
      </c>
      <c r="L400">
        <v>399</v>
      </c>
      <c r="M400">
        <f t="shared" si="52"/>
        <v>204902</v>
      </c>
      <c r="N400">
        <v>1024</v>
      </c>
      <c r="O400" s="41">
        <v>242482</v>
      </c>
      <c r="P400" s="47">
        <f t="shared" si="54"/>
        <v>1939856</v>
      </c>
      <c r="Q400" s="27">
        <v>710</v>
      </c>
      <c r="R400">
        <v>780</v>
      </c>
      <c r="S400" s="19" t="s">
        <v>101</v>
      </c>
      <c r="T400" s="19" t="s">
        <v>120</v>
      </c>
      <c r="U400" s="24">
        <v>4.0000000000000002E-4</v>
      </c>
      <c r="W400">
        <f t="shared" si="51"/>
        <v>18720</v>
      </c>
      <c r="X400" s="49">
        <v>17040</v>
      </c>
      <c r="Y400">
        <f t="shared" si="53"/>
        <v>24</v>
      </c>
      <c r="AA400" s="62">
        <v>6</v>
      </c>
    </row>
    <row r="401" spans="1:27" ht="17.25" thickBot="1">
      <c r="A401">
        <v>400</v>
      </c>
      <c r="B401" t="s">
        <v>37</v>
      </c>
      <c r="C401">
        <v>15</v>
      </c>
      <c r="D401" s="35">
        <f t="shared" si="50"/>
        <v>16429685</v>
      </c>
      <c r="E401" s="38">
        <v>130013</v>
      </c>
      <c r="F401">
        <f t="shared" si="56"/>
        <v>10001</v>
      </c>
      <c r="H401" s="37">
        <v>875366080</v>
      </c>
      <c r="I401" s="37">
        <f t="shared" si="55"/>
        <v>4371360</v>
      </c>
      <c r="J401" s="29">
        <v>8</v>
      </c>
      <c r="L401">
        <v>400</v>
      </c>
      <c r="M401">
        <f t="shared" si="52"/>
        <v>205926</v>
      </c>
      <c r="N401">
        <v>1024</v>
      </c>
      <c r="O401" s="44">
        <v>242728</v>
      </c>
      <c r="P401" s="47">
        <f t="shared" si="54"/>
        <v>1941824</v>
      </c>
      <c r="Q401" s="29">
        <v>710</v>
      </c>
      <c r="R401">
        <v>780</v>
      </c>
      <c r="S401" s="19" t="s">
        <v>102</v>
      </c>
      <c r="T401" s="19" t="s">
        <v>120</v>
      </c>
      <c r="U401" s="24">
        <v>4.0000000000000002E-4</v>
      </c>
      <c r="W401">
        <f t="shared" si="51"/>
        <v>18720</v>
      </c>
      <c r="X401" s="52">
        <v>17040</v>
      </c>
      <c r="Y401">
        <f t="shared" si="53"/>
        <v>24</v>
      </c>
      <c r="AA401" s="31">
        <v>6</v>
      </c>
    </row>
    <row r="402" spans="1:27">
      <c r="A402" s="6">
        <v>401</v>
      </c>
      <c r="B402" s="6" t="s">
        <v>37</v>
      </c>
      <c r="C402" s="6">
        <v>16</v>
      </c>
      <c r="D402" s="36">
        <f>D401+E401</f>
        <v>16559698</v>
      </c>
      <c r="E402" s="39">
        <v>1500000</v>
      </c>
      <c r="F402" s="6">
        <f t="shared" si="56"/>
        <v>1369987</v>
      </c>
      <c r="H402" s="37">
        <v>1294574888</v>
      </c>
      <c r="I402" s="37">
        <f t="shared" si="55"/>
        <v>419208808</v>
      </c>
      <c r="J402" s="30">
        <v>6</v>
      </c>
      <c r="L402" s="6">
        <v>401</v>
      </c>
      <c r="M402">
        <f t="shared" si="52"/>
        <v>215926</v>
      </c>
      <c r="N402">
        <v>10000</v>
      </c>
      <c r="O402" s="45">
        <v>340203</v>
      </c>
      <c r="P402" s="47">
        <f t="shared" si="54"/>
        <v>2041218</v>
      </c>
      <c r="Q402" s="30">
        <v>720</v>
      </c>
      <c r="R402">
        <v>790</v>
      </c>
      <c r="S402" s="19" t="s">
        <v>101</v>
      </c>
      <c r="T402" s="19" t="s">
        <v>120</v>
      </c>
      <c r="U402" s="24">
        <v>4.0000000000000002E-4</v>
      </c>
      <c r="W402">
        <f t="shared" si="51"/>
        <v>18960</v>
      </c>
      <c r="X402" s="53">
        <v>17280</v>
      </c>
      <c r="Y402">
        <f t="shared" si="53"/>
        <v>24</v>
      </c>
      <c r="AA402" s="65">
        <v>6</v>
      </c>
    </row>
    <row r="403" spans="1:27">
      <c r="A403">
        <v>402</v>
      </c>
      <c r="B403" t="s">
        <v>37</v>
      </c>
      <c r="C403">
        <v>17</v>
      </c>
      <c r="D403" s="35">
        <f t="shared" si="50"/>
        <v>18059698</v>
      </c>
      <c r="E403" s="38">
        <v>50005</v>
      </c>
      <c r="F403">
        <f t="shared" si="56"/>
        <v>-1449995</v>
      </c>
      <c r="H403" s="37">
        <v>1301039682</v>
      </c>
      <c r="I403" s="37">
        <f t="shared" si="55"/>
        <v>6464794</v>
      </c>
      <c r="J403" s="26">
        <v>6</v>
      </c>
      <c r="L403">
        <v>402</v>
      </c>
      <c r="M403">
        <f t="shared" si="52"/>
        <v>217277</v>
      </c>
      <c r="N403">
        <v>1351</v>
      </c>
      <c r="O403" s="42">
        <v>349660</v>
      </c>
      <c r="P403" s="47">
        <f t="shared" si="54"/>
        <v>2097960</v>
      </c>
      <c r="Q403" s="26">
        <v>720</v>
      </c>
      <c r="R403">
        <v>790</v>
      </c>
      <c r="S403" s="19" t="s">
        <v>101</v>
      </c>
      <c r="T403" s="19" t="s">
        <v>120</v>
      </c>
      <c r="U403" s="24">
        <v>4.0000000000000002E-4</v>
      </c>
      <c r="W403">
        <f t="shared" si="51"/>
        <v>18960</v>
      </c>
      <c r="X403" s="50">
        <v>17280</v>
      </c>
      <c r="Y403">
        <f t="shared" si="53"/>
        <v>24</v>
      </c>
      <c r="AA403" s="63">
        <v>6</v>
      </c>
    </row>
    <row r="404" spans="1:27">
      <c r="A404">
        <v>403</v>
      </c>
      <c r="B404" t="s">
        <v>37</v>
      </c>
      <c r="C404">
        <v>18</v>
      </c>
      <c r="D404" s="35">
        <f t="shared" si="50"/>
        <v>18109703</v>
      </c>
      <c r="E404" s="38">
        <v>60006</v>
      </c>
      <c r="F404">
        <f t="shared" si="56"/>
        <v>10001</v>
      </c>
      <c r="H404" s="37">
        <v>1307520558</v>
      </c>
      <c r="I404" s="37">
        <f t="shared" si="55"/>
        <v>6480876</v>
      </c>
      <c r="J404" s="27">
        <v>6</v>
      </c>
      <c r="L404">
        <v>403</v>
      </c>
      <c r="M404">
        <f t="shared" si="52"/>
        <v>218628</v>
      </c>
      <c r="N404">
        <v>1351</v>
      </c>
      <c r="O404" s="41">
        <v>350012</v>
      </c>
      <c r="P404" s="47">
        <f t="shared" si="54"/>
        <v>2100072</v>
      </c>
      <c r="Q404" s="27">
        <v>720</v>
      </c>
      <c r="R404">
        <v>790</v>
      </c>
      <c r="S404" s="19" t="s">
        <v>101</v>
      </c>
      <c r="T404" s="19" t="s">
        <v>120</v>
      </c>
      <c r="U404" s="24">
        <v>4.0000000000000002E-4</v>
      </c>
      <c r="W404">
        <f t="shared" si="51"/>
        <v>18960</v>
      </c>
      <c r="X404" s="49">
        <v>17280</v>
      </c>
      <c r="Y404">
        <f t="shared" si="53"/>
        <v>24</v>
      </c>
      <c r="AA404" s="62">
        <v>6</v>
      </c>
    </row>
    <row r="405" spans="1:27">
      <c r="A405">
        <v>404</v>
      </c>
      <c r="B405" t="s">
        <v>37</v>
      </c>
      <c r="C405">
        <v>19</v>
      </c>
      <c r="D405" s="35">
        <f t="shared" si="50"/>
        <v>18169709</v>
      </c>
      <c r="E405" s="38">
        <v>70007</v>
      </c>
      <c r="F405">
        <f t="shared" si="56"/>
        <v>10001</v>
      </c>
      <c r="H405" s="37">
        <v>438005850</v>
      </c>
      <c r="I405" s="37">
        <f t="shared" si="55"/>
        <v>-869514708</v>
      </c>
      <c r="J405" s="26">
        <v>18</v>
      </c>
      <c r="L405">
        <v>404</v>
      </c>
      <c r="M405">
        <f t="shared" si="52"/>
        <v>219979</v>
      </c>
      <c r="N405">
        <v>1351</v>
      </c>
      <c r="O405" s="42">
        <v>116782</v>
      </c>
      <c r="P405" s="47">
        <f t="shared" si="54"/>
        <v>2102076</v>
      </c>
      <c r="Q405" s="26">
        <v>720</v>
      </c>
      <c r="R405">
        <v>790</v>
      </c>
      <c r="S405" s="19" t="s">
        <v>101</v>
      </c>
      <c r="T405" s="19" t="s">
        <v>120</v>
      </c>
      <c r="U405" s="24">
        <v>4.0000000000000002E-4</v>
      </c>
      <c r="W405">
        <f t="shared" si="51"/>
        <v>18960</v>
      </c>
      <c r="X405" s="50">
        <v>17280</v>
      </c>
      <c r="Y405">
        <f t="shared" si="53"/>
        <v>24</v>
      </c>
      <c r="AA405" s="63">
        <v>6</v>
      </c>
    </row>
    <row r="406" spans="1:27">
      <c r="A406">
        <v>405</v>
      </c>
      <c r="B406" t="s">
        <v>37</v>
      </c>
      <c r="C406">
        <v>20</v>
      </c>
      <c r="D406" s="35">
        <f t="shared" si="50"/>
        <v>18239716</v>
      </c>
      <c r="E406" s="38">
        <v>80008</v>
      </c>
      <c r="F406">
        <f t="shared" si="56"/>
        <v>10001</v>
      </c>
      <c r="H406" s="37">
        <v>440176886</v>
      </c>
      <c r="I406" s="37">
        <f t="shared" si="55"/>
        <v>2171036</v>
      </c>
      <c r="J406" s="27">
        <v>18</v>
      </c>
      <c r="L406">
        <v>405</v>
      </c>
      <c r="M406">
        <f t="shared" si="52"/>
        <v>221330</v>
      </c>
      <c r="N406">
        <v>1351</v>
      </c>
      <c r="O406" s="41">
        <v>116899</v>
      </c>
      <c r="P406" s="47">
        <f t="shared" si="54"/>
        <v>2104182</v>
      </c>
      <c r="Q406" s="27">
        <v>720</v>
      </c>
      <c r="R406">
        <v>790</v>
      </c>
      <c r="S406" s="19" t="s">
        <v>102</v>
      </c>
      <c r="T406" s="19" t="s">
        <v>120</v>
      </c>
      <c r="U406" s="24">
        <v>4.0000000000000002E-4</v>
      </c>
      <c r="W406">
        <f t="shared" si="51"/>
        <v>18960</v>
      </c>
      <c r="X406" s="49">
        <v>17280</v>
      </c>
      <c r="Y406">
        <f t="shared" si="53"/>
        <v>24</v>
      </c>
      <c r="AA406" s="62">
        <v>6</v>
      </c>
    </row>
    <row r="407" spans="1:27">
      <c r="A407">
        <v>406</v>
      </c>
      <c r="B407" t="s">
        <v>38</v>
      </c>
      <c r="C407">
        <v>1</v>
      </c>
      <c r="D407" s="35">
        <f t="shared" si="50"/>
        <v>18319724</v>
      </c>
      <c r="E407" s="38">
        <v>90009</v>
      </c>
      <c r="F407">
        <f t="shared" si="56"/>
        <v>10001</v>
      </c>
      <c r="H407" s="37">
        <v>568739930</v>
      </c>
      <c r="I407" s="37">
        <f t="shared" si="55"/>
        <v>128563044</v>
      </c>
      <c r="J407" s="26">
        <v>14</v>
      </c>
      <c r="L407">
        <v>406</v>
      </c>
      <c r="M407">
        <f t="shared" si="52"/>
        <v>222681</v>
      </c>
      <c r="N407">
        <v>1351</v>
      </c>
      <c r="O407" s="42">
        <v>150441</v>
      </c>
      <c r="P407" s="47">
        <f t="shared" si="54"/>
        <v>2106174</v>
      </c>
      <c r="Q407" s="26">
        <v>720</v>
      </c>
      <c r="R407">
        <v>790</v>
      </c>
      <c r="S407" s="19" t="s">
        <v>101</v>
      </c>
      <c r="T407" s="19" t="s">
        <v>120</v>
      </c>
      <c r="U407" s="24">
        <v>4.0000000000000002E-4</v>
      </c>
      <c r="W407">
        <f t="shared" si="51"/>
        <v>18960</v>
      </c>
      <c r="X407" s="50">
        <v>17280</v>
      </c>
      <c r="Y407">
        <f t="shared" si="53"/>
        <v>24</v>
      </c>
      <c r="AA407" s="63">
        <v>6</v>
      </c>
    </row>
    <row r="408" spans="1:27">
      <c r="A408">
        <v>407</v>
      </c>
      <c r="B408" t="s">
        <v>38</v>
      </c>
      <c r="C408">
        <v>2</v>
      </c>
      <c r="D408" s="35">
        <f t="shared" si="50"/>
        <v>18409733</v>
      </c>
      <c r="E408" s="38">
        <v>100010</v>
      </c>
      <c r="F408">
        <f t="shared" si="56"/>
        <v>10001</v>
      </c>
      <c r="H408" s="37">
        <v>571545032</v>
      </c>
      <c r="I408" s="37">
        <f t="shared" si="55"/>
        <v>2805102</v>
      </c>
      <c r="J408" s="27">
        <v>14</v>
      </c>
      <c r="L408">
        <v>407</v>
      </c>
      <c r="M408">
        <f t="shared" si="52"/>
        <v>224032</v>
      </c>
      <c r="N408">
        <v>1351</v>
      </c>
      <c r="O408" s="41">
        <v>150591</v>
      </c>
      <c r="P408" s="47">
        <f t="shared" si="54"/>
        <v>2108274</v>
      </c>
      <c r="Q408" s="27">
        <v>720</v>
      </c>
      <c r="R408">
        <v>790</v>
      </c>
      <c r="S408" s="19" t="s">
        <v>101</v>
      </c>
      <c r="T408" s="19" t="s">
        <v>120</v>
      </c>
      <c r="U408" s="24">
        <v>4.0000000000000002E-4</v>
      </c>
      <c r="W408">
        <f t="shared" si="51"/>
        <v>18960</v>
      </c>
      <c r="X408" s="49">
        <v>17280</v>
      </c>
      <c r="Y408">
        <f t="shared" si="53"/>
        <v>24</v>
      </c>
      <c r="AA408" s="62">
        <v>6</v>
      </c>
    </row>
    <row r="409" spans="1:27">
      <c r="A409">
        <v>408</v>
      </c>
      <c r="B409" t="s">
        <v>38</v>
      </c>
      <c r="C409">
        <v>3</v>
      </c>
      <c r="D409" s="35">
        <f t="shared" si="50"/>
        <v>18509743</v>
      </c>
      <c r="E409" s="38">
        <v>110011</v>
      </c>
      <c r="F409">
        <f t="shared" si="56"/>
        <v>10001</v>
      </c>
      <c r="H409" s="37">
        <v>574357070</v>
      </c>
      <c r="I409" s="37">
        <f t="shared" si="55"/>
        <v>2812038</v>
      </c>
      <c r="J409" s="26">
        <v>14</v>
      </c>
      <c r="L409">
        <v>408</v>
      </c>
      <c r="M409">
        <f t="shared" si="52"/>
        <v>225383</v>
      </c>
      <c r="N409">
        <v>1351</v>
      </c>
      <c r="O409" s="42">
        <v>150740</v>
      </c>
      <c r="P409" s="47">
        <f t="shared" si="54"/>
        <v>2110360</v>
      </c>
      <c r="Q409" s="26">
        <v>720</v>
      </c>
      <c r="R409">
        <v>790</v>
      </c>
      <c r="S409" s="19" t="s">
        <v>101</v>
      </c>
      <c r="T409" s="19" t="s">
        <v>120</v>
      </c>
      <c r="U409" s="24">
        <v>4.0000000000000002E-4</v>
      </c>
      <c r="W409">
        <f t="shared" si="51"/>
        <v>18960</v>
      </c>
      <c r="X409" s="50">
        <v>17280</v>
      </c>
      <c r="Y409">
        <f t="shared" si="53"/>
        <v>24</v>
      </c>
      <c r="AA409" s="63">
        <v>6</v>
      </c>
    </row>
    <row r="410" spans="1:27">
      <c r="A410">
        <v>409</v>
      </c>
      <c r="B410" t="s">
        <v>38</v>
      </c>
      <c r="C410">
        <v>4</v>
      </c>
      <c r="D410" s="35">
        <f t="shared" si="50"/>
        <v>18619754</v>
      </c>
      <c r="E410" s="38">
        <v>120012</v>
      </c>
      <c r="F410">
        <f t="shared" si="56"/>
        <v>10001</v>
      </c>
      <c r="H410" s="37">
        <v>448914682</v>
      </c>
      <c r="I410" s="37">
        <f t="shared" si="55"/>
        <v>-125442388</v>
      </c>
      <c r="J410" s="27">
        <v>18</v>
      </c>
      <c r="L410">
        <v>409</v>
      </c>
      <c r="M410">
        <f t="shared" si="52"/>
        <v>226734</v>
      </c>
      <c r="N410">
        <v>1351</v>
      </c>
      <c r="O410" s="41">
        <v>117361</v>
      </c>
      <c r="P410" s="47">
        <f t="shared" si="54"/>
        <v>2112498</v>
      </c>
      <c r="Q410" s="27">
        <v>720</v>
      </c>
      <c r="R410">
        <v>790</v>
      </c>
      <c r="S410" s="19" t="s">
        <v>101</v>
      </c>
      <c r="T410" s="19" t="s">
        <v>120</v>
      </c>
      <c r="U410" s="24">
        <v>4.0000000000000002E-4</v>
      </c>
      <c r="W410">
        <f t="shared" si="51"/>
        <v>18960</v>
      </c>
      <c r="X410" s="49">
        <v>17280</v>
      </c>
      <c r="Y410">
        <f t="shared" si="53"/>
        <v>24</v>
      </c>
      <c r="AA410" s="62">
        <v>6</v>
      </c>
    </row>
    <row r="411" spans="1:27">
      <c r="A411">
        <v>410</v>
      </c>
      <c r="B411" t="s">
        <v>38</v>
      </c>
      <c r="C411">
        <v>5</v>
      </c>
      <c r="D411" s="35">
        <f t="shared" si="50"/>
        <v>18739766</v>
      </c>
      <c r="E411" s="38">
        <v>130013</v>
      </c>
      <c r="F411">
        <f t="shared" si="56"/>
        <v>10001</v>
      </c>
      <c r="H411" s="37">
        <v>451112544</v>
      </c>
      <c r="I411" s="37">
        <f t="shared" si="55"/>
        <v>2197862</v>
      </c>
      <c r="J411" s="26">
        <v>18</v>
      </c>
      <c r="L411">
        <v>410</v>
      </c>
      <c r="M411">
        <f t="shared" si="52"/>
        <v>228085</v>
      </c>
      <c r="N411">
        <v>1351</v>
      </c>
      <c r="O411" s="42">
        <v>117482</v>
      </c>
      <c r="P411" s="47">
        <f t="shared" si="54"/>
        <v>2114676</v>
      </c>
      <c r="Q411" s="26">
        <v>720</v>
      </c>
      <c r="R411">
        <v>790</v>
      </c>
      <c r="S411" s="19" t="s">
        <v>102</v>
      </c>
      <c r="T411" s="19" t="s">
        <v>120</v>
      </c>
      <c r="U411" s="24">
        <v>4.0000000000000002E-4</v>
      </c>
      <c r="W411">
        <f t="shared" si="51"/>
        <v>18960</v>
      </c>
      <c r="X411" s="50">
        <v>17280</v>
      </c>
      <c r="Y411">
        <f t="shared" si="53"/>
        <v>24</v>
      </c>
      <c r="AA411" s="63">
        <v>6</v>
      </c>
    </row>
    <row r="412" spans="1:27">
      <c r="A412" s="6">
        <v>411</v>
      </c>
      <c r="B412" s="6" t="s">
        <v>38</v>
      </c>
      <c r="C412" s="6">
        <v>6</v>
      </c>
      <c r="D412" s="36">
        <f t="shared" si="50"/>
        <v>18869779</v>
      </c>
      <c r="E412" s="39">
        <v>1500000</v>
      </c>
      <c r="F412" s="6">
        <f t="shared" si="56"/>
        <v>1369987</v>
      </c>
      <c r="H412" s="37">
        <v>509916496</v>
      </c>
      <c r="I412" s="37">
        <f t="shared" si="55"/>
        <v>58803952</v>
      </c>
      <c r="J412" s="27">
        <v>16</v>
      </c>
      <c r="L412" s="6">
        <v>411</v>
      </c>
      <c r="M412">
        <f t="shared" si="52"/>
        <v>229436</v>
      </c>
      <c r="N412">
        <v>1351</v>
      </c>
      <c r="O412" s="41">
        <v>132278</v>
      </c>
      <c r="P412" s="47">
        <f t="shared" si="54"/>
        <v>2116448</v>
      </c>
      <c r="Q412" s="27">
        <v>730</v>
      </c>
      <c r="R412">
        <v>800</v>
      </c>
      <c r="S412" s="19" t="s">
        <v>101</v>
      </c>
      <c r="T412" s="19" t="s">
        <v>120</v>
      </c>
      <c r="U412" s="24">
        <v>4.0000000000000002E-4</v>
      </c>
      <c r="W412">
        <f t="shared" si="51"/>
        <v>19200</v>
      </c>
      <c r="X412" s="49">
        <v>17520</v>
      </c>
      <c r="Y412">
        <f t="shared" si="53"/>
        <v>24</v>
      </c>
      <c r="AA412" s="62">
        <v>6</v>
      </c>
    </row>
    <row r="413" spans="1:27">
      <c r="A413">
        <v>412</v>
      </c>
      <c r="B413" t="s">
        <v>38</v>
      </c>
      <c r="C413">
        <v>7</v>
      </c>
      <c r="D413" s="35">
        <f t="shared" si="50"/>
        <v>20369779</v>
      </c>
      <c r="E413" s="38">
        <v>50005</v>
      </c>
      <c r="F413">
        <f t="shared" si="56"/>
        <v>-1449995</v>
      </c>
      <c r="H413" s="37">
        <v>512400842</v>
      </c>
      <c r="I413" s="37">
        <f t="shared" si="55"/>
        <v>2484346</v>
      </c>
      <c r="J413" s="26">
        <v>16</v>
      </c>
      <c r="L413">
        <v>412</v>
      </c>
      <c r="M413">
        <f t="shared" si="52"/>
        <v>230787</v>
      </c>
      <c r="N413">
        <v>1351</v>
      </c>
      <c r="O413" s="42">
        <v>132419</v>
      </c>
      <c r="P413" s="47">
        <f t="shared" si="54"/>
        <v>2118704</v>
      </c>
      <c r="Q413" s="26">
        <v>730</v>
      </c>
      <c r="R413">
        <v>800</v>
      </c>
      <c r="S413" s="19" t="s">
        <v>101</v>
      </c>
      <c r="T413" s="19" t="s">
        <v>120</v>
      </c>
      <c r="U413" s="24">
        <v>4.0000000000000002E-4</v>
      </c>
      <c r="W413">
        <f t="shared" si="51"/>
        <v>19200</v>
      </c>
      <c r="X413" s="50">
        <v>17520</v>
      </c>
      <c r="Y413">
        <f t="shared" si="53"/>
        <v>24</v>
      </c>
      <c r="AA413" s="63">
        <v>6</v>
      </c>
    </row>
    <row r="414" spans="1:27">
      <c r="A414">
        <v>413</v>
      </c>
      <c r="B414" t="s">
        <v>38</v>
      </c>
      <c r="C414">
        <v>8</v>
      </c>
      <c r="D414" s="35">
        <f t="shared" si="50"/>
        <v>20419784</v>
      </c>
      <c r="E414" s="38">
        <v>60006</v>
      </c>
      <c r="F414">
        <f t="shared" si="56"/>
        <v>10001</v>
      </c>
      <c r="H414" s="37">
        <v>514891274</v>
      </c>
      <c r="I414" s="37">
        <f t="shared" si="55"/>
        <v>2490432</v>
      </c>
      <c r="J414" s="27">
        <v>16</v>
      </c>
      <c r="L414">
        <v>413</v>
      </c>
      <c r="M414">
        <f t="shared" si="52"/>
        <v>232138</v>
      </c>
      <c r="N414">
        <v>1351</v>
      </c>
      <c r="O414" s="41">
        <v>132554</v>
      </c>
      <c r="P414" s="47">
        <f t="shared" si="54"/>
        <v>2120864</v>
      </c>
      <c r="Q414" s="27">
        <v>730</v>
      </c>
      <c r="R414">
        <v>800</v>
      </c>
      <c r="S414" s="19" t="s">
        <v>101</v>
      </c>
      <c r="T414" s="19" t="s">
        <v>120</v>
      </c>
      <c r="U414" s="24">
        <v>4.0000000000000002E-4</v>
      </c>
      <c r="W414">
        <f t="shared" si="51"/>
        <v>19200</v>
      </c>
      <c r="X414" s="49">
        <v>17520</v>
      </c>
      <c r="Y414">
        <f t="shared" si="53"/>
        <v>24</v>
      </c>
      <c r="AA414" s="62">
        <v>6</v>
      </c>
    </row>
    <row r="415" spans="1:27">
      <c r="A415">
        <v>414</v>
      </c>
      <c r="B415" t="s">
        <v>38</v>
      </c>
      <c r="C415">
        <v>9</v>
      </c>
      <c r="D415" s="35">
        <f t="shared" si="50"/>
        <v>20479790</v>
      </c>
      <c r="E415" s="38">
        <v>70007</v>
      </c>
      <c r="F415">
        <f t="shared" si="56"/>
        <v>10001</v>
      </c>
      <c r="H415" s="37">
        <v>2069550794</v>
      </c>
      <c r="I415" s="37">
        <f t="shared" si="55"/>
        <v>1554659520</v>
      </c>
      <c r="J415" s="26">
        <v>4</v>
      </c>
      <c r="L415">
        <v>414</v>
      </c>
      <c r="M415">
        <f t="shared" si="52"/>
        <v>233489</v>
      </c>
      <c r="N415">
        <v>1351</v>
      </c>
      <c r="O415" s="42">
        <v>530768</v>
      </c>
      <c r="P415" s="47">
        <f t="shared" si="54"/>
        <v>2123072</v>
      </c>
      <c r="Q415" s="26">
        <v>730</v>
      </c>
      <c r="R415">
        <v>800</v>
      </c>
      <c r="S415" s="19" t="s">
        <v>101</v>
      </c>
      <c r="T415" s="19" t="s">
        <v>120</v>
      </c>
      <c r="U415" s="24">
        <v>4.0000000000000002E-4</v>
      </c>
      <c r="W415">
        <f t="shared" si="51"/>
        <v>19200</v>
      </c>
      <c r="X415" s="50">
        <v>17520</v>
      </c>
      <c r="Y415">
        <f t="shared" si="53"/>
        <v>24</v>
      </c>
      <c r="AA415" s="63">
        <v>6</v>
      </c>
    </row>
    <row r="416" spans="1:27">
      <c r="A416">
        <v>415</v>
      </c>
      <c r="B416" t="s">
        <v>38</v>
      </c>
      <c r="C416">
        <v>10</v>
      </c>
      <c r="D416" s="35">
        <f t="shared" si="50"/>
        <v>20549797</v>
      </c>
      <c r="E416" s="38">
        <v>80008</v>
      </c>
      <c r="F416">
        <f t="shared" si="56"/>
        <v>10001</v>
      </c>
      <c r="H416" s="37">
        <v>2079560700</v>
      </c>
      <c r="I416" s="37">
        <f t="shared" si="55"/>
        <v>10009906</v>
      </c>
      <c r="J416" s="27">
        <v>4</v>
      </c>
      <c r="L416">
        <v>415</v>
      </c>
      <c r="M416">
        <f t="shared" si="52"/>
        <v>234840</v>
      </c>
      <c r="N416">
        <v>1351</v>
      </c>
      <c r="O416" s="41">
        <v>531312</v>
      </c>
      <c r="P416" s="47">
        <f t="shared" si="54"/>
        <v>2125248</v>
      </c>
      <c r="Q416" s="27">
        <v>730</v>
      </c>
      <c r="R416">
        <v>800</v>
      </c>
      <c r="S416" s="19" t="s">
        <v>102</v>
      </c>
      <c r="T416" s="19" t="s">
        <v>120</v>
      </c>
      <c r="U416" s="24">
        <v>4.0000000000000002E-4</v>
      </c>
      <c r="W416">
        <f t="shared" si="51"/>
        <v>19200</v>
      </c>
      <c r="X416" s="49">
        <v>17520</v>
      </c>
      <c r="Y416">
        <f t="shared" si="53"/>
        <v>24</v>
      </c>
      <c r="AA416" s="62">
        <v>6</v>
      </c>
    </row>
    <row r="417" spans="1:27">
      <c r="A417">
        <v>416</v>
      </c>
      <c r="B417" t="s">
        <v>39</v>
      </c>
      <c r="C417">
        <v>1</v>
      </c>
      <c r="D417" s="35">
        <f t="shared" si="50"/>
        <v>20629805</v>
      </c>
      <c r="E417" s="38">
        <v>90009</v>
      </c>
      <c r="F417">
        <f t="shared" si="56"/>
        <v>10001</v>
      </c>
      <c r="H417" s="37">
        <v>2089594746</v>
      </c>
      <c r="I417" s="37">
        <f t="shared" si="55"/>
        <v>10034046</v>
      </c>
      <c r="J417" s="26">
        <v>4</v>
      </c>
      <c r="L417">
        <v>416</v>
      </c>
      <c r="M417">
        <f t="shared" si="52"/>
        <v>236191</v>
      </c>
      <c r="N417">
        <v>1351</v>
      </c>
      <c r="O417" s="42">
        <v>531832</v>
      </c>
      <c r="P417" s="47">
        <f t="shared" si="54"/>
        <v>2127328</v>
      </c>
      <c r="Q417" s="26">
        <v>730</v>
      </c>
      <c r="R417">
        <v>800</v>
      </c>
      <c r="S417" s="19" t="s">
        <v>101</v>
      </c>
      <c r="T417" s="19" t="s">
        <v>120</v>
      </c>
      <c r="U417" s="24">
        <v>4.4999999999999999E-4</v>
      </c>
      <c r="W417">
        <f t="shared" si="51"/>
        <v>19200</v>
      </c>
      <c r="X417" s="50">
        <v>17520</v>
      </c>
      <c r="Y417">
        <f t="shared" si="53"/>
        <v>24</v>
      </c>
      <c r="AA417" s="63">
        <v>6</v>
      </c>
    </row>
    <row r="418" spans="1:27">
      <c r="A418">
        <v>417</v>
      </c>
      <c r="B418" t="s">
        <v>39</v>
      </c>
      <c r="C418">
        <v>2</v>
      </c>
      <c r="D418" s="35">
        <f t="shared" si="50"/>
        <v>20719814</v>
      </c>
      <c r="E418" s="38">
        <v>100010</v>
      </c>
      <c r="F418">
        <f t="shared" si="56"/>
        <v>10001</v>
      </c>
      <c r="H418" s="37">
        <v>2099652966</v>
      </c>
      <c r="I418" s="37">
        <f t="shared" si="55"/>
        <v>10058220</v>
      </c>
      <c r="J418" s="27">
        <v>4</v>
      </c>
      <c r="L418">
        <v>417</v>
      </c>
      <c r="M418">
        <f t="shared" si="52"/>
        <v>237542</v>
      </c>
      <c r="N418">
        <v>1351</v>
      </c>
      <c r="O418" s="41">
        <v>532392</v>
      </c>
      <c r="P418" s="47">
        <f t="shared" si="54"/>
        <v>2129568</v>
      </c>
      <c r="Q418" s="27">
        <v>730</v>
      </c>
      <c r="R418">
        <v>800</v>
      </c>
      <c r="S418" s="19" t="s">
        <v>101</v>
      </c>
      <c r="T418" s="19" t="s">
        <v>120</v>
      </c>
      <c r="U418" s="24">
        <v>4.4999999999999999E-4</v>
      </c>
      <c r="W418">
        <f t="shared" si="51"/>
        <v>19200</v>
      </c>
      <c r="X418" s="49">
        <v>17520</v>
      </c>
      <c r="Y418">
        <f t="shared" si="53"/>
        <v>24</v>
      </c>
      <c r="AA418" s="62">
        <v>6</v>
      </c>
    </row>
    <row r="419" spans="1:27">
      <c r="A419">
        <v>418</v>
      </c>
      <c r="B419" t="s">
        <v>39</v>
      </c>
      <c r="C419">
        <v>3</v>
      </c>
      <c r="D419" s="35">
        <f t="shared" ref="D419:D483" si="57">D418+E418</f>
        <v>20819824</v>
      </c>
      <c r="E419" s="38">
        <v>110011</v>
      </c>
      <c r="F419">
        <f t="shared" si="56"/>
        <v>10001</v>
      </c>
      <c r="H419" s="37">
        <v>527433840</v>
      </c>
      <c r="I419" s="37">
        <f t="shared" si="55"/>
        <v>-1572219126</v>
      </c>
      <c r="J419" s="26">
        <v>16</v>
      </c>
      <c r="L419">
        <v>418</v>
      </c>
      <c r="M419">
        <f t="shared" si="52"/>
        <v>238893</v>
      </c>
      <c r="N419">
        <v>1351</v>
      </c>
      <c r="O419" s="42">
        <v>133227</v>
      </c>
      <c r="P419" s="47">
        <f t="shared" si="54"/>
        <v>2131632</v>
      </c>
      <c r="Q419" s="26">
        <v>730</v>
      </c>
      <c r="R419">
        <v>800</v>
      </c>
      <c r="S419" s="19" t="s">
        <v>101</v>
      </c>
      <c r="T419" s="19" t="s">
        <v>120</v>
      </c>
      <c r="U419" s="24">
        <v>4.4999999999999999E-4</v>
      </c>
      <c r="W419">
        <f t="shared" si="51"/>
        <v>19200</v>
      </c>
      <c r="X419" s="50">
        <v>17520</v>
      </c>
      <c r="Y419">
        <f t="shared" si="53"/>
        <v>24</v>
      </c>
      <c r="AA419" s="63">
        <v>6</v>
      </c>
    </row>
    <row r="420" spans="1:27">
      <c r="A420">
        <v>419</v>
      </c>
      <c r="B420" t="s">
        <v>39</v>
      </c>
      <c r="C420">
        <v>4</v>
      </c>
      <c r="D420" s="35">
        <f t="shared" si="57"/>
        <v>20929835</v>
      </c>
      <c r="E420" s="38">
        <v>120012</v>
      </c>
      <c r="F420">
        <f t="shared" si="56"/>
        <v>10001</v>
      </c>
      <c r="H420" s="37">
        <v>471134838</v>
      </c>
      <c r="I420" s="37">
        <f t="shared" si="55"/>
        <v>-56299002</v>
      </c>
      <c r="J420" s="27">
        <v>18</v>
      </c>
      <c r="L420">
        <v>419</v>
      </c>
      <c r="M420">
        <f t="shared" si="52"/>
        <v>240244</v>
      </c>
      <c r="N420">
        <v>1351</v>
      </c>
      <c r="O420" s="41">
        <v>118561</v>
      </c>
      <c r="P420" s="47">
        <f t="shared" si="54"/>
        <v>2134098</v>
      </c>
      <c r="Q420" s="27">
        <v>730</v>
      </c>
      <c r="R420">
        <v>800</v>
      </c>
      <c r="S420" s="19" t="s">
        <v>101</v>
      </c>
      <c r="T420" s="19" t="s">
        <v>120</v>
      </c>
      <c r="U420" s="24">
        <v>4.4999999999999999E-4</v>
      </c>
      <c r="W420">
        <f t="shared" si="51"/>
        <v>19200</v>
      </c>
      <c r="X420" s="49">
        <v>17520</v>
      </c>
      <c r="Y420">
        <f t="shared" si="53"/>
        <v>24</v>
      </c>
      <c r="AA420" s="62">
        <v>6</v>
      </c>
    </row>
    <row r="421" spans="1:27" ht="17.25" thickBot="1">
      <c r="A421">
        <v>420</v>
      </c>
      <c r="B421" t="s">
        <v>39</v>
      </c>
      <c r="C421">
        <v>5</v>
      </c>
      <c r="D421" s="35">
        <f t="shared" si="57"/>
        <v>21049847</v>
      </c>
      <c r="E421" s="38">
        <v>130013</v>
      </c>
      <c r="F421">
        <f t="shared" si="56"/>
        <v>10001</v>
      </c>
      <c r="H421" s="37">
        <v>473386386</v>
      </c>
      <c r="I421" s="37">
        <f t="shared" si="55"/>
        <v>2251548</v>
      </c>
      <c r="J421" s="29">
        <v>18</v>
      </c>
      <c r="L421">
        <v>420</v>
      </c>
      <c r="M421">
        <f t="shared" si="52"/>
        <v>241595</v>
      </c>
      <c r="N421">
        <v>1351</v>
      </c>
      <c r="O421" s="44">
        <v>118682</v>
      </c>
      <c r="P421" s="47">
        <f t="shared" si="54"/>
        <v>2136276</v>
      </c>
      <c r="Q421" s="29">
        <v>730</v>
      </c>
      <c r="R421">
        <v>800</v>
      </c>
      <c r="S421" s="19" t="s">
        <v>102</v>
      </c>
      <c r="T421" s="19" t="s">
        <v>120</v>
      </c>
      <c r="U421" s="24">
        <v>4.4999999999999999E-4</v>
      </c>
      <c r="W421">
        <f t="shared" si="51"/>
        <v>19200</v>
      </c>
      <c r="X421" s="52">
        <v>17520</v>
      </c>
      <c r="Y421">
        <f t="shared" si="53"/>
        <v>24</v>
      </c>
      <c r="AA421" s="31">
        <v>6</v>
      </c>
    </row>
    <row r="422" spans="1:27">
      <c r="A422" s="6">
        <v>421</v>
      </c>
      <c r="B422" s="6" t="s">
        <v>39</v>
      </c>
      <c r="C422" s="6">
        <v>6</v>
      </c>
      <c r="D422" s="36">
        <f t="shared" si="57"/>
        <v>21179860</v>
      </c>
      <c r="E422" s="39">
        <v>1500000</v>
      </c>
      <c r="F422" s="40">
        <f>E422-E421</f>
        <v>1369987</v>
      </c>
      <c r="H422" s="37">
        <v>941438016</v>
      </c>
      <c r="I422" s="37">
        <f t="shared" si="55"/>
        <v>468051630</v>
      </c>
      <c r="J422" s="30">
        <v>10</v>
      </c>
      <c r="L422" s="6">
        <v>421</v>
      </c>
      <c r="M422">
        <f t="shared" si="52"/>
        <v>242946</v>
      </c>
      <c r="N422">
        <v>1351</v>
      </c>
      <c r="O422" s="45">
        <v>224506</v>
      </c>
      <c r="P422" s="47">
        <f t="shared" si="54"/>
        <v>2245060</v>
      </c>
      <c r="Q422" s="30">
        <v>740</v>
      </c>
      <c r="R422">
        <v>810</v>
      </c>
      <c r="S422" s="19" t="s">
        <v>101</v>
      </c>
      <c r="T422" s="19" t="s">
        <v>120</v>
      </c>
      <c r="U422" s="24">
        <v>4.4999999999999999E-4</v>
      </c>
      <c r="W422">
        <f t="shared" ref="W422:W485" si="58">Y422*R422</f>
        <v>19440</v>
      </c>
      <c r="X422" s="53">
        <v>17760</v>
      </c>
      <c r="Y422">
        <f t="shared" si="53"/>
        <v>24</v>
      </c>
      <c r="AA422" s="65">
        <v>6</v>
      </c>
    </row>
    <row r="423" spans="1:27">
      <c r="A423">
        <v>422</v>
      </c>
      <c r="B423" t="s">
        <v>39</v>
      </c>
      <c r="C423">
        <v>7</v>
      </c>
      <c r="D423" s="35">
        <f t="shared" si="57"/>
        <v>22679860</v>
      </c>
      <c r="E423" s="38">
        <v>50005</v>
      </c>
      <c r="F423">
        <f t="shared" si="56"/>
        <v>-1449995</v>
      </c>
      <c r="H423" s="37">
        <v>945915732</v>
      </c>
      <c r="I423" s="37">
        <f t="shared" si="55"/>
        <v>4477716</v>
      </c>
      <c r="J423" s="26">
        <v>10</v>
      </c>
      <c r="L423">
        <v>422</v>
      </c>
      <c r="M423">
        <f t="shared" si="52"/>
        <v>244297</v>
      </c>
      <c r="N423">
        <v>1351</v>
      </c>
      <c r="O423" s="42">
        <v>230747</v>
      </c>
      <c r="P423" s="47">
        <f t="shared" si="54"/>
        <v>2307470</v>
      </c>
      <c r="Q423" s="26">
        <v>740</v>
      </c>
      <c r="R423">
        <v>810</v>
      </c>
      <c r="S423" s="19" t="s">
        <v>101</v>
      </c>
      <c r="T423" s="19" t="s">
        <v>120</v>
      </c>
      <c r="U423" s="24">
        <v>4.4999999999999999E-4</v>
      </c>
      <c r="W423">
        <f t="shared" si="58"/>
        <v>19440</v>
      </c>
      <c r="X423" s="50">
        <v>17760</v>
      </c>
      <c r="Y423">
        <f t="shared" si="53"/>
        <v>24</v>
      </c>
      <c r="AA423" s="63">
        <v>6</v>
      </c>
    </row>
    <row r="424" spans="1:27">
      <c r="A424">
        <v>423</v>
      </c>
      <c r="B424" t="s">
        <v>39</v>
      </c>
      <c r="C424">
        <v>8</v>
      </c>
      <c r="D424" s="35">
        <f t="shared" si="57"/>
        <v>22729865</v>
      </c>
      <c r="E424" s="38">
        <v>60006</v>
      </c>
      <c r="F424">
        <f t="shared" si="56"/>
        <v>10001</v>
      </c>
      <c r="H424" s="37">
        <v>2376010116</v>
      </c>
      <c r="I424" s="37">
        <f t="shared" si="55"/>
        <v>1430094384</v>
      </c>
      <c r="J424" s="27">
        <v>4</v>
      </c>
      <c r="L424">
        <v>423</v>
      </c>
      <c r="M424">
        <f t="shared" si="52"/>
        <v>245648</v>
      </c>
      <c r="N424">
        <v>1351</v>
      </c>
      <c r="O424" s="41">
        <v>577448</v>
      </c>
      <c r="P424" s="47">
        <f t="shared" si="54"/>
        <v>2309792</v>
      </c>
      <c r="Q424" s="27">
        <v>740</v>
      </c>
      <c r="R424">
        <v>810</v>
      </c>
      <c r="S424" s="19" t="s">
        <v>101</v>
      </c>
      <c r="T424" s="19" t="s">
        <v>120</v>
      </c>
      <c r="U424" s="24">
        <v>4.4999999999999999E-4</v>
      </c>
      <c r="W424">
        <f t="shared" si="58"/>
        <v>19440</v>
      </c>
      <c r="X424" s="49">
        <v>17760</v>
      </c>
      <c r="Y424">
        <f t="shared" si="53"/>
        <v>24</v>
      </c>
      <c r="AA424" s="62">
        <v>6</v>
      </c>
    </row>
    <row r="425" spans="1:27">
      <c r="A425">
        <v>424</v>
      </c>
      <c r="B425" t="s">
        <v>39</v>
      </c>
      <c r="C425">
        <v>9</v>
      </c>
      <c r="D425" s="35">
        <f t="shared" si="57"/>
        <v>22789871</v>
      </c>
      <c r="E425" s="38">
        <v>70007</v>
      </c>
      <c r="F425">
        <f t="shared" si="56"/>
        <v>10001</v>
      </c>
      <c r="H425" s="37">
        <v>2387257488</v>
      </c>
      <c r="I425" s="37">
        <f t="shared" si="55"/>
        <v>11247372</v>
      </c>
      <c r="J425" s="26">
        <v>4</v>
      </c>
      <c r="L425">
        <v>424</v>
      </c>
      <c r="M425">
        <f t="shared" si="52"/>
        <v>246999</v>
      </c>
      <c r="N425">
        <v>1351</v>
      </c>
      <c r="O425" s="42">
        <v>577996</v>
      </c>
      <c r="P425" s="47">
        <f t="shared" si="54"/>
        <v>2311984</v>
      </c>
      <c r="Q425" s="26">
        <v>740</v>
      </c>
      <c r="R425">
        <v>810</v>
      </c>
      <c r="S425" s="19" t="s">
        <v>101</v>
      </c>
      <c r="T425" s="19" t="s">
        <v>120</v>
      </c>
      <c r="U425" s="24">
        <v>4.4999999999999999E-4</v>
      </c>
      <c r="W425">
        <f t="shared" si="58"/>
        <v>19440</v>
      </c>
      <c r="X425" s="50">
        <v>17760</v>
      </c>
      <c r="Y425">
        <f t="shared" si="53"/>
        <v>24</v>
      </c>
      <c r="AA425" s="63">
        <v>6</v>
      </c>
    </row>
    <row r="426" spans="1:27">
      <c r="A426">
        <v>425</v>
      </c>
      <c r="B426" t="s">
        <v>39</v>
      </c>
      <c r="C426">
        <v>10</v>
      </c>
      <c r="D426" s="35">
        <f t="shared" si="57"/>
        <v>22859878</v>
      </c>
      <c r="E426" s="38">
        <v>80008</v>
      </c>
      <c r="F426">
        <f t="shared" si="56"/>
        <v>10001</v>
      </c>
      <c r="H426" s="37">
        <v>959412564</v>
      </c>
      <c r="I426" s="37">
        <f t="shared" si="55"/>
        <v>-1427844924</v>
      </c>
      <c r="J426" s="27">
        <v>10</v>
      </c>
      <c r="L426">
        <v>425</v>
      </c>
      <c r="M426">
        <f t="shared" si="52"/>
        <v>248350</v>
      </c>
      <c r="N426">
        <v>1351</v>
      </c>
      <c r="O426" s="41">
        <v>231432</v>
      </c>
      <c r="P426" s="47">
        <f t="shared" si="54"/>
        <v>2314320</v>
      </c>
      <c r="Q426" s="27">
        <v>740</v>
      </c>
      <c r="R426">
        <v>810</v>
      </c>
      <c r="S426" s="19" t="s">
        <v>102</v>
      </c>
      <c r="T426" s="19" t="s">
        <v>120</v>
      </c>
      <c r="U426" s="24">
        <v>4.4999999999999999E-4</v>
      </c>
      <c r="W426">
        <f t="shared" si="58"/>
        <v>19440</v>
      </c>
      <c r="X426" s="49">
        <v>17760</v>
      </c>
      <c r="Y426">
        <f t="shared" si="53"/>
        <v>24</v>
      </c>
      <c r="AA426" s="62">
        <v>6</v>
      </c>
    </row>
    <row r="427" spans="1:27">
      <c r="A427">
        <v>426</v>
      </c>
      <c r="B427" t="s">
        <v>39</v>
      </c>
      <c r="C427">
        <v>11</v>
      </c>
      <c r="D427" s="35">
        <f t="shared" si="57"/>
        <v>22939886</v>
      </c>
      <c r="E427" s="38">
        <v>90009</v>
      </c>
      <c r="F427">
        <f t="shared" si="56"/>
        <v>10001</v>
      </c>
      <c r="H427" s="37">
        <v>963932760</v>
      </c>
      <c r="I427" s="37">
        <f t="shared" si="55"/>
        <v>4520196</v>
      </c>
      <c r="J427" s="26">
        <v>10</v>
      </c>
      <c r="L427">
        <v>426</v>
      </c>
      <c r="M427">
        <f t="shared" si="52"/>
        <v>249701</v>
      </c>
      <c r="N427">
        <v>1351</v>
      </c>
      <c r="O427" s="42">
        <v>231650</v>
      </c>
      <c r="P427" s="47">
        <f t="shared" si="54"/>
        <v>2316500</v>
      </c>
      <c r="Q427" s="26">
        <v>740</v>
      </c>
      <c r="R427">
        <v>810</v>
      </c>
      <c r="S427" s="19" t="s">
        <v>101</v>
      </c>
      <c r="T427" s="19" t="s">
        <v>120</v>
      </c>
      <c r="U427" s="24">
        <v>4.4999999999999999E-4</v>
      </c>
      <c r="W427">
        <f t="shared" si="58"/>
        <v>19440</v>
      </c>
      <c r="X427" s="50">
        <v>17760</v>
      </c>
      <c r="Y427">
        <f t="shared" si="53"/>
        <v>24</v>
      </c>
      <c r="AA427" s="63">
        <v>6</v>
      </c>
    </row>
    <row r="428" spans="1:27">
      <c r="A428">
        <v>427</v>
      </c>
      <c r="B428" t="s">
        <v>39</v>
      </c>
      <c r="C428">
        <v>12</v>
      </c>
      <c r="D428" s="35">
        <f t="shared" si="57"/>
        <v>23029895</v>
      </c>
      <c r="E428" s="38">
        <v>100010</v>
      </c>
      <c r="F428">
        <f t="shared" si="56"/>
        <v>10001</v>
      </c>
      <c r="H428" s="37">
        <v>605289744</v>
      </c>
      <c r="I428" s="37">
        <f t="shared" si="55"/>
        <v>-358643016</v>
      </c>
      <c r="J428" s="27">
        <v>16</v>
      </c>
      <c r="L428">
        <v>427</v>
      </c>
      <c r="M428">
        <f t="shared" si="52"/>
        <v>251052</v>
      </c>
      <c r="N428">
        <v>1351</v>
      </c>
      <c r="O428" s="41">
        <v>144926</v>
      </c>
      <c r="P428" s="47">
        <f t="shared" si="54"/>
        <v>2318816</v>
      </c>
      <c r="Q428" s="27">
        <v>740</v>
      </c>
      <c r="R428">
        <v>810</v>
      </c>
      <c r="S428" s="19" t="s">
        <v>101</v>
      </c>
      <c r="T428" s="19" t="s">
        <v>120</v>
      </c>
      <c r="U428" s="24">
        <v>4.4999999999999999E-4</v>
      </c>
      <c r="W428">
        <f t="shared" si="58"/>
        <v>19440</v>
      </c>
      <c r="X428" s="49">
        <v>17760</v>
      </c>
      <c r="Y428">
        <f t="shared" si="53"/>
        <v>24</v>
      </c>
      <c r="AA428" s="62">
        <v>6</v>
      </c>
    </row>
    <row r="429" spans="1:27">
      <c r="A429">
        <v>428</v>
      </c>
      <c r="B429" t="s">
        <v>39</v>
      </c>
      <c r="C429">
        <v>13</v>
      </c>
      <c r="D429" s="35">
        <f t="shared" si="57"/>
        <v>23129905</v>
      </c>
      <c r="E429" s="38">
        <v>110011</v>
      </c>
      <c r="F429">
        <f t="shared" si="56"/>
        <v>10001</v>
      </c>
      <c r="H429" s="37">
        <v>608128128</v>
      </c>
      <c r="I429" s="37">
        <f t="shared" si="55"/>
        <v>2838384</v>
      </c>
      <c r="J429" s="26">
        <v>16</v>
      </c>
      <c r="L429">
        <v>428</v>
      </c>
      <c r="M429">
        <f t="shared" si="52"/>
        <v>252403</v>
      </c>
      <c r="N429">
        <v>1351</v>
      </c>
      <c r="O429" s="42">
        <v>145069</v>
      </c>
      <c r="P429" s="47">
        <f t="shared" si="54"/>
        <v>2321104</v>
      </c>
      <c r="Q429" s="26">
        <v>740</v>
      </c>
      <c r="R429">
        <v>810</v>
      </c>
      <c r="S429" s="19" t="s">
        <v>101</v>
      </c>
      <c r="T429" s="19" t="s">
        <v>120</v>
      </c>
      <c r="U429" s="24">
        <v>4.4999999999999999E-4</v>
      </c>
      <c r="W429">
        <f t="shared" si="58"/>
        <v>19440</v>
      </c>
      <c r="X429" s="50">
        <v>17760</v>
      </c>
      <c r="Y429">
        <f t="shared" si="53"/>
        <v>24</v>
      </c>
      <c r="AA429" s="63">
        <v>6</v>
      </c>
    </row>
    <row r="430" spans="1:27">
      <c r="A430">
        <v>429</v>
      </c>
      <c r="B430" t="s">
        <v>39</v>
      </c>
      <c r="C430">
        <v>14</v>
      </c>
      <c r="D430" s="35">
        <f t="shared" si="57"/>
        <v>23239916</v>
      </c>
      <c r="E430" s="38">
        <v>120012</v>
      </c>
      <c r="F430">
        <f t="shared" si="56"/>
        <v>10001</v>
      </c>
      <c r="H430" s="37">
        <v>610973172</v>
      </c>
      <c r="I430" s="37">
        <f t="shared" si="55"/>
        <v>2845044</v>
      </c>
      <c r="J430" s="27">
        <v>16</v>
      </c>
      <c r="L430">
        <v>429</v>
      </c>
      <c r="M430">
        <f t="shared" si="52"/>
        <v>253754</v>
      </c>
      <c r="N430">
        <v>1351</v>
      </c>
      <c r="O430" s="41">
        <v>145217</v>
      </c>
      <c r="P430" s="47">
        <f t="shared" si="54"/>
        <v>2323472</v>
      </c>
      <c r="Q430" s="27">
        <v>740</v>
      </c>
      <c r="R430">
        <v>810</v>
      </c>
      <c r="S430" s="19" t="s">
        <v>101</v>
      </c>
      <c r="T430" s="19" t="s">
        <v>120</v>
      </c>
      <c r="U430" s="24">
        <v>4.4999999999999999E-4</v>
      </c>
      <c r="W430">
        <f t="shared" si="58"/>
        <v>19440</v>
      </c>
      <c r="X430" s="49">
        <v>17760</v>
      </c>
      <c r="Y430">
        <f t="shared" si="53"/>
        <v>24</v>
      </c>
      <c r="AA430" s="62">
        <v>6</v>
      </c>
    </row>
    <row r="431" spans="1:27">
      <c r="A431">
        <v>430</v>
      </c>
      <c r="B431" t="s">
        <v>39</v>
      </c>
      <c r="C431">
        <v>15</v>
      </c>
      <c r="D431" s="35">
        <f t="shared" si="57"/>
        <v>23359928</v>
      </c>
      <c r="E431" s="38">
        <v>130013</v>
      </c>
      <c r="F431">
        <f t="shared" si="56"/>
        <v>10001</v>
      </c>
      <c r="H431" s="37">
        <v>545690304</v>
      </c>
      <c r="I431" s="37">
        <f t="shared" si="55"/>
        <v>-65282868</v>
      </c>
      <c r="J431" s="26">
        <v>18</v>
      </c>
      <c r="L431">
        <v>430</v>
      </c>
      <c r="M431">
        <f t="shared" ref="M431:M494" si="59">M430+N431</f>
        <v>255105</v>
      </c>
      <c r="N431">
        <v>1351</v>
      </c>
      <c r="O431" s="42">
        <v>129230</v>
      </c>
      <c r="P431" s="47">
        <f t="shared" si="54"/>
        <v>2326140</v>
      </c>
      <c r="Q431" s="26">
        <v>740</v>
      </c>
      <c r="R431">
        <v>810</v>
      </c>
      <c r="S431" s="19" t="s">
        <v>102</v>
      </c>
      <c r="T431" s="19" t="s">
        <v>120</v>
      </c>
      <c r="U431" s="24">
        <v>4.4999999999999999E-4</v>
      </c>
      <c r="W431">
        <f t="shared" si="58"/>
        <v>19440</v>
      </c>
      <c r="X431" s="50">
        <v>17760</v>
      </c>
      <c r="Y431">
        <f t="shared" si="53"/>
        <v>24</v>
      </c>
      <c r="AA431" s="63">
        <v>6</v>
      </c>
    </row>
    <row r="432" spans="1:27">
      <c r="A432" s="6">
        <v>431</v>
      </c>
      <c r="B432" s="6" t="s">
        <v>39</v>
      </c>
      <c r="C432" s="6">
        <v>16</v>
      </c>
      <c r="D432" s="36">
        <f t="shared" si="57"/>
        <v>23489941</v>
      </c>
      <c r="E432" s="39">
        <v>1500000</v>
      </c>
      <c r="F432" s="6">
        <f t="shared" si="56"/>
        <v>1369987</v>
      </c>
      <c r="H432" s="37">
        <v>548231328</v>
      </c>
      <c r="I432" s="37">
        <f t="shared" si="55"/>
        <v>2541024</v>
      </c>
      <c r="J432" s="27">
        <v>18</v>
      </c>
      <c r="L432" s="6">
        <v>431</v>
      </c>
      <c r="M432">
        <f t="shared" si="59"/>
        <v>256456</v>
      </c>
      <c r="N432">
        <v>1351</v>
      </c>
      <c r="O432" s="41">
        <v>129355</v>
      </c>
      <c r="P432" s="47">
        <f t="shared" si="54"/>
        <v>2328390</v>
      </c>
      <c r="Q432" s="27">
        <v>750</v>
      </c>
      <c r="R432">
        <v>820</v>
      </c>
      <c r="S432" s="19" t="s">
        <v>101</v>
      </c>
      <c r="T432" s="19" t="s">
        <v>120</v>
      </c>
      <c r="U432" s="24">
        <v>4.4999999999999999E-4</v>
      </c>
      <c r="W432">
        <f t="shared" si="58"/>
        <v>19680</v>
      </c>
      <c r="X432" s="49">
        <v>18000</v>
      </c>
      <c r="Y432">
        <f t="shared" si="53"/>
        <v>24</v>
      </c>
      <c r="AA432" s="62">
        <v>6</v>
      </c>
    </row>
    <row r="433" spans="1:27">
      <c r="A433">
        <v>432</v>
      </c>
      <c r="B433" t="s">
        <v>39</v>
      </c>
      <c r="C433">
        <v>17</v>
      </c>
      <c r="D433" s="35">
        <f t="shared" si="57"/>
        <v>24989941</v>
      </c>
      <c r="E433" s="38">
        <v>50005</v>
      </c>
      <c r="F433">
        <f t="shared" si="56"/>
        <v>-1449995</v>
      </c>
      <c r="H433" s="37">
        <v>619548120</v>
      </c>
      <c r="I433" s="37">
        <f t="shared" si="55"/>
        <v>71316792</v>
      </c>
      <c r="J433" s="26">
        <v>16</v>
      </c>
      <c r="L433">
        <v>432</v>
      </c>
      <c r="M433">
        <f t="shared" si="59"/>
        <v>257807</v>
      </c>
      <c r="N433">
        <v>1351</v>
      </c>
      <c r="O433" s="42">
        <v>145661</v>
      </c>
      <c r="P433" s="47">
        <f t="shared" si="54"/>
        <v>2330576</v>
      </c>
      <c r="Q433" s="26">
        <v>750</v>
      </c>
      <c r="R433">
        <v>820</v>
      </c>
      <c r="S433" s="19" t="s">
        <v>101</v>
      </c>
      <c r="T433" s="19" t="s">
        <v>120</v>
      </c>
      <c r="U433" s="24">
        <v>4.4999999999999999E-4</v>
      </c>
      <c r="W433">
        <f t="shared" si="58"/>
        <v>19680</v>
      </c>
      <c r="X433" s="50">
        <v>18000</v>
      </c>
      <c r="Y433">
        <f t="shared" si="53"/>
        <v>24</v>
      </c>
      <c r="AA433" s="63">
        <v>6</v>
      </c>
    </row>
    <row r="434" spans="1:27">
      <c r="A434">
        <v>433</v>
      </c>
      <c r="B434" t="s">
        <v>39</v>
      </c>
      <c r="C434">
        <v>18</v>
      </c>
      <c r="D434" s="35">
        <f t="shared" si="57"/>
        <v>25039946</v>
      </c>
      <c r="E434" s="38">
        <v>60006</v>
      </c>
      <c r="F434">
        <f t="shared" si="56"/>
        <v>10001</v>
      </c>
      <c r="H434" s="37">
        <v>622419732</v>
      </c>
      <c r="I434" s="37">
        <f t="shared" si="55"/>
        <v>2871612</v>
      </c>
      <c r="J434" s="27">
        <v>16</v>
      </c>
      <c r="L434">
        <v>433</v>
      </c>
      <c r="M434">
        <f t="shared" si="59"/>
        <v>259158</v>
      </c>
      <c r="N434">
        <v>1351</v>
      </c>
      <c r="O434" s="41">
        <v>145809</v>
      </c>
      <c r="P434" s="47">
        <f t="shared" si="54"/>
        <v>2332944</v>
      </c>
      <c r="Q434" s="27">
        <v>750</v>
      </c>
      <c r="R434">
        <v>820</v>
      </c>
      <c r="S434" s="19" t="s">
        <v>101</v>
      </c>
      <c r="T434" s="19" t="s">
        <v>120</v>
      </c>
      <c r="U434" s="24">
        <v>4.4999999999999999E-4</v>
      </c>
      <c r="W434">
        <f t="shared" si="58"/>
        <v>19680</v>
      </c>
      <c r="X434" s="49">
        <v>18000</v>
      </c>
      <c r="Y434">
        <f t="shared" si="53"/>
        <v>24</v>
      </c>
      <c r="AA434" s="62">
        <v>6</v>
      </c>
    </row>
    <row r="435" spans="1:27">
      <c r="A435">
        <v>434</v>
      </c>
      <c r="B435" t="s">
        <v>39</v>
      </c>
      <c r="C435">
        <v>19</v>
      </c>
      <c r="D435" s="35">
        <f t="shared" si="57"/>
        <v>25099952</v>
      </c>
      <c r="E435" s="38">
        <v>70007</v>
      </c>
      <c r="F435">
        <f t="shared" si="56"/>
        <v>10001</v>
      </c>
      <c r="H435" s="37">
        <v>1250595936</v>
      </c>
      <c r="I435" s="37">
        <f t="shared" si="55"/>
        <v>628176204</v>
      </c>
      <c r="J435" s="26">
        <v>8</v>
      </c>
      <c r="L435">
        <v>434</v>
      </c>
      <c r="M435">
        <f t="shared" si="59"/>
        <v>260509</v>
      </c>
      <c r="N435">
        <v>1351</v>
      </c>
      <c r="O435" s="42">
        <v>291922</v>
      </c>
      <c r="P435" s="47">
        <f t="shared" si="54"/>
        <v>2335376</v>
      </c>
      <c r="Q435" s="26">
        <v>750</v>
      </c>
      <c r="R435">
        <v>820</v>
      </c>
      <c r="S435" s="19" t="s">
        <v>101</v>
      </c>
      <c r="T435" s="19" t="s">
        <v>120</v>
      </c>
      <c r="U435" s="24">
        <v>4.4999999999999999E-4</v>
      </c>
      <c r="W435">
        <f t="shared" si="58"/>
        <v>19680</v>
      </c>
      <c r="X435" s="50">
        <v>18000</v>
      </c>
      <c r="Y435">
        <f t="shared" si="53"/>
        <v>24</v>
      </c>
      <c r="AA435" s="63">
        <v>6</v>
      </c>
    </row>
    <row r="436" spans="1:27">
      <c r="A436">
        <v>435</v>
      </c>
      <c r="B436" t="s">
        <v>39</v>
      </c>
      <c r="C436">
        <v>20</v>
      </c>
      <c r="D436" s="35">
        <f t="shared" si="57"/>
        <v>25169959</v>
      </c>
      <c r="E436" s="38">
        <v>80008</v>
      </c>
      <c r="F436">
        <f t="shared" si="56"/>
        <v>10001</v>
      </c>
      <c r="H436" s="37">
        <v>1256365692</v>
      </c>
      <c r="I436" s="37">
        <f t="shared" si="55"/>
        <v>5769756</v>
      </c>
      <c r="J436" s="27">
        <v>8</v>
      </c>
      <c r="L436">
        <v>435</v>
      </c>
      <c r="M436">
        <f t="shared" si="59"/>
        <v>261860</v>
      </c>
      <c r="N436">
        <v>1351</v>
      </c>
      <c r="O436" s="41">
        <v>292222</v>
      </c>
      <c r="P436" s="47">
        <f t="shared" si="54"/>
        <v>2337776</v>
      </c>
      <c r="Q436" s="27">
        <v>750</v>
      </c>
      <c r="R436">
        <v>820</v>
      </c>
      <c r="S436" s="19" t="s">
        <v>102</v>
      </c>
      <c r="T436" s="19" t="s">
        <v>120</v>
      </c>
      <c r="U436" s="24">
        <v>4.4999999999999999E-4</v>
      </c>
      <c r="W436">
        <f t="shared" si="58"/>
        <v>19680</v>
      </c>
      <c r="X436" s="49">
        <v>18000</v>
      </c>
      <c r="Y436">
        <f t="shared" si="53"/>
        <v>24</v>
      </c>
      <c r="AA436" s="62">
        <v>6</v>
      </c>
    </row>
    <row r="437" spans="1:27">
      <c r="A437">
        <v>436</v>
      </c>
      <c r="B437" t="s">
        <v>39</v>
      </c>
      <c r="C437">
        <v>21</v>
      </c>
      <c r="D437" s="35">
        <f t="shared" si="57"/>
        <v>25249967</v>
      </c>
      <c r="E437" s="38">
        <v>90009</v>
      </c>
      <c r="F437">
        <f t="shared" si="56"/>
        <v>10001</v>
      </c>
      <c r="H437" s="37">
        <v>1262148732</v>
      </c>
      <c r="I437" s="37">
        <f t="shared" si="55"/>
        <v>5783040</v>
      </c>
      <c r="J437" s="26">
        <v>8</v>
      </c>
      <c r="L437">
        <v>436</v>
      </c>
      <c r="M437">
        <f t="shared" si="59"/>
        <v>263211</v>
      </c>
      <c r="N437">
        <v>1351</v>
      </c>
      <c r="O437" s="42">
        <v>292508</v>
      </c>
      <c r="P437" s="47">
        <f t="shared" si="54"/>
        <v>2340064</v>
      </c>
      <c r="Q437" s="26">
        <v>750</v>
      </c>
      <c r="R437">
        <v>820</v>
      </c>
      <c r="S437" s="19" t="s">
        <v>101</v>
      </c>
      <c r="T437" s="19" t="s">
        <v>120</v>
      </c>
      <c r="U437" s="24">
        <v>4.4999999999999999E-4</v>
      </c>
      <c r="W437">
        <f t="shared" si="58"/>
        <v>19680</v>
      </c>
      <c r="X437" s="50">
        <v>18000</v>
      </c>
      <c r="Y437">
        <f t="shared" si="53"/>
        <v>24</v>
      </c>
      <c r="AA437" s="63">
        <v>6</v>
      </c>
    </row>
    <row r="438" spans="1:27">
      <c r="A438">
        <v>437</v>
      </c>
      <c r="B438" t="s">
        <v>39</v>
      </c>
      <c r="C438">
        <v>22</v>
      </c>
      <c r="D438" s="35">
        <f t="shared" si="57"/>
        <v>25339976</v>
      </c>
      <c r="E438" s="38">
        <v>100010</v>
      </c>
      <c r="F438">
        <f t="shared" si="56"/>
        <v>10001</v>
      </c>
      <c r="H438" s="37">
        <v>2535890076</v>
      </c>
      <c r="I438" s="37">
        <f t="shared" si="55"/>
        <v>1273741344</v>
      </c>
      <c r="J438" s="27">
        <v>4</v>
      </c>
      <c r="L438">
        <v>437</v>
      </c>
      <c r="M438">
        <f t="shared" si="59"/>
        <v>264562</v>
      </c>
      <c r="N438">
        <v>1351</v>
      </c>
      <c r="O438" s="41">
        <v>585632</v>
      </c>
      <c r="P438" s="47">
        <f t="shared" si="54"/>
        <v>2342528</v>
      </c>
      <c r="Q438" s="27">
        <v>750</v>
      </c>
      <c r="R438">
        <v>820</v>
      </c>
      <c r="S438" s="19" t="s">
        <v>101</v>
      </c>
      <c r="T438" s="19" t="s">
        <v>120</v>
      </c>
      <c r="U438" s="24">
        <v>4.4999999999999999E-4</v>
      </c>
      <c r="W438">
        <f t="shared" si="58"/>
        <v>19680</v>
      </c>
      <c r="X438" s="49">
        <v>18000</v>
      </c>
      <c r="Y438">
        <f t="shared" si="53"/>
        <v>24</v>
      </c>
      <c r="AA438" s="62">
        <v>6</v>
      </c>
    </row>
    <row r="439" spans="1:27">
      <c r="A439">
        <v>438</v>
      </c>
      <c r="B439" t="s">
        <v>39</v>
      </c>
      <c r="C439">
        <v>23</v>
      </c>
      <c r="D439" s="35">
        <f t="shared" si="57"/>
        <v>25439986</v>
      </c>
      <c r="E439" s="38">
        <v>110011</v>
      </c>
      <c r="F439">
        <f t="shared" si="56"/>
        <v>10001</v>
      </c>
      <c r="H439" s="37">
        <v>2547509292</v>
      </c>
      <c r="I439" s="37">
        <f t="shared" si="55"/>
        <v>11619216</v>
      </c>
      <c r="J439" s="26">
        <v>4</v>
      </c>
      <c r="L439">
        <v>438</v>
      </c>
      <c r="M439">
        <f t="shared" si="59"/>
        <v>265913</v>
      </c>
      <c r="N439">
        <v>1351</v>
      </c>
      <c r="O439" s="42">
        <v>586200</v>
      </c>
      <c r="P439" s="47">
        <f t="shared" si="54"/>
        <v>2344800</v>
      </c>
      <c r="Q439" s="26">
        <v>750</v>
      </c>
      <c r="R439">
        <v>820</v>
      </c>
      <c r="S439" s="19" t="s">
        <v>101</v>
      </c>
      <c r="T439" s="19" t="s">
        <v>120</v>
      </c>
      <c r="U439" s="24">
        <v>4.4999999999999999E-4</v>
      </c>
      <c r="W439">
        <f t="shared" si="58"/>
        <v>19680</v>
      </c>
      <c r="X439" s="50">
        <v>18000</v>
      </c>
      <c r="Y439">
        <f t="shared" si="53"/>
        <v>24</v>
      </c>
      <c r="AA439" s="63">
        <v>6</v>
      </c>
    </row>
    <row r="440" spans="1:27">
      <c r="A440">
        <v>439</v>
      </c>
      <c r="B440" t="s">
        <v>39</v>
      </c>
      <c r="C440">
        <v>24</v>
      </c>
      <c r="D440" s="35">
        <f t="shared" si="57"/>
        <v>25549997</v>
      </c>
      <c r="E440" s="38">
        <v>120012</v>
      </c>
      <c r="F440">
        <f t="shared" si="56"/>
        <v>10001</v>
      </c>
      <c r="H440" s="37">
        <v>568772208</v>
      </c>
      <c r="I440" s="37">
        <f t="shared" si="55"/>
        <v>-1978737084</v>
      </c>
      <c r="J440" s="27">
        <v>18</v>
      </c>
      <c r="L440">
        <v>439</v>
      </c>
      <c r="M440">
        <f t="shared" si="59"/>
        <v>267264</v>
      </c>
      <c r="N440">
        <v>1351</v>
      </c>
      <c r="O440" s="41">
        <v>130418</v>
      </c>
      <c r="P440" s="47">
        <f t="shared" si="54"/>
        <v>2347524</v>
      </c>
      <c r="Q440" s="27">
        <v>750</v>
      </c>
      <c r="R440">
        <v>820</v>
      </c>
      <c r="S440" s="19" t="s">
        <v>101</v>
      </c>
      <c r="T440" s="19" t="s">
        <v>120</v>
      </c>
      <c r="U440" s="24">
        <v>4.4999999999999999E-4</v>
      </c>
      <c r="W440">
        <f t="shared" si="58"/>
        <v>19680</v>
      </c>
      <c r="X440" s="49">
        <v>18000</v>
      </c>
      <c r="Y440">
        <f t="shared" si="53"/>
        <v>24</v>
      </c>
      <c r="AA440" s="62">
        <v>6</v>
      </c>
    </row>
    <row r="441" spans="1:27" ht="17.25" thickBot="1">
      <c r="A441">
        <v>440</v>
      </c>
      <c r="B441" t="s">
        <v>39</v>
      </c>
      <c r="C441">
        <v>25</v>
      </c>
      <c r="D441" s="35">
        <f t="shared" si="57"/>
        <v>25670009</v>
      </c>
      <c r="E441" s="38">
        <v>130013</v>
      </c>
      <c r="F441">
        <f t="shared" si="56"/>
        <v>10001</v>
      </c>
      <c r="H441" s="37">
        <v>571366368</v>
      </c>
      <c r="I441" s="37">
        <f t="shared" si="55"/>
        <v>2594160</v>
      </c>
      <c r="J441" s="29">
        <v>18</v>
      </c>
      <c r="L441">
        <v>440</v>
      </c>
      <c r="M441">
        <f t="shared" si="59"/>
        <v>268615</v>
      </c>
      <c r="N441">
        <v>1351</v>
      </c>
      <c r="O441" s="44">
        <v>130550</v>
      </c>
      <c r="P441" s="47">
        <f t="shared" si="54"/>
        <v>2349900</v>
      </c>
      <c r="Q441" s="29">
        <v>750</v>
      </c>
      <c r="R441">
        <v>820</v>
      </c>
      <c r="S441" s="19" t="s">
        <v>102</v>
      </c>
      <c r="T441" s="19" t="s">
        <v>120</v>
      </c>
      <c r="U441" s="24">
        <v>4.4999999999999999E-4</v>
      </c>
      <c r="W441">
        <f t="shared" si="58"/>
        <v>19680</v>
      </c>
      <c r="X441" s="52">
        <v>18000</v>
      </c>
      <c r="Y441">
        <f t="shared" si="53"/>
        <v>24</v>
      </c>
      <c r="AA441" s="31">
        <v>6</v>
      </c>
    </row>
    <row r="442" spans="1:27">
      <c r="A442" s="6">
        <v>441</v>
      </c>
      <c r="B442" s="6" t="s">
        <v>39</v>
      </c>
      <c r="C442" s="6">
        <v>26</v>
      </c>
      <c r="D442" s="36">
        <f t="shared" si="57"/>
        <v>25800022</v>
      </c>
      <c r="E442" s="39">
        <v>1700000</v>
      </c>
      <c r="F442" s="6">
        <f t="shared" si="56"/>
        <v>1569987</v>
      </c>
      <c r="H442" s="37">
        <v>1870313336</v>
      </c>
      <c r="I442" s="37">
        <f t="shared" si="55"/>
        <v>1298946968</v>
      </c>
      <c r="J442" s="30">
        <v>6</v>
      </c>
      <c r="L442" s="6">
        <v>441</v>
      </c>
      <c r="M442">
        <f t="shared" si="59"/>
        <v>269966</v>
      </c>
      <c r="N442">
        <v>1351</v>
      </c>
      <c r="O442" s="45">
        <v>411646</v>
      </c>
      <c r="P442" s="47">
        <f t="shared" si="54"/>
        <v>2469876</v>
      </c>
      <c r="Q442" s="30">
        <v>760</v>
      </c>
      <c r="R442">
        <v>830</v>
      </c>
      <c r="S442" s="19" t="s">
        <v>101</v>
      </c>
      <c r="T442" s="19" t="s">
        <v>120</v>
      </c>
      <c r="U442" s="24">
        <v>4.4999999999999999E-4</v>
      </c>
      <c r="W442">
        <f t="shared" si="58"/>
        <v>19920</v>
      </c>
      <c r="X442" s="53">
        <v>18240</v>
      </c>
      <c r="Y442">
        <f t="shared" si="53"/>
        <v>24</v>
      </c>
      <c r="AA442" s="65">
        <v>6</v>
      </c>
    </row>
    <row r="443" spans="1:27">
      <c r="A443">
        <v>442</v>
      </c>
      <c r="B443" t="s">
        <v>39</v>
      </c>
      <c r="C443">
        <v>27</v>
      </c>
      <c r="D443" s="35">
        <f t="shared" si="57"/>
        <v>27500022</v>
      </c>
      <c r="E443" s="38">
        <v>50005</v>
      </c>
      <c r="F443">
        <f t="shared" si="56"/>
        <v>-1649995</v>
      </c>
      <c r="H443" s="37">
        <v>1878805082</v>
      </c>
      <c r="I443" s="37">
        <f t="shared" si="55"/>
        <v>8491746</v>
      </c>
      <c r="J443" s="26">
        <v>6</v>
      </c>
      <c r="L443">
        <v>442</v>
      </c>
      <c r="M443">
        <f t="shared" si="59"/>
        <v>271317</v>
      </c>
      <c r="N443">
        <v>1351</v>
      </c>
      <c r="O443" s="42">
        <v>423090</v>
      </c>
      <c r="P443" s="47">
        <f t="shared" si="54"/>
        <v>2538540</v>
      </c>
      <c r="Q443" s="26">
        <v>760</v>
      </c>
      <c r="R443">
        <v>830</v>
      </c>
      <c r="S443" s="19" t="s">
        <v>101</v>
      </c>
      <c r="T443" s="19" t="s">
        <v>120</v>
      </c>
      <c r="U443" s="24">
        <v>4.4999999999999999E-4</v>
      </c>
      <c r="W443">
        <f t="shared" si="58"/>
        <v>19920</v>
      </c>
      <c r="X443" s="50">
        <v>18240</v>
      </c>
      <c r="Y443">
        <f t="shared" si="53"/>
        <v>24</v>
      </c>
      <c r="AA443" s="63">
        <v>6</v>
      </c>
    </row>
    <row r="444" spans="1:27">
      <c r="A444">
        <v>443</v>
      </c>
      <c r="B444" t="s">
        <v>39</v>
      </c>
      <c r="C444">
        <v>28</v>
      </c>
      <c r="D444" s="35">
        <f t="shared" si="57"/>
        <v>27550027</v>
      </c>
      <c r="E444" s="38">
        <v>60006</v>
      </c>
      <c r="F444">
        <f t="shared" si="56"/>
        <v>10001</v>
      </c>
      <c r="H444" s="37">
        <v>1887316094</v>
      </c>
      <c r="I444" s="37">
        <f t="shared" si="55"/>
        <v>8511012</v>
      </c>
      <c r="J444" s="27">
        <v>6</v>
      </c>
      <c r="L444">
        <v>443</v>
      </c>
      <c r="M444">
        <f t="shared" si="59"/>
        <v>272668</v>
      </c>
      <c r="N444">
        <v>1351</v>
      </c>
      <c r="O444" s="41">
        <v>423514</v>
      </c>
      <c r="P444" s="47">
        <f t="shared" si="54"/>
        <v>2541084</v>
      </c>
      <c r="Q444" s="27">
        <v>760</v>
      </c>
      <c r="R444">
        <v>830</v>
      </c>
      <c r="S444" s="19" t="s">
        <v>101</v>
      </c>
      <c r="T444" s="19" t="s">
        <v>120</v>
      </c>
      <c r="U444" s="24">
        <v>4.4999999999999999E-4</v>
      </c>
      <c r="W444">
        <f t="shared" si="58"/>
        <v>19920</v>
      </c>
      <c r="X444" s="49">
        <v>18240</v>
      </c>
      <c r="Y444">
        <f t="shared" si="53"/>
        <v>24</v>
      </c>
      <c r="AA444" s="62">
        <v>6</v>
      </c>
    </row>
    <row r="445" spans="1:27">
      <c r="A445">
        <v>444</v>
      </c>
      <c r="B445" t="s">
        <v>39</v>
      </c>
      <c r="C445">
        <v>29</v>
      </c>
      <c r="D445" s="35">
        <f t="shared" si="57"/>
        <v>27610033</v>
      </c>
      <c r="E445" s="38">
        <v>70007</v>
      </c>
      <c r="F445">
        <f t="shared" si="56"/>
        <v>10001</v>
      </c>
      <c r="H445" s="37">
        <v>1895846334</v>
      </c>
      <c r="I445" s="37">
        <f t="shared" si="55"/>
        <v>8530240</v>
      </c>
      <c r="J445" s="26">
        <v>6</v>
      </c>
      <c r="L445">
        <v>444</v>
      </c>
      <c r="M445">
        <f t="shared" si="59"/>
        <v>274019</v>
      </c>
      <c r="N445">
        <v>1351</v>
      </c>
      <c r="O445" s="42">
        <v>423917</v>
      </c>
      <c r="P445" s="47">
        <f t="shared" si="54"/>
        <v>2543502</v>
      </c>
      <c r="Q445" s="26">
        <v>760</v>
      </c>
      <c r="R445">
        <v>830</v>
      </c>
      <c r="S445" s="19" t="s">
        <v>101</v>
      </c>
      <c r="T445" s="19" t="s">
        <v>120</v>
      </c>
      <c r="U445" s="24">
        <v>4.4999999999999999E-4</v>
      </c>
      <c r="W445">
        <f t="shared" si="58"/>
        <v>19920</v>
      </c>
      <c r="X445" s="50">
        <v>18240</v>
      </c>
      <c r="Y445">
        <f t="shared" si="53"/>
        <v>24</v>
      </c>
      <c r="AA445" s="63">
        <v>6</v>
      </c>
    </row>
    <row r="446" spans="1:27">
      <c r="A446">
        <v>445</v>
      </c>
      <c r="B446" t="s">
        <v>39</v>
      </c>
      <c r="C446">
        <v>30</v>
      </c>
      <c r="D446" s="35">
        <f t="shared" si="57"/>
        <v>27680040</v>
      </c>
      <c r="E446" s="38">
        <v>80008</v>
      </c>
      <c r="F446">
        <f t="shared" si="56"/>
        <v>10001</v>
      </c>
      <c r="H446" s="37">
        <v>634798588</v>
      </c>
      <c r="I446" s="37">
        <f t="shared" si="55"/>
        <v>-1261047746</v>
      </c>
      <c r="J446" s="27">
        <v>18</v>
      </c>
      <c r="L446">
        <v>445</v>
      </c>
      <c r="M446">
        <f t="shared" si="59"/>
        <v>275370</v>
      </c>
      <c r="N446">
        <v>1351</v>
      </c>
      <c r="O446" s="41">
        <v>141449</v>
      </c>
      <c r="P446" s="47">
        <f t="shared" si="54"/>
        <v>2546082</v>
      </c>
      <c r="Q446" s="27">
        <v>760</v>
      </c>
      <c r="R446">
        <v>830</v>
      </c>
      <c r="S446" s="19" t="s">
        <v>102</v>
      </c>
      <c r="T446" s="19" t="s">
        <v>120</v>
      </c>
      <c r="U446" s="24">
        <v>4.4999999999999999E-4</v>
      </c>
      <c r="W446">
        <f t="shared" si="58"/>
        <v>19920</v>
      </c>
      <c r="X446" s="49">
        <v>18240</v>
      </c>
      <c r="Y446">
        <f t="shared" si="53"/>
        <v>24</v>
      </c>
      <c r="AA446" s="62">
        <v>6</v>
      </c>
    </row>
    <row r="447" spans="1:27">
      <c r="A447">
        <v>446</v>
      </c>
      <c r="B447" t="s">
        <v>40</v>
      </c>
      <c r="C447">
        <v>1</v>
      </c>
      <c r="D447" s="35">
        <f t="shared" si="57"/>
        <v>27760048</v>
      </c>
      <c r="E447" s="38">
        <v>90009</v>
      </c>
      <c r="F447">
        <f t="shared" si="56"/>
        <v>10001</v>
      </c>
      <c r="H447" s="37">
        <v>637654820</v>
      </c>
      <c r="I447" s="37">
        <f t="shared" si="55"/>
        <v>2856232</v>
      </c>
      <c r="J447" s="26">
        <v>18</v>
      </c>
      <c r="L447">
        <v>446</v>
      </c>
      <c r="M447">
        <f t="shared" si="59"/>
        <v>276721</v>
      </c>
      <c r="N447">
        <v>1351</v>
      </c>
      <c r="O447" s="42">
        <v>141581</v>
      </c>
      <c r="P447" s="47">
        <f t="shared" si="54"/>
        <v>2548458</v>
      </c>
      <c r="Q447" s="26">
        <v>760</v>
      </c>
      <c r="R447">
        <v>830</v>
      </c>
      <c r="S447" s="19" t="s">
        <v>101</v>
      </c>
      <c r="T447" s="19" t="s">
        <v>120</v>
      </c>
      <c r="U447" s="24">
        <v>4.4999999999999999E-4</v>
      </c>
      <c r="W447">
        <f t="shared" si="58"/>
        <v>19920</v>
      </c>
      <c r="X447" s="50">
        <v>18240</v>
      </c>
      <c r="Y447">
        <f t="shared" si="53"/>
        <v>24</v>
      </c>
      <c r="AA447" s="63">
        <v>6</v>
      </c>
    </row>
    <row r="448" spans="1:27">
      <c r="A448">
        <v>447</v>
      </c>
      <c r="B448" t="s">
        <v>40</v>
      </c>
      <c r="C448">
        <v>2</v>
      </c>
      <c r="D448" s="35">
        <f t="shared" si="57"/>
        <v>27850057</v>
      </c>
      <c r="E448" s="38">
        <v>100010</v>
      </c>
      <c r="F448">
        <f t="shared" si="56"/>
        <v>10001</v>
      </c>
      <c r="H448" s="37">
        <v>640517474</v>
      </c>
      <c r="I448" s="37">
        <f t="shared" si="55"/>
        <v>2862654</v>
      </c>
      <c r="J448" s="27">
        <v>18</v>
      </c>
      <c r="L448">
        <v>447</v>
      </c>
      <c r="M448">
        <f t="shared" si="59"/>
        <v>278072</v>
      </c>
      <c r="N448">
        <v>1351</v>
      </c>
      <c r="O448" s="41">
        <v>141723</v>
      </c>
      <c r="P448" s="47">
        <f t="shared" si="54"/>
        <v>2551014</v>
      </c>
      <c r="Q448" s="27">
        <v>760</v>
      </c>
      <c r="R448">
        <v>830</v>
      </c>
      <c r="S448" s="19" t="s">
        <v>101</v>
      </c>
      <c r="T448" s="19" t="s">
        <v>120</v>
      </c>
      <c r="U448" s="24">
        <v>4.4999999999999999E-4</v>
      </c>
      <c r="W448">
        <f t="shared" si="58"/>
        <v>19920</v>
      </c>
      <c r="X448" s="49">
        <v>18240</v>
      </c>
      <c r="Y448">
        <f t="shared" si="53"/>
        <v>24</v>
      </c>
      <c r="AA448" s="62">
        <v>6</v>
      </c>
    </row>
    <row r="449" spans="1:27">
      <c r="A449">
        <v>448</v>
      </c>
      <c r="B449" t="s">
        <v>40</v>
      </c>
      <c r="C449">
        <v>3</v>
      </c>
      <c r="D449" s="35">
        <f t="shared" si="57"/>
        <v>27950067</v>
      </c>
      <c r="E449" s="38">
        <v>110011</v>
      </c>
      <c r="F449">
        <f t="shared" si="56"/>
        <v>10001</v>
      </c>
      <c r="H449" s="37">
        <v>1447438772</v>
      </c>
      <c r="I449" s="37">
        <f t="shared" si="55"/>
        <v>806921298</v>
      </c>
      <c r="J449" s="26">
        <v>8</v>
      </c>
      <c r="L449">
        <v>448</v>
      </c>
      <c r="M449">
        <f t="shared" si="59"/>
        <v>279423</v>
      </c>
      <c r="N449">
        <v>1351</v>
      </c>
      <c r="O449" s="42">
        <v>319152</v>
      </c>
      <c r="P449" s="47">
        <f t="shared" si="54"/>
        <v>2553216</v>
      </c>
      <c r="Q449" s="26">
        <v>760</v>
      </c>
      <c r="R449">
        <v>830</v>
      </c>
      <c r="S449" s="19" t="s">
        <v>101</v>
      </c>
      <c r="T449" s="19" t="s">
        <v>120</v>
      </c>
      <c r="U449" s="24">
        <v>4.4999999999999999E-4</v>
      </c>
      <c r="W449">
        <f t="shared" si="58"/>
        <v>19920</v>
      </c>
      <c r="X449" s="50">
        <v>18240</v>
      </c>
      <c r="Y449">
        <f t="shared" si="53"/>
        <v>24</v>
      </c>
      <c r="AA449" s="63">
        <v>6</v>
      </c>
    </row>
    <row r="450" spans="1:27">
      <c r="A450">
        <v>449</v>
      </c>
      <c r="B450" t="s">
        <v>40</v>
      </c>
      <c r="C450">
        <v>4</v>
      </c>
      <c r="D450" s="35">
        <f t="shared" si="57"/>
        <v>28060078</v>
      </c>
      <c r="E450" s="38">
        <v>120012</v>
      </c>
      <c r="F450">
        <f t="shared" si="56"/>
        <v>10001</v>
      </c>
      <c r="H450" s="37">
        <v>1453907740</v>
      </c>
      <c r="I450" s="37">
        <f t="shared" si="55"/>
        <v>6468968</v>
      </c>
      <c r="J450" s="27">
        <v>8</v>
      </c>
      <c r="L450">
        <v>449</v>
      </c>
      <c r="M450">
        <f t="shared" si="59"/>
        <v>280774</v>
      </c>
      <c r="N450">
        <v>1351</v>
      </c>
      <c r="O450" s="41">
        <v>319478</v>
      </c>
      <c r="P450" s="47">
        <f t="shared" si="54"/>
        <v>2555824</v>
      </c>
      <c r="Q450" s="27">
        <v>760</v>
      </c>
      <c r="R450">
        <v>830</v>
      </c>
      <c r="S450" s="19" t="s">
        <v>101</v>
      </c>
      <c r="T450" s="19" t="s">
        <v>120</v>
      </c>
      <c r="U450" s="24">
        <v>4.4999999999999999E-4</v>
      </c>
      <c r="W450">
        <f t="shared" si="58"/>
        <v>19920</v>
      </c>
      <c r="X450" s="49">
        <v>18240</v>
      </c>
      <c r="Y450">
        <f t="shared" ref="Y450:Y513" si="60">X450/Q450</f>
        <v>24</v>
      </c>
      <c r="AA450" s="62">
        <v>6</v>
      </c>
    </row>
    <row r="451" spans="1:27">
      <c r="A451">
        <v>450</v>
      </c>
      <c r="B451" t="s">
        <v>40</v>
      </c>
      <c r="C451">
        <v>5</v>
      </c>
      <c r="D451" s="35">
        <f t="shared" si="57"/>
        <v>28180090</v>
      </c>
      <c r="E451" s="38">
        <v>130013</v>
      </c>
      <c r="F451">
        <f t="shared" si="56"/>
        <v>10001</v>
      </c>
      <c r="H451" s="37">
        <v>2920782334</v>
      </c>
      <c r="I451" s="37">
        <f t="shared" si="55"/>
        <v>1466874594</v>
      </c>
      <c r="J451" s="26">
        <v>4</v>
      </c>
      <c r="L451">
        <v>450</v>
      </c>
      <c r="M451">
        <f t="shared" si="59"/>
        <v>282125</v>
      </c>
      <c r="N451">
        <v>1351</v>
      </c>
      <c r="O451" s="42">
        <v>639612</v>
      </c>
      <c r="P451" s="47">
        <f t="shared" ref="P451:P514" si="61">J451*O451</f>
        <v>2558448</v>
      </c>
      <c r="Q451" s="26">
        <v>760</v>
      </c>
      <c r="R451">
        <v>830</v>
      </c>
      <c r="S451" s="19" t="s">
        <v>102</v>
      </c>
      <c r="T451" s="19" t="s">
        <v>120</v>
      </c>
      <c r="U451" s="24">
        <v>4.4999999999999999E-4</v>
      </c>
      <c r="W451">
        <f t="shared" si="58"/>
        <v>19920</v>
      </c>
      <c r="X451" s="50">
        <v>18240</v>
      </c>
      <c r="Y451">
        <f t="shared" si="60"/>
        <v>24</v>
      </c>
      <c r="AA451" s="63">
        <v>6</v>
      </c>
    </row>
    <row r="452" spans="1:27">
      <c r="A452" s="6">
        <v>451</v>
      </c>
      <c r="B452" s="6" t="s">
        <v>40</v>
      </c>
      <c r="C452" s="6">
        <v>6</v>
      </c>
      <c r="D452" s="36">
        <f t="shared" si="57"/>
        <v>28310103</v>
      </c>
      <c r="E452" s="39">
        <v>1700000</v>
      </c>
      <c r="F452" s="6">
        <f t="shared" si="56"/>
        <v>1569987</v>
      </c>
      <c r="H452" s="37">
        <v>2933777992</v>
      </c>
      <c r="I452" s="37">
        <f t="shared" si="55"/>
        <v>12995658</v>
      </c>
      <c r="J452" s="27">
        <v>4</v>
      </c>
      <c r="L452" s="6">
        <v>451</v>
      </c>
      <c r="M452">
        <f t="shared" si="59"/>
        <v>292340</v>
      </c>
      <c r="N452">
        <v>10215</v>
      </c>
      <c r="O452" s="41">
        <v>640228</v>
      </c>
      <c r="P452" s="47">
        <f t="shared" si="61"/>
        <v>2560912</v>
      </c>
      <c r="Q452" s="27">
        <v>770</v>
      </c>
      <c r="R452">
        <v>840</v>
      </c>
      <c r="S452" s="19" t="s">
        <v>101</v>
      </c>
      <c r="T452" s="19" t="s">
        <v>120</v>
      </c>
      <c r="U452" s="24">
        <v>4.4999999999999999E-4</v>
      </c>
      <c r="W452">
        <f t="shared" si="58"/>
        <v>20160</v>
      </c>
      <c r="X452" s="49">
        <v>18480</v>
      </c>
      <c r="Y452">
        <f t="shared" si="60"/>
        <v>24</v>
      </c>
      <c r="AA452" s="62">
        <v>6</v>
      </c>
    </row>
    <row r="453" spans="1:27">
      <c r="A453">
        <v>452</v>
      </c>
      <c r="B453" t="s">
        <v>40</v>
      </c>
      <c r="C453">
        <v>7</v>
      </c>
      <c r="D453" s="35">
        <f t="shared" si="57"/>
        <v>30010103</v>
      </c>
      <c r="E453" s="38">
        <v>50005</v>
      </c>
      <c r="F453">
        <f t="shared" si="56"/>
        <v>-1649995</v>
      </c>
      <c r="H453" s="37">
        <v>982021954</v>
      </c>
      <c r="I453" s="37">
        <f t="shared" ref="I453:I516" si="62">H453-H452</f>
        <v>-1951756038</v>
      </c>
      <c r="J453" s="26">
        <v>12</v>
      </c>
      <c r="L453">
        <v>452</v>
      </c>
      <c r="M453">
        <f t="shared" si="59"/>
        <v>293864</v>
      </c>
      <c r="N453">
        <v>1524</v>
      </c>
      <c r="O453" s="42">
        <v>213583</v>
      </c>
      <c r="P453" s="47">
        <f t="shared" si="61"/>
        <v>2562996</v>
      </c>
      <c r="Q453" s="26">
        <v>770</v>
      </c>
      <c r="R453">
        <v>840</v>
      </c>
      <c r="S453" s="19" t="s">
        <v>101</v>
      </c>
      <c r="T453" s="19" t="s">
        <v>120</v>
      </c>
      <c r="U453" s="24">
        <v>4.4999999999999999E-4</v>
      </c>
      <c r="W453">
        <f t="shared" si="58"/>
        <v>20160</v>
      </c>
      <c r="X453" s="50">
        <v>18480</v>
      </c>
      <c r="Y453">
        <f t="shared" si="60"/>
        <v>24</v>
      </c>
      <c r="AA453" s="63">
        <v>6</v>
      </c>
    </row>
    <row r="454" spans="1:27">
      <c r="A454">
        <v>453</v>
      </c>
      <c r="B454" t="s">
        <v>40</v>
      </c>
      <c r="C454">
        <v>8</v>
      </c>
      <c r="D454" s="35">
        <f t="shared" si="57"/>
        <v>30060108</v>
      </c>
      <c r="E454" s="38">
        <v>60006</v>
      </c>
      <c r="F454">
        <f t="shared" si="56"/>
        <v>10001</v>
      </c>
      <c r="H454" s="37">
        <v>986371966</v>
      </c>
      <c r="I454" s="37">
        <f t="shared" si="62"/>
        <v>4350012</v>
      </c>
      <c r="J454" s="27">
        <v>12</v>
      </c>
      <c r="L454">
        <v>453</v>
      </c>
      <c r="M454">
        <f t="shared" si="59"/>
        <v>295388</v>
      </c>
      <c r="N454">
        <v>1524</v>
      </c>
      <c r="O454" s="41">
        <v>213800</v>
      </c>
      <c r="P454" s="47">
        <f t="shared" si="61"/>
        <v>2565600</v>
      </c>
      <c r="Q454" s="27">
        <v>770</v>
      </c>
      <c r="R454">
        <v>840</v>
      </c>
      <c r="S454" s="19" t="s">
        <v>101</v>
      </c>
      <c r="T454" s="19" t="s">
        <v>120</v>
      </c>
      <c r="U454" s="24">
        <v>4.4999999999999999E-4</v>
      </c>
      <c r="W454">
        <f t="shared" si="58"/>
        <v>20160</v>
      </c>
      <c r="X454" s="49">
        <v>18480</v>
      </c>
      <c r="Y454">
        <f t="shared" si="60"/>
        <v>24</v>
      </c>
      <c r="AA454" s="62">
        <v>6</v>
      </c>
    </row>
    <row r="455" spans="1:27">
      <c r="A455">
        <v>454</v>
      </c>
      <c r="B455" t="s">
        <v>40</v>
      </c>
      <c r="C455">
        <v>9</v>
      </c>
      <c r="D455" s="35">
        <f t="shared" si="57"/>
        <v>30120114</v>
      </c>
      <c r="E455" s="38">
        <v>70007</v>
      </c>
      <c r="F455">
        <f t="shared" si="56"/>
        <v>10001</v>
      </c>
      <c r="H455" s="37">
        <v>660735488</v>
      </c>
      <c r="I455" s="37">
        <f t="shared" si="62"/>
        <v>-325636478</v>
      </c>
      <c r="J455" s="26">
        <v>18</v>
      </c>
      <c r="L455">
        <v>454</v>
      </c>
      <c r="M455">
        <f t="shared" si="59"/>
        <v>296912</v>
      </c>
      <c r="N455">
        <v>1524</v>
      </c>
      <c r="O455" s="42">
        <v>142735</v>
      </c>
      <c r="P455" s="47">
        <f t="shared" si="61"/>
        <v>2569230</v>
      </c>
      <c r="Q455" s="26">
        <v>770</v>
      </c>
      <c r="R455">
        <v>840</v>
      </c>
      <c r="S455" s="19" t="s">
        <v>101</v>
      </c>
      <c r="T455" s="19" t="s">
        <v>120</v>
      </c>
      <c r="U455" s="24">
        <v>4.4999999999999999E-4</v>
      </c>
      <c r="W455">
        <f t="shared" si="58"/>
        <v>20160</v>
      </c>
      <c r="X455" s="50">
        <v>18480</v>
      </c>
      <c r="Y455">
        <f t="shared" si="60"/>
        <v>24</v>
      </c>
      <c r="AA455" s="63">
        <v>6</v>
      </c>
    </row>
    <row r="456" spans="1:27">
      <c r="A456">
        <v>455</v>
      </c>
      <c r="B456" t="s">
        <v>40</v>
      </c>
      <c r="C456">
        <v>10</v>
      </c>
      <c r="D456" s="35">
        <f t="shared" si="57"/>
        <v>30190121</v>
      </c>
      <c r="E456" s="38">
        <v>80008</v>
      </c>
      <c r="F456">
        <f t="shared" si="56"/>
        <v>10001</v>
      </c>
      <c r="H456" s="37">
        <v>663649442</v>
      </c>
      <c r="I456" s="37">
        <f t="shared" si="62"/>
        <v>2913954</v>
      </c>
      <c r="J456" s="27">
        <v>18</v>
      </c>
      <c r="L456">
        <v>455</v>
      </c>
      <c r="M456">
        <f t="shared" si="59"/>
        <v>298436</v>
      </c>
      <c r="N456">
        <v>1524</v>
      </c>
      <c r="O456" s="41">
        <v>142882</v>
      </c>
      <c r="P456" s="47">
        <f t="shared" si="61"/>
        <v>2571876</v>
      </c>
      <c r="Q456" s="27">
        <v>770</v>
      </c>
      <c r="R456">
        <v>840</v>
      </c>
      <c r="S456" s="19" t="s">
        <v>102</v>
      </c>
      <c r="T456" s="19" t="s">
        <v>120</v>
      </c>
      <c r="U456" s="24">
        <v>4.4999999999999999E-4</v>
      </c>
      <c r="W456">
        <f t="shared" si="58"/>
        <v>20160</v>
      </c>
      <c r="X456" s="49">
        <v>18480</v>
      </c>
      <c r="Y456">
        <f t="shared" si="60"/>
        <v>24</v>
      </c>
      <c r="AA456" s="62">
        <v>6</v>
      </c>
    </row>
    <row r="457" spans="1:27">
      <c r="A457">
        <v>456</v>
      </c>
      <c r="B457" t="s">
        <v>40</v>
      </c>
      <c r="C457">
        <v>11</v>
      </c>
      <c r="D457" s="35">
        <f t="shared" si="57"/>
        <v>30270129</v>
      </c>
      <c r="E457" s="38">
        <v>90009</v>
      </c>
      <c r="F457">
        <f t="shared" ref="F457:F520" si="63">E457-E456</f>
        <v>10001</v>
      </c>
      <c r="H457" s="37">
        <v>1199675656</v>
      </c>
      <c r="I457" s="37">
        <f t="shared" si="62"/>
        <v>536026214</v>
      </c>
      <c r="J457" s="26">
        <v>10</v>
      </c>
      <c r="L457">
        <v>456</v>
      </c>
      <c r="M457">
        <f t="shared" si="59"/>
        <v>299960</v>
      </c>
      <c r="N457">
        <v>1524</v>
      </c>
      <c r="O457" s="42">
        <v>257406</v>
      </c>
      <c r="P457" s="47">
        <f t="shared" si="61"/>
        <v>2574060</v>
      </c>
      <c r="Q457" s="26">
        <v>770</v>
      </c>
      <c r="R457">
        <v>840</v>
      </c>
      <c r="S457" s="19" t="s">
        <v>101</v>
      </c>
      <c r="T457" s="19" t="s">
        <v>120</v>
      </c>
      <c r="U457" s="24">
        <v>4.4999999999999999E-4</v>
      </c>
      <c r="W457">
        <f t="shared" si="58"/>
        <v>20160</v>
      </c>
      <c r="X457" s="50">
        <v>18480</v>
      </c>
      <c r="Y457">
        <f t="shared" si="60"/>
        <v>24</v>
      </c>
      <c r="AA457" s="63">
        <v>6</v>
      </c>
    </row>
    <row r="458" spans="1:27">
      <c r="A458">
        <v>457</v>
      </c>
      <c r="B458" t="s">
        <v>40</v>
      </c>
      <c r="C458">
        <v>12</v>
      </c>
      <c r="D458" s="35">
        <f t="shared" si="57"/>
        <v>30360138</v>
      </c>
      <c r="E458" s="38">
        <v>100010</v>
      </c>
      <c r="F458">
        <f t="shared" si="63"/>
        <v>10001</v>
      </c>
      <c r="H458" s="37">
        <v>1204943140</v>
      </c>
      <c r="I458" s="37">
        <f t="shared" si="62"/>
        <v>5267484</v>
      </c>
      <c r="J458" s="27">
        <v>10</v>
      </c>
      <c r="L458">
        <v>457</v>
      </c>
      <c r="M458">
        <f t="shared" si="59"/>
        <v>301484</v>
      </c>
      <c r="N458">
        <v>1524</v>
      </c>
      <c r="O458" s="41">
        <v>257678</v>
      </c>
      <c r="P458" s="47">
        <f t="shared" si="61"/>
        <v>2576780</v>
      </c>
      <c r="Q458" s="27">
        <v>770</v>
      </c>
      <c r="R458">
        <v>840</v>
      </c>
      <c r="S458" s="19" t="s">
        <v>101</v>
      </c>
      <c r="T458" s="19" t="s">
        <v>120</v>
      </c>
      <c r="U458" s="24">
        <v>4.4999999999999999E-4</v>
      </c>
      <c r="W458">
        <f t="shared" si="58"/>
        <v>20160</v>
      </c>
      <c r="X458" s="49">
        <v>18480</v>
      </c>
      <c r="Y458">
        <f t="shared" si="60"/>
        <v>24</v>
      </c>
      <c r="AA458" s="62">
        <v>6</v>
      </c>
    </row>
    <row r="459" spans="1:27">
      <c r="A459">
        <v>458</v>
      </c>
      <c r="B459" t="s">
        <v>40</v>
      </c>
      <c r="C459">
        <v>13</v>
      </c>
      <c r="D459" s="35">
        <f t="shared" si="57"/>
        <v>30460148</v>
      </c>
      <c r="E459" s="38">
        <v>110011</v>
      </c>
      <c r="F459">
        <f t="shared" si="63"/>
        <v>10001</v>
      </c>
      <c r="H459" s="37">
        <v>3025555478</v>
      </c>
      <c r="I459" s="37">
        <f t="shared" si="62"/>
        <v>1820612338</v>
      </c>
      <c r="J459" s="26">
        <v>4</v>
      </c>
      <c r="L459">
        <v>458</v>
      </c>
      <c r="M459">
        <f t="shared" si="59"/>
        <v>303008</v>
      </c>
      <c r="N459">
        <v>1524</v>
      </c>
      <c r="O459" s="42">
        <v>644820</v>
      </c>
      <c r="P459" s="47">
        <f t="shared" si="61"/>
        <v>2579280</v>
      </c>
      <c r="Q459" s="26">
        <v>770</v>
      </c>
      <c r="R459">
        <v>840</v>
      </c>
      <c r="S459" s="19" t="s">
        <v>101</v>
      </c>
      <c r="T459" s="19" t="s">
        <v>120</v>
      </c>
      <c r="U459" s="24">
        <v>4.4999999999999999E-4</v>
      </c>
      <c r="W459">
        <f t="shared" si="58"/>
        <v>20160</v>
      </c>
      <c r="X459" s="50">
        <v>18480</v>
      </c>
      <c r="Y459">
        <f t="shared" si="60"/>
        <v>24</v>
      </c>
      <c r="AA459" s="63">
        <v>6</v>
      </c>
    </row>
    <row r="460" spans="1:27">
      <c r="A460">
        <v>459</v>
      </c>
      <c r="B460" t="s">
        <v>40</v>
      </c>
      <c r="C460">
        <v>14</v>
      </c>
      <c r="D460" s="35">
        <f t="shared" si="57"/>
        <v>30570159</v>
      </c>
      <c r="E460" s="38">
        <v>120012</v>
      </c>
      <c r="F460">
        <f t="shared" si="63"/>
        <v>10001</v>
      </c>
      <c r="H460" s="37">
        <v>3038781948</v>
      </c>
      <c r="I460" s="37">
        <f t="shared" si="62"/>
        <v>13226470</v>
      </c>
      <c r="J460" s="27">
        <v>4</v>
      </c>
      <c r="L460">
        <v>459</v>
      </c>
      <c r="M460">
        <f t="shared" si="59"/>
        <v>304532</v>
      </c>
      <c r="N460">
        <v>1524</v>
      </c>
      <c r="O460" s="41">
        <v>645488</v>
      </c>
      <c r="P460" s="47">
        <f t="shared" si="61"/>
        <v>2581952</v>
      </c>
      <c r="Q460" s="27">
        <v>770</v>
      </c>
      <c r="R460">
        <v>840</v>
      </c>
      <c r="S460" s="19" t="s">
        <v>101</v>
      </c>
      <c r="T460" s="19" t="s">
        <v>120</v>
      </c>
      <c r="U460" s="24">
        <v>4.4999999999999999E-4</v>
      </c>
      <c r="W460">
        <f t="shared" si="58"/>
        <v>20160</v>
      </c>
      <c r="X460" s="49">
        <v>18480</v>
      </c>
      <c r="Y460">
        <f t="shared" si="60"/>
        <v>24</v>
      </c>
      <c r="AA460" s="62">
        <v>6</v>
      </c>
    </row>
    <row r="461" spans="1:27" ht="17.25" thickBot="1">
      <c r="A461">
        <v>460</v>
      </c>
      <c r="B461" t="s">
        <v>40</v>
      </c>
      <c r="C461">
        <v>15</v>
      </c>
      <c r="D461" s="35">
        <f t="shared" si="57"/>
        <v>30690171</v>
      </c>
      <c r="E461" s="38">
        <v>130013</v>
      </c>
      <c r="F461">
        <f t="shared" si="63"/>
        <v>10001</v>
      </c>
      <c r="H461" s="37">
        <v>3052037222</v>
      </c>
      <c r="I461" s="37">
        <f t="shared" si="62"/>
        <v>13255274</v>
      </c>
      <c r="J461" s="29">
        <v>4</v>
      </c>
      <c r="L461">
        <v>460</v>
      </c>
      <c r="M461">
        <f t="shared" si="59"/>
        <v>306056</v>
      </c>
      <c r="N461">
        <v>1524</v>
      </c>
      <c r="O461" s="44">
        <v>646140</v>
      </c>
      <c r="P461" s="47">
        <f t="shared" si="61"/>
        <v>2584560</v>
      </c>
      <c r="Q461" s="29">
        <v>770</v>
      </c>
      <c r="R461">
        <v>840</v>
      </c>
      <c r="S461" s="19" t="s">
        <v>102</v>
      </c>
      <c r="T461" s="19" t="s">
        <v>120</v>
      </c>
      <c r="U461" s="24">
        <v>4.4999999999999999E-4</v>
      </c>
      <c r="W461">
        <f t="shared" si="58"/>
        <v>20160</v>
      </c>
      <c r="X461" s="52">
        <v>18480</v>
      </c>
      <c r="Y461">
        <f t="shared" si="60"/>
        <v>24</v>
      </c>
      <c r="AA461" s="31">
        <v>6</v>
      </c>
    </row>
    <row r="462" spans="1:27">
      <c r="A462" s="6">
        <v>461</v>
      </c>
      <c r="B462" s="6" t="s">
        <v>40</v>
      </c>
      <c r="C462" s="6">
        <v>16</v>
      </c>
      <c r="D462" s="36">
        <f t="shared" si="57"/>
        <v>30820184</v>
      </c>
      <c r="E462" s="39">
        <v>1700000</v>
      </c>
      <c r="F462" s="6">
        <f t="shared" si="63"/>
        <v>1569987</v>
      </c>
      <c r="H462" s="37">
        <v>1660196720</v>
      </c>
      <c r="I462" s="37">
        <f t="shared" si="62"/>
        <v>-1391840502</v>
      </c>
      <c r="J462" s="30">
        <v>8</v>
      </c>
      <c r="L462" s="6">
        <v>461</v>
      </c>
      <c r="M462">
        <f t="shared" si="59"/>
        <v>307580</v>
      </c>
      <c r="N462">
        <v>1524</v>
      </c>
      <c r="O462" s="45">
        <v>339566</v>
      </c>
      <c r="P462" s="47">
        <f t="shared" si="61"/>
        <v>2716528</v>
      </c>
      <c r="Q462" s="30">
        <v>780</v>
      </c>
      <c r="R462">
        <v>850</v>
      </c>
      <c r="S462" s="19" t="s">
        <v>101</v>
      </c>
      <c r="T462" s="19" t="s">
        <v>120</v>
      </c>
      <c r="U462" s="24">
        <v>4.4999999999999999E-4</v>
      </c>
      <c r="W462">
        <f t="shared" si="58"/>
        <v>20400</v>
      </c>
      <c r="X462" s="53">
        <v>18720</v>
      </c>
      <c r="Y462">
        <f t="shared" si="60"/>
        <v>24</v>
      </c>
      <c r="AA462" s="65">
        <v>6</v>
      </c>
    </row>
    <row r="463" spans="1:27">
      <c r="A463">
        <v>462</v>
      </c>
      <c r="B463" t="s">
        <v>40</v>
      </c>
      <c r="C463">
        <v>17</v>
      </c>
      <c r="D463" s="35">
        <f t="shared" si="57"/>
        <v>32520184</v>
      </c>
      <c r="E463" s="38">
        <v>50005</v>
      </c>
      <c r="F463">
        <f t="shared" si="63"/>
        <v>-1649995</v>
      </c>
      <c r="H463" s="37">
        <v>1667407120</v>
      </c>
      <c r="I463" s="37">
        <f t="shared" si="62"/>
        <v>7210400</v>
      </c>
      <c r="J463" s="26">
        <v>8</v>
      </c>
      <c r="L463">
        <v>462</v>
      </c>
      <c r="M463">
        <f t="shared" si="59"/>
        <v>309104</v>
      </c>
      <c r="N463">
        <v>1524</v>
      </c>
      <c r="O463" s="42">
        <v>349006</v>
      </c>
      <c r="P463" s="47">
        <f t="shared" si="61"/>
        <v>2792048</v>
      </c>
      <c r="Q463" s="26">
        <v>780</v>
      </c>
      <c r="R463">
        <v>850</v>
      </c>
      <c r="S463" s="19" t="s">
        <v>101</v>
      </c>
      <c r="T463" s="19" t="s">
        <v>120</v>
      </c>
      <c r="U463" s="24">
        <v>4.4999999999999999E-4</v>
      </c>
      <c r="W463">
        <f t="shared" si="58"/>
        <v>20400</v>
      </c>
      <c r="X463" s="50">
        <v>18720</v>
      </c>
      <c r="Y463">
        <f t="shared" si="60"/>
        <v>24</v>
      </c>
      <c r="AA463" s="63">
        <v>6</v>
      </c>
    </row>
    <row r="464" spans="1:27">
      <c r="A464">
        <v>463</v>
      </c>
      <c r="B464" t="s">
        <v>40</v>
      </c>
      <c r="C464">
        <v>18</v>
      </c>
      <c r="D464" s="35">
        <f t="shared" si="57"/>
        <v>32570189</v>
      </c>
      <c r="E464" s="38">
        <v>60006</v>
      </c>
      <c r="F464">
        <f t="shared" si="63"/>
        <v>10001</v>
      </c>
      <c r="H464" s="37">
        <v>744374440</v>
      </c>
      <c r="I464" s="37">
        <f t="shared" si="62"/>
        <v>-923032680</v>
      </c>
      <c r="J464" s="27">
        <v>18</v>
      </c>
      <c r="L464">
        <v>463</v>
      </c>
      <c r="M464">
        <f t="shared" si="59"/>
        <v>310628</v>
      </c>
      <c r="N464">
        <v>1524</v>
      </c>
      <c r="O464" s="41">
        <v>155289</v>
      </c>
      <c r="P464" s="47">
        <f t="shared" si="61"/>
        <v>2795202</v>
      </c>
      <c r="Q464" s="27">
        <v>780</v>
      </c>
      <c r="R464">
        <v>850</v>
      </c>
      <c r="S464" s="19" t="s">
        <v>101</v>
      </c>
      <c r="T464" s="19" t="s">
        <v>120</v>
      </c>
      <c r="U464" s="24">
        <v>4.4999999999999999E-4</v>
      </c>
      <c r="W464">
        <f t="shared" si="58"/>
        <v>20400</v>
      </c>
      <c r="X464" s="49">
        <v>18720</v>
      </c>
      <c r="Y464">
        <f t="shared" si="60"/>
        <v>24</v>
      </c>
      <c r="AA464" s="62">
        <v>6</v>
      </c>
    </row>
    <row r="465" spans="1:27">
      <c r="A465">
        <v>464</v>
      </c>
      <c r="B465" t="s">
        <v>40</v>
      </c>
      <c r="C465">
        <v>19</v>
      </c>
      <c r="D465" s="35">
        <f t="shared" si="57"/>
        <v>32630195</v>
      </c>
      <c r="E465" s="38">
        <v>70007</v>
      </c>
      <c r="F465">
        <f t="shared" si="63"/>
        <v>10001</v>
      </c>
      <c r="H465" s="37">
        <v>747593320</v>
      </c>
      <c r="I465" s="37">
        <f t="shared" si="62"/>
        <v>3218880</v>
      </c>
      <c r="J465" s="26">
        <v>18</v>
      </c>
      <c r="L465">
        <v>464</v>
      </c>
      <c r="M465">
        <f t="shared" si="59"/>
        <v>312152</v>
      </c>
      <c r="N465">
        <v>1524</v>
      </c>
      <c r="O465" s="42">
        <v>155436</v>
      </c>
      <c r="P465" s="47">
        <f t="shared" si="61"/>
        <v>2797848</v>
      </c>
      <c r="Q465" s="26">
        <v>780</v>
      </c>
      <c r="R465">
        <v>850</v>
      </c>
      <c r="S465" s="19" t="s">
        <v>101</v>
      </c>
      <c r="T465" s="19" t="s">
        <v>120</v>
      </c>
      <c r="U465" s="24">
        <v>4.4999999999999999E-4</v>
      </c>
      <c r="W465">
        <f t="shared" si="58"/>
        <v>20400</v>
      </c>
      <c r="X465" s="50">
        <v>18720</v>
      </c>
      <c r="Y465">
        <f t="shared" si="60"/>
        <v>24</v>
      </c>
      <c r="AA465" s="63">
        <v>6</v>
      </c>
    </row>
    <row r="466" spans="1:27">
      <c r="A466">
        <v>465</v>
      </c>
      <c r="B466" t="s">
        <v>40</v>
      </c>
      <c r="C466">
        <v>20</v>
      </c>
      <c r="D466" s="35">
        <f t="shared" si="57"/>
        <v>32700202</v>
      </c>
      <c r="E466" s="38">
        <v>80008</v>
      </c>
      <c r="F466">
        <f t="shared" si="63"/>
        <v>10001</v>
      </c>
      <c r="H466" s="37">
        <v>750819200</v>
      </c>
      <c r="I466" s="37">
        <f t="shared" si="62"/>
        <v>3225880</v>
      </c>
      <c r="J466" s="27">
        <v>18</v>
      </c>
      <c r="L466">
        <v>465</v>
      </c>
      <c r="M466">
        <f t="shared" si="59"/>
        <v>313676</v>
      </c>
      <c r="N466">
        <v>1524</v>
      </c>
      <c r="O466" s="41">
        <v>155594</v>
      </c>
      <c r="P466" s="47">
        <f t="shared" si="61"/>
        <v>2800692</v>
      </c>
      <c r="Q466" s="27">
        <v>780</v>
      </c>
      <c r="R466">
        <v>850</v>
      </c>
      <c r="S466" s="19" t="s">
        <v>102</v>
      </c>
      <c r="T466" s="19" t="s">
        <v>120</v>
      </c>
      <c r="U466" s="24">
        <v>4.4999999999999999E-4</v>
      </c>
      <c r="W466">
        <f t="shared" si="58"/>
        <v>20400</v>
      </c>
      <c r="X466" s="49">
        <v>18720</v>
      </c>
      <c r="Y466">
        <f t="shared" si="60"/>
        <v>24</v>
      </c>
      <c r="AA466" s="62">
        <v>6</v>
      </c>
    </row>
    <row r="467" spans="1:27">
      <c r="A467">
        <v>466</v>
      </c>
      <c r="B467" t="s">
        <v>41</v>
      </c>
      <c r="C467">
        <v>1</v>
      </c>
      <c r="D467" s="35">
        <f t="shared" si="57"/>
        <v>32780210</v>
      </c>
      <c r="E467" s="38">
        <v>90009</v>
      </c>
      <c r="F467">
        <f t="shared" si="63"/>
        <v>10001</v>
      </c>
      <c r="H467" s="37">
        <v>969495440</v>
      </c>
      <c r="I467" s="37">
        <f t="shared" si="62"/>
        <v>218676240</v>
      </c>
      <c r="J467" s="26">
        <v>14</v>
      </c>
      <c r="L467">
        <v>466</v>
      </c>
      <c r="M467">
        <f t="shared" si="59"/>
        <v>315200</v>
      </c>
      <c r="N467">
        <v>1524</v>
      </c>
      <c r="O467" s="42">
        <v>200236</v>
      </c>
      <c r="P467" s="47">
        <f t="shared" si="61"/>
        <v>2803304</v>
      </c>
      <c r="Q467" s="26">
        <v>780</v>
      </c>
      <c r="R467">
        <v>850</v>
      </c>
      <c r="S467" s="19" t="s">
        <v>101</v>
      </c>
      <c r="T467" s="19" t="s">
        <v>120</v>
      </c>
      <c r="U467" s="24">
        <v>5.0000000000000001E-4</v>
      </c>
      <c r="W467">
        <f t="shared" si="58"/>
        <v>20400</v>
      </c>
      <c r="X467" s="50">
        <v>18720</v>
      </c>
      <c r="Y467">
        <f t="shared" si="60"/>
        <v>24</v>
      </c>
      <c r="AA467" s="63">
        <v>6</v>
      </c>
    </row>
    <row r="468" spans="1:27">
      <c r="A468">
        <v>467</v>
      </c>
      <c r="B468" t="s">
        <v>41</v>
      </c>
      <c r="C468">
        <v>2</v>
      </c>
      <c r="D468" s="35">
        <f t="shared" si="57"/>
        <v>32870219</v>
      </c>
      <c r="E468" s="38">
        <v>100010</v>
      </c>
      <c r="F468">
        <f t="shared" si="63"/>
        <v>10001</v>
      </c>
      <c r="H468" s="37">
        <v>973660800</v>
      </c>
      <c r="I468" s="37">
        <f t="shared" si="62"/>
        <v>4165360</v>
      </c>
      <c r="J468" s="27">
        <v>14</v>
      </c>
      <c r="L468">
        <v>467</v>
      </c>
      <c r="M468">
        <f t="shared" si="59"/>
        <v>316724</v>
      </c>
      <c r="N468">
        <v>1524</v>
      </c>
      <c r="O468" s="41">
        <v>200438</v>
      </c>
      <c r="P468" s="47">
        <f t="shared" si="61"/>
        <v>2806132</v>
      </c>
      <c r="Q468" s="27">
        <v>780</v>
      </c>
      <c r="R468">
        <v>850</v>
      </c>
      <c r="S468" s="19" t="s">
        <v>101</v>
      </c>
      <c r="T468" s="19" t="s">
        <v>120</v>
      </c>
      <c r="U468" s="24">
        <v>5.0000000000000001E-4</v>
      </c>
      <c r="W468">
        <f t="shared" si="58"/>
        <v>20400</v>
      </c>
      <c r="X468" s="49">
        <v>18720</v>
      </c>
      <c r="Y468">
        <f t="shared" si="60"/>
        <v>24</v>
      </c>
      <c r="AA468" s="62">
        <v>6</v>
      </c>
    </row>
    <row r="469" spans="1:27">
      <c r="A469">
        <v>468</v>
      </c>
      <c r="B469" t="s">
        <v>41</v>
      </c>
      <c r="C469">
        <v>3</v>
      </c>
      <c r="D469" s="35">
        <f t="shared" si="57"/>
        <v>32970229</v>
      </c>
      <c r="E469" s="38">
        <v>110011</v>
      </c>
      <c r="F469">
        <f t="shared" si="63"/>
        <v>10001</v>
      </c>
      <c r="H469" s="37">
        <v>977835120</v>
      </c>
      <c r="I469" s="37">
        <f t="shared" si="62"/>
        <v>4174320</v>
      </c>
      <c r="J469" s="26">
        <v>14</v>
      </c>
      <c r="L469">
        <v>468</v>
      </c>
      <c r="M469">
        <f t="shared" si="59"/>
        <v>318248</v>
      </c>
      <c r="N469">
        <v>1524</v>
      </c>
      <c r="O469" s="42">
        <v>200635</v>
      </c>
      <c r="P469" s="47">
        <f t="shared" si="61"/>
        <v>2808890</v>
      </c>
      <c r="Q469" s="26">
        <v>780</v>
      </c>
      <c r="R469">
        <v>850</v>
      </c>
      <c r="S469" s="19" t="s">
        <v>101</v>
      </c>
      <c r="T469" s="19" t="s">
        <v>120</v>
      </c>
      <c r="U469" s="24">
        <v>5.0000000000000001E-4</v>
      </c>
      <c r="W469">
        <f t="shared" si="58"/>
        <v>20400</v>
      </c>
      <c r="X469" s="50">
        <v>18720</v>
      </c>
      <c r="Y469">
        <f t="shared" si="60"/>
        <v>24</v>
      </c>
      <c r="AA469" s="63">
        <v>6</v>
      </c>
    </row>
    <row r="470" spans="1:27">
      <c r="A470">
        <v>469</v>
      </c>
      <c r="B470" t="s">
        <v>41</v>
      </c>
      <c r="C470">
        <v>4</v>
      </c>
      <c r="D470" s="35">
        <f t="shared" si="57"/>
        <v>33080240</v>
      </c>
      <c r="E470" s="38">
        <v>120012</v>
      </c>
      <c r="F470">
        <f t="shared" si="63"/>
        <v>10001</v>
      </c>
      <c r="H470" s="37">
        <v>763792080</v>
      </c>
      <c r="I470" s="37">
        <f t="shared" si="62"/>
        <v>-214043040</v>
      </c>
      <c r="J470" s="27">
        <v>18</v>
      </c>
      <c r="L470">
        <v>469</v>
      </c>
      <c r="M470">
        <f t="shared" si="59"/>
        <v>319772</v>
      </c>
      <c r="N470">
        <v>1524</v>
      </c>
      <c r="O470" s="41">
        <v>156209</v>
      </c>
      <c r="P470" s="47">
        <f t="shared" si="61"/>
        <v>2811762</v>
      </c>
      <c r="Q470" s="27">
        <v>780</v>
      </c>
      <c r="R470">
        <v>850</v>
      </c>
      <c r="S470" s="19" t="s">
        <v>101</v>
      </c>
      <c r="T470" s="19" t="s">
        <v>120</v>
      </c>
      <c r="U470" s="24">
        <v>5.0000000000000001E-4</v>
      </c>
      <c r="W470">
        <f t="shared" si="58"/>
        <v>20400</v>
      </c>
      <c r="X470" s="49">
        <v>18720</v>
      </c>
      <c r="Y470">
        <f t="shared" si="60"/>
        <v>24</v>
      </c>
      <c r="AA470" s="62">
        <v>6</v>
      </c>
    </row>
    <row r="471" spans="1:27">
      <c r="A471">
        <v>470</v>
      </c>
      <c r="B471" t="s">
        <v>41</v>
      </c>
      <c r="C471">
        <v>5</v>
      </c>
      <c r="D471" s="35">
        <f t="shared" si="57"/>
        <v>33200252</v>
      </c>
      <c r="E471" s="38">
        <v>130013</v>
      </c>
      <c r="F471">
        <f t="shared" si="63"/>
        <v>10001</v>
      </c>
      <c r="H471" s="37">
        <v>767052640</v>
      </c>
      <c r="I471" s="37">
        <f t="shared" si="62"/>
        <v>3260560</v>
      </c>
      <c r="J471" s="26">
        <v>18</v>
      </c>
      <c r="L471">
        <v>470</v>
      </c>
      <c r="M471">
        <f t="shared" si="59"/>
        <v>321296</v>
      </c>
      <c r="N471">
        <v>1524</v>
      </c>
      <c r="O471" s="42">
        <v>156369</v>
      </c>
      <c r="P471" s="47">
        <f t="shared" si="61"/>
        <v>2814642</v>
      </c>
      <c r="Q471" s="26">
        <v>780</v>
      </c>
      <c r="R471">
        <v>850</v>
      </c>
      <c r="S471" s="19" t="s">
        <v>102</v>
      </c>
      <c r="T471" s="19" t="s">
        <v>120</v>
      </c>
      <c r="U471" s="24">
        <v>5.0000000000000001E-4</v>
      </c>
      <c r="W471">
        <f t="shared" si="58"/>
        <v>20400</v>
      </c>
      <c r="X471" s="50">
        <v>18720</v>
      </c>
      <c r="Y471">
        <f t="shared" si="60"/>
        <v>24</v>
      </c>
      <c r="AA471" s="63">
        <v>6</v>
      </c>
    </row>
    <row r="472" spans="1:27">
      <c r="A472" s="6">
        <v>471</v>
      </c>
      <c r="B472" s="6" t="s">
        <v>41</v>
      </c>
      <c r="C472" s="6">
        <v>6</v>
      </c>
      <c r="D472" s="36">
        <f t="shared" si="57"/>
        <v>33330265</v>
      </c>
      <c r="E472" s="39">
        <v>2000000</v>
      </c>
      <c r="F472" s="6">
        <f t="shared" si="63"/>
        <v>1869987</v>
      </c>
      <c r="H472" s="37">
        <v>1733003800</v>
      </c>
      <c r="I472" s="37">
        <f t="shared" si="62"/>
        <v>965951160</v>
      </c>
      <c r="J472" s="27">
        <v>8</v>
      </c>
      <c r="L472" s="6">
        <v>471</v>
      </c>
      <c r="M472">
        <f t="shared" si="59"/>
        <v>322820</v>
      </c>
      <c r="N472">
        <v>1524</v>
      </c>
      <c r="O472" s="41">
        <v>352126</v>
      </c>
      <c r="P472" s="47">
        <f t="shared" si="61"/>
        <v>2817008</v>
      </c>
      <c r="Q472" s="27">
        <v>790</v>
      </c>
      <c r="R472">
        <v>860</v>
      </c>
      <c r="S472" s="19" t="s">
        <v>101</v>
      </c>
      <c r="T472" s="19" t="s">
        <v>120</v>
      </c>
      <c r="U472" s="24">
        <v>5.0000000000000001E-4</v>
      </c>
      <c r="W472">
        <f t="shared" si="58"/>
        <v>20640</v>
      </c>
      <c r="X472" s="49">
        <v>18960</v>
      </c>
      <c r="Y472">
        <f t="shared" si="60"/>
        <v>24</v>
      </c>
      <c r="AA472" s="62">
        <v>6</v>
      </c>
    </row>
    <row r="473" spans="1:27">
      <c r="A473">
        <v>472</v>
      </c>
      <c r="B473" t="s">
        <v>41</v>
      </c>
      <c r="C473">
        <v>7</v>
      </c>
      <c r="D473" s="35">
        <f t="shared" si="57"/>
        <v>35330265</v>
      </c>
      <c r="E473" s="38">
        <v>50005</v>
      </c>
      <c r="F473">
        <f t="shared" si="63"/>
        <v>-1949995</v>
      </c>
      <c r="H473" s="37">
        <v>1740370440</v>
      </c>
      <c r="I473" s="37">
        <f t="shared" si="62"/>
        <v>7366640</v>
      </c>
      <c r="J473" s="26">
        <v>8</v>
      </c>
      <c r="L473">
        <v>472</v>
      </c>
      <c r="M473">
        <f t="shared" si="59"/>
        <v>324344</v>
      </c>
      <c r="N473">
        <v>1524</v>
      </c>
      <c r="O473" s="42">
        <v>352500</v>
      </c>
      <c r="P473" s="47">
        <f t="shared" si="61"/>
        <v>2820000</v>
      </c>
      <c r="Q473" s="26">
        <v>790</v>
      </c>
      <c r="R473">
        <v>860</v>
      </c>
      <c r="S473" s="19" t="s">
        <v>101</v>
      </c>
      <c r="T473" s="19" t="s">
        <v>120</v>
      </c>
      <c r="U473" s="24">
        <v>5.0000000000000001E-4</v>
      </c>
      <c r="W473">
        <f t="shared" si="58"/>
        <v>20640</v>
      </c>
      <c r="X473" s="50">
        <v>18960</v>
      </c>
      <c r="Y473">
        <f t="shared" si="60"/>
        <v>24</v>
      </c>
      <c r="AA473" s="63">
        <v>6</v>
      </c>
    </row>
    <row r="474" spans="1:27">
      <c r="A474">
        <v>473</v>
      </c>
      <c r="B474" t="s">
        <v>41</v>
      </c>
      <c r="C474">
        <v>8</v>
      </c>
      <c r="D474" s="35">
        <f t="shared" si="57"/>
        <v>35380270</v>
      </c>
      <c r="E474" s="38">
        <v>60006</v>
      </c>
      <c r="F474">
        <f t="shared" si="63"/>
        <v>10001</v>
      </c>
      <c r="H474" s="37">
        <v>1747752680</v>
      </c>
      <c r="I474" s="37">
        <f t="shared" si="62"/>
        <v>7382240</v>
      </c>
      <c r="J474" s="27">
        <v>8</v>
      </c>
      <c r="L474">
        <v>473</v>
      </c>
      <c r="M474">
        <f t="shared" si="59"/>
        <v>325868</v>
      </c>
      <c r="N474">
        <v>1524</v>
      </c>
      <c r="O474" s="41">
        <v>352858</v>
      </c>
      <c r="P474" s="47">
        <f t="shared" si="61"/>
        <v>2822864</v>
      </c>
      <c r="Q474" s="27">
        <v>790</v>
      </c>
      <c r="R474">
        <v>860</v>
      </c>
      <c r="S474" s="19" t="s">
        <v>101</v>
      </c>
      <c r="T474" s="19" t="s">
        <v>120</v>
      </c>
      <c r="U474" s="24">
        <v>5.0000000000000001E-4</v>
      </c>
      <c r="W474">
        <f t="shared" si="58"/>
        <v>20640</v>
      </c>
      <c r="X474" s="49">
        <v>18960</v>
      </c>
      <c r="Y474">
        <f t="shared" si="60"/>
        <v>24</v>
      </c>
      <c r="AA474" s="62">
        <v>6</v>
      </c>
    </row>
    <row r="475" spans="1:27">
      <c r="A475">
        <v>474</v>
      </c>
      <c r="B475" t="s">
        <v>41</v>
      </c>
      <c r="C475">
        <v>9</v>
      </c>
      <c r="D475" s="35">
        <f t="shared" si="57"/>
        <v>35440276</v>
      </c>
      <c r="E475" s="38">
        <v>70007</v>
      </c>
      <c r="F475">
        <f t="shared" si="63"/>
        <v>10001</v>
      </c>
      <c r="H475" s="37">
        <v>3510301160</v>
      </c>
      <c r="I475" s="37">
        <f t="shared" si="62"/>
        <v>1762548480</v>
      </c>
      <c r="J475" s="26">
        <v>4</v>
      </c>
      <c r="L475">
        <v>474</v>
      </c>
      <c r="M475">
        <f t="shared" si="59"/>
        <v>327392</v>
      </c>
      <c r="N475">
        <v>1524</v>
      </c>
      <c r="O475" s="42">
        <v>706452</v>
      </c>
      <c r="P475" s="47">
        <f t="shared" si="61"/>
        <v>2825808</v>
      </c>
      <c r="Q475" s="26">
        <v>790</v>
      </c>
      <c r="R475">
        <v>860</v>
      </c>
      <c r="S475" s="19" t="s">
        <v>101</v>
      </c>
      <c r="T475" s="19" t="s">
        <v>120</v>
      </c>
      <c r="U475" s="24">
        <v>5.0000000000000001E-4</v>
      </c>
      <c r="W475">
        <f t="shared" si="58"/>
        <v>20640</v>
      </c>
      <c r="X475" s="50">
        <v>18960</v>
      </c>
      <c r="Y475">
        <f t="shared" si="60"/>
        <v>24</v>
      </c>
      <c r="AA475" s="63">
        <v>6</v>
      </c>
    </row>
    <row r="476" spans="1:27">
      <c r="A476">
        <v>475</v>
      </c>
      <c r="B476" t="s">
        <v>41</v>
      </c>
      <c r="C476">
        <v>10</v>
      </c>
      <c r="D476" s="35">
        <f t="shared" si="57"/>
        <v>35510283</v>
      </c>
      <c r="E476" s="38">
        <v>80008</v>
      </c>
      <c r="F476">
        <f t="shared" si="63"/>
        <v>10001</v>
      </c>
      <c r="H476" s="37">
        <v>3525128160</v>
      </c>
      <c r="I476" s="37">
        <f t="shared" si="62"/>
        <v>14827000</v>
      </c>
      <c r="J476" s="27">
        <v>4</v>
      </c>
      <c r="L476">
        <v>475</v>
      </c>
      <c r="M476">
        <f t="shared" si="59"/>
        <v>328916</v>
      </c>
      <c r="N476">
        <v>1524</v>
      </c>
      <c r="O476" s="41">
        <v>707176</v>
      </c>
      <c r="P476" s="47">
        <f t="shared" si="61"/>
        <v>2828704</v>
      </c>
      <c r="Q476" s="27">
        <v>790</v>
      </c>
      <c r="R476">
        <v>860</v>
      </c>
      <c r="S476" s="19" t="s">
        <v>102</v>
      </c>
      <c r="T476" s="19" t="s">
        <v>120</v>
      </c>
      <c r="U476" s="24">
        <v>5.0000000000000001E-4</v>
      </c>
      <c r="W476">
        <f t="shared" si="58"/>
        <v>20640</v>
      </c>
      <c r="X476" s="49">
        <v>18960</v>
      </c>
      <c r="Y476">
        <f t="shared" si="60"/>
        <v>24</v>
      </c>
      <c r="AA476" s="62">
        <v>6</v>
      </c>
    </row>
    <row r="477" spans="1:27">
      <c r="A477">
        <v>476</v>
      </c>
      <c r="B477" t="s">
        <v>41</v>
      </c>
      <c r="C477">
        <v>11</v>
      </c>
      <c r="D477" s="35">
        <f t="shared" si="57"/>
        <v>35590291</v>
      </c>
      <c r="E477" s="38">
        <v>90009</v>
      </c>
      <c r="F477">
        <f t="shared" si="63"/>
        <v>10001</v>
      </c>
      <c r="H477" s="37">
        <v>1769993200</v>
      </c>
      <c r="I477" s="37">
        <f t="shared" si="62"/>
        <v>-1755134960</v>
      </c>
      <c r="J477" s="26">
        <v>8</v>
      </c>
      <c r="L477">
        <v>476</v>
      </c>
      <c r="M477">
        <f t="shared" si="59"/>
        <v>330440</v>
      </c>
      <c r="N477">
        <v>1524</v>
      </c>
      <c r="O477" s="42">
        <v>353934</v>
      </c>
      <c r="P477" s="47">
        <f t="shared" si="61"/>
        <v>2831472</v>
      </c>
      <c r="Q477" s="26">
        <v>790</v>
      </c>
      <c r="R477">
        <v>860</v>
      </c>
      <c r="S477" s="19" t="s">
        <v>101</v>
      </c>
      <c r="T477" s="19" t="s">
        <v>120</v>
      </c>
      <c r="U477" s="24">
        <v>5.0000000000000001E-4</v>
      </c>
      <c r="W477">
        <f t="shared" si="58"/>
        <v>20640</v>
      </c>
      <c r="X477" s="50">
        <v>18960</v>
      </c>
      <c r="Y477">
        <f t="shared" si="60"/>
        <v>24</v>
      </c>
      <c r="AA477" s="63">
        <v>6</v>
      </c>
    </row>
    <row r="478" spans="1:27">
      <c r="A478">
        <v>477</v>
      </c>
      <c r="B478" t="s">
        <v>41</v>
      </c>
      <c r="C478">
        <v>12</v>
      </c>
      <c r="D478" s="35">
        <f t="shared" si="57"/>
        <v>35680300</v>
      </c>
      <c r="E478" s="38">
        <v>100010</v>
      </c>
      <c r="F478">
        <f t="shared" si="63"/>
        <v>10001</v>
      </c>
      <c r="H478" s="37">
        <v>1777437960</v>
      </c>
      <c r="I478" s="37">
        <f t="shared" si="62"/>
        <v>7444760</v>
      </c>
      <c r="J478" s="27">
        <v>8</v>
      </c>
      <c r="L478">
        <v>477</v>
      </c>
      <c r="M478">
        <f t="shared" si="59"/>
        <v>331964</v>
      </c>
      <c r="N478">
        <v>1524</v>
      </c>
      <c r="O478" s="41">
        <v>354308</v>
      </c>
      <c r="P478" s="47">
        <f t="shared" si="61"/>
        <v>2834464</v>
      </c>
      <c r="Q478" s="27">
        <v>790</v>
      </c>
      <c r="R478">
        <v>860</v>
      </c>
      <c r="S478" s="19" t="s">
        <v>101</v>
      </c>
      <c r="T478" s="19" t="s">
        <v>120</v>
      </c>
      <c r="U478" s="24">
        <v>5.0000000000000001E-4</v>
      </c>
      <c r="W478">
        <f t="shared" si="58"/>
        <v>20640</v>
      </c>
      <c r="X478" s="49">
        <v>18960</v>
      </c>
      <c r="Y478">
        <f t="shared" si="60"/>
        <v>24</v>
      </c>
      <c r="AA478" s="62">
        <v>6</v>
      </c>
    </row>
    <row r="479" spans="1:27">
      <c r="A479">
        <v>478</v>
      </c>
      <c r="B479" t="s">
        <v>41</v>
      </c>
      <c r="C479">
        <v>13</v>
      </c>
      <c r="D479" s="35">
        <f t="shared" si="57"/>
        <v>35780310</v>
      </c>
      <c r="E479" s="38">
        <v>110011</v>
      </c>
      <c r="F479">
        <f t="shared" si="63"/>
        <v>10001</v>
      </c>
      <c r="H479" s="37">
        <v>892449160</v>
      </c>
      <c r="I479" s="37">
        <f t="shared" si="62"/>
        <v>-884988800</v>
      </c>
      <c r="J479" s="26">
        <v>16</v>
      </c>
      <c r="L479">
        <v>478</v>
      </c>
      <c r="M479">
        <f t="shared" si="59"/>
        <v>333488</v>
      </c>
      <c r="N479">
        <v>1524</v>
      </c>
      <c r="O479" s="42">
        <v>177326</v>
      </c>
      <c r="P479" s="47">
        <f t="shared" si="61"/>
        <v>2837216</v>
      </c>
      <c r="Q479" s="26">
        <v>790</v>
      </c>
      <c r="R479">
        <v>860</v>
      </c>
      <c r="S479" s="19" t="s">
        <v>101</v>
      </c>
      <c r="T479" s="19" t="s">
        <v>120</v>
      </c>
      <c r="U479" s="24">
        <v>5.0000000000000001E-4</v>
      </c>
      <c r="W479">
        <f t="shared" si="58"/>
        <v>20640</v>
      </c>
      <c r="X479" s="50">
        <v>18960</v>
      </c>
      <c r="Y479">
        <f t="shared" si="60"/>
        <v>24</v>
      </c>
      <c r="AA479" s="63">
        <v>6</v>
      </c>
    </row>
    <row r="480" spans="1:27">
      <c r="A480">
        <v>479</v>
      </c>
      <c r="B480" t="s">
        <v>41</v>
      </c>
      <c r="C480">
        <v>14</v>
      </c>
      <c r="D480" s="35">
        <f t="shared" si="57"/>
        <v>35890321</v>
      </c>
      <c r="E480" s="38">
        <v>120012</v>
      </c>
      <c r="F480">
        <f t="shared" si="63"/>
        <v>10001</v>
      </c>
      <c r="H480" s="37">
        <v>796710400</v>
      </c>
      <c r="I480" s="37">
        <f t="shared" si="62"/>
        <v>-95738760</v>
      </c>
      <c r="J480" s="27">
        <v>18</v>
      </c>
      <c r="L480">
        <v>479</v>
      </c>
      <c r="M480">
        <f t="shared" si="59"/>
        <v>335012</v>
      </c>
      <c r="N480">
        <v>1524</v>
      </c>
      <c r="O480" s="41">
        <v>157806</v>
      </c>
      <c r="P480" s="47">
        <f t="shared" si="61"/>
        <v>2840508</v>
      </c>
      <c r="Q480" s="27">
        <v>790</v>
      </c>
      <c r="R480">
        <v>860</v>
      </c>
      <c r="S480" s="19" t="s">
        <v>101</v>
      </c>
      <c r="T480" s="19" t="s">
        <v>120</v>
      </c>
      <c r="U480" s="24">
        <v>5.0000000000000001E-4</v>
      </c>
      <c r="W480">
        <f t="shared" si="58"/>
        <v>20640</v>
      </c>
      <c r="X480" s="49">
        <v>18960</v>
      </c>
      <c r="Y480">
        <f t="shared" si="60"/>
        <v>24</v>
      </c>
      <c r="AA480" s="62">
        <v>6</v>
      </c>
    </row>
    <row r="481" spans="1:27" ht="17.25" thickBot="1">
      <c r="A481">
        <v>480</v>
      </c>
      <c r="B481" t="s">
        <v>41</v>
      </c>
      <c r="C481">
        <v>15</v>
      </c>
      <c r="D481" s="35">
        <f t="shared" si="57"/>
        <v>36010333</v>
      </c>
      <c r="E481" s="38">
        <v>130013</v>
      </c>
      <c r="F481">
        <f t="shared" si="63"/>
        <v>10001</v>
      </c>
      <c r="H481" s="37">
        <v>800040440</v>
      </c>
      <c r="I481" s="37">
        <f t="shared" si="62"/>
        <v>3330040</v>
      </c>
      <c r="J481" s="29">
        <v>18</v>
      </c>
      <c r="L481">
        <v>480</v>
      </c>
      <c r="M481">
        <f t="shared" si="59"/>
        <v>336536</v>
      </c>
      <c r="N481">
        <v>1524</v>
      </c>
      <c r="O481" s="44">
        <v>157966</v>
      </c>
      <c r="P481" s="47">
        <f t="shared" si="61"/>
        <v>2843388</v>
      </c>
      <c r="Q481" s="29">
        <v>790</v>
      </c>
      <c r="R481">
        <v>860</v>
      </c>
      <c r="S481" s="19" t="s">
        <v>102</v>
      </c>
      <c r="T481" s="19" t="s">
        <v>120</v>
      </c>
      <c r="U481" s="24">
        <v>5.0000000000000001E-4</v>
      </c>
      <c r="W481">
        <f t="shared" si="58"/>
        <v>20640</v>
      </c>
      <c r="X481" s="52">
        <v>18960</v>
      </c>
      <c r="Y481">
        <f t="shared" si="60"/>
        <v>24</v>
      </c>
      <c r="AA481" s="31">
        <v>6</v>
      </c>
    </row>
    <row r="482" spans="1:27">
      <c r="A482" s="6">
        <v>481</v>
      </c>
      <c r="B482" s="6" t="s">
        <v>41</v>
      </c>
      <c r="C482" s="6">
        <v>16</v>
      </c>
      <c r="D482" s="36">
        <f t="shared" si="57"/>
        <v>36140346</v>
      </c>
      <c r="E482" s="39">
        <v>2000000</v>
      </c>
      <c r="F482" s="6">
        <f t="shared" si="63"/>
        <v>1869987</v>
      </c>
      <c r="H482" s="37">
        <v>3905850144</v>
      </c>
      <c r="I482" s="37">
        <f t="shared" si="62"/>
        <v>3105809704</v>
      </c>
      <c r="J482" s="30">
        <v>4</v>
      </c>
      <c r="L482" s="6">
        <v>481</v>
      </c>
      <c r="M482">
        <f t="shared" si="59"/>
        <v>338060</v>
      </c>
      <c r="N482">
        <v>1524</v>
      </c>
      <c r="O482" s="45">
        <v>747044</v>
      </c>
      <c r="P482" s="47">
        <f t="shared" si="61"/>
        <v>2988176</v>
      </c>
      <c r="Q482" s="30">
        <v>800</v>
      </c>
      <c r="R482">
        <v>870</v>
      </c>
      <c r="S482" s="19" t="s">
        <v>101</v>
      </c>
      <c r="T482" s="19" t="s">
        <v>120</v>
      </c>
      <c r="U482" s="24">
        <v>5.0000000000000001E-4</v>
      </c>
      <c r="W482">
        <f t="shared" si="58"/>
        <v>20880</v>
      </c>
      <c r="X482" s="53">
        <v>19200</v>
      </c>
      <c r="Y482">
        <f t="shared" si="60"/>
        <v>24</v>
      </c>
      <c r="AA482" s="65">
        <v>6</v>
      </c>
    </row>
    <row r="483" spans="1:27">
      <c r="A483">
        <v>482</v>
      </c>
      <c r="B483" t="s">
        <v>41</v>
      </c>
      <c r="C483">
        <v>17</v>
      </c>
      <c r="D483" s="35">
        <f t="shared" si="57"/>
        <v>38140346</v>
      </c>
      <c r="E483" s="38">
        <v>50005</v>
      </c>
      <c r="F483">
        <f t="shared" si="63"/>
        <v>-1949995</v>
      </c>
      <c r="H483" s="37">
        <v>3922107588</v>
      </c>
      <c r="I483" s="37">
        <f t="shared" si="62"/>
        <v>16257444</v>
      </c>
      <c r="J483" s="26">
        <v>4</v>
      </c>
      <c r="L483">
        <v>482</v>
      </c>
      <c r="M483">
        <f t="shared" si="59"/>
        <v>339584</v>
      </c>
      <c r="N483">
        <v>1524</v>
      </c>
      <c r="O483" s="42">
        <v>767812</v>
      </c>
      <c r="P483" s="47">
        <f t="shared" si="61"/>
        <v>3071248</v>
      </c>
      <c r="Q483" s="26">
        <v>800</v>
      </c>
      <c r="R483">
        <v>870</v>
      </c>
      <c r="S483" s="19" t="s">
        <v>101</v>
      </c>
      <c r="T483" s="19" t="s">
        <v>120</v>
      </c>
      <c r="U483" s="24">
        <v>5.0000000000000001E-4</v>
      </c>
      <c r="W483">
        <f t="shared" si="58"/>
        <v>20880</v>
      </c>
      <c r="X483" s="50">
        <v>19200</v>
      </c>
      <c r="Y483">
        <f t="shared" si="60"/>
        <v>24</v>
      </c>
      <c r="AA483" s="63">
        <v>6</v>
      </c>
    </row>
    <row r="484" spans="1:27">
      <c r="A484">
        <v>483</v>
      </c>
      <c r="B484" t="s">
        <v>41</v>
      </c>
      <c r="C484">
        <v>18</v>
      </c>
      <c r="D484" s="35">
        <f t="shared" ref="D484:D547" si="64">D483+E483</f>
        <v>38190351</v>
      </c>
      <c r="E484" s="38">
        <v>60006</v>
      </c>
      <c r="F484">
        <f t="shared" si="63"/>
        <v>10001</v>
      </c>
      <c r="H484" s="37">
        <v>1312471398</v>
      </c>
      <c r="I484" s="37">
        <f t="shared" si="62"/>
        <v>-2609636190</v>
      </c>
      <c r="J484" s="27">
        <v>12</v>
      </c>
      <c r="L484">
        <v>483</v>
      </c>
      <c r="M484">
        <f t="shared" si="59"/>
        <v>341108</v>
      </c>
      <c r="N484">
        <v>1524</v>
      </c>
      <c r="O484" s="41">
        <v>256131</v>
      </c>
      <c r="P484" s="47">
        <f t="shared" si="61"/>
        <v>3073572</v>
      </c>
      <c r="Q484" s="27">
        <v>800</v>
      </c>
      <c r="R484">
        <v>870</v>
      </c>
      <c r="S484" s="19" t="s">
        <v>101</v>
      </c>
      <c r="T484" s="19" t="s">
        <v>120</v>
      </c>
      <c r="U484" s="24">
        <v>5.0000000000000001E-4</v>
      </c>
      <c r="W484">
        <f t="shared" si="58"/>
        <v>20880</v>
      </c>
      <c r="X484" s="49">
        <v>19200</v>
      </c>
      <c r="Y484">
        <f t="shared" si="60"/>
        <v>24</v>
      </c>
      <c r="AA484" s="62">
        <v>6</v>
      </c>
    </row>
    <row r="485" spans="1:27">
      <c r="A485">
        <v>484</v>
      </c>
      <c r="B485" t="s">
        <v>41</v>
      </c>
      <c r="C485">
        <v>19</v>
      </c>
      <c r="D485" s="35">
        <f t="shared" si="64"/>
        <v>38250357</v>
      </c>
      <c r="E485" s="38">
        <v>70007</v>
      </c>
      <c r="F485">
        <f t="shared" si="63"/>
        <v>10001</v>
      </c>
      <c r="H485" s="37">
        <v>1317911700</v>
      </c>
      <c r="I485" s="37">
        <f t="shared" si="62"/>
        <v>5440302</v>
      </c>
      <c r="J485" s="26">
        <v>12</v>
      </c>
      <c r="L485">
        <v>484</v>
      </c>
      <c r="M485">
        <f t="shared" si="59"/>
        <v>342632</v>
      </c>
      <c r="N485">
        <v>1524</v>
      </c>
      <c r="O485" s="42">
        <v>256373</v>
      </c>
      <c r="P485" s="47">
        <f t="shared" si="61"/>
        <v>3076476</v>
      </c>
      <c r="Q485" s="26">
        <v>800</v>
      </c>
      <c r="R485">
        <v>870</v>
      </c>
      <c r="S485" s="19" t="s">
        <v>101</v>
      </c>
      <c r="T485" s="19" t="s">
        <v>120</v>
      </c>
      <c r="U485" s="24">
        <v>5.0000000000000001E-4</v>
      </c>
      <c r="W485">
        <f t="shared" si="58"/>
        <v>20880</v>
      </c>
      <c r="X485" s="50">
        <v>19200</v>
      </c>
      <c r="Y485">
        <f t="shared" si="60"/>
        <v>24</v>
      </c>
      <c r="AA485" s="63">
        <v>6</v>
      </c>
    </row>
    <row r="486" spans="1:27">
      <c r="A486">
        <v>485</v>
      </c>
      <c r="B486" t="s">
        <v>41</v>
      </c>
      <c r="C486">
        <v>20</v>
      </c>
      <c r="D486" s="35">
        <f t="shared" si="64"/>
        <v>38320364</v>
      </c>
      <c r="E486" s="38">
        <v>80008</v>
      </c>
      <c r="F486">
        <f t="shared" si="63"/>
        <v>10001</v>
      </c>
      <c r="H486" s="37">
        <v>992770590</v>
      </c>
      <c r="I486" s="37">
        <f t="shared" si="62"/>
        <v>-325141110</v>
      </c>
      <c r="J486" s="27">
        <v>16</v>
      </c>
      <c r="L486">
        <v>485</v>
      </c>
      <c r="M486">
        <f t="shared" si="59"/>
        <v>344156</v>
      </c>
      <c r="N486">
        <v>1524</v>
      </c>
      <c r="O486" s="41">
        <v>192523</v>
      </c>
      <c r="P486" s="47">
        <f t="shared" si="61"/>
        <v>3080368</v>
      </c>
      <c r="Q486" s="27">
        <v>800</v>
      </c>
      <c r="R486">
        <v>870</v>
      </c>
      <c r="S486" s="19" t="s">
        <v>102</v>
      </c>
      <c r="T486" s="19" t="s">
        <v>120</v>
      </c>
      <c r="U486" s="24">
        <v>5.0000000000000001E-4</v>
      </c>
      <c r="W486">
        <f t="shared" ref="W486:W549" si="65">Y486*R486</f>
        <v>20880</v>
      </c>
      <c r="X486" s="49">
        <v>19200</v>
      </c>
      <c r="Y486">
        <f t="shared" si="60"/>
        <v>24</v>
      </c>
      <c r="AA486" s="62">
        <v>6</v>
      </c>
    </row>
    <row r="487" spans="1:27">
      <c r="A487">
        <v>486</v>
      </c>
      <c r="B487" t="s">
        <v>42</v>
      </c>
      <c r="C487">
        <v>1</v>
      </c>
      <c r="D487" s="35">
        <f t="shared" si="64"/>
        <v>38400372</v>
      </c>
      <c r="E487" s="38">
        <v>90009</v>
      </c>
      <c r="F487">
        <f t="shared" si="63"/>
        <v>10001</v>
      </c>
      <c r="H487" s="37">
        <v>1139420940</v>
      </c>
      <c r="I487" s="37">
        <f t="shared" si="62"/>
        <v>146650350</v>
      </c>
      <c r="J487" s="26">
        <v>14</v>
      </c>
      <c r="L487">
        <v>486</v>
      </c>
      <c r="M487">
        <f t="shared" si="59"/>
        <v>345680</v>
      </c>
      <c r="N487">
        <v>1524</v>
      </c>
      <c r="O487" s="42">
        <v>220261</v>
      </c>
      <c r="P487" s="47">
        <f t="shared" si="61"/>
        <v>3083654</v>
      </c>
      <c r="Q487" s="26">
        <v>800</v>
      </c>
      <c r="R487">
        <v>870</v>
      </c>
      <c r="S487" s="19" t="s">
        <v>101</v>
      </c>
      <c r="T487" s="19" t="s">
        <v>120</v>
      </c>
      <c r="U487" s="24">
        <v>5.0000000000000001E-4</v>
      </c>
      <c r="W487">
        <f t="shared" si="65"/>
        <v>20880</v>
      </c>
      <c r="X487" s="50">
        <v>19200</v>
      </c>
      <c r="Y487">
        <f t="shared" si="60"/>
        <v>24</v>
      </c>
      <c r="AA487" s="63">
        <v>6</v>
      </c>
    </row>
    <row r="488" spans="1:27">
      <c r="A488">
        <v>487</v>
      </c>
      <c r="B488" t="s">
        <v>42</v>
      </c>
      <c r="C488">
        <v>2</v>
      </c>
      <c r="D488" s="35">
        <f t="shared" si="64"/>
        <v>38490381</v>
      </c>
      <c r="E488" s="38">
        <v>100010</v>
      </c>
      <c r="F488">
        <f t="shared" si="63"/>
        <v>10001</v>
      </c>
      <c r="H488" s="37">
        <v>1144114776</v>
      </c>
      <c r="I488" s="37">
        <f t="shared" si="62"/>
        <v>4693836</v>
      </c>
      <c r="J488" s="27">
        <v>14</v>
      </c>
      <c r="L488">
        <v>487</v>
      </c>
      <c r="M488">
        <f t="shared" si="59"/>
        <v>347204</v>
      </c>
      <c r="N488">
        <v>1524</v>
      </c>
      <c r="O488" s="41">
        <v>220481</v>
      </c>
      <c r="P488" s="47">
        <f t="shared" si="61"/>
        <v>3086734</v>
      </c>
      <c r="Q488" s="27">
        <v>800</v>
      </c>
      <c r="R488">
        <v>870</v>
      </c>
      <c r="S488" s="19" t="s">
        <v>101</v>
      </c>
      <c r="T488" s="19" t="s">
        <v>120</v>
      </c>
      <c r="U488" s="24">
        <v>5.0000000000000001E-4</v>
      </c>
      <c r="W488">
        <f t="shared" si="65"/>
        <v>20880</v>
      </c>
      <c r="X488" s="49">
        <v>19200</v>
      </c>
      <c r="Y488">
        <f t="shared" si="60"/>
        <v>24</v>
      </c>
      <c r="AA488" s="62">
        <v>6</v>
      </c>
    </row>
    <row r="489" spans="1:27">
      <c r="A489">
        <v>488</v>
      </c>
      <c r="B489" t="s">
        <v>42</v>
      </c>
      <c r="C489">
        <v>3</v>
      </c>
      <c r="D489" s="35">
        <f t="shared" si="64"/>
        <v>38590391</v>
      </c>
      <c r="E489" s="38">
        <v>110011</v>
      </c>
      <c r="F489">
        <f t="shared" si="63"/>
        <v>10001</v>
      </c>
      <c r="H489" s="37">
        <v>1148818188</v>
      </c>
      <c r="I489" s="37">
        <f t="shared" si="62"/>
        <v>4703412</v>
      </c>
      <c r="J489" s="26">
        <v>14</v>
      </c>
      <c r="L489">
        <v>488</v>
      </c>
      <c r="M489">
        <f t="shared" si="59"/>
        <v>348728</v>
      </c>
      <c r="N489">
        <v>1524</v>
      </c>
      <c r="O489" s="42">
        <v>220698</v>
      </c>
      <c r="P489" s="47">
        <f t="shared" si="61"/>
        <v>3089772</v>
      </c>
      <c r="Q489" s="26">
        <v>800</v>
      </c>
      <c r="R489">
        <v>870</v>
      </c>
      <c r="S489" s="19" t="s">
        <v>101</v>
      </c>
      <c r="T489" s="19" t="s">
        <v>120</v>
      </c>
      <c r="U489" s="24">
        <v>5.0000000000000001E-4</v>
      </c>
      <c r="W489">
        <f t="shared" si="65"/>
        <v>20880</v>
      </c>
      <c r="X489" s="50">
        <v>19200</v>
      </c>
      <c r="Y489">
        <f t="shared" si="60"/>
        <v>24</v>
      </c>
      <c r="AA489" s="63">
        <v>6</v>
      </c>
    </row>
    <row r="490" spans="1:27">
      <c r="A490">
        <v>489</v>
      </c>
      <c r="B490" t="s">
        <v>42</v>
      </c>
      <c r="C490">
        <v>4</v>
      </c>
      <c r="D490" s="35">
        <f t="shared" si="64"/>
        <v>38700402</v>
      </c>
      <c r="E490" s="38">
        <v>120012</v>
      </c>
      <c r="F490">
        <f t="shared" si="63"/>
        <v>10001</v>
      </c>
      <c r="H490" s="37">
        <v>897191022</v>
      </c>
      <c r="I490" s="37">
        <f t="shared" si="62"/>
        <v>-251627166</v>
      </c>
      <c r="J490" s="27">
        <v>18</v>
      </c>
      <c r="L490">
        <v>489</v>
      </c>
      <c r="M490">
        <f t="shared" si="59"/>
        <v>350252</v>
      </c>
      <c r="N490">
        <v>1524</v>
      </c>
      <c r="O490" s="41">
        <v>171829</v>
      </c>
      <c r="P490" s="47">
        <f t="shared" si="61"/>
        <v>3092922</v>
      </c>
      <c r="Q490" s="27">
        <v>800</v>
      </c>
      <c r="R490">
        <v>870</v>
      </c>
      <c r="S490" s="19" t="s">
        <v>101</v>
      </c>
      <c r="T490" s="19" t="s">
        <v>120</v>
      </c>
      <c r="U490" s="24">
        <v>5.0000000000000001E-4</v>
      </c>
      <c r="W490">
        <f t="shared" si="65"/>
        <v>20880</v>
      </c>
      <c r="X490" s="49">
        <v>19200</v>
      </c>
      <c r="Y490">
        <f t="shared" si="60"/>
        <v>24</v>
      </c>
      <c r="AA490" s="62">
        <v>6</v>
      </c>
    </row>
    <row r="491" spans="1:27">
      <c r="A491">
        <v>490</v>
      </c>
      <c r="B491" t="s">
        <v>42</v>
      </c>
      <c r="C491">
        <v>5</v>
      </c>
      <c r="D491" s="35">
        <f t="shared" si="64"/>
        <v>38820414</v>
      </c>
      <c r="E491" s="38">
        <v>130013</v>
      </c>
      <c r="F491">
        <f t="shared" si="63"/>
        <v>10001</v>
      </c>
      <c r="H491" s="37">
        <v>900864258</v>
      </c>
      <c r="I491" s="37">
        <f t="shared" si="62"/>
        <v>3673236</v>
      </c>
      <c r="J491" s="26">
        <v>18</v>
      </c>
      <c r="L491">
        <v>490</v>
      </c>
      <c r="M491">
        <f t="shared" si="59"/>
        <v>351776</v>
      </c>
      <c r="N491">
        <v>1524</v>
      </c>
      <c r="O491" s="42">
        <v>172005</v>
      </c>
      <c r="P491" s="47">
        <f t="shared" si="61"/>
        <v>3096090</v>
      </c>
      <c r="Q491" s="26">
        <v>800</v>
      </c>
      <c r="R491">
        <v>870</v>
      </c>
      <c r="S491" s="19" t="s">
        <v>102</v>
      </c>
      <c r="T491" s="19" t="s">
        <v>120</v>
      </c>
      <c r="U491" s="24">
        <v>5.0000000000000001E-4</v>
      </c>
      <c r="W491">
        <f t="shared" si="65"/>
        <v>20880</v>
      </c>
      <c r="X491" s="50">
        <v>19200</v>
      </c>
      <c r="Y491">
        <f t="shared" si="60"/>
        <v>24</v>
      </c>
      <c r="AA491" s="63">
        <v>6</v>
      </c>
    </row>
    <row r="492" spans="1:27">
      <c r="A492" s="6">
        <v>491</v>
      </c>
      <c r="B492" s="6" t="s">
        <v>42</v>
      </c>
      <c r="C492" s="6">
        <v>6</v>
      </c>
      <c r="D492" s="36">
        <f>D491+E491</f>
        <v>38950427</v>
      </c>
      <c r="E492" s="39">
        <v>2000000</v>
      </c>
      <c r="F492" s="6">
        <f t="shared" si="63"/>
        <v>1869987</v>
      </c>
      <c r="H492" s="37">
        <v>2034971904</v>
      </c>
      <c r="I492" s="37">
        <f t="shared" si="62"/>
        <v>1134107646</v>
      </c>
      <c r="J492" s="27">
        <v>8</v>
      </c>
      <c r="L492" s="6">
        <v>491</v>
      </c>
      <c r="M492">
        <f t="shared" si="59"/>
        <v>353300</v>
      </c>
      <c r="N492">
        <v>1524</v>
      </c>
      <c r="O492" s="41">
        <v>387338</v>
      </c>
      <c r="P492" s="47">
        <f t="shared" si="61"/>
        <v>3098704</v>
      </c>
      <c r="Q492" s="27">
        <v>810</v>
      </c>
      <c r="R492">
        <v>880</v>
      </c>
      <c r="S492" s="19" t="s">
        <v>101</v>
      </c>
      <c r="T492" s="19" t="s">
        <v>120</v>
      </c>
      <c r="U492" s="24">
        <v>5.0000000000000001E-4</v>
      </c>
      <c r="W492">
        <f t="shared" si="65"/>
        <v>21120</v>
      </c>
      <c r="X492" s="49">
        <v>19440</v>
      </c>
      <c r="Y492">
        <f t="shared" si="60"/>
        <v>24</v>
      </c>
      <c r="AA492" s="62">
        <v>6</v>
      </c>
    </row>
    <row r="493" spans="1:27">
      <c r="A493">
        <v>492</v>
      </c>
      <c r="B493" t="s">
        <v>42</v>
      </c>
      <c r="C493">
        <v>7</v>
      </c>
      <c r="D493" s="35">
        <f t="shared" si="64"/>
        <v>40950427</v>
      </c>
      <c r="E493" s="38">
        <v>50005</v>
      </c>
      <c r="F493">
        <f t="shared" si="63"/>
        <v>-1949995</v>
      </c>
      <c r="H493" s="37">
        <v>2043269424</v>
      </c>
      <c r="I493" s="37">
        <f>H493-H492</f>
        <v>8297520</v>
      </c>
      <c r="J493" s="26">
        <v>8</v>
      </c>
      <c r="L493">
        <v>492</v>
      </c>
      <c r="M493">
        <f t="shared" si="59"/>
        <v>354824</v>
      </c>
      <c r="N493">
        <v>1524</v>
      </c>
      <c r="O493" s="42">
        <v>387750</v>
      </c>
      <c r="P493" s="47">
        <f t="shared" si="61"/>
        <v>3102000</v>
      </c>
      <c r="Q493" s="26">
        <v>810</v>
      </c>
      <c r="R493">
        <v>880</v>
      </c>
      <c r="S493" s="19" t="s">
        <v>101</v>
      </c>
      <c r="T493" s="19" t="s">
        <v>120</v>
      </c>
      <c r="U493" s="24">
        <v>5.0000000000000001E-4</v>
      </c>
      <c r="W493">
        <f t="shared" si="65"/>
        <v>21120</v>
      </c>
      <c r="X493" s="50">
        <v>19440</v>
      </c>
      <c r="Y493">
        <f t="shared" si="60"/>
        <v>24</v>
      </c>
      <c r="AA493" s="63">
        <v>6</v>
      </c>
    </row>
    <row r="494" spans="1:27">
      <c r="A494">
        <v>493</v>
      </c>
      <c r="B494" t="s">
        <v>42</v>
      </c>
      <c r="C494">
        <v>8</v>
      </c>
      <c r="D494" s="35">
        <f t="shared" si="64"/>
        <v>41000432</v>
      </c>
      <c r="E494" s="38">
        <v>60006</v>
      </c>
      <c r="F494">
        <f t="shared" si="63"/>
        <v>10001</v>
      </c>
      <c r="H494" s="37">
        <v>2051583828</v>
      </c>
      <c r="I494" s="37">
        <f t="shared" si="62"/>
        <v>8314404</v>
      </c>
      <c r="J494" s="27">
        <v>8</v>
      </c>
      <c r="L494">
        <v>493</v>
      </c>
      <c r="M494">
        <f t="shared" si="59"/>
        <v>356348</v>
      </c>
      <c r="N494">
        <v>1524</v>
      </c>
      <c r="O494" s="41">
        <v>388144</v>
      </c>
      <c r="P494" s="47">
        <f t="shared" si="61"/>
        <v>3105152</v>
      </c>
      <c r="Q494" s="27">
        <v>810</v>
      </c>
      <c r="R494">
        <v>880</v>
      </c>
      <c r="S494" s="19" t="s">
        <v>101</v>
      </c>
      <c r="T494" s="19" t="s">
        <v>120</v>
      </c>
      <c r="U494" s="24">
        <v>5.0000000000000001E-4</v>
      </c>
      <c r="W494">
        <f t="shared" si="65"/>
        <v>21120</v>
      </c>
      <c r="X494" s="49">
        <v>19440</v>
      </c>
      <c r="Y494">
        <f t="shared" si="60"/>
        <v>24</v>
      </c>
      <c r="AA494" s="62">
        <v>6</v>
      </c>
    </row>
    <row r="495" spans="1:27">
      <c r="A495">
        <v>494</v>
      </c>
      <c r="B495" t="s">
        <v>42</v>
      </c>
      <c r="C495">
        <v>9</v>
      </c>
      <c r="D495" s="35">
        <f t="shared" si="64"/>
        <v>41060438</v>
      </c>
      <c r="E495" s="38">
        <v>70007</v>
      </c>
      <c r="F495">
        <f t="shared" si="63"/>
        <v>10001</v>
      </c>
      <c r="H495" s="37">
        <v>4119830274</v>
      </c>
      <c r="I495" s="37">
        <f t="shared" si="62"/>
        <v>2068246446</v>
      </c>
      <c r="J495" s="26">
        <v>4</v>
      </c>
      <c r="L495">
        <v>494</v>
      </c>
      <c r="M495">
        <f t="shared" ref="M495:M558" si="66">M494+N495</f>
        <v>357872</v>
      </c>
      <c r="N495">
        <v>1524</v>
      </c>
      <c r="O495" s="42">
        <v>777096</v>
      </c>
      <c r="P495" s="47">
        <f t="shared" si="61"/>
        <v>3108384</v>
      </c>
      <c r="Q495" s="26">
        <v>810</v>
      </c>
      <c r="R495">
        <v>880</v>
      </c>
      <c r="S495" s="19" t="s">
        <v>101</v>
      </c>
      <c r="T495" s="19" t="s">
        <v>120</v>
      </c>
      <c r="U495" s="24">
        <v>5.0000000000000001E-4</v>
      </c>
      <c r="W495">
        <f t="shared" si="65"/>
        <v>21120</v>
      </c>
      <c r="X495" s="50">
        <v>19440</v>
      </c>
      <c r="Y495">
        <f t="shared" si="60"/>
        <v>24</v>
      </c>
      <c r="AA495" s="63">
        <v>6</v>
      </c>
    </row>
    <row r="496" spans="1:27">
      <c r="A496">
        <v>495</v>
      </c>
      <c r="B496" t="s">
        <v>42</v>
      </c>
      <c r="C496">
        <v>10</v>
      </c>
      <c r="D496" s="35">
        <f t="shared" si="64"/>
        <v>41130445</v>
      </c>
      <c r="E496" s="38">
        <v>80008</v>
      </c>
      <c r="F496">
        <f t="shared" si="63"/>
        <v>10001</v>
      </c>
      <c r="H496" s="37">
        <v>4136526618</v>
      </c>
      <c r="I496" s="37">
        <f t="shared" si="62"/>
        <v>16696344</v>
      </c>
      <c r="J496" s="27">
        <v>4</v>
      </c>
      <c r="L496">
        <v>495</v>
      </c>
      <c r="M496">
        <f t="shared" si="66"/>
        <v>359396</v>
      </c>
      <c r="N496">
        <v>1524</v>
      </c>
      <c r="O496" s="41">
        <v>777892</v>
      </c>
      <c r="P496" s="47">
        <f t="shared" si="61"/>
        <v>3111568</v>
      </c>
      <c r="Q496" s="27">
        <v>810</v>
      </c>
      <c r="R496">
        <v>880</v>
      </c>
      <c r="S496" s="19" t="s">
        <v>102</v>
      </c>
      <c r="T496" s="19" t="s">
        <v>120</v>
      </c>
      <c r="U496" s="24">
        <v>5.0000000000000001E-4</v>
      </c>
      <c r="W496">
        <f t="shared" si="65"/>
        <v>21120</v>
      </c>
      <c r="X496" s="49">
        <v>19440</v>
      </c>
      <c r="Y496">
        <f t="shared" si="60"/>
        <v>24</v>
      </c>
      <c r="AA496" s="62">
        <v>6</v>
      </c>
    </row>
    <row r="497" spans="1:27">
      <c r="A497">
        <v>496</v>
      </c>
      <c r="B497" t="s">
        <v>42</v>
      </c>
      <c r="C497">
        <v>11</v>
      </c>
      <c r="D497" s="35">
        <f t="shared" si="64"/>
        <v>41210453</v>
      </c>
      <c r="E497" s="38">
        <v>90009</v>
      </c>
      <c r="F497">
        <f t="shared" si="63"/>
        <v>10001</v>
      </c>
      <c r="H497" s="37">
        <v>1384072788</v>
      </c>
      <c r="I497" s="37">
        <f t="shared" si="62"/>
        <v>-2752453830</v>
      </c>
      <c r="J497" s="26">
        <v>12</v>
      </c>
      <c r="L497">
        <v>496</v>
      </c>
      <c r="M497">
        <f t="shared" si="66"/>
        <v>360920</v>
      </c>
      <c r="N497">
        <v>1524</v>
      </c>
      <c r="O497" s="42">
        <v>259487</v>
      </c>
      <c r="P497" s="47">
        <f t="shared" si="61"/>
        <v>3113844</v>
      </c>
      <c r="Q497" s="26">
        <v>810</v>
      </c>
      <c r="R497">
        <v>880</v>
      </c>
      <c r="S497" s="19" t="s">
        <v>101</v>
      </c>
      <c r="T497" s="19" t="s">
        <v>120</v>
      </c>
      <c r="U497" s="24">
        <v>5.0000000000000001E-4</v>
      </c>
      <c r="W497">
        <f t="shared" si="65"/>
        <v>21120</v>
      </c>
      <c r="X497" s="50">
        <v>19440</v>
      </c>
      <c r="Y497">
        <f t="shared" si="60"/>
        <v>24</v>
      </c>
      <c r="AA497" s="63">
        <v>6</v>
      </c>
    </row>
    <row r="498" spans="1:27">
      <c r="A498">
        <v>497</v>
      </c>
      <c r="B498" t="s">
        <v>42</v>
      </c>
      <c r="C498">
        <v>12</v>
      </c>
      <c r="D498" s="35">
        <f t="shared" si="64"/>
        <v>41300462</v>
      </c>
      <c r="E498" s="38">
        <v>100010</v>
      </c>
      <c r="F498">
        <f t="shared" si="63"/>
        <v>10001</v>
      </c>
      <c r="H498" s="37">
        <v>1389659376</v>
      </c>
      <c r="I498" s="37">
        <f t="shared" si="62"/>
        <v>5586588</v>
      </c>
      <c r="J498" s="27">
        <v>12</v>
      </c>
      <c r="L498">
        <v>497</v>
      </c>
      <c r="M498">
        <f t="shared" si="66"/>
        <v>362444</v>
      </c>
      <c r="N498">
        <v>1524</v>
      </c>
      <c r="O498" s="41">
        <v>259760</v>
      </c>
      <c r="P498" s="47">
        <f t="shared" si="61"/>
        <v>3117120</v>
      </c>
      <c r="Q498" s="27">
        <v>810</v>
      </c>
      <c r="R498">
        <v>880</v>
      </c>
      <c r="S498" s="19" t="s">
        <v>101</v>
      </c>
      <c r="T498" s="19" t="s">
        <v>120</v>
      </c>
      <c r="U498" s="24">
        <v>5.0000000000000001E-4</v>
      </c>
      <c r="W498">
        <f t="shared" si="65"/>
        <v>21120</v>
      </c>
      <c r="X498" s="49">
        <v>19440</v>
      </c>
      <c r="Y498">
        <f t="shared" si="60"/>
        <v>24</v>
      </c>
      <c r="AA498" s="62">
        <v>6</v>
      </c>
    </row>
    <row r="499" spans="1:27">
      <c r="A499">
        <v>498</v>
      </c>
      <c r="B499" t="s">
        <v>42</v>
      </c>
      <c r="C499">
        <v>13</v>
      </c>
      <c r="D499" s="35">
        <f t="shared" si="64"/>
        <v>41400472</v>
      </c>
      <c r="E499" s="38">
        <v>110011</v>
      </c>
      <c r="F499">
        <f t="shared" si="63"/>
        <v>10001</v>
      </c>
      <c r="H499" s="37">
        <v>1395257178</v>
      </c>
      <c r="I499" s="37">
        <f t="shared" si="62"/>
        <v>5597802</v>
      </c>
      <c r="J499" s="26">
        <v>12</v>
      </c>
      <c r="L499">
        <v>498</v>
      </c>
      <c r="M499">
        <f t="shared" si="66"/>
        <v>363968</v>
      </c>
      <c r="N499">
        <v>1524</v>
      </c>
      <c r="O499" s="42">
        <v>260014</v>
      </c>
      <c r="P499" s="47">
        <f t="shared" si="61"/>
        <v>3120168</v>
      </c>
      <c r="Q499" s="26">
        <v>810</v>
      </c>
      <c r="R499">
        <v>880</v>
      </c>
      <c r="S499" s="19" t="s">
        <v>101</v>
      </c>
      <c r="T499" s="19" t="s">
        <v>120</v>
      </c>
      <c r="U499" s="24">
        <v>5.0000000000000001E-4</v>
      </c>
      <c r="W499">
        <f t="shared" si="65"/>
        <v>21120</v>
      </c>
      <c r="X499" s="50">
        <v>19440</v>
      </c>
      <c r="Y499">
        <f t="shared" si="60"/>
        <v>24</v>
      </c>
      <c r="AA499" s="63">
        <v>6</v>
      </c>
    </row>
    <row r="500" spans="1:27">
      <c r="A500">
        <v>499</v>
      </c>
      <c r="B500" t="s">
        <v>42</v>
      </c>
      <c r="C500">
        <v>14</v>
      </c>
      <c r="D500" s="35">
        <f t="shared" si="64"/>
        <v>41510483</v>
      </c>
      <c r="E500" s="38">
        <v>120012</v>
      </c>
      <c r="F500">
        <f t="shared" si="63"/>
        <v>10001</v>
      </c>
      <c r="H500" s="37">
        <v>934261146</v>
      </c>
      <c r="I500" s="37">
        <f t="shared" si="62"/>
        <v>-460996032</v>
      </c>
      <c r="J500" s="27">
        <v>18</v>
      </c>
      <c r="L500">
        <v>499</v>
      </c>
      <c r="M500">
        <f t="shared" si="66"/>
        <v>365492</v>
      </c>
      <c r="N500">
        <v>1524</v>
      </c>
      <c r="O500" s="41">
        <v>173586</v>
      </c>
      <c r="P500" s="47">
        <f t="shared" si="61"/>
        <v>3124548</v>
      </c>
      <c r="Q500" s="27">
        <v>810</v>
      </c>
      <c r="R500">
        <v>880</v>
      </c>
      <c r="S500" s="19" t="s">
        <v>101</v>
      </c>
      <c r="T500" s="19" t="s">
        <v>120</v>
      </c>
      <c r="U500" s="24">
        <v>5.0000000000000001E-4</v>
      </c>
      <c r="W500">
        <f t="shared" si="65"/>
        <v>21120</v>
      </c>
      <c r="X500" s="49">
        <v>19440</v>
      </c>
      <c r="Y500">
        <f t="shared" si="60"/>
        <v>24</v>
      </c>
      <c r="AA500" s="62">
        <v>6</v>
      </c>
    </row>
    <row r="501" spans="1:27" ht="17.25" thickBot="1">
      <c r="A501">
        <v>500</v>
      </c>
      <c r="B501" t="s">
        <v>42</v>
      </c>
      <c r="C501">
        <v>15</v>
      </c>
      <c r="D501" s="35">
        <f t="shared" si="64"/>
        <v>41630495</v>
      </c>
      <c r="E501" s="38">
        <v>130013</v>
      </c>
      <c r="F501">
        <f t="shared" si="63"/>
        <v>10001</v>
      </c>
      <c r="H501" s="37">
        <v>938009436</v>
      </c>
      <c r="I501" s="37">
        <f t="shared" si="62"/>
        <v>3748290</v>
      </c>
      <c r="J501" s="29">
        <v>18</v>
      </c>
      <c r="L501">
        <v>500</v>
      </c>
      <c r="M501">
        <f t="shared" si="66"/>
        <v>367016</v>
      </c>
      <c r="N501">
        <v>1524</v>
      </c>
      <c r="O501" s="44">
        <v>173762</v>
      </c>
      <c r="P501" s="47">
        <f t="shared" si="61"/>
        <v>3127716</v>
      </c>
      <c r="Q501" s="29">
        <v>810</v>
      </c>
      <c r="R501">
        <v>880</v>
      </c>
      <c r="S501" s="19" t="s">
        <v>102</v>
      </c>
      <c r="T501" s="19" t="s">
        <v>120</v>
      </c>
      <c r="U501" s="24">
        <v>5.0000000000000001E-4</v>
      </c>
      <c r="W501">
        <f t="shared" si="65"/>
        <v>21120</v>
      </c>
      <c r="X501" s="52">
        <v>19440</v>
      </c>
      <c r="Y501">
        <f t="shared" si="60"/>
        <v>24</v>
      </c>
      <c r="AA501" s="31">
        <v>6</v>
      </c>
    </row>
    <row r="502" spans="1:27">
      <c r="A502" s="6">
        <v>501</v>
      </c>
      <c r="B502" s="6" t="s">
        <v>42</v>
      </c>
      <c r="C502" s="6">
        <v>16</v>
      </c>
      <c r="D502" s="36">
        <f>D501+E501</f>
        <v>41760508</v>
      </c>
      <c r="E502" s="39">
        <v>3000000</v>
      </c>
      <c r="F502" s="6">
        <f t="shared" si="63"/>
        <v>2869987</v>
      </c>
      <c r="H502" s="37">
        <v>2284197696</v>
      </c>
      <c r="I502" s="37">
        <f t="shared" si="62"/>
        <v>1346188260</v>
      </c>
      <c r="J502" s="30">
        <v>8</v>
      </c>
      <c r="L502" s="6">
        <v>501</v>
      </c>
      <c r="M502">
        <f t="shared" si="66"/>
        <v>377016</v>
      </c>
      <c r="N502">
        <v>10000</v>
      </c>
      <c r="O502" s="45">
        <v>410874</v>
      </c>
      <c r="P502" s="47">
        <f t="shared" si="61"/>
        <v>3286992</v>
      </c>
      <c r="Q502" s="30">
        <v>820</v>
      </c>
      <c r="R502">
        <v>890</v>
      </c>
      <c r="S502" s="19" t="s">
        <v>101</v>
      </c>
      <c r="T502" s="19" t="s">
        <v>120</v>
      </c>
      <c r="U502" s="24">
        <v>5.0000000000000001E-4</v>
      </c>
      <c r="W502">
        <f t="shared" si="65"/>
        <v>21360</v>
      </c>
      <c r="X502" s="53">
        <v>19680</v>
      </c>
      <c r="Y502">
        <f t="shared" si="60"/>
        <v>24</v>
      </c>
      <c r="AA502" s="65">
        <v>6</v>
      </c>
    </row>
    <row r="503" spans="1:27">
      <c r="A503">
        <v>502</v>
      </c>
      <c r="B503" t="s">
        <v>42</v>
      </c>
      <c r="C503">
        <v>17</v>
      </c>
      <c r="D503" s="35">
        <f t="shared" si="64"/>
        <v>44760508</v>
      </c>
      <c r="E503" s="38">
        <v>100001</v>
      </c>
      <c r="F503" s="34">
        <f>E503-E502</f>
        <v>-2899999</v>
      </c>
      <c r="H503" s="37">
        <v>2293325364</v>
      </c>
      <c r="I503" s="37">
        <f t="shared" si="62"/>
        <v>9127668</v>
      </c>
      <c r="J503" s="26">
        <v>8</v>
      </c>
      <c r="L503">
        <v>502</v>
      </c>
      <c r="M503">
        <f t="shared" si="66"/>
        <v>378861</v>
      </c>
      <c r="N503">
        <v>1845</v>
      </c>
      <c r="O503" s="42">
        <v>422296</v>
      </c>
      <c r="P503" s="47">
        <f t="shared" si="61"/>
        <v>3378368</v>
      </c>
      <c r="Q503" s="26">
        <v>820</v>
      </c>
      <c r="R503">
        <v>890</v>
      </c>
      <c r="S503" s="19" t="s">
        <v>101</v>
      </c>
      <c r="T503" s="19" t="s">
        <v>120</v>
      </c>
      <c r="U503" s="24">
        <v>5.0000000000000001E-4</v>
      </c>
      <c r="W503">
        <f t="shared" si="65"/>
        <v>21360</v>
      </c>
      <c r="X503" s="50">
        <v>19680</v>
      </c>
      <c r="Y503">
        <f t="shared" si="60"/>
        <v>24</v>
      </c>
      <c r="AA503" s="63">
        <v>6</v>
      </c>
    </row>
    <row r="504" spans="1:27">
      <c r="A504">
        <v>503</v>
      </c>
      <c r="B504" t="s">
        <v>42</v>
      </c>
      <c r="C504">
        <v>18</v>
      </c>
      <c r="D504" s="35">
        <f t="shared" si="64"/>
        <v>44860509</v>
      </c>
      <c r="E504" s="38">
        <v>110002</v>
      </c>
      <c r="F504">
        <f t="shared" si="63"/>
        <v>10001</v>
      </c>
      <c r="H504" s="37">
        <v>2302471204</v>
      </c>
      <c r="I504" s="37">
        <f t="shared" si="62"/>
        <v>9145840</v>
      </c>
      <c r="J504" s="27">
        <v>8</v>
      </c>
      <c r="L504">
        <v>503</v>
      </c>
      <c r="M504">
        <f t="shared" si="66"/>
        <v>380706</v>
      </c>
      <c r="N504">
        <v>1845</v>
      </c>
      <c r="O504" s="41">
        <v>422722</v>
      </c>
      <c r="P504" s="47">
        <f t="shared" si="61"/>
        <v>3381776</v>
      </c>
      <c r="Q504" s="27">
        <v>820</v>
      </c>
      <c r="R504">
        <v>890</v>
      </c>
      <c r="S504" s="19" t="s">
        <v>101</v>
      </c>
      <c r="T504" s="19" t="s">
        <v>120</v>
      </c>
      <c r="U504" s="24">
        <v>5.0000000000000001E-4</v>
      </c>
      <c r="W504">
        <f t="shared" si="65"/>
        <v>21360</v>
      </c>
      <c r="X504" s="49">
        <v>19680</v>
      </c>
      <c r="Y504">
        <f t="shared" si="60"/>
        <v>24</v>
      </c>
      <c r="AA504" s="62">
        <v>6</v>
      </c>
    </row>
    <row r="505" spans="1:27">
      <c r="A505">
        <v>504</v>
      </c>
      <c r="B505" t="s">
        <v>42</v>
      </c>
      <c r="C505">
        <v>19</v>
      </c>
      <c r="D505" s="35">
        <f t="shared" si="64"/>
        <v>44970511</v>
      </c>
      <c r="E505" s="38">
        <v>120003</v>
      </c>
      <c r="F505">
        <f t="shared" si="63"/>
        <v>10001</v>
      </c>
      <c r="H505" s="37">
        <v>1027521880</v>
      </c>
      <c r="I505" s="37">
        <f t="shared" si="62"/>
        <v>-1274949324</v>
      </c>
      <c r="J505" s="26">
        <v>18</v>
      </c>
      <c r="L505">
        <v>504</v>
      </c>
      <c r="M505">
        <f t="shared" si="66"/>
        <v>382551</v>
      </c>
      <c r="N505">
        <v>1845</v>
      </c>
      <c r="O505" s="42">
        <v>188078</v>
      </c>
      <c r="P505" s="47">
        <f t="shared" si="61"/>
        <v>3385404</v>
      </c>
      <c r="Q505" s="26">
        <v>820</v>
      </c>
      <c r="R505">
        <v>890</v>
      </c>
      <c r="S505" s="19" t="s">
        <v>101</v>
      </c>
      <c r="T505" s="19" t="s">
        <v>120</v>
      </c>
      <c r="U505" s="24">
        <v>5.0000000000000001E-4</v>
      </c>
      <c r="W505">
        <f t="shared" si="65"/>
        <v>21360</v>
      </c>
      <c r="X505" s="50">
        <v>19680</v>
      </c>
      <c r="Y505">
        <f t="shared" si="60"/>
        <v>24</v>
      </c>
      <c r="AA505" s="63">
        <v>6</v>
      </c>
    </row>
    <row r="506" spans="1:27">
      <c r="A506">
        <v>505</v>
      </c>
      <c r="B506" t="s">
        <v>42</v>
      </c>
      <c r="C506">
        <v>20</v>
      </c>
      <c r="D506" s="35">
        <f t="shared" si="64"/>
        <v>45090514</v>
      </c>
      <c r="E506" s="38">
        <v>130004</v>
      </c>
      <c r="F506">
        <f t="shared" si="63"/>
        <v>10001</v>
      </c>
      <c r="H506" s="37">
        <v>1031603408</v>
      </c>
      <c r="I506" s="37">
        <f t="shared" si="62"/>
        <v>4081528</v>
      </c>
      <c r="J506" s="27">
        <v>18</v>
      </c>
      <c r="L506">
        <v>505</v>
      </c>
      <c r="M506">
        <f t="shared" si="66"/>
        <v>384396</v>
      </c>
      <c r="N506">
        <v>1845</v>
      </c>
      <c r="O506" s="41">
        <v>188268</v>
      </c>
      <c r="P506" s="47">
        <f t="shared" si="61"/>
        <v>3388824</v>
      </c>
      <c r="Q506" s="27">
        <v>820</v>
      </c>
      <c r="R506">
        <v>890</v>
      </c>
      <c r="S506" s="19" t="s">
        <v>102</v>
      </c>
      <c r="T506" s="19" t="s">
        <v>120</v>
      </c>
      <c r="U506" s="24">
        <v>5.0000000000000001E-4</v>
      </c>
      <c r="W506">
        <f t="shared" si="65"/>
        <v>21360</v>
      </c>
      <c r="X506" s="49">
        <v>19680</v>
      </c>
      <c r="Y506">
        <f t="shared" si="60"/>
        <v>24</v>
      </c>
      <c r="AA506" s="62">
        <v>6</v>
      </c>
    </row>
    <row r="507" spans="1:27">
      <c r="A507">
        <v>506</v>
      </c>
      <c r="B507" t="s">
        <v>42</v>
      </c>
      <c r="C507">
        <v>21</v>
      </c>
      <c r="D507" s="35">
        <f t="shared" si="64"/>
        <v>45220518</v>
      </c>
      <c r="E507" s="38">
        <v>140005</v>
      </c>
      <c r="F507">
        <f t="shared" si="63"/>
        <v>10001</v>
      </c>
      <c r="H507" s="37">
        <v>4660035996</v>
      </c>
      <c r="I507" s="37">
        <f t="shared" si="62"/>
        <v>3628432588</v>
      </c>
      <c r="J507" s="26">
        <v>4</v>
      </c>
      <c r="L507">
        <v>506</v>
      </c>
      <c r="M507">
        <f t="shared" si="66"/>
        <v>386241</v>
      </c>
      <c r="N507">
        <v>1845</v>
      </c>
      <c r="O507" s="42">
        <v>847896</v>
      </c>
      <c r="P507" s="47">
        <f t="shared" si="61"/>
        <v>3391584</v>
      </c>
      <c r="Q507" s="26">
        <v>820</v>
      </c>
      <c r="R507">
        <v>890</v>
      </c>
      <c r="S507" s="19" t="s">
        <v>101</v>
      </c>
      <c r="T507" s="19" t="s">
        <v>120</v>
      </c>
      <c r="U507" s="24">
        <v>5.0000000000000001E-4</v>
      </c>
      <c r="W507">
        <f t="shared" si="65"/>
        <v>21360</v>
      </c>
      <c r="X507" s="50">
        <v>19680</v>
      </c>
      <c r="Y507">
        <f t="shared" si="60"/>
        <v>24</v>
      </c>
      <c r="AA507" s="63">
        <v>6</v>
      </c>
    </row>
    <row r="508" spans="1:27">
      <c r="A508">
        <v>507</v>
      </c>
      <c r="B508" t="s">
        <v>42</v>
      </c>
      <c r="C508">
        <v>22</v>
      </c>
      <c r="D508" s="35">
        <f t="shared" si="64"/>
        <v>45360523</v>
      </c>
      <c r="E508" s="38">
        <v>150006</v>
      </c>
      <c r="F508">
        <f t="shared" si="63"/>
        <v>10001</v>
      </c>
      <c r="H508" s="37">
        <v>4678473272</v>
      </c>
      <c r="I508" s="37">
        <f t="shared" si="62"/>
        <v>18437276</v>
      </c>
      <c r="J508" s="27">
        <v>4</v>
      </c>
      <c r="L508">
        <v>507</v>
      </c>
      <c r="M508">
        <f t="shared" si="66"/>
        <v>388086</v>
      </c>
      <c r="N508">
        <v>1845</v>
      </c>
      <c r="O508" s="41">
        <v>848748</v>
      </c>
      <c r="P508" s="47">
        <f t="shared" si="61"/>
        <v>3394992</v>
      </c>
      <c r="Q508" s="27">
        <v>820</v>
      </c>
      <c r="R508">
        <v>890</v>
      </c>
      <c r="S508" s="19" t="s">
        <v>101</v>
      </c>
      <c r="T508" s="19" t="s">
        <v>120</v>
      </c>
      <c r="U508" s="24">
        <v>5.0000000000000001E-4</v>
      </c>
      <c r="W508">
        <f t="shared" si="65"/>
        <v>21360</v>
      </c>
      <c r="X508" s="49">
        <v>19680</v>
      </c>
      <c r="Y508">
        <f t="shared" si="60"/>
        <v>24</v>
      </c>
      <c r="AA508" s="62">
        <v>6</v>
      </c>
    </row>
    <row r="509" spans="1:27">
      <c r="A509">
        <v>508</v>
      </c>
      <c r="B509" t="s">
        <v>42</v>
      </c>
      <c r="C509">
        <v>23</v>
      </c>
      <c r="D509" s="35">
        <f t="shared" si="64"/>
        <v>45510529</v>
      </c>
      <c r="E509" s="38">
        <v>160007</v>
      </c>
      <c r="F509">
        <f t="shared" si="63"/>
        <v>10001</v>
      </c>
      <c r="H509" s="37">
        <v>1878778792</v>
      </c>
      <c r="I509" s="37">
        <f t="shared" si="62"/>
        <v>-2799694480</v>
      </c>
      <c r="J509" s="26">
        <v>10</v>
      </c>
      <c r="L509">
        <v>508</v>
      </c>
      <c r="M509">
        <f t="shared" si="66"/>
        <v>389931</v>
      </c>
      <c r="N509">
        <v>1845</v>
      </c>
      <c r="O509" s="42">
        <v>339834</v>
      </c>
      <c r="P509" s="47">
        <f t="shared" si="61"/>
        <v>3398340</v>
      </c>
      <c r="Q509" s="26">
        <v>820</v>
      </c>
      <c r="R509">
        <v>890</v>
      </c>
      <c r="S509" s="19" t="s">
        <v>101</v>
      </c>
      <c r="T509" s="19" t="s">
        <v>120</v>
      </c>
      <c r="U509" s="24">
        <v>5.0000000000000001E-4</v>
      </c>
      <c r="W509">
        <f t="shared" si="65"/>
        <v>21360</v>
      </c>
      <c r="X509" s="50">
        <v>19680</v>
      </c>
      <c r="Y509">
        <f t="shared" si="60"/>
        <v>24</v>
      </c>
      <c r="AA509" s="63">
        <v>6</v>
      </c>
    </row>
    <row r="510" spans="1:27">
      <c r="A510">
        <v>509</v>
      </c>
      <c r="B510" t="s">
        <v>42</v>
      </c>
      <c r="C510">
        <v>24</v>
      </c>
      <c r="D510" s="35">
        <f t="shared" si="64"/>
        <v>45670536</v>
      </c>
      <c r="E510" s="38">
        <v>170008</v>
      </c>
      <c r="F510">
        <f t="shared" si="63"/>
        <v>10001</v>
      </c>
      <c r="H510" s="37">
        <v>1048010348</v>
      </c>
      <c r="I510" s="37">
        <f t="shared" si="62"/>
        <v>-830768444</v>
      </c>
      <c r="J510" s="27">
        <v>18</v>
      </c>
      <c r="L510">
        <v>509</v>
      </c>
      <c r="M510">
        <f t="shared" si="66"/>
        <v>391776</v>
      </c>
      <c r="N510">
        <v>1845</v>
      </c>
      <c r="O510" s="41">
        <v>189012</v>
      </c>
      <c r="P510" s="47">
        <f t="shared" si="61"/>
        <v>3402216</v>
      </c>
      <c r="Q510" s="27">
        <v>820</v>
      </c>
      <c r="R510">
        <v>890</v>
      </c>
      <c r="S510" s="19" t="s">
        <v>101</v>
      </c>
      <c r="T510" s="19" t="s">
        <v>120</v>
      </c>
      <c r="U510" s="24">
        <v>5.0000000000000001E-4</v>
      </c>
      <c r="W510">
        <f t="shared" si="65"/>
        <v>21360</v>
      </c>
      <c r="X510" s="49">
        <v>19680</v>
      </c>
      <c r="Y510">
        <f t="shared" si="60"/>
        <v>24</v>
      </c>
      <c r="AA510" s="62">
        <v>6</v>
      </c>
    </row>
    <row r="511" spans="1:27">
      <c r="A511">
        <v>510</v>
      </c>
      <c r="B511" t="s">
        <v>42</v>
      </c>
      <c r="C511">
        <v>25</v>
      </c>
      <c r="D511" s="35">
        <f t="shared" si="64"/>
        <v>45840544</v>
      </c>
      <c r="E511" s="38">
        <v>180009</v>
      </c>
      <c r="F511">
        <f t="shared" si="63"/>
        <v>10001</v>
      </c>
      <c r="H511" s="37">
        <v>1052132312</v>
      </c>
      <c r="I511" s="37">
        <f t="shared" si="62"/>
        <v>4121964</v>
      </c>
      <c r="J511" s="26">
        <v>18</v>
      </c>
      <c r="L511">
        <v>510</v>
      </c>
      <c r="M511">
        <f t="shared" si="66"/>
        <v>393621</v>
      </c>
      <c r="N511">
        <v>1845</v>
      </c>
      <c r="O511" s="42">
        <v>189206</v>
      </c>
      <c r="P511" s="47">
        <f t="shared" si="61"/>
        <v>3405708</v>
      </c>
      <c r="Q511" s="26">
        <v>820</v>
      </c>
      <c r="R511">
        <v>890</v>
      </c>
      <c r="S511" s="19" t="s">
        <v>102</v>
      </c>
      <c r="T511" s="19" t="s">
        <v>120</v>
      </c>
      <c r="U511" s="24">
        <v>5.0000000000000001E-4</v>
      </c>
      <c r="W511">
        <f t="shared" si="65"/>
        <v>21360</v>
      </c>
      <c r="X511" s="50">
        <v>19680</v>
      </c>
      <c r="Y511">
        <f t="shared" si="60"/>
        <v>24</v>
      </c>
      <c r="AA511" s="63">
        <v>6</v>
      </c>
    </row>
    <row r="512" spans="1:27">
      <c r="A512" s="6">
        <v>511</v>
      </c>
      <c r="B512" s="6" t="s">
        <v>42</v>
      </c>
      <c r="C512" s="6">
        <v>26</v>
      </c>
      <c r="D512" s="36">
        <f>D511+E511</f>
        <v>46020553</v>
      </c>
      <c r="E512" s="39">
        <v>3000000</v>
      </c>
      <c r="F512" s="6">
        <f t="shared" si="63"/>
        <v>2819991</v>
      </c>
      <c r="H512" s="37">
        <v>4752586564</v>
      </c>
      <c r="I512" s="37">
        <f t="shared" si="62"/>
        <v>3700454252</v>
      </c>
      <c r="J512" s="27">
        <v>4</v>
      </c>
      <c r="L512" s="6">
        <v>511</v>
      </c>
      <c r="M512">
        <f t="shared" si="66"/>
        <v>395466</v>
      </c>
      <c r="N512">
        <v>1845</v>
      </c>
      <c r="O512" s="41">
        <v>852144</v>
      </c>
      <c r="P512" s="47">
        <f t="shared" si="61"/>
        <v>3408576</v>
      </c>
      <c r="Q512" s="27">
        <v>830</v>
      </c>
      <c r="R512">
        <v>900</v>
      </c>
      <c r="S512" s="19" t="s">
        <v>101</v>
      </c>
      <c r="T512" s="19" t="s">
        <v>122</v>
      </c>
      <c r="U512" s="24">
        <v>5.0000000000000001E-4</v>
      </c>
      <c r="W512">
        <f t="shared" si="65"/>
        <v>21600</v>
      </c>
      <c r="X512" s="49">
        <v>19920</v>
      </c>
      <c r="Y512">
        <f t="shared" si="60"/>
        <v>24</v>
      </c>
      <c r="AA512" s="62">
        <v>6</v>
      </c>
    </row>
    <row r="513" spans="1:27">
      <c r="A513">
        <v>512</v>
      </c>
      <c r="B513" t="s">
        <v>42</v>
      </c>
      <c r="C513">
        <v>27</v>
      </c>
      <c r="D513" s="35">
        <f t="shared" si="64"/>
        <v>49020553</v>
      </c>
      <c r="E513" s="38">
        <v>100001</v>
      </c>
      <c r="F513">
        <f t="shared" si="63"/>
        <v>-2899999</v>
      </c>
      <c r="H513" s="37">
        <v>4771205868</v>
      </c>
      <c r="I513" s="37">
        <f t="shared" si="62"/>
        <v>18619304</v>
      </c>
      <c r="J513" s="26">
        <v>4</v>
      </c>
      <c r="L513">
        <v>512</v>
      </c>
      <c r="M513">
        <f t="shared" si="66"/>
        <v>397311</v>
      </c>
      <c r="N513">
        <v>1845</v>
      </c>
      <c r="O513" s="42">
        <v>853052</v>
      </c>
      <c r="P513" s="47">
        <f t="shared" si="61"/>
        <v>3412208</v>
      </c>
      <c r="Q513" s="26">
        <v>830</v>
      </c>
      <c r="R513">
        <v>900</v>
      </c>
      <c r="S513" s="19" t="s">
        <v>101</v>
      </c>
      <c r="T513" s="19" t="s">
        <v>122</v>
      </c>
      <c r="U513" s="24">
        <v>5.0000000000000001E-4</v>
      </c>
      <c r="W513">
        <f t="shared" si="65"/>
        <v>21600</v>
      </c>
      <c r="X513" s="50">
        <v>19920</v>
      </c>
      <c r="Y513">
        <f t="shared" si="60"/>
        <v>24</v>
      </c>
      <c r="AA513" s="63">
        <v>6</v>
      </c>
    </row>
    <row r="514" spans="1:27">
      <c r="A514">
        <v>513</v>
      </c>
      <c r="B514" t="s">
        <v>42</v>
      </c>
      <c r="C514">
        <v>28</v>
      </c>
      <c r="D514" s="35">
        <f t="shared" si="64"/>
        <v>49120554</v>
      </c>
      <c r="E514" s="38">
        <v>110002</v>
      </c>
      <c r="F514">
        <f t="shared" si="63"/>
        <v>10001</v>
      </c>
      <c r="H514" s="37">
        <v>1197465412</v>
      </c>
      <c r="I514" s="37">
        <f t="shared" si="62"/>
        <v>-3573740456</v>
      </c>
      <c r="J514" s="27">
        <v>16</v>
      </c>
      <c r="L514">
        <v>513</v>
      </c>
      <c r="M514">
        <f t="shared" si="66"/>
        <v>399156</v>
      </c>
      <c r="N514">
        <v>1845</v>
      </c>
      <c r="O514" s="41">
        <v>213479</v>
      </c>
      <c r="P514" s="47">
        <f t="shared" si="61"/>
        <v>3415664</v>
      </c>
      <c r="Q514" s="27">
        <v>830</v>
      </c>
      <c r="R514">
        <v>900</v>
      </c>
      <c r="S514" s="19" t="s">
        <v>101</v>
      </c>
      <c r="T514" s="19" t="s">
        <v>122</v>
      </c>
      <c r="U514" s="24">
        <v>5.0000000000000001E-4</v>
      </c>
      <c r="W514">
        <f t="shared" si="65"/>
        <v>21600</v>
      </c>
      <c r="X514" s="49">
        <v>19920</v>
      </c>
      <c r="Y514">
        <f t="shared" ref="Y514:Y577" si="67">X514/Q514</f>
        <v>24</v>
      </c>
      <c r="AA514" s="62">
        <v>6</v>
      </c>
    </row>
    <row r="515" spans="1:27">
      <c r="A515">
        <v>514</v>
      </c>
      <c r="B515" t="s">
        <v>42</v>
      </c>
      <c r="C515">
        <v>29</v>
      </c>
      <c r="D515" s="35">
        <f t="shared" si="64"/>
        <v>49230556</v>
      </c>
      <c r="E515" s="38">
        <v>120003</v>
      </c>
      <c r="F515">
        <f t="shared" si="63"/>
        <v>10001</v>
      </c>
      <c r="H515" s="37">
        <v>1202138432</v>
      </c>
      <c r="I515" s="37">
        <f t="shared" si="62"/>
        <v>4673020</v>
      </c>
      <c r="J515" s="26">
        <v>16</v>
      </c>
      <c r="L515">
        <v>514</v>
      </c>
      <c r="M515">
        <f t="shared" si="66"/>
        <v>401001</v>
      </c>
      <c r="N515">
        <v>1845</v>
      </c>
      <c r="O515" s="42">
        <v>213701</v>
      </c>
      <c r="P515" s="47">
        <f t="shared" ref="P515:P578" si="68">J515*O515</f>
        <v>3419216</v>
      </c>
      <c r="Q515" s="26">
        <v>830</v>
      </c>
      <c r="R515">
        <v>900</v>
      </c>
      <c r="S515" s="19" t="s">
        <v>101</v>
      </c>
      <c r="T515" s="19" t="s">
        <v>122</v>
      </c>
      <c r="U515" s="24">
        <v>5.0000000000000001E-4</v>
      </c>
      <c r="W515">
        <f t="shared" si="65"/>
        <v>21600</v>
      </c>
      <c r="X515" s="50">
        <v>19920</v>
      </c>
      <c r="Y515">
        <f t="shared" si="67"/>
        <v>24</v>
      </c>
      <c r="AA515" s="63">
        <v>6</v>
      </c>
    </row>
    <row r="516" spans="1:27">
      <c r="A516">
        <v>515</v>
      </c>
      <c r="B516" t="s">
        <v>42</v>
      </c>
      <c r="C516">
        <v>30</v>
      </c>
      <c r="D516" s="35">
        <f t="shared" si="64"/>
        <v>49350559</v>
      </c>
      <c r="E516" s="38">
        <v>130004</v>
      </c>
      <c r="F516">
        <f t="shared" si="63"/>
        <v>10001</v>
      </c>
      <c r="H516" s="37">
        <v>1072863484</v>
      </c>
      <c r="I516" s="37">
        <f t="shared" si="62"/>
        <v>-129274948</v>
      </c>
      <c r="J516" s="27">
        <v>18</v>
      </c>
      <c r="L516">
        <v>515</v>
      </c>
      <c r="M516">
        <f t="shared" si="66"/>
        <v>402846</v>
      </c>
      <c r="N516">
        <v>1845</v>
      </c>
      <c r="O516" s="41">
        <v>190175</v>
      </c>
      <c r="P516" s="47">
        <f t="shared" si="68"/>
        <v>3423150</v>
      </c>
      <c r="Q516" s="27">
        <v>830</v>
      </c>
      <c r="R516">
        <v>900</v>
      </c>
      <c r="S516" s="19" t="s">
        <v>102</v>
      </c>
      <c r="T516" s="19" t="s">
        <v>122</v>
      </c>
      <c r="U516" s="24">
        <v>5.0000000000000001E-4</v>
      </c>
      <c r="W516">
        <f t="shared" si="65"/>
        <v>21600</v>
      </c>
      <c r="X516" s="49">
        <v>19920</v>
      </c>
      <c r="Y516">
        <f t="shared" si="67"/>
        <v>24</v>
      </c>
      <c r="AA516" s="62">
        <v>6</v>
      </c>
    </row>
    <row r="517" spans="1:27">
      <c r="A517">
        <v>516</v>
      </c>
      <c r="B517" t="s">
        <v>42</v>
      </c>
      <c r="C517">
        <v>31</v>
      </c>
      <c r="D517" s="35">
        <f t="shared" si="64"/>
        <v>49480563</v>
      </c>
      <c r="E517" s="38">
        <v>140005</v>
      </c>
      <c r="F517">
        <f t="shared" si="63"/>
        <v>10001</v>
      </c>
      <c r="H517" s="37">
        <v>1077033980</v>
      </c>
      <c r="I517" s="37">
        <f t="shared" ref="I517:I580" si="69">H517-H516</f>
        <v>4170496</v>
      </c>
      <c r="J517" s="26">
        <v>18</v>
      </c>
      <c r="L517">
        <v>516</v>
      </c>
      <c r="M517">
        <f t="shared" si="66"/>
        <v>404691</v>
      </c>
      <c r="N517">
        <v>1845</v>
      </c>
      <c r="O517" s="42">
        <v>190362</v>
      </c>
      <c r="P517" s="47">
        <f t="shared" si="68"/>
        <v>3426516</v>
      </c>
      <c r="Q517" s="26">
        <v>830</v>
      </c>
      <c r="R517">
        <v>900</v>
      </c>
      <c r="S517" s="19" t="s">
        <v>101</v>
      </c>
      <c r="T517" s="19" t="s">
        <v>122</v>
      </c>
      <c r="U517" s="24">
        <v>5.5000000000000003E-4</v>
      </c>
      <c r="W517">
        <f t="shared" si="65"/>
        <v>21600</v>
      </c>
      <c r="X517" s="50">
        <v>19920</v>
      </c>
      <c r="Y517">
        <f t="shared" si="67"/>
        <v>24</v>
      </c>
      <c r="AA517" s="63">
        <v>6</v>
      </c>
    </row>
    <row r="518" spans="1:27">
      <c r="A518">
        <v>517</v>
      </c>
      <c r="B518" t="s">
        <v>42</v>
      </c>
      <c r="C518">
        <v>32</v>
      </c>
      <c r="D518" s="35">
        <f t="shared" si="64"/>
        <v>49620568</v>
      </c>
      <c r="E518" s="38">
        <v>150006</v>
      </c>
      <c r="F518">
        <f t="shared" si="63"/>
        <v>10001</v>
      </c>
      <c r="H518" s="37">
        <v>1621210756</v>
      </c>
      <c r="I518" s="37">
        <f t="shared" si="69"/>
        <v>544176776</v>
      </c>
      <c r="J518" s="27">
        <v>12</v>
      </c>
      <c r="L518">
        <v>517</v>
      </c>
      <c r="M518">
        <f t="shared" si="66"/>
        <v>406536</v>
      </c>
      <c r="N518">
        <v>1845</v>
      </c>
      <c r="O518" s="41">
        <v>285737</v>
      </c>
      <c r="P518" s="47">
        <f t="shared" si="68"/>
        <v>3428844</v>
      </c>
      <c r="Q518" s="27">
        <v>830</v>
      </c>
      <c r="R518">
        <v>900</v>
      </c>
      <c r="S518" s="19" t="s">
        <v>101</v>
      </c>
      <c r="T518" s="19" t="s">
        <v>122</v>
      </c>
      <c r="U518" s="24">
        <v>5.5000000000000003E-4</v>
      </c>
      <c r="W518">
        <f t="shared" si="65"/>
        <v>21600</v>
      </c>
      <c r="X518" s="49">
        <v>19920</v>
      </c>
      <c r="Y518">
        <f t="shared" si="67"/>
        <v>24</v>
      </c>
      <c r="AA518" s="62">
        <v>6</v>
      </c>
    </row>
    <row r="519" spans="1:27">
      <c r="A519">
        <v>518</v>
      </c>
      <c r="B519" t="s">
        <v>42</v>
      </c>
      <c r="C519">
        <v>33</v>
      </c>
      <c r="D519" s="35">
        <f t="shared" si="64"/>
        <v>49770574</v>
      </c>
      <c r="E519" s="38">
        <v>160007</v>
      </c>
      <c r="F519">
        <f t="shared" si="63"/>
        <v>10001</v>
      </c>
      <c r="H519" s="37">
        <v>1627488456</v>
      </c>
      <c r="I519" s="37">
        <f t="shared" si="69"/>
        <v>6277700</v>
      </c>
      <c r="J519" s="26">
        <v>12</v>
      </c>
      <c r="L519">
        <v>518</v>
      </c>
      <c r="M519">
        <f t="shared" si="66"/>
        <v>408381</v>
      </c>
      <c r="N519">
        <v>1845</v>
      </c>
      <c r="O519" s="42">
        <v>286015</v>
      </c>
      <c r="P519" s="47">
        <f t="shared" si="68"/>
        <v>3432180</v>
      </c>
      <c r="Q519" s="26">
        <v>830</v>
      </c>
      <c r="R519">
        <v>900</v>
      </c>
      <c r="S519" s="19" t="s">
        <v>101</v>
      </c>
      <c r="T519" s="19" t="s">
        <v>122</v>
      </c>
      <c r="U519" s="24">
        <v>5.5000000000000003E-4</v>
      </c>
      <c r="W519">
        <f t="shared" si="65"/>
        <v>21600</v>
      </c>
      <c r="X519" s="50">
        <v>19920</v>
      </c>
      <c r="Y519">
        <f t="shared" si="67"/>
        <v>24</v>
      </c>
      <c r="AA519" s="63">
        <v>6</v>
      </c>
    </row>
    <row r="520" spans="1:27">
      <c r="A520">
        <v>519</v>
      </c>
      <c r="B520" t="s">
        <v>42</v>
      </c>
      <c r="C520">
        <v>34</v>
      </c>
      <c r="D520" s="35">
        <f t="shared" si="64"/>
        <v>49930581</v>
      </c>
      <c r="E520" s="38">
        <v>170008</v>
      </c>
      <c r="F520">
        <f t="shared" si="63"/>
        <v>10001</v>
      </c>
      <c r="H520" s="37">
        <v>3268782132</v>
      </c>
      <c r="I520" s="37">
        <f t="shared" si="69"/>
        <v>1641293676</v>
      </c>
      <c r="J520" s="27">
        <v>6</v>
      </c>
      <c r="L520">
        <v>519</v>
      </c>
      <c r="M520">
        <f t="shared" si="66"/>
        <v>410226</v>
      </c>
      <c r="N520">
        <v>1845</v>
      </c>
      <c r="O520" s="41">
        <v>572834</v>
      </c>
      <c r="P520" s="47">
        <f t="shared" si="68"/>
        <v>3437004</v>
      </c>
      <c r="Q520" s="27">
        <v>830</v>
      </c>
      <c r="R520">
        <v>900</v>
      </c>
      <c r="S520" s="19" t="s">
        <v>101</v>
      </c>
      <c r="T520" s="19" t="s">
        <v>122</v>
      </c>
      <c r="U520" s="24">
        <v>5.5000000000000003E-4</v>
      </c>
      <c r="W520">
        <f t="shared" si="65"/>
        <v>21600</v>
      </c>
      <c r="X520" s="49">
        <v>19920</v>
      </c>
      <c r="Y520">
        <f t="shared" si="67"/>
        <v>24</v>
      </c>
      <c r="AA520" s="62">
        <v>6</v>
      </c>
    </row>
    <row r="521" spans="1:27" ht="17.25" thickBot="1">
      <c r="A521">
        <v>520</v>
      </c>
      <c r="B521" t="s">
        <v>42</v>
      </c>
      <c r="C521">
        <v>35</v>
      </c>
      <c r="D521" s="35">
        <f t="shared" si="64"/>
        <v>50100589</v>
      </c>
      <c r="E521" s="38">
        <v>180009</v>
      </c>
      <c r="F521">
        <f t="shared" ref="F521:F584" si="70">E521-E520</f>
        <v>10001</v>
      </c>
      <c r="H521" s="37">
        <v>3281390728</v>
      </c>
      <c r="I521" s="37">
        <f t="shared" si="69"/>
        <v>12608596</v>
      </c>
      <c r="J521" s="29">
        <v>6</v>
      </c>
      <c r="L521">
        <v>520</v>
      </c>
      <c r="M521">
        <f t="shared" si="66"/>
        <v>412071</v>
      </c>
      <c r="N521">
        <v>1845</v>
      </c>
      <c r="O521" s="44">
        <v>573416</v>
      </c>
      <c r="P521" s="47">
        <f t="shared" si="68"/>
        <v>3440496</v>
      </c>
      <c r="Q521" s="29">
        <v>830</v>
      </c>
      <c r="R521">
        <v>900</v>
      </c>
      <c r="S521" s="19" t="s">
        <v>102</v>
      </c>
      <c r="T521" s="19" t="s">
        <v>122</v>
      </c>
      <c r="U521" s="24">
        <v>5.5000000000000003E-4</v>
      </c>
      <c r="W521">
        <f t="shared" si="65"/>
        <v>21600</v>
      </c>
      <c r="X521" s="52">
        <v>19920</v>
      </c>
      <c r="Y521">
        <f t="shared" si="67"/>
        <v>24</v>
      </c>
      <c r="AA521" s="31">
        <v>6</v>
      </c>
    </row>
    <row r="522" spans="1:27">
      <c r="A522" s="6">
        <v>521</v>
      </c>
      <c r="B522" s="6" t="s">
        <v>42</v>
      </c>
      <c r="C522" s="6">
        <v>36</v>
      </c>
      <c r="D522" s="36">
        <f>D521+E521</f>
        <v>50280598</v>
      </c>
      <c r="E522" s="39">
        <v>3000000</v>
      </c>
      <c r="F522" s="6">
        <f t="shared" si="70"/>
        <v>2819991</v>
      </c>
      <c r="H522" s="37">
        <v>5315436712</v>
      </c>
      <c r="I522" s="37">
        <f t="shared" si="69"/>
        <v>2034045984</v>
      </c>
      <c r="J522" s="30">
        <v>4</v>
      </c>
      <c r="L522" s="6">
        <v>521</v>
      </c>
      <c r="M522">
        <f t="shared" si="66"/>
        <v>413916</v>
      </c>
      <c r="N522">
        <v>1845</v>
      </c>
      <c r="O522" s="45">
        <v>903924</v>
      </c>
      <c r="P522" s="47">
        <f t="shared" si="68"/>
        <v>3615696</v>
      </c>
      <c r="Q522" s="30">
        <v>840</v>
      </c>
      <c r="R522">
        <v>910</v>
      </c>
      <c r="S522" s="19" t="s">
        <v>101</v>
      </c>
      <c r="T522" s="19" t="s">
        <v>122</v>
      </c>
      <c r="U522" s="24">
        <v>5.5000000000000003E-4</v>
      </c>
      <c r="W522">
        <f t="shared" si="65"/>
        <v>21840</v>
      </c>
      <c r="X522" s="53">
        <v>20160</v>
      </c>
      <c r="Y522">
        <f t="shared" si="67"/>
        <v>24</v>
      </c>
      <c r="AA522" s="65">
        <v>6</v>
      </c>
    </row>
    <row r="523" spans="1:27">
      <c r="A523">
        <v>522</v>
      </c>
      <c r="B523" t="s">
        <v>42</v>
      </c>
      <c r="C523">
        <v>37</v>
      </c>
      <c r="D523" s="35">
        <f t="shared" si="64"/>
        <v>53280598</v>
      </c>
      <c r="E523" s="38">
        <v>100001</v>
      </c>
      <c r="F523">
        <v>300001</v>
      </c>
      <c r="H523" s="37">
        <v>5335861034</v>
      </c>
      <c r="I523" s="37">
        <f t="shared" si="69"/>
        <v>20424322</v>
      </c>
      <c r="J523" s="26">
        <v>4</v>
      </c>
      <c r="L523">
        <v>522</v>
      </c>
      <c r="M523">
        <f t="shared" si="66"/>
        <v>415761</v>
      </c>
      <c r="N523">
        <v>1845</v>
      </c>
      <c r="O523" s="42">
        <v>929052</v>
      </c>
      <c r="P523" s="47">
        <f t="shared" si="68"/>
        <v>3716208</v>
      </c>
      <c r="Q523" s="26">
        <v>840</v>
      </c>
      <c r="R523">
        <v>910</v>
      </c>
      <c r="S523" s="19" t="s">
        <v>101</v>
      </c>
      <c r="T523" s="19" t="s">
        <v>122</v>
      </c>
      <c r="U523" s="24">
        <v>5.5000000000000003E-4</v>
      </c>
      <c r="W523">
        <f t="shared" si="65"/>
        <v>21840</v>
      </c>
      <c r="X523" s="50">
        <v>20160</v>
      </c>
      <c r="Y523">
        <f t="shared" si="67"/>
        <v>24</v>
      </c>
      <c r="AA523" s="63">
        <v>6</v>
      </c>
    </row>
    <row r="524" spans="1:27">
      <c r="A524">
        <v>523</v>
      </c>
      <c r="B524" t="s">
        <v>42</v>
      </c>
      <c r="C524">
        <v>38</v>
      </c>
      <c r="D524" s="35">
        <f t="shared" si="64"/>
        <v>53380599</v>
      </c>
      <c r="E524" s="38">
        <v>110002</v>
      </c>
      <c r="F524">
        <f t="shared" si="70"/>
        <v>10001</v>
      </c>
      <c r="H524" s="37">
        <v>2142529810</v>
      </c>
      <c r="I524" s="37">
        <f t="shared" si="69"/>
        <v>-3193331224</v>
      </c>
      <c r="J524" s="27">
        <v>10</v>
      </c>
      <c r="L524">
        <v>523</v>
      </c>
      <c r="M524">
        <f t="shared" si="66"/>
        <v>417606</v>
      </c>
      <c r="N524">
        <v>1845</v>
      </c>
      <c r="O524" s="41">
        <v>371995</v>
      </c>
      <c r="P524" s="47">
        <f t="shared" si="68"/>
        <v>3719950</v>
      </c>
      <c r="Q524" s="27">
        <v>840</v>
      </c>
      <c r="R524">
        <v>910</v>
      </c>
      <c r="S524" s="19" t="s">
        <v>101</v>
      </c>
      <c r="T524" s="19" t="s">
        <v>122</v>
      </c>
      <c r="U524" s="24">
        <v>5.5000000000000003E-4</v>
      </c>
      <c r="W524">
        <f t="shared" si="65"/>
        <v>21840</v>
      </c>
      <c r="X524" s="49">
        <v>20160</v>
      </c>
      <c r="Y524">
        <f t="shared" si="67"/>
        <v>24</v>
      </c>
      <c r="AA524" s="62">
        <v>6</v>
      </c>
    </row>
    <row r="525" spans="1:27">
      <c r="A525">
        <v>524</v>
      </c>
      <c r="B525" t="s">
        <v>42</v>
      </c>
      <c r="C525">
        <v>39</v>
      </c>
      <c r="D525" s="35">
        <f t="shared" si="64"/>
        <v>53490601</v>
      </c>
      <c r="E525" s="38">
        <v>120003</v>
      </c>
      <c r="F525">
        <f t="shared" si="70"/>
        <v>10001</v>
      </c>
      <c r="H525" s="37">
        <v>2150730874</v>
      </c>
      <c r="I525" s="37">
        <f t="shared" si="69"/>
        <v>8201064</v>
      </c>
      <c r="J525" s="26">
        <v>10</v>
      </c>
      <c r="L525">
        <v>524</v>
      </c>
      <c r="M525">
        <f t="shared" si="66"/>
        <v>419451</v>
      </c>
      <c r="N525">
        <v>1845</v>
      </c>
      <c r="O525" s="42">
        <v>372347</v>
      </c>
      <c r="P525" s="47">
        <f t="shared" si="68"/>
        <v>3723470</v>
      </c>
      <c r="Q525" s="26">
        <v>840</v>
      </c>
      <c r="R525">
        <v>910</v>
      </c>
      <c r="S525" s="19" t="s">
        <v>101</v>
      </c>
      <c r="T525" s="19" t="s">
        <v>122</v>
      </c>
      <c r="U525" s="24">
        <v>5.5000000000000003E-4</v>
      </c>
      <c r="W525">
        <f t="shared" si="65"/>
        <v>21840</v>
      </c>
      <c r="X525" s="50">
        <v>20160</v>
      </c>
      <c r="Y525">
        <f t="shared" si="67"/>
        <v>24</v>
      </c>
      <c r="AA525" s="63">
        <v>6</v>
      </c>
    </row>
    <row r="526" spans="1:27">
      <c r="A526">
        <v>525</v>
      </c>
      <c r="B526" t="s">
        <v>42</v>
      </c>
      <c r="C526">
        <v>40</v>
      </c>
      <c r="D526" s="35">
        <f t="shared" si="64"/>
        <v>53610604</v>
      </c>
      <c r="E526" s="38">
        <v>130004</v>
      </c>
      <c r="F526">
        <f t="shared" si="70"/>
        <v>10001</v>
      </c>
      <c r="H526" s="37">
        <v>1199565276</v>
      </c>
      <c r="I526" s="37">
        <f t="shared" si="69"/>
        <v>-951165598</v>
      </c>
      <c r="J526" s="27">
        <v>18</v>
      </c>
      <c r="L526">
        <v>525</v>
      </c>
      <c r="M526">
        <f t="shared" si="66"/>
        <v>421296</v>
      </c>
      <c r="N526">
        <v>1845</v>
      </c>
      <c r="O526" s="41">
        <v>207095</v>
      </c>
      <c r="P526" s="47">
        <f t="shared" si="68"/>
        <v>3727710</v>
      </c>
      <c r="Q526" s="27">
        <v>840</v>
      </c>
      <c r="R526">
        <v>910</v>
      </c>
      <c r="S526" s="19" t="s">
        <v>102</v>
      </c>
      <c r="T526" s="19" t="s">
        <v>122</v>
      </c>
      <c r="U526" s="24">
        <v>5.5000000000000003E-4</v>
      </c>
      <c r="W526">
        <f t="shared" si="65"/>
        <v>21840</v>
      </c>
      <c r="X526" s="49">
        <v>20160</v>
      </c>
      <c r="Y526">
        <f t="shared" si="67"/>
        <v>24</v>
      </c>
      <c r="AA526" s="62">
        <v>6</v>
      </c>
    </row>
    <row r="527" spans="1:27">
      <c r="A527">
        <v>526</v>
      </c>
      <c r="B527" t="s">
        <v>42</v>
      </c>
      <c r="C527">
        <v>41</v>
      </c>
      <c r="D527" s="35">
        <f t="shared" si="64"/>
        <v>53740608</v>
      </c>
      <c r="E527" s="38">
        <v>140005</v>
      </c>
      <c r="F527">
        <f t="shared" si="70"/>
        <v>10001</v>
      </c>
      <c r="H527" s="37">
        <v>1204139378</v>
      </c>
      <c r="I527" s="37">
        <f t="shared" si="69"/>
        <v>4574102</v>
      </c>
      <c r="J527" s="26">
        <v>18</v>
      </c>
      <c r="L527">
        <v>526</v>
      </c>
      <c r="M527">
        <f t="shared" si="66"/>
        <v>423141</v>
      </c>
      <c r="N527">
        <v>1845</v>
      </c>
      <c r="O527" s="42">
        <v>207289</v>
      </c>
      <c r="P527" s="47">
        <f t="shared" si="68"/>
        <v>3731202</v>
      </c>
      <c r="Q527" s="26">
        <v>840</v>
      </c>
      <c r="R527">
        <v>910</v>
      </c>
      <c r="S527" s="19" t="s">
        <v>101</v>
      </c>
      <c r="T527" s="19" t="s">
        <v>122</v>
      </c>
      <c r="U527" s="24">
        <v>5.5000000000000003E-4</v>
      </c>
      <c r="W527">
        <f t="shared" si="65"/>
        <v>21840</v>
      </c>
      <c r="X527" s="50">
        <v>20160</v>
      </c>
      <c r="Y527">
        <f t="shared" si="67"/>
        <v>24</v>
      </c>
      <c r="AA527" s="63">
        <v>6</v>
      </c>
    </row>
    <row r="528" spans="1:27">
      <c r="A528">
        <v>527</v>
      </c>
      <c r="B528" t="s">
        <v>42</v>
      </c>
      <c r="C528">
        <v>42</v>
      </c>
      <c r="D528" s="35">
        <f t="shared" si="64"/>
        <v>53880613</v>
      </c>
      <c r="E528" s="38">
        <v>150006</v>
      </c>
      <c r="F528">
        <f t="shared" si="70"/>
        <v>10001</v>
      </c>
      <c r="H528" s="37">
        <v>1359642516</v>
      </c>
      <c r="I528" s="37">
        <f t="shared" si="69"/>
        <v>155503138</v>
      </c>
      <c r="J528" s="27">
        <v>16</v>
      </c>
      <c r="L528">
        <v>527</v>
      </c>
      <c r="M528">
        <f t="shared" si="66"/>
        <v>424986</v>
      </c>
      <c r="N528">
        <v>1845</v>
      </c>
      <c r="O528" s="41">
        <v>233406</v>
      </c>
      <c r="P528" s="47">
        <f t="shared" si="68"/>
        <v>3734496</v>
      </c>
      <c r="Q528" s="27">
        <v>840</v>
      </c>
      <c r="R528">
        <v>910</v>
      </c>
      <c r="S528" s="19" t="s">
        <v>101</v>
      </c>
      <c r="T528" s="19" t="s">
        <v>122</v>
      </c>
      <c r="U528" s="24">
        <v>5.5000000000000003E-4</v>
      </c>
      <c r="W528">
        <f t="shared" si="65"/>
        <v>21840</v>
      </c>
      <c r="X528" s="49">
        <v>20160</v>
      </c>
      <c r="Y528">
        <f t="shared" si="67"/>
        <v>24</v>
      </c>
      <c r="AA528" s="62">
        <v>6</v>
      </c>
    </row>
    <row r="529" spans="1:27">
      <c r="A529">
        <v>528</v>
      </c>
      <c r="B529" t="s">
        <v>42</v>
      </c>
      <c r="C529">
        <v>43</v>
      </c>
      <c r="D529" s="35">
        <f t="shared" si="64"/>
        <v>54030619</v>
      </c>
      <c r="E529" s="38">
        <v>160007</v>
      </c>
      <c r="F529">
        <f t="shared" si="70"/>
        <v>10001</v>
      </c>
      <c r="H529" s="37">
        <v>1364807350</v>
      </c>
      <c r="I529" s="37">
        <f t="shared" si="69"/>
        <v>5164834</v>
      </c>
      <c r="J529" s="26">
        <v>16</v>
      </c>
      <c r="L529">
        <v>528</v>
      </c>
      <c r="M529">
        <f t="shared" si="66"/>
        <v>426831</v>
      </c>
      <c r="N529">
        <v>1845</v>
      </c>
      <c r="O529" s="42">
        <v>233636</v>
      </c>
      <c r="P529" s="47">
        <f t="shared" si="68"/>
        <v>3738176</v>
      </c>
      <c r="Q529" s="26">
        <v>840</v>
      </c>
      <c r="R529">
        <v>910</v>
      </c>
      <c r="S529" s="19" t="s">
        <v>101</v>
      </c>
      <c r="T529" s="19" t="s">
        <v>122</v>
      </c>
      <c r="U529" s="24">
        <v>5.5000000000000003E-4</v>
      </c>
      <c r="W529">
        <f t="shared" si="65"/>
        <v>21840</v>
      </c>
      <c r="X529" s="50">
        <v>20160</v>
      </c>
      <c r="Y529">
        <f t="shared" si="67"/>
        <v>24</v>
      </c>
      <c r="AA529" s="63">
        <v>6</v>
      </c>
    </row>
    <row r="530" spans="1:27">
      <c r="A530">
        <v>529</v>
      </c>
      <c r="B530" t="s">
        <v>42</v>
      </c>
      <c r="C530">
        <v>44</v>
      </c>
      <c r="D530" s="35">
        <f t="shared" si="64"/>
        <v>54190626</v>
      </c>
      <c r="E530" s="38">
        <v>170008</v>
      </c>
      <c r="F530">
        <f t="shared" si="70"/>
        <v>10001</v>
      </c>
      <c r="H530" s="37">
        <v>1217913986</v>
      </c>
      <c r="I530" s="37">
        <f t="shared" si="69"/>
        <v>-146893364</v>
      </c>
      <c r="J530" s="27">
        <v>18</v>
      </c>
      <c r="L530">
        <v>529</v>
      </c>
      <c r="M530">
        <f t="shared" si="66"/>
        <v>428676</v>
      </c>
      <c r="N530">
        <v>1845</v>
      </c>
      <c r="O530" s="41">
        <v>207913</v>
      </c>
      <c r="P530" s="47">
        <f t="shared" si="68"/>
        <v>3742434</v>
      </c>
      <c r="Q530" s="27">
        <v>840</v>
      </c>
      <c r="R530">
        <v>910</v>
      </c>
      <c r="S530" s="19" t="s">
        <v>101</v>
      </c>
      <c r="T530" s="19" t="s">
        <v>122</v>
      </c>
      <c r="U530" s="24">
        <v>5.5000000000000003E-4</v>
      </c>
      <c r="W530">
        <f t="shared" si="65"/>
        <v>21840</v>
      </c>
      <c r="X530" s="49">
        <v>20160</v>
      </c>
      <c r="Y530">
        <f t="shared" si="67"/>
        <v>24</v>
      </c>
      <c r="AA530" s="62">
        <v>6</v>
      </c>
    </row>
    <row r="531" spans="1:27">
      <c r="A531">
        <v>530</v>
      </c>
      <c r="B531" t="s">
        <v>42</v>
      </c>
      <c r="C531">
        <v>45</v>
      </c>
      <c r="D531" s="35">
        <f t="shared" si="64"/>
        <v>54360634</v>
      </c>
      <c r="E531" s="38">
        <v>180009</v>
      </c>
      <c r="F531">
        <f>E531-E530</f>
        <v>10001</v>
      </c>
      <c r="H531" s="37">
        <v>1222522910</v>
      </c>
      <c r="I531" s="37">
        <f t="shared" si="69"/>
        <v>4608924</v>
      </c>
      <c r="J531" s="26">
        <v>18</v>
      </c>
      <c r="L531">
        <v>530</v>
      </c>
      <c r="M531">
        <f t="shared" si="66"/>
        <v>430521</v>
      </c>
      <c r="N531">
        <v>1845</v>
      </c>
      <c r="O531" s="42">
        <v>208126</v>
      </c>
      <c r="P531" s="47">
        <f t="shared" si="68"/>
        <v>3746268</v>
      </c>
      <c r="Q531" s="26">
        <v>840</v>
      </c>
      <c r="R531">
        <v>910</v>
      </c>
      <c r="S531" s="19" t="s">
        <v>102</v>
      </c>
      <c r="T531" s="19" t="s">
        <v>122</v>
      </c>
      <c r="U531" s="24">
        <v>5.5000000000000003E-4</v>
      </c>
      <c r="W531">
        <f t="shared" si="65"/>
        <v>21840</v>
      </c>
      <c r="X531" s="50">
        <v>20160</v>
      </c>
      <c r="Y531">
        <f t="shared" si="67"/>
        <v>24</v>
      </c>
      <c r="AA531" s="63">
        <v>6</v>
      </c>
    </row>
    <row r="532" spans="1:27">
      <c r="A532" s="6">
        <v>531</v>
      </c>
      <c r="B532" s="6" t="s">
        <v>42</v>
      </c>
      <c r="C532" s="6">
        <v>46</v>
      </c>
      <c r="D532" s="36">
        <f>D531+E531</f>
        <v>54540643</v>
      </c>
      <c r="E532" s="39">
        <v>3000000</v>
      </c>
      <c r="F532" s="6">
        <f t="shared" si="70"/>
        <v>2819991</v>
      </c>
      <c r="H532" s="37">
        <v>2208576978</v>
      </c>
      <c r="I532" s="37">
        <f t="shared" si="69"/>
        <v>986054068</v>
      </c>
      <c r="J532" s="27">
        <v>10</v>
      </c>
      <c r="L532" s="6">
        <v>531</v>
      </c>
      <c r="M532">
        <f t="shared" si="66"/>
        <v>432366</v>
      </c>
      <c r="N532">
        <v>1845</v>
      </c>
      <c r="O532" s="41">
        <v>374944</v>
      </c>
      <c r="P532" s="47">
        <f t="shared" si="68"/>
        <v>3749440</v>
      </c>
      <c r="Q532" s="27">
        <v>850</v>
      </c>
      <c r="R532">
        <v>920</v>
      </c>
      <c r="S532" s="19" t="s">
        <v>101</v>
      </c>
      <c r="T532" s="19" t="s">
        <v>122</v>
      </c>
      <c r="U532" s="24">
        <v>5.5000000000000003E-4</v>
      </c>
      <c r="W532">
        <f t="shared" si="65"/>
        <v>22080</v>
      </c>
      <c r="X532" s="49">
        <v>20400</v>
      </c>
      <c r="Y532">
        <f t="shared" si="67"/>
        <v>24</v>
      </c>
      <c r="AA532" s="62">
        <v>6</v>
      </c>
    </row>
    <row r="533" spans="1:27">
      <c r="A533">
        <v>532</v>
      </c>
      <c r="B533" t="s">
        <v>42</v>
      </c>
      <c r="C533">
        <v>47</v>
      </c>
      <c r="D533" s="35">
        <f t="shared" si="64"/>
        <v>57540643</v>
      </c>
      <c r="E533" s="38">
        <v>100001</v>
      </c>
      <c r="F533">
        <f t="shared" si="70"/>
        <v>-2899999</v>
      </c>
      <c r="H533" s="37">
        <v>2216903346</v>
      </c>
      <c r="I533" s="37">
        <f t="shared" si="69"/>
        <v>8326368</v>
      </c>
      <c r="J533" s="26">
        <v>10</v>
      </c>
      <c r="L533">
        <v>532</v>
      </c>
      <c r="M533">
        <f t="shared" si="66"/>
        <v>434211</v>
      </c>
      <c r="N533">
        <v>1845</v>
      </c>
      <c r="O533" s="42">
        <v>375342</v>
      </c>
      <c r="P533" s="47">
        <f t="shared" si="68"/>
        <v>3753420</v>
      </c>
      <c r="Q533" s="26">
        <v>850</v>
      </c>
      <c r="R533">
        <v>920</v>
      </c>
      <c r="S533" s="19" t="s">
        <v>101</v>
      </c>
      <c r="T533" s="19" t="s">
        <v>122</v>
      </c>
      <c r="U533" s="24">
        <v>5.5000000000000003E-4</v>
      </c>
      <c r="W533">
        <f t="shared" si="65"/>
        <v>22080</v>
      </c>
      <c r="X533" s="50">
        <v>20400</v>
      </c>
      <c r="Y533">
        <f t="shared" si="67"/>
        <v>24</v>
      </c>
      <c r="AA533" s="63">
        <v>6</v>
      </c>
    </row>
    <row r="534" spans="1:27">
      <c r="A534">
        <v>533</v>
      </c>
      <c r="B534" t="s">
        <v>42</v>
      </c>
      <c r="C534">
        <v>48</v>
      </c>
      <c r="D534" s="35">
        <f t="shared" si="64"/>
        <v>57640644</v>
      </c>
      <c r="E534" s="38">
        <v>110002</v>
      </c>
      <c r="F534">
        <f t="shared" si="70"/>
        <v>10001</v>
      </c>
      <c r="H534" s="37">
        <v>5563113546</v>
      </c>
      <c r="I534" s="37">
        <f t="shared" si="69"/>
        <v>3346210200</v>
      </c>
      <c r="J534" s="27">
        <v>4</v>
      </c>
      <c r="L534">
        <v>533</v>
      </c>
      <c r="M534">
        <f t="shared" si="66"/>
        <v>436056</v>
      </c>
      <c r="N534">
        <v>1845</v>
      </c>
      <c r="O534" s="41">
        <v>939308</v>
      </c>
      <c r="P534" s="47">
        <f t="shared" si="68"/>
        <v>3757232</v>
      </c>
      <c r="Q534" s="27">
        <v>850</v>
      </c>
      <c r="R534">
        <v>920</v>
      </c>
      <c r="S534" s="19" t="s">
        <v>101</v>
      </c>
      <c r="T534" s="19" t="s">
        <v>122</v>
      </c>
      <c r="U534" s="24">
        <v>5.5000000000000003E-4</v>
      </c>
      <c r="W534">
        <f t="shared" si="65"/>
        <v>22080</v>
      </c>
      <c r="X534" s="49">
        <v>20400</v>
      </c>
      <c r="Y534">
        <f t="shared" si="67"/>
        <v>24</v>
      </c>
      <c r="AA534" s="62">
        <v>6</v>
      </c>
    </row>
    <row r="535" spans="1:27">
      <c r="A535">
        <v>534</v>
      </c>
      <c r="B535" t="s">
        <v>42</v>
      </c>
      <c r="C535">
        <v>49</v>
      </c>
      <c r="D535" s="35">
        <f t="shared" si="64"/>
        <v>57750646</v>
      </c>
      <c r="E535" s="38">
        <v>120003</v>
      </c>
      <c r="F535">
        <f t="shared" si="70"/>
        <v>10001</v>
      </c>
      <c r="H535" s="37">
        <v>5584007850</v>
      </c>
      <c r="I535" s="37">
        <f t="shared" si="69"/>
        <v>20894304</v>
      </c>
      <c r="J535" s="26">
        <v>4</v>
      </c>
      <c r="L535">
        <v>534</v>
      </c>
      <c r="M535">
        <f t="shared" si="66"/>
        <v>437901</v>
      </c>
      <c r="N535">
        <v>1845</v>
      </c>
      <c r="O535" s="42">
        <v>940284</v>
      </c>
      <c r="P535" s="47">
        <f t="shared" si="68"/>
        <v>3761136</v>
      </c>
      <c r="Q535" s="26">
        <v>850</v>
      </c>
      <c r="R535">
        <v>920</v>
      </c>
      <c r="S535" s="19" t="s">
        <v>101</v>
      </c>
      <c r="T535" s="19" t="s">
        <v>122</v>
      </c>
      <c r="U535" s="24">
        <v>5.5000000000000003E-4</v>
      </c>
      <c r="W535">
        <f t="shared" si="65"/>
        <v>22080</v>
      </c>
      <c r="X535" s="50">
        <v>20400</v>
      </c>
      <c r="Y535">
        <f t="shared" si="67"/>
        <v>24</v>
      </c>
      <c r="AA535" s="63">
        <v>6</v>
      </c>
    </row>
    <row r="536" spans="1:27">
      <c r="A536">
        <v>535</v>
      </c>
      <c r="B536" t="s">
        <v>42</v>
      </c>
      <c r="C536">
        <v>50</v>
      </c>
      <c r="D536" s="35">
        <f t="shared" si="64"/>
        <v>57870649</v>
      </c>
      <c r="E536" s="38">
        <v>130004</v>
      </c>
      <c r="F536">
        <f t="shared" si="70"/>
        <v>10001</v>
      </c>
      <c r="H536" s="37">
        <v>1401235302</v>
      </c>
      <c r="I536" s="37">
        <f t="shared" si="69"/>
        <v>-4182772548</v>
      </c>
      <c r="J536" s="27">
        <v>16</v>
      </c>
      <c r="L536">
        <v>535</v>
      </c>
      <c r="M536">
        <f t="shared" si="66"/>
        <v>439746</v>
      </c>
      <c r="N536">
        <v>1845</v>
      </c>
      <c r="O536" s="41">
        <v>235312</v>
      </c>
      <c r="P536" s="47">
        <f t="shared" si="68"/>
        <v>3764992</v>
      </c>
      <c r="Q536" s="27">
        <v>850</v>
      </c>
      <c r="R536">
        <v>920</v>
      </c>
      <c r="S536" s="19" t="s">
        <v>102</v>
      </c>
      <c r="T536" s="19" t="s">
        <v>122</v>
      </c>
      <c r="U536" s="24">
        <v>5.5000000000000003E-4</v>
      </c>
      <c r="W536">
        <f t="shared" si="65"/>
        <v>22080</v>
      </c>
      <c r="X536" s="49">
        <v>20400</v>
      </c>
      <c r="Y536">
        <f t="shared" si="67"/>
        <v>24</v>
      </c>
      <c r="AA536" s="62">
        <v>6</v>
      </c>
    </row>
    <row r="537" spans="1:27">
      <c r="A537">
        <v>536</v>
      </c>
      <c r="B537" t="s">
        <v>43</v>
      </c>
      <c r="C537">
        <v>1</v>
      </c>
      <c r="D537" s="35">
        <f t="shared" si="64"/>
        <v>58000653</v>
      </c>
      <c r="E537" s="38">
        <v>140005</v>
      </c>
      <c r="F537">
        <f t="shared" si="70"/>
        <v>10001</v>
      </c>
      <c r="H537" s="37">
        <v>1406478474</v>
      </c>
      <c r="I537" s="37">
        <f t="shared" si="69"/>
        <v>5243172</v>
      </c>
      <c r="J537" s="26">
        <v>16</v>
      </c>
      <c r="L537">
        <v>536</v>
      </c>
      <c r="M537">
        <f t="shared" si="66"/>
        <v>441591</v>
      </c>
      <c r="N537">
        <v>1845</v>
      </c>
      <c r="O537" s="42">
        <v>235543</v>
      </c>
      <c r="P537" s="47">
        <f t="shared" si="68"/>
        <v>3768688</v>
      </c>
      <c r="Q537" s="26">
        <v>850</v>
      </c>
      <c r="R537">
        <v>920</v>
      </c>
      <c r="S537" s="19" t="s">
        <v>101</v>
      </c>
      <c r="T537" s="19" t="s">
        <v>122</v>
      </c>
      <c r="U537" s="24">
        <v>5.5000000000000003E-4</v>
      </c>
      <c r="W537">
        <f t="shared" si="65"/>
        <v>22080</v>
      </c>
      <c r="X537" s="50">
        <v>20400</v>
      </c>
      <c r="Y537">
        <f t="shared" si="67"/>
        <v>24</v>
      </c>
      <c r="AA537" s="63">
        <v>6</v>
      </c>
    </row>
    <row r="538" spans="1:27">
      <c r="A538">
        <v>537</v>
      </c>
      <c r="B538" t="s">
        <v>43</v>
      </c>
      <c r="C538">
        <v>2</v>
      </c>
      <c r="D538" s="35">
        <f t="shared" si="64"/>
        <v>58140658</v>
      </c>
      <c r="E538" s="38">
        <v>150006</v>
      </c>
      <c r="F538">
        <f t="shared" si="70"/>
        <v>10001</v>
      </c>
      <c r="H538" s="37">
        <v>2823462888</v>
      </c>
      <c r="I538" s="37">
        <f t="shared" si="69"/>
        <v>1416984414</v>
      </c>
      <c r="J538" s="27">
        <v>8</v>
      </c>
      <c r="L538">
        <v>537</v>
      </c>
      <c r="M538">
        <f t="shared" si="66"/>
        <v>443436</v>
      </c>
      <c r="N538">
        <v>1845</v>
      </c>
      <c r="O538" s="41">
        <v>471584</v>
      </c>
      <c r="P538" s="47">
        <f t="shared" si="68"/>
        <v>3772672</v>
      </c>
      <c r="Q538" s="27">
        <v>850</v>
      </c>
      <c r="R538">
        <v>920</v>
      </c>
      <c r="S538" s="19" t="s">
        <v>101</v>
      </c>
      <c r="T538" s="19" t="s">
        <v>122</v>
      </c>
      <c r="U538" s="24">
        <v>5.5000000000000003E-4</v>
      </c>
      <c r="W538">
        <f t="shared" si="65"/>
        <v>22080</v>
      </c>
      <c r="X538" s="49">
        <v>20400</v>
      </c>
      <c r="Y538">
        <f t="shared" si="67"/>
        <v>24</v>
      </c>
      <c r="AA538" s="62">
        <v>6</v>
      </c>
    </row>
    <row r="539" spans="1:27">
      <c r="A539">
        <v>538</v>
      </c>
      <c r="B539" t="s">
        <v>43</v>
      </c>
      <c r="C539">
        <v>3</v>
      </c>
      <c r="D539" s="35">
        <f t="shared" si="64"/>
        <v>58290664</v>
      </c>
      <c r="E539" s="38">
        <v>160007</v>
      </c>
      <c r="F539">
        <f t="shared" si="70"/>
        <v>10001</v>
      </c>
      <c r="H539" s="37">
        <v>2833988332</v>
      </c>
      <c r="I539" s="37">
        <f t="shared" si="69"/>
        <v>10525444</v>
      </c>
      <c r="J539" s="26">
        <v>8</v>
      </c>
      <c r="L539">
        <v>538</v>
      </c>
      <c r="M539">
        <f t="shared" si="66"/>
        <v>445281</v>
      </c>
      <c r="N539">
        <v>1845</v>
      </c>
      <c r="O539" s="42">
        <v>472044</v>
      </c>
      <c r="P539" s="47">
        <f t="shared" si="68"/>
        <v>3776352</v>
      </c>
      <c r="Q539" s="26">
        <v>850</v>
      </c>
      <c r="R539">
        <v>920</v>
      </c>
      <c r="S539" s="19" t="s">
        <v>101</v>
      </c>
      <c r="T539" s="19" t="s">
        <v>122</v>
      </c>
      <c r="U539" s="24">
        <v>5.5000000000000003E-4</v>
      </c>
      <c r="W539">
        <f t="shared" si="65"/>
        <v>22080</v>
      </c>
      <c r="X539" s="50">
        <v>20400</v>
      </c>
      <c r="Y539">
        <f t="shared" si="67"/>
        <v>24</v>
      </c>
      <c r="AA539" s="63">
        <v>6</v>
      </c>
    </row>
    <row r="540" spans="1:27">
      <c r="A540">
        <v>539</v>
      </c>
      <c r="B540" t="s">
        <v>43</v>
      </c>
      <c r="C540">
        <v>4</v>
      </c>
      <c r="D540" s="35">
        <f t="shared" si="64"/>
        <v>58450671</v>
      </c>
      <c r="E540" s="38">
        <v>170008</v>
      </c>
      <c r="F540">
        <f t="shared" si="70"/>
        <v>10001</v>
      </c>
      <c r="H540" s="37">
        <v>1264395100</v>
      </c>
      <c r="I540" s="37">
        <f t="shared" si="69"/>
        <v>-1569593232</v>
      </c>
      <c r="J540" s="27">
        <v>18</v>
      </c>
      <c r="L540">
        <v>539</v>
      </c>
      <c r="M540">
        <f t="shared" si="66"/>
        <v>447126</v>
      </c>
      <c r="N540">
        <v>1845</v>
      </c>
      <c r="O540" s="41">
        <v>210040</v>
      </c>
      <c r="P540" s="47">
        <f t="shared" si="68"/>
        <v>3780720</v>
      </c>
      <c r="Q540" s="27">
        <v>850</v>
      </c>
      <c r="R540">
        <v>920</v>
      </c>
      <c r="S540" s="19" t="s">
        <v>101</v>
      </c>
      <c r="T540" s="19" t="s">
        <v>122</v>
      </c>
      <c r="U540" s="24">
        <v>5.5000000000000003E-4</v>
      </c>
      <c r="W540">
        <f t="shared" si="65"/>
        <v>22080</v>
      </c>
      <c r="X540" s="49">
        <v>20400</v>
      </c>
      <c r="Y540">
        <f t="shared" si="67"/>
        <v>24</v>
      </c>
      <c r="AA540" s="62">
        <v>6</v>
      </c>
    </row>
    <row r="541" spans="1:27" ht="17.25" thickBot="1">
      <c r="A541">
        <v>540</v>
      </c>
      <c r="B541" t="s">
        <v>43</v>
      </c>
      <c r="C541">
        <v>5</v>
      </c>
      <c r="D541" s="35">
        <f t="shared" si="64"/>
        <v>58620679</v>
      </c>
      <c r="E541" s="38">
        <v>180009</v>
      </c>
      <c r="F541">
        <f t="shared" si="70"/>
        <v>10001</v>
      </c>
      <c r="H541" s="37">
        <v>1269091102</v>
      </c>
      <c r="I541" s="37">
        <f t="shared" si="69"/>
        <v>4696002</v>
      </c>
      <c r="J541" s="29">
        <v>18</v>
      </c>
      <c r="L541">
        <v>540</v>
      </c>
      <c r="M541">
        <f t="shared" si="66"/>
        <v>448971</v>
      </c>
      <c r="N541">
        <v>1845</v>
      </c>
      <c r="O541" s="44">
        <v>210252</v>
      </c>
      <c r="P541" s="47">
        <f t="shared" si="68"/>
        <v>3784536</v>
      </c>
      <c r="Q541" s="29">
        <v>850</v>
      </c>
      <c r="R541">
        <v>920</v>
      </c>
      <c r="S541" s="19" t="s">
        <v>102</v>
      </c>
      <c r="T541" s="19" t="s">
        <v>122</v>
      </c>
      <c r="U541" s="24">
        <v>5.5000000000000003E-4</v>
      </c>
      <c r="W541">
        <f t="shared" si="65"/>
        <v>22080</v>
      </c>
      <c r="X541" s="52">
        <v>20400</v>
      </c>
      <c r="Y541">
        <f t="shared" si="67"/>
        <v>24</v>
      </c>
      <c r="AA541" s="31">
        <v>6</v>
      </c>
    </row>
    <row r="542" spans="1:27">
      <c r="A542" s="6">
        <v>541</v>
      </c>
      <c r="B542" s="6" t="s">
        <v>43</v>
      </c>
      <c r="C542" s="6">
        <v>6</v>
      </c>
      <c r="D542" s="36">
        <f>D541+E541</f>
        <v>58800688</v>
      </c>
      <c r="E542" s="39">
        <v>5000000</v>
      </c>
      <c r="F542" s="6">
        <f t="shared" si="70"/>
        <v>4819991</v>
      </c>
      <c r="H542" s="37">
        <v>6154913424</v>
      </c>
      <c r="I542" s="37">
        <f t="shared" si="69"/>
        <v>4885822322</v>
      </c>
      <c r="J542" s="30">
        <v>4</v>
      </c>
      <c r="L542" s="6">
        <v>541</v>
      </c>
      <c r="M542">
        <f t="shared" si="66"/>
        <v>450816</v>
      </c>
      <c r="N542">
        <v>1845</v>
      </c>
      <c r="O542" s="45">
        <v>994316</v>
      </c>
      <c r="P542" s="47">
        <f t="shared" si="68"/>
        <v>3977264</v>
      </c>
      <c r="Q542" s="30">
        <v>860</v>
      </c>
      <c r="R542">
        <v>930</v>
      </c>
      <c r="S542" s="19" t="s">
        <v>101</v>
      </c>
      <c r="T542" s="19" t="s">
        <v>122</v>
      </c>
      <c r="U542" s="24">
        <v>5.5000000000000003E-4</v>
      </c>
      <c r="W542">
        <f t="shared" si="65"/>
        <v>22320</v>
      </c>
      <c r="X542" s="53">
        <v>20640</v>
      </c>
      <c r="Y542">
        <f t="shared" si="67"/>
        <v>24</v>
      </c>
      <c r="AA542" s="65">
        <v>6</v>
      </c>
    </row>
    <row r="543" spans="1:27">
      <c r="A543">
        <v>542</v>
      </c>
      <c r="B543" t="s">
        <v>43</v>
      </c>
      <c r="C543">
        <v>7</v>
      </c>
      <c r="D543" s="35">
        <f t="shared" si="64"/>
        <v>63800688</v>
      </c>
      <c r="E543" s="38">
        <v>100001</v>
      </c>
      <c r="F543">
        <v>500001</v>
      </c>
      <c r="H543" s="37">
        <v>6177688320</v>
      </c>
      <c r="I543" s="37">
        <f t="shared" si="69"/>
        <v>22774896</v>
      </c>
      <c r="J543" s="26">
        <v>4</v>
      </c>
      <c r="L543">
        <v>542</v>
      </c>
      <c r="M543">
        <f t="shared" si="66"/>
        <v>452661</v>
      </c>
      <c r="N543">
        <v>1845</v>
      </c>
      <c r="O543" s="42">
        <v>1021956</v>
      </c>
      <c r="P543" s="47">
        <f t="shared" si="68"/>
        <v>4087824</v>
      </c>
      <c r="Q543" s="26">
        <v>860</v>
      </c>
      <c r="R543">
        <v>930</v>
      </c>
      <c r="S543" s="19" t="s">
        <v>101</v>
      </c>
      <c r="T543" s="19" t="s">
        <v>122</v>
      </c>
      <c r="U543" s="24">
        <v>5.5000000000000003E-4</v>
      </c>
      <c r="W543">
        <f t="shared" si="65"/>
        <v>22320</v>
      </c>
      <c r="X543" s="50">
        <v>20640</v>
      </c>
      <c r="Y543">
        <f t="shared" si="67"/>
        <v>24</v>
      </c>
      <c r="AA543" s="63">
        <v>6</v>
      </c>
    </row>
    <row r="544" spans="1:27">
      <c r="A544">
        <v>543</v>
      </c>
      <c r="B544" t="s">
        <v>43</v>
      </c>
      <c r="C544">
        <v>8</v>
      </c>
      <c r="D544" s="35">
        <f t="shared" si="64"/>
        <v>63900689</v>
      </c>
      <c r="E544" s="38">
        <v>110002</v>
      </c>
      <c r="F544">
        <f t="shared" ref="F544:F561" si="71">E544-E543</f>
        <v>10001</v>
      </c>
      <c r="H544" s="37">
        <v>1550126304</v>
      </c>
      <c r="I544" s="37">
        <f t="shared" si="69"/>
        <v>-4627562016</v>
      </c>
      <c r="J544" s="27">
        <v>16</v>
      </c>
      <c r="L544">
        <v>543</v>
      </c>
      <c r="M544">
        <f t="shared" si="66"/>
        <v>454506</v>
      </c>
      <c r="N544">
        <v>1845</v>
      </c>
      <c r="O544" s="41">
        <v>255747</v>
      </c>
      <c r="P544" s="47">
        <f t="shared" si="68"/>
        <v>4091952</v>
      </c>
      <c r="Q544" s="27">
        <v>860</v>
      </c>
      <c r="R544">
        <v>930</v>
      </c>
      <c r="S544" s="19" t="s">
        <v>101</v>
      </c>
      <c r="T544" s="19" t="s">
        <v>122</v>
      </c>
      <c r="U544" s="24">
        <v>5.5000000000000003E-4</v>
      </c>
      <c r="W544">
        <f t="shared" si="65"/>
        <v>22320</v>
      </c>
      <c r="X544" s="49">
        <v>20640</v>
      </c>
      <c r="Y544">
        <f t="shared" si="67"/>
        <v>24</v>
      </c>
      <c r="AA544" s="62">
        <v>6</v>
      </c>
    </row>
    <row r="545" spans="1:27">
      <c r="A545">
        <v>544</v>
      </c>
      <c r="B545" t="s">
        <v>43</v>
      </c>
      <c r="C545">
        <v>9</v>
      </c>
      <c r="D545" s="35">
        <f t="shared" si="64"/>
        <v>64010691</v>
      </c>
      <c r="E545" s="38">
        <v>120003</v>
      </c>
      <c r="F545">
        <f t="shared" si="71"/>
        <v>10001</v>
      </c>
      <c r="H545" s="37">
        <v>1555841040</v>
      </c>
      <c r="I545" s="37">
        <f t="shared" si="69"/>
        <v>5714736</v>
      </c>
      <c r="J545" s="26">
        <v>16</v>
      </c>
      <c r="L545">
        <v>544</v>
      </c>
      <c r="M545">
        <f t="shared" si="66"/>
        <v>456351</v>
      </c>
      <c r="N545">
        <v>1845</v>
      </c>
      <c r="O545" s="42">
        <v>255989</v>
      </c>
      <c r="P545" s="47">
        <f t="shared" si="68"/>
        <v>4095824</v>
      </c>
      <c r="Q545" s="26">
        <v>860</v>
      </c>
      <c r="R545">
        <v>930</v>
      </c>
      <c r="S545" s="19" t="s">
        <v>101</v>
      </c>
      <c r="T545" s="19" t="s">
        <v>122</v>
      </c>
      <c r="U545" s="24">
        <v>5.5000000000000003E-4</v>
      </c>
      <c r="W545">
        <f t="shared" si="65"/>
        <v>22320</v>
      </c>
      <c r="X545" s="50">
        <v>20640</v>
      </c>
      <c r="Y545">
        <f t="shared" si="67"/>
        <v>24</v>
      </c>
      <c r="AA545" s="63">
        <v>6</v>
      </c>
    </row>
    <row r="546" spans="1:27">
      <c r="A546">
        <v>545</v>
      </c>
      <c r="B546" t="s">
        <v>43</v>
      </c>
      <c r="C546">
        <v>10</v>
      </c>
      <c r="D546" s="35">
        <f t="shared" si="64"/>
        <v>64130694</v>
      </c>
      <c r="E546" s="38">
        <v>130004</v>
      </c>
      <c r="F546">
        <f t="shared" si="71"/>
        <v>10001</v>
      </c>
      <c r="H546" s="37">
        <v>2498506128</v>
      </c>
      <c r="I546" s="37">
        <f t="shared" si="69"/>
        <v>942665088</v>
      </c>
      <c r="J546" s="27">
        <v>10</v>
      </c>
      <c r="L546">
        <v>545</v>
      </c>
      <c r="M546">
        <f t="shared" si="66"/>
        <v>458196</v>
      </c>
      <c r="N546">
        <v>1845</v>
      </c>
      <c r="O546" s="41">
        <v>409997</v>
      </c>
      <c r="P546" s="47">
        <f t="shared" si="68"/>
        <v>4099970</v>
      </c>
      <c r="Q546" s="27">
        <v>860</v>
      </c>
      <c r="R546">
        <v>930</v>
      </c>
      <c r="S546" s="19" t="s">
        <v>102</v>
      </c>
      <c r="T546" s="19" t="s">
        <v>122</v>
      </c>
      <c r="U546" s="24">
        <v>5.5000000000000003E-4</v>
      </c>
      <c r="W546">
        <f t="shared" si="65"/>
        <v>22320</v>
      </c>
      <c r="X546" s="49">
        <v>20640</v>
      </c>
      <c r="Y546">
        <f t="shared" si="67"/>
        <v>24</v>
      </c>
      <c r="AA546" s="62">
        <v>6</v>
      </c>
    </row>
    <row r="547" spans="1:27">
      <c r="A547">
        <v>546</v>
      </c>
      <c r="B547" t="s">
        <v>43</v>
      </c>
      <c r="C547">
        <v>11</v>
      </c>
      <c r="D547" s="35">
        <f t="shared" si="64"/>
        <v>64260698</v>
      </c>
      <c r="E547" s="38">
        <v>140005</v>
      </c>
      <c r="F547">
        <f t="shared" si="71"/>
        <v>10001</v>
      </c>
      <c r="H547" s="37">
        <v>2507683344</v>
      </c>
      <c r="I547" s="37">
        <f t="shared" si="69"/>
        <v>9177216</v>
      </c>
      <c r="J547" s="26">
        <v>10</v>
      </c>
      <c r="L547">
        <v>546</v>
      </c>
      <c r="M547">
        <f t="shared" si="66"/>
        <v>460041</v>
      </c>
      <c r="N547">
        <v>1845</v>
      </c>
      <c r="O547" s="42">
        <v>410381</v>
      </c>
      <c r="P547" s="47">
        <f t="shared" si="68"/>
        <v>4103810</v>
      </c>
      <c r="Q547" s="26">
        <v>860</v>
      </c>
      <c r="R547">
        <v>930</v>
      </c>
      <c r="S547" s="19" t="s">
        <v>101</v>
      </c>
      <c r="T547" s="19" t="s">
        <v>122</v>
      </c>
      <c r="U547" s="24">
        <v>5.5000000000000003E-4</v>
      </c>
      <c r="W547">
        <f t="shared" si="65"/>
        <v>22320</v>
      </c>
      <c r="X547" s="50">
        <v>20640</v>
      </c>
      <c r="Y547">
        <f t="shared" si="67"/>
        <v>24</v>
      </c>
      <c r="AA547" s="63">
        <v>6</v>
      </c>
    </row>
    <row r="548" spans="1:27">
      <c r="A548">
        <v>547</v>
      </c>
      <c r="B548" t="s">
        <v>43</v>
      </c>
      <c r="C548">
        <v>12</v>
      </c>
      <c r="D548" s="35">
        <f t="shared" ref="D548:D561" si="72">D547+E547</f>
        <v>64400703</v>
      </c>
      <c r="E548" s="38">
        <v>150006</v>
      </c>
      <c r="F548">
        <f t="shared" si="71"/>
        <v>10001</v>
      </c>
      <c r="H548" s="37">
        <v>2516877408</v>
      </c>
      <c r="I548" s="37">
        <f t="shared" si="69"/>
        <v>9194064</v>
      </c>
      <c r="J548" s="27">
        <v>10</v>
      </c>
      <c r="L548">
        <v>547</v>
      </c>
      <c r="M548">
        <f t="shared" si="66"/>
        <v>461886</v>
      </c>
      <c r="N548">
        <v>1845</v>
      </c>
      <c r="O548" s="41">
        <v>410795</v>
      </c>
      <c r="P548" s="47">
        <f t="shared" si="68"/>
        <v>4107950</v>
      </c>
      <c r="Q548" s="27">
        <v>860</v>
      </c>
      <c r="R548">
        <v>930</v>
      </c>
      <c r="S548" s="19" t="s">
        <v>101</v>
      </c>
      <c r="T548" s="19" t="s">
        <v>122</v>
      </c>
      <c r="U548" s="24">
        <v>5.5000000000000003E-4</v>
      </c>
      <c r="W548">
        <f t="shared" si="65"/>
        <v>22320</v>
      </c>
      <c r="X548" s="49">
        <v>20640</v>
      </c>
      <c r="Y548">
        <f t="shared" si="67"/>
        <v>24</v>
      </c>
      <c r="AA548" s="62">
        <v>6</v>
      </c>
    </row>
    <row r="549" spans="1:27">
      <c r="A549">
        <v>548</v>
      </c>
      <c r="B549" t="s">
        <v>43</v>
      </c>
      <c r="C549">
        <v>13</v>
      </c>
      <c r="D549" s="35">
        <f t="shared" si="72"/>
        <v>64550709</v>
      </c>
      <c r="E549" s="38">
        <v>160007</v>
      </c>
      <c r="F549">
        <f t="shared" si="71"/>
        <v>10001</v>
      </c>
      <c r="H549" s="37">
        <v>2526088320</v>
      </c>
      <c r="I549" s="37">
        <f t="shared" si="69"/>
        <v>9210912</v>
      </c>
      <c r="J549" s="26">
        <v>10</v>
      </c>
      <c r="L549">
        <v>548</v>
      </c>
      <c r="M549">
        <f t="shared" si="66"/>
        <v>463731</v>
      </c>
      <c r="N549">
        <v>1845</v>
      </c>
      <c r="O549" s="42">
        <v>411200</v>
      </c>
      <c r="P549" s="47">
        <f t="shared" si="68"/>
        <v>4112000</v>
      </c>
      <c r="Q549" s="26">
        <v>860</v>
      </c>
      <c r="R549">
        <v>930</v>
      </c>
      <c r="S549" s="19" t="s">
        <v>101</v>
      </c>
      <c r="T549" s="19" t="s">
        <v>122</v>
      </c>
      <c r="U549" s="24">
        <v>5.5000000000000003E-4</v>
      </c>
      <c r="W549">
        <f t="shared" si="65"/>
        <v>22320</v>
      </c>
      <c r="X549" s="50">
        <v>20640</v>
      </c>
      <c r="Y549">
        <f t="shared" si="67"/>
        <v>24</v>
      </c>
      <c r="AA549" s="63">
        <v>6</v>
      </c>
    </row>
    <row r="550" spans="1:27">
      <c r="A550">
        <v>549</v>
      </c>
      <c r="B550" t="s">
        <v>43</v>
      </c>
      <c r="C550">
        <v>14</v>
      </c>
      <c r="D550" s="35">
        <f t="shared" si="72"/>
        <v>64710716</v>
      </c>
      <c r="E550" s="38">
        <v>170008</v>
      </c>
      <c r="F550">
        <f t="shared" si="71"/>
        <v>10001</v>
      </c>
      <c r="H550" s="37">
        <v>1408684944</v>
      </c>
      <c r="I550" s="37">
        <f t="shared" si="69"/>
        <v>-1117403376</v>
      </c>
      <c r="J550" s="27">
        <v>18</v>
      </c>
      <c r="L550">
        <v>549</v>
      </c>
      <c r="M550">
        <f t="shared" si="66"/>
        <v>465576</v>
      </c>
      <c r="N550">
        <v>1845</v>
      </c>
      <c r="O550" s="41">
        <v>228704</v>
      </c>
      <c r="P550" s="47">
        <f t="shared" si="68"/>
        <v>4116672</v>
      </c>
      <c r="Q550" s="27">
        <v>860</v>
      </c>
      <c r="R550">
        <v>930</v>
      </c>
      <c r="S550" s="19" t="s">
        <v>101</v>
      </c>
      <c r="T550" s="19" t="s">
        <v>122</v>
      </c>
      <c r="U550" s="24">
        <v>5.5000000000000003E-4</v>
      </c>
      <c r="W550">
        <f t="shared" ref="W550:W613" si="73">Y550*R550</f>
        <v>22320</v>
      </c>
      <c r="X550" s="49">
        <v>20640</v>
      </c>
      <c r="Y550">
        <f t="shared" si="67"/>
        <v>24</v>
      </c>
      <c r="AA550" s="62">
        <v>6</v>
      </c>
    </row>
    <row r="551" spans="1:27">
      <c r="A551">
        <v>550</v>
      </c>
      <c r="B551" t="s">
        <v>43</v>
      </c>
      <c r="C551">
        <v>15</v>
      </c>
      <c r="D551" s="35">
        <f t="shared" si="72"/>
        <v>64880724</v>
      </c>
      <c r="E551" s="38">
        <v>180009</v>
      </c>
      <c r="F551">
        <f t="shared" si="71"/>
        <v>10001</v>
      </c>
      <c r="H551" s="37">
        <v>1413821472</v>
      </c>
      <c r="I551" s="37">
        <f t="shared" si="69"/>
        <v>5136528</v>
      </c>
      <c r="J551" s="26">
        <v>18</v>
      </c>
      <c r="L551">
        <v>550</v>
      </c>
      <c r="M551">
        <f t="shared" si="66"/>
        <v>467421</v>
      </c>
      <c r="N551">
        <v>1845</v>
      </c>
      <c r="O551" s="42">
        <v>228939</v>
      </c>
      <c r="P551" s="47">
        <f t="shared" si="68"/>
        <v>4120902</v>
      </c>
      <c r="Q551" s="26">
        <v>860</v>
      </c>
      <c r="R551">
        <v>930</v>
      </c>
      <c r="S551" s="19" t="s">
        <v>102</v>
      </c>
      <c r="T551" s="19" t="s">
        <v>122</v>
      </c>
      <c r="U551" s="24">
        <v>5.5000000000000003E-4</v>
      </c>
      <c r="W551">
        <f t="shared" si="73"/>
        <v>22320</v>
      </c>
      <c r="X551" s="50">
        <v>20640</v>
      </c>
      <c r="Y551">
        <f t="shared" si="67"/>
        <v>24</v>
      </c>
      <c r="AA551" s="63">
        <v>6</v>
      </c>
    </row>
    <row r="552" spans="1:27">
      <c r="A552" s="6">
        <v>551</v>
      </c>
      <c r="B552" s="6" t="s">
        <v>44</v>
      </c>
      <c r="C552" s="6">
        <v>1</v>
      </c>
      <c r="D552" s="36">
        <f>D551+E551</f>
        <v>65060733</v>
      </c>
      <c r="E552" s="39">
        <v>5000000</v>
      </c>
      <c r="F552" s="6">
        <f t="shared" si="71"/>
        <v>4819991</v>
      </c>
      <c r="H552" s="37">
        <v>6384554784</v>
      </c>
      <c r="I552" s="37">
        <f t="shared" si="69"/>
        <v>4970733312</v>
      </c>
      <c r="J552" s="27">
        <v>4</v>
      </c>
      <c r="L552" s="6">
        <v>551</v>
      </c>
      <c r="M552">
        <f t="shared" si="66"/>
        <v>477636</v>
      </c>
      <c r="N552">
        <v>10215</v>
      </c>
      <c r="O552" s="41">
        <v>1031096</v>
      </c>
      <c r="P552" s="47">
        <f t="shared" si="68"/>
        <v>4124384</v>
      </c>
      <c r="Q552" s="27">
        <v>870</v>
      </c>
      <c r="R552">
        <v>940</v>
      </c>
      <c r="S552" s="19" t="s">
        <v>101</v>
      </c>
      <c r="T552" s="19" t="s">
        <v>122</v>
      </c>
      <c r="U552" s="24">
        <v>5.5000000000000003E-4</v>
      </c>
      <c r="W552">
        <f t="shared" si="73"/>
        <v>22560</v>
      </c>
      <c r="X552" s="49">
        <v>20880</v>
      </c>
      <c r="Y552">
        <f t="shared" si="67"/>
        <v>24</v>
      </c>
      <c r="AA552" s="62">
        <v>6</v>
      </c>
    </row>
    <row r="553" spans="1:27">
      <c r="A553">
        <v>552</v>
      </c>
      <c r="B553" t="s">
        <v>44</v>
      </c>
      <c r="C553">
        <v>2</v>
      </c>
      <c r="D553" s="35">
        <f t="shared" si="72"/>
        <v>70060733</v>
      </c>
      <c r="E553" s="38">
        <v>140001</v>
      </c>
      <c r="F553">
        <f t="shared" si="71"/>
        <v>-4859999</v>
      </c>
      <c r="H553" s="37">
        <v>4272367440</v>
      </c>
      <c r="I553" s="37">
        <f t="shared" si="69"/>
        <v>-2112187344</v>
      </c>
      <c r="J553" s="26">
        <v>6</v>
      </c>
      <c r="L553">
        <v>552</v>
      </c>
      <c r="M553">
        <f t="shared" si="66"/>
        <v>479657</v>
      </c>
      <c r="N553">
        <v>2021</v>
      </c>
      <c r="O553" s="42">
        <v>688214</v>
      </c>
      <c r="P553" s="47">
        <f t="shared" si="68"/>
        <v>4129284</v>
      </c>
      <c r="Q553" s="26">
        <v>870</v>
      </c>
      <c r="R553">
        <v>940</v>
      </c>
      <c r="S553" s="19" t="s">
        <v>101</v>
      </c>
      <c r="T553" s="19" t="s">
        <v>122</v>
      </c>
      <c r="U553" s="24">
        <v>5.5000000000000003E-4</v>
      </c>
      <c r="W553">
        <f t="shared" si="73"/>
        <v>22560</v>
      </c>
      <c r="X553" s="50">
        <v>20880</v>
      </c>
      <c r="Y553">
        <f t="shared" si="67"/>
        <v>24</v>
      </c>
      <c r="AA553" s="63">
        <v>6</v>
      </c>
    </row>
    <row r="554" spans="1:27">
      <c r="A554">
        <v>553</v>
      </c>
      <c r="B554" t="s">
        <v>44</v>
      </c>
      <c r="C554">
        <v>3</v>
      </c>
      <c r="D554" s="35">
        <f t="shared" si="72"/>
        <v>70200734</v>
      </c>
      <c r="E554" s="38">
        <v>150002</v>
      </c>
      <c r="F554">
        <f t="shared" si="71"/>
        <v>10001</v>
      </c>
      <c r="H554" s="37">
        <v>4287861072</v>
      </c>
      <c r="I554" s="37">
        <f t="shared" si="69"/>
        <v>15493632</v>
      </c>
      <c r="J554" s="27">
        <v>6</v>
      </c>
      <c r="L554">
        <v>553</v>
      </c>
      <c r="M554">
        <f t="shared" si="66"/>
        <v>481678</v>
      </c>
      <c r="N554">
        <v>2021</v>
      </c>
      <c r="O554" s="41">
        <v>688913</v>
      </c>
      <c r="P554" s="47">
        <f t="shared" si="68"/>
        <v>4133478</v>
      </c>
      <c r="Q554" s="27">
        <v>870</v>
      </c>
      <c r="R554">
        <v>940</v>
      </c>
      <c r="S554" s="19" t="s">
        <v>101</v>
      </c>
      <c r="T554" s="19" t="s">
        <v>122</v>
      </c>
      <c r="U554" s="24">
        <v>5.5000000000000003E-4</v>
      </c>
      <c r="W554">
        <f t="shared" si="73"/>
        <v>22560</v>
      </c>
      <c r="X554" s="49">
        <v>20880</v>
      </c>
      <c r="Y554">
        <f t="shared" si="67"/>
        <v>24</v>
      </c>
      <c r="AA554" s="62">
        <v>6</v>
      </c>
    </row>
    <row r="555" spans="1:27">
      <c r="A555">
        <v>554</v>
      </c>
      <c r="B555" t="s">
        <v>44</v>
      </c>
      <c r="C555">
        <v>4</v>
      </c>
      <c r="D555" s="35">
        <f t="shared" si="72"/>
        <v>70350736</v>
      </c>
      <c r="E555" s="38">
        <v>160003</v>
      </c>
      <c r="F555">
        <f t="shared" si="71"/>
        <v>10001</v>
      </c>
      <c r="H555" s="37">
        <v>4303382736</v>
      </c>
      <c r="I555" s="37">
        <f t="shared" si="69"/>
        <v>15521664</v>
      </c>
      <c r="J555" s="26">
        <v>6</v>
      </c>
      <c r="L555">
        <v>554</v>
      </c>
      <c r="M555">
        <f t="shared" si="66"/>
        <v>483699</v>
      </c>
      <c r="N555">
        <v>2021</v>
      </c>
      <c r="O555" s="42">
        <v>689628</v>
      </c>
      <c r="P555" s="47">
        <f t="shared" si="68"/>
        <v>4137768</v>
      </c>
      <c r="Q555" s="26">
        <v>870</v>
      </c>
      <c r="R555">
        <v>940</v>
      </c>
      <c r="S555" s="19" t="s">
        <v>101</v>
      </c>
      <c r="T555" s="19" t="s">
        <v>122</v>
      </c>
      <c r="U555" s="24">
        <v>5.5000000000000003E-4</v>
      </c>
      <c r="W555">
        <f t="shared" si="73"/>
        <v>22560</v>
      </c>
      <c r="X555" s="50">
        <v>20880</v>
      </c>
      <c r="Y555">
        <f t="shared" si="67"/>
        <v>24</v>
      </c>
      <c r="AA555" s="63">
        <v>6</v>
      </c>
    </row>
    <row r="556" spans="1:27">
      <c r="A556">
        <v>555</v>
      </c>
      <c r="B556" t="s">
        <v>44</v>
      </c>
      <c r="C556">
        <v>5</v>
      </c>
      <c r="D556" s="35">
        <f t="shared" si="72"/>
        <v>70510739</v>
      </c>
      <c r="E556" s="38">
        <v>170004</v>
      </c>
      <c r="F556">
        <f t="shared" si="71"/>
        <v>10001</v>
      </c>
      <c r="H556" s="37">
        <v>4318932432</v>
      </c>
      <c r="I556" s="37">
        <f t="shared" si="69"/>
        <v>15549696</v>
      </c>
      <c r="J556" s="27">
        <v>6</v>
      </c>
      <c r="L556">
        <v>555</v>
      </c>
      <c r="M556">
        <f t="shared" si="66"/>
        <v>485720</v>
      </c>
      <c r="N556">
        <v>2021</v>
      </c>
      <c r="O556" s="41">
        <v>690334</v>
      </c>
      <c r="P556" s="47">
        <f t="shared" si="68"/>
        <v>4142004</v>
      </c>
      <c r="Q556" s="27">
        <v>870</v>
      </c>
      <c r="R556">
        <v>940</v>
      </c>
      <c r="S556" s="19" t="s">
        <v>102</v>
      </c>
      <c r="T556" s="19" t="s">
        <v>122</v>
      </c>
      <c r="U556" s="24">
        <v>5.5000000000000003E-4</v>
      </c>
      <c r="W556">
        <f t="shared" si="73"/>
        <v>22560</v>
      </c>
      <c r="X556" s="49">
        <v>20880</v>
      </c>
      <c r="Y556">
        <f t="shared" si="67"/>
        <v>24</v>
      </c>
      <c r="AA556" s="62">
        <v>6</v>
      </c>
    </row>
    <row r="557" spans="1:27">
      <c r="A557">
        <v>556</v>
      </c>
      <c r="B557" t="s">
        <v>44</v>
      </c>
      <c r="C557">
        <v>6</v>
      </c>
      <c r="D557" s="35">
        <f t="shared" si="72"/>
        <v>70680743</v>
      </c>
      <c r="E557" s="38">
        <v>180005</v>
      </c>
      <c r="F557">
        <f t="shared" si="71"/>
        <v>10001</v>
      </c>
      <c r="H557" s="37">
        <v>6500952624</v>
      </c>
      <c r="I557" s="37">
        <f t="shared" si="69"/>
        <v>2182020192</v>
      </c>
      <c r="J557" s="26">
        <v>4</v>
      </c>
      <c r="L557">
        <v>556</v>
      </c>
      <c r="M557">
        <f t="shared" si="66"/>
        <v>487741</v>
      </c>
      <c r="N557">
        <v>2021</v>
      </c>
      <c r="O557" s="42">
        <v>1036388</v>
      </c>
      <c r="P557" s="47">
        <f t="shared" si="68"/>
        <v>4145552</v>
      </c>
      <c r="Q557" s="26">
        <v>870</v>
      </c>
      <c r="R557">
        <v>940</v>
      </c>
      <c r="S557" s="19" t="s">
        <v>101</v>
      </c>
      <c r="T557" s="19" t="s">
        <v>122</v>
      </c>
      <c r="U557" s="24">
        <v>5.5000000000000003E-4</v>
      </c>
      <c r="W557">
        <f t="shared" si="73"/>
        <v>22560</v>
      </c>
      <c r="X557" s="50">
        <v>20880</v>
      </c>
      <c r="Y557">
        <f t="shared" si="67"/>
        <v>24</v>
      </c>
      <c r="AA557" s="63">
        <v>6</v>
      </c>
    </row>
    <row r="558" spans="1:27">
      <c r="A558">
        <v>557</v>
      </c>
      <c r="B558" t="s">
        <v>44</v>
      </c>
      <c r="C558">
        <v>7</v>
      </c>
      <c r="D558" s="35">
        <f t="shared" si="72"/>
        <v>70860748</v>
      </c>
      <c r="E558" s="38">
        <v>190006</v>
      </c>
      <c r="F558">
        <f t="shared" si="71"/>
        <v>10001</v>
      </c>
      <c r="H558" s="37">
        <v>6524358384</v>
      </c>
      <c r="I558" s="37">
        <f t="shared" si="69"/>
        <v>23405760</v>
      </c>
      <c r="J558" s="27">
        <v>4</v>
      </c>
      <c r="L558">
        <v>557</v>
      </c>
      <c r="M558">
        <f t="shared" si="66"/>
        <v>489762</v>
      </c>
      <c r="N558">
        <v>2021</v>
      </c>
      <c r="O558" s="41">
        <v>1037484</v>
      </c>
      <c r="P558" s="47">
        <f t="shared" si="68"/>
        <v>4149936</v>
      </c>
      <c r="Q558" s="27">
        <v>870</v>
      </c>
      <c r="R558">
        <v>940</v>
      </c>
      <c r="S558" s="19" t="s">
        <v>101</v>
      </c>
      <c r="T558" s="19" t="s">
        <v>122</v>
      </c>
      <c r="U558" s="24">
        <v>5.5000000000000003E-4</v>
      </c>
      <c r="W558">
        <f t="shared" si="73"/>
        <v>22560</v>
      </c>
      <c r="X558" s="49">
        <v>20880</v>
      </c>
      <c r="Y558">
        <f t="shared" si="67"/>
        <v>24</v>
      </c>
      <c r="AA558" s="62">
        <v>6</v>
      </c>
    </row>
    <row r="559" spans="1:27">
      <c r="A559">
        <v>558</v>
      </c>
      <c r="B559" t="s">
        <v>44</v>
      </c>
      <c r="C559">
        <v>8</v>
      </c>
      <c r="D559" s="35">
        <f>D558+E558</f>
        <v>71050754</v>
      </c>
      <c r="E559" s="38">
        <v>200007</v>
      </c>
      <c r="F559">
        <f t="shared" si="71"/>
        <v>10001</v>
      </c>
      <c r="H559" s="37">
        <v>2619122496</v>
      </c>
      <c r="I559" s="37">
        <f t="shared" si="69"/>
        <v>-3905235888</v>
      </c>
      <c r="J559" s="26">
        <v>10</v>
      </c>
      <c r="L559">
        <v>558</v>
      </c>
      <c r="M559">
        <f t="shared" ref="M559:M622" si="74">M558+N559</f>
        <v>491783</v>
      </c>
      <c r="N559">
        <v>2021</v>
      </c>
      <c r="O559" s="42">
        <v>415398</v>
      </c>
      <c r="P559" s="47">
        <f t="shared" si="68"/>
        <v>4153980</v>
      </c>
      <c r="Q559" s="26">
        <v>870</v>
      </c>
      <c r="R559">
        <v>940</v>
      </c>
      <c r="S559" s="19" t="s">
        <v>101</v>
      </c>
      <c r="T559" s="19" t="s">
        <v>122</v>
      </c>
      <c r="U559" s="24">
        <v>5.5000000000000003E-4</v>
      </c>
      <c r="W559">
        <f t="shared" si="73"/>
        <v>22560</v>
      </c>
      <c r="X559" s="50">
        <v>20880</v>
      </c>
      <c r="Y559">
        <f t="shared" si="67"/>
        <v>24</v>
      </c>
      <c r="AA559" s="63">
        <v>6</v>
      </c>
    </row>
    <row r="560" spans="1:27">
      <c r="A560">
        <v>559</v>
      </c>
      <c r="B560" t="s">
        <v>44</v>
      </c>
      <c r="C560">
        <v>9</v>
      </c>
      <c r="D560" s="35">
        <f t="shared" si="72"/>
        <v>71250761</v>
      </c>
      <c r="E560" s="38">
        <v>210008</v>
      </c>
      <c r="F560">
        <f t="shared" si="71"/>
        <v>10001</v>
      </c>
      <c r="H560" s="37">
        <v>1460470560</v>
      </c>
      <c r="I560" s="37">
        <f t="shared" si="69"/>
        <v>-1158651936</v>
      </c>
      <c r="J560" s="27">
        <v>18</v>
      </c>
      <c r="L560">
        <v>559</v>
      </c>
      <c r="M560">
        <f t="shared" si="74"/>
        <v>493804</v>
      </c>
      <c r="N560">
        <v>2021</v>
      </c>
      <c r="O560" s="41">
        <v>231044</v>
      </c>
      <c r="P560" s="47">
        <f t="shared" si="68"/>
        <v>4158792</v>
      </c>
      <c r="Q560" s="27">
        <v>870</v>
      </c>
      <c r="R560">
        <v>940</v>
      </c>
      <c r="S560" s="19" t="s">
        <v>101</v>
      </c>
      <c r="T560" s="19" t="s">
        <v>122</v>
      </c>
      <c r="U560" s="24">
        <v>5.5000000000000003E-4</v>
      </c>
      <c r="W560">
        <f t="shared" si="73"/>
        <v>22560</v>
      </c>
      <c r="X560" s="49">
        <v>20880</v>
      </c>
      <c r="Y560">
        <f t="shared" si="67"/>
        <v>24</v>
      </c>
      <c r="AA560" s="62">
        <v>6</v>
      </c>
    </row>
    <row r="561" spans="1:27" ht="17.25" thickBot="1">
      <c r="A561">
        <v>560</v>
      </c>
      <c r="B561" t="s">
        <v>44</v>
      </c>
      <c r="C561">
        <v>10</v>
      </c>
      <c r="D561" s="35">
        <f t="shared" si="72"/>
        <v>71460769</v>
      </c>
      <c r="E561" s="38">
        <v>220009</v>
      </c>
      <c r="F561">
        <f t="shared" si="71"/>
        <v>10001</v>
      </c>
      <c r="H561" s="37">
        <v>1465700544</v>
      </c>
      <c r="I561" s="37">
        <f t="shared" si="69"/>
        <v>5229984</v>
      </c>
      <c r="J561" s="29">
        <v>18</v>
      </c>
      <c r="L561">
        <v>560</v>
      </c>
      <c r="M561">
        <f t="shared" si="74"/>
        <v>495825</v>
      </c>
      <c r="N561">
        <v>2021</v>
      </c>
      <c r="O561" s="44">
        <v>231277</v>
      </c>
      <c r="P561" s="47">
        <f t="shared" si="68"/>
        <v>4162986</v>
      </c>
      <c r="Q561" s="29">
        <v>870</v>
      </c>
      <c r="R561">
        <v>940</v>
      </c>
      <c r="S561" s="19" t="s">
        <v>102</v>
      </c>
      <c r="T561" s="19" t="s">
        <v>122</v>
      </c>
      <c r="U561" s="24">
        <v>5.5000000000000003E-4</v>
      </c>
      <c r="W561">
        <f t="shared" si="73"/>
        <v>22560</v>
      </c>
      <c r="X561" s="52">
        <v>20880</v>
      </c>
      <c r="Y561">
        <f t="shared" si="67"/>
        <v>24</v>
      </c>
      <c r="AA561" s="31">
        <v>6</v>
      </c>
    </row>
    <row r="562" spans="1:27">
      <c r="A562" s="6">
        <v>561</v>
      </c>
      <c r="B562" s="6" t="s">
        <v>44</v>
      </c>
      <c r="C562" s="6">
        <v>11</v>
      </c>
      <c r="D562" s="36">
        <f>D561+E561</f>
        <v>71680778</v>
      </c>
      <c r="E562" s="39">
        <v>5000000</v>
      </c>
      <c r="F562" s="6">
        <f t="shared" si="70"/>
        <v>4779991</v>
      </c>
      <c r="H562" s="37">
        <v>7095328800</v>
      </c>
      <c r="I562" s="37">
        <f t="shared" si="69"/>
        <v>5629628256</v>
      </c>
      <c r="J562" s="30">
        <v>4</v>
      </c>
      <c r="L562" s="6">
        <v>561</v>
      </c>
      <c r="M562">
        <f t="shared" si="74"/>
        <v>497846</v>
      </c>
      <c r="N562">
        <v>2021</v>
      </c>
      <c r="O562" s="45">
        <v>1093748</v>
      </c>
      <c r="P562" s="47">
        <f t="shared" si="68"/>
        <v>4374992</v>
      </c>
      <c r="Q562" s="30">
        <v>880</v>
      </c>
      <c r="R562">
        <v>950</v>
      </c>
      <c r="S562" s="19" t="s">
        <v>101</v>
      </c>
      <c r="T562" s="19" t="s">
        <v>122</v>
      </c>
      <c r="U562" s="24">
        <v>5.5000000000000003E-4</v>
      </c>
      <c r="W562">
        <f t="shared" si="73"/>
        <v>22800</v>
      </c>
      <c r="X562" s="53">
        <v>21120</v>
      </c>
      <c r="Y562">
        <f t="shared" si="67"/>
        <v>24</v>
      </c>
      <c r="AA562" s="65">
        <v>6</v>
      </c>
    </row>
    <row r="563" spans="1:27">
      <c r="A563">
        <v>562</v>
      </c>
      <c r="B563" t="s">
        <v>44</v>
      </c>
      <c r="C563">
        <v>12</v>
      </c>
      <c r="D563" s="35">
        <f t="shared" ref="D563:D571" si="75">D562+E562</f>
        <v>76680778</v>
      </c>
      <c r="E563" s="38">
        <v>140001</v>
      </c>
      <c r="F563">
        <f t="shared" si="70"/>
        <v>-4859999</v>
      </c>
      <c r="H563" s="37">
        <v>7120646650</v>
      </c>
      <c r="I563" s="37">
        <f t="shared" si="69"/>
        <v>25317850</v>
      </c>
      <c r="J563" s="26">
        <v>4</v>
      </c>
      <c r="L563">
        <v>562</v>
      </c>
      <c r="M563">
        <f t="shared" si="74"/>
        <v>499867</v>
      </c>
      <c r="N563">
        <v>2021</v>
      </c>
      <c r="O563" s="42">
        <v>1124152</v>
      </c>
      <c r="P563" s="47">
        <f t="shared" si="68"/>
        <v>4496608</v>
      </c>
      <c r="Q563" s="26">
        <v>880</v>
      </c>
      <c r="R563">
        <v>950</v>
      </c>
      <c r="S563" s="19" t="s">
        <v>101</v>
      </c>
      <c r="T563" s="19" t="s">
        <v>122</v>
      </c>
      <c r="U563" s="24">
        <v>5.5000000000000003E-4</v>
      </c>
      <c r="W563">
        <f t="shared" si="73"/>
        <v>22800</v>
      </c>
      <c r="X563" s="50">
        <v>21120</v>
      </c>
      <c r="Y563">
        <f t="shared" si="67"/>
        <v>24</v>
      </c>
      <c r="AA563" s="63">
        <v>6</v>
      </c>
    </row>
    <row r="564" spans="1:27">
      <c r="A564">
        <v>563</v>
      </c>
      <c r="B564" t="s">
        <v>44</v>
      </c>
      <c r="C564">
        <v>13</v>
      </c>
      <c r="D564" s="35">
        <f t="shared" si="75"/>
        <v>76820779</v>
      </c>
      <c r="E564" s="38">
        <v>150002</v>
      </c>
      <c r="F564">
        <f t="shared" si="70"/>
        <v>10001</v>
      </c>
      <c r="H564" s="37">
        <v>2381407700</v>
      </c>
      <c r="I564" s="37">
        <f t="shared" si="69"/>
        <v>-4739238950</v>
      </c>
      <c r="J564" s="27">
        <v>12</v>
      </c>
      <c r="L564">
        <v>563</v>
      </c>
      <c r="M564">
        <f t="shared" si="74"/>
        <v>501888</v>
      </c>
      <c r="N564">
        <v>2021</v>
      </c>
      <c r="O564" s="41">
        <v>375002</v>
      </c>
      <c r="P564" s="47">
        <f t="shared" si="68"/>
        <v>4500024</v>
      </c>
      <c r="Q564" s="27">
        <v>880</v>
      </c>
      <c r="R564">
        <v>950</v>
      </c>
      <c r="S564" s="19" t="s">
        <v>101</v>
      </c>
      <c r="T564" s="19" t="s">
        <v>122</v>
      </c>
      <c r="U564" s="24">
        <v>5.5000000000000003E-4</v>
      </c>
      <c r="W564">
        <f t="shared" si="73"/>
        <v>22800</v>
      </c>
      <c r="X564" s="49">
        <v>21120</v>
      </c>
      <c r="Y564">
        <f t="shared" si="67"/>
        <v>24</v>
      </c>
      <c r="AA564" s="62">
        <v>6</v>
      </c>
    </row>
    <row r="565" spans="1:27">
      <c r="A565">
        <v>564</v>
      </c>
      <c r="B565" t="s">
        <v>44</v>
      </c>
      <c r="C565">
        <v>14</v>
      </c>
      <c r="D565" s="35">
        <f t="shared" si="75"/>
        <v>76970781</v>
      </c>
      <c r="E565" s="38">
        <v>160003</v>
      </c>
      <c r="F565">
        <f t="shared" si="70"/>
        <v>10001</v>
      </c>
      <c r="H565" s="37">
        <v>2389874900</v>
      </c>
      <c r="I565" s="37">
        <f t="shared" si="69"/>
        <v>8467200</v>
      </c>
      <c r="J565" s="26">
        <v>12</v>
      </c>
      <c r="L565">
        <v>564</v>
      </c>
      <c r="M565">
        <f t="shared" si="74"/>
        <v>503909</v>
      </c>
      <c r="N565">
        <v>2021</v>
      </c>
      <c r="O565" s="42">
        <v>375357</v>
      </c>
      <c r="P565" s="47">
        <f t="shared" si="68"/>
        <v>4504284</v>
      </c>
      <c r="Q565" s="26">
        <v>880</v>
      </c>
      <c r="R565">
        <v>950</v>
      </c>
      <c r="S565" s="19" t="s">
        <v>101</v>
      </c>
      <c r="T565" s="19" t="s">
        <v>122</v>
      </c>
      <c r="U565" s="24">
        <v>5.5000000000000003E-4</v>
      </c>
      <c r="W565">
        <f t="shared" si="73"/>
        <v>22800</v>
      </c>
      <c r="X565" s="50">
        <v>21120</v>
      </c>
      <c r="Y565">
        <f t="shared" si="67"/>
        <v>24</v>
      </c>
      <c r="AA565" s="63">
        <v>6</v>
      </c>
    </row>
    <row r="566" spans="1:27">
      <c r="A566">
        <v>565</v>
      </c>
      <c r="B566" t="s">
        <v>44</v>
      </c>
      <c r="C566">
        <v>15</v>
      </c>
      <c r="D566" s="35">
        <f t="shared" si="75"/>
        <v>77130784</v>
      </c>
      <c r="E566" s="38">
        <v>170004</v>
      </c>
      <c r="F566">
        <f t="shared" si="70"/>
        <v>10001</v>
      </c>
      <c r="H566" s="37">
        <v>1799217650</v>
      </c>
      <c r="I566" s="37">
        <f t="shared" si="69"/>
        <v>-590657250</v>
      </c>
      <c r="J566" s="27">
        <v>16</v>
      </c>
      <c r="L566">
        <v>565</v>
      </c>
      <c r="M566">
        <f t="shared" si="74"/>
        <v>505930</v>
      </c>
      <c r="N566">
        <v>2021</v>
      </c>
      <c r="O566" s="41">
        <v>281873</v>
      </c>
      <c r="P566" s="47">
        <f t="shared" si="68"/>
        <v>4509968</v>
      </c>
      <c r="Q566" s="27">
        <v>880</v>
      </c>
      <c r="R566">
        <v>950</v>
      </c>
      <c r="S566" s="19" t="s">
        <v>102</v>
      </c>
      <c r="T566" s="19" t="s">
        <v>122</v>
      </c>
      <c r="U566" s="24">
        <v>5.5000000000000003E-4</v>
      </c>
      <c r="W566">
        <f t="shared" si="73"/>
        <v>22800</v>
      </c>
      <c r="X566" s="49">
        <v>21120</v>
      </c>
      <c r="Y566">
        <f t="shared" si="67"/>
        <v>24</v>
      </c>
      <c r="AA566" s="62">
        <v>6</v>
      </c>
    </row>
    <row r="567" spans="1:27">
      <c r="A567">
        <v>566</v>
      </c>
      <c r="B567" t="s">
        <v>44</v>
      </c>
      <c r="C567">
        <v>16</v>
      </c>
      <c r="D567" s="35">
        <f t="shared" si="75"/>
        <v>77300788</v>
      </c>
      <c r="E567" s="38">
        <v>180005</v>
      </c>
      <c r="F567">
        <f t="shared" si="70"/>
        <v>10001</v>
      </c>
      <c r="H567" s="37">
        <v>2063791900</v>
      </c>
      <c r="I567" s="37">
        <f t="shared" si="69"/>
        <v>264574250</v>
      </c>
      <c r="J567" s="26">
        <v>14</v>
      </c>
      <c r="L567">
        <v>566</v>
      </c>
      <c r="M567">
        <f t="shared" si="74"/>
        <v>507951</v>
      </c>
      <c r="N567">
        <v>2021</v>
      </c>
      <c r="O567" s="42">
        <v>322483</v>
      </c>
      <c r="P567" s="47">
        <f t="shared" si="68"/>
        <v>4514762</v>
      </c>
      <c r="Q567" s="26">
        <v>880</v>
      </c>
      <c r="R567">
        <v>950</v>
      </c>
      <c r="S567" s="19" t="s">
        <v>101</v>
      </c>
      <c r="T567" s="19" t="s">
        <v>122</v>
      </c>
      <c r="U567" s="24">
        <v>5.9999999999999995E-4</v>
      </c>
      <c r="W567">
        <f t="shared" si="73"/>
        <v>22800</v>
      </c>
      <c r="X567" s="50">
        <v>21120</v>
      </c>
      <c r="Y567">
        <f t="shared" si="67"/>
        <v>24</v>
      </c>
      <c r="AA567" s="63">
        <v>6</v>
      </c>
    </row>
    <row r="568" spans="1:27">
      <c r="A568">
        <v>567</v>
      </c>
      <c r="B568" t="s">
        <v>44</v>
      </c>
      <c r="C568">
        <v>17</v>
      </c>
      <c r="D568" s="35">
        <f t="shared" si="75"/>
        <v>77480793</v>
      </c>
      <c r="E568" s="38">
        <v>190006</v>
      </c>
      <c r="F568">
        <f t="shared" si="70"/>
        <v>10001</v>
      </c>
      <c r="H568" s="37">
        <v>2071090900</v>
      </c>
      <c r="I568" s="37">
        <f t="shared" si="69"/>
        <v>7299000</v>
      </c>
      <c r="J568" s="27">
        <v>14</v>
      </c>
      <c r="L568">
        <v>567</v>
      </c>
      <c r="M568">
        <f t="shared" si="74"/>
        <v>509972</v>
      </c>
      <c r="N568">
        <v>2021</v>
      </c>
      <c r="O568" s="41">
        <v>322808</v>
      </c>
      <c r="P568" s="47">
        <f t="shared" si="68"/>
        <v>4519312</v>
      </c>
      <c r="Q568" s="27">
        <v>880</v>
      </c>
      <c r="R568">
        <v>950</v>
      </c>
      <c r="S568" s="19" t="s">
        <v>101</v>
      </c>
      <c r="T568" s="19" t="s">
        <v>122</v>
      </c>
      <c r="U568" s="24">
        <v>5.9999999999999995E-4</v>
      </c>
      <c r="W568">
        <f t="shared" si="73"/>
        <v>22800</v>
      </c>
      <c r="X568" s="49">
        <v>21120</v>
      </c>
      <c r="Y568">
        <f t="shared" si="67"/>
        <v>24</v>
      </c>
      <c r="AA568" s="62">
        <v>6</v>
      </c>
    </row>
    <row r="569" spans="1:27">
      <c r="A569">
        <v>568</v>
      </c>
      <c r="B569" t="s">
        <v>44</v>
      </c>
      <c r="C569">
        <v>18</v>
      </c>
      <c r="D569" s="35">
        <f t="shared" si="75"/>
        <v>77670799</v>
      </c>
      <c r="E569" s="38">
        <v>200007</v>
      </c>
      <c r="F569">
        <f t="shared" si="70"/>
        <v>10001</v>
      </c>
      <c r="H569" s="37">
        <v>2078402800</v>
      </c>
      <c r="I569" s="37">
        <f t="shared" si="69"/>
        <v>7311900</v>
      </c>
      <c r="J569" s="26">
        <v>14</v>
      </c>
      <c r="L569">
        <v>568</v>
      </c>
      <c r="M569">
        <f t="shared" si="74"/>
        <v>511993</v>
      </c>
      <c r="N569">
        <v>2021</v>
      </c>
      <c r="O569" s="42">
        <v>323126</v>
      </c>
      <c r="P569" s="47">
        <f t="shared" si="68"/>
        <v>4523764</v>
      </c>
      <c r="Q569" s="26">
        <v>880</v>
      </c>
      <c r="R569">
        <v>950</v>
      </c>
      <c r="S569" s="19" t="s">
        <v>101</v>
      </c>
      <c r="T569" s="19" t="s">
        <v>122</v>
      </c>
      <c r="U569" s="24">
        <v>5.9999999999999995E-4</v>
      </c>
      <c r="W569">
        <f t="shared" si="73"/>
        <v>22800</v>
      </c>
      <c r="X569" s="50">
        <v>21120</v>
      </c>
      <c r="Y569">
        <f t="shared" si="67"/>
        <v>24</v>
      </c>
      <c r="AA569" s="63">
        <v>6</v>
      </c>
    </row>
    <row r="570" spans="1:27">
      <c r="A570">
        <v>569</v>
      </c>
      <c r="B570" t="s">
        <v>44</v>
      </c>
      <c r="C570">
        <v>19</v>
      </c>
      <c r="D570" s="35">
        <f t="shared" si="75"/>
        <v>77870806</v>
      </c>
      <c r="E570" s="38">
        <v>210008</v>
      </c>
      <c r="F570">
        <f t="shared" si="70"/>
        <v>10001</v>
      </c>
      <c r="H570" s="37">
        <v>1622232550</v>
      </c>
      <c r="I570" s="37">
        <f t="shared" si="69"/>
        <v>-456170250</v>
      </c>
      <c r="J570" s="27">
        <v>18</v>
      </c>
      <c r="L570">
        <v>569</v>
      </c>
      <c r="M570">
        <f t="shared" si="74"/>
        <v>514014</v>
      </c>
      <c r="N570">
        <v>2021</v>
      </c>
      <c r="O570" s="41">
        <v>251575</v>
      </c>
      <c r="P570" s="47">
        <f t="shared" si="68"/>
        <v>4528350</v>
      </c>
      <c r="Q570" s="27">
        <v>880</v>
      </c>
      <c r="R570">
        <v>950</v>
      </c>
      <c r="S570" s="19" t="s">
        <v>101</v>
      </c>
      <c r="T570" s="19" t="s">
        <v>122</v>
      </c>
      <c r="U570" s="24">
        <v>5.9999999999999995E-4</v>
      </c>
      <c r="W570">
        <f t="shared" si="73"/>
        <v>22800</v>
      </c>
      <c r="X570" s="49">
        <v>21120</v>
      </c>
      <c r="Y570">
        <f t="shared" si="67"/>
        <v>24</v>
      </c>
      <c r="AA570" s="62">
        <v>6</v>
      </c>
    </row>
    <row r="571" spans="1:27">
      <c r="A571">
        <v>570</v>
      </c>
      <c r="B571" t="s">
        <v>44</v>
      </c>
      <c r="C571">
        <v>20</v>
      </c>
      <c r="D571" s="35">
        <f t="shared" si="75"/>
        <v>78080814</v>
      </c>
      <c r="E571" s="38">
        <v>220009</v>
      </c>
      <c r="F571">
        <f t="shared" si="70"/>
        <v>10001</v>
      </c>
      <c r="H571" s="37">
        <v>1627939600</v>
      </c>
      <c r="I571" s="37">
        <f t="shared" si="69"/>
        <v>5707050</v>
      </c>
      <c r="J571" s="26">
        <v>18</v>
      </c>
      <c r="L571">
        <v>570</v>
      </c>
      <c r="M571">
        <f t="shared" si="74"/>
        <v>516035</v>
      </c>
      <c r="N571">
        <v>2021</v>
      </c>
      <c r="O571" s="42">
        <v>251832</v>
      </c>
      <c r="P571" s="47">
        <f t="shared" si="68"/>
        <v>4532976</v>
      </c>
      <c r="Q571" s="26">
        <v>880</v>
      </c>
      <c r="R571">
        <v>950</v>
      </c>
      <c r="S571" s="19" t="s">
        <v>102</v>
      </c>
      <c r="T571" s="19" t="s">
        <v>122</v>
      </c>
      <c r="U571" s="24">
        <v>5.9999999999999995E-4</v>
      </c>
      <c r="W571">
        <f t="shared" si="73"/>
        <v>22800</v>
      </c>
      <c r="X571" s="50">
        <v>21120</v>
      </c>
      <c r="Y571">
        <f t="shared" si="67"/>
        <v>24</v>
      </c>
      <c r="AA571" s="63">
        <v>6</v>
      </c>
    </row>
    <row r="572" spans="1:27">
      <c r="A572" s="6">
        <v>571</v>
      </c>
      <c r="B572" s="6" t="s">
        <v>45</v>
      </c>
      <c r="C572" s="6">
        <v>1</v>
      </c>
      <c r="D572" s="36">
        <f>D571+E571</f>
        <v>78300823</v>
      </c>
      <c r="E572" s="39">
        <v>7000000</v>
      </c>
      <c r="F572" s="6">
        <f t="shared" si="70"/>
        <v>6779991</v>
      </c>
      <c r="H572" s="37">
        <v>3675268100</v>
      </c>
      <c r="I572" s="37">
        <f t="shared" si="69"/>
        <v>2047328500</v>
      </c>
      <c r="J572" s="27">
        <v>8</v>
      </c>
      <c r="L572" s="6">
        <v>571</v>
      </c>
      <c r="M572">
        <f t="shared" si="74"/>
        <v>518056</v>
      </c>
      <c r="N572">
        <v>2021</v>
      </c>
      <c r="O572" s="41">
        <v>567102</v>
      </c>
      <c r="P572" s="47">
        <f t="shared" si="68"/>
        <v>4536816</v>
      </c>
      <c r="Q572" s="27">
        <v>890</v>
      </c>
      <c r="R572">
        <v>960</v>
      </c>
      <c r="S572" s="19" t="s">
        <v>101</v>
      </c>
      <c r="T572" s="19" t="s">
        <v>122</v>
      </c>
      <c r="U572" s="24">
        <v>5.9999999999999995E-4</v>
      </c>
      <c r="W572">
        <f t="shared" si="73"/>
        <v>23040</v>
      </c>
      <c r="X572" s="49">
        <v>21360</v>
      </c>
      <c r="Y572">
        <f t="shared" si="67"/>
        <v>24</v>
      </c>
      <c r="AA572" s="62">
        <v>6</v>
      </c>
    </row>
    <row r="573" spans="1:27">
      <c r="A573">
        <v>572</v>
      </c>
      <c r="B573" t="s">
        <v>45</v>
      </c>
      <c r="C573">
        <v>2</v>
      </c>
      <c r="D573" s="35">
        <f t="shared" ref="D573:D581" si="76">D572+E572</f>
        <v>85300823</v>
      </c>
      <c r="E573" s="38">
        <v>140001</v>
      </c>
      <c r="F573">
        <f t="shared" si="70"/>
        <v>-6859999</v>
      </c>
      <c r="H573" s="37">
        <v>3688152450</v>
      </c>
      <c r="I573" s="37">
        <f t="shared" si="69"/>
        <v>12884350</v>
      </c>
      <c r="J573" s="26">
        <v>8</v>
      </c>
      <c r="L573">
        <v>572</v>
      </c>
      <c r="M573">
        <f t="shared" si="74"/>
        <v>520077</v>
      </c>
      <c r="N573">
        <v>2021</v>
      </c>
      <c r="O573" s="42">
        <v>567706</v>
      </c>
      <c r="P573" s="47">
        <f t="shared" si="68"/>
        <v>4541648</v>
      </c>
      <c r="Q573" s="26">
        <v>890</v>
      </c>
      <c r="R573">
        <v>960</v>
      </c>
      <c r="S573" s="19" t="s">
        <v>101</v>
      </c>
      <c r="T573" s="19" t="s">
        <v>122</v>
      </c>
      <c r="U573" s="24">
        <v>5.9999999999999995E-4</v>
      </c>
      <c r="W573">
        <f t="shared" si="73"/>
        <v>23040</v>
      </c>
      <c r="X573" s="50">
        <v>21360</v>
      </c>
      <c r="Y573">
        <f t="shared" si="67"/>
        <v>24</v>
      </c>
      <c r="AA573" s="63">
        <v>6</v>
      </c>
    </row>
    <row r="574" spans="1:27">
      <c r="A574">
        <v>573</v>
      </c>
      <c r="B574" t="s">
        <v>45</v>
      </c>
      <c r="C574">
        <v>3</v>
      </c>
      <c r="D574" s="35">
        <f t="shared" si="76"/>
        <v>85440824</v>
      </c>
      <c r="E574" s="38">
        <v>150002</v>
      </c>
      <c r="F574">
        <f t="shared" si="70"/>
        <v>10001</v>
      </c>
      <c r="H574" s="37">
        <v>3701059400</v>
      </c>
      <c r="I574" s="37">
        <f t="shared" si="69"/>
        <v>12906950</v>
      </c>
      <c r="J574" s="27">
        <v>8</v>
      </c>
      <c r="L574">
        <v>573</v>
      </c>
      <c r="M574">
        <f t="shared" si="74"/>
        <v>522098</v>
      </c>
      <c r="N574">
        <v>2021</v>
      </c>
      <c r="O574" s="41">
        <v>568282</v>
      </c>
      <c r="P574" s="47">
        <f t="shared" si="68"/>
        <v>4546256</v>
      </c>
      <c r="Q574" s="27">
        <v>890</v>
      </c>
      <c r="R574">
        <v>960</v>
      </c>
      <c r="S574" s="19" t="s">
        <v>101</v>
      </c>
      <c r="T574" s="19" t="s">
        <v>122</v>
      </c>
      <c r="U574" s="24">
        <v>5.9999999999999995E-4</v>
      </c>
      <c r="W574">
        <f t="shared" si="73"/>
        <v>23040</v>
      </c>
      <c r="X574" s="49">
        <v>21360</v>
      </c>
      <c r="Y574">
        <f t="shared" si="67"/>
        <v>24</v>
      </c>
      <c r="AA574" s="62">
        <v>6</v>
      </c>
    </row>
    <row r="575" spans="1:27">
      <c r="A575">
        <v>574</v>
      </c>
      <c r="B575" t="s">
        <v>45</v>
      </c>
      <c r="C575">
        <v>4</v>
      </c>
      <c r="D575" s="35">
        <f t="shared" si="76"/>
        <v>85590826</v>
      </c>
      <c r="E575" s="38">
        <v>160003</v>
      </c>
      <c r="F575">
        <f t="shared" si="70"/>
        <v>10001</v>
      </c>
      <c r="H575" s="37">
        <v>7427977650</v>
      </c>
      <c r="I575" s="37">
        <f t="shared" si="69"/>
        <v>3726918250</v>
      </c>
      <c r="J575" s="26">
        <v>4</v>
      </c>
      <c r="L575">
        <v>574</v>
      </c>
      <c r="M575">
        <f t="shared" si="74"/>
        <v>524119</v>
      </c>
      <c r="N575">
        <v>2021</v>
      </c>
      <c r="O575" s="42">
        <v>1137744</v>
      </c>
      <c r="P575" s="47">
        <f t="shared" si="68"/>
        <v>4550976</v>
      </c>
      <c r="Q575" s="26">
        <v>890</v>
      </c>
      <c r="R575">
        <v>960</v>
      </c>
      <c r="S575" s="19" t="s">
        <v>101</v>
      </c>
      <c r="T575" s="19" t="s">
        <v>122</v>
      </c>
      <c r="U575" s="24">
        <v>5.9999999999999995E-4</v>
      </c>
      <c r="W575">
        <f t="shared" si="73"/>
        <v>23040</v>
      </c>
      <c r="X575" s="50">
        <v>21360</v>
      </c>
      <c r="Y575">
        <f t="shared" si="67"/>
        <v>24</v>
      </c>
      <c r="AA575" s="63">
        <v>6</v>
      </c>
    </row>
    <row r="576" spans="1:27">
      <c r="A576">
        <v>575</v>
      </c>
      <c r="B576" t="s">
        <v>45</v>
      </c>
      <c r="C576">
        <v>5</v>
      </c>
      <c r="D576" s="35">
        <f t="shared" si="76"/>
        <v>85750829</v>
      </c>
      <c r="E576" s="38">
        <v>170004</v>
      </c>
      <c r="F576">
        <f t="shared" si="70"/>
        <v>10001</v>
      </c>
      <c r="H576" s="37">
        <v>7453881650</v>
      </c>
      <c r="I576" s="37">
        <f t="shared" si="69"/>
        <v>25904000</v>
      </c>
      <c r="J576" s="27">
        <v>4</v>
      </c>
      <c r="L576">
        <v>575</v>
      </c>
      <c r="M576">
        <f t="shared" si="74"/>
        <v>526140</v>
      </c>
      <c r="N576">
        <v>2021</v>
      </c>
      <c r="O576" s="41">
        <v>1138908</v>
      </c>
      <c r="P576" s="47">
        <f t="shared" si="68"/>
        <v>4555632</v>
      </c>
      <c r="Q576" s="27">
        <v>890</v>
      </c>
      <c r="R576">
        <v>960</v>
      </c>
      <c r="S576" s="19" t="s">
        <v>102</v>
      </c>
      <c r="T576" s="19" t="s">
        <v>122</v>
      </c>
      <c r="U576" s="24">
        <v>5.9999999999999995E-4</v>
      </c>
      <c r="W576">
        <f t="shared" si="73"/>
        <v>23040</v>
      </c>
      <c r="X576" s="49">
        <v>21360</v>
      </c>
      <c r="Y576">
        <f t="shared" si="67"/>
        <v>24</v>
      </c>
      <c r="AA576" s="62">
        <v>6</v>
      </c>
    </row>
    <row r="577" spans="1:27">
      <c r="A577">
        <v>576</v>
      </c>
      <c r="B577" t="s">
        <v>45</v>
      </c>
      <c r="C577">
        <v>6</v>
      </c>
      <c r="D577" s="35">
        <f t="shared" si="76"/>
        <v>85920833</v>
      </c>
      <c r="E577" s="38">
        <v>180005</v>
      </c>
      <c r="F577">
        <f t="shared" si="70"/>
        <v>10001</v>
      </c>
      <c r="H577" s="37">
        <v>2492653600</v>
      </c>
      <c r="I577" s="37">
        <f t="shared" si="69"/>
        <v>-4961228050</v>
      </c>
      <c r="J577" s="26">
        <v>12</v>
      </c>
      <c r="L577">
        <v>576</v>
      </c>
      <c r="M577">
        <f t="shared" si="74"/>
        <v>528161</v>
      </c>
      <c r="N577">
        <v>2021</v>
      </c>
      <c r="O577" s="42">
        <v>379914</v>
      </c>
      <c r="P577" s="47">
        <f t="shared" si="68"/>
        <v>4558968</v>
      </c>
      <c r="Q577" s="26">
        <v>890</v>
      </c>
      <c r="R577">
        <v>960</v>
      </c>
      <c r="S577" s="19" t="s">
        <v>101</v>
      </c>
      <c r="T577" s="19" t="s">
        <v>122</v>
      </c>
      <c r="U577" s="24">
        <v>5.9999999999999995E-4</v>
      </c>
      <c r="W577">
        <f t="shared" si="73"/>
        <v>23040</v>
      </c>
      <c r="X577" s="50">
        <v>21360</v>
      </c>
      <c r="Y577">
        <f t="shared" si="67"/>
        <v>24</v>
      </c>
      <c r="AA577" s="63">
        <v>6</v>
      </c>
    </row>
    <row r="578" spans="1:27">
      <c r="A578">
        <v>577</v>
      </c>
      <c r="B578" t="s">
        <v>45</v>
      </c>
      <c r="C578">
        <v>7</v>
      </c>
      <c r="D578" s="35">
        <f t="shared" si="76"/>
        <v>86100838</v>
      </c>
      <c r="E578" s="38">
        <v>190006</v>
      </c>
      <c r="F578">
        <f t="shared" si="70"/>
        <v>10001</v>
      </c>
      <c r="H578" s="37">
        <v>2501316150</v>
      </c>
      <c r="I578" s="37">
        <f t="shared" si="69"/>
        <v>8662550</v>
      </c>
      <c r="J578" s="27">
        <v>12</v>
      </c>
      <c r="L578">
        <v>577</v>
      </c>
      <c r="M578">
        <f t="shared" si="74"/>
        <v>530182</v>
      </c>
      <c r="N578">
        <v>2021</v>
      </c>
      <c r="O578" s="41">
        <v>380316</v>
      </c>
      <c r="P578" s="47">
        <f t="shared" si="68"/>
        <v>4563792</v>
      </c>
      <c r="Q578" s="27">
        <v>890</v>
      </c>
      <c r="R578">
        <v>960</v>
      </c>
      <c r="S578" s="19" t="s">
        <v>101</v>
      </c>
      <c r="T578" s="19" t="s">
        <v>122</v>
      </c>
      <c r="U578" s="24">
        <v>5.9999999999999995E-4</v>
      </c>
      <c r="W578">
        <f t="shared" si="73"/>
        <v>23040</v>
      </c>
      <c r="X578" s="49">
        <v>21360</v>
      </c>
      <c r="Y578">
        <f t="shared" ref="Y578:Y641" si="77">X578/Q578</f>
        <v>24</v>
      </c>
      <c r="AA578" s="62">
        <v>6</v>
      </c>
    </row>
    <row r="579" spans="1:27">
      <c r="A579">
        <v>578</v>
      </c>
      <c r="B579" t="s">
        <v>45</v>
      </c>
      <c r="C579">
        <v>8</v>
      </c>
      <c r="D579" s="35">
        <f t="shared" si="76"/>
        <v>86290844</v>
      </c>
      <c r="E579" s="38">
        <v>200007</v>
      </c>
      <c r="F579">
        <f t="shared" si="70"/>
        <v>10001</v>
      </c>
      <c r="H579" s="37">
        <v>2509993750</v>
      </c>
      <c r="I579" s="37">
        <f t="shared" si="69"/>
        <v>8677600</v>
      </c>
      <c r="J579" s="26">
        <v>12</v>
      </c>
      <c r="L579">
        <v>578</v>
      </c>
      <c r="M579">
        <f t="shared" si="74"/>
        <v>532203</v>
      </c>
      <c r="N579">
        <v>2021</v>
      </c>
      <c r="O579" s="42">
        <v>380686</v>
      </c>
      <c r="P579" s="47">
        <f t="shared" ref="P579:P642" si="78">J579*O579</f>
        <v>4568232</v>
      </c>
      <c r="Q579" s="26">
        <v>890</v>
      </c>
      <c r="R579">
        <v>960</v>
      </c>
      <c r="S579" s="19" t="s">
        <v>101</v>
      </c>
      <c r="T579" s="19" t="s">
        <v>122</v>
      </c>
      <c r="U579" s="24">
        <v>5.9999999999999995E-4</v>
      </c>
      <c r="W579">
        <f t="shared" si="73"/>
        <v>23040</v>
      </c>
      <c r="X579" s="50">
        <v>21360</v>
      </c>
      <c r="Y579">
        <f t="shared" si="77"/>
        <v>24</v>
      </c>
      <c r="AA579" s="63">
        <v>6</v>
      </c>
    </row>
    <row r="580" spans="1:27">
      <c r="A580">
        <v>579</v>
      </c>
      <c r="B580" t="s">
        <v>45</v>
      </c>
      <c r="C580">
        <v>9</v>
      </c>
      <c r="D580" s="35">
        <f t="shared" si="76"/>
        <v>86490851</v>
      </c>
      <c r="E580" s="38">
        <v>210008</v>
      </c>
      <c r="F580">
        <f t="shared" si="70"/>
        <v>10001</v>
      </c>
      <c r="H580" s="37">
        <v>1679754050</v>
      </c>
      <c r="I580" s="37">
        <f t="shared" si="69"/>
        <v>-830239700</v>
      </c>
      <c r="J580" s="27">
        <v>18</v>
      </c>
      <c r="L580">
        <v>579</v>
      </c>
      <c r="M580">
        <f t="shared" si="74"/>
        <v>534224</v>
      </c>
      <c r="N580">
        <v>2021</v>
      </c>
      <c r="O580" s="41">
        <v>254148</v>
      </c>
      <c r="P580" s="47">
        <f t="shared" si="78"/>
        <v>4574664</v>
      </c>
      <c r="Q580" s="27">
        <v>890</v>
      </c>
      <c r="R580">
        <v>960</v>
      </c>
      <c r="S580" s="19" t="s">
        <v>101</v>
      </c>
      <c r="T580" s="19" t="s">
        <v>122</v>
      </c>
      <c r="U580" s="24">
        <v>5.9999999999999995E-4</v>
      </c>
      <c r="W580">
        <f t="shared" si="73"/>
        <v>23040</v>
      </c>
      <c r="X580" s="49">
        <v>21360</v>
      </c>
      <c r="Y580">
        <f t="shared" si="77"/>
        <v>24</v>
      </c>
      <c r="AA580" s="62">
        <v>6</v>
      </c>
    </row>
    <row r="581" spans="1:27" ht="17.25" thickBot="1">
      <c r="A581">
        <v>580</v>
      </c>
      <c r="B581" t="s">
        <v>45</v>
      </c>
      <c r="C581">
        <v>10</v>
      </c>
      <c r="D581" s="35">
        <f t="shared" si="76"/>
        <v>86700859</v>
      </c>
      <c r="E581" s="38">
        <v>220009</v>
      </c>
      <c r="F581">
        <f t="shared" si="70"/>
        <v>10001</v>
      </c>
      <c r="H581" s="37">
        <v>1685561350</v>
      </c>
      <c r="I581" s="37">
        <f t="shared" ref="I581:I644" si="79">H581-H580</f>
        <v>5807300</v>
      </c>
      <c r="J581" s="29">
        <v>18</v>
      </c>
      <c r="L581">
        <v>580</v>
      </c>
      <c r="M581">
        <f t="shared" si="74"/>
        <v>536245</v>
      </c>
      <c r="N581">
        <v>2021</v>
      </c>
      <c r="O581" s="44">
        <v>254404</v>
      </c>
      <c r="P581" s="47">
        <f t="shared" si="78"/>
        <v>4579272</v>
      </c>
      <c r="Q581" s="29">
        <v>890</v>
      </c>
      <c r="R581">
        <v>960</v>
      </c>
      <c r="S581" s="19" t="s">
        <v>102</v>
      </c>
      <c r="T581" s="19" t="s">
        <v>122</v>
      </c>
      <c r="U581" s="24">
        <v>5.9999999999999995E-4</v>
      </c>
      <c r="W581">
        <f t="shared" si="73"/>
        <v>23040</v>
      </c>
      <c r="X581" s="52">
        <v>21360</v>
      </c>
      <c r="Y581">
        <f t="shared" si="77"/>
        <v>24</v>
      </c>
      <c r="AA581" s="31">
        <v>6</v>
      </c>
    </row>
    <row r="582" spans="1:27">
      <c r="A582" s="6">
        <v>581</v>
      </c>
      <c r="B582" s="6" t="s">
        <v>45</v>
      </c>
      <c r="C582" s="6">
        <v>11</v>
      </c>
      <c r="D582" s="36">
        <f>D581+E581</f>
        <v>86920868</v>
      </c>
      <c r="E582" s="39">
        <v>7000000</v>
      </c>
      <c r="F582" s="6">
        <f t="shared" si="70"/>
        <v>6779991</v>
      </c>
      <c r="H582" s="37">
        <v>2714582312</v>
      </c>
      <c r="I582" s="37">
        <f t="shared" si="79"/>
        <v>1029020962</v>
      </c>
      <c r="J582" s="30">
        <v>12</v>
      </c>
      <c r="L582" s="6">
        <v>581</v>
      </c>
      <c r="M582">
        <f t="shared" si="74"/>
        <v>538266</v>
      </c>
      <c r="N582">
        <v>2021</v>
      </c>
      <c r="O582" s="45">
        <v>400941</v>
      </c>
      <c r="P582" s="47">
        <f t="shared" si="78"/>
        <v>4811292</v>
      </c>
      <c r="Q582" s="30">
        <v>900</v>
      </c>
      <c r="R582">
        <v>970</v>
      </c>
      <c r="S582" s="19" t="s">
        <v>101</v>
      </c>
      <c r="T582" s="19" t="s">
        <v>122</v>
      </c>
      <c r="U582" s="24">
        <v>5.9999999999999995E-4</v>
      </c>
      <c r="W582">
        <f t="shared" si="73"/>
        <v>23280</v>
      </c>
      <c r="X582" s="53">
        <v>21600</v>
      </c>
      <c r="Y582">
        <f t="shared" si="77"/>
        <v>24</v>
      </c>
      <c r="AA582" s="65">
        <v>6</v>
      </c>
    </row>
    <row r="583" spans="1:27">
      <c r="A583">
        <v>582</v>
      </c>
      <c r="B583" t="s">
        <v>45</v>
      </c>
      <c r="C583">
        <v>12</v>
      </c>
      <c r="D583" s="35">
        <f t="shared" ref="D583:D591" si="80">D582+E582</f>
        <v>93920868</v>
      </c>
      <c r="E583" s="38">
        <v>140001</v>
      </c>
      <c r="F583">
        <f t="shared" si="70"/>
        <v>-6859999</v>
      </c>
      <c r="H583" s="37">
        <v>2723934876</v>
      </c>
      <c r="I583" s="37">
        <f t="shared" si="79"/>
        <v>9352564</v>
      </c>
      <c r="J583" s="26">
        <v>12</v>
      </c>
      <c r="L583">
        <v>582</v>
      </c>
      <c r="M583">
        <f t="shared" si="74"/>
        <v>540287</v>
      </c>
      <c r="N583">
        <v>2021</v>
      </c>
      <c r="O583" s="42">
        <v>412086</v>
      </c>
      <c r="P583" s="47">
        <f t="shared" si="78"/>
        <v>4945032</v>
      </c>
      <c r="Q583" s="26">
        <v>900</v>
      </c>
      <c r="R583">
        <v>970</v>
      </c>
      <c r="S583" s="19" t="s">
        <v>101</v>
      </c>
      <c r="T583" s="19" t="s">
        <v>122</v>
      </c>
      <c r="U583" s="24">
        <v>5.9999999999999995E-4</v>
      </c>
      <c r="W583">
        <f t="shared" si="73"/>
        <v>23280</v>
      </c>
      <c r="X583" s="50">
        <v>21600</v>
      </c>
      <c r="Y583">
        <f t="shared" si="77"/>
        <v>24</v>
      </c>
      <c r="AA583" s="63">
        <v>6</v>
      </c>
    </row>
    <row r="584" spans="1:27">
      <c r="A584">
        <v>583</v>
      </c>
      <c r="B584" t="s">
        <v>45</v>
      </c>
      <c r="C584">
        <v>13</v>
      </c>
      <c r="D584" s="35">
        <f t="shared" si="80"/>
        <v>94060869</v>
      </c>
      <c r="E584" s="38">
        <v>150002</v>
      </c>
      <c r="F584">
        <f t="shared" si="70"/>
        <v>10001</v>
      </c>
      <c r="H584" s="37">
        <v>8201961040</v>
      </c>
      <c r="I584" s="37">
        <f t="shared" si="79"/>
        <v>5478026164</v>
      </c>
      <c r="J584" s="27">
        <v>4</v>
      </c>
      <c r="L584">
        <v>583</v>
      </c>
      <c r="M584">
        <f t="shared" si="74"/>
        <v>542308</v>
      </c>
      <c r="N584">
        <v>2021</v>
      </c>
      <c r="O584" s="41">
        <v>1237816</v>
      </c>
      <c r="P584" s="47">
        <f t="shared" si="78"/>
        <v>4951264</v>
      </c>
      <c r="Q584" s="27">
        <v>900</v>
      </c>
      <c r="R584">
        <v>970</v>
      </c>
      <c r="S584" s="19" t="s">
        <v>101</v>
      </c>
      <c r="T584" s="19" t="s">
        <v>122</v>
      </c>
      <c r="U584" s="24">
        <v>5.9999999999999995E-4</v>
      </c>
      <c r="W584">
        <f t="shared" si="73"/>
        <v>23280</v>
      </c>
      <c r="X584" s="49">
        <v>21600</v>
      </c>
      <c r="Y584">
        <f t="shared" si="77"/>
        <v>24</v>
      </c>
      <c r="AA584" s="62">
        <v>6</v>
      </c>
    </row>
    <row r="585" spans="1:27">
      <c r="A585">
        <v>584</v>
      </c>
      <c r="B585" t="s">
        <v>45</v>
      </c>
      <c r="C585">
        <v>14</v>
      </c>
      <c r="D585" s="35">
        <f t="shared" si="80"/>
        <v>94210871</v>
      </c>
      <c r="E585" s="38">
        <v>160003</v>
      </c>
      <c r="F585">
        <f t="shared" ref="F585:F648" si="81">E585-E584</f>
        <v>10001</v>
      </c>
      <c r="H585" s="37">
        <v>8230122264</v>
      </c>
      <c r="I585" s="37">
        <f t="shared" si="79"/>
        <v>28161224</v>
      </c>
      <c r="J585" s="26">
        <v>4</v>
      </c>
      <c r="L585">
        <v>584</v>
      </c>
      <c r="M585">
        <f t="shared" si="74"/>
        <v>544329</v>
      </c>
      <c r="N585">
        <v>2021</v>
      </c>
      <c r="O585" s="42">
        <v>1238988</v>
      </c>
      <c r="P585" s="47">
        <f t="shared" si="78"/>
        <v>4955952</v>
      </c>
      <c r="Q585" s="26">
        <v>900</v>
      </c>
      <c r="R585">
        <v>970</v>
      </c>
      <c r="S585" s="19" t="s">
        <v>101</v>
      </c>
      <c r="T585" s="19" t="s">
        <v>122</v>
      </c>
      <c r="U585" s="24">
        <v>5.9999999999999995E-4</v>
      </c>
      <c r="W585">
        <f t="shared" si="73"/>
        <v>23280</v>
      </c>
      <c r="X585" s="50">
        <v>21600</v>
      </c>
      <c r="Y585">
        <f t="shared" si="77"/>
        <v>24</v>
      </c>
      <c r="AA585" s="63">
        <v>6</v>
      </c>
    </row>
    <row r="586" spans="1:27">
      <c r="A586">
        <v>585</v>
      </c>
      <c r="B586" t="s">
        <v>45</v>
      </c>
      <c r="C586">
        <v>15</v>
      </c>
      <c r="D586" s="35">
        <f t="shared" si="80"/>
        <v>94370874</v>
      </c>
      <c r="E586" s="38">
        <v>170004</v>
      </c>
      <c r="F586">
        <f t="shared" si="81"/>
        <v>10001</v>
      </c>
      <c r="H586" s="37">
        <v>3303332708</v>
      </c>
      <c r="I586" s="37">
        <f t="shared" si="79"/>
        <v>-4926789556</v>
      </c>
      <c r="J586" s="27">
        <v>10</v>
      </c>
      <c r="L586">
        <v>585</v>
      </c>
      <c r="M586">
        <f t="shared" si="74"/>
        <v>546350</v>
      </c>
      <c r="N586">
        <v>2021</v>
      </c>
      <c r="O586" s="41">
        <v>496096</v>
      </c>
      <c r="P586" s="47">
        <f t="shared" si="78"/>
        <v>4960960</v>
      </c>
      <c r="Q586" s="27">
        <v>900</v>
      </c>
      <c r="R586">
        <v>970</v>
      </c>
      <c r="S586" s="19" t="s">
        <v>102</v>
      </c>
      <c r="T586" s="19" t="s">
        <v>122</v>
      </c>
      <c r="U586" s="24">
        <v>5.9999999999999995E-4</v>
      </c>
      <c r="W586">
        <f t="shared" si="73"/>
        <v>23280</v>
      </c>
      <c r="X586" s="49">
        <v>21600</v>
      </c>
      <c r="Y586">
        <f t="shared" si="77"/>
        <v>24</v>
      </c>
      <c r="AA586" s="62">
        <v>6</v>
      </c>
    </row>
    <row r="587" spans="1:27">
      <c r="A587">
        <v>586</v>
      </c>
      <c r="B587" t="s">
        <v>45</v>
      </c>
      <c r="C587">
        <v>16</v>
      </c>
      <c r="D587" s="35">
        <f t="shared" si="80"/>
        <v>94540878</v>
      </c>
      <c r="E587" s="38">
        <v>180005</v>
      </c>
      <c r="F587">
        <f t="shared" si="81"/>
        <v>10001</v>
      </c>
      <c r="H587" s="37">
        <v>3314635792</v>
      </c>
      <c r="I587" s="37">
        <f t="shared" si="79"/>
        <v>11303084</v>
      </c>
      <c r="J587" s="26">
        <v>10</v>
      </c>
      <c r="L587">
        <v>586</v>
      </c>
      <c r="M587">
        <f t="shared" si="74"/>
        <v>548371</v>
      </c>
      <c r="N587">
        <v>2021</v>
      </c>
      <c r="O587" s="42">
        <v>496562</v>
      </c>
      <c r="P587" s="47">
        <f t="shared" si="78"/>
        <v>4965620</v>
      </c>
      <c r="Q587" s="26">
        <v>900</v>
      </c>
      <c r="R587">
        <v>970</v>
      </c>
      <c r="S587" s="19" t="s">
        <v>101</v>
      </c>
      <c r="T587" s="19" t="s">
        <v>122</v>
      </c>
      <c r="U587" s="24">
        <v>5.9999999999999995E-4</v>
      </c>
      <c r="W587">
        <f t="shared" si="73"/>
        <v>23280</v>
      </c>
      <c r="X587" s="50">
        <v>21600</v>
      </c>
      <c r="Y587">
        <f t="shared" si="77"/>
        <v>24</v>
      </c>
      <c r="AA587" s="63">
        <v>6</v>
      </c>
    </row>
    <row r="588" spans="1:27">
      <c r="A588">
        <v>587</v>
      </c>
      <c r="B588" t="s">
        <v>45</v>
      </c>
      <c r="C588">
        <v>17</v>
      </c>
      <c r="D588" s="35">
        <f t="shared" si="80"/>
        <v>94720883</v>
      </c>
      <c r="E588" s="38">
        <v>190006</v>
      </c>
      <c r="F588">
        <f t="shared" si="81"/>
        <v>10001</v>
      </c>
      <c r="H588" s="37">
        <v>2770938924</v>
      </c>
      <c r="I588" s="37">
        <f t="shared" si="79"/>
        <v>-543696868</v>
      </c>
      <c r="J588" s="27">
        <v>12</v>
      </c>
      <c r="L588">
        <v>587</v>
      </c>
      <c r="M588">
        <f t="shared" si="74"/>
        <v>550392</v>
      </c>
      <c r="N588">
        <v>2021</v>
      </c>
      <c r="O588" s="41">
        <v>414115</v>
      </c>
      <c r="P588" s="47">
        <f t="shared" si="78"/>
        <v>4969380</v>
      </c>
      <c r="Q588" s="27">
        <v>900</v>
      </c>
      <c r="R588">
        <v>970</v>
      </c>
      <c r="S588" s="19" t="s">
        <v>101</v>
      </c>
      <c r="T588" s="19" t="s">
        <v>122</v>
      </c>
      <c r="U588" s="24">
        <v>5.9999999999999995E-4</v>
      </c>
      <c r="W588">
        <f t="shared" si="73"/>
        <v>23280</v>
      </c>
      <c r="X588" s="49">
        <v>21600</v>
      </c>
      <c r="Y588">
        <f t="shared" si="77"/>
        <v>24</v>
      </c>
      <c r="AA588" s="62">
        <v>6</v>
      </c>
    </row>
    <row r="589" spans="1:27">
      <c r="A589">
        <v>588</v>
      </c>
      <c r="B589" t="s">
        <v>45</v>
      </c>
      <c r="C589">
        <v>18</v>
      </c>
      <c r="D589" s="35">
        <f t="shared" si="80"/>
        <v>94910889</v>
      </c>
      <c r="E589" s="38">
        <v>200007</v>
      </c>
      <c r="F589">
        <f t="shared" si="81"/>
        <v>10001</v>
      </c>
      <c r="H589" s="37">
        <v>2780388000</v>
      </c>
      <c r="I589" s="37">
        <f t="shared" si="79"/>
        <v>9449076</v>
      </c>
      <c r="J589" s="26">
        <v>12</v>
      </c>
      <c r="L589">
        <v>588</v>
      </c>
      <c r="M589">
        <f t="shared" si="74"/>
        <v>552413</v>
      </c>
      <c r="N589">
        <v>2021</v>
      </c>
      <c r="O589" s="42">
        <v>414523</v>
      </c>
      <c r="P589" s="47">
        <f t="shared" si="78"/>
        <v>4974276</v>
      </c>
      <c r="Q589" s="26">
        <v>900</v>
      </c>
      <c r="R589">
        <v>970</v>
      </c>
      <c r="S589" s="19" t="s">
        <v>101</v>
      </c>
      <c r="T589" s="19" t="s">
        <v>122</v>
      </c>
      <c r="U589" s="24">
        <v>5.9999999999999995E-4</v>
      </c>
      <c r="W589">
        <f t="shared" si="73"/>
        <v>23280</v>
      </c>
      <c r="X589" s="50">
        <v>21600</v>
      </c>
      <c r="Y589">
        <f t="shared" si="77"/>
        <v>24</v>
      </c>
      <c r="AA589" s="63">
        <v>6</v>
      </c>
    </row>
    <row r="590" spans="1:27">
      <c r="A590">
        <v>589</v>
      </c>
      <c r="B590" t="s">
        <v>45</v>
      </c>
      <c r="C590">
        <v>19</v>
      </c>
      <c r="D590" s="35">
        <f t="shared" si="80"/>
        <v>95110896</v>
      </c>
      <c r="E590" s="38">
        <v>210008</v>
      </c>
      <c r="F590">
        <f t="shared" si="81"/>
        <v>10001</v>
      </c>
      <c r="H590" s="37">
        <v>1860599728</v>
      </c>
      <c r="I590" s="37">
        <f t="shared" si="79"/>
        <v>-919788272</v>
      </c>
      <c r="J590" s="27">
        <v>18</v>
      </c>
      <c r="L590">
        <v>589</v>
      </c>
      <c r="M590">
        <f t="shared" si="74"/>
        <v>554434</v>
      </c>
      <c r="N590">
        <v>2021</v>
      </c>
      <c r="O590" s="41">
        <v>276732</v>
      </c>
      <c r="P590" s="47">
        <f t="shared" si="78"/>
        <v>4981176</v>
      </c>
      <c r="Q590" s="27">
        <v>900</v>
      </c>
      <c r="R590">
        <v>970</v>
      </c>
      <c r="S590" s="19" t="s">
        <v>101</v>
      </c>
      <c r="T590" s="19" t="s">
        <v>122</v>
      </c>
      <c r="U590" s="24">
        <v>5.9999999999999995E-4</v>
      </c>
      <c r="W590">
        <f t="shared" si="73"/>
        <v>23280</v>
      </c>
      <c r="X590" s="49">
        <v>21600</v>
      </c>
      <c r="Y590">
        <f t="shared" si="77"/>
        <v>24</v>
      </c>
      <c r="AA590" s="62">
        <v>6</v>
      </c>
    </row>
    <row r="591" spans="1:27">
      <c r="A591">
        <v>590</v>
      </c>
      <c r="B591" t="s">
        <v>45</v>
      </c>
      <c r="C591">
        <v>20</v>
      </c>
      <c r="D591" s="35">
        <f t="shared" si="80"/>
        <v>95320904</v>
      </c>
      <c r="E591" s="38">
        <v>220009</v>
      </c>
      <c r="F591">
        <f t="shared" si="81"/>
        <v>10001</v>
      </c>
      <c r="H591" s="37">
        <v>1866922928</v>
      </c>
      <c r="I591" s="37">
        <f t="shared" si="79"/>
        <v>6323200</v>
      </c>
      <c r="J591" s="26">
        <v>18</v>
      </c>
      <c r="L591">
        <v>590</v>
      </c>
      <c r="M591">
        <f t="shared" si="74"/>
        <v>556455</v>
      </c>
      <c r="N591">
        <v>2021</v>
      </c>
      <c r="O591" s="42">
        <v>277016</v>
      </c>
      <c r="P591" s="47">
        <f t="shared" si="78"/>
        <v>4986288</v>
      </c>
      <c r="Q591" s="26">
        <v>900</v>
      </c>
      <c r="R591">
        <v>970</v>
      </c>
      <c r="S591" s="19" t="s">
        <v>102</v>
      </c>
      <c r="T591" s="19" t="s">
        <v>122</v>
      </c>
      <c r="U591" s="24">
        <v>5.9999999999999995E-4</v>
      </c>
      <c r="W591">
        <f t="shared" si="73"/>
        <v>23280</v>
      </c>
      <c r="X591" s="50">
        <v>21600</v>
      </c>
      <c r="Y591">
        <f t="shared" si="77"/>
        <v>24</v>
      </c>
      <c r="AA591" s="63">
        <v>6</v>
      </c>
    </row>
    <row r="592" spans="1:27">
      <c r="A592" s="6">
        <v>591</v>
      </c>
      <c r="B592" s="6" t="s">
        <v>46</v>
      </c>
      <c r="C592" s="6">
        <v>1</v>
      </c>
      <c r="D592" s="36">
        <f>D591+E591</f>
        <v>95540913</v>
      </c>
      <c r="E592" s="39">
        <v>7000000</v>
      </c>
      <c r="F592" s="6">
        <f t="shared" si="81"/>
        <v>6779991</v>
      </c>
      <c r="H592" s="37">
        <v>8428602156</v>
      </c>
      <c r="I592" s="37">
        <f t="shared" si="79"/>
        <v>6561679228</v>
      </c>
      <c r="J592" s="27">
        <v>4</v>
      </c>
      <c r="L592" s="6">
        <v>591</v>
      </c>
      <c r="M592">
        <f t="shared" si="74"/>
        <v>558476</v>
      </c>
      <c r="N592">
        <v>2021</v>
      </c>
      <c r="O592" s="41">
        <v>1247624</v>
      </c>
      <c r="P592" s="47">
        <f t="shared" si="78"/>
        <v>4990496</v>
      </c>
      <c r="Q592" s="27">
        <v>910</v>
      </c>
      <c r="R592">
        <v>980</v>
      </c>
      <c r="S592" s="19" t="s">
        <v>101</v>
      </c>
      <c r="T592" s="19" t="s">
        <v>122</v>
      </c>
      <c r="U592" s="24">
        <v>5.9999999999999995E-4</v>
      </c>
      <c r="W592">
        <f t="shared" si="73"/>
        <v>23520</v>
      </c>
      <c r="X592" s="49">
        <v>21840</v>
      </c>
      <c r="Y592">
        <f t="shared" si="77"/>
        <v>24</v>
      </c>
      <c r="AA592" s="62">
        <v>6</v>
      </c>
    </row>
    <row r="593" spans="1:27">
      <c r="A593">
        <v>592</v>
      </c>
      <c r="B593" t="s">
        <v>46</v>
      </c>
      <c r="C593">
        <v>2</v>
      </c>
      <c r="D593" s="35">
        <f t="shared" ref="D593:D601" si="82">D592+E592</f>
        <v>102540913</v>
      </c>
      <c r="E593" s="38">
        <v>140001</v>
      </c>
      <c r="F593">
        <f t="shared" si="81"/>
        <v>-6859999</v>
      </c>
      <c r="H593" s="37">
        <v>8457149480</v>
      </c>
      <c r="I593" s="37">
        <f t="shared" si="79"/>
        <v>28547324</v>
      </c>
      <c r="J593" s="26">
        <v>4</v>
      </c>
      <c r="L593">
        <v>592</v>
      </c>
      <c r="M593">
        <f t="shared" si="74"/>
        <v>560497</v>
      </c>
      <c r="N593">
        <v>2021</v>
      </c>
      <c r="O593" s="42">
        <v>1248952</v>
      </c>
      <c r="P593" s="47">
        <f t="shared" si="78"/>
        <v>4995808</v>
      </c>
      <c r="Q593" s="26">
        <v>910</v>
      </c>
      <c r="R593">
        <v>980</v>
      </c>
      <c r="S593" s="19" t="s">
        <v>101</v>
      </c>
      <c r="T593" s="19" t="s">
        <v>122</v>
      </c>
      <c r="U593" s="24">
        <v>5.9999999999999995E-4</v>
      </c>
      <c r="W593">
        <f t="shared" si="73"/>
        <v>23520</v>
      </c>
      <c r="X593" s="50">
        <v>21840</v>
      </c>
      <c r="Y593">
        <f t="shared" si="77"/>
        <v>24</v>
      </c>
      <c r="AA593" s="63">
        <v>6</v>
      </c>
    </row>
    <row r="594" spans="1:27">
      <c r="A594">
        <v>593</v>
      </c>
      <c r="B594" t="s">
        <v>46</v>
      </c>
      <c r="C594">
        <v>3</v>
      </c>
      <c r="D594" s="35">
        <f t="shared" si="82"/>
        <v>102680914</v>
      </c>
      <c r="E594" s="38">
        <v>150002</v>
      </c>
      <c r="F594">
        <f t="shared" si="81"/>
        <v>10001</v>
      </c>
      <c r="H594" s="37">
        <v>2827874556</v>
      </c>
      <c r="I594" s="37">
        <f t="shared" si="79"/>
        <v>-5629274924</v>
      </c>
      <c r="J594" s="27">
        <v>12</v>
      </c>
      <c r="L594">
        <v>593</v>
      </c>
      <c r="M594">
        <f t="shared" si="74"/>
        <v>562518</v>
      </c>
      <c r="N594">
        <v>2021</v>
      </c>
      <c r="O594" s="41">
        <v>416636</v>
      </c>
      <c r="P594" s="47">
        <f t="shared" si="78"/>
        <v>4999632</v>
      </c>
      <c r="Q594" s="27">
        <v>910</v>
      </c>
      <c r="R594">
        <v>980</v>
      </c>
      <c r="S594" s="19" t="s">
        <v>101</v>
      </c>
      <c r="T594" s="19" t="s">
        <v>122</v>
      </c>
      <c r="U594" s="24">
        <v>5.9999999999999995E-4</v>
      </c>
      <c r="W594">
        <f t="shared" si="73"/>
        <v>23520</v>
      </c>
      <c r="X594" s="49">
        <v>21840</v>
      </c>
      <c r="Y594">
        <f t="shared" si="77"/>
        <v>24</v>
      </c>
      <c r="AA594" s="62">
        <v>6</v>
      </c>
    </row>
    <row r="595" spans="1:27">
      <c r="A595">
        <v>594</v>
      </c>
      <c r="B595" t="s">
        <v>46</v>
      </c>
      <c r="C595">
        <v>4</v>
      </c>
      <c r="D595" s="35">
        <f t="shared" si="82"/>
        <v>102830916</v>
      </c>
      <c r="E595" s="38">
        <v>160003</v>
      </c>
      <c r="F595">
        <f t="shared" si="81"/>
        <v>10001</v>
      </c>
      <c r="H595" s="37">
        <v>2837420092</v>
      </c>
      <c r="I595" s="37">
        <f t="shared" si="79"/>
        <v>9545536</v>
      </c>
      <c r="J595" s="26">
        <v>12</v>
      </c>
      <c r="L595">
        <v>594</v>
      </c>
      <c r="M595">
        <f t="shared" si="74"/>
        <v>564539</v>
      </c>
      <c r="N595">
        <v>2021</v>
      </c>
      <c r="O595" s="42">
        <v>417069</v>
      </c>
      <c r="P595" s="47">
        <f t="shared" si="78"/>
        <v>5004828</v>
      </c>
      <c r="Q595" s="26">
        <v>910</v>
      </c>
      <c r="R595">
        <v>980</v>
      </c>
      <c r="S595" s="19" t="s">
        <v>101</v>
      </c>
      <c r="T595" s="19" t="s">
        <v>122</v>
      </c>
      <c r="U595" s="24">
        <v>5.9999999999999995E-4</v>
      </c>
      <c r="W595">
        <f t="shared" si="73"/>
        <v>23520</v>
      </c>
      <c r="X595" s="50">
        <v>21840</v>
      </c>
      <c r="Y595">
        <f t="shared" si="77"/>
        <v>24</v>
      </c>
      <c r="AA595" s="63">
        <v>6</v>
      </c>
    </row>
    <row r="596" spans="1:27">
      <c r="A596">
        <v>595</v>
      </c>
      <c r="B596" t="s">
        <v>46</v>
      </c>
      <c r="C596">
        <v>5</v>
      </c>
      <c r="D596" s="35">
        <f t="shared" si="82"/>
        <v>102990919</v>
      </c>
      <c r="E596" s="38">
        <v>170004</v>
      </c>
      <c r="F596">
        <f t="shared" si="81"/>
        <v>10001</v>
      </c>
      <c r="H596" s="37">
        <v>1898699764</v>
      </c>
      <c r="I596" s="37">
        <f t="shared" si="79"/>
        <v>-938720328</v>
      </c>
      <c r="J596" s="27">
        <v>18</v>
      </c>
      <c r="L596">
        <v>595</v>
      </c>
      <c r="M596">
        <f t="shared" si="74"/>
        <v>566560</v>
      </c>
      <c r="N596">
        <v>2021</v>
      </c>
      <c r="O596" s="41">
        <v>278435</v>
      </c>
      <c r="P596" s="47">
        <f t="shared" si="78"/>
        <v>5011830</v>
      </c>
      <c r="Q596" s="27">
        <v>910</v>
      </c>
      <c r="R596">
        <v>980</v>
      </c>
      <c r="S596" s="19" t="s">
        <v>102</v>
      </c>
      <c r="T596" s="19" t="s">
        <v>122</v>
      </c>
      <c r="U596" s="24">
        <v>5.9999999999999995E-4</v>
      </c>
      <c r="W596">
        <f t="shared" si="73"/>
        <v>23520</v>
      </c>
      <c r="X596" s="49">
        <v>21840</v>
      </c>
      <c r="Y596">
        <f t="shared" si="77"/>
        <v>24</v>
      </c>
      <c r="AA596" s="62">
        <v>6</v>
      </c>
    </row>
    <row r="597" spans="1:27">
      <c r="A597">
        <v>596</v>
      </c>
      <c r="B597" t="s">
        <v>46</v>
      </c>
      <c r="C597">
        <v>6</v>
      </c>
      <c r="D597" s="35">
        <f t="shared" si="82"/>
        <v>103160923</v>
      </c>
      <c r="E597" s="38">
        <v>180005</v>
      </c>
      <c r="F597">
        <f t="shared" si="81"/>
        <v>10001</v>
      </c>
      <c r="H597" s="37">
        <v>1905087288</v>
      </c>
      <c r="I597" s="37">
        <f t="shared" si="79"/>
        <v>6387524</v>
      </c>
      <c r="J597" s="26">
        <v>18</v>
      </c>
      <c r="L597">
        <v>596</v>
      </c>
      <c r="M597">
        <f t="shared" si="74"/>
        <v>568581</v>
      </c>
      <c r="N597">
        <v>2021</v>
      </c>
      <c r="O597" s="42">
        <v>278709</v>
      </c>
      <c r="P597" s="47">
        <f t="shared" si="78"/>
        <v>5016762</v>
      </c>
      <c r="Q597" s="26">
        <v>910</v>
      </c>
      <c r="R597">
        <v>980</v>
      </c>
      <c r="S597" s="19" t="s">
        <v>101</v>
      </c>
      <c r="T597" s="19" t="s">
        <v>122</v>
      </c>
      <c r="U597" s="24">
        <v>5.9999999999999995E-4</v>
      </c>
      <c r="W597">
        <f t="shared" si="73"/>
        <v>23520</v>
      </c>
      <c r="X597" s="50">
        <v>21840</v>
      </c>
      <c r="Y597">
        <f t="shared" si="77"/>
        <v>24</v>
      </c>
      <c r="AA597" s="63">
        <v>6</v>
      </c>
    </row>
    <row r="598" spans="1:27">
      <c r="A598">
        <v>597</v>
      </c>
      <c r="B598" t="s">
        <v>46</v>
      </c>
      <c r="C598">
        <v>7</v>
      </c>
      <c r="D598" s="35">
        <f t="shared" si="82"/>
        <v>103340928</v>
      </c>
      <c r="E598" s="38">
        <v>190006</v>
      </c>
      <c r="F598">
        <f t="shared" si="81"/>
        <v>10001</v>
      </c>
      <c r="H598" s="37">
        <v>1911485576</v>
      </c>
      <c r="I598" s="37">
        <f t="shared" si="79"/>
        <v>6398288</v>
      </c>
      <c r="J598" s="27">
        <v>18</v>
      </c>
      <c r="L598">
        <v>597</v>
      </c>
      <c r="M598">
        <f t="shared" si="74"/>
        <v>570602</v>
      </c>
      <c r="N598">
        <v>2021</v>
      </c>
      <c r="O598" s="41">
        <v>279003</v>
      </c>
      <c r="P598" s="47">
        <f t="shared" si="78"/>
        <v>5022054</v>
      </c>
      <c r="Q598" s="27">
        <v>910</v>
      </c>
      <c r="R598">
        <v>980</v>
      </c>
      <c r="S598" s="19" t="s">
        <v>101</v>
      </c>
      <c r="T598" s="19" t="s">
        <v>122</v>
      </c>
      <c r="U598" s="24">
        <v>5.9999999999999995E-4</v>
      </c>
      <c r="W598">
        <f t="shared" si="73"/>
        <v>23520</v>
      </c>
      <c r="X598" s="49">
        <v>21840</v>
      </c>
      <c r="Y598">
        <f t="shared" si="77"/>
        <v>24</v>
      </c>
      <c r="AA598" s="62">
        <v>6</v>
      </c>
    </row>
    <row r="599" spans="1:27">
      <c r="A599">
        <v>598</v>
      </c>
      <c r="B599" t="s">
        <v>46</v>
      </c>
      <c r="C599">
        <v>8</v>
      </c>
      <c r="D599" s="35">
        <f t="shared" si="82"/>
        <v>103530934</v>
      </c>
      <c r="E599" s="38">
        <v>200007</v>
      </c>
      <c r="F599">
        <f t="shared" si="81"/>
        <v>10001</v>
      </c>
      <c r="H599" s="37">
        <v>2157361700</v>
      </c>
      <c r="I599" s="37">
        <f t="shared" si="79"/>
        <v>245876124</v>
      </c>
      <c r="J599" s="26">
        <v>16</v>
      </c>
      <c r="L599">
        <v>598</v>
      </c>
      <c r="M599">
        <f t="shared" si="74"/>
        <v>572623</v>
      </c>
      <c r="N599">
        <v>2021</v>
      </c>
      <c r="O599" s="42">
        <v>314145</v>
      </c>
      <c r="P599" s="47">
        <f t="shared" si="78"/>
        <v>5026320</v>
      </c>
      <c r="Q599" s="26">
        <v>910</v>
      </c>
      <c r="R599">
        <v>980</v>
      </c>
      <c r="S599" s="19" t="s">
        <v>101</v>
      </c>
      <c r="T599" s="19" t="s">
        <v>122</v>
      </c>
      <c r="U599" s="24">
        <v>5.9999999999999995E-4</v>
      </c>
      <c r="W599">
        <f t="shared" si="73"/>
        <v>23520</v>
      </c>
      <c r="X599" s="50">
        <v>21840</v>
      </c>
      <c r="Y599">
        <f t="shared" si="77"/>
        <v>24</v>
      </c>
      <c r="AA599" s="63">
        <v>6</v>
      </c>
    </row>
    <row r="600" spans="1:27">
      <c r="A600">
        <v>599</v>
      </c>
      <c r="B600" t="s">
        <v>46</v>
      </c>
      <c r="C600">
        <v>9</v>
      </c>
      <c r="D600" s="35">
        <f t="shared" si="82"/>
        <v>103730941</v>
      </c>
      <c r="E600" s="38">
        <v>210008</v>
      </c>
      <c r="F600">
        <f t="shared" si="81"/>
        <v>10001</v>
      </c>
      <c r="H600" s="37">
        <v>2164582992</v>
      </c>
      <c r="I600" s="37">
        <f t="shared" si="79"/>
        <v>7221292</v>
      </c>
      <c r="J600" s="27">
        <v>16</v>
      </c>
      <c r="L600">
        <v>599</v>
      </c>
      <c r="M600">
        <f t="shared" si="74"/>
        <v>574644</v>
      </c>
      <c r="N600">
        <v>2021</v>
      </c>
      <c r="O600" s="41">
        <v>314469</v>
      </c>
      <c r="P600" s="47">
        <f t="shared" si="78"/>
        <v>5031504</v>
      </c>
      <c r="Q600" s="27">
        <v>910</v>
      </c>
      <c r="R600">
        <v>980</v>
      </c>
      <c r="S600" s="19" t="s">
        <v>101</v>
      </c>
      <c r="T600" s="19" t="s">
        <v>122</v>
      </c>
      <c r="U600" s="24">
        <v>5.9999999999999995E-4</v>
      </c>
      <c r="W600">
        <f t="shared" si="73"/>
        <v>23520</v>
      </c>
      <c r="X600" s="49">
        <v>21840</v>
      </c>
      <c r="Y600">
        <f t="shared" si="77"/>
        <v>24</v>
      </c>
      <c r="AA600" s="62">
        <v>6</v>
      </c>
    </row>
    <row r="601" spans="1:27" ht="17.25" thickBot="1">
      <c r="A601">
        <v>600</v>
      </c>
      <c r="B601" t="s">
        <v>46</v>
      </c>
      <c r="C601">
        <v>10</v>
      </c>
      <c r="D601" s="35">
        <f t="shared" si="82"/>
        <v>103940949</v>
      </c>
      <c r="E601" s="38">
        <v>220009</v>
      </c>
      <c r="F601">
        <f t="shared" si="81"/>
        <v>10001</v>
      </c>
      <c r="H601" s="37">
        <v>2171816348</v>
      </c>
      <c r="I601" s="37">
        <f t="shared" si="79"/>
        <v>7233356</v>
      </c>
      <c r="J601" s="29">
        <v>16</v>
      </c>
      <c r="L601">
        <v>600</v>
      </c>
      <c r="M601">
        <f t="shared" si="74"/>
        <v>576665</v>
      </c>
      <c r="N601">
        <v>2021</v>
      </c>
      <c r="O601" s="44">
        <v>314786</v>
      </c>
      <c r="P601" s="47">
        <f t="shared" si="78"/>
        <v>5036576</v>
      </c>
      <c r="Q601" s="29">
        <v>910</v>
      </c>
      <c r="R601">
        <v>980</v>
      </c>
      <c r="S601" s="19" t="s">
        <v>102</v>
      </c>
      <c r="T601" s="19" t="s">
        <v>122</v>
      </c>
      <c r="U601" s="24">
        <v>5.9999999999999995E-4</v>
      </c>
      <c r="W601">
        <f t="shared" si="73"/>
        <v>23520</v>
      </c>
      <c r="X601" s="52">
        <v>21840</v>
      </c>
      <c r="Y601">
        <f t="shared" si="77"/>
        <v>24</v>
      </c>
      <c r="AA601" s="31">
        <v>6</v>
      </c>
    </row>
    <row r="602" spans="1:27">
      <c r="A602" s="6">
        <v>601</v>
      </c>
      <c r="B602" s="6" t="s">
        <v>46</v>
      </c>
      <c r="C602" s="6">
        <v>11</v>
      </c>
      <c r="D602" s="36">
        <f>D601+E601</f>
        <v>104160958</v>
      </c>
      <c r="E602" s="39">
        <v>10000000</v>
      </c>
      <c r="F602" s="6">
        <f t="shared" si="81"/>
        <v>9779991</v>
      </c>
      <c r="H602" s="37">
        <v>4658005170</v>
      </c>
      <c r="I602" s="37">
        <f t="shared" si="79"/>
        <v>2486188822</v>
      </c>
      <c r="J602" s="30">
        <v>8</v>
      </c>
      <c r="L602" s="6">
        <v>601</v>
      </c>
      <c r="M602">
        <f t="shared" si="74"/>
        <v>578686</v>
      </c>
      <c r="N602">
        <v>2021</v>
      </c>
      <c r="O602" s="45">
        <v>661718</v>
      </c>
      <c r="P602" s="47">
        <f t="shared" si="78"/>
        <v>5293744</v>
      </c>
      <c r="Q602" s="30">
        <v>920</v>
      </c>
      <c r="R602">
        <v>990</v>
      </c>
      <c r="S602" s="19" t="s">
        <v>101</v>
      </c>
      <c r="T602" s="19" t="s">
        <v>122</v>
      </c>
      <c r="U602" s="24">
        <v>5.9999999999999995E-4</v>
      </c>
      <c r="W602">
        <f t="shared" si="73"/>
        <v>23760</v>
      </c>
      <c r="X602" s="53">
        <v>22080</v>
      </c>
      <c r="Y602">
        <f t="shared" si="77"/>
        <v>24</v>
      </c>
      <c r="AA602" s="65">
        <v>6</v>
      </c>
    </row>
    <row r="603" spans="1:27">
      <c r="A603">
        <v>602</v>
      </c>
      <c r="B603" t="s">
        <v>46</v>
      </c>
      <c r="C603">
        <v>12</v>
      </c>
      <c r="D603" s="35">
        <f>D602+E602</f>
        <v>114160958</v>
      </c>
      <c r="E603" s="38">
        <v>200001</v>
      </c>
      <c r="F603">
        <f t="shared" si="81"/>
        <v>-9799999</v>
      </c>
      <c r="H603" s="37">
        <v>4673518884</v>
      </c>
      <c r="I603" s="37">
        <f t="shared" si="79"/>
        <v>15513714</v>
      </c>
      <c r="J603" s="26">
        <v>8</v>
      </c>
      <c r="L603">
        <v>602</v>
      </c>
      <c r="M603">
        <f t="shared" si="74"/>
        <v>580707</v>
      </c>
      <c r="N603">
        <v>2021</v>
      </c>
      <c r="O603" s="42">
        <v>680112</v>
      </c>
      <c r="P603" s="47">
        <f t="shared" si="78"/>
        <v>5440896</v>
      </c>
      <c r="Q603" s="26">
        <v>920</v>
      </c>
      <c r="R603">
        <v>990</v>
      </c>
      <c r="S603" s="19" t="s">
        <v>101</v>
      </c>
      <c r="T603" s="19" t="s">
        <v>122</v>
      </c>
      <c r="U603" s="24">
        <v>5.9999999999999995E-4</v>
      </c>
      <c r="W603">
        <f t="shared" si="73"/>
        <v>23760</v>
      </c>
      <c r="X603" s="50">
        <v>22080</v>
      </c>
      <c r="Y603">
        <f t="shared" si="77"/>
        <v>24</v>
      </c>
      <c r="AA603" s="63">
        <v>6</v>
      </c>
    </row>
    <row r="604" spans="1:27">
      <c r="A604">
        <v>603</v>
      </c>
      <c r="B604" t="s">
        <v>46</v>
      </c>
      <c r="C604">
        <v>13</v>
      </c>
      <c r="D604" s="35">
        <f t="shared" ref="D604:D611" si="83">D603+E603</f>
        <v>114360959</v>
      </c>
      <c r="E604" s="38">
        <v>210002</v>
      </c>
      <c r="F604">
        <f t="shared" si="81"/>
        <v>10001</v>
      </c>
      <c r="H604" s="37">
        <v>3125257452</v>
      </c>
      <c r="I604" s="37">
        <f t="shared" si="79"/>
        <v>-1548261432</v>
      </c>
      <c r="J604" s="27">
        <v>12</v>
      </c>
      <c r="L604">
        <v>603</v>
      </c>
      <c r="M604">
        <f t="shared" si="74"/>
        <v>582728</v>
      </c>
      <c r="N604">
        <v>2021</v>
      </c>
      <c r="O604" s="41">
        <v>453752</v>
      </c>
      <c r="P604" s="47">
        <f t="shared" si="78"/>
        <v>5445024</v>
      </c>
      <c r="Q604" s="27">
        <v>920</v>
      </c>
      <c r="R604">
        <v>990</v>
      </c>
      <c r="S604" s="19" t="s">
        <v>101</v>
      </c>
      <c r="T604" s="19" t="s">
        <v>122</v>
      </c>
      <c r="U604" s="24">
        <v>5.9999999999999995E-4</v>
      </c>
      <c r="W604">
        <f t="shared" si="73"/>
        <v>23760</v>
      </c>
      <c r="X604" s="49">
        <v>22080</v>
      </c>
      <c r="Y604">
        <f t="shared" si="77"/>
        <v>24</v>
      </c>
      <c r="AA604" s="62">
        <v>6</v>
      </c>
    </row>
    <row r="605" spans="1:27">
      <c r="A605">
        <v>604</v>
      </c>
      <c r="B605" t="s">
        <v>46</v>
      </c>
      <c r="C605">
        <v>14</v>
      </c>
      <c r="D605" s="35">
        <f t="shared" si="83"/>
        <v>114570961</v>
      </c>
      <c r="E605" s="38">
        <v>220003</v>
      </c>
      <c r="F605">
        <f t="shared" si="81"/>
        <v>10001</v>
      </c>
      <c r="H605" s="37">
        <v>3135631716</v>
      </c>
      <c r="I605" s="37">
        <f t="shared" si="79"/>
        <v>10374264</v>
      </c>
      <c r="J605" s="26">
        <v>12</v>
      </c>
      <c r="L605">
        <v>604</v>
      </c>
      <c r="M605">
        <f t="shared" si="74"/>
        <v>584749</v>
      </c>
      <c r="N605">
        <v>2021</v>
      </c>
      <c r="O605" s="42">
        <v>454182</v>
      </c>
      <c r="P605" s="47">
        <f t="shared" si="78"/>
        <v>5450184</v>
      </c>
      <c r="Q605" s="26">
        <v>920</v>
      </c>
      <c r="R605">
        <v>990</v>
      </c>
      <c r="S605" s="19" t="s">
        <v>101</v>
      </c>
      <c r="T605" s="19" t="s">
        <v>122</v>
      </c>
      <c r="U605" s="24">
        <v>5.9999999999999995E-4</v>
      </c>
      <c r="W605">
        <f t="shared" si="73"/>
        <v>23760</v>
      </c>
      <c r="X605" s="50">
        <v>22080</v>
      </c>
      <c r="Y605">
        <f t="shared" si="77"/>
        <v>24</v>
      </c>
      <c r="AA605" s="63">
        <v>6</v>
      </c>
    </row>
    <row r="606" spans="1:27">
      <c r="A606">
        <v>605</v>
      </c>
      <c r="B606" t="s">
        <v>46</v>
      </c>
      <c r="C606">
        <v>15</v>
      </c>
      <c r="D606" s="35">
        <f t="shared" si="83"/>
        <v>114790964</v>
      </c>
      <c r="E606" s="38">
        <v>230004</v>
      </c>
      <c r="F606">
        <f t="shared" si="81"/>
        <v>10001</v>
      </c>
      <c r="H606" s="37">
        <v>9440429742</v>
      </c>
      <c r="I606" s="37">
        <f t="shared" si="79"/>
        <v>6304798026</v>
      </c>
      <c r="J606" s="27">
        <v>4</v>
      </c>
      <c r="L606">
        <v>605</v>
      </c>
      <c r="M606">
        <f t="shared" si="74"/>
        <v>586770</v>
      </c>
      <c r="N606">
        <v>2021</v>
      </c>
      <c r="O606" s="41">
        <v>1364264</v>
      </c>
      <c r="P606" s="47">
        <f t="shared" si="78"/>
        <v>5457056</v>
      </c>
      <c r="Q606" s="27">
        <v>920</v>
      </c>
      <c r="R606">
        <v>990</v>
      </c>
      <c r="S606" s="19" t="s">
        <v>102</v>
      </c>
      <c r="T606" s="19" t="s">
        <v>122</v>
      </c>
      <c r="U606" s="24">
        <v>5.9999999999999995E-4</v>
      </c>
      <c r="W606">
        <f t="shared" si="73"/>
        <v>23760</v>
      </c>
      <c r="X606" s="49">
        <v>22080</v>
      </c>
      <c r="Y606">
        <f t="shared" si="77"/>
        <v>24</v>
      </c>
      <c r="AA606" s="62">
        <v>6</v>
      </c>
    </row>
    <row r="607" spans="1:27">
      <c r="A607">
        <v>606</v>
      </c>
      <c r="B607" t="s">
        <v>47</v>
      </c>
      <c r="C607">
        <v>1</v>
      </c>
      <c r="D607" s="35">
        <f t="shared" si="83"/>
        <v>115020968</v>
      </c>
      <c r="E607" s="38">
        <v>240005</v>
      </c>
      <c r="F607">
        <f t="shared" si="81"/>
        <v>10001</v>
      </c>
      <c r="H607" s="37">
        <v>9471663612</v>
      </c>
      <c r="I607" s="37">
        <f t="shared" si="79"/>
        <v>31233870</v>
      </c>
      <c r="J607" s="26">
        <v>4</v>
      </c>
      <c r="L607">
        <v>606</v>
      </c>
      <c r="M607">
        <f t="shared" si="74"/>
        <v>588791</v>
      </c>
      <c r="N607">
        <v>2021</v>
      </c>
      <c r="O607" s="42">
        <v>1365544</v>
      </c>
      <c r="P607" s="47">
        <f t="shared" si="78"/>
        <v>5462176</v>
      </c>
      <c r="Q607" s="26">
        <v>920</v>
      </c>
      <c r="R607">
        <v>990</v>
      </c>
      <c r="S607" s="19" t="s">
        <v>101</v>
      </c>
      <c r="T607" s="19" t="s">
        <v>122</v>
      </c>
      <c r="U607" s="24">
        <v>5.9999999999999995E-4</v>
      </c>
      <c r="W607">
        <f t="shared" si="73"/>
        <v>23760</v>
      </c>
      <c r="X607" s="50">
        <v>22080</v>
      </c>
      <c r="Y607">
        <f t="shared" si="77"/>
        <v>24</v>
      </c>
      <c r="AA607" s="63">
        <v>6</v>
      </c>
    </row>
    <row r="608" spans="1:27">
      <c r="A608">
        <v>607</v>
      </c>
      <c r="B608" t="s">
        <v>47</v>
      </c>
      <c r="C608">
        <v>2</v>
      </c>
      <c r="D608" s="35">
        <f t="shared" si="83"/>
        <v>115260973</v>
      </c>
      <c r="E608" s="38">
        <v>250006</v>
      </c>
      <c r="F608">
        <f t="shared" si="81"/>
        <v>10001</v>
      </c>
      <c r="H608" s="37">
        <v>2112030396</v>
      </c>
      <c r="I608" s="37">
        <f t="shared" si="79"/>
        <v>-7359633216</v>
      </c>
      <c r="J608" s="27">
        <v>18</v>
      </c>
      <c r="L608">
        <v>607</v>
      </c>
      <c r="M608">
        <f t="shared" si="74"/>
        <v>590812</v>
      </c>
      <c r="N608">
        <v>2021</v>
      </c>
      <c r="O608" s="41">
        <v>303798</v>
      </c>
      <c r="P608" s="47">
        <f t="shared" si="78"/>
        <v>5468364</v>
      </c>
      <c r="Q608" s="27">
        <v>920</v>
      </c>
      <c r="R608">
        <v>990</v>
      </c>
      <c r="S608" s="19" t="s">
        <v>101</v>
      </c>
      <c r="T608" s="19" t="s">
        <v>122</v>
      </c>
      <c r="U608" s="24">
        <v>5.9999999999999995E-4</v>
      </c>
      <c r="W608">
        <f t="shared" si="73"/>
        <v>23760</v>
      </c>
      <c r="X608" s="49">
        <v>22080</v>
      </c>
      <c r="Y608">
        <f t="shared" si="77"/>
        <v>24</v>
      </c>
      <c r="AA608" s="62">
        <v>6</v>
      </c>
    </row>
    <row r="609" spans="1:27">
      <c r="A609">
        <v>608</v>
      </c>
      <c r="B609" t="s">
        <v>47</v>
      </c>
      <c r="C609">
        <v>3</v>
      </c>
      <c r="D609" s="35">
        <f t="shared" si="83"/>
        <v>115510979</v>
      </c>
      <c r="E609" s="38">
        <v>260007</v>
      </c>
      <c r="F609">
        <f t="shared" si="81"/>
        <v>10001</v>
      </c>
      <c r="H609" s="37">
        <v>2118995046</v>
      </c>
      <c r="I609" s="37">
        <f t="shared" si="79"/>
        <v>6964650</v>
      </c>
      <c r="J609" s="26">
        <v>18</v>
      </c>
      <c r="L609">
        <v>608</v>
      </c>
      <c r="M609">
        <f t="shared" si="74"/>
        <v>592833</v>
      </c>
      <c r="N609">
        <v>2021</v>
      </c>
      <c r="O609" s="42">
        <v>304098</v>
      </c>
      <c r="P609" s="47">
        <f t="shared" si="78"/>
        <v>5473764</v>
      </c>
      <c r="Q609" s="26">
        <v>920</v>
      </c>
      <c r="R609">
        <v>990</v>
      </c>
      <c r="S609" s="19" t="s">
        <v>101</v>
      </c>
      <c r="T609" s="19" t="s">
        <v>122</v>
      </c>
      <c r="U609" s="24">
        <v>5.9999999999999995E-4</v>
      </c>
      <c r="W609">
        <f t="shared" si="73"/>
        <v>23760</v>
      </c>
      <c r="X609" s="50">
        <v>22080</v>
      </c>
      <c r="Y609">
        <f t="shared" si="77"/>
        <v>24</v>
      </c>
      <c r="AA609" s="63">
        <v>6</v>
      </c>
    </row>
    <row r="610" spans="1:27">
      <c r="A610">
        <v>609</v>
      </c>
      <c r="B610" t="s">
        <v>47</v>
      </c>
      <c r="C610">
        <v>4</v>
      </c>
      <c r="D610" s="35">
        <f t="shared" si="83"/>
        <v>115770986</v>
      </c>
      <c r="E610" s="38">
        <v>270008</v>
      </c>
      <c r="F610">
        <f t="shared" si="81"/>
        <v>10001</v>
      </c>
      <c r="H610" s="37">
        <v>2125971198</v>
      </c>
      <c r="I610" s="37">
        <f t="shared" si="79"/>
        <v>6976152</v>
      </c>
      <c r="J610" s="27">
        <v>18</v>
      </c>
      <c r="L610">
        <v>609</v>
      </c>
      <c r="M610">
        <f t="shared" si="74"/>
        <v>594854</v>
      </c>
      <c r="N610">
        <v>2021</v>
      </c>
      <c r="O610" s="41">
        <v>304406</v>
      </c>
      <c r="P610" s="47">
        <f t="shared" si="78"/>
        <v>5479308</v>
      </c>
      <c r="Q610" s="27">
        <v>920</v>
      </c>
      <c r="R610">
        <v>990</v>
      </c>
      <c r="S610" s="19" t="s">
        <v>101</v>
      </c>
      <c r="T610" s="19" t="s">
        <v>122</v>
      </c>
      <c r="U610" s="24">
        <v>5.9999999999999995E-4</v>
      </c>
      <c r="W610">
        <f t="shared" si="73"/>
        <v>23760</v>
      </c>
      <c r="X610" s="49">
        <v>22080</v>
      </c>
      <c r="Y610">
        <f t="shared" si="77"/>
        <v>24</v>
      </c>
      <c r="AA610" s="62">
        <v>6</v>
      </c>
    </row>
    <row r="611" spans="1:27">
      <c r="A611">
        <v>610</v>
      </c>
      <c r="B611" t="s">
        <v>47</v>
      </c>
      <c r="C611">
        <v>5</v>
      </c>
      <c r="D611" s="35">
        <f t="shared" si="83"/>
        <v>116040994</v>
      </c>
      <c r="E611" s="38">
        <v>280009</v>
      </c>
      <c r="F611">
        <f t="shared" si="81"/>
        <v>10001</v>
      </c>
      <c r="H611" s="37">
        <v>2132958744</v>
      </c>
      <c r="I611" s="37">
        <f t="shared" si="79"/>
        <v>6987546</v>
      </c>
      <c r="J611" s="26">
        <v>18</v>
      </c>
      <c r="L611">
        <v>610</v>
      </c>
      <c r="M611">
        <f t="shared" si="74"/>
        <v>596875</v>
      </c>
      <c r="N611">
        <v>2021</v>
      </c>
      <c r="O611" s="42">
        <v>304717</v>
      </c>
      <c r="P611" s="47">
        <f t="shared" si="78"/>
        <v>5484906</v>
      </c>
      <c r="Q611" s="26">
        <v>920</v>
      </c>
      <c r="R611">
        <v>990</v>
      </c>
      <c r="S611" s="19" t="s">
        <v>102</v>
      </c>
      <c r="T611" s="19" t="s">
        <v>122</v>
      </c>
      <c r="U611" s="24">
        <v>5.9999999999999995E-4</v>
      </c>
      <c r="W611">
        <f t="shared" si="73"/>
        <v>23760</v>
      </c>
      <c r="X611" s="50">
        <v>22080</v>
      </c>
      <c r="Y611">
        <f t="shared" si="77"/>
        <v>24</v>
      </c>
      <c r="AA611" s="63">
        <v>6</v>
      </c>
    </row>
    <row r="612" spans="1:27">
      <c r="A612" s="6">
        <v>611</v>
      </c>
      <c r="B612" s="6" t="s">
        <v>47</v>
      </c>
      <c r="C612" s="6">
        <v>6</v>
      </c>
      <c r="D612" s="36">
        <f>D611+E611</f>
        <v>116321003</v>
      </c>
      <c r="E612" s="39">
        <v>10000000</v>
      </c>
      <c r="F612" s="6">
        <f t="shared" si="81"/>
        <v>9719991</v>
      </c>
      <c r="H612" s="37">
        <v>3851442594</v>
      </c>
      <c r="I612" s="37">
        <f t="shared" si="79"/>
        <v>1718483850</v>
      </c>
      <c r="J612" s="27">
        <v>10</v>
      </c>
      <c r="L612" s="6">
        <v>611</v>
      </c>
      <c r="M612">
        <f t="shared" si="74"/>
        <v>598896</v>
      </c>
      <c r="N612">
        <v>2021</v>
      </c>
      <c r="O612" s="41">
        <v>548955</v>
      </c>
      <c r="P612" s="47">
        <f t="shared" si="78"/>
        <v>5489550</v>
      </c>
      <c r="Q612" s="27">
        <v>930</v>
      </c>
      <c r="R612">
        <v>1000</v>
      </c>
      <c r="S612" s="19" t="s">
        <v>101</v>
      </c>
      <c r="T612" s="19" t="s">
        <v>122</v>
      </c>
      <c r="U612" s="24">
        <v>5.9999999999999995E-4</v>
      </c>
      <c r="W612">
        <f t="shared" si="73"/>
        <v>24000</v>
      </c>
      <c r="X612" s="49">
        <v>22320</v>
      </c>
      <c r="Y612">
        <f t="shared" si="77"/>
        <v>24</v>
      </c>
      <c r="AA612" s="62">
        <v>6</v>
      </c>
    </row>
    <row r="613" spans="1:27">
      <c r="A613">
        <v>612</v>
      </c>
      <c r="B613" t="s">
        <v>47</v>
      </c>
      <c r="C613">
        <v>7</v>
      </c>
      <c r="D613" s="35">
        <f>D612+E612</f>
        <v>126321003</v>
      </c>
      <c r="E613" s="38">
        <v>200001</v>
      </c>
      <c r="F613">
        <f t="shared" si="81"/>
        <v>-9799999</v>
      </c>
      <c r="H613" s="37">
        <v>9660149802</v>
      </c>
      <c r="I613" s="37">
        <f t="shared" si="79"/>
        <v>5808707208</v>
      </c>
      <c r="J613" s="26">
        <v>4</v>
      </c>
      <c r="L613">
        <v>612</v>
      </c>
      <c r="M613">
        <f t="shared" si="74"/>
        <v>600917</v>
      </c>
      <c r="N613">
        <v>2021</v>
      </c>
      <c r="O613" s="42">
        <v>1373848</v>
      </c>
      <c r="P613" s="47">
        <f t="shared" si="78"/>
        <v>5495392</v>
      </c>
      <c r="Q613" s="26">
        <v>930</v>
      </c>
      <c r="R613">
        <v>1000</v>
      </c>
      <c r="S613" s="19" t="s">
        <v>101</v>
      </c>
      <c r="T613" s="19" t="s">
        <v>122</v>
      </c>
      <c r="U613" s="24">
        <v>5.9999999999999995E-4</v>
      </c>
      <c r="W613">
        <f t="shared" si="73"/>
        <v>24000</v>
      </c>
      <c r="X613" s="50">
        <v>22320</v>
      </c>
      <c r="Y613">
        <f t="shared" si="77"/>
        <v>24</v>
      </c>
      <c r="AA613" s="63">
        <v>6</v>
      </c>
    </row>
    <row r="614" spans="1:27">
      <c r="A614">
        <v>613</v>
      </c>
      <c r="B614" t="s">
        <v>47</v>
      </c>
      <c r="C614">
        <v>8</v>
      </c>
      <c r="D614" s="35">
        <f t="shared" ref="D614:D676" si="84">D613+E613</f>
        <v>126521004</v>
      </c>
      <c r="E614" s="38">
        <v>210002</v>
      </c>
      <c r="F614">
        <f t="shared" si="81"/>
        <v>10001</v>
      </c>
      <c r="H614" s="37">
        <v>9691744716</v>
      </c>
      <c r="I614" s="37">
        <f t="shared" si="79"/>
        <v>31594914</v>
      </c>
      <c r="J614" s="27">
        <v>4</v>
      </c>
      <c r="L614">
        <v>613</v>
      </c>
      <c r="M614">
        <f t="shared" si="74"/>
        <v>602938</v>
      </c>
      <c r="N614">
        <v>2021</v>
      </c>
      <c r="O614" s="41">
        <v>1375244</v>
      </c>
      <c r="P614" s="47">
        <f t="shared" si="78"/>
        <v>5500976</v>
      </c>
      <c r="Q614" s="27">
        <v>930</v>
      </c>
      <c r="R614">
        <v>1000</v>
      </c>
      <c r="S614" s="19" t="s">
        <v>101</v>
      </c>
      <c r="T614" s="19" t="s">
        <v>122</v>
      </c>
      <c r="U614" s="24">
        <v>5.9999999999999995E-4</v>
      </c>
      <c r="W614">
        <f t="shared" ref="W614:W677" si="85">Y614*R614</f>
        <v>24000</v>
      </c>
      <c r="X614" s="49">
        <v>22320</v>
      </c>
      <c r="Y614">
        <f t="shared" si="77"/>
        <v>24</v>
      </c>
      <c r="AA614" s="62">
        <v>6</v>
      </c>
    </row>
    <row r="615" spans="1:27">
      <c r="A615">
        <v>614</v>
      </c>
      <c r="B615" t="s">
        <v>47</v>
      </c>
      <c r="C615">
        <v>9</v>
      </c>
      <c r="D615" s="35">
        <f t="shared" si="84"/>
        <v>126731006</v>
      </c>
      <c r="E615" s="38">
        <v>220003</v>
      </c>
      <c r="F615">
        <f t="shared" si="81"/>
        <v>10001</v>
      </c>
      <c r="H615" s="37">
        <v>3889356480</v>
      </c>
      <c r="I615" s="37">
        <f t="shared" si="79"/>
        <v>-5802388236</v>
      </c>
      <c r="J615" s="26">
        <v>10</v>
      </c>
      <c r="L615">
        <v>614</v>
      </c>
      <c r="M615">
        <f t="shared" si="74"/>
        <v>604959</v>
      </c>
      <c r="N615">
        <v>2021</v>
      </c>
      <c r="O615" s="42">
        <v>550669</v>
      </c>
      <c r="P615" s="47">
        <f t="shared" si="78"/>
        <v>5506690</v>
      </c>
      <c r="Q615" s="26">
        <v>930</v>
      </c>
      <c r="R615">
        <v>1000</v>
      </c>
      <c r="S615" s="19" t="s">
        <v>101</v>
      </c>
      <c r="T615" s="19" t="s">
        <v>122</v>
      </c>
      <c r="U615" s="24">
        <v>5.9999999999999995E-4</v>
      </c>
      <c r="W615">
        <f t="shared" si="85"/>
        <v>24000</v>
      </c>
      <c r="X615" s="50">
        <v>22320</v>
      </c>
      <c r="Y615">
        <f t="shared" si="77"/>
        <v>24</v>
      </c>
      <c r="AA615" s="63">
        <v>6</v>
      </c>
    </row>
    <row r="616" spans="1:27">
      <c r="A616">
        <v>615</v>
      </c>
      <c r="B616" t="s">
        <v>47</v>
      </c>
      <c r="C616">
        <v>10</v>
      </c>
      <c r="D616" s="35">
        <f t="shared" si="84"/>
        <v>126951009</v>
      </c>
      <c r="E616" s="38">
        <v>230004</v>
      </c>
      <c r="F616">
        <f t="shared" si="81"/>
        <v>10001</v>
      </c>
      <c r="H616" s="37">
        <v>3902035680</v>
      </c>
      <c r="I616" s="37">
        <f t="shared" si="79"/>
        <v>12679200</v>
      </c>
      <c r="J616" s="27">
        <v>10</v>
      </c>
      <c r="L616">
        <v>615</v>
      </c>
      <c r="M616">
        <f t="shared" si="74"/>
        <v>606980</v>
      </c>
      <c r="N616">
        <v>2021</v>
      </c>
      <c r="O616" s="41">
        <v>551232</v>
      </c>
      <c r="P616" s="47">
        <f t="shared" si="78"/>
        <v>5512320</v>
      </c>
      <c r="Q616" s="27">
        <v>930</v>
      </c>
      <c r="R616">
        <v>1000</v>
      </c>
      <c r="S616" s="19" t="s">
        <v>102</v>
      </c>
      <c r="T616" s="19" t="s">
        <v>122</v>
      </c>
      <c r="U616" s="24">
        <v>5.9999999999999995E-4</v>
      </c>
      <c r="W616">
        <f t="shared" si="85"/>
        <v>24000</v>
      </c>
      <c r="X616" s="49">
        <v>22320</v>
      </c>
      <c r="Y616">
        <f t="shared" si="77"/>
        <v>24</v>
      </c>
      <c r="AA616" s="62">
        <v>6</v>
      </c>
    </row>
    <row r="617" spans="1:27">
      <c r="A617">
        <v>616</v>
      </c>
      <c r="B617" t="s">
        <v>47</v>
      </c>
      <c r="C617">
        <v>11</v>
      </c>
      <c r="D617" s="35">
        <f>D616+E616</f>
        <v>127181013</v>
      </c>
      <c r="E617" s="38">
        <v>240005</v>
      </c>
      <c r="F617">
        <f t="shared" si="81"/>
        <v>10001</v>
      </c>
      <c r="H617" s="37">
        <v>3914735562</v>
      </c>
      <c r="I617" s="37">
        <f t="shared" si="79"/>
        <v>12699882</v>
      </c>
      <c r="J617" s="26">
        <v>10</v>
      </c>
      <c r="L617">
        <v>616</v>
      </c>
      <c r="M617">
        <f t="shared" si="74"/>
        <v>609001</v>
      </c>
      <c r="N617">
        <v>2021</v>
      </c>
      <c r="O617" s="42">
        <v>551774</v>
      </c>
      <c r="P617" s="47">
        <f t="shared" si="78"/>
        <v>5517740</v>
      </c>
      <c r="Q617" s="26">
        <v>930</v>
      </c>
      <c r="R617">
        <v>1000</v>
      </c>
      <c r="S617" s="19" t="s">
        <v>101</v>
      </c>
      <c r="T617" s="19" t="s">
        <v>122</v>
      </c>
      <c r="U617" s="24">
        <v>6.4999999999999997E-4</v>
      </c>
      <c r="W617">
        <f t="shared" si="85"/>
        <v>24000</v>
      </c>
      <c r="X617" s="50">
        <v>22320</v>
      </c>
      <c r="Y617">
        <f t="shared" si="77"/>
        <v>24</v>
      </c>
      <c r="AA617" s="63">
        <v>6</v>
      </c>
    </row>
    <row r="618" spans="1:27">
      <c r="A618">
        <v>617</v>
      </c>
      <c r="B618" t="s">
        <v>47</v>
      </c>
      <c r="C618">
        <v>12</v>
      </c>
      <c r="D618" s="35">
        <f>D617+E617</f>
        <v>127421018</v>
      </c>
      <c r="E618" s="38">
        <v>250006</v>
      </c>
      <c r="F618">
        <f t="shared" si="81"/>
        <v>10001</v>
      </c>
      <c r="H618" s="37">
        <v>3927456072</v>
      </c>
      <c r="I618" s="37">
        <f t="shared" si="79"/>
        <v>12720510</v>
      </c>
      <c r="J618" s="27">
        <v>10</v>
      </c>
      <c r="L618">
        <v>617</v>
      </c>
      <c r="M618">
        <f t="shared" si="74"/>
        <v>611022</v>
      </c>
      <c r="N618">
        <v>2021</v>
      </c>
      <c r="O618" s="41">
        <v>552357</v>
      </c>
      <c r="P618" s="47">
        <f t="shared" si="78"/>
        <v>5523570</v>
      </c>
      <c r="Q618" s="27">
        <v>930</v>
      </c>
      <c r="R618">
        <v>1000</v>
      </c>
      <c r="S618" s="19" t="s">
        <v>101</v>
      </c>
      <c r="T618" s="19" t="s">
        <v>122</v>
      </c>
      <c r="U618" s="24">
        <v>6.4999999999999997E-4</v>
      </c>
      <c r="W618">
        <f t="shared" si="85"/>
        <v>24000</v>
      </c>
      <c r="X618" s="49">
        <v>22320</v>
      </c>
      <c r="Y618">
        <f t="shared" si="77"/>
        <v>24</v>
      </c>
      <c r="AA618" s="62">
        <v>6</v>
      </c>
    </row>
    <row r="619" spans="1:27">
      <c r="A619">
        <v>618</v>
      </c>
      <c r="B619" t="s">
        <v>47</v>
      </c>
      <c r="C619">
        <v>13</v>
      </c>
      <c r="D619" s="35">
        <f t="shared" si="84"/>
        <v>127671024</v>
      </c>
      <c r="E619" s="38">
        <v>260007</v>
      </c>
      <c r="F619">
        <f t="shared" si="81"/>
        <v>10001</v>
      </c>
      <c r="H619" s="37">
        <v>2189272050</v>
      </c>
      <c r="I619" s="37">
        <f t="shared" si="79"/>
        <v>-1738184022</v>
      </c>
      <c r="J619" s="26">
        <v>18</v>
      </c>
      <c r="L619">
        <v>618</v>
      </c>
      <c r="M619">
        <f t="shared" si="74"/>
        <v>613043</v>
      </c>
      <c r="N619">
        <v>2021</v>
      </c>
      <c r="O619" s="42">
        <v>307203</v>
      </c>
      <c r="P619" s="47">
        <f t="shared" si="78"/>
        <v>5529654</v>
      </c>
      <c r="Q619" s="26">
        <v>930</v>
      </c>
      <c r="R619">
        <v>1000</v>
      </c>
      <c r="S619" s="19" t="s">
        <v>101</v>
      </c>
      <c r="T619" s="19" t="s">
        <v>122</v>
      </c>
      <c r="U619" s="24">
        <v>6.4999999999999997E-4</v>
      </c>
      <c r="W619">
        <f t="shared" si="85"/>
        <v>24000</v>
      </c>
      <c r="X619" s="50">
        <v>22320</v>
      </c>
      <c r="Y619">
        <f t="shared" si="77"/>
        <v>24</v>
      </c>
      <c r="AA619" s="63">
        <v>6</v>
      </c>
    </row>
    <row r="620" spans="1:27">
      <c r="A620">
        <v>619</v>
      </c>
      <c r="B620" t="s">
        <v>47</v>
      </c>
      <c r="C620">
        <v>14</v>
      </c>
      <c r="D620" s="35">
        <f t="shared" si="84"/>
        <v>127931031</v>
      </c>
      <c r="E620" s="38">
        <v>270008</v>
      </c>
      <c r="F620">
        <f t="shared" si="81"/>
        <v>10001</v>
      </c>
      <c r="H620" s="37">
        <v>2196362844</v>
      </c>
      <c r="I620" s="37">
        <f t="shared" si="79"/>
        <v>7090794</v>
      </c>
      <c r="J620" s="27">
        <v>18</v>
      </c>
      <c r="L620">
        <v>619</v>
      </c>
      <c r="M620">
        <f t="shared" si="74"/>
        <v>615064</v>
      </c>
      <c r="N620">
        <v>2021</v>
      </c>
      <c r="O620" s="41">
        <v>307519</v>
      </c>
      <c r="P620" s="47">
        <f t="shared" si="78"/>
        <v>5535342</v>
      </c>
      <c r="Q620" s="27">
        <v>930</v>
      </c>
      <c r="R620">
        <v>1000</v>
      </c>
      <c r="S620" s="19" t="s">
        <v>101</v>
      </c>
      <c r="T620" s="19" t="s">
        <v>122</v>
      </c>
      <c r="U620" s="24">
        <v>6.4999999999999997E-4</v>
      </c>
      <c r="W620">
        <f t="shared" si="85"/>
        <v>24000</v>
      </c>
      <c r="X620" s="49">
        <v>22320</v>
      </c>
      <c r="Y620">
        <f t="shared" si="77"/>
        <v>24</v>
      </c>
      <c r="AA620" s="62">
        <v>6</v>
      </c>
    </row>
    <row r="621" spans="1:27" ht="17.25" thickBot="1">
      <c r="A621">
        <v>620</v>
      </c>
      <c r="B621" t="s">
        <v>47</v>
      </c>
      <c r="C621">
        <v>15</v>
      </c>
      <c r="D621" s="35">
        <f t="shared" si="84"/>
        <v>128201039</v>
      </c>
      <c r="E621" s="38">
        <v>280009</v>
      </c>
      <c r="F621">
        <f t="shared" si="81"/>
        <v>10001</v>
      </c>
      <c r="H621" s="37">
        <v>3965741370</v>
      </c>
      <c r="I621" s="37">
        <f t="shared" si="79"/>
        <v>1769378526</v>
      </c>
      <c r="J621" s="29">
        <v>10</v>
      </c>
      <c r="L621">
        <v>620</v>
      </c>
      <c r="M621">
        <f t="shared" si="74"/>
        <v>617085</v>
      </c>
      <c r="N621">
        <v>2021</v>
      </c>
      <c r="O621" s="44">
        <v>554024</v>
      </c>
      <c r="P621" s="47">
        <f t="shared" si="78"/>
        <v>5540240</v>
      </c>
      <c r="Q621" s="29">
        <v>930</v>
      </c>
      <c r="R621">
        <v>1000</v>
      </c>
      <c r="S621" s="19" t="s">
        <v>102</v>
      </c>
      <c r="T621" s="19" t="s">
        <v>122</v>
      </c>
      <c r="U621" s="24">
        <v>6.4999999999999997E-4</v>
      </c>
      <c r="W621">
        <f t="shared" si="85"/>
        <v>24000</v>
      </c>
      <c r="X621" s="52">
        <v>22320</v>
      </c>
      <c r="Y621">
        <f t="shared" si="77"/>
        <v>24</v>
      </c>
      <c r="AA621" s="31">
        <v>6</v>
      </c>
    </row>
    <row r="622" spans="1:27">
      <c r="A622" s="6">
        <v>621</v>
      </c>
      <c r="B622" s="6" t="s">
        <v>48</v>
      </c>
      <c r="C622" s="6">
        <v>1</v>
      </c>
      <c r="D622" s="36">
        <f>D621+E621</f>
        <v>128481048</v>
      </c>
      <c r="E622" s="39">
        <v>10000000</v>
      </c>
      <c r="F622" s="6">
        <f t="shared" si="81"/>
        <v>9719991</v>
      </c>
      <c r="H622" s="37">
        <v>10616412520</v>
      </c>
      <c r="I622" s="37">
        <f t="shared" si="79"/>
        <v>6650671150</v>
      </c>
      <c r="J622" s="30">
        <v>4</v>
      </c>
      <c r="L622" s="6">
        <v>621</v>
      </c>
      <c r="M622">
        <f t="shared" si="74"/>
        <v>619106</v>
      </c>
      <c r="N622">
        <v>2021</v>
      </c>
      <c r="O622" s="45">
        <v>1455780</v>
      </c>
      <c r="P622" s="47">
        <f t="shared" si="78"/>
        <v>5823120</v>
      </c>
      <c r="Q622" s="30">
        <v>940</v>
      </c>
      <c r="R622">
        <v>1010</v>
      </c>
      <c r="S622" s="19" t="s">
        <v>101</v>
      </c>
      <c r="T622" s="19" t="s">
        <v>122</v>
      </c>
      <c r="U622" s="24">
        <v>6.4999999999999997E-4</v>
      </c>
      <c r="W622">
        <f t="shared" si="85"/>
        <v>24240</v>
      </c>
      <c r="X622" s="53">
        <v>22560</v>
      </c>
      <c r="Y622">
        <f t="shared" si="77"/>
        <v>24</v>
      </c>
      <c r="AA622" s="65">
        <v>6</v>
      </c>
    </row>
    <row r="623" spans="1:27">
      <c r="A623">
        <v>622</v>
      </c>
      <c r="B623" t="s">
        <v>48</v>
      </c>
      <c r="C623">
        <v>2</v>
      </c>
      <c r="D623" s="35">
        <f t="shared" si="84"/>
        <v>138481048</v>
      </c>
      <c r="E623" s="38">
        <v>200001</v>
      </c>
      <c r="F623">
        <f t="shared" si="81"/>
        <v>-9799999</v>
      </c>
      <c r="H623" s="37">
        <v>7101308480</v>
      </c>
      <c r="I623" s="37">
        <f t="shared" si="79"/>
        <v>-3515104040</v>
      </c>
      <c r="J623" s="26">
        <v>6</v>
      </c>
      <c r="L623">
        <v>622</v>
      </c>
      <c r="M623">
        <f t="shared" ref="M623:M686" si="86">M622+N623</f>
        <v>621127</v>
      </c>
      <c r="N623">
        <v>2021</v>
      </c>
      <c r="O623" s="42">
        <v>997623</v>
      </c>
      <c r="P623" s="47">
        <f t="shared" si="78"/>
        <v>5985738</v>
      </c>
      <c r="Q623" s="26">
        <v>940</v>
      </c>
      <c r="R623">
        <v>1010</v>
      </c>
      <c r="S623" s="19" t="s">
        <v>101</v>
      </c>
      <c r="T623" s="19" t="s">
        <v>122</v>
      </c>
      <c r="U623" s="24">
        <v>6.4999999999999997E-4</v>
      </c>
      <c r="W623">
        <f t="shared" si="85"/>
        <v>24240</v>
      </c>
      <c r="X623" s="50">
        <v>22560</v>
      </c>
      <c r="Y623">
        <f t="shared" si="77"/>
        <v>24</v>
      </c>
      <c r="AA623" s="63">
        <v>6</v>
      </c>
    </row>
    <row r="624" spans="1:27">
      <c r="A624">
        <v>623</v>
      </c>
      <c r="B624" t="s">
        <v>48</v>
      </c>
      <c r="C624">
        <v>3</v>
      </c>
      <c r="D624" s="35">
        <f t="shared" si="84"/>
        <v>138681049</v>
      </c>
      <c r="E624" s="38">
        <v>210002</v>
      </c>
      <c r="F624">
        <f t="shared" si="81"/>
        <v>10001</v>
      </c>
      <c r="H624" s="37">
        <v>7124160624</v>
      </c>
      <c r="I624" s="37">
        <f t="shared" si="79"/>
        <v>22852144</v>
      </c>
      <c r="J624" s="27">
        <v>6</v>
      </c>
      <c r="L624">
        <v>623</v>
      </c>
      <c r="M624">
        <f t="shared" si="86"/>
        <v>623148</v>
      </c>
      <c r="N624">
        <v>2021</v>
      </c>
      <c r="O624" s="41">
        <v>998629</v>
      </c>
      <c r="P624" s="47">
        <f t="shared" si="78"/>
        <v>5991774</v>
      </c>
      <c r="Q624" s="27">
        <v>940</v>
      </c>
      <c r="R624">
        <v>1010</v>
      </c>
      <c r="S624" s="19" t="s">
        <v>101</v>
      </c>
      <c r="T624" s="19" t="s">
        <v>122</v>
      </c>
      <c r="U624" s="24">
        <v>6.4999999999999997E-4</v>
      </c>
      <c r="W624">
        <f t="shared" si="85"/>
        <v>24240</v>
      </c>
      <c r="X624" s="49">
        <v>22560</v>
      </c>
      <c r="Y624">
        <f t="shared" si="77"/>
        <v>24</v>
      </c>
      <c r="AA624" s="62">
        <v>6</v>
      </c>
    </row>
    <row r="625" spans="1:27">
      <c r="A625">
        <v>624</v>
      </c>
      <c r="B625" t="s">
        <v>48</v>
      </c>
      <c r="C625">
        <v>4</v>
      </c>
      <c r="D625" s="35">
        <f t="shared" si="84"/>
        <v>138891051</v>
      </c>
      <c r="E625" s="38">
        <v>220003</v>
      </c>
      <c r="F625">
        <f t="shared" si="81"/>
        <v>10001</v>
      </c>
      <c r="H625" s="37">
        <v>2382349816</v>
      </c>
      <c r="I625" s="37">
        <f t="shared" si="79"/>
        <v>-4741810808</v>
      </c>
      <c r="J625" s="26">
        <v>18</v>
      </c>
      <c r="L625">
        <v>624</v>
      </c>
      <c r="M625">
        <f t="shared" si="86"/>
        <v>625169</v>
      </c>
      <c r="N625">
        <v>2021</v>
      </c>
      <c r="O625" s="42">
        <v>333192</v>
      </c>
      <c r="P625" s="47">
        <f t="shared" si="78"/>
        <v>5997456</v>
      </c>
      <c r="Q625" s="26">
        <v>940</v>
      </c>
      <c r="R625">
        <v>1010</v>
      </c>
      <c r="S625" s="19" t="s">
        <v>101</v>
      </c>
      <c r="T625" s="19" t="s">
        <v>122</v>
      </c>
      <c r="U625" s="24">
        <v>6.4999999999999997E-4</v>
      </c>
      <c r="W625">
        <f t="shared" si="85"/>
        <v>24240</v>
      </c>
      <c r="X625" s="50">
        <v>22560</v>
      </c>
      <c r="Y625">
        <f t="shared" si="77"/>
        <v>24</v>
      </c>
      <c r="AA625" s="63">
        <v>6</v>
      </c>
    </row>
    <row r="626" spans="1:27">
      <c r="A626">
        <v>625</v>
      </c>
      <c r="B626" t="s">
        <v>48</v>
      </c>
      <c r="C626">
        <v>5</v>
      </c>
      <c r="D626" s="35">
        <f t="shared" si="84"/>
        <v>139111054</v>
      </c>
      <c r="E626" s="38">
        <v>230004</v>
      </c>
      <c r="F626">
        <f t="shared" si="81"/>
        <v>10001</v>
      </c>
      <c r="H626" s="37">
        <v>2389991688</v>
      </c>
      <c r="I626" s="37">
        <f t="shared" si="79"/>
        <v>7641872</v>
      </c>
      <c r="J626" s="27">
        <v>18</v>
      </c>
      <c r="L626">
        <v>625</v>
      </c>
      <c r="M626">
        <f t="shared" si="86"/>
        <v>627190</v>
      </c>
      <c r="N626">
        <v>2021</v>
      </c>
      <c r="O626" s="41">
        <v>333529</v>
      </c>
      <c r="P626" s="47">
        <f t="shared" si="78"/>
        <v>6003522</v>
      </c>
      <c r="Q626" s="27">
        <v>940</v>
      </c>
      <c r="R626">
        <v>1010</v>
      </c>
      <c r="S626" s="19" t="s">
        <v>102</v>
      </c>
      <c r="T626" s="19" t="s">
        <v>122</v>
      </c>
      <c r="U626" s="24">
        <v>6.4999999999999997E-4</v>
      </c>
      <c r="W626">
        <f t="shared" si="85"/>
        <v>24240</v>
      </c>
      <c r="X626" s="49">
        <v>22560</v>
      </c>
      <c r="Y626">
        <f t="shared" si="77"/>
        <v>24</v>
      </c>
      <c r="AA626" s="62">
        <v>6</v>
      </c>
    </row>
    <row r="627" spans="1:27">
      <c r="A627">
        <v>626</v>
      </c>
      <c r="B627" t="s">
        <v>48</v>
      </c>
      <c r="C627">
        <v>6</v>
      </c>
      <c r="D627" s="35">
        <f t="shared" si="84"/>
        <v>139341058</v>
      </c>
      <c r="E627" s="38">
        <v>240005</v>
      </c>
      <c r="F627">
        <f t="shared" si="81"/>
        <v>10001</v>
      </c>
      <c r="H627" s="37">
        <v>5394028752</v>
      </c>
      <c r="I627" s="37">
        <f t="shared" si="79"/>
        <v>3004037064</v>
      </c>
      <c r="J627" s="26">
        <v>8</v>
      </c>
      <c r="L627">
        <v>626</v>
      </c>
      <c r="M627">
        <f t="shared" si="86"/>
        <v>629211</v>
      </c>
      <c r="N627">
        <v>2021</v>
      </c>
      <c r="O627" s="42">
        <v>751050</v>
      </c>
      <c r="P627" s="47">
        <f t="shared" si="78"/>
        <v>6008400</v>
      </c>
      <c r="Q627" s="26">
        <v>940</v>
      </c>
      <c r="R627">
        <v>1010</v>
      </c>
      <c r="S627" s="19" t="s">
        <v>101</v>
      </c>
      <c r="T627" s="19" t="s">
        <v>122</v>
      </c>
      <c r="U627" s="24">
        <v>6.4999999999999997E-4</v>
      </c>
      <c r="W627">
        <f t="shared" si="85"/>
        <v>24240</v>
      </c>
      <c r="X627" s="50">
        <v>22560</v>
      </c>
      <c r="Y627">
        <f t="shared" si="77"/>
        <v>24</v>
      </c>
      <c r="AA627" s="63">
        <v>6</v>
      </c>
    </row>
    <row r="628" spans="1:27">
      <c r="A628">
        <v>627</v>
      </c>
      <c r="B628" t="s">
        <v>48</v>
      </c>
      <c r="C628">
        <v>7</v>
      </c>
      <c r="D628" s="35">
        <f t="shared" si="84"/>
        <v>139581063</v>
      </c>
      <c r="E628" s="38">
        <v>250006</v>
      </c>
      <c r="F628">
        <f t="shared" si="81"/>
        <v>10001</v>
      </c>
      <c r="H628" s="37">
        <v>5411275800</v>
      </c>
      <c r="I628" s="37">
        <f t="shared" si="79"/>
        <v>17247048</v>
      </c>
      <c r="J628" s="27">
        <v>8</v>
      </c>
      <c r="L628">
        <v>627</v>
      </c>
      <c r="M628">
        <f t="shared" si="86"/>
        <v>631232</v>
      </c>
      <c r="N628">
        <v>2021</v>
      </c>
      <c r="O628" s="41">
        <v>751806</v>
      </c>
      <c r="P628" s="47">
        <f t="shared" si="78"/>
        <v>6014448</v>
      </c>
      <c r="Q628" s="27">
        <v>940</v>
      </c>
      <c r="R628">
        <v>1010</v>
      </c>
      <c r="S628" s="19" t="s">
        <v>101</v>
      </c>
      <c r="T628" s="19" t="s">
        <v>122</v>
      </c>
      <c r="U628" s="24">
        <v>6.4999999999999997E-4</v>
      </c>
      <c r="W628">
        <f t="shared" si="85"/>
        <v>24240</v>
      </c>
      <c r="X628" s="49">
        <v>22560</v>
      </c>
      <c r="Y628">
        <f t="shared" si="77"/>
        <v>24</v>
      </c>
      <c r="AA628" s="62">
        <v>6</v>
      </c>
    </row>
    <row r="629" spans="1:27">
      <c r="A629">
        <v>628</v>
      </c>
      <c r="B629" t="s">
        <v>48</v>
      </c>
      <c r="C629">
        <v>8</v>
      </c>
      <c r="D629" s="35">
        <f t="shared" si="84"/>
        <v>139831069</v>
      </c>
      <c r="E629" s="38">
        <v>260007</v>
      </c>
      <c r="F629">
        <f t="shared" si="81"/>
        <v>10001</v>
      </c>
      <c r="H629" s="37">
        <v>5428550456</v>
      </c>
      <c r="I629" s="37">
        <f t="shared" si="79"/>
        <v>17274656</v>
      </c>
      <c r="J629" s="26">
        <v>8</v>
      </c>
      <c r="L629">
        <v>628</v>
      </c>
      <c r="M629">
        <f t="shared" si="86"/>
        <v>633253</v>
      </c>
      <c r="N629">
        <v>2021</v>
      </c>
      <c r="O629" s="42">
        <v>752548</v>
      </c>
      <c r="P629" s="47">
        <f t="shared" si="78"/>
        <v>6020384</v>
      </c>
      <c r="Q629" s="26">
        <v>940</v>
      </c>
      <c r="R629">
        <v>1010</v>
      </c>
      <c r="S629" s="19" t="s">
        <v>101</v>
      </c>
      <c r="T629" s="19" t="s">
        <v>122</v>
      </c>
      <c r="U629" s="24">
        <v>6.4999999999999997E-4</v>
      </c>
      <c r="W629">
        <f t="shared" si="85"/>
        <v>24240</v>
      </c>
      <c r="X629" s="50">
        <v>22560</v>
      </c>
      <c r="Y629">
        <f t="shared" si="77"/>
        <v>24</v>
      </c>
      <c r="AA629" s="63">
        <v>6</v>
      </c>
    </row>
    <row r="630" spans="1:27">
      <c r="A630">
        <v>629</v>
      </c>
      <c r="B630" t="s">
        <v>48</v>
      </c>
      <c r="C630">
        <v>9</v>
      </c>
      <c r="D630" s="35">
        <f t="shared" si="84"/>
        <v>140091076</v>
      </c>
      <c r="E630" s="38">
        <v>270008</v>
      </c>
      <c r="F630">
        <f t="shared" si="81"/>
        <v>10001</v>
      </c>
      <c r="H630" s="37">
        <v>5445852552</v>
      </c>
      <c r="I630" s="37">
        <f t="shared" si="79"/>
        <v>17302096</v>
      </c>
      <c r="J630" s="27">
        <v>8</v>
      </c>
      <c r="L630">
        <v>629</v>
      </c>
      <c r="M630">
        <f t="shared" si="86"/>
        <v>635274</v>
      </c>
      <c r="N630">
        <v>2021</v>
      </c>
      <c r="O630" s="41">
        <v>753310</v>
      </c>
      <c r="P630" s="47">
        <f t="shared" si="78"/>
        <v>6026480</v>
      </c>
      <c r="Q630" s="27">
        <v>940</v>
      </c>
      <c r="R630">
        <v>1010</v>
      </c>
      <c r="S630" s="19" t="s">
        <v>101</v>
      </c>
      <c r="T630" s="19" t="s">
        <v>122</v>
      </c>
      <c r="U630" s="24">
        <v>6.4999999999999997E-4</v>
      </c>
      <c r="W630">
        <f t="shared" si="85"/>
        <v>24240</v>
      </c>
      <c r="X630" s="49">
        <v>22560</v>
      </c>
      <c r="Y630">
        <f t="shared" si="77"/>
        <v>24</v>
      </c>
      <c r="AA630" s="62">
        <v>6</v>
      </c>
    </row>
    <row r="631" spans="1:27">
      <c r="A631">
        <v>630</v>
      </c>
      <c r="B631" t="s">
        <v>48</v>
      </c>
      <c r="C631">
        <v>10</v>
      </c>
      <c r="D631" s="35">
        <f t="shared" si="84"/>
        <v>140361084</v>
      </c>
      <c r="E631" s="38">
        <v>280009</v>
      </c>
      <c r="F631">
        <f t="shared" si="81"/>
        <v>10001</v>
      </c>
      <c r="H631" s="37">
        <v>10926364512</v>
      </c>
      <c r="I631" s="37">
        <f t="shared" si="79"/>
        <v>5480511960</v>
      </c>
      <c r="J631" s="26">
        <v>4</v>
      </c>
      <c r="L631">
        <v>630</v>
      </c>
      <c r="M631">
        <f t="shared" si="86"/>
        <v>637295</v>
      </c>
      <c r="N631">
        <v>2021</v>
      </c>
      <c r="O631" s="42">
        <v>1508160</v>
      </c>
      <c r="P631" s="47">
        <f t="shared" si="78"/>
        <v>6032640</v>
      </c>
      <c r="Q631" s="26">
        <v>940</v>
      </c>
      <c r="R631">
        <v>1010</v>
      </c>
      <c r="S631" s="19" t="s">
        <v>102</v>
      </c>
      <c r="T631" s="19" t="s">
        <v>122</v>
      </c>
      <c r="U631" s="24">
        <v>6.4999999999999997E-4</v>
      </c>
      <c r="W631">
        <f t="shared" si="85"/>
        <v>24240</v>
      </c>
      <c r="X631" s="50">
        <v>22560</v>
      </c>
      <c r="Y631">
        <f t="shared" si="77"/>
        <v>24</v>
      </c>
      <c r="AA631" s="63">
        <v>6</v>
      </c>
    </row>
    <row r="632" spans="1:27">
      <c r="A632" s="6">
        <v>631</v>
      </c>
      <c r="B632" s="6" t="s">
        <v>48</v>
      </c>
      <c r="C632" s="6">
        <v>11</v>
      </c>
      <c r="D632" s="36">
        <f>D631+E631</f>
        <v>140641093</v>
      </c>
      <c r="E632" s="39">
        <v>10000000</v>
      </c>
      <c r="F632" s="6">
        <f t="shared" si="81"/>
        <v>9719991</v>
      </c>
      <c r="H632" s="37">
        <v>10961078912</v>
      </c>
      <c r="I632" s="37">
        <f t="shared" si="79"/>
        <v>34714400</v>
      </c>
      <c r="J632" s="27">
        <v>4</v>
      </c>
      <c r="L632" s="6">
        <v>631</v>
      </c>
      <c r="M632">
        <f t="shared" si="86"/>
        <v>639316</v>
      </c>
      <c r="N632">
        <v>2021</v>
      </c>
      <c r="O632" s="41">
        <v>1509628</v>
      </c>
      <c r="P632" s="47">
        <f t="shared" si="78"/>
        <v>6038512</v>
      </c>
      <c r="Q632" s="27">
        <v>950</v>
      </c>
      <c r="R632">
        <v>1020</v>
      </c>
      <c r="S632" s="19" t="s">
        <v>101</v>
      </c>
      <c r="T632" s="19" t="s">
        <v>122</v>
      </c>
      <c r="U632" s="24">
        <v>6.4999999999999997E-4</v>
      </c>
      <c r="W632">
        <f t="shared" si="85"/>
        <v>24480</v>
      </c>
      <c r="X632" s="49">
        <v>22800</v>
      </c>
      <c r="Y632">
        <f t="shared" si="77"/>
        <v>24</v>
      </c>
      <c r="AA632" s="62">
        <v>6</v>
      </c>
    </row>
    <row r="633" spans="1:27">
      <c r="A633">
        <v>632</v>
      </c>
      <c r="B633" t="s">
        <v>48</v>
      </c>
      <c r="C633">
        <v>12</v>
      </c>
      <c r="D633" s="35">
        <f t="shared" si="84"/>
        <v>150641093</v>
      </c>
      <c r="E633" s="38">
        <v>200001</v>
      </c>
      <c r="F633">
        <f t="shared" si="81"/>
        <v>-9799999</v>
      </c>
      <c r="H633" s="37">
        <v>2748962104</v>
      </c>
      <c r="I633" s="37">
        <f t="shared" si="79"/>
        <v>-8212116808</v>
      </c>
      <c r="J633" s="26">
        <v>16</v>
      </c>
      <c r="L633">
        <v>632</v>
      </c>
      <c r="M633">
        <f t="shared" si="86"/>
        <v>641337</v>
      </c>
      <c r="N633">
        <v>2021</v>
      </c>
      <c r="O633" s="42">
        <v>377808</v>
      </c>
      <c r="P633" s="47">
        <f t="shared" si="78"/>
        <v>6044928</v>
      </c>
      <c r="Q633" s="26">
        <v>950</v>
      </c>
      <c r="R633">
        <v>1020</v>
      </c>
      <c r="S633" s="19" t="s">
        <v>101</v>
      </c>
      <c r="T633" s="19" t="s">
        <v>122</v>
      </c>
      <c r="U633" s="24">
        <v>6.4999999999999997E-4</v>
      </c>
      <c r="W633">
        <f t="shared" si="85"/>
        <v>24480</v>
      </c>
      <c r="X633" s="50">
        <v>22800</v>
      </c>
      <c r="Y633">
        <f t="shared" si="77"/>
        <v>24</v>
      </c>
      <c r="AA633" s="63">
        <v>6</v>
      </c>
    </row>
    <row r="634" spans="1:27">
      <c r="A634">
        <v>633</v>
      </c>
      <c r="B634" t="s">
        <v>48</v>
      </c>
      <c r="C634">
        <v>13</v>
      </c>
      <c r="D634" s="35">
        <f t="shared" si="84"/>
        <v>150841094</v>
      </c>
      <c r="E634" s="38">
        <v>210002</v>
      </c>
      <c r="F634">
        <f t="shared" si="81"/>
        <v>10001</v>
      </c>
      <c r="H634" s="37">
        <v>2757668200</v>
      </c>
      <c r="I634" s="37">
        <f t="shared" si="79"/>
        <v>8706096</v>
      </c>
      <c r="J634" s="27">
        <v>16</v>
      </c>
      <c r="L634">
        <v>633</v>
      </c>
      <c r="M634">
        <f t="shared" si="86"/>
        <v>643358</v>
      </c>
      <c r="N634">
        <v>2021</v>
      </c>
      <c r="O634" s="41">
        <v>378192</v>
      </c>
      <c r="P634" s="47">
        <f t="shared" si="78"/>
        <v>6051072</v>
      </c>
      <c r="Q634" s="27">
        <v>950</v>
      </c>
      <c r="R634">
        <v>1020</v>
      </c>
      <c r="S634" s="19" t="s">
        <v>101</v>
      </c>
      <c r="T634" s="19" t="s">
        <v>122</v>
      </c>
      <c r="U634" s="24">
        <v>6.4999999999999997E-4</v>
      </c>
      <c r="W634">
        <f t="shared" si="85"/>
        <v>24480</v>
      </c>
      <c r="X634" s="49">
        <v>22800</v>
      </c>
      <c r="Y634">
        <f t="shared" si="77"/>
        <v>24</v>
      </c>
      <c r="AA634" s="62">
        <v>6</v>
      </c>
    </row>
    <row r="635" spans="1:27">
      <c r="A635">
        <v>634</v>
      </c>
      <c r="B635" t="s">
        <v>48</v>
      </c>
      <c r="C635">
        <v>14</v>
      </c>
      <c r="D635" s="35">
        <f t="shared" si="84"/>
        <v>151051096</v>
      </c>
      <c r="E635" s="38">
        <v>220003</v>
      </c>
      <c r="F635">
        <f t="shared" si="81"/>
        <v>10001</v>
      </c>
      <c r="H635" s="37">
        <v>2459319016</v>
      </c>
      <c r="I635" s="37">
        <f t="shared" si="79"/>
        <v>-298349184</v>
      </c>
      <c r="J635" s="26">
        <v>18</v>
      </c>
      <c r="L635">
        <v>634</v>
      </c>
      <c r="M635">
        <f t="shared" si="86"/>
        <v>645379</v>
      </c>
      <c r="N635">
        <v>2021</v>
      </c>
      <c r="O635" s="42">
        <v>336562</v>
      </c>
      <c r="P635" s="47">
        <f t="shared" si="78"/>
        <v>6058116</v>
      </c>
      <c r="Q635" s="26">
        <v>950</v>
      </c>
      <c r="R635">
        <v>1020</v>
      </c>
      <c r="S635" s="19" t="s">
        <v>101</v>
      </c>
      <c r="T635" s="19" t="s">
        <v>122</v>
      </c>
      <c r="U635" s="24">
        <v>6.4999999999999997E-4</v>
      </c>
      <c r="W635">
        <f t="shared" si="85"/>
        <v>24480</v>
      </c>
      <c r="X635" s="50">
        <v>22800</v>
      </c>
      <c r="Y635">
        <f t="shared" si="77"/>
        <v>24</v>
      </c>
      <c r="AA635" s="63">
        <v>6</v>
      </c>
    </row>
    <row r="636" spans="1:27">
      <c r="A636">
        <v>635</v>
      </c>
      <c r="B636" t="s">
        <v>48</v>
      </c>
      <c r="C636">
        <v>15</v>
      </c>
      <c r="D636" s="35">
        <f t="shared" si="84"/>
        <v>151271099</v>
      </c>
      <c r="E636" s="38">
        <v>230004</v>
      </c>
      <c r="F636">
        <f t="shared" si="81"/>
        <v>10001</v>
      </c>
      <c r="H636" s="37">
        <v>2467083248</v>
      </c>
      <c r="I636" s="37">
        <f t="shared" si="79"/>
        <v>7764232</v>
      </c>
      <c r="J636" s="27">
        <v>18</v>
      </c>
      <c r="L636">
        <v>635</v>
      </c>
      <c r="M636">
        <f t="shared" si="86"/>
        <v>647400</v>
      </c>
      <c r="N636">
        <v>2021</v>
      </c>
      <c r="O636" s="41">
        <v>336906</v>
      </c>
      <c r="P636" s="47">
        <f t="shared" si="78"/>
        <v>6064308</v>
      </c>
      <c r="Q636" s="27">
        <v>950</v>
      </c>
      <c r="R636">
        <v>1020</v>
      </c>
      <c r="S636" s="19" t="s">
        <v>102</v>
      </c>
      <c r="T636" s="19" t="s">
        <v>122</v>
      </c>
      <c r="U636" s="24">
        <v>6.4999999999999997E-4</v>
      </c>
      <c r="W636">
        <f t="shared" si="85"/>
        <v>24480</v>
      </c>
      <c r="X636" s="49">
        <v>22800</v>
      </c>
      <c r="Y636">
        <f t="shared" si="77"/>
        <v>24</v>
      </c>
      <c r="AA636" s="62">
        <v>6</v>
      </c>
    </row>
    <row r="637" spans="1:27">
      <c r="A637">
        <v>636</v>
      </c>
      <c r="B637" t="s">
        <v>48</v>
      </c>
      <c r="C637">
        <v>16</v>
      </c>
      <c r="D637" s="35">
        <f t="shared" si="84"/>
        <v>151501103</v>
      </c>
      <c r="E637" s="38">
        <v>240005</v>
      </c>
      <c r="F637">
        <f t="shared" si="81"/>
        <v>10001</v>
      </c>
      <c r="H637" s="37">
        <v>11135476800</v>
      </c>
      <c r="I637" s="37">
        <f t="shared" si="79"/>
        <v>8668393552</v>
      </c>
      <c r="J637" s="26">
        <v>4</v>
      </c>
      <c r="L637">
        <v>636</v>
      </c>
      <c r="M637">
        <f t="shared" si="86"/>
        <v>649421</v>
      </c>
      <c r="N637">
        <v>2021</v>
      </c>
      <c r="O637" s="42">
        <v>1517380</v>
      </c>
      <c r="P637" s="47">
        <f t="shared" si="78"/>
        <v>6069520</v>
      </c>
      <c r="Q637" s="26">
        <v>950</v>
      </c>
      <c r="R637">
        <v>1020</v>
      </c>
      <c r="S637" s="19" t="s">
        <v>101</v>
      </c>
      <c r="T637" s="19" t="s">
        <v>122</v>
      </c>
      <c r="U637" s="24">
        <v>6.4999999999999997E-4</v>
      </c>
      <c r="W637">
        <f t="shared" si="85"/>
        <v>24480</v>
      </c>
      <c r="X637" s="50">
        <v>22800</v>
      </c>
      <c r="Y637">
        <f t="shared" si="77"/>
        <v>24</v>
      </c>
      <c r="AA637" s="63">
        <v>6</v>
      </c>
    </row>
    <row r="638" spans="1:27">
      <c r="A638">
        <v>637</v>
      </c>
      <c r="B638" t="s">
        <v>48</v>
      </c>
      <c r="C638">
        <v>17</v>
      </c>
      <c r="D638" s="35">
        <f t="shared" si="84"/>
        <v>151741108</v>
      </c>
      <c r="E638" s="38">
        <v>250006</v>
      </c>
      <c r="F638">
        <f t="shared" si="81"/>
        <v>10001</v>
      </c>
      <c r="H638" s="37">
        <v>11170521544</v>
      </c>
      <c r="I638" s="37">
        <f t="shared" si="79"/>
        <v>35044744</v>
      </c>
      <c r="J638" s="27">
        <v>4</v>
      </c>
      <c r="L638">
        <v>637</v>
      </c>
      <c r="M638">
        <f t="shared" si="86"/>
        <v>651442</v>
      </c>
      <c r="N638">
        <v>2021</v>
      </c>
      <c r="O638" s="41">
        <v>1518980</v>
      </c>
      <c r="P638" s="47">
        <f t="shared" si="78"/>
        <v>6075920</v>
      </c>
      <c r="Q638" s="27">
        <v>950</v>
      </c>
      <c r="R638">
        <v>1020</v>
      </c>
      <c r="S638" s="19" t="s">
        <v>101</v>
      </c>
      <c r="T638" s="19" t="s">
        <v>122</v>
      </c>
      <c r="U638" s="24">
        <v>6.4999999999999997E-4</v>
      </c>
      <c r="W638">
        <f t="shared" si="85"/>
        <v>24480</v>
      </c>
      <c r="X638" s="49">
        <v>22800</v>
      </c>
      <c r="Y638">
        <f t="shared" si="77"/>
        <v>24</v>
      </c>
      <c r="AA638" s="62">
        <v>6</v>
      </c>
    </row>
    <row r="639" spans="1:27">
      <c r="A639">
        <v>638</v>
      </c>
      <c r="B639" t="s">
        <v>48</v>
      </c>
      <c r="C639">
        <v>18</v>
      </c>
      <c r="D639" s="35">
        <f t="shared" si="84"/>
        <v>151991114</v>
      </c>
      <c r="E639" s="38">
        <v>260007</v>
      </c>
      <c r="F639">
        <f t="shared" si="81"/>
        <v>10001</v>
      </c>
      <c r="H639" s="37">
        <v>11205621336</v>
      </c>
      <c r="I639" s="37">
        <f t="shared" si="79"/>
        <v>35099792</v>
      </c>
      <c r="J639" s="26">
        <v>4</v>
      </c>
      <c r="L639">
        <v>638</v>
      </c>
      <c r="M639">
        <f t="shared" si="86"/>
        <v>653463</v>
      </c>
      <c r="N639">
        <v>2021</v>
      </c>
      <c r="O639" s="42">
        <v>1520464</v>
      </c>
      <c r="P639" s="47">
        <f t="shared" si="78"/>
        <v>6081856</v>
      </c>
      <c r="Q639" s="26">
        <v>950</v>
      </c>
      <c r="R639">
        <v>1020</v>
      </c>
      <c r="S639" s="19" t="s">
        <v>101</v>
      </c>
      <c r="T639" s="19" t="s">
        <v>122</v>
      </c>
      <c r="U639" s="24">
        <v>6.4999999999999997E-4</v>
      </c>
      <c r="W639">
        <f t="shared" si="85"/>
        <v>24480</v>
      </c>
      <c r="X639" s="50">
        <v>22800</v>
      </c>
      <c r="Y639">
        <f t="shared" si="77"/>
        <v>24</v>
      </c>
      <c r="AA639" s="63">
        <v>6</v>
      </c>
    </row>
    <row r="640" spans="1:27">
      <c r="A640">
        <v>639</v>
      </c>
      <c r="B640" t="s">
        <v>48</v>
      </c>
      <c r="C640">
        <v>19</v>
      </c>
      <c r="D640" s="35">
        <f t="shared" si="84"/>
        <v>152251121</v>
      </c>
      <c r="E640" s="38">
        <v>270008</v>
      </c>
      <c r="F640">
        <f t="shared" si="81"/>
        <v>10001</v>
      </c>
      <c r="H640" s="37">
        <v>5620388088</v>
      </c>
      <c r="I640" s="37">
        <f t="shared" si="79"/>
        <v>-5585233248</v>
      </c>
      <c r="J640" s="27">
        <v>8</v>
      </c>
      <c r="L640">
        <v>639</v>
      </c>
      <c r="M640">
        <f t="shared" si="86"/>
        <v>655484</v>
      </c>
      <c r="N640">
        <v>2021</v>
      </c>
      <c r="O640" s="41">
        <v>761016</v>
      </c>
      <c r="P640" s="47">
        <f t="shared" si="78"/>
        <v>6088128</v>
      </c>
      <c r="Q640" s="27">
        <v>950</v>
      </c>
      <c r="R640">
        <v>1020</v>
      </c>
      <c r="S640" s="19" t="s">
        <v>101</v>
      </c>
      <c r="T640" s="19" t="s">
        <v>122</v>
      </c>
      <c r="U640" s="24">
        <v>6.4999999999999997E-4</v>
      </c>
      <c r="W640">
        <f t="shared" si="85"/>
        <v>24480</v>
      </c>
      <c r="X640" s="49">
        <v>22800</v>
      </c>
      <c r="Y640">
        <f t="shared" si="77"/>
        <v>24</v>
      </c>
      <c r="AA640" s="62">
        <v>6</v>
      </c>
    </row>
    <row r="641" spans="1:27" ht="17.25" thickBot="1">
      <c r="A641">
        <v>640</v>
      </c>
      <c r="B641" t="s">
        <v>48</v>
      </c>
      <c r="C641">
        <v>20</v>
      </c>
      <c r="D641" s="35">
        <f t="shared" si="84"/>
        <v>152521129</v>
      </c>
      <c r="E641" s="38">
        <v>280009</v>
      </c>
      <c r="F641">
        <f t="shared" si="81"/>
        <v>10001</v>
      </c>
      <c r="H641" s="37">
        <v>5637993088</v>
      </c>
      <c r="I641" s="37">
        <f t="shared" si="79"/>
        <v>17605000</v>
      </c>
      <c r="J641" s="29">
        <v>8</v>
      </c>
      <c r="L641">
        <v>640</v>
      </c>
      <c r="M641">
        <f t="shared" si="86"/>
        <v>657505</v>
      </c>
      <c r="N641">
        <v>2021</v>
      </c>
      <c r="O641" s="44">
        <v>761784</v>
      </c>
      <c r="P641" s="47">
        <f t="shared" si="78"/>
        <v>6094272</v>
      </c>
      <c r="Q641" s="29">
        <v>950</v>
      </c>
      <c r="R641">
        <v>1020</v>
      </c>
      <c r="S641" s="19" t="s">
        <v>102</v>
      </c>
      <c r="T641" s="19" t="s">
        <v>122</v>
      </c>
      <c r="U641" s="24">
        <v>6.4999999999999997E-4</v>
      </c>
      <c r="W641">
        <f t="shared" si="85"/>
        <v>24480</v>
      </c>
      <c r="X641" s="52">
        <v>22800</v>
      </c>
      <c r="Y641">
        <f t="shared" si="77"/>
        <v>24</v>
      </c>
      <c r="AA641" s="31">
        <v>6</v>
      </c>
    </row>
    <row r="642" spans="1:27">
      <c r="A642" s="6">
        <v>641</v>
      </c>
      <c r="B642" s="6" t="s">
        <v>49</v>
      </c>
      <c r="C642" s="6">
        <v>1</v>
      </c>
      <c r="D642" s="36">
        <f>D641+E641</f>
        <v>152801138</v>
      </c>
      <c r="E642" s="39">
        <v>12000000</v>
      </c>
      <c r="F642" s="6">
        <f t="shared" si="81"/>
        <v>11719991</v>
      </c>
      <c r="H642" s="37">
        <v>8039739426</v>
      </c>
      <c r="I642" s="37">
        <f t="shared" si="79"/>
        <v>2401746338</v>
      </c>
      <c r="J642" s="30">
        <v>6</v>
      </c>
      <c r="L642" s="6">
        <v>641</v>
      </c>
      <c r="M642">
        <f t="shared" si="86"/>
        <v>659526</v>
      </c>
      <c r="N642">
        <v>2021</v>
      </c>
      <c r="O642" s="45">
        <v>1067707</v>
      </c>
      <c r="P642" s="47">
        <f t="shared" si="78"/>
        <v>6406242</v>
      </c>
      <c r="Q642" s="30">
        <v>960</v>
      </c>
      <c r="R642">
        <v>1030</v>
      </c>
      <c r="S642" s="19" t="s">
        <v>101</v>
      </c>
      <c r="T642" s="19" t="s">
        <v>122</v>
      </c>
      <c r="U642" s="24">
        <v>6.4999999999999997E-4</v>
      </c>
      <c r="W642">
        <f t="shared" si="85"/>
        <v>24720</v>
      </c>
      <c r="X642" s="53">
        <v>23040</v>
      </c>
      <c r="Y642">
        <f t="shared" ref="Y642:Y705" si="87">X642/Q642</f>
        <v>24</v>
      </c>
      <c r="AA642" s="65">
        <v>6</v>
      </c>
    </row>
    <row r="643" spans="1:27">
      <c r="A643">
        <v>642</v>
      </c>
      <c r="B643" t="s">
        <v>49</v>
      </c>
      <c r="C643">
        <v>2</v>
      </c>
      <c r="D643" s="35">
        <f t="shared" si="84"/>
        <v>164801138</v>
      </c>
      <c r="E643" s="38">
        <v>200001</v>
      </c>
      <c r="F643">
        <f t="shared" si="81"/>
        <v>-11799999</v>
      </c>
      <c r="H643" s="37">
        <v>8064844030</v>
      </c>
      <c r="I643" s="37">
        <f t="shared" si="79"/>
        <v>25104604</v>
      </c>
      <c r="J643" s="26">
        <v>6</v>
      </c>
      <c r="L643">
        <v>642</v>
      </c>
      <c r="M643">
        <f t="shared" si="86"/>
        <v>661547</v>
      </c>
      <c r="N643">
        <v>2021</v>
      </c>
      <c r="O643" s="42">
        <v>1097385</v>
      </c>
      <c r="P643" s="47">
        <f t="shared" ref="P643:P706" si="88">J643*O643</f>
        <v>6584310</v>
      </c>
      <c r="Q643" s="26">
        <v>960</v>
      </c>
      <c r="R643">
        <v>1030</v>
      </c>
      <c r="S643" s="19" t="s">
        <v>101</v>
      </c>
      <c r="T643" s="19" t="s">
        <v>122</v>
      </c>
      <c r="U643" s="24">
        <v>6.4999999999999997E-4</v>
      </c>
      <c r="W643">
        <f t="shared" si="85"/>
        <v>24720</v>
      </c>
      <c r="X643" s="50">
        <v>23040</v>
      </c>
      <c r="Y643">
        <f t="shared" si="87"/>
        <v>24</v>
      </c>
      <c r="AA643" s="63">
        <v>6</v>
      </c>
    </row>
    <row r="644" spans="1:27">
      <c r="A644">
        <v>643</v>
      </c>
      <c r="B644" t="s">
        <v>49</v>
      </c>
      <c r="C644">
        <v>3</v>
      </c>
      <c r="D644" s="35">
        <f t="shared" si="84"/>
        <v>165001139</v>
      </c>
      <c r="E644" s="38">
        <v>210002</v>
      </c>
      <c r="F644">
        <f t="shared" si="81"/>
        <v>10001</v>
      </c>
      <c r="H644" s="37">
        <v>8089987726</v>
      </c>
      <c r="I644" s="37">
        <f t="shared" si="79"/>
        <v>25143696</v>
      </c>
      <c r="J644" s="27">
        <v>6</v>
      </c>
      <c r="L644">
        <v>643</v>
      </c>
      <c r="M644">
        <f t="shared" si="86"/>
        <v>663568</v>
      </c>
      <c r="N644">
        <v>2021</v>
      </c>
      <c r="O644" s="41">
        <v>1098492</v>
      </c>
      <c r="P644" s="47">
        <f t="shared" si="88"/>
        <v>6590952</v>
      </c>
      <c r="Q644" s="27">
        <v>960</v>
      </c>
      <c r="R644">
        <v>1030</v>
      </c>
      <c r="S644" s="19" t="s">
        <v>101</v>
      </c>
      <c r="T644" s="19" t="s">
        <v>122</v>
      </c>
      <c r="U644" s="24">
        <v>6.4999999999999997E-4</v>
      </c>
      <c r="W644">
        <f t="shared" si="85"/>
        <v>24720</v>
      </c>
      <c r="X644" s="49">
        <v>23040</v>
      </c>
      <c r="Y644">
        <f t="shared" si="87"/>
        <v>24</v>
      </c>
      <c r="AA644" s="62">
        <v>6</v>
      </c>
    </row>
    <row r="645" spans="1:27">
      <c r="A645">
        <v>644</v>
      </c>
      <c r="B645" t="s">
        <v>49</v>
      </c>
      <c r="C645">
        <v>4</v>
      </c>
      <c r="D645" s="35">
        <f t="shared" si="84"/>
        <v>165211141</v>
      </c>
      <c r="E645" s="38">
        <v>220003</v>
      </c>
      <c r="F645">
        <f t="shared" si="81"/>
        <v>10001</v>
      </c>
      <c r="H645" s="37">
        <v>2705056838</v>
      </c>
      <c r="I645" s="37">
        <f t="shared" ref="I645:I708" si="89">H645-H644</f>
        <v>-5384930888</v>
      </c>
      <c r="J645" s="26">
        <v>18</v>
      </c>
      <c r="L645">
        <v>644</v>
      </c>
      <c r="M645">
        <f t="shared" si="86"/>
        <v>665589</v>
      </c>
      <c r="N645">
        <v>2021</v>
      </c>
      <c r="O645" s="42">
        <v>366511</v>
      </c>
      <c r="P645" s="47">
        <f t="shared" si="88"/>
        <v>6597198</v>
      </c>
      <c r="Q645" s="26">
        <v>960</v>
      </c>
      <c r="R645">
        <v>1030</v>
      </c>
      <c r="S645" s="19" t="s">
        <v>101</v>
      </c>
      <c r="T645" s="19" t="s">
        <v>122</v>
      </c>
      <c r="U645" s="24">
        <v>6.4999999999999997E-4</v>
      </c>
      <c r="W645">
        <f t="shared" si="85"/>
        <v>24720</v>
      </c>
      <c r="X645" s="50">
        <v>23040</v>
      </c>
      <c r="Y645">
        <f t="shared" si="87"/>
        <v>24</v>
      </c>
      <c r="AA645" s="63">
        <v>6</v>
      </c>
    </row>
    <row r="646" spans="1:27">
      <c r="A646">
        <v>645</v>
      </c>
      <c r="B646" t="s">
        <v>49</v>
      </c>
      <c r="C646">
        <v>5</v>
      </c>
      <c r="D646" s="35">
        <f t="shared" si="84"/>
        <v>165431144</v>
      </c>
      <c r="E646" s="38">
        <v>230004</v>
      </c>
      <c r="F646">
        <f t="shared" si="81"/>
        <v>10001</v>
      </c>
      <c r="H646" s="37">
        <v>2713464170</v>
      </c>
      <c r="I646" s="37">
        <f t="shared" si="89"/>
        <v>8407332</v>
      </c>
      <c r="J646" s="27">
        <v>18</v>
      </c>
      <c r="L646">
        <v>645</v>
      </c>
      <c r="M646">
        <f t="shared" si="86"/>
        <v>667610</v>
      </c>
      <c r="N646">
        <v>2021</v>
      </c>
      <c r="O646" s="41">
        <v>366881</v>
      </c>
      <c r="P646" s="47">
        <f t="shared" si="88"/>
        <v>6603858</v>
      </c>
      <c r="Q646" s="27">
        <v>960</v>
      </c>
      <c r="R646">
        <v>1030</v>
      </c>
      <c r="S646" s="19" t="s">
        <v>102</v>
      </c>
      <c r="T646" s="19" t="s">
        <v>122</v>
      </c>
      <c r="U646" s="24">
        <v>6.4999999999999997E-4</v>
      </c>
      <c r="W646">
        <f t="shared" si="85"/>
        <v>24720</v>
      </c>
      <c r="X646" s="49">
        <v>23040</v>
      </c>
      <c r="Y646">
        <f t="shared" si="87"/>
        <v>24</v>
      </c>
      <c r="AA646" s="62">
        <v>6</v>
      </c>
    </row>
    <row r="647" spans="1:27">
      <c r="A647">
        <v>646</v>
      </c>
      <c r="B647" t="s">
        <v>49</v>
      </c>
      <c r="C647">
        <v>6</v>
      </c>
      <c r="D647" s="35">
        <f t="shared" si="84"/>
        <v>165661148</v>
      </c>
      <c r="E647" s="38">
        <v>240005</v>
      </c>
      <c r="F647">
        <f t="shared" si="81"/>
        <v>10001</v>
      </c>
      <c r="H647" s="37">
        <v>3499565836</v>
      </c>
      <c r="I647" s="37">
        <f t="shared" si="89"/>
        <v>786101666</v>
      </c>
      <c r="J647" s="26">
        <v>14</v>
      </c>
      <c r="L647">
        <v>646</v>
      </c>
      <c r="M647">
        <f t="shared" si="86"/>
        <v>669631</v>
      </c>
      <c r="N647">
        <v>2021</v>
      </c>
      <c r="O647" s="42">
        <v>472148</v>
      </c>
      <c r="P647" s="47">
        <f t="shared" si="88"/>
        <v>6610072</v>
      </c>
      <c r="Q647" s="26">
        <v>960</v>
      </c>
      <c r="R647">
        <v>1030</v>
      </c>
      <c r="S647" s="19" t="s">
        <v>101</v>
      </c>
      <c r="T647" s="19" t="s">
        <v>122</v>
      </c>
      <c r="U647" s="24">
        <v>6.4999999999999997E-4</v>
      </c>
      <c r="W647">
        <f t="shared" si="85"/>
        <v>24720</v>
      </c>
      <c r="X647" s="50">
        <v>23040</v>
      </c>
      <c r="Y647">
        <f t="shared" si="87"/>
        <v>24</v>
      </c>
      <c r="AA647" s="63">
        <v>6</v>
      </c>
    </row>
    <row r="648" spans="1:27">
      <c r="A648">
        <v>647</v>
      </c>
      <c r="B648" t="s">
        <v>49</v>
      </c>
      <c r="C648">
        <v>7</v>
      </c>
      <c r="D648" s="35">
        <f t="shared" si="84"/>
        <v>165901153</v>
      </c>
      <c r="E648" s="38">
        <v>250006</v>
      </c>
      <c r="F648">
        <f t="shared" si="81"/>
        <v>10001</v>
      </c>
      <c r="H648" s="37">
        <v>3510408762</v>
      </c>
      <c r="I648" s="37">
        <f t="shared" si="89"/>
        <v>10842926</v>
      </c>
      <c r="J648" s="27">
        <v>14</v>
      </c>
      <c r="L648">
        <v>647</v>
      </c>
      <c r="M648">
        <f t="shared" si="86"/>
        <v>671652</v>
      </c>
      <c r="N648">
        <v>2021</v>
      </c>
      <c r="O648" s="41">
        <v>472622</v>
      </c>
      <c r="P648" s="47">
        <f t="shared" si="88"/>
        <v>6616708</v>
      </c>
      <c r="Q648" s="27">
        <v>960</v>
      </c>
      <c r="R648">
        <v>1030</v>
      </c>
      <c r="S648" s="19" t="s">
        <v>101</v>
      </c>
      <c r="T648" s="19" t="s">
        <v>122</v>
      </c>
      <c r="U648" s="24">
        <v>6.4999999999999997E-4</v>
      </c>
      <c r="W648">
        <f t="shared" si="85"/>
        <v>24720</v>
      </c>
      <c r="X648" s="49">
        <v>23040</v>
      </c>
      <c r="Y648">
        <f t="shared" si="87"/>
        <v>24</v>
      </c>
      <c r="AA648" s="62">
        <v>6</v>
      </c>
    </row>
    <row r="649" spans="1:27">
      <c r="A649">
        <v>648</v>
      </c>
      <c r="B649" t="s">
        <v>49</v>
      </c>
      <c r="C649">
        <v>8</v>
      </c>
      <c r="D649" s="35">
        <f t="shared" si="84"/>
        <v>166151159</v>
      </c>
      <c r="E649" s="38">
        <v>260007</v>
      </c>
      <c r="F649">
        <f t="shared" ref="F649:F712" si="90">E649-E648</f>
        <v>10001</v>
      </c>
      <c r="H649" s="37">
        <v>3521268508</v>
      </c>
      <c r="I649" s="37">
        <f t="shared" si="89"/>
        <v>10859746</v>
      </c>
      <c r="J649" s="26">
        <v>14</v>
      </c>
      <c r="L649">
        <v>648</v>
      </c>
      <c r="M649">
        <f t="shared" si="86"/>
        <v>673673</v>
      </c>
      <c r="N649">
        <v>2021</v>
      </c>
      <c r="O649" s="42">
        <v>473089</v>
      </c>
      <c r="P649" s="47">
        <f t="shared" si="88"/>
        <v>6623246</v>
      </c>
      <c r="Q649" s="26">
        <v>960</v>
      </c>
      <c r="R649">
        <v>1030</v>
      </c>
      <c r="S649" s="19" t="s">
        <v>101</v>
      </c>
      <c r="T649" s="19" t="s">
        <v>122</v>
      </c>
      <c r="U649" s="24">
        <v>6.4999999999999997E-4</v>
      </c>
      <c r="W649">
        <f t="shared" si="85"/>
        <v>24720</v>
      </c>
      <c r="X649" s="50">
        <v>23040</v>
      </c>
      <c r="Y649">
        <f t="shared" si="87"/>
        <v>24</v>
      </c>
      <c r="AA649" s="63">
        <v>6</v>
      </c>
    </row>
    <row r="650" spans="1:27">
      <c r="A650">
        <v>649</v>
      </c>
      <c r="B650" t="s">
        <v>49</v>
      </c>
      <c r="C650">
        <v>9</v>
      </c>
      <c r="D650" s="35">
        <f t="shared" si="84"/>
        <v>166411166</v>
      </c>
      <c r="E650" s="38">
        <v>270008</v>
      </c>
      <c r="F650">
        <f t="shared" si="90"/>
        <v>10001</v>
      </c>
      <c r="H650" s="37">
        <v>2747223882</v>
      </c>
      <c r="I650" s="37">
        <f t="shared" si="89"/>
        <v>-774044626</v>
      </c>
      <c r="J650" s="27">
        <v>18</v>
      </c>
      <c r="L650">
        <v>649</v>
      </c>
      <c r="M650">
        <f t="shared" si="86"/>
        <v>675694</v>
      </c>
      <c r="N650">
        <v>2021</v>
      </c>
      <c r="O650" s="41">
        <v>368331</v>
      </c>
      <c r="P650" s="47">
        <f t="shared" si="88"/>
        <v>6629958</v>
      </c>
      <c r="Q650" s="27">
        <v>960</v>
      </c>
      <c r="R650">
        <v>1030</v>
      </c>
      <c r="S650" s="19" t="s">
        <v>101</v>
      </c>
      <c r="T650" s="19" t="s">
        <v>122</v>
      </c>
      <c r="U650" s="24">
        <v>6.4999999999999997E-4</v>
      </c>
      <c r="W650">
        <f t="shared" si="85"/>
        <v>24720</v>
      </c>
      <c r="X650" s="49">
        <v>23040</v>
      </c>
      <c r="Y650">
        <f t="shared" si="87"/>
        <v>24</v>
      </c>
      <c r="AA650" s="62">
        <v>6</v>
      </c>
    </row>
    <row r="651" spans="1:27">
      <c r="A651">
        <v>650</v>
      </c>
      <c r="B651" t="s">
        <v>49</v>
      </c>
      <c r="C651">
        <v>10</v>
      </c>
      <c r="D651" s="35">
        <f t="shared" si="84"/>
        <v>166681174</v>
      </c>
      <c r="E651" s="38">
        <v>280009</v>
      </c>
      <c r="F651">
        <f t="shared" si="90"/>
        <v>10001</v>
      </c>
      <c r="H651" s="37">
        <v>2755696406</v>
      </c>
      <c r="I651" s="37">
        <f t="shared" si="89"/>
        <v>8472524</v>
      </c>
      <c r="J651" s="26">
        <v>18</v>
      </c>
      <c r="L651">
        <v>650</v>
      </c>
      <c r="M651">
        <f t="shared" si="86"/>
        <v>677715</v>
      </c>
      <c r="N651">
        <v>2021</v>
      </c>
      <c r="O651" s="42">
        <v>368707</v>
      </c>
      <c r="P651" s="47">
        <f t="shared" si="88"/>
        <v>6636726</v>
      </c>
      <c r="Q651" s="26">
        <v>960</v>
      </c>
      <c r="R651">
        <v>1030</v>
      </c>
      <c r="S651" s="19" t="s">
        <v>102</v>
      </c>
      <c r="T651" s="19" t="s">
        <v>122</v>
      </c>
      <c r="U651" s="24">
        <v>6.4999999999999997E-4</v>
      </c>
      <c r="W651">
        <f t="shared" si="85"/>
        <v>24720</v>
      </c>
      <c r="X651" s="50">
        <v>23040</v>
      </c>
      <c r="Y651">
        <f t="shared" si="87"/>
        <v>24</v>
      </c>
      <c r="AA651" s="63">
        <v>6</v>
      </c>
    </row>
    <row r="652" spans="1:27">
      <c r="A652" s="6">
        <v>651</v>
      </c>
      <c r="B652" s="6" t="s">
        <v>49</v>
      </c>
      <c r="C652" s="6">
        <v>11</v>
      </c>
      <c r="D652" s="36">
        <f>D651+E651</f>
        <v>166961183</v>
      </c>
      <c r="E652" s="39">
        <v>12000000</v>
      </c>
      <c r="F652" s="6">
        <f t="shared" si="90"/>
        <v>11719991</v>
      </c>
      <c r="H652" s="37">
        <v>3109316084</v>
      </c>
      <c r="I652" s="37">
        <f t="shared" si="89"/>
        <v>353619678</v>
      </c>
      <c r="J652" s="27">
        <v>16</v>
      </c>
      <c r="L652" s="6">
        <v>651</v>
      </c>
      <c r="M652">
        <f t="shared" si="86"/>
        <v>688768</v>
      </c>
      <c r="N652">
        <v>11053</v>
      </c>
      <c r="O652" s="41">
        <v>415148</v>
      </c>
      <c r="P652" s="47">
        <f t="shared" si="88"/>
        <v>6642368</v>
      </c>
      <c r="Q652" s="27">
        <v>970</v>
      </c>
      <c r="R652">
        <v>1040</v>
      </c>
      <c r="S652" s="19" t="s">
        <v>101</v>
      </c>
      <c r="T652" s="19" t="s">
        <v>122</v>
      </c>
      <c r="U652" s="24">
        <v>6.4999999999999997E-4</v>
      </c>
      <c r="W652">
        <f t="shared" si="85"/>
        <v>24960</v>
      </c>
      <c r="X652" s="49">
        <v>23280</v>
      </c>
      <c r="Y652">
        <f t="shared" si="87"/>
        <v>24</v>
      </c>
      <c r="AA652" s="62">
        <v>6</v>
      </c>
    </row>
    <row r="653" spans="1:27">
      <c r="A653">
        <v>652</v>
      </c>
      <c r="B653" t="s">
        <v>49</v>
      </c>
      <c r="C653">
        <v>12</v>
      </c>
      <c r="D653" s="35">
        <f t="shared" si="84"/>
        <v>178961183</v>
      </c>
      <c r="E653" s="38">
        <v>300001</v>
      </c>
      <c r="F653">
        <f t="shared" si="90"/>
        <v>-11699999</v>
      </c>
      <c r="H653" s="37">
        <v>3118875876</v>
      </c>
      <c r="I653" s="37">
        <f t="shared" si="89"/>
        <v>9559792</v>
      </c>
      <c r="J653" s="26">
        <v>16</v>
      </c>
      <c r="L653">
        <v>652</v>
      </c>
      <c r="M653">
        <f t="shared" si="86"/>
        <v>691102</v>
      </c>
      <c r="N653">
        <v>2334</v>
      </c>
      <c r="O653" s="42">
        <v>415589</v>
      </c>
      <c r="P653" s="47">
        <f t="shared" si="88"/>
        <v>6649424</v>
      </c>
      <c r="Q653" s="26">
        <v>970</v>
      </c>
      <c r="R653">
        <v>1040</v>
      </c>
      <c r="S653" s="19" t="s">
        <v>101</v>
      </c>
      <c r="T653" s="19" t="s">
        <v>122</v>
      </c>
      <c r="U653" s="24">
        <v>6.4999999999999997E-4</v>
      </c>
      <c r="W653">
        <f t="shared" si="85"/>
        <v>24960</v>
      </c>
      <c r="X653" s="50">
        <v>23280</v>
      </c>
      <c r="Y653">
        <f t="shared" si="87"/>
        <v>24</v>
      </c>
      <c r="AA653" s="63">
        <v>6</v>
      </c>
    </row>
    <row r="654" spans="1:27">
      <c r="A654">
        <v>653</v>
      </c>
      <c r="B654" t="s">
        <v>49</v>
      </c>
      <c r="C654">
        <v>13</v>
      </c>
      <c r="D654" s="35">
        <f t="shared" si="84"/>
        <v>179261184</v>
      </c>
      <c r="E654" s="38">
        <v>310002</v>
      </c>
      <c r="F654">
        <f t="shared" si="90"/>
        <v>10001</v>
      </c>
      <c r="H654" s="37">
        <v>3128450342</v>
      </c>
      <c r="I654" s="37">
        <f t="shared" si="89"/>
        <v>9574466</v>
      </c>
      <c r="J654" s="27">
        <v>16</v>
      </c>
      <c r="L654">
        <v>653</v>
      </c>
      <c r="M654">
        <f t="shared" si="86"/>
        <v>693436</v>
      </c>
      <c r="N654">
        <v>2334</v>
      </c>
      <c r="O654" s="41">
        <v>416011</v>
      </c>
      <c r="P654" s="47">
        <f t="shared" si="88"/>
        <v>6656176</v>
      </c>
      <c r="Q654" s="27">
        <v>970</v>
      </c>
      <c r="R654">
        <v>1040</v>
      </c>
      <c r="S654" s="19" t="s">
        <v>101</v>
      </c>
      <c r="T654" s="19" t="s">
        <v>122</v>
      </c>
      <c r="U654" s="24">
        <v>6.4999999999999997E-4</v>
      </c>
      <c r="W654">
        <f t="shared" si="85"/>
        <v>24960</v>
      </c>
      <c r="X654" s="49">
        <v>23280</v>
      </c>
      <c r="Y654">
        <f t="shared" si="87"/>
        <v>24</v>
      </c>
      <c r="AA654" s="62">
        <v>6</v>
      </c>
    </row>
    <row r="655" spans="1:27">
      <c r="A655">
        <v>654</v>
      </c>
      <c r="B655" t="s">
        <v>49</v>
      </c>
      <c r="C655">
        <v>14</v>
      </c>
      <c r="D655" s="35">
        <f t="shared" si="84"/>
        <v>179571186</v>
      </c>
      <c r="E655" s="38">
        <v>320003</v>
      </c>
      <c r="F655">
        <f t="shared" si="90"/>
        <v>10001</v>
      </c>
      <c r="H655" s="37">
        <v>12552157754</v>
      </c>
      <c r="I655" s="37">
        <f t="shared" si="89"/>
        <v>9423707412</v>
      </c>
      <c r="J655" s="26">
        <v>4</v>
      </c>
      <c r="L655">
        <v>654</v>
      </c>
      <c r="M655">
        <f t="shared" si="86"/>
        <v>695770</v>
      </c>
      <c r="N655">
        <v>2334</v>
      </c>
      <c r="O655" s="42">
        <v>1665776</v>
      </c>
      <c r="P655" s="47">
        <f t="shared" si="88"/>
        <v>6663104</v>
      </c>
      <c r="Q655" s="26">
        <v>970</v>
      </c>
      <c r="R655">
        <v>1040</v>
      </c>
      <c r="S655" s="19" t="s">
        <v>101</v>
      </c>
      <c r="T655" s="19" t="s">
        <v>122</v>
      </c>
      <c r="U655" s="24">
        <v>6.4999999999999997E-4</v>
      </c>
      <c r="W655">
        <f t="shared" si="85"/>
        <v>24960</v>
      </c>
      <c r="X655" s="50">
        <v>23280</v>
      </c>
      <c r="Y655">
        <f t="shared" si="87"/>
        <v>24</v>
      </c>
      <c r="AA655" s="63">
        <v>6</v>
      </c>
    </row>
    <row r="656" spans="1:27">
      <c r="A656">
        <v>655</v>
      </c>
      <c r="B656" t="s">
        <v>49</v>
      </c>
      <c r="C656">
        <v>15</v>
      </c>
      <c r="D656" s="35">
        <f t="shared" si="84"/>
        <v>179891189</v>
      </c>
      <c r="E656" s="38">
        <v>330004</v>
      </c>
      <c r="F656">
        <f t="shared" si="90"/>
        <v>10001</v>
      </c>
      <c r="H656" s="37">
        <v>12590572894</v>
      </c>
      <c r="I656" s="37">
        <f t="shared" si="89"/>
        <v>38415140</v>
      </c>
      <c r="J656" s="27">
        <v>4</v>
      </c>
      <c r="L656">
        <v>655</v>
      </c>
      <c r="M656">
        <f t="shared" si="86"/>
        <v>698104</v>
      </c>
      <c r="N656">
        <v>2334</v>
      </c>
      <c r="O656" s="41">
        <v>1667476</v>
      </c>
      <c r="P656" s="47">
        <f t="shared" si="88"/>
        <v>6669904</v>
      </c>
      <c r="Q656" s="27">
        <v>970</v>
      </c>
      <c r="R656">
        <v>1040</v>
      </c>
      <c r="S656" s="19" t="s">
        <v>102</v>
      </c>
      <c r="T656" s="19" t="s">
        <v>122</v>
      </c>
      <c r="U656" s="24">
        <v>6.4999999999999997E-4</v>
      </c>
      <c r="W656">
        <f t="shared" si="85"/>
        <v>24960</v>
      </c>
      <c r="X656" s="49">
        <v>23280</v>
      </c>
      <c r="Y656">
        <f t="shared" si="87"/>
        <v>24</v>
      </c>
      <c r="AA656" s="62">
        <v>6</v>
      </c>
    </row>
    <row r="657" spans="1:27">
      <c r="A657">
        <v>656</v>
      </c>
      <c r="B657" t="s">
        <v>49</v>
      </c>
      <c r="C657">
        <v>16</v>
      </c>
      <c r="D657" s="35">
        <f t="shared" si="84"/>
        <v>180221193</v>
      </c>
      <c r="E657" s="38">
        <v>340005</v>
      </c>
      <c r="F657">
        <f t="shared" si="90"/>
        <v>10001</v>
      </c>
      <c r="H657" s="37">
        <v>12629046730</v>
      </c>
      <c r="I657" s="37">
        <f t="shared" si="89"/>
        <v>38473836</v>
      </c>
      <c r="J657" s="26">
        <v>4</v>
      </c>
      <c r="L657">
        <v>656</v>
      </c>
      <c r="M657">
        <f t="shared" si="86"/>
        <v>700438</v>
      </c>
      <c r="N657">
        <v>2334</v>
      </c>
      <c r="O657" s="42">
        <v>1669120</v>
      </c>
      <c r="P657" s="47">
        <f t="shared" si="88"/>
        <v>6676480</v>
      </c>
      <c r="Q657" s="26">
        <v>970</v>
      </c>
      <c r="R657">
        <v>1040</v>
      </c>
      <c r="S657" s="19" t="s">
        <v>101</v>
      </c>
      <c r="T657" s="19" t="s">
        <v>122</v>
      </c>
      <c r="U657" s="24">
        <v>6.4999999999999997E-4</v>
      </c>
      <c r="W657">
        <f t="shared" si="85"/>
        <v>24960</v>
      </c>
      <c r="X657" s="50">
        <v>23280</v>
      </c>
      <c r="Y657">
        <f t="shared" si="87"/>
        <v>24</v>
      </c>
      <c r="AA657" s="63">
        <v>6</v>
      </c>
    </row>
    <row r="658" spans="1:27">
      <c r="A658">
        <v>657</v>
      </c>
      <c r="B658" t="s">
        <v>49</v>
      </c>
      <c r="C658">
        <v>17</v>
      </c>
      <c r="D658" s="35">
        <f t="shared" si="84"/>
        <v>180561198</v>
      </c>
      <c r="E658" s="38">
        <v>350006</v>
      </c>
      <c r="F658">
        <f t="shared" si="90"/>
        <v>10001</v>
      </c>
      <c r="H658" s="37">
        <v>12667579262</v>
      </c>
      <c r="I658" s="37">
        <f t="shared" si="89"/>
        <v>38532532</v>
      </c>
      <c r="J658" s="27">
        <v>4</v>
      </c>
      <c r="L658">
        <v>657</v>
      </c>
      <c r="M658">
        <f t="shared" si="86"/>
        <v>702772</v>
      </c>
      <c r="N658">
        <v>2334</v>
      </c>
      <c r="O658" s="41">
        <v>1670880</v>
      </c>
      <c r="P658" s="47">
        <f t="shared" si="88"/>
        <v>6683520</v>
      </c>
      <c r="Q658" s="27">
        <v>970</v>
      </c>
      <c r="R658">
        <v>1040</v>
      </c>
      <c r="S658" s="19" t="s">
        <v>101</v>
      </c>
      <c r="T658" s="19" t="s">
        <v>122</v>
      </c>
      <c r="U658" s="24">
        <v>6.4999999999999997E-4</v>
      </c>
      <c r="W658">
        <f t="shared" si="85"/>
        <v>24960</v>
      </c>
      <c r="X658" s="49">
        <v>23280</v>
      </c>
      <c r="Y658">
        <f t="shared" si="87"/>
        <v>24</v>
      </c>
      <c r="AA658" s="62">
        <v>6</v>
      </c>
    </row>
    <row r="659" spans="1:27">
      <c r="A659">
        <v>658</v>
      </c>
      <c r="B659" t="s">
        <v>49</v>
      </c>
      <c r="C659">
        <v>18</v>
      </c>
      <c r="D659" s="35">
        <f t="shared" si="84"/>
        <v>180911204</v>
      </c>
      <c r="E659" s="38">
        <v>360007</v>
      </c>
      <c r="F659">
        <f t="shared" si="90"/>
        <v>10001</v>
      </c>
      <c r="H659" s="37">
        <v>3176542608</v>
      </c>
      <c r="I659" s="37">
        <f t="shared" si="89"/>
        <v>-9491036654</v>
      </c>
      <c r="J659" s="26">
        <v>16</v>
      </c>
      <c r="L659">
        <v>658</v>
      </c>
      <c r="M659">
        <f t="shared" si="86"/>
        <v>705106</v>
      </c>
      <c r="N659">
        <v>2334</v>
      </c>
      <c r="O659" s="42">
        <v>418128</v>
      </c>
      <c r="P659" s="47">
        <f t="shared" si="88"/>
        <v>6690048</v>
      </c>
      <c r="Q659" s="26">
        <v>970</v>
      </c>
      <c r="R659">
        <v>1040</v>
      </c>
      <c r="S659" s="19" t="s">
        <v>101</v>
      </c>
      <c r="T659" s="19" t="s">
        <v>122</v>
      </c>
      <c r="U659" s="24">
        <v>6.4999999999999997E-4</v>
      </c>
      <c r="W659">
        <f t="shared" si="85"/>
        <v>24960</v>
      </c>
      <c r="X659" s="50">
        <v>23280</v>
      </c>
      <c r="Y659">
        <f t="shared" si="87"/>
        <v>24</v>
      </c>
      <c r="AA659" s="63">
        <v>6</v>
      </c>
    </row>
    <row r="660" spans="1:27">
      <c r="A660">
        <v>659</v>
      </c>
      <c r="B660" t="s">
        <v>49</v>
      </c>
      <c r="C660">
        <v>19</v>
      </c>
      <c r="D660" s="35">
        <f t="shared" si="84"/>
        <v>181271211</v>
      </c>
      <c r="E660" s="38">
        <v>370008</v>
      </c>
      <c r="F660">
        <f t="shared" si="90"/>
        <v>10001</v>
      </c>
      <c r="H660" s="37">
        <v>2832536314</v>
      </c>
      <c r="I660" s="37">
        <f t="shared" si="89"/>
        <v>-344006294</v>
      </c>
      <c r="J660" s="27">
        <v>18</v>
      </c>
      <c r="L660">
        <v>659</v>
      </c>
      <c r="M660">
        <f t="shared" si="86"/>
        <v>707440</v>
      </c>
      <c r="N660">
        <v>2334</v>
      </c>
      <c r="O660" s="41">
        <v>372099</v>
      </c>
      <c r="P660" s="47">
        <f t="shared" si="88"/>
        <v>6697782</v>
      </c>
      <c r="Q660" s="27">
        <v>970</v>
      </c>
      <c r="R660">
        <v>1040</v>
      </c>
      <c r="S660" s="19" t="s">
        <v>101</v>
      </c>
      <c r="T660" s="19" t="s">
        <v>122</v>
      </c>
      <c r="U660" s="24">
        <v>6.4999999999999997E-4</v>
      </c>
      <c r="W660">
        <f t="shared" si="85"/>
        <v>24960</v>
      </c>
      <c r="X660" s="49">
        <v>23280</v>
      </c>
      <c r="Y660">
        <f t="shared" si="87"/>
        <v>24</v>
      </c>
      <c r="AA660" s="62">
        <v>6</v>
      </c>
    </row>
    <row r="661" spans="1:27">
      <c r="A661">
        <v>660</v>
      </c>
      <c r="B661" t="s">
        <v>49</v>
      </c>
      <c r="C661">
        <v>20</v>
      </c>
      <c r="D661" s="35">
        <f t="shared" si="84"/>
        <v>181641219</v>
      </c>
      <c r="E661" s="38">
        <v>380009</v>
      </c>
      <c r="F661">
        <f t="shared" si="90"/>
        <v>10001</v>
      </c>
      <c r="H661" s="37">
        <v>2841139338</v>
      </c>
      <c r="I661" s="37">
        <f t="shared" si="89"/>
        <v>8603024</v>
      </c>
      <c r="J661" s="26">
        <v>18</v>
      </c>
      <c r="L661">
        <v>660</v>
      </c>
      <c r="M661">
        <f t="shared" si="86"/>
        <v>709774</v>
      </c>
      <c r="N661">
        <v>2334</v>
      </c>
      <c r="O661" s="42">
        <v>372474</v>
      </c>
      <c r="P661" s="47">
        <f t="shared" si="88"/>
        <v>6704532</v>
      </c>
      <c r="Q661" s="26">
        <v>970</v>
      </c>
      <c r="R661">
        <v>1040</v>
      </c>
      <c r="S661" s="19" t="s">
        <v>102</v>
      </c>
      <c r="T661" s="19" t="s">
        <v>122</v>
      </c>
      <c r="U661" s="24">
        <v>6.4999999999999997E-4</v>
      </c>
      <c r="W661">
        <f t="shared" si="85"/>
        <v>24960</v>
      </c>
      <c r="X661" s="50">
        <v>23280</v>
      </c>
      <c r="Y661">
        <f t="shared" si="87"/>
        <v>24</v>
      </c>
      <c r="AA661" s="63">
        <v>6</v>
      </c>
    </row>
    <row r="662" spans="1:27">
      <c r="A662" s="6">
        <v>661</v>
      </c>
      <c r="B662" s="6" t="s">
        <v>50</v>
      </c>
      <c r="C662" s="6">
        <v>1</v>
      </c>
      <c r="D662" s="36">
        <f>D661+E661</f>
        <v>182021228</v>
      </c>
      <c r="E662" s="39">
        <v>12000000</v>
      </c>
      <c r="F662" s="6">
        <f t="shared" si="90"/>
        <v>11619991</v>
      </c>
      <c r="H662" s="37">
        <v>5461176120</v>
      </c>
      <c r="I662" s="37">
        <f t="shared" si="89"/>
        <v>2620036782</v>
      </c>
      <c r="J662" s="27">
        <v>10</v>
      </c>
      <c r="L662" s="6">
        <v>661</v>
      </c>
      <c r="M662">
        <f t="shared" si="86"/>
        <v>712108</v>
      </c>
      <c r="N662">
        <v>2334</v>
      </c>
      <c r="O662" s="41">
        <v>704598</v>
      </c>
      <c r="P662" s="47">
        <f t="shared" si="88"/>
        <v>7045980</v>
      </c>
      <c r="Q662" s="27">
        <v>980</v>
      </c>
      <c r="R662">
        <v>1050</v>
      </c>
      <c r="S662" s="19" t="s">
        <v>101</v>
      </c>
      <c r="T662" s="19" t="s">
        <v>122</v>
      </c>
      <c r="U662" s="24">
        <v>6.4999999999999997E-4</v>
      </c>
      <c r="W662">
        <f t="shared" si="85"/>
        <v>25200</v>
      </c>
      <c r="X662" s="49">
        <v>23520</v>
      </c>
      <c r="Y662">
        <f t="shared" si="87"/>
        <v>24</v>
      </c>
      <c r="AA662" s="62">
        <v>6</v>
      </c>
    </row>
    <row r="663" spans="1:27">
      <c r="A663">
        <v>662</v>
      </c>
      <c r="B663" t="s">
        <v>50</v>
      </c>
      <c r="C663">
        <v>2</v>
      </c>
      <c r="D663" s="35">
        <f t="shared" si="84"/>
        <v>194021228</v>
      </c>
      <c r="E663" s="38">
        <v>300001</v>
      </c>
      <c r="F663">
        <f t="shared" si="90"/>
        <v>-11699999</v>
      </c>
      <c r="H663" s="37">
        <v>5477712600</v>
      </c>
      <c r="I663" s="37">
        <f t="shared" si="89"/>
        <v>16536480</v>
      </c>
      <c r="J663" s="26">
        <v>10</v>
      </c>
      <c r="L663">
        <v>662</v>
      </c>
      <c r="M663">
        <f t="shared" si="86"/>
        <v>714442</v>
      </c>
      <c r="N663">
        <v>2334</v>
      </c>
      <c r="O663" s="42">
        <v>724184</v>
      </c>
      <c r="P663" s="47">
        <f t="shared" si="88"/>
        <v>7241840</v>
      </c>
      <c r="Q663" s="26">
        <v>980</v>
      </c>
      <c r="R663">
        <v>1050</v>
      </c>
      <c r="S663" s="19" t="s">
        <v>101</v>
      </c>
      <c r="T663" s="19" t="s">
        <v>122</v>
      </c>
      <c r="U663" s="24">
        <v>6.4999999999999997E-4</v>
      </c>
      <c r="W663">
        <f t="shared" si="85"/>
        <v>25200</v>
      </c>
      <c r="X663" s="50">
        <v>23520</v>
      </c>
      <c r="Y663">
        <f t="shared" si="87"/>
        <v>24</v>
      </c>
      <c r="AA663" s="63">
        <v>6</v>
      </c>
    </row>
    <row r="664" spans="1:27">
      <c r="A664">
        <v>663</v>
      </c>
      <c r="B664" t="s">
        <v>50</v>
      </c>
      <c r="C664">
        <v>3</v>
      </c>
      <c r="D664" s="35">
        <f t="shared" si="84"/>
        <v>194321229</v>
      </c>
      <c r="E664" s="38">
        <v>310002</v>
      </c>
      <c r="F664">
        <f t="shared" si="90"/>
        <v>10001</v>
      </c>
      <c r="H664" s="37">
        <v>13735685220</v>
      </c>
      <c r="I664" s="37">
        <f t="shared" si="89"/>
        <v>8257972620</v>
      </c>
      <c r="J664" s="27">
        <v>4</v>
      </c>
      <c r="L664">
        <v>663</v>
      </c>
      <c r="M664">
        <f t="shared" si="86"/>
        <v>716776</v>
      </c>
      <c r="N664">
        <v>2334</v>
      </c>
      <c r="O664" s="41">
        <v>1812284</v>
      </c>
      <c r="P664" s="47">
        <f t="shared" si="88"/>
        <v>7249136</v>
      </c>
      <c r="Q664" s="27">
        <v>980</v>
      </c>
      <c r="R664">
        <v>1050</v>
      </c>
      <c r="S664" s="19" t="s">
        <v>101</v>
      </c>
      <c r="T664" s="19" t="s">
        <v>122</v>
      </c>
      <c r="U664" s="24">
        <v>6.4999999999999997E-4</v>
      </c>
      <c r="W664">
        <f t="shared" si="85"/>
        <v>25200</v>
      </c>
      <c r="X664" s="49">
        <v>23520</v>
      </c>
      <c r="Y664">
        <f t="shared" si="87"/>
        <v>24</v>
      </c>
      <c r="AA664" s="62">
        <v>6</v>
      </c>
    </row>
    <row r="665" spans="1:27">
      <c r="A665">
        <v>664</v>
      </c>
      <c r="B665" t="s">
        <v>50</v>
      </c>
      <c r="C665">
        <v>4</v>
      </c>
      <c r="D665" s="35">
        <f t="shared" si="84"/>
        <v>194631231</v>
      </c>
      <c r="E665" s="38">
        <v>320003</v>
      </c>
      <c r="F665">
        <f t="shared" si="90"/>
        <v>10001</v>
      </c>
      <c r="H665" s="37">
        <v>13777151460</v>
      </c>
      <c r="I665" s="37">
        <f t="shared" si="89"/>
        <v>41466240</v>
      </c>
      <c r="J665" s="26">
        <v>4</v>
      </c>
      <c r="L665">
        <v>664</v>
      </c>
      <c r="M665">
        <f t="shared" si="86"/>
        <v>719110</v>
      </c>
      <c r="N665">
        <v>2334</v>
      </c>
      <c r="O665" s="42">
        <v>1814000</v>
      </c>
      <c r="P665" s="47">
        <f t="shared" si="88"/>
        <v>7256000</v>
      </c>
      <c r="Q665" s="26">
        <v>980</v>
      </c>
      <c r="R665">
        <v>1050</v>
      </c>
      <c r="S665" s="19" t="s">
        <v>101</v>
      </c>
      <c r="T665" s="19" t="s">
        <v>122</v>
      </c>
      <c r="U665" s="24">
        <v>6.4999999999999997E-4</v>
      </c>
      <c r="W665">
        <f t="shared" si="85"/>
        <v>25200</v>
      </c>
      <c r="X665" s="50">
        <v>23520</v>
      </c>
      <c r="Y665">
        <f t="shared" si="87"/>
        <v>24</v>
      </c>
      <c r="AA665" s="63">
        <v>6</v>
      </c>
    </row>
    <row r="666" spans="1:27">
      <c r="A666">
        <v>665</v>
      </c>
      <c r="B666" t="s">
        <v>50</v>
      </c>
      <c r="C666">
        <v>5</v>
      </c>
      <c r="D666" s="35">
        <f t="shared" si="84"/>
        <v>194951234</v>
      </c>
      <c r="E666" s="38">
        <v>330004</v>
      </c>
      <c r="F666">
        <f t="shared" si="90"/>
        <v>10001</v>
      </c>
      <c r="H666" s="37">
        <v>5527472040</v>
      </c>
      <c r="I666" s="37">
        <f t="shared" si="89"/>
        <v>-8249679420</v>
      </c>
      <c r="J666" s="27">
        <v>10</v>
      </c>
      <c r="L666">
        <v>665</v>
      </c>
      <c r="M666">
        <f t="shared" si="86"/>
        <v>721444</v>
      </c>
      <c r="N666">
        <v>2334</v>
      </c>
      <c r="O666" s="41">
        <v>726334</v>
      </c>
      <c r="P666" s="47">
        <f t="shared" si="88"/>
        <v>7263340</v>
      </c>
      <c r="Q666" s="27">
        <v>980</v>
      </c>
      <c r="R666">
        <v>1050</v>
      </c>
      <c r="S666" s="19" t="s">
        <v>102</v>
      </c>
      <c r="T666" s="19" t="s">
        <v>122</v>
      </c>
      <c r="U666" s="24">
        <v>6.4999999999999997E-4</v>
      </c>
      <c r="W666">
        <f t="shared" si="85"/>
        <v>25200</v>
      </c>
      <c r="X666" s="49">
        <v>23520</v>
      </c>
      <c r="Y666">
        <f t="shared" si="87"/>
        <v>24</v>
      </c>
      <c r="AA666" s="62">
        <v>6</v>
      </c>
    </row>
    <row r="667" spans="1:27">
      <c r="A667">
        <v>666</v>
      </c>
      <c r="B667" t="s">
        <v>51</v>
      </c>
      <c r="C667">
        <v>1</v>
      </c>
      <c r="D667" s="35">
        <f t="shared" si="84"/>
        <v>195281238</v>
      </c>
      <c r="E667" s="38">
        <v>340005</v>
      </c>
      <c r="F667">
        <f t="shared" si="90"/>
        <v>10001</v>
      </c>
      <c r="H667" s="37">
        <v>5544108540</v>
      </c>
      <c r="I667" s="37">
        <f t="shared" si="89"/>
        <v>16636500</v>
      </c>
      <c r="J667" s="26">
        <v>10</v>
      </c>
      <c r="L667">
        <v>666</v>
      </c>
      <c r="M667">
        <f t="shared" si="86"/>
        <v>723778</v>
      </c>
      <c r="N667">
        <v>2334</v>
      </c>
      <c r="O667" s="42">
        <v>727018</v>
      </c>
      <c r="P667" s="47">
        <f t="shared" si="88"/>
        <v>7270180</v>
      </c>
      <c r="Q667" s="26">
        <v>980</v>
      </c>
      <c r="R667">
        <v>1050</v>
      </c>
      <c r="S667" s="19" t="s">
        <v>101</v>
      </c>
      <c r="T667" s="19" t="s">
        <v>122</v>
      </c>
      <c r="U667" s="24">
        <v>6.9999999999999999E-4</v>
      </c>
      <c r="W667">
        <f t="shared" si="85"/>
        <v>25200</v>
      </c>
      <c r="X667" s="50">
        <v>23520</v>
      </c>
      <c r="Y667">
        <f t="shared" si="87"/>
        <v>24</v>
      </c>
      <c r="AA667" s="63">
        <v>6</v>
      </c>
    </row>
    <row r="668" spans="1:27">
      <c r="A668">
        <v>667</v>
      </c>
      <c r="B668" t="s">
        <v>51</v>
      </c>
      <c r="C668">
        <v>2</v>
      </c>
      <c r="D668" s="35">
        <f t="shared" si="84"/>
        <v>195621243</v>
      </c>
      <c r="E668" s="38">
        <v>350006</v>
      </c>
      <c r="F668">
        <f t="shared" si="90"/>
        <v>10001</v>
      </c>
      <c r="H668" s="37">
        <v>3475481280</v>
      </c>
      <c r="I668" s="37">
        <f t="shared" si="89"/>
        <v>-2068627260</v>
      </c>
      <c r="J668" s="27">
        <v>16</v>
      </c>
      <c r="L668">
        <v>667</v>
      </c>
      <c r="M668">
        <f t="shared" si="86"/>
        <v>726112</v>
      </c>
      <c r="N668">
        <v>2334</v>
      </c>
      <c r="O668" s="41">
        <v>454842</v>
      </c>
      <c r="P668" s="47">
        <f t="shared" si="88"/>
        <v>7277472</v>
      </c>
      <c r="Q668" s="27">
        <v>980</v>
      </c>
      <c r="R668">
        <v>1050</v>
      </c>
      <c r="S668" s="19" t="s">
        <v>101</v>
      </c>
      <c r="T668" s="19" t="s">
        <v>122</v>
      </c>
      <c r="U668" s="24">
        <v>6.9999999999999999E-4</v>
      </c>
      <c r="W668">
        <f t="shared" si="85"/>
        <v>25200</v>
      </c>
      <c r="X668" s="49">
        <v>23520</v>
      </c>
      <c r="Y668">
        <f t="shared" si="87"/>
        <v>24</v>
      </c>
      <c r="AA668" s="62">
        <v>6</v>
      </c>
    </row>
    <row r="669" spans="1:27">
      <c r="A669">
        <v>668</v>
      </c>
      <c r="B669" t="s">
        <v>51</v>
      </c>
      <c r="C669">
        <v>3</v>
      </c>
      <c r="D669" s="35">
        <f t="shared" si="84"/>
        <v>195971249</v>
      </c>
      <c r="E669" s="38">
        <v>360007</v>
      </c>
      <c r="F669">
        <f t="shared" si="90"/>
        <v>10001</v>
      </c>
      <c r="H669" s="37">
        <v>3485910300</v>
      </c>
      <c r="I669" s="37">
        <f t="shared" si="89"/>
        <v>10429020</v>
      </c>
      <c r="J669" s="26">
        <v>16</v>
      </c>
      <c r="L669">
        <v>668</v>
      </c>
      <c r="M669">
        <f t="shared" si="86"/>
        <v>728446</v>
      </c>
      <c r="N669">
        <v>2334</v>
      </c>
      <c r="O669" s="42">
        <v>455291</v>
      </c>
      <c r="P669" s="47">
        <f t="shared" si="88"/>
        <v>7284656</v>
      </c>
      <c r="Q669" s="26">
        <v>980</v>
      </c>
      <c r="R669">
        <v>1050</v>
      </c>
      <c r="S669" s="19" t="s">
        <v>101</v>
      </c>
      <c r="T669" s="19" t="s">
        <v>122</v>
      </c>
      <c r="U669" s="24">
        <v>6.9999999999999999E-4</v>
      </c>
      <c r="W669">
        <f t="shared" si="85"/>
        <v>25200</v>
      </c>
      <c r="X669" s="50">
        <v>23520</v>
      </c>
      <c r="Y669">
        <f t="shared" si="87"/>
        <v>24</v>
      </c>
      <c r="AA669" s="63">
        <v>6</v>
      </c>
    </row>
    <row r="670" spans="1:27">
      <c r="A670">
        <v>669</v>
      </c>
      <c r="B670" t="s">
        <v>51</v>
      </c>
      <c r="C670">
        <v>4</v>
      </c>
      <c r="D670" s="35">
        <f t="shared" si="84"/>
        <v>196331256</v>
      </c>
      <c r="E670" s="38">
        <v>370008</v>
      </c>
      <c r="F670">
        <f t="shared" si="90"/>
        <v>10001</v>
      </c>
      <c r="H670" s="37">
        <v>3496354980</v>
      </c>
      <c r="I670" s="37">
        <f t="shared" si="89"/>
        <v>10444680</v>
      </c>
      <c r="J670" s="27">
        <v>16</v>
      </c>
      <c r="L670">
        <v>669</v>
      </c>
      <c r="M670">
        <f t="shared" si="86"/>
        <v>730780</v>
      </c>
      <c r="N670">
        <v>2334</v>
      </c>
      <c r="O670" s="41">
        <v>455753</v>
      </c>
      <c r="P670" s="47">
        <f t="shared" si="88"/>
        <v>7292048</v>
      </c>
      <c r="Q670" s="27">
        <v>980</v>
      </c>
      <c r="R670">
        <v>1050</v>
      </c>
      <c r="S670" s="19" t="s">
        <v>101</v>
      </c>
      <c r="T670" s="19" t="s">
        <v>122</v>
      </c>
      <c r="U670" s="24">
        <v>6.9999999999999999E-4</v>
      </c>
      <c r="W670">
        <f t="shared" si="85"/>
        <v>25200</v>
      </c>
      <c r="X670" s="49">
        <v>23520</v>
      </c>
      <c r="Y670">
        <f t="shared" si="87"/>
        <v>24</v>
      </c>
      <c r="AA670" s="62">
        <v>6</v>
      </c>
    </row>
    <row r="671" spans="1:27">
      <c r="A671">
        <v>670</v>
      </c>
      <c r="B671" t="s">
        <v>51</v>
      </c>
      <c r="C671">
        <v>5</v>
      </c>
      <c r="D671" s="35">
        <f t="shared" si="84"/>
        <v>196701264</v>
      </c>
      <c r="E671" s="38">
        <v>380009</v>
      </c>
      <c r="F671">
        <f t="shared" si="90"/>
        <v>10001</v>
      </c>
      <c r="H671" s="37">
        <v>3117558780</v>
      </c>
      <c r="I671" s="37">
        <f t="shared" si="89"/>
        <v>-378796200</v>
      </c>
      <c r="J671" s="26">
        <v>18</v>
      </c>
      <c r="L671">
        <v>670</v>
      </c>
      <c r="M671">
        <f t="shared" si="86"/>
        <v>733114</v>
      </c>
      <c r="N671">
        <v>2334</v>
      </c>
      <c r="O671" s="42">
        <v>405578</v>
      </c>
      <c r="P671" s="47">
        <f t="shared" si="88"/>
        <v>7300404</v>
      </c>
      <c r="Q671" s="26">
        <v>980</v>
      </c>
      <c r="R671">
        <v>1050</v>
      </c>
      <c r="S671" s="19" t="s">
        <v>102</v>
      </c>
      <c r="T671" s="19" t="s">
        <v>122</v>
      </c>
      <c r="U671" s="24">
        <v>6.9999999999999999E-4</v>
      </c>
      <c r="W671">
        <f t="shared" si="85"/>
        <v>25200</v>
      </c>
      <c r="X671" s="50">
        <v>23520</v>
      </c>
      <c r="Y671">
        <f t="shared" si="87"/>
        <v>24</v>
      </c>
      <c r="AA671" s="63">
        <v>6</v>
      </c>
    </row>
    <row r="672" spans="1:27">
      <c r="A672" s="6">
        <v>671</v>
      </c>
      <c r="B672" s="6" t="s">
        <v>51</v>
      </c>
      <c r="C672" s="6">
        <v>6</v>
      </c>
      <c r="D672" s="36">
        <f>D671+E671</f>
        <v>197081273</v>
      </c>
      <c r="E672" s="39">
        <v>14000000</v>
      </c>
      <c r="F672" s="6">
        <f t="shared" si="90"/>
        <v>13619991</v>
      </c>
      <c r="H672" s="37">
        <v>3126871860</v>
      </c>
      <c r="I672" s="37">
        <f t="shared" si="89"/>
        <v>9313080</v>
      </c>
      <c r="J672" s="27">
        <v>18</v>
      </c>
      <c r="L672" s="6">
        <v>671</v>
      </c>
      <c r="M672">
        <f t="shared" si="86"/>
        <v>735448</v>
      </c>
      <c r="N672">
        <v>2334</v>
      </c>
      <c r="O672" s="41">
        <v>405973</v>
      </c>
      <c r="P672" s="47">
        <f t="shared" si="88"/>
        <v>7307514</v>
      </c>
      <c r="Q672" s="27">
        <v>990</v>
      </c>
      <c r="R672">
        <v>1060</v>
      </c>
      <c r="S672" s="19" t="s">
        <v>101</v>
      </c>
      <c r="T672" s="19" t="s">
        <v>122</v>
      </c>
      <c r="U672" s="24">
        <v>6.9999999999999999E-4</v>
      </c>
      <c r="W672">
        <f t="shared" si="85"/>
        <v>25440</v>
      </c>
      <c r="X672" s="49">
        <v>23760</v>
      </c>
      <c r="Y672">
        <f t="shared" si="87"/>
        <v>24</v>
      </c>
      <c r="AA672" s="62">
        <v>6</v>
      </c>
    </row>
    <row r="673" spans="1:27">
      <c r="A673">
        <v>672</v>
      </c>
      <c r="B673" t="s">
        <v>51</v>
      </c>
      <c r="C673">
        <v>7</v>
      </c>
      <c r="D673" s="35">
        <f t="shared" si="84"/>
        <v>211081273</v>
      </c>
      <c r="E673" s="38">
        <v>300001</v>
      </c>
      <c r="F673">
        <f t="shared" si="90"/>
        <v>-13699999</v>
      </c>
      <c r="H673" s="37">
        <v>3527782740</v>
      </c>
      <c r="I673" s="37">
        <f t="shared" si="89"/>
        <v>400910880</v>
      </c>
      <c r="J673" s="26">
        <v>16</v>
      </c>
      <c r="L673">
        <v>672</v>
      </c>
      <c r="M673">
        <f t="shared" si="86"/>
        <v>737782</v>
      </c>
      <c r="N673">
        <v>2334</v>
      </c>
      <c r="O673" s="42">
        <v>457148</v>
      </c>
      <c r="P673" s="47">
        <f t="shared" si="88"/>
        <v>7314368</v>
      </c>
      <c r="Q673" s="26">
        <v>990</v>
      </c>
      <c r="R673">
        <v>1060</v>
      </c>
      <c r="S673" s="19" t="s">
        <v>101</v>
      </c>
      <c r="T673" s="19" t="s">
        <v>122</v>
      </c>
      <c r="U673" s="24">
        <v>6.9999999999999999E-4</v>
      </c>
      <c r="W673">
        <f t="shared" si="85"/>
        <v>25440</v>
      </c>
      <c r="X673" s="50">
        <v>23760</v>
      </c>
      <c r="Y673">
        <f t="shared" si="87"/>
        <v>24</v>
      </c>
      <c r="AA673" s="63">
        <v>6</v>
      </c>
    </row>
    <row r="674" spans="1:27">
      <c r="A674">
        <v>673</v>
      </c>
      <c r="B674" t="s">
        <v>51</v>
      </c>
      <c r="C674">
        <v>8</v>
      </c>
      <c r="D674" s="35">
        <f t="shared" si="84"/>
        <v>211381274</v>
      </c>
      <c r="E674" s="38">
        <v>310002</v>
      </c>
      <c r="F674">
        <f t="shared" si="90"/>
        <v>10001</v>
      </c>
      <c r="H674" s="37">
        <v>3538289880</v>
      </c>
      <c r="I674" s="37">
        <f t="shared" si="89"/>
        <v>10507140</v>
      </c>
      <c r="J674" s="27">
        <v>16</v>
      </c>
      <c r="L674">
        <v>673</v>
      </c>
      <c r="M674">
        <f t="shared" si="86"/>
        <v>740116</v>
      </c>
      <c r="N674">
        <v>2334</v>
      </c>
      <c r="O674" s="41">
        <v>457612</v>
      </c>
      <c r="P674" s="47">
        <f t="shared" si="88"/>
        <v>7321792</v>
      </c>
      <c r="Q674" s="27">
        <v>990</v>
      </c>
      <c r="R674">
        <v>1060</v>
      </c>
      <c r="S674" s="19" t="s">
        <v>101</v>
      </c>
      <c r="T674" s="19" t="s">
        <v>122</v>
      </c>
      <c r="U674" s="24">
        <v>6.9999999999999999E-4</v>
      </c>
      <c r="W674">
        <f t="shared" si="85"/>
        <v>25440</v>
      </c>
      <c r="X674" s="49">
        <v>23760</v>
      </c>
      <c r="Y674">
        <f t="shared" si="87"/>
        <v>24</v>
      </c>
      <c r="AA674" s="62">
        <v>6</v>
      </c>
    </row>
    <row r="675" spans="1:27">
      <c r="A675">
        <v>674</v>
      </c>
      <c r="B675" t="s">
        <v>51</v>
      </c>
      <c r="C675">
        <v>9</v>
      </c>
      <c r="D675" s="35">
        <f t="shared" si="84"/>
        <v>211691276</v>
      </c>
      <c r="E675" s="38">
        <v>320003</v>
      </c>
      <c r="F675">
        <f t="shared" si="90"/>
        <v>10001</v>
      </c>
      <c r="H675" s="37">
        <v>7097625360</v>
      </c>
      <c r="I675" s="37">
        <f t="shared" si="89"/>
        <v>3559335480</v>
      </c>
      <c r="J675" s="26">
        <v>8</v>
      </c>
      <c r="L675">
        <v>674</v>
      </c>
      <c r="M675">
        <f t="shared" si="86"/>
        <v>742450</v>
      </c>
      <c r="N675">
        <v>2334</v>
      </c>
      <c r="O675" s="42">
        <v>916176</v>
      </c>
      <c r="P675" s="47">
        <f t="shared" si="88"/>
        <v>7329408</v>
      </c>
      <c r="Q675" s="26">
        <v>990</v>
      </c>
      <c r="R675">
        <v>1060</v>
      </c>
      <c r="S675" s="19" t="s">
        <v>101</v>
      </c>
      <c r="T675" s="19" t="s">
        <v>122</v>
      </c>
      <c r="U675" s="24">
        <v>6.9999999999999999E-4</v>
      </c>
      <c r="W675">
        <f t="shared" si="85"/>
        <v>25440</v>
      </c>
      <c r="X675" s="50">
        <v>23760</v>
      </c>
      <c r="Y675">
        <f t="shared" si="87"/>
        <v>24</v>
      </c>
      <c r="AA675" s="63">
        <v>6</v>
      </c>
    </row>
    <row r="676" spans="1:27">
      <c r="A676">
        <v>675</v>
      </c>
      <c r="B676" t="s">
        <v>51</v>
      </c>
      <c r="C676">
        <v>10</v>
      </c>
      <c r="D676" s="35">
        <f t="shared" si="84"/>
        <v>212011279</v>
      </c>
      <c r="E676" s="38">
        <v>330004</v>
      </c>
      <c r="F676">
        <f t="shared" si="90"/>
        <v>10001</v>
      </c>
      <c r="H676" s="37">
        <v>7118702160</v>
      </c>
      <c r="I676" s="37">
        <f t="shared" si="89"/>
        <v>21076800</v>
      </c>
      <c r="J676" s="27">
        <v>8</v>
      </c>
      <c r="L676">
        <v>675</v>
      </c>
      <c r="M676">
        <f t="shared" si="86"/>
        <v>744784</v>
      </c>
      <c r="N676">
        <v>2334</v>
      </c>
      <c r="O676" s="41">
        <v>917112</v>
      </c>
      <c r="P676" s="47">
        <f t="shared" si="88"/>
        <v>7336896</v>
      </c>
      <c r="Q676" s="27">
        <v>990</v>
      </c>
      <c r="R676">
        <v>1060</v>
      </c>
      <c r="S676" s="19" t="s">
        <v>102</v>
      </c>
      <c r="T676" s="19" t="s">
        <v>122</v>
      </c>
      <c r="U676" s="24">
        <v>6.9999999999999999E-4</v>
      </c>
      <c r="W676">
        <f t="shared" si="85"/>
        <v>25440</v>
      </c>
      <c r="X676" s="49">
        <v>23760</v>
      </c>
      <c r="Y676">
        <f t="shared" si="87"/>
        <v>24</v>
      </c>
      <c r="AA676" s="62">
        <v>6</v>
      </c>
    </row>
    <row r="677" spans="1:27">
      <c r="A677">
        <v>676</v>
      </c>
      <c r="B677" t="s">
        <v>52</v>
      </c>
      <c r="C677">
        <v>1</v>
      </c>
      <c r="D677" s="35">
        <f t="shared" ref="D677:D681" si="91">D676+E676</f>
        <v>212341283</v>
      </c>
      <c r="E677" s="38">
        <v>340005</v>
      </c>
      <c r="F677">
        <f t="shared" si="90"/>
        <v>10001</v>
      </c>
      <c r="H677" s="37">
        <v>7139810220</v>
      </c>
      <c r="I677" s="37">
        <f t="shared" si="89"/>
        <v>21108060</v>
      </c>
      <c r="J677" s="26">
        <v>8</v>
      </c>
      <c r="L677">
        <v>676</v>
      </c>
      <c r="M677">
        <f t="shared" si="86"/>
        <v>747118</v>
      </c>
      <c r="N677">
        <v>2334</v>
      </c>
      <c r="O677" s="42">
        <v>918016</v>
      </c>
      <c r="P677" s="47">
        <f t="shared" si="88"/>
        <v>7344128</v>
      </c>
      <c r="Q677" s="26">
        <v>990</v>
      </c>
      <c r="R677">
        <v>1060</v>
      </c>
      <c r="S677" s="19" t="s">
        <v>101</v>
      </c>
      <c r="T677" s="19" t="s">
        <v>122</v>
      </c>
      <c r="U677" s="24">
        <v>6.9999999999999999E-4</v>
      </c>
      <c r="W677">
        <f t="shared" si="85"/>
        <v>25440</v>
      </c>
      <c r="X677" s="50">
        <v>23760</v>
      </c>
      <c r="Y677">
        <f t="shared" si="87"/>
        <v>24</v>
      </c>
      <c r="AA677" s="63">
        <v>6</v>
      </c>
    </row>
    <row r="678" spans="1:27">
      <c r="A678">
        <v>677</v>
      </c>
      <c r="B678" t="s">
        <v>52</v>
      </c>
      <c r="C678">
        <v>2</v>
      </c>
      <c r="D678" s="35">
        <f t="shared" si="91"/>
        <v>212681288</v>
      </c>
      <c r="E678" s="38">
        <v>350006</v>
      </c>
      <c r="F678">
        <f t="shared" si="90"/>
        <v>10001</v>
      </c>
      <c r="H678" s="37">
        <v>14321899140</v>
      </c>
      <c r="I678" s="37">
        <f t="shared" si="89"/>
        <v>7182088920</v>
      </c>
      <c r="J678" s="27">
        <v>4</v>
      </c>
      <c r="L678">
        <v>677</v>
      </c>
      <c r="M678">
        <f t="shared" si="86"/>
        <v>749452</v>
      </c>
      <c r="N678">
        <v>2334</v>
      </c>
      <c r="O678" s="41">
        <v>1837968</v>
      </c>
      <c r="P678" s="47">
        <f t="shared" si="88"/>
        <v>7351872</v>
      </c>
      <c r="Q678" s="27">
        <v>990</v>
      </c>
      <c r="R678">
        <v>1060</v>
      </c>
      <c r="S678" s="19" t="s">
        <v>101</v>
      </c>
      <c r="T678" s="19" t="s">
        <v>122</v>
      </c>
      <c r="U678" s="24">
        <v>6.9999999999999999E-4</v>
      </c>
      <c r="W678">
        <f t="shared" ref="W678:W741" si="92">Y678*R678</f>
        <v>25440</v>
      </c>
      <c r="X678" s="49">
        <v>23760</v>
      </c>
      <c r="Y678">
        <f t="shared" si="87"/>
        <v>24</v>
      </c>
      <c r="AA678" s="62">
        <v>6</v>
      </c>
    </row>
    <row r="679" spans="1:27">
      <c r="A679">
        <v>678</v>
      </c>
      <c r="B679" t="s">
        <v>52</v>
      </c>
      <c r="C679">
        <v>3</v>
      </c>
      <c r="D679" s="35">
        <f t="shared" si="91"/>
        <v>213031294</v>
      </c>
      <c r="E679" s="38">
        <v>360007</v>
      </c>
      <c r="F679">
        <f t="shared" si="90"/>
        <v>10001</v>
      </c>
      <c r="H679" s="37">
        <v>14364240300</v>
      </c>
      <c r="I679" s="37">
        <f t="shared" si="89"/>
        <v>42341160</v>
      </c>
      <c r="J679" s="26">
        <v>4</v>
      </c>
      <c r="L679">
        <v>678</v>
      </c>
      <c r="M679">
        <f t="shared" si="86"/>
        <v>751786</v>
      </c>
      <c r="N679">
        <v>2334</v>
      </c>
      <c r="O679" s="42">
        <v>1839764</v>
      </c>
      <c r="P679" s="47">
        <f t="shared" si="88"/>
        <v>7359056</v>
      </c>
      <c r="Q679" s="26">
        <v>990</v>
      </c>
      <c r="R679">
        <v>1060</v>
      </c>
      <c r="S679" s="19" t="s">
        <v>101</v>
      </c>
      <c r="T679" s="19" t="s">
        <v>122</v>
      </c>
      <c r="U679" s="24">
        <v>6.9999999999999999E-4</v>
      </c>
      <c r="W679">
        <f t="shared" si="92"/>
        <v>25440</v>
      </c>
      <c r="X679" s="50">
        <v>23760</v>
      </c>
      <c r="Y679">
        <f t="shared" si="87"/>
        <v>24</v>
      </c>
      <c r="AA679" s="63">
        <v>6</v>
      </c>
    </row>
    <row r="680" spans="1:27">
      <c r="A680">
        <v>679</v>
      </c>
      <c r="B680" t="s">
        <v>52</v>
      </c>
      <c r="C680">
        <v>4</v>
      </c>
      <c r="D680" s="35">
        <f t="shared" si="91"/>
        <v>213391301</v>
      </c>
      <c r="E680" s="38">
        <v>370008</v>
      </c>
      <c r="F680">
        <f t="shared" si="90"/>
        <v>10001</v>
      </c>
      <c r="H680" s="37">
        <v>3201876600</v>
      </c>
      <c r="I680" s="37">
        <f t="shared" si="89"/>
        <v>-11162363700</v>
      </c>
      <c r="J680" s="27">
        <v>18</v>
      </c>
      <c r="L680">
        <v>679</v>
      </c>
      <c r="M680">
        <f t="shared" si="86"/>
        <v>754120</v>
      </c>
      <c r="N680">
        <v>2334</v>
      </c>
      <c r="O680" s="41">
        <v>409309</v>
      </c>
      <c r="P680" s="47">
        <f t="shared" si="88"/>
        <v>7367562</v>
      </c>
      <c r="Q680" s="27">
        <v>990</v>
      </c>
      <c r="R680">
        <v>1060</v>
      </c>
      <c r="S680" s="19" t="s">
        <v>101</v>
      </c>
      <c r="T680" s="19" t="s">
        <v>122</v>
      </c>
      <c r="U680" s="24">
        <v>6.9999999999999999E-4</v>
      </c>
      <c r="W680">
        <f t="shared" si="92"/>
        <v>25440</v>
      </c>
      <c r="X680" s="49">
        <v>23760</v>
      </c>
      <c r="Y680">
        <f t="shared" si="87"/>
        <v>24</v>
      </c>
      <c r="AA680" s="62">
        <v>6</v>
      </c>
    </row>
    <row r="681" spans="1:27">
      <c r="A681">
        <v>680</v>
      </c>
      <c r="B681" t="s">
        <v>52</v>
      </c>
      <c r="C681">
        <v>5</v>
      </c>
      <c r="D681" s="35">
        <f t="shared" si="91"/>
        <v>213761309</v>
      </c>
      <c r="E681" s="38">
        <v>380009</v>
      </c>
      <c r="F681">
        <f t="shared" si="90"/>
        <v>10001</v>
      </c>
      <c r="H681" s="37">
        <v>3211314720</v>
      </c>
      <c r="I681" s="37">
        <f t="shared" si="89"/>
        <v>9438120</v>
      </c>
      <c r="J681" s="26">
        <v>18</v>
      </c>
      <c r="L681">
        <v>680</v>
      </c>
      <c r="M681">
        <f t="shared" si="86"/>
        <v>756454</v>
      </c>
      <c r="N681">
        <v>2334</v>
      </c>
      <c r="O681" s="42">
        <v>409721</v>
      </c>
      <c r="P681" s="47">
        <f t="shared" si="88"/>
        <v>7374978</v>
      </c>
      <c r="Q681" s="26">
        <v>990</v>
      </c>
      <c r="R681">
        <v>1060</v>
      </c>
      <c r="S681" s="19" t="s">
        <v>102</v>
      </c>
      <c r="T681" s="19" t="s">
        <v>122</v>
      </c>
      <c r="U681" s="24">
        <v>6.9999999999999999E-4</v>
      </c>
      <c r="W681">
        <f t="shared" si="92"/>
        <v>25440</v>
      </c>
      <c r="X681" s="50">
        <v>23760</v>
      </c>
      <c r="Y681">
        <f t="shared" si="87"/>
        <v>24</v>
      </c>
      <c r="AA681" s="63">
        <v>6</v>
      </c>
    </row>
    <row r="682" spans="1:27">
      <c r="A682" s="6">
        <v>681</v>
      </c>
      <c r="B682" s="6" t="s">
        <v>52</v>
      </c>
      <c r="C682" s="6">
        <v>6</v>
      </c>
      <c r="D682" s="36">
        <f>D681+E681</f>
        <v>214141318</v>
      </c>
      <c r="E682" s="39">
        <v>14000000</v>
      </c>
      <c r="F682" s="6">
        <f t="shared" si="90"/>
        <v>13619991</v>
      </c>
      <c r="H682" s="37">
        <v>15413582974</v>
      </c>
      <c r="I682" s="37">
        <f t="shared" si="89"/>
        <v>12202268254</v>
      </c>
      <c r="J682" s="27">
        <v>4</v>
      </c>
      <c r="L682" s="6">
        <v>681</v>
      </c>
      <c r="M682">
        <f t="shared" si="86"/>
        <v>758788</v>
      </c>
      <c r="N682">
        <v>2334</v>
      </c>
      <c r="O682" s="41">
        <v>1937644</v>
      </c>
      <c r="P682" s="47">
        <f t="shared" si="88"/>
        <v>7750576</v>
      </c>
      <c r="Q682" s="27">
        <v>1000</v>
      </c>
      <c r="R682">
        <v>1070</v>
      </c>
      <c r="S682" s="19" t="s">
        <v>101</v>
      </c>
      <c r="T682" s="19" t="s">
        <v>122</v>
      </c>
      <c r="U682" s="24">
        <v>6.9999999999999999E-4</v>
      </c>
      <c r="W682">
        <f t="shared" si="92"/>
        <v>25680</v>
      </c>
      <c r="X682" s="49">
        <v>24000</v>
      </c>
      <c r="Y682">
        <f t="shared" si="87"/>
        <v>24</v>
      </c>
      <c r="AA682" s="62">
        <v>6</v>
      </c>
    </row>
    <row r="683" spans="1:27">
      <c r="A683">
        <v>682</v>
      </c>
      <c r="B683" t="s">
        <v>52</v>
      </c>
      <c r="C683">
        <v>7</v>
      </c>
      <c r="D683" s="35">
        <f t="shared" ref="D683:D691" si="93">D682+E682</f>
        <v>228141318</v>
      </c>
      <c r="E683" s="38">
        <v>300001</v>
      </c>
      <c r="F683">
        <f t="shared" si="90"/>
        <v>-13699999</v>
      </c>
      <c r="H683" s="37">
        <v>15458883708</v>
      </c>
      <c r="I683" s="37">
        <f t="shared" si="89"/>
        <v>45300734</v>
      </c>
      <c r="J683" s="26">
        <v>4</v>
      </c>
      <c r="L683">
        <v>682</v>
      </c>
      <c r="M683">
        <f t="shared" si="86"/>
        <v>761122</v>
      </c>
      <c r="N683">
        <v>2334</v>
      </c>
      <c r="O683" s="42">
        <v>1991508</v>
      </c>
      <c r="P683" s="47">
        <f t="shared" si="88"/>
        <v>7966032</v>
      </c>
      <c r="Q683" s="26">
        <v>1000</v>
      </c>
      <c r="R683">
        <v>1070</v>
      </c>
      <c r="S683" s="19" t="s">
        <v>101</v>
      </c>
      <c r="T683" s="19" t="s">
        <v>122</v>
      </c>
      <c r="U683" s="24">
        <v>6.9999999999999999E-4</v>
      </c>
      <c r="W683">
        <f t="shared" si="92"/>
        <v>25680</v>
      </c>
      <c r="X683" s="50">
        <v>24000</v>
      </c>
      <c r="Y683">
        <f t="shared" si="87"/>
        <v>24</v>
      </c>
      <c r="AA683" s="63">
        <v>6</v>
      </c>
    </row>
    <row r="684" spans="1:27">
      <c r="A684">
        <v>683</v>
      </c>
      <c r="B684" t="s">
        <v>52</v>
      </c>
      <c r="C684">
        <v>8</v>
      </c>
      <c r="D684" s="35">
        <f t="shared" si="93"/>
        <v>228441319</v>
      </c>
      <c r="E684" s="38">
        <v>310002</v>
      </c>
      <c r="F684">
        <f t="shared" si="90"/>
        <v>10001</v>
      </c>
      <c r="H684" s="37">
        <v>5166791638</v>
      </c>
      <c r="I684" s="37">
        <f t="shared" si="89"/>
        <v>-10292092070</v>
      </c>
      <c r="J684" s="27">
        <v>12</v>
      </c>
      <c r="L684">
        <v>683</v>
      </c>
      <c r="M684">
        <f t="shared" si="86"/>
        <v>763456</v>
      </c>
      <c r="N684">
        <v>2334</v>
      </c>
      <c r="O684" s="41">
        <v>664338</v>
      </c>
      <c r="P684" s="47">
        <f t="shared" si="88"/>
        <v>7972056</v>
      </c>
      <c r="Q684" s="27">
        <v>1000</v>
      </c>
      <c r="R684">
        <v>1070</v>
      </c>
      <c r="S684" s="19" t="s">
        <v>101</v>
      </c>
      <c r="T684" s="19" t="s">
        <v>122</v>
      </c>
      <c r="U684" s="24">
        <v>6.9999999999999999E-4</v>
      </c>
      <c r="W684">
        <f t="shared" si="92"/>
        <v>25680</v>
      </c>
      <c r="X684" s="49">
        <v>24000</v>
      </c>
      <c r="Y684">
        <f t="shared" si="87"/>
        <v>24</v>
      </c>
      <c r="AA684" s="62">
        <v>6</v>
      </c>
    </row>
    <row r="685" spans="1:27">
      <c r="A685">
        <v>684</v>
      </c>
      <c r="B685" t="s">
        <v>52</v>
      </c>
      <c r="C685">
        <v>9</v>
      </c>
      <c r="D685" s="35">
        <f t="shared" si="93"/>
        <v>228751321</v>
      </c>
      <c r="E685" s="38">
        <v>320003</v>
      </c>
      <c r="F685">
        <f t="shared" si="90"/>
        <v>10001</v>
      </c>
      <c r="H685" s="37">
        <v>5181932410</v>
      </c>
      <c r="I685" s="37">
        <f t="shared" si="89"/>
        <v>15140772</v>
      </c>
      <c r="J685" s="26">
        <v>12</v>
      </c>
      <c r="L685">
        <v>684</v>
      </c>
      <c r="M685">
        <f t="shared" si="86"/>
        <v>765790</v>
      </c>
      <c r="N685">
        <v>2334</v>
      </c>
      <c r="O685" s="42">
        <v>664967</v>
      </c>
      <c r="P685" s="47">
        <f t="shared" si="88"/>
        <v>7979604</v>
      </c>
      <c r="Q685" s="26">
        <v>1000</v>
      </c>
      <c r="R685">
        <v>1070</v>
      </c>
      <c r="S685" s="19" t="s">
        <v>101</v>
      </c>
      <c r="T685" s="19" t="s">
        <v>122</v>
      </c>
      <c r="U685" s="24">
        <v>6.9999999999999999E-4</v>
      </c>
      <c r="W685">
        <f t="shared" si="92"/>
        <v>25680</v>
      </c>
      <c r="X685" s="50">
        <v>24000</v>
      </c>
      <c r="Y685">
        <f t="shared" si="87"/>
        <v>24</v>
      </c>
      <c r="AA685" s="63">
        <v>6</v>
      </c>
    </row>
    <row r="686" spans="1:27">
      <c r="A686">
        <v>685</v>
      </c>
      <c r="B686" t="s">
        <v>52</v>
      </c>
      <c r="C686">
        <v>10</v>
      </c>
      <c r="D686" s="35">
        <f t="shared" si="93"/>
        <v>229071324</v>
      </c>
      <c r="E686" s="38">
        <v>330004</v>
      </c>
      <c r="F686">
        <f t="shared" si="90"/>
        <v>10001</v>
      </c>
      <c r="H686" s="37">
        <v>3898796158</v>
      </c>
      <c r="I686" s="37">
        <f t="shared" si="89"/>
        <v>-1283136252</v>
      </c>
      <c r="J686" s="27">
        <v>16</v>
      </c>
      <c r="L686">
        <v>685</v>
      </c>
      <c r="M686">
        <f t="shared" si="86"/>
        <v>768124</v>
      </c>
      <c r="N686">
        <v>2334</v>
      </c>
      <c r="O686" s="41">
        <v>499355</v>
      </c>
      <c r="P686" s="47">
        <f t="shared" si="88"/>
        <v>7989680</v>
      </c>
      <c r="Q686" s="27">
        <v>1000</v>
      </c>
      <c r="R686">
        <v>1070</v>
      </c>
      <c r="S686" s="19" t="s">
        <v>102</v>
      </c>
      <c r="T686" s="19" t="s">
        <v>122</v>
      </c>
      <c r="U686" s="24">
        <v>6.9999999999999999E-4</v>
      </c>
      <c r="W686">
        <f t="shared" si="92"/>
        <v>25680</v>
      </c>
      <c r="X686" s="49">
        <v>24000</v>
      </c>
      <c r="Y686">
        <f t="shared" si="87"/>
        <v>24</v>
      </c>
      <c r="AA686" s="62">
        <v>6</v>
      </c>
    </row>
    <row r="687" spans="1:27">
      <c r="A687">
        <v>686</v>
      </c>
      <c r="B687" t="s">
        <v>52</v>
      </c>
      <c r="C687">
        <v>11</v>
      </c>
      <c r="D687" s="35">
        <f t="shared" si="93"/>
        <v>229401328</v>
      </c>
      <c r="E687" s="38">
        <v>340005</v>
      </c>
      <c r="F687">
        <f t="shared" si="90"/>
        <v>10001</v>
      </c>
      <c r="H687" s="37">
        <v>4469344710</v>
      </c>
      <c r="I687" s="37">
        <f t="shared" si="89"/>
        <v>570548552</v>
      </c>
      <c r="J687" s="26">
        <v>14</v>
      </c>
      <c r="L687">
        <v>686</v>
      </c>
      <c r="M687">
        <f t="shared" ref="M687:M750" si="94">M686+N687</f>
        <v>770458</v>
      </c>
      <c r="N687">
        <v>2334</v>
      </c>
      <c r="O687" s="42">
        <v>571300</v>
      </c>
      <c r="P687" s="47">
        <f t="shared" si="88"/>
        <v>7998200</v>
      </c>
      <c r="Q687" s="26">
        <v>1000</v>
      </c>
      <c r="R687">
        <v>1070</v>
      </c>
      <c r="S687" s="19" t="s">
        <v>101</v>
      </c>
      <c r="T687" s="19" t="s">
        <v>122</v>
      </c>
      <c r="U687" s="24">
        <v>6.9999999999999999E-4</v>
      </c>
      <c r="W687">
        <f t="shared" si="92"/>
        <v>25680</v>
      </c>
      <c r="X687" s="50">
        <v>24000</v>
      </c>
      <c r="Y687">
        <f t="shared" si="87"/>
        <v>24</v>
      </c>
      <c r="AA687" s="63">
        <v>6</v>
      </c>
    </row>
    <row r="688" spans="1:27">
      <c r="A688">
        <v>687</v>
      </c>
      <c r="B688" t="s">
        <v>52</v>
      </c>
      <c r="C688">
        <v>12</v>
      </c>
      <c r="D688" s="35">
        <f t="shared" si="93"/>
        <v>229741333</v>
      </c>
      <c r="E688" s="38">
        <v>350006</v>
      </c>
      <c r="F688">
        <f t="shared" si="90"/>
        <v>10001</v>
      </c>
      <c r="H688" s="37">
        <v>4482384364</v>
      </c>
      <c r="I688" s="37">
        <f t="shared" si="89"/>
        <v>13039654</v>
      </c>
      <c r="J688" s="27">
        <v>14</v>
      </c>
      <c r="L688">
        <v>687</v>
      </c>
      <c r="M688">
        <f t="shared" si="94"/>
        <v>772792</v>
      </c>
      <c r="N688">
        <v>2334</v>
      </c>
      <c r="O688" s="41">
        <v>571873</v>
      </c>
      <c r="P688" s="47">
        <f t="shared" si="88"/>
        <v>8006222</v>
      </c>
      <c r="Q688" s="27">
        <v>1000</v>
      </c>
      <c r="R688">
        <v>1070</v>
      </c>
      <c r="S688" s="19" t="s">
        <v>101</v>
      </c>
      <c r="T688" s="19" t="s">
        <v>122</v>
      </c>
      <c r="U688" s="24">
        <v>6.9999999999999999E-4</v>
      </c>
      <c r="W688">
        <f t="shared" si="92"/>
        <v>25680</v>
      </c>
      <c r="X688" s="49">
        <v>24000</v>
      </c>
      <c r="Y688">
        <f t="shared" si="87"/>
        <v>24</v>
      </c>
      <c r="AA688" s="62">
        <v>6</v>
      </c>
    </row>
    <row r="689" spans="1:27">
      <c r="A689">
        <v>688</v>
      </c>
      <c r="B689" t="s">
        <v>52</v>
      </c>
      <c r="C689">
        <v>13</v>
      </c>
      <c r="D689" s="35">
        <f t="shared" si="93"/>
        <v>230091339</v>
      </c>
      <c r="E689" s="38">
        <v>360007</v>
      </c>
      <c r="F689">
        <f t="shared" si="90"/>
        <v>10001</v>
      </c>
      <c r="H689" s="37">
        <v>4495442990</v>
      </c>
      <c r="I689" s="37">
        <f t="shared" si="89"/>
        <v>13058626</v>
      </c>
      <c r="J689" s="26">
        <v>14</v>
      </c>
      <c r="L689">
        <v>688</v>
      </c>
      <c r="M689">
        <f t="shared" si="94"/>
        <v>775126</v>
      </c>
      <c r="N689">
        <v>2334</v>
      </c>
      <c r="O689" s="42">
        <v>572437</v>
      </c>
      <c r="P689" s="47">
        <f t="shared" si="88"/>
        <v>8014118</v>
      </c>
      <c r="Q689" s="26">
        <v>1000</v>
      </c>
      <c r="R689">
        <v>1070</v>
      </c>
      <c r="S689" s="19" t="s">
        <v>101</v>
      </c>
      <c r="T689" s="19" t="s">
        <v>122</v>
      </c>
      <c r="U689" s="24">
        <v>6.9999999999999999E-4</v>
      </c>
      <c r="W689">
        <f t="shared" si="92"/>
        <v>25680</v>
      </c>
      <c r="X689" s="50">
        <v>24000</v>
      </c>
      <c r="Y689">
        <f t="shared" si="87"/>
        <v>24</v>
      </c>
      <c r="AA689" s="63">
        <v>6</v>
      </c>
    </row>
    <row r="690" spans="1:27">
      <c r="A690">
        <v>689</v>
      </c>
      <c r="B690" t="s">
        <v>52</v>
      </c>
      <c r="C690">
        <v>14</v>
      </c>
      <c r="D690" s="35">
        <f t="shared" si="93"/>
        <v>230451346</v>
      </c>
      <c r="E690" s="38">
        <v>370008</v>
      </c>
      <c r="F690">
        <f t="shared" si="90"/>
        <v>10001</v>
      </c>
      <c r="H690" s="37">
        <v>3506627186</v>
      </c>
      <c r="I690" s="37">
        <f t="shared" si="89"/>
        <v>-988815804</v>
      </c>
      <c r="J690" s="27">
        <v>18</v>
      </c>
      <c r="L690">
        <v>689</v>
      </c>
      <c r="M690">
        <f t="shared" si="94"/>
        <v>777460</v>
      </c>
      <c r="N690">
        <v>2334</v>
      </c>
      <c r="O690" s="41">
        <v>445681</v>
      </c>
      <c r="P690" s="47">
        <f t="shared" si="88"/>
        <v>8022258</v>
      </c>
      <c r="Q690" s="27">
        <v>1000</v>
      </c>
      <c r="R690">
        <v>1070</v>
      </c>
      <c r="S690" s="19" t="s">
        <v>101</v>
      </c>
      <c r="T690" s="19" t="s">
        <v>122</v>
      </c>
      <c r="U690" s="24">
        <v>6.9999999999999999E-4</v>
      </c>
      <c r="W690">
        <f t="shared" si="92"/>
        <v>25680</v>
      </c>
      <c r="X690" s="49">
        <v>24000</v>
      </c>
      <c r="Y690">
        <f t="shared" si="87"/>
        <v>24</v>
      </c>
      <c r="AA690" s="62">
        <v>6</v>
      </c>
    </row>
    <row r="691" spans="1:27">
      <c r="A691">
        <v>690</v>
      </c>
      <c r="B691" t="s">
        <v>52</v>
      </c>
      <c r="C691">
        <v>15</v>
      </c>
      <c r="D691" s="35">
        <f t="shared" si="93"/>
        <v>230821354</v>
      </c>
      <c r="E691" s="38">
        <v>380009</v>
      </c>
      <c r="F691">
        <f t="shared" si="90"/>
        <v>10001</v>
      </c>
      <c r="H691" s="37">
        <v>3516813476</v>
      </c>
      <c r="I691" s="37">
        <f t="shared" si="89"/>
        <v>10186290</v>
      </c>
      <c r="J691" s="26">
        <v>18</v>
      </c>
      <c r="L691">
        <v>690</v>
      </c>
      <c r="M691">
        <f t="shared" si="94"/>
        <v>779794</v>
      </c>
      <c r="N691">
        <v>2334</v>
      </c>
      <c r="O691" s="42">
        <v>446136</v>
      </c>
      <c r="P691" s="47">
        <f t="shared" si="88"/>
        <v>8030448</v>
      </c>
      <c r="Q691" s="26">
        <v>1000</v>
      </c>
      <c r="R691">
        <v>1070</v>
      </c>
      <c r="S691" s="19" t="s">
        <v>102</v>
      </c>
      <c r="T691" s="19" t="s">
        <v>122</v>
      </c>
      <c r="U691" s="24">
        <v>6.9999999999999999E-4</v>
      </c>
      <c r="W691">
        <f t="shared" si="92"/>
        <v>25680</v>
      </c>
      <c r="X691" s="50">
        <v>24000</v>
      </c>
      <c r="Y691">
        <f t="shared" si="87"/>
        <v>24</v>
      </c>
      <c r="AA691" s="63">
        <v>6</v>
      </c>
    </row>
    <row r="692" spans="1:27">
      <c r="A692" s="6">
        <v>691</v>
      </c>
      <c r="B692" s="6" t="s">
        <v>52</v>
      </c>
      <c r="C692" s="6">
        <v>16</v>
      </c>
      <c r="D692" s="36">
        <f>D691+E691</f>
        <v>231201363</v>
      </c>
      <c r="E692" s="39">
        <v>14000000</v>
      </c>
      <c r="F692" s="6">
        <f t="shared" si="90"/>
        <v>13619991</v>
      </c>
      <c r="H692" s="37">
        <v>7934790752</v>
      </c>
      <c r="I692" s="37">
        <f t="shared" si="89"/>
        <v>4417977276</v>
      </c>
      <c r="J692" s="27">
        <v>8</v>
      </c>
      <c r="L692" s="6">
        <v>691</v>
      </c>
      <c r="M692">
        <f t="shared" si="94"/>
        <v>782128</v>
      </c>
      <c r="N692">
        <v>2334</v>
      </c>
      <c r="O692" s="41">
        <v>1004658</v>
      </c>
      <c r="P692" s="47">
        <f t="shared" si="88"/>
        <v>8037264</v>
      </c>
      <c r="Q692" s="27">
        <v>1010</v>
      </c>
      <c r="R692">
        <v>1080</v>
      </c>
      <c r="S692" s="19" t="s">
        <v>101</v>
      </c>
      <c r="T692" s="19" t="s">
        <v>122</v>
      </c>
      <c r="U692" s="24">
        <v>6.9999999999999999E-4</v>
      </c>
      <c r="W692">
        <f t="shared" si="92"/>
        <v>25920</v>
      </c>
      <c r="X692" s="49">
        <v>24240</v>
      </c>
      <c r="Y692">
        <f t="shared" si="87"/>
        <v>24</v>
      </c>
      <c r="AA692" s="62">
        <v>6</v>
      </c>
    </row>
    <row r="693" spans="1:27">
      <c r="A693">
        <v>692</v>
      </c>
      <c r="B693" t="s">
        <v>52</v>
      </c>
      <c r="C693">
        <v>17</v>
      </c>
      <c r="D693" s="35">
        <f t="shared" ref="D693:D701" si="95">D692+E692</f>
        <v>245201363</v>
      </c>
      <c r="E693" s="38">
        <v>300001</v>
      </c>
      <c r="F693">
        <f t="shared" si="90"/>
        <v>-13699999</v>
      </c>
      <c r="H693" s="37">
        <v>7957773532</v>
      </c>
      <c r="I693" s="37">
        <f t="shared" si="89"/>
        <v>22982780</v>
      </c>
      <c r="J693" s="26">
        <v>8</v>
      </c>
      <c r="L693">
        <v>692</v>
      </c>
      <c r="M693">
        <f t="shared" si="94"/>
        <v>784462</v>
      </c>
      <c r="N693">
        <v>2334</v>
      </c>
      <c r="O693" s="42">
        <v>1005726</v>
      </c>
      <c r="P693" s="47">
        <f t="shared" si="88"/>
        <v>8045808</v>
      </c>
      <c r="Q693" s="26">
        <v>1010</v>
      </c>
      <c r="R693">
        <v>1080</v>
      </c>
      <c r="S693" s="19" t="s">
        <v>101</v>
      </c>
      <c r="T693" s="19" t="s">
        <v>122</v>
      </c>
      <c r="U693" s="24">
        <v>6.9999999999999999E-4</v>
      </c>
      <c r="W693">
        <f t="shared" si="92"/>
        <v>25920</v>
      </c>
      <c r="X693" s="50">
        <v>24240</v>
      </c>
      <c r="Y693">
        <f t="shared" si="87"/>
        <v>24</v>
      </c>
      <c r="AA693" s="63">
        <v>6</v>
      </c>
    </row>
    <row r="694" spans="1:27">
      <c r="A694">
        <v>693</v>
      </c>
      <c r="B694" t="s">
        <v>52</v>
      </c>
      <c r="C694">
        <v>18</v>
      </c>
      <c r="D694" s="35">
        <f t="shared" si="95"/>
        <v>245501364</v>
      </c>
      <c r="E694" s="38">
        <v>310002</v>
      </c>
      <c r="F694">
        <f t="shared" si="90"/>
        <v>10001</v>
      </c>
      <c r="H694" s="37">
        <v>7980789482</v>
      </c>
      <c r="I694" s="37">
        <f t="shared" si="89"/>
        <v>23015950</v>
      </c>
      <c r="J694" s="27">
        <v>8</v>
      </c>
      <c r="L694">
        <v>693</v>
      </c>
      <c r="M694">
        <f t="shared" si="94"/>
        <v>786796</v>
      </c>
      <c r="N694">
        <v>2334</v>
      </c>
      <c r="O694" s="41">
        <v>1006746</v>
      </c>
      <c r="P694" s="47">
        <f t="shared" si="88"/>
        <v>8053968</v>
      </c>
      <c r="Q694" s="27">
        <v>1010</v>
      </c>
      <c r="R694">
        <v>1080</v>
      </c>
      <c r="S694" s="19" t="s">
        <v>101</v>
      </c>
      <c r="T694" s="19" t="s">
        <v>122</v>
      </c>
      <c r="U694" s="24">
        <v>6.9999999999999999E-4</v>
      </c>
      <c r="W694">
        <f t="shared" si="92"/>
        <v>25920</v>
      </c>
      <c r="X694" s="49">
        <v>24240</v>
      </c>
      <c r="Y694">
        <f t="shared" si="87"/>
        <v>24</v>
      </c>
      <c r="AA694" s="62">
        <v>6</v>
      </c>
    </row>
    <row r="695" spans="1:27">
      <c r="A695">
        <v>694</v>
      </c>
      <c r="B695" t="s">
        <v>52</v>
      </c>
      <c r="C695">
        <v>19</v>
      </c>
      <c r="D695" s="35">
        <f t="shared" si="95"/>
        <v>245811366</v>
      </c>
      <c r="E695" s="38">
        <v>320003</v>
      </c>
      <c r="F695">
        <f t="shared" si="90"/>
        <v>10001</v>
      </c>
      <c r="H695" s="37">
        <v>16007677328</v>
      </c>
      <c r="I695" s="37">
        <f t="shared" si="89"/>
        <v>8026887846</v>
      </c>
      <c r="J695" s="26">
        <v>4</v>
      </c>
      <c r="L695">
        <v>694</v>
      </c>
      <c r="M695">
        <f t="shared" si="94"/>
        <v>789130</v>
      </c>
      <c r="N695">
        <v>2334</v>
      </c>
      <c r="O695" s="42">
        <v>2015588</v>
      </c>
      <c r="P695" s="47">
        <f t="shared" si="88"/>
        <v>8062352</v>
      </c>
      <c r="Q695" s="26">
        <v>1010</v>
      </c>
      <c r="R695">
        <v>1080</v>
      </c>
      <c r="S695" s="19" t="s">
        <v>101</v>
      </c>
      <c r="T695" s="19" t="s">
        <v>122</v>
      </c>
      <c r="U695" s="24">
        <v>6.9999999999999999E-4</v>
      </c>
      <c r="W695">
        <f t="shared" si="92"/>
        <v>25920</v>
      </c>
      <c r="X695" s="50">
        <v>24240</v>
      </c>
      <c r="Y695">
        <f t="shared" si="87"/>
        <v>24</v>
      </c>
      <c r="AA695" s="63">
        <v>6</v>
      </c>
    </row>
    <row r="696" spans="1:27">
      <c r="A696">
        <v>695</v>
      </c>
      <c r="B696" t="s">
        <v>52</v>
      </c>
      <c r="C696">
        <v>20</v>
      </c>
      <c r="D696" s="35">
        <f t="shared" si="95"/>
        <v>246131369</v>
      </c>
      <c r="E696" s="38">
        <v>330004</v>
      </c>
      <c r="F696">
        <f t="shared" si="90"/>
        <v>10001</v>
      </c>
      <c r="H696" s="37">
        <v>16053842218</v>
      </c>
      <c r="I696" s="37">
        <f t="shared" si="89"/>
        <v>46164890</v>
      </c>
      <c r="J696" s="27">
        <v>4</v>
      </c>
      <c r="L696">
        <v>695</v>
      </c>
      <c r="M696">
        <f t="shared" si="94"/>
        <v>791464</v>
      </c>
      <c r="N696">
        <v>2334</v>
      </c>
      <c r="O696" s="41">
        <v>2017648</v>
      </c>
      <c r="P696" s="47">
        <f t="shared" si="88"/>
        <v>8070592</v>
      </c>
      <c r="Q696" s="27">
        <v>1010</v>
      </c>
      <c r="R696">
        <v>1080</v>
      </c>
      <c r="S696" s="19" t="s">
        <v>102</v>
      </c>
      <c r="T696" s="19" t="s">
        <v>122</v>
      </c>
      <c r="U696" s="24">
        <v>6.9999999999999999E-4</v>
      </c>
      <c r="W696">
        <f t="shared" si="92"/>
        <v>25920</v>
      </c>
      <c r="X696" s="49">
        <v>24240</v>
      </c>
      <c r="Y696">
        <f t="shared" si="87"/>
        <v>24</v>
      </c>
      <c r="AA696" s="62">
        <v>6</v>
      </c>
    </row>
    <row r="697" spans="1:27">
      <c r="A697">
        <v>696</v>
      </c>
      <c r="B697" t="s">
        <v>53</v>
      </c>
      <c r="C697">
        <v>1</v>
      </c>
      <c r="D697" s="35">
        <f t="shared" si="95"/>
        <v>246461373</v>
      </c>
      <c r="E697" s="38">
        <v>340005</v>
      </c>
      <c r="F697">
        <f t="shared" si="90"/>
        <v>10001</v>
      </c>
      <c r="H697" s="37">
        <v>5365349490</v>
      </c>
      <c r="I697" s="37">
        <f t="shared" si="89"/>
        <v>-10688492728</v>
      </c>
      <c r="J697" s="26">
        <v>12</v>
      </c>
      <c r="L697">
        <v>696</v>
      </c>
      <c r="M697">
        <f t="shared" si="94"/>
        <v>793798</v>
      </c>
      <c r="N697">
        <v>2334</v>
      </c>
      <c r="O697" s="42">
        <v>673044</v>
      </c>
      <c r="P697" s="47">
        <f t="shared" si="88"/>
        <v>8076528</v>
      </c>
      <c r="Q697" s="26">
        <v>1010</v>
      </c>
      <c r="R697">
        <v>1080</v>
      </c>
      <c r="S697" s="19" t="s">
        <v>101</v>
      </c>
      <c r="T697" s="19" t="s">
        <v>122</v>
      </c>
      <c r="U697" s="24">
        <v>6.9999999999999999E-4</v>
      </c>
      <c r="W697">
        <f t="shared" si="92"/>
        <v>25920</v>
      </c>
      <c r="X697" s="50">
        <v>24240</v>
      </c>
      <c r="Y697">
        <f t="shared" si="87"/>
        <v>24</v>
      </c>
      <c r="AA697" s="63">
        <v>6</v>
      </c>
    </row>
    <row r="698" spans="1:27">
      <c r="A698">
        <v>697</v>
      </c>
      <c r="B698" t="s">
        <v>53</v>
      </c>
      <c r="C698">
        <v>2</v>
      </c>
      <c r="D698" s="35">
        <f t="shared" si="95"/>
        <v>246801378</v>
      </c>
      <c r="E698" s="38">
        <v>350006</v>
      </c>
      <c r="F698">
        <f t="shared" si="90"/>
        <v>10001</v>
      </c>
      <c r="H698" s="37">
        <v>5380778252</v>
      </c>
      <c r="I698" s="37">
        <f t="shared" si="89"/>
        <v>15428762</v>
      </c>
      <c r="J698" s="27">
        <v>12</v>
      </c>
      <c r="L698">
        <v>697</v>
      </c>
      <c r="M698">
        <f t="shared" si="94"/>
        <v>796132</v>
      </c>
      <c r="N698">
        <v>2334</v>
      </c>
      <c r="O698" s="41">
        <v>673753</v>
      </c>
      <c r="P698" s="47">
        <f t="shared" si="88"/>
        <v>8085036</v>
      </c>
      <c r="Q698" s="27">
        <v>1010</v>
      </c>
      <c r="R698">
        <v>1080</v>
      </c>
      <c r="S698" s="19" t="s">
        <v>101</v>
      </c>
      <c r="T698" s="19" t="s">
        <v>122</v>
      </c>
      <c r="U698" s="24">
        <v>6.9999999999999999E-4</v>
      </c>
      <c r="W698">
        <f t="shared" si="92"/>
        <v>25920</v>
      </c>
      <c r="X698" s="49">
        <v>24240</v>
      </c>
      <c r="Y698">
        <f t="shared" si="87"/>
        <v>24</v>
      </c>
      <c r="AA698" s="62">
        <v>6</v>
      </c>
    </row>
    <row r="699" spans="1:27">
      <c r="A699">
        <v>698</v>
      </c>
      <c r="B699" t="s">
        <v>53</v>
      </c>
      <c r="C699">
        <v>3</v>
      </c>
      <c r="D699" s="35">
        <f t="shared" si="95"/>
        <v>247151384</v>
      </c>
      <c r="E699" s="38">
        <v>360007</v>
      </c>
      <c r="F699">
        <f t="shared" si="90"/>
        <v>10001</v>
      </c>
      <c r="H699" s="37">
        <v>5396229148</v>
      </c>
      <c r="I699" s="37">
        <f t="shared" si="89"/>
        <v>15450896</v>
      </c>
      <c r="J699" s="26">
        <v>12</v>
      </c>
      <c r="L699">
        <v>698</v>
      </c>
      <c r="M699">
        <f t="shared" si="94"/>
        <v>798466</v>
      </c>
      <c r="N699">
        <v>2334</v>
      </c>
      <c r="O699" s="42">
        <v>674411</v>
      </c>
      <c r="P699" s="47">
        <f t="shared" si="88"/>
        <v>8092932</v>
      </c>
      <c r="Q699" s="26">
        <v>1010</v>
      </c>
      <c r="R699">
        <v>1080</v>
      </c>
      <c r="S699" s="19" t="s">
        <v>101</v>
      </c>
      <c r="T699" s="19" t="s">
        <v>122</v>
      </c>
      <c r="U699" s="24">
        <v>6.9999999999999999E-4</v>
      </c>
      <c r="W699">
        <f t="shared" si="92"/>
        <v>25920</v>
      </c>
      <c r="X699" s="50">
        <v>24240</v>
      </c>
      <c r="Y699">
        <f t="shared" si="87"/>
        <v>24</v>
      </c>
      <c r="AA699" s="63">
        <v>6</v>
      </c>
    </row>
    <row r="700" spans="1:27">
      <c r="A700">
        <v>699</v>
      </c>
      <c r="B700" t="s">
        <v>53</v>
      </c>
      <c r="C700">
        <v>4</v>
      </c>
      <c r="D700" s="35">
        <f t="shared" si="95"/>
        <v>247511391</v>
      </c>
      <c r="E700" s="38">
        <v>370008</v>
      </c>
      <c r="F700">
        <f t="shared" si="90"/>
        <v>10001</v>
      </c>
      <c r="H700" s="37">
        <v>3609154726</v>
      </c>
      <c r="I700" s="37">
        <f t="shared" si="89"/>
        <v>-1787074422</v>
      </c>
      <c r="J700" s="27">
        <v>18</v>
      </c>
      <c r="L700">
        <v>699</v>
      </c>
      <c r="M700">
        <f t="shared" si="94"/>
        <v>800800</v>
      </c>
      <c r="N700">
        <v>2334</v>
      </c>
      <c r="O700" s="41">
        <v>450240</v>
      </c>
      <c r="P700" s="47">
        <f t="shared" si="88"/>
        <v>8104320</v>
      </c>
      <c r="Q700" s="27">
        <v>1010</v>
      </c>
      <c r="R700">
        <v>1080</v>
      </c>
      <c r="S700" s="19" t="s">
        <v>101</v>
      </c>
      <c r="T700" s="19" t="s">
        <v>122</v>
      </c>
      <c r="U700" s="24">
        <v>6.9999999999999999E-4</v>
      </c>
      <c r="W700">
        <f t="shared" si="92"/>
        <v>25920</v>
      </c>
      <c r="X700" s="49">
        <v>24240</v>
      </c>
      <c r="Y700">
        <f t="shared" si="87"/>
        <v>24</v>
      </c>
      <c r="AA700" s="62">
        <v>6</v>
      </c>
    </row>
    <row r="701" spans="1:27">
      <c r="A701">
        <v>700</v>
      </c>
      <c r="B701" t="s">
        <v>53</v>
      </c>
      <c r="C701">
        <v>5</v>
      </c>
      <c r="D701" s="35">
        <f t="shared" si="95"/>
        <v>247881399</v>
      </c>
      <c r="E701" s="38">
        <v>380009</v>
      </c>
      <c r="F701">
        <f t="shared" si="90"/>
        <v>10001</v>
      </c>
      <c r="H701" s="37">
        <v>3619488762</v>
      </c>
      <c r="I701" s="37">
        <f t="shared" si="89"/>
        <v>10334036</v>
      </c>
      <c r="J701" s="26">
        <v>18</v>
      </c>
      <c r="L701">
        <v>700</v>
      </c>
      <c r="M701">
        <f t="shared" si="94"/>
        <v>803134</v>
      </c>
      <c r="N701">
        <v>2334</v>
      </c>
      <c r="O701" s="42">
        <v>450694</v>
      </c>
      <c r="P701" s="47">
        <f t="shared" si="88"/>
        <v>8112492</v>
      </c>
      <c r="Q701" s="26">
        <v>1010</v>
      </c>
      <c r="R701">
        <v>1080</v>
      </c>
      <c r="S701" s="19" t="s">
        <v>102</v>
      </c>
      <c r="T701" s="19" t="s">
        <v>122</v>
      </c>
      <c r="U701" s="24">
        <v>6.9999999999999999E-4</v>
      </c>
      <c r="W701">
        <f t="shared" si="92"/>
        <v>25920</v>
      </c>
      <c r="X701" s="50">
        <v>24240</v>
      </c>
      <c r="Y701">
        <f t="shared" si="87"/>
        <v>24</v>
      </c>
      <c r="AA701" s="63">
        <v>6</v>
      </c>
    </row>
    <row r="702" spans="1:27">
      <c r="A702" s="6">
        <v>701</v>
      </c>
      <c r="B702" s="6" t="s">
        <v>53</v>
      </c>
      <c r="C702" s="6">
        <v>6</v>
      </c>
      <c r="D702" s="36">
        <f>D701+E701</f>
        <v>248261408</v>
      </c>
      <c r="E702" s="39">
        <v>20000000</v>
      </c>
      <c r="F702" s="6">
        <f t="shared" si="90"/>
        <v>19619991</v>
      </c>
      <c r="H702" s="37">
        <v>5783061760</v>
      </c>
      <c r="I702" s="37">
        <f t="shared" si="89"/>
        <v>2163572998</v>
      </c>
      <c r="J702" s="27">
        <v>12</v>
      </c>
      <c r="L702" s="6">
        <v>701</v>
      </c>
      <c r="M702">
        <f t="shared" si="94"/>
        <v>813517</v>
      </c>
      <c r="N702">
        <v>10383</v>
      </c>
      <c r="O702" s="41">
        <v>710292</v>
      </c>
      <c r="P702" s="47">
        <f t="shared" si="88"/>
        <v>8523504</v>
      </c>
      <c r="Q702" s="27">
        <v>1020</v>
      </c>
      <c r="R702">
        <v>1090</v>
      </c>
      <c r="S702" s="19" t="s">
        <v>101</v>
      </c>
      <c r="T702" s="19" t="s">
        <v>122</v>
      </c>
      <c r="U702" s="24">
        <v>6.9999999999999999E-4</v>
      </c>
      <c r="W702">
        <f t="shared" si="92"/>
        <v>26160</v>
      </c>
      <c r="X702" s="49">
        <v>24480</v>
      </c>
      <c r="Y702">
        <f t="shared" si="87"/>
        <v>24</v>
      </c>
      <c r="AA702" s="62">
        <v>6</v>
      </c>
    </row>
    <row r="703" spans="1:27">
      <c r="A703">
        <v>702</v>
      </c>
      <c r="B703" t="s">
        <v>53</v>
      </c>
      <c r="C703">
        <v>7</v>
      </c>
      <c r="D703" s="35">
        <f t="shared" ref="D703:D711" si="96">D702+E702</f>
        <v>268261408</v>
      </c>
      <c r="E703" s="38">
        <v>500001</v>
      </c>
      <c r="F703">
        <f t="shared" si="90"/>
        <v>-19499999</v>
      </c>
      <c r="H703" s="37">
        <v>5799572992</v>
      </c>
      <c r="I703" s="37">
        <f t="shared" si="89"/>
        <v>16511232</v>
      </c>
      <c r="J703" s="26">
        <v>12</v>
      </c>
      <c r="L703">
        <v>702</v>
      </c>
      <c r="M703">
        <f t="shared" si="94"/>
        <v>816191</v>
      </c>
      <c r="N703">
        <v>2674</v>
      </c>
      <c r="O703" s="42">
        <v>730037</v>
      </c>
      <c r="P703" s="47">
        <f t="shared" si="88"/>
        <v>8760444</v>
      </c>
      <c r="Q703" s="26">
        <v>1020</v>
      </c>
      <c r="R703">
        <v>1090</v>
      </c>
      <c r="S703" s="19" t="s">
        <v>101</v>
      </c>
      <c r="T703" s="19" t="s">
        <v>122</v>
      </c>
      <c r="U703" s="24">
        <v>6.9999999999999999E-4</v>
      </c>
      <c r="W703">
        <f t="shared" si="92"/>
        <v>26160</v>
      </c>
      <c r="X703" s="50">
        <v>24480</v>
      </c>
      <c r="Y703">
        <f t="shared" si="87"/>
        <v>24</v>
      </c>
      <c r="AA703" s="63">
        <v>6</v>
      </c>
    </row>
    <row r="704" spans="1:27">
      <c r="A704">
        <v>703</v>
      </c>
      <c r="B704" t="s">
        <v>53</v>
      </c>
      <c r="C704">
        <v>8</v>
      </c>
      <c r="D704" s="35">
        <f t="shared" si="96"/>
        <v>268761409</v>
      </c>
      <c r="E704" s="38">
        <v>510002</v>
      </c>
      <c r="F704">
        <f t="shared" si="90"/>
        <v>10001</v>
      </c>
      <c r="H704" s="37">
        <v>17452686528</v>
      </c>
      <c r="I704" s="37">
        <f t="shared" si="89"/>
        <v>11653113536</v>
      </c>
      <c r="J704" s="27">
        <v>4</v>
      </c>
      <c r="L704">
        <v>703</v>
      </c>
      <c r="M704">
        <f t="shared" si="94"/>
        <v>818865</v>
      </c>
      <c r="N704">
        <v>2674</v>
      </c>
      <c r="O704" s="41">
        <v>2192864</v>
      </c>
      <c r="P704" s="47">
        <f t="shared" si="88"/>
        <v>8771456</v>
      </c>
      <c r="Q704" s="27">
        <v>1020</v>
      </c>
      <c r="R704">
        <v>1090</v>
      </c>
      <c r="S704" s="19" t="s">
        <v>101</v>
      </c>
      <c r="T704" s="19" t="s">
        <v>122</v>
      </c>
      <c r="U704" s="24">
        <v>6.9999999999999999E-4</v>
      </c>
      <c r="W704">
        <f t="shared" si="92"/>
        <v>26160</v>
      </c>
      <c r="X704" s="49">
        <v>24480</v>
      </c>
      <c r="Y704">
        <f t="shared" si="87"/>
        <v>24</v>
      </c>
      <c r="AA704" s="62">
        <v>6</v>
      </c>
    </row>
    <row r="705" spans="1:27">
      <c r="A705">
        <v>704</v>
      </c>
      <c r="B705" t="s">
        <v>53</v>
      </c>
      <c r="C705">
        <v>9</v>
      </c>
      <c r="D705" s="35">
        <f t="shared" si="96"/>
        <v>269271411</v>
      </c>
      <c r="E705" s="38">
        <v>520003</v>
      </c>
      <c r="F705">
        <f t="shared" si="90"/>
        <v>10001</v>
      </c>
      <c r="H705" s="37">
        <v>17502373824</v>
      </c>
      <c r="I705" s="37">
        <f t="shared" si="89"/>
        <v>49687296</v>
      </c>
      <c r="J705" s="26">
        <v>4</v>
      </c>
      <c r="L705">
        <v>704</v>
      </c>
      <c r="M705">
        <f t="shared" si="94"/>
        <v>821539</v>
      </c>
      <c r="N705">
        <v>2674</v>
      </c>
      <c r="O705" s="42">
        <v>2194940</v>
      </c>
      <c r="P705" s="47">
        <f t="shared" si="88"/>
        <v>8779760</v>
      </c>
      <c r="Q705" s="26">
        <v>1020</v>
      </c>
      <c r="R705">
        <v>1090</v>
      </c>
      <c r="S705" s="19" t="s">
        <v>101</v>
      </c>
      <c r="T705" s="19" t="s">
        <v>122</v>
      </c>
      <c r="U705" s="24">
        <v>6.9999999999999999E-4</v>
      </c>
      <c r="W705">
        <f t="shared" si="92"/>
        <v>26160</v>
      </c>
      <c r="X705" s="50">
        <v>24480</v>
      </c>
      <c r="Y705">
        <f t="shared" si="87"/>
        <v>24</v>
      </c>
      <c r="AA705" s="63">
        <v>6</v>
      </c>
    </row>
    <row r="706" spans="1:27">
      <c r="A706">
        <v>705</v>
      </c>
      <c r="B706" t="s">
        <v>53</v>
      </c>
      <c r="C706">
        <v>10</v>
      </c>
      <c r="D706" s="35">
        <f t="shared" si="96"/>
        <v>269791414</v>
      </c>
      <c r="E706" s="38">
        <v>530004</v>
      </c>
      <c r="F706">
        <f t="shared" si="90"/>
        <v>10001</v>
      </c>
      <c r="H706" s="37">
        <v>7020852736</v>
      </c>
      <c r="I706" s="37">
        <f t="shared" si="89"/>
        <v>-10481521088</v>
      </c>
      <c r="J706" s="27">
        <v>10</v>
      </c>
      <c r="L706">
        <v>705</v>
      </c>
      <c r="M706">
        <f t="shared" si="94"/>
        <v>824213</v>
      </c>
      <c r="N706">
        <v>2674</v>
      </c>
      <c r="O706" s="41">
        <v>878866</v>
      </c>
      <c r="P706" s="47">
        <f t="shared" si="88"/>
        <v>8788660</v>
      </c>
      <c r="Q706" s="27">
        <v>1020</v>
      </c>
      <c r="R706">
        <v>1090</v>
      </c>
      <c r="S706" s="19" t="s">
        <v>102</v>
      </c>
      <c r="T706" s="19" t="s">
        <v>122</v>
      </c>
      <c r="U706" s="24">
        <v>6.9999999999999999E-4</v>
      </c>
      <c r="W706">
        <f t="shared" si="92"/>
        <v>26160</v>
      </c>
      <c r="X706" s="49">
        <v>24480</v>
      </c>
      <c r="Y706">
        <f t="shared" ref="Y706:Y769" si="97">X706/Q706</f>
        <v>24</v>
      </c>
      <c r="AA706" s="62">
        <v>6</v>
      </c>
    </row>
    <row r="707" spans="1:27">
      <c r="A707">
        <v>706</v>
      </c>
      <c r="B707" t="s">
        <v>53</v>
      </c>
      <c r="C707">
        <v>11</v>
      </c>
      <c r="D707" s="35">
        <f t="shared" si="96"/>
        <v>270321418</v>
      </c>
      <c r="E707" s="38">
        <v>540005</v>
      </c>
      <c r="F707">
        <f t="shared" si="90"/>
        <v>10001</v>
      </c>
      <c r="H707" s="37">
        <v>7040784128</v>
      </c>
      <c r="I707" s="37">
        <f t="shared" si="89"/>
        <v>19931392</v>
      </c>
      <c r="J707" s="26">
        <v>10</v>
      </c>
      <c r="L707">
        <v>706</v>
      </c>
      <c r="M707">
        <f t="shared" si="94"/>
        <v>826887</v>
      </c>
      <c r="N707">
        <v>2674</v>
      </c>
      <c r="O707" s="42">
        <v>879693</v>
      </c>
      <c r="P707" s="47">
        <f t="shared" ref="P707:P770" si="98">J707*O707</f>
        <v>8796930</v>
      </c>
      <c r="Q707" s="26">
        <v>1020</v>
      </c>
      <c r="R707">
        <v>1090</v>
      </c>
      <c r="S707" s="19" t="s">
        <v>101</v>
      </c>
      <c r="T707" s="19" t="s">
        <v>122</v>
      </c>
      <c r="U707" s="24">
        <v>6.9999999999999999E-4</v>
      </c>
      <c r="W707">
        <f t="shared" si="92"/>
        <v>26160</v>
      </c>
      <c r="X707" s="50">
        <v>24480</v>
      </c>
      <c r="Y707">
        <f t="shared" si="97"/>
        <v>24</v>
      </c>
      <c r="AA707" s="63">
        <v>6</v>
      </c>
    </row>
    <row r="708" spans="1:27">
      <c r="A708">
        <v>707</v>
      </c>
      <c r="B708" t="s">
        <v>53</v>
      </c>
      <c r="C708">
        <v>12</v>
      </c>
      <c r="D708" s="35">
        <f t="shared" si="96"/>
        <v>270861423</v>
      </c>
      <c r="E708" s="38">
        <v>550006</v>
      </c>
      <c r="F708">
        <f t="shared" si="90"/>
        <v>10001</v>
      </c>
      <c r="H708" s="37">
        <v>3923125824</v>
      </c>
      <c r="I708" s="37">
        <f t="shared" si="89"/>
        <v>-3117658304</v>
      </c>
      <c r="J708" s="27">
        <v>18</v>
      </c>
      <c r="L708">
        <v>707</v>
      </c>
      <c r="M708">
        <f t="shared" si="94"/>
        <v>829561</v>
      </c>
      <c r="N708">
        <v>2674</v>
      </c>
      <c r="O708" s="41">
        <v>489269</v>
      </c>
      <c r="P708" s="47">
        <f t="shared" si="98"/>
        <v>8806842</v>
      </c>
      <c r="Q708" s="27">
        <v>1020</v>
      </c>
      <c r="R708">
        <v>1090</v>
      </c>
      <c r="S708" s="19" t="s">
        <v>101</v>
      </c>
      <c r="T708" s="19" t="s">
        <v>122</v>
      </c>
      <c r="U708" s="24">
        <v>6.9999999999999999E-4</v>
      </c>
      <c r="W708">
        <f t="shared" si="92"/>
        <v>26160</v>
      </c>
      <c r="X708" s="49">
        <v>24480</v>
      </c>
      <c r="Y708">
        <f t="shared" si="97"/>
        <v>24</v>
      </c>
      <c r="AA708" s="62">
        <v>6</v>
      </c>
    </row>
    <row r="709" spans="1:27">
      <c r="A709">
        <v>708</v>
      </c>
      <c r="B709" t="s">
        <v>53</v>
      </c>
      <c r="C709">
        <v>13</v>
      </c>
      <c r="D709" s="35">
        <f t="shared" si="96"/>
        <v>271411429</v>
      </c>
      <c r="E709" s="38">
        <v>560007</v>
      </c>
      <c r="F709">
        <f t="shared" si="90"/>
        <v>10001</v>
      </c>
      <c r="H709" s="37">
        <v>5899134656</v>
      </c>
      <c r="I709" s="37">
        <f t="shared" ref="I709:I772" si="99">H709-H708</f>
        <v>1976008832</v>
      </c>
      <c r="J709" s="26">
        <v>12</v>
      </c>
      <c r="L709">
        <v>708</v>
      </c>
      <c r="M709">
        <f t="shared" si="94"/>
        <v>832235</v>
      </c>
      <c r="N709">
        <v>2674</v>
      </c>
      <c r="O709" s="42">
        <v>734352</v>
      </c>
      <c r="P709" s="47">
        <f t="shared" si="98"/>
        <v>8812224</v>
      </c>
      <c r="Q709" s="26">
        <v>1020</v>
      </c>
      <c r="R709">
        <v>1090</v>
      </c>
      <c r="S709" s="19" t="s">
        <v>101</v>
      </c>
      <c r="T709" s="19" t="s">
        <v>122</v>
      </c>
      <c r="U709" s="24">
        <v>6.9999999999999999E-4</v>
      </c>
      <c r="W709">
        <f t="shared" si="92"/>
        <v>26160</v>
      </c>
      <c r="X709" s="50">
        <v>24480</v>
      </c>
      <c r="Y709">
        <f t="shared" si="97"/>
        <v>24</v>
      </c>
      <c r="AA709" s="63">
        <v>6</v>
      </c>
    </row>
    <row r="710" spans="1:27">
      <c r="A710">
        <v>709</v>
      </c>
      <c r="B710" t="s">
        <v>53</v>
      </c>
      <c r="C710">
        <v>14</v>
      </c>
      <c r="D710" s="35">
        <f t="shared" si="96"/>
        <v>271971436</v>
      </c>
      <c r="E710" s="38">
        <v>570008</v>
      </c>
      <c r="F710">
        <f t="shared" si="90"/>
        <v>10001</v>
      </c>
      <c r="H710" s="37">
        <v>5915810688</v>
      </c>
      <c r="I710" s="37">
        <f t="shared" si="99"/>
        <v>16676032</v>
      </c>
      <c r="J710" s="27">
        <v>12</v>
      </c>
      <c r="L710">
        <v>709</v>
      </c>
      <c r="M710">
        <f t="shared" si="94"/>
        <v>834909</v>
      </c>
      <c r="N710">
        <v>2674</v>
      </c>
      <c r="O710" s="41">
        <v>735098</v>
      </c>
      <c r="P710" s="47">
        <f t="shared" si="98"/>
        <v>8821176</v>
      </c>
      <c r="Q710" s="27">
        <v>1020</v>
      </c>
      <c r="R710">
        <v>1090</v>
      </c>
      <c r="S710" s="19" t="s">
        <v>101</v>
      </c>
      <c r="T710" s="19" t="s">
        <v>122</v>
      </c>
      <c r="U710" s="24">
        <v>6.9999999999999999E-4</v>
      </c>
      <c r="W710">
        <f t="shared" si="92"/>
        <v>26160</v>
      </c>
      <c r="X710" s="49">
        <v>24480</v>
      </c>
      <c r="Y710">
        <f t="shared" si="97"/>
        <v>24</v>
      </c>
      <c r="AA710" s="62">
        <v>6</v>
      </c>
    </row>
    <row r="711" spans="1:27">
      <c r="A711">
        <v>710</v>
      </c>
      <c r="B711" t="s">
        <v>53</v>
      </c>
      <c r="C711">
        <v>15</v>
      </c>
      <c r="D711" s="35">
        <f t="shared" si="96"/>
        <v>272541444</v>
      </c>
      <c r="E711" s="38">
        <v>580009</v>
      </c>
      <c r="F711">
        <f t="shared" si="90"/>
        <v>10001</v>
      </c>
      <c r="H711" s="37">
        <v>5932510208</v>
      </c>
      <c r="I711" s="37">
        <f t="shared" si="99"/>
        <v>16699520</v>
      </c>
      <c r="J711" s="26">
        <v>12</v>
      </c>
      <c r="L711">
        <v>710</v>
      </c>
      <c r="M711">
        <f t="shared" si="94"/>
        <v>837583</v>
      </c>
      <c r="N711">
        <v>2674</v>
      </c>
      <c r="O711" s="42">
        <v>735848</v>
      </c>
      <c r="P711" s="47">
        <f t="shared" si="98"/>
        <v>8830176</v>
      </c>
      <c r="Q711" s="26">
        <v>1020</v>
      </c>
      <c r="R711">
        <v>1090</v>
      </c>
      <c r="S711" s="19" t="s">
        <v>102</v>
      </c>
      <c r="T711" s="19" t="s">
        <v>122</v>
      </c>
      <c r="U711" s="24">
        <v>6.9999999999999999E-4</v>
      </c>
      <c r="W711">
        <f t="shared" si="92"/>
        <v>26160</v>
      </c>
      <c r="X711" s="50">
        <v>24480</v>
      </c>
      <c r="Y711">
        <f t="shared" si="97"/>
        <v>24</v>
      </c>
      <c r="AA711" s="63">
        <v>6</v>
      </c>
    </row>
    <row r="712" spans="1:27">
      <c r="A712" s="6">
        <v>711</v>
      </c>
      <c r="B712" s="6" t="s">
        <v>53</v>
      </c>
      <c r="C712" s="6">
        <v>16</v>
      </c>
      <c r="D712" s="36">
        <f>D711+E711</f>
        <v>273121453</v>
      </c>
      <c r="E712" s="39">
        <v>20000000</v>
      </c>
      <c r="F712" s="6">
        <f t="shared" si="90"/>
        <v>19419991</v>
      </c>
      <c r="H712" s="37">
        <v>17852162816</v>
      </c>
      <c r="I712" s="37">
        <f t="shared" si="99"/>
        <v>11919652608</v>
      </c>
      <c r="J712" s="27">
        <v>4</v>
      </c>
      <c r="L712" s="6">
        <v>711</v>
      </c>
      <c r="M712">
        <f t="shared" si="94"/>
        <v>840257</v>
      </c>
      <c r="N712">
        <v>2674</v>
      </c>
      <c r="O712" s="41">
        <v>2210248</v>
      </c>
      <c r="P712" s="47">
        <f t="shared" si="98"/>
        <v>8840992</v>
      </c>
      <c r="Q712" s="27">
        <v>1030</v>
      </c>
      <c r="R712">
        <v>1100</v>
      </c>
      <c r="S712" s="19" t="s">
        <v>101</v>
      </c>
      <c r="T712" s="19" t="s">
        <v>122</v>
      </c>
      <c r="U712" s="24">
        <v>6.9999999999999999E-4</v>
      </c>
      <c r="W712">
        <f t="shared" si="92"/>
        <v>26400</v>
      </c>
      <c r="X712" s="49">
        <v>24720</v>
      </c>
      <c r="Y712">
        <f t="shared" si="97"/>
        <v>24</v>
      </c>
      <c r="AA712" s="62">
        <v>6</v>
      </c>
    </row>
    <row r="713" spans="1:27">
      <c r="A713">
        <v>712</v>
      </c>
      <c r="B713" t="s">
        <v>53</v>
      </c>
      <c r="C713">
        <v>17</v>
      </c>
      <c r="D713" s="35">
        <f t="shared" ref="D713:D721" si="100">D712+E712</f>
        <v>293121453</v>
      </c>
      <c r="E713" s="38">
        <v>500001</v>
      </c>
      <c r="F713">
        <f t="shared" ref="F713:F776" si="101">E713-E712</f>
        <v>-19499999</v>
      </c>
      <c r="H713" s="37">
        <v>17902415168</v>
      </c>
      <c r="I713" s="37">
        <f t="shared" si="99"/>
        <v>50252352</v>
      </c>
      <c r="J713" s="26">
        <v>4</v>
      </c>
      <c r="L713">
        <v>712</v>
      </c>
      <c r="M713">
        <f t="shared" si="94"/>
        <v>842931</v>
      </c>
      <c r="N713">
        <v>2674</v>
      </c>
      <c r="O713" s="42">
        <v>2212596</v>
      </c>
      <c r="P713" s="47">
        <f t="shared" si="98"/>
        <v>8850384</v>
      </c>
      <c r="Q713" s="26">
        <v>1030</v>
      </c>
      <c r="R713">
        <v>1100</v>
      </c>
      <c r="S713" s="19" t="s">
        <v>101</v>
      </c>
      <c r="T713" s="19" t="s">
        <v>122</v>
      </c>
      <c r="U713" s="24">
        <v>6.9999999999999999E-4</v>
      </c>
      <c r="W713">
        <f t="shared" si="92"/>
        <v>26400</v>
      </c>
      <c r="X713" s="50">
        <v>24720</v>
      </c>
      <c r="Y713">
        <f t="shared" si="97"/>
        <v>24</v>
      </c>
      <c r="AA713" s="63">
        <v>6</v>
      </c>
    </row>
    <row r="714" spans="1:27">
      <c r="A714">
        <v>713</v>
      </c>
      <c r="B714" t="s">
        <v>53</v>
      </c>
      <c r="C714">
        <v>18</v>
      </c>
      <c r="D714" s="35">
        <f t="shared" si="100"/>
        <v>293621454</v>
      </c>
      <c r="E714" s="38">
        <v>510002</v>
      </c>
      <c r="F714">
        <f t="shared" si="101"/>
        <v>10001</v>
      </c>
      <c r="H714" s="37">
        <v>5982750016</v>
      </c>
      <c r="I714" s="37">
        <f t="shared" si="99"/>
        <v>-11919665152</v>
      </c>
      <c r="J714" s="27">
        <v>12</v>
      </c>
      <c r="L714">
        <v>713</v>
      </c>
      <c r="M714">
        <f t="shared" si="94"/>
        <v>845605</v>
      </c>
      <c r="N714">
        <v>2674</v>
      </c>
      <c r="O714" s="41">
        <v>738095</v>
      </c>
      <c r="P714" s="47">
        <f t="shared" si="98"/>
        <v>8857140</v>
      </c>
      <c r="Q714" s="27">
        <v>1030</v>
      </c>
      <c r="R714">
        <v>1100</v>
      </c>
      <c r="S714" s="19" t="s">
        <v>101</v>
      </c>
      <c r="T714" s="19" t="s">
        <v>122</v>
      </c>
      <c r="U714" s="24">
        <v>6.9999999999999999E-4</v>
      </c>
      <c r="W714">
        <f t="shared" si="92"/>
        <v>26400</v>
      </c>
      <c r="X714" s="49">
        <v>24720</v>
      </c>
      <c r="Y714">
        <f t="shared" si="97"/>
        <v>24</v>
      </c>
      <c r="AA714" s="62">
        <v>6</v>
      </c>
    </row>
    <row r="715" spans="1:27">
      <c r="A715">
        <v>714</v>
      </c>
      <c r="B715" t="s">
        <v>53</v>
      </c>
      <c r="C715">
        <v>19</v>
      </c>
      <c r="D715" s="35">
        <f t="shared" si="100"/>
        <v>294131456</v>
      </c>
      <c r="E715" s="38">
        <v>520003</v>
      </c>
      <c r="F715">
        <f t="shared" si="101"/>
        <v>10001</v>
      </c>
      <c r="H715" s="37">
        <v>5999543680</v>
      </c>
      <c r="I715" s="37">
        <f t="shared" si="99"/>
        <v>16793664</v>
      </c>
      <c r="J715" s="26">
        <v>12</v>
      </c>
      <c r="L715">
        <v>714</v>
      </c>
      <c r="M715">
        <f t="shared" si="94"/>
        <v>848279</v>
      </c>
      <c r="N715">
        <v>2674</v>
      </c>
      <c r="O715" s="42">
        <v>738865</v>
      </c>
      <c r="P715" s="47">
        <f t="shared" si="98"/>
        <v>8866380</v>
      </c>
      <c r="Q715" s="26">
        <v>1030</v>
      </c>
      <c r="R715">
        <v>1100</v>
      </c>
      <c r="S715" s="19" t="s">
        <v>101</v>
      </c>
      <c r="T715" s="19" t="s">
        <v>122</v>
      </c>
      <c r="U715" s="24">
        <v>6.9999999999999999E-4</v>
      </c>
      <c r="W715">
        <f t="shared" si="92"/>
        <v>26400</v>
      </c>
      <c r="X715" s="50">
        <v>24720</v>
      </c>
      <c r="Y715">
        <f t="shared" si="97"/>
        <v>24</v>
      </c>
      <c r="AA715" s="63">
        <v>6</v>
      </c>
    </row>
    <row r="716" spans="1:27">
      <c r="A716">
        <v>715</v>
      </c>
      <c r="B716" t="s">
        <v>53</v>
      </c>
      <c r="C716">
        <v>20</v>
      </c>
      <c r="D716" s="35">
        <f t="shared" si="100"/>
        <v>294651459</v>
      </c>
      <c r="E716" s="38">
        <v>530004</v>
      </c>
      <c r="F716">
        <f t="shared" si="101"/>
        <v>10001</v>
      </c>
      <c r="H716" s="37">
        <v>6016360896</v>
      </c>
      <c r="I716" s="37">
        <f t="shared" si="99"/>
        <v>16817216</v>
      </c>
      <c r="J716" s="27">
        <v>12</v>
      </c>
      <c r="L716">
        <v>715</v>
      </c>
      <c r="M716">
        <f t="shared" si="94"/>
        <v>850953</v>
      </c>
      <c r="N716">
        <v>2674</v>
      </c>
      <c r="O716" s="41">
        <v>739619</v>
      </c>
      <c r="P716" s="47">
        <f t="shared" si="98"/>
        <v>8875428</v>
      </c>
      <c r="Q716" s="27">
        <v>1030</v>
      </c>
      <c r="R716">
        <v>1100</v>
      </c>
      <c r="S716" s="19" t="s">
        <v>102</v>
      </c>
      <c r="T716" s="19" t="s">
        <v>122</v>
      </c>
      <c r="U716" s="24">
        <v>6.9999999999999999E-4</v>
      </c>
      <c r="W716">
        <f t="shared" si="92"/>
        <v>26400</v>
      </c>
      <c r="X716" s="49">
        <v>24720</v>
      </c>
      <c r="Y716">
        <f t="shared" si="97"/>
        <v>24</v>
      </c>
      <c r="AA716" s="62">
        <v>6</v>
      </c>
    </row>
    <row r="717" spans="1:27">
      <c r="A717">
        <v>716</v>
      </c>
      <c r="B717" t="s">
        <v>54</v>
      </c>
      <c r="C717">
        <v>1</v>
      </c>
      <c r="D717" s="35">
        <f t="shared" si="100"/>
        <v>295181463</v>
      </c>
      <c r="E717" s="38">
        <v>540005</v>
      </c>
      <c r="F717">
        <f t="shared" si="101"/>
        <v>10001</v>
      </c>
      <c r="H717" s="37">
        <v>4023643072</v>
      </c>
      <c r="I717" s="37">
        <f t="shared" si="99"/>
        <v>-1992717824</v>
      </c>
      <c r="J717" s="26">
        <v>18</v>
      </c>
      <c r="L717">
        <v>716</v>
      </c>
      <c r="M717">
        <f t="shared" si="94"/>
        <v>853627</v>
      </c>
      <c r="N717">
        <v>2674</v>
      </c>
      <c r="O717" s="42">
        <v>493751</v>
      </c>
      <c r="P717" s="47">
        <f t="shared" si="98"/>
        <v>8887518</v>
      </c>
      <c r="Q717" s="26">
        <v>1030</v>
      </c>
      <c r="R717">
        <v>1100</v>
      </c>
      <c r="S717" s="19" t="s">
        <v>101</v>
      </c>
      <c r="T717" s="19" t="s">
        <v>122</v>
      </c>
      <c r="U717" s="24">
        <v>7.5299999999999998E-4</v>
      </c>
      <c r="W717">
        <f t="shared" si="92"/>
        <v>26400</v>
      </c>
      <c r="X717" s="50">
        <v>24720</v>
      </c>
      <c r="Y717">
        <f t="shared" si="97"/>
        <v>24</v>
      </c>
      <c r="AA717" s="63">
        <v>6</v>
      </c>
    </row>
    <row r="718" spans="1:27">
      <c r="A718">
        <v>717</v>
      </c>
      <c r="B718" t="s">
        <v>54</v>
      </c>
      <c r="C718">
        <v>2</v>
      </c>
      <c r="D718" s="35">
        <f t="shared" si="100"/>
        <v>295721468</v>
      </c>
      <c r="E718" s="38">
        <v>550006</v>
      </c>
      <c r="F718">
        <f t="shared" si="101"/>
        <v>10001</v>
      </c>
      <c r="H718" s="37">
        <v>4034890176</v>
      </c>
      <c r="I718" s="37">
        <f t="shared" si="99"/>
        <v>11247104</v>
      </c>
      <c r="J718" s="27">
        <v>18</v>
      </c>
      <c r="L718">
        <v>717</v>
      </c>
      <c r="M718">
        <f t="shared" si="94"/>
        <v>856301</v>
      </c>
      <c r="N718">
        <v>2674</v>
      </c>
      <c r="O718" s="41">
        <v>494271</v>
      </c>
      <c r="P718" s="47">
        <f t="shared" si="98"/>
        <v>8896878</v>
      </c>
      <c r="Q718" s="27">
        <v>1030</v>
      </c>
      <c r="R718">
        <v>1100</v>
      </c>
      <c r="S718" s="19" t="s">
        <v>101</v>
      </c>
      <c r="T718" s="19" t="s">
        <v>122</v>
      </c>
      <c r="U718" s="24">
        <v>7.5299999999999998E-4</v>
      </c>
      <c r="W718">
        <f t="shared" si="92"/>
        <v>26400</v>
      </c>
      <c r="X718" s="49">
        <v>24720</v>
      </c>
      <c r="Y718">
        <f t="shared" si="97"/>
        <v>24</v>
      </c>
      <c r="AA718" s="62">
        <v>6</v>
      </c>
    </row>
    <row r="719" spans="1:27">
      <c r="A719">
        <v>718</v>
      </c>
      <c r="B719" t="s">
        <v>54</v>
      </c>
      <c r="C719">
        <v>3</v>
      </c>
      <c r="D719" s="35">
        <f t="shared" si="100"/>
        <v>296271474</v>
      </c>
      <c r="E719" s="38">
        <v>560007</v>
      </c>
      <c r="F719">
        <f t="shared" si="101"/>
        <v>10001</v>
      </c>
      <c r="H719" s="37">
        <v>4551353152</v>
      </c>
      <c r="I719" s="37">
        <f t="shared" si="99"/>
        <v>516462976</v>
      </c>
      <c r="J719" s="26">
        <v>16</v>
      </c>
      <c r="L719">
        <v>718</v>
      </c>
      <c r="M719">
        <f t="shared" si="94"/>
        <v>858975</v>
      </c>
      <c r="N719">
        <v>2674</v>
      </c>
      <c r="O719" s="42">
        <v>556529</v>
      </c>
      <c r="P719" s="47">
        <f t="shared" si="98"/>
        <v>8904464</v>
      </c>
      <c r="Q719" s="26">
        <v>1030</v>
      </c>
      <c r="R719">
        <v>1100</v>
      </c>
      <c r="S719" s="19" t="s">
        <v>101</v>
      </c>
      <c r="T719" s="19" t="s">
        <v>122</v>
      </c>
      <c r="U719" s="24">
        <v>7.5299999999999998E-4</v>
      </c>
      <c r="W719">
        <f t="shared" si="92"/>
        <v>26400</v>
      </c>
      <c r="X719" s="50">
        <v>24720</v>
      </c>
      <c r="Y719">
        <f t="shared" si="97"/>
        <v>24</v>
      </c>
      <c r="AA719" s="63">
        <v>6</v>
      </c>
    </row>
    <row r="720" spans="1:27">
      <c r="A720">
        <v>719</v>
      </c>
      <c r="B720" t="s">
        <v>54</v>
      </c>
      <c r="C720">
        <v>4</v>
      </c>
      <c r="D720" s="35">
        <f t="shared" si="100"/>
        <v>296831481</v>
      </c>
      <c r="E720" s="38">
        <v>570008</v>
      </c>
      <c r="F720">
        <f t="shared" si="101"/>
        <v>10001</v>
      </c>
      <c r="H720" s="37">
        <v>4564039872</v>
      </c>
      <c r="I720" s="37">
        <f t="shared" si="99"/>
        <v>12686720</v>
      </c>
      <c r="J720" s="27">
        <v>16</v>
      </c>
      <c r="L720">
        <v>719</v>
      </c>
      <c r="M720">
        <f t="shared" si="94"/>
        <v>861649</v>
      </c>
      <c r="N720">
        <v>2674</v>
      </c>
      <c r="O720" s="41">
        <v>557103</v>
      </c>
      <c r="P720" s="47">
        <f t="shared" si="98"/>
        <v>8913648</v>
      </c>
      <c r="Q720" s="27">
        <v>1030</v>
      </c>
      <c r="R720">
        <v>1100</v>
      </c>
      <c r="S720" s="19" t="s">
        <v>101</v>
      </c>
      <c r="T720" s="19" t="s">
        <v>122</v>
      </c>
      <c r="U720" s="24">
        <v>7.5299999999999998E-4</v>
      </c>
      <c r="W720">
        <f t="shared" si="92"/>
        <v>26400</v>
      </c>
      <c r="X720" s="49">
        <v>24720</v>
      </c>
      <c r="Y720">
        <f t="shared" si="97"/>
        <v>24</v>
      </c>
      <c r="AA720" s="62">
        <v>6</v>
      </c>
    </row>
    <row r="721" spans="1:27">
      <c r="A721">
        <v>720</v>
      </c>
      <c r="B721" t="s">
        <v>54</v>
      </c>
      <c r="C721">
        <v>5</v>
      </c>
      <c r="D721" s="35">
        <f t="shared" si="100"/>
        <v>297401489</v>
      </c>
      <c r="E721" s="38">
        <v>580009</v>
      </c>
      <c r="F721">
        <f t="shared" si="101"/>
        <v>10001</v>
      </c>
      <c r="H721" s="37">
        <v>4576744192</v>
      </c>
      <c r="I721" s="37">
        <f t="shared" si="99"/>
        <v>12704320</v>
      </c>
      <c r="J721" s="26">
        <v>16</v>
      </c>
      <c r="L721">
        <v>720</v>
      </c>
      <c r="M721">
        <f t="shared" si="94"/>
        <v>864323</v>
      </c>
      <c r="N721">
        <v>2674</v>
      </c>
      <c r="O721" s="42">
        <v>557664</v>
      </c>
      <c r="P721" s="47">
        <f t="shared" si="98"/>
        <v>8922624</v>
      </c>
      <c r="Q721" s="26">
        <v>1030</v>
      </c>
      <c r="R721">
        <v>1100</v>
      </c>
      <c r="S721" s="19" t="s">
        <v>102</v>
      </c>
      <c r="T721" s="19" t="s">
        <v>122</v>
      </c>
      <c r="U721" s="24">
        <v>7.5299999999999998E-4</v>
      </c>
      <c r="W721">
        <f t="shared" si="92"/>
        <v>26400</v>
      </c>
      <c r="X721" s="50">
        <v>24720</v>
      </c>
      <c r="Y721">
        <f t="shared" si="97"/>
        <v>24</v>
      </c>
      <c r="AA721" s="63">
        <v>6</v>
      </c>
    </row>
    <row r="722" spans="1:27">
      <c r="A722" s="6">
        <v>721</v>
      </c>
      <c r="B722" s="6" t="s">
        <v>54</v>
      </c>
      <c r="C722" s="6">
        <v>6</v>
      </c>
      <c r="D722" s="36">
        <f>D721+E721</f>
        <v>297981498</v>
      </c>
      <c r="E722" s="39">
        <v>20000000</v>
      </c>
      <c r="F722" s="6">
        <f t="shared" si="101"/>
        <v>19419991</v>
      </c>
      <c r="H722" s="37">
        <v>6494090460</v>
      </c>
      <c r="I722" s="37">
        <f t="shared" si="99"/>
        <v>1917346268</v>
      </c>
      <c r="J722" s="27">
        <v>12</v>
      </c>
      <c r="L722" s="6">
        <v>721</v>
      </c>
      <c r="M722">
        <f t="shared" si="94"/>
        <v>866997</v>
      </c>
      <c r="N722">
        <v>2674</v>
      </c>
      <c r="O722" s="41">
        <v>781321</v>
      </c>
      <c r="P722" s="47">
        <f t="shared" si="98"/>
        <v>9375852</v>
      </c>
      <c r="Q722" s="27">
        <v>1040</v>
      </c>
      <c r="R722">
        <v>1110</v>
      </c>
      <c r="S722" s="19" t="s">
        <v>101</v>
      </c>
      <c r="T722" s="19" t="s">
        <v>122</v>
      </c>
      <c r="U722" s="24">
        <v>7.5299999999999998E-4</v>
      </c>
      <c r="W722">
        <f t="shared" si="92"/>
        <v>26640</v>
      </c>
      <c r="X722" s="49">
        <v>24960</v>
      </c>
      <c r="Y722">
        <f t="shared" si="97"/>
        <v>24</v>
      </c>
      <c r="AA722" s="62">
        <v>6</v>
      </c>
    </row>
    <row r="723" spans="1:27">
      <c r="A723">
        <v>722</v>
      </c>
      <c r="B723" t="s">
        <v>54</v>
      </c>
      <c r="C723">
        <v>7</v>
      </c>
      <c r="D723" s="35">
        <f t="shared" ref="D723:D731" si="102">D722+E722</f>
        <v>317981498</v>
      </c>
      <c r="E723" s="38">
        <v>500001</v>
      </c>
      <c r="F723">
        <f t="shared" si="101"/>
        <v>-19499999</v>
      </c>
      <c r="H723" s="37">
        <v>6512117040</v>
      </c>
      <c r="I723" s="37">
        <f t="shared" si="99"/>
        <v>18026580</v>
      </c>
      <c r="J723" s="26">
        <v>12</v>
      </c>
      <c r="L723">
        <v>722</v>
      </c>
      <c r="M723">
        <f t="shared" si="94"/>
        <v>869671</v>
      </c>
      <c r="N723">
        <v>2674</v>
      </c>
      <c r="O723" s="42">
        <v>803042</v>
      </c>
      <c r="P723" s="47">
        <f t="shared" si="98"/>
        <v>9636504</v>
      </c>
      <c r="Q723" s="26">
        <v>1040</v>
      </c>
      <c r="R723">
        <v>1110</v>
      </c>
      <c r="S723" s="19" t="s">
        <v>101</v>
      </c>
      <c r="T723" s="19" t="s">
        <v>122</v>
      </c>
      <c r="U723" s="24">
        <v>7.5299999999999998E-4</v>
      </c>
      <c r="W723">
        <f t="shared" si="92"/>
        <v>26640</v>
      </c>
      <c r="X723" s="50">
        <v>24960</v>
      </c>
      <c r="Y723">
        <f t="shared" si="97"/>
        <v>24</v>
      </c>
      <c r="AA723" s="63">
        <v>6</v>
      </c>
    </row>
    <row r="724" spans="1:27">
      <c r="A724">
        <v>723</v>
      </c>
      <c r="B724" t="s">
        <v>54</v>
      </c>
      <c r="C724">
        <v>8</v>
      </c>
      <c r="D724" s="35">
        <f t="shared" si="102"/>
        <v>318481499</v>
      </c>
      <c r="E724" s="38">
        <v>510002</v>
      </c>
      <c r="F724">
        <f t="shared" si="101"/>
        <v>10001</v>
      </c>
      <c r="H724" s="37">
        <v>6530168634</v>
      </c>
      <c r="I724" s="37">
        <f t="shared" si="99"/>
        <v>18051594</v>
      </c>
      <c r="J724" s="27">
        <v>12</v>
      </c>
      <c r="L724">
        <v>723</v>
      </c>
      <c r="M724">
        <f t="shared" si="94"/>
        <v>872345</v>
      </c>
      <c r="N724">
        <v>2674</v>
      </c>
      <c r="O724" s="41">
        <v>803850</v>
      </c>
      <c r="P724" s="47">
        <f t="shared" si="98"/>
        <v>9646200</v>
      </c>
      <c r="Q724" s="27">
        <v>1040</v>
      </c>
      <c r="R724">
        <v>1110</v>
      </c>
      <c r="S724" s="19" t="s">
        <v>101</v>
      </c>
      <c r="T724" s="19" t="s">
        <v>122</v>
      </c>
      <c r="U724" s="24">
        <v>7.5299999999999998E-4</v>
      </c>
      <c r="W724">
        <f t="shared" si="92"/>
        <v>26640</v>
      </c>
      <c r="X724" s="49">
        <v>24960</v>
      </c>
      <c r="Y724">
        <f t="shared" si="97"/>
        <v>24</v>
      </c>
      <c r="AA724" s="62">
        <v>6</v>
      </c>
    </row>
    <row r="725" spans="1:27">
      <c r="A725">
        <v>724</v>
      </c>
      <c r="B725" t="s">
        <v>54</v>
      </c>
      <c r="C725">
        <v>9</v>
      </c>
      <c r="D725" s="35">
        <f t="shared" si="102"/>
        <v>318991501</v>
      </c>
      <c r="E725" s="38">
        <v>520003</v>
      </c>
      <c r="F725">
        <f t="shared" si="101"/>
        <v>10001</v>
      </c>
      <c r="H725" s="37">
        <v>6548245242</v>
      </c>
      <c r="I725" s="37">
        <f t="shared" si="99"/>
        <v>18076608</v>
      </c>
      <c r="J725" s="26">
        <v>12</v>
      </c>
      <c r="L725">
        <v>724</v>
      </c>
      <c r="M725">
        <f t="shared" si="94"/>
        <v>875019</v>
      </c>
      <c r="N725">
        <v>2674</v>
      </c>
      <c r="O725" s="42">
        <v>804611</v>
      </c>
      <c r="P725" s="47">
        <f t="shared" si="98"/>
        <v>9655332</v>
      </c>
      <c r="Q725" s="26">
        <v>1040</v>
      </c>
      <c r="R725">
        <v>1110</v>
      </c>
      <c r="S725" s="19" t="s">
        <v>101</v>
      </c>
      <c r="T725" s="19" t="s">
        <v>122</v>
      </c>
      <c r="U725" s="24">
        <v>7.5299999999999998E-4</v>
      </c>
      <c r="W725">
        <f t="shared" si="92"/>
        <v>26640</v>
      </c>
      <c r="X725" s="50">
        <v>24960</v>
      </c>
      <c r="Y725">
        <f t="shared" si="97"/>
        <v>24</v>
      </c>
      <c r="AA725" s="63">
        <v>6</v>
      </c>
    </row>
    <row r="726" spans="1:27">
      <c r="A726">
        <v>725</v>
      </c>
      <c r="B726" t="s">
        <v>54</v>
      </c>
      <c r="C726">
        <v>10</v>
      </c>
      <c r="D726" s="35">
        <f t="shared" si="102"/>
        <v>319511504</v>
      </c>
      <c r="E726" s="38">
        <v>530004</v>
      </c>
      <c r="F726">
        <f t="shared" si="101"/>
        <v>10001</v>
      </c>
      <c r="H726" s="37">
        <v>19703966370</v>
      </c>
      <c r="I726" s="37">
        <f t="shared" si="99"/>
        <v>13155721128</v>
      </c>
      <c r="J726" s="27">
        <v>4</v>
      </c>
      <c r="L726">
        <v>725</v>
      </c>
      <c r="M726">
        <f t="shared" si="94"/>
        <v>877693</v>
      </c>
      <c r="N726">
        <v>2674</v>
      </c>
      <c r="O726" s="41">
        <v>2416880</v>
      </c>
      <c r="P726" s="47">
        <f t="shared" si="98"/>
        <v>9667520</v>
      </c>
      <c r="Q726" s="27">
        <v>1040</v>
      </c>
      <c r="R726">
        <v>1110</v>
      </c>
      <c r="S726" s="19" t="s">
        <v>102</v>
      </c>
      <c r="T726" s="19" t="s">
        <v>122</v>
      </c>
      <c r="U726" s="24">
        <v>7.5299999999999998E-4</v>
      </c>
      <c r="W726">
        <f t="shared" si="92"/>
        <v>26640</v>
      </c>
      <c r="X726" s="49">
        <v>24960</v>
      </c>
      <c r="Y726">
        <f t="shared" si="97"/>
        <v>24</v>
      </c>
      <c r="AA726" s="62">
        <v>6</v>
      </c>
    </row>
    <row r="727" spans="1:27">
      <c r="A727">
        <v>726</v>
      </c>
      <c r="B727" t="s">
        <v>54</v>
      </c>
      <c r="C727">
        <v>11</v>
      </c>
      <c r="D727" s="35">
        <f t="shared" si="102"/>
        <v>320041508</v>
      </c>
      <c r="E727" s="38">
        <v>540005</v>
      </c>
      <c r="F727">
        <f t="shared" si="101"/>
        <v>10001</v>
      </c>
      <c r="H727" s="37">
        <v>19758359610</v>
      </c>
      <c r="I727" s="37">
        <f t="shared" si="99"/>
        <v>54393240</v>
      </c>
      <c r="J727" s="26">
        <v>4</v>
      </c>
      <c r="L727">
        <v>726</v>
      </c>
      <c r="M727">
        <f t="shared" si="94"/>
        <v>880367</v>
      </c>
      <c r="N727">
        <v>2674</v>
      </c>
      <c r="O727" s="42">
        <v>2419156</v>
      </c>
      <c r="P727" s="47">
        <f t="shared" si="98"/>
        <v>9676624</v>
      </c>
      <c r="Q727" s="26">
        <v>1040</v>
      </c>
      <c r="R727">
        <v>1110</v>
      </c>
      <c r="S727" s="19" t="s">
        <v>101</v>
      </c>
      <c r="T727" s="19" t="s">
        <v>122</v>
      </c>
      <c r="U727" s="24">
        <v>7.5299999999999998E-4</v>
      </c>
      <c r="W727">
        <f t="shared" si="92"/>
        <v>26640</v>
      </c>
      <c r="X727" s="50">
        <v>24960</v>
      </c>
      <c r="Y727">
        <f t="shared" si="97"/>
        <v>24</v>
      </c>
      <c r="AA727" s="63">
        <v>6</v>
      </c>
    </row>
    <row r="728" spans="1:27">
      <c r="A728">
        <v>727</v>
      </c>
      <c r="B728" t="s">
        <v>54</v>
      </c>
      <c r="C728">
        <v>12</v>
      </c>
      <c r="D728" s="35">
        <f t="shared" si="102"/>
        <v>320581513</v>
      </c>
      <c r="E728" s="38">
        <v>550006</v>
      </c>
      <c r="F728">
        <f t="shared" si="101"/>
        <v>10001</v>
      </c>
      <c r="H728" s="37">
        <v>4403401002</v>
      </c>
      <c r="I728" s="37">
        <f t="shared" si="99"/>
        <v>-15354958608</v>
      </c>
      <c r="J728" s="27">
        <v>18</v>
      </c>
      <c r="L728">
        <v>727</v>
      </c>
      <c r="M728">
        <f t="shared" si="94"/>
        <v>883041</v>
      </c>
      <c r="N728">
        <v>2674</v>
      </c>
      <c r="O728" s="41">
        <v>538196</v>
      </c>
      <c r="P728" s="47">
        <f t="shared" si="98"/>
        <v>9687528</v>
      </c>
      <c r="Q728" s="27">
        <v>1040</v>
      </c>
      <c r="R728">
        <v>1110</v>
      </c>
      <c r="S728" s="19" t="s">
        <v>101</v>
      </c>
      <c r="T728" s="19" t="s">
        <v>122</v>
      </c>
      <c r="U728" s="24">
        <v>7.5299999999999998E-4</v>
      </c>
      <c r="W728">
        <f t="shared" si="92"/>
        <v>26640</v>
      </c>
      <c r="X728" s="49">
        <v>24960</v>
      </c>
      <c r="Y728">
        <f t="shared" si="97"/>
        <v>24</v>
      </c>
      <c r="AA728" s="62">
        <v>6</v>
      </c>
    </row>
    <row r="729" spans="1:27">
      <c r="A729">
        <v>728</v>
      </c>
      <c r="B729" t="s">
        <v>54</v>
      </c>
      <c r="C729">
        <v>13</v>
      </c>
      <c r="D729" s="35">
        <f t="shared" si="102"/>
        <v>321131519</v>
      </c>
      <c r="E729" s="38">
        <v>560007</v>
      </c>
      <c r="F729">
        <f t="shared" si="101"/>
        <v>10001</v>
      </c>
      <c r="H729" s="37">
        <v>4415523222</v>
      </c>
      <c r="I729" s="37">
        <f t="shared" si="99"/>
        <v>12122220</v>
      </c>
      <c r="J729" s="26">
        <v>18</v>
      </c>
      <c r="L729">
        <v>728</v>
      </c>
      <c r="M729">
        <f t="shared" si="94"/>
        <v>885715</v>
      </c>
      <c r="N729">
        <v>2674</v>
      </c>
      <c r="O729" s="42">
        <v>538727</v>
      </c>
      <c r="P729" s="47">
        <f t="shared" si="98"/>
        <v>9697086</v>
      </c>
      <c r="Q729" s="26">
        <v>1040</v>
      </c>
      <c r="R729">
        <v>1110</v>
      </c>
      <c r="S729" s="19" t="s">
        <v>101</v>
      </c>
      <c r="T729" s="19" t="s">
        <v>122</v>
      </c>
      <c r="U729" s="24">
        <v>7.5299999999999998E-4</v>
      </c>
      <c r="W729">
        <f t="shared" si="92"/>
        <v>26640</v>
      </c>
      <c r="X729" s="50">
        <v>24960</v>
      </c>
      <c r="Y729">
        <f t="shared" si="97"/>
        <v>24</v>
      </c>
      <c r="AA729" s="63">
        <v>6</v>
      </c>
    </row>
    <row r="730" spans="1:27">
      <c r="A730">
        <v>729</v>
      </c>
      <c r="B730" t="s">
        <v>54</v>
      </c>
      <c r="C730">
        <v>14</v>
      </c>
      <c r="D730" s="35">
        <f t="shared" si="102"/>
        <v>321691526</v>
      </c>
      <c r="E730" s="38">
        <v>570008</v>
      </c>
      <c r="F730">
        <f t="shared" si="101"/>
        <v>10001</v>
      </c>
      <c r="H730" s="37">
        <v>4427662140</v>
      </c>
      <c r="I730" s="37">
        <f t="shared" si="99"/>
        <v>12138918</v>
      </c>
      <c r="J730" s="27">
        <v>18</v>
      </c>
      <c r="L730">
        <v>729</v>
      </c>
      <c r="M730">
        <f t="shared" si="94"/>
        <v>888389</v>
      </c>
      <c r="N730">
        <v>2674</v>
      </c>
      <c r="O730" s="41">
        <v>539274</v>
      </c>
      <c r="P730" s="47">
        <f t="shared" si="98"/>
        <v>9706932</v>
      </c>
      <c r="Q730" s="27">
        <v>1040</v>
      </c>
      <c r="R730">
        <v>1110</v>
      </c>
      <c r="S730" s="19" t="s">
        <v>101</v>
      </c>
      <c r="T730" s="19" t="s">
        <v>122</v>
      </c>
      <c r="U730" s="24">
        <v>7.5299999999999998E-4</v>
      </c>
      <c r="W730">
        <f t="shared" si="92"/>
        <v>26640</v>
      </c>
      <c r="X730" s="49">
        <v>24960</v>
      </c>
      <c r="Y730">
        <f t="shared" si="97"/>
        <v>24</v>
      </c>
      <c r="AA730" s="62">
        <v>6</v>
      </c>
    </row>
    <row r="731" spans="1:27">
      <c r="A731">
        <v>730</v>
      </c>
      <c r="B731" t="s">
        <v>54</v>
      </c>
      <c r="C731">
        <v>15</v>
      </c>
      <c r="D731" s="35">
        <f t="shared" si="102"/>
        <v>322261534</v>
      </c>
      <c r="E731" s="38">
        <v>580009</v>
      </c>
      <c r="F731">
        <f t="shared" si="101"/>
        <v>10001</v>
      </c>
      <c r="H731" s="37">
        <v>4439817690</v>
      </c>
      <c r="I731" s="37">
        <f t="shared" si="99"/>
        <v>12155550</v>
      </c>
      <c r="J731" s="26">
        <v>18</v>
      </c>
      <c r="L731">
        <v>730</v>
      </c>
      <c r="M731">
        <f t="shared" si="94"/>
        <v>891063</v>
      </c>
      <c r="N731">
        <v>2674</v>
      </c>
      <c r="O731" s="42">
        <v>539824</v>
      </c>
      <c r="P731" s="47">
        <f t="shared" si="98"/>
        <v>9716832</v>
      </c>
      <c r="Q731" s="26">
        <v>1040</v>
      </c>
      <c r="R731">
        <v>1110</v>
      </c>
      <c r="S731" s="19" t="s">
        <v>102</v>
      </c>
      <c r="T731" s="19" t="s">
        <v>122</v>
      </c>
      <c r="U731" s="24">
        <v>7.5299999999999998E-4</v>
      </c>
      <c r="W731">
        <f t="shared" si="92"/>
        <v>26640</v>
      </c>
      <c r="X731" s="50">
        <v>24960</v>
      </c>
      <c r="Y731">
        <f t="shared" si="97"/>
        <v>24</v>
      </c>
      <c r="AA731" s="63">
        <v>6</v>
      </c>
    </row>
    <row r="732" spans="1:27">
      <c r="A732" s="6">
        <v>731</v>
      </c>
      <c r="B732" s="6" t="s">
        <v>54</v>
      </c>
      <c r="C732" s="6">
        <v>16</v>
      </c>
      <c r="D732" s="36">
        <f>D731+E731</f>
        <v>322841543</v>
      </c>
      <c r="E732" s="39">
        <v>20000000</v>
      </c>
      <c r="F732" s="6">
        <f t="shared" si="101"/>
        <v>19419991</v>
      </c>
      <c r="H732" s="37">
        <v>8012580180</v>
      </c>
      <c r="I732" s="37">
        <f t="shared" si="99"/>
        <v>3572762490</v>
      </c>
      <c r="J732" s="27">
        <v>10</v>
      </c>
      <c r="L732" s="6">
        <v>731</v>
      </c>
      <c r="M732">
        <f t="shared" si="94"/>
        <v>893737</v>
      </c>
      <c r="N732">
        <v>2674</v>
      </c>
      <c r="O732" s="41">
        <v>972509</v>
      </c>
      <c r="P732" s="47">
        <f t="shared" si="98"/>
        <v>9725090</v>
      </c>
      <c r="Q732" s="27">
        <v>1050</v>
      </c>
      <c r="R732">
        <v>1120</v>
      </c>
      <c r="S732" s="19" t="s">
        <v>101</v>
      </c>
      <c r="T732" s="19" t="s">
        <v>122</v>
      </c>
      <c r="U732" s="24">
        <v>7.5299999999999998E-4</v>
      </c>
      <c r="W732">
        <f t="shared" si="92"/>
        <v>26880</v>
      </c>
      <c r="X732" s="49">
        <v>25200</v>
      </c>
      <c r="Y732">
        <f t="shared" si="97"/>
        <v>24</v>
      </c>
      <c r="AA732" s="62">
        <v>6</v>
      </c>
    </row>
    <row r="733" spans="1:27">
      <c r="A733">
        <v>732</v>
      </c>
      <c r="B733" t="s">
        <v>54</v>
      </c>
      <c r="C733">
        <v>17</v>
      </c>
      <c r="D733" s="35">
        <f t="shared" ref="D733:D741" si="103">D732+E732</f>
        <v>342841543</v>
      </c>
      <c r="E733" s="38">
        <v>500001</v>
      </c>
      <c r="F733">
        <f t="shared" si="101"/>
        <v>-19499999</v>
      </c>
      <c r="H733" s="37">
        <v>20086293612</v>
      </c>
      <c r="I733" s="37">
        <f t="shared" si="99"/>
        <v>12073713432</v>
      </c>
      <c r="J733" s="26">
        <v>4</v>
      </c>
      <c r="L733">
        <v>732</v>
      </c>
      <c r="M733">
        <f t="shared" si="94"/>
        <v>896411</v>
      </c>
      <c r="N733">
        <v>2674</v>
      </c>
      <c r="O733" s="42">
        <v>2433856</v>
      </c>
      <c r="P733" s="47">
        <f t="shared" si="98"/>
        <v>9735424</v>
      </c>
      <c r="Q733" s="26">
        <v>1050</v>
      </c>
      <c r="R733">
        <v>1120</v>
      </c>
      <c r="S733" s="19" t="s">
        <v>101</v>
      </c>
      <c r="T733" s="19" t="s">
        <v>122</v>
      </c>
      <c r="U733" s="24">
        <v>7.5299999999999998E-4</v>
      </c>
      <c r="W733">
        <f t="shared" si="92"/>
        <v>26880</v>
      </c>
      <c r="X733" s="50">
        <v>25200</v>
      </c>
      <c r="Y733">
        <f t="shared" si="97"/>
        <v>24</v>
      </c>
      <c r="AA733" s="63">
        <v>6</v>
      </c>
    </row>
    <row r="734" spans="1:27">
      <c r="A734">
        <v>733</v>
      </c>
      <c r="B734" t="s">
        <v>54</v>
      </c>
      <c r="C734">
        <v>18</v>
      </c>
      <c r="D734" s="35">
        <f t="shared" si="103"/>
        <v>343341544</v>
      </c>
      <c r="E734" s="38">
        <v>510002</v>
      </c>
      <c r="F734">
        <f t="shared" si="101"/>
        <v>10001</v>
      </c>
      <c r="H734" s="37">
        <v>20141211684</v>
      </c>
      <c r="I734" s="37">
        <f t="shared" si="99"/>
        <v>54918072</v>
      </c>
      <c r="J734" s="27">
        <v>4</v>
      </c>
      <c r="L734">
        <v>733</v>
      </c>
      <c r="M734">
        <f t="shared" si="94"/>
        <v>899085</v>
      </c>
      <c r="N734">
        <v>2674</v>
      </c>
      <c r="O734" s="41">
        <v>2436324</v>
      </c>
      <c r="P734" s="47">
        <f t="shared" si="98"/>
        <v>9745296</v>
      </c>
      <c r="Q734" s="27">
        <v>1050</v>
      </c>
      <c r="R734">
        <v>1120</v>
      </c>
      <c r="S734" s="19" t="s">
        <v>101</v>
      </c>
      <c r="T734" s="19" t="s">
        <v>122</v>
      </c>
      <c r="U734" s="24">
        <v>7.5299999999999998E-4</v>
      </c>
      <c r="W734">
        <f t="shared" si="92"/>
        <v>26880</v>
      </c>
      <c r="X734" s="49">
        <v>25200</v>
      </c>
      <c r="Y734">
        <f t="shared" si="97"/>
        <v>24</v>
      </c>
      <c r="AA734" s="62">
        <v>6</v>
      </c>
    </row>
    <row r="735" spans="1:27">
      <c r="A735">
        <v>734</v>
      </c>
      <c r="B735" t="s">
        <v>54</v>
      </c>
      <c r="C735">
        <v>19</v>
      </c>
      <c r="D735" s="35">
        <f t="shared" si="103"/>
        <v>343851546</v>
      </c>
      <c r="E735" s="38">
        <v>520003</v>
      </c>
      <c r="F735">
        <f t="shared" si="101"/>
        <v>10001</v>
      </c>
      <c r="H735" s="37">
        <v>8078481906</v>
      </c>
      <c r="I735" s="37">
        <f t="shared" si="99"/>
        <v>-12062729778</v>
      </c>
      <c r="J735" s="26">
        <v>10</v>
      </c>
      <c r="L735">
        <v>734</v>
      </c>
      <c r="M735">
        <f t="shared" si="94"/>
        <v>901759</v>
      </c>
      <c r="N735">
        <v>2674</v>
      </c>
      <c r="O735" s="42">
        <v>975546</v>
      </c>
      <c r="P735" s="47">
        <f t="shared" si="98"/>
        <v>9755460</v>
      </c>
      <c r="Q735" s="26">
        <v>1050</v>
      </c>
      <c r="R735">
        <v>1120</v>
      </c>
      <c r="S735" s="19" t="s">
        <v>101</v>
      </c>
      <c r="T735" s="19" t="s">
        <v>122</v>
      </c>
      <c r="U735" s="24">
        <v>7.5299999999999998E-4</v>
      </c>
      <c r="W735">
        <f t="shared" si="92"/>
        <v>26880</v>
      </c>
      <c r="X735" s="50">
        <v>25200</v>
      </c>
      <c r="Y735">
        <f t="shared" si="97"/>
        <v>24</v>
      </c>
      <c r="AA735" s="63">
        <v>6</v>
      </c>
    </row>
    <row r="736" spans="1:27">
      <c r="A736">
        <v>735</v>
      </c>
      <c r="B736" t="s">
        <v>54</v>
      </c>
      <c r="C736">
        <v>20</v>
      </c>
      <c r="D736" s="35">
        <f t="shared" si="103"/>
        <v>344371549</v>
      </c>
      <c r="E736" s="38">
        <v>530004</v>
      </c>
      <c r="F736">
        <f t="shared" si="101"/>
        <v>10001</v>
      </c>
      <c r="H736" s="37">
        <v>8100509076</v>
      </c>
      <c r="I736" s="37">
        <f t="shared" si="99"/>
        <v>22027170</v>
      </c>
      <c r="J736" s="27">
        <v>10</v>
      </c>
      <c r="L736">
        <v>735</v>
      </c>
      <c r="M736">
        <f t="shared" si="94"/>
        <v>904433</v>
      </c>
      <c r="N736">
        <v>2674</v>
      </c>
      <c r="O736" s="41">
        <v>976541</v>
      </c>
      <c r="P736" s="47">
        <f t="shared" si="98"/>
        <v>9765410</v>
      </c>
      <c r="Q736" s="27">
        <v>1050</v>
      </c>
      <c r="R736">
        <v>1120</v>
      </c>
      <c r="S736" s="19" t="s">
        <v>102</v>
      </c>
      <c r="T736" s="19" t="s">
        <v>122</v>
      </c>
      <c r="U736" s="24">
        <v>7.5299999999999998E-4</v>
      </c>
      <c r="W736">
        <f t="shared" si="92"/>
        <v>26880</v>
      </c>
      <c r="X736" s="49">
        <v>25200</v>
      </c>
      <c r="Y736">
        <f t="shared" si="97"/>
        <v>24</v>
      </c>
      <c r="AA736" s="62">
        <v>6</v>
      </c>
    </row>
    <row r="737" spans="1:27">
      <c r="A737">
        <v>736</v>
      </c>
      <c r="B737" t="s">
        <v>54</v>
      </c>
      <c r="C737">
        <v>21</v>
      </c>
      <c r="D737" s="35">
        <f t="shared" si="103"/>
        <v>344901553</v>
      </c>
      <c r="E737" s="38">
        <v>540005</v>
      </c>
      <c r="F737">
        <f t="shared" si="101"/>
        <v>10001</v>
      </c>
      <c r="H737" s="37">
        <v>8122566276</v>
      </c>
      <c r="I737" s="37">
        <f t="shared" si="99"/>
        <v>22057200</v>
      </c>
      <c r="J737" s="26">
        <v>10</v>
      </c>
      <c r="L737">
        <v>736</v>
      </c>
      <c r="M737">
        <f t="shared" si="94"/>
        <v>907107</v>
      </c>
      <c r="N737">
        <v>2674</v>
      </c>
      <c r="O737" s="42">
        <v>977504</v>
      </c>
      <c r="P737" s="47">
        <f t="shared" si="98"/>
        <v>9775040</v>
      </c>
      <c r="Q737" s="26">
        <v>1050</v>
      </c>
      <c r="R737">
        <v>1120</v>
      </c>
      <c r="S737" s="19" t="s">
        <v>101</v>
      </c>
      <c r="T737" s="19" t="s">
        <v>122</v>
      </c>
      <c r="U737" s="24">
        <v>7.5299999999999998E-4</v>
      </c>
      <c r="W737">
        <f t="shared" si="92"/>
        <v>26880</v>
      </c>
      <c r="X737" s="50">
        <v>25200</v>
      </c>
      <c r="Y737">
        <f t="shared" si="97"/>
        <v>24</v>
      </c>
      <c r="AA737" s="63">
        <v>6</v>
      </c>
    </row>
    <row r="738" spans="1:27">
      <c r="A738">
        <v>737</v>
      </c>
      <c r="B738" t="s">
        <v>54</v>
      </c>
      <c r="C738">
        <v>22</v>
      </c>
      <c r="D738" s="35">
        <f t="shared" si="103"/>
        <v>345441558</v>
      </c>
      <c r="E738" s="38">
        <v>550006</v>
      </c>
      <c r="F738">
        <f t="shared" si="101"/>
        <v>10001</v>
      </c>
      <c r="H738" s="37">
        <v>8144653506</v>
      </c>
      <c r="I738" s="37">
        <f t="shared" si="99"/>
        <v>22087230</v>
      </c>
      <c r="J738" s="27">
        <v>10</v>
      </c>
      <c r="L738">
        <v>737</v>
      </c>
      <c r="M738">
        <f t="shared" si="94"/>
        <v>909781</v>
      </c>
      <c r="N738">
        <v>2674</v>
      </c>
      <c r="O738" s="41">
        <v>978534</v>
      </c>
      <c r="P738" s="47">
        <f t="shared" si="98"/>
        <v>9785340</v>
      </c>
      <c r="Q738" s="27">
        <v>1050</v>
      </c>
      <c r="R738">
        <v>1120</v>
      </c>
      <c r="S738" s="19" t="s">
        <v>101</v>
      </c>
      <c r="T738" s="19" t="s">
        <v>122</v>
      </c>
      <c r="U738" s="24">
        <v>7.5299999999999998E-4</v>
      </c>
      <c r="W738">
        <f t="shared" si="92"/>
        <v>26880</v>
      </c>
      <c r="X738" s="49">
        <v>25200</v>
      </c>
      <c r="Y738">
        <f t="shared" si="97"/>
        <v>24</v>
      </c>
      <c r="AA738" s="62">
        <v>6</v>
      </c>
    </row>
    <row r="739" spans="1:27">
      <c r="A739">
        <v>738</v>
      </c>
      <c r="B739" t="s">
        <v>54</v>
      </c>
      <c r="C739">
        <v>23</v>
      </c>
      <c r="D739" s="35">
        <f t="shared" si="103"/>
        <v>345991564</v>
      </c>
      <c r="E739" s="38">
        <v>560007</v>
      </c>
      <c r="F739">
        <f t="shared" si="101"/>
        <v>10001</v>
      </c>
      <c r="H739" s="37">
        <v>4537661964</v>
      </c>
      <c r="I739" s="37">
        <f t="shared" si="99"/>
        <v>-3606991542</v>
      </c>
      <c r="J739" s="26">
        <v>18</v>
      </c>
      <c r="L739">
        <v>738</v>
      </c>
      <c r="M739">
        <f t="shared" si="94"/>
        <v>912455</v>
      </c>
      <c r="N739">
        <v>2674</v>
      </c>
      <c r="O739" s="42">
        <v>544230</v>
      </c>
      <c r="P739" s="47">
        <f t="shared" si="98"/>
        <v>9796140</v>
      </c>
      <c r="Q739" s="26">
        <v>1050</v>
      </c>
      <c r="R739">
        <v>1120</v>
      </c>
      <c r="S739" s="19" t="s">
        <v>101</v>
      </c>
      <c r="T739" s="19" t="s">
        <v>122</v>
      </c>
      <c r="U739" s="24">
        <v>7.5299999999999998E-4</v>
      </c>
      <c r="W739">
        <f t="shared" si="92"/>
        <v>26880</v>
      </c>
      <c r="X739" s="50">
        <v>25200</v>
      </c>
      <c r="Y739">
        <f t="shared" si="97"/>
        <v>24</v>
      </c>
      <c r="AA739" s="63">
        <v>6</v>
      </c>
    </row>
    <row r="740" spans="1:27">
      <c r="A740">
        <v>739</v>
      </c>
      <c r="B740" t="s">
        <v>54</v>
      </c>
      <c r="C740">
        <v>24</v>
      </c>
      <c r="D740" s="35">
        <f t="shared" si="103"/>
        <v>346551571</v>
      </c>
      <c r="E740" s="38">
        <v>570008</v>
      </c>
      <c r="F740">
        <f t="shared" si="101"/>
        <v>10001</v>
      </c>
      <c r="H740" s="37">
        <v>4549967466</v>
      </c>
      <c r="I740" s="37">
        <f t="shared" si="99"/>
        <v>12305502</v>
      </c>
      <c r="J740" s="27">
        <v>18</v>
      </c>
      <c r="L740">
        <v>739</v>
      </c>
      <c r="M740">
        <f t="shared" si="94"/>
        <v>915129</v>
      </c>
      <c r="N740">
        <v>2674</v>
      </c>
      <c r="O740" s="41">
        <v>544791</v>
      </c>
      <c r="P740" s="47">
        <f t="shared" si="98"/>
        <v>9806238</v>
      </c>
      <c r="Q740" s="27">
        <v>1050</v>
      </c>
      <c r="R740">
        <v>1120</v>
      </c>
      <c r="S740" s="19" t="s">
        <v>101</v>
      </c>
      <c r="T740" s="19" t="s">
        <v>122</v>
      </c>
      <c r="U740" s="24">
        <v>7.5299999999999998E-4</v>
      </c>
      <c r="W740">
        <f t="shared" si="92"/>
        <v>26880</v>
      </c>
      <c r="X740" s="49">
        <v>25200</v>
      </c>
      <c r="Y740">
        <f t="shared" si="97"/>
        <v>24</v>
      </c>
      <c r="AA740" s="62">
        <v>6</v>
      </c>
    </row>
    <row r="741" spans="1:27">
      <c r="A741">
        <v>740</v>
      </c>
      <c r="B741" t="s">
        <v>54</v>
      </c>
      <c r="C741">
        <v>25</v>
      </c>
      <c r="D741" s="35">
        <f t="shared" si="103"/>
        <v>347121579</v>
      </c>
      <c r="E741" s="38">
        <v>580009</v>
      </c>
      <c r="F741">
        <f t="shared" si="101"/>
        <v>10001</v>
      </c>
      <c r="H741" s="37">
        <v>8211094980</v>
      </c>
      <c r="I741" s="37">
        <f t="shared" si="99"/>
        <v>3661127514</v>
      </c>
      <c r="J741" s="26">
        <v>10</v>
      </c>
      <c r="L741">
        <v>740</v>
      </c>
      <c r="M741">
        <f t="shared" si="94"/>
        <v>917803</v>
      </c>
      <c r="N741">
        <v>2674</v>
      </c>
      <c r="O741" s="42">
        <v>981488</v>
      </c>
      <c r="P741" s="47">
        <f t="shared" si="98"/>
        <v>9814880</v>
      </c>
      <c r="Q741" s="26">
        <v>1050</v>
      </c>
      <c r="R741">
        <v>1120</v>
      </c>
      <c r="S741" s="19" t="s">
        <v>102</v>
      </c>
      <c r="T741" s="19" t="s">
        <v>122</v>
      </c>
      <c r="U741" s="24">
        <v>7.5299999999999998E-4</v>
      </c>
      <c r="W741">
        <f t="shared" si="92"/>
        <v>26880</v>
      </c>
      <c r="X741" s="50">
        <v>25200</v>
      </c>
      <c r="Y741">
        <f t="shared" si="97"/>
        <v>24</v>
      </c>
      <c r="AA741" s="63">
        <v>6</v>
      </c>
    </row>
    <row r="742" spans="1:27">
      <c r="A742" s="6">
        <v>741</v>
      </c>
      <c r="B742" s="6" t="s">
        <v>54</v>
      </c>
      <c r="C742" s="6">
        <v>26</v>
      </c>
      <c r="D742" s="36">
        <f>D741+E741</f>
        <v>347701588</v>
      </c>
      <c r="E742" s="39">
        <v>22000000</v>
      </c>
      <c r="F742" s="6">
        <f t="shared" si="101"/>
        <v>21419991</v>
      </c>
      <c r="H742" s="37">
        <v>21829758480</v>
      </c>
      <c r="I742" s="37">
        <f t="shared" si="99"/>
        <v>13618663500</v>
      </c>
      <c r="J742" s="27">
        <v>4</v>
      </c>
      <c r="L742" s="6">
        <v>741</v>
      </c>
      <c r="M742">
        <f t="shared" si="94"/>
        <v>920477</v>
      </c>
      <c r="N742">
        <v>2674</v>
      </c>
      <c r="O742" s="41">
        <v>2579004</v>
      </c>
      <c r="P742" s="47">
        <f t="shared" si="98"/>
        <v>10316016</v>
      </c>
      <c r="Q742" s="27">
        <v>1060</v>
      </c>
      <c r="R742">
        <v>1130</v>
      </c>
      <c r="S742" s="19" t="s">
        <v>101</v>
      </c>
      <c r="T742" s="19" t="s">
        <v>122</v>
      </c>
      <c r="U742" s="24">
        <v>7.5299999999999998E-4</v>
      </c>
      <c r="W742">
        <f t="shared" ref="W742:W805" si="104">Y742*R742</f>
        <v>27120</v>
      </c>
      <c r="X742" s="49">
        <v>25440</v>
      </c>
      <c r="Y742">
        <f t="shared" si="97"/>
        <v>24</v>
      </c>
      <c r="AA742" s="62">
        <v>6</v>
      </c>
    </row>
    <row r="743" spans="1:27">
      <c r="A743">
        <v>742</v>
      </c>
      <c r="B743" t="s">
        <v>54</v>
      </c>
      <c r="C743">
        <v>27</v>
      </c>
      <c r="D743" s="35">
        <f t="shared" ref="D743:D751" si="105">D742+E742</f>
        <v>369701588</v>
      </c>
      <c r="E743" s="38">
        <v>500001</v>
      </c>
      <c r="F743">
        <f t="shared" si="101"/>
        <v>-21499999</v>
      </c>
      <c r="H743" s="37">
        <v>14594302732</v>
      </c>
      <c r="I743" s="37">
        <f t="shared" si="99"/>
        <v>-7235455748</v>
      </c>
      <c r="J743" s="26">
        <v>6</v>
      </c>
      <c r="L743">
        <v>742</v>
      </c>
      <c r="M743">
        <f t="shared" si="94"/>
        <v>923151</v>
      </c>
      <c r="N743">
        <v>2674</v>
      </c>
      <c r="O743" s="42">
        <v>1767354</v>
      </c>
      <c r="P743" s="47">
        <f t="shared" si="98"/>
        <v>10604124</v>
      </c>
      <c r="Q743" s="26">
        <v>1060</v>
      </c>
      <c r="R743">
        <v>1130</v>
      </c>
      <c r="S743" s="19" t="s">
        <v>101</v>
      </c>
      <c r="T743" s="19" t="s">
        <v>122</v>
      </c>
      <c r="U743" s="24">
        <v>7.5299999999999998E-4</v>
      </c>
      <c r="W743">
        <f t="shared" si="104"/>
        <v>27120</v>
      </c>
      <c r="X743" s="50">
        <v>25440</v>
      </c>
      <c r="Y743">
        <f t="shared" si="97"/>
        <v>24</v>
      </c>
      <c r="AA743" s="63">
        <v>6</v>
      </c>
    </row>
    <row r="744" spans="1:27">
      <c r="A744">
        <v>743</v>
      </c>
      <c r="B744" t="s">
        <v>54</v>
      </c>
      <c r="C744">
        <v>28</v>
      </c>
      <c r="D744" s="35">
        <f t="shared" si="105"/>
        <v>370201589</v>
      </c>
      <c r="E744" s="38">
        <v>510002</v>
      </c>
      <c r="F744">
        <f t="shared" si="101"/>
        <v>10001</v>
      </c>
      <c r="H744" s="37">
        <v>14633666980</v>
      </c>
      <c r="I744" s="37">
        <f t="shared" si="99"/>
        <v>39364248</v>
      </c>
      <c r="J744" s="27">
        <v>6</v>
      </c>
      <c r="L744">
        <v>743</v>
      </c>
      <c r="M744">
        <f t="shared" si="94"/>
        <v>925825</v>
      </c>
      <c r="N744">
        <v>2674</v>
      </c>
      <c r="O744" s="41">
        <v>1769133</v>
      </c>
      <c r="P744" s="47">
        <f t="shared" si="98"/>
        <v>10614798</v>
      </c>
      <c r="Q744" s="27">
        <v>1060</v>
      </c>
      <c r="R744">
        <v>1130</v>
      </c>
      <c r="S744" s="19" t="s">
        <v>101</v>
      </c>
      <c r="T744" s="19" t="s">
        <v>122</v>
      </c>
      <c r="U744" s="24">
        <v>7.5299999999999998E-4</v>
      </c>
      <c r="W744">
        <f t="shared" si="104"/>
        <v>27120</v>
      </c>
      <c r="X744" s="49">
        <v>25440</v>
      </c>
      <c r="Y744">
        <f t="shared" si="97"/>
        <v>24</v>
      </c>
      <c r="AA744" s="62">
        <v>6</v>
      </c>
    </row>
    <row r="745" spans="1:27">
      <c r="A745">
        <v>744</v>
      </c>
      <c r="B745" t="s">
        <v>54</v>
      </c>
      <c r="C745">
        <v>29</v>
      </c>
      <c r="D745" s="35">
        <f t="shared" si="105"/>
        <v>370711591</v>
      </c>
      <c r="E745" s="38">
        <v>520003</v>
      </c>
      <c r="F745">
        <f t="shared" si="101"/>
        <v>10001</v>
      </c>
      <c r="H745" s="37">
        <v>4891028112</v>
      </c>
      <c r="I745" s="37">
        <f t="shared" si="99"/>
        <v>-9742638868</v>
      </c>
      <c r="J745" s="26">
        <v>18</v>
      </c>
      <c r="L745">
        <v>744</v>
      </c>
      <c r="M745">
        <f t="shared" si="94"/>
        <v>928499</v>
      </c>
      <c r="N745">
        <v>2674</v>
      </c>
      <c r="O745" s="42">
        <v>590269</v>
      </c>
      <c r="P745" s="47">
        <f t="shared" si="98"/>
        <v>10624842</v>
      </c>
      <c r="Q745" s="26">
        <v>1060</v>
      </c>
      <c r="R745">
        <v>1130</v>
      </c>
      <c r="S745" s="19" t="s">
        <v>101</v>
      </c>
      <c r="T745" s="19" t="s">
        <v>122</v>
      </c>
      <c r="U745" s="24">
        <v>7.5299999999999998E-4</v>
      </c>
      <c r="W745">
        <f t="shared" si="104"/>
        <v>27120</v>
      </c>
      <c r="X745" s="50">
        <v>25440</v>
      </c>
      <c r="Y745">
        <f t="shared" si="97"/>
        <v>24</v>
      </c>
      <c r="AA745" s="63">
        <v>6</v>
      </c>
    </row>
    <row r="746" spans="1:27">
      <c r="A746">
        <v>745</v>
      </c>
      <c r="B746" t="s">
        <v>54</v>
      </c>
      <c r="C746">
        <v>30</v>
      </c>
      <c r="D746" s="35">
        <f t="shared" si="105"/>
        <v>371231594</v>
      </c>
      <c r="E746" s="38">
        <v>530004</v>
      </c>
      <c r="F746">
        <f t="shared" si="101"/>
        <v>10001</v>
      </c>
      <c r="H746" s="37">
        <v>4904184820</v>
      </c>
      <c r="I746" s="37">
        <f t="shared" si="99"/>
        <v>13156708</v>
      </c>
      <c r="J746" s="27">
        <v>18</v>
      </c>
      <c r="L746">
        <v>745</v>
      </c>
      <c r="M746">
        <f t="shared" si="94"/>
        <v>931173</v>
      </c>
      <c r="N746">
        <v>2674</v>
      </c>
      <c r="O746" s="41">
        <v>590867</v>
      </c>
      <c r="P746" s="47">
        <f t="shared" si="98"/>
        <v>10635606</v>
      </c>
      <c r="Q746" s="27">
        <v>1060</v>
      </c>
      <c r="R746">
        <v>1130</v>
      </c>
      <c r="S746" s="19" t="s">
        <v>102</v>
      </c>
      <c r="T746" s="19" t="s">
        <v>122</v>
      </c>
      <c r="U746" s="24">
        <v>7.5299999999999998E-4</v>
      </c>
      <c r="W746">
        <f t="shared" si="104"/>
        <v>27120</v>
      </c>
      <c r="X746" s="49">
        <v>25440</v>
      </c>
      <c r="Y746">
        <f t="shared" si="97"/>
        <v>24</v>
      </c>
      <c r="AA746" s="62">
        <v>6</v>
      </c>
    </row>
    <row r="747" spans="1:27">
      <c r="A747">
        <v>746</v>
      </c>
      <c r="B747" t="s">
        <v>55</v>
      </c>
      <c r="C747">
        <v>1</v>
      </c>
      <c r="D747" s="35">
        <f t="shared" si="105"/>
        <v>371761598</v>
      </c>
      <c r="E747" s="38">
        <v>540005</v>
      </c>
      <c r="F747">
        <f t="shared" si="101"/>
        <v>10001</v>
      </c>
      <c r="H747" s="37">
        <v>11062675540</v>
      </c>
      <c r="I747" s="37">
        <f t="shared" si="99"/>
        <v>6158490720</v>
      </c>
      <c r="J747" s="26">
        <v>8</v>
      </c>
      <c r="L747">
        <v>746</v>
      </c>
      <c r="M747">
        <f t="shared" si="94"/>
        <v>933847</v>
      </c>
      <c r="N747">
        <v>2674</v>
      </c>
      <c r="O747" s="42">
        <v>1330536</v>
      </c>
      <c r="P747" s="47">
        <f t="shared" si="98"/>
        <v>10644288</v>
      </c>
      <c r="Q747" s="26">
        <v>1060</v>
      </c>
      <c r="R747">
        <v>1130</v>
      </c>
      <c r="S747" s="19" t="s">
        <v>101</v>
      </c>
      <c r="T747" s="19" t="s">
        <v>122</v>
      </c>
      <c r="U747" s="24">
        <v>7.5299999999999998E-4</v>
      </c>
      <c r="W747">
        <f t="shared" si="104"/>
        <v>27120</v>
      </c>
      <c r="X747" s="50">
        <v>25440</v>
      </c>
      <c r="Y747">
        <f t="shared" si="97"/>
        <v>24</v>
      </c>
      <c r="AA747" s="63">
        <v>6</v>
      </c>
    </row>
    <row r="748" spans="1:27">
      <c r="A748">
        <v>747</v>
      </c>
      <c r="B748" t="s">
        <v>55</v>
      </c>
      <c r="C748">
        <v>2</v>
      </c>
      <c r="D748" s="35">
        <f t="shared" si="105"/>
        <v>372301603</v>
      </c>
      <c r="E748" s="38">
        <v>550006</v>
      </c>
      <c r="F748">
        <f t="shared" si="101"/>
        <v>10001</v>
      </c>
      <c r="H748" s="37">
        <v>11092354072</v>
      </c>
      <c r="I748" s="37">
        <f t="shared" si="99"/>
        <v>29678532</v>
      </c>
      <c r="J748" s="27">
        <v>8</v>
      </c>
      <c r="L748">
        <v>747</v>
      </c>
      <c r="M748">
        <f t="shared" si="94"/>
        <v>936521</v>
      </c>
      <c r="N748">
        <v>2674</v>
      </c>
      <c r="O748" s="41">
        <v>1331870</v>
      </c>
      <c r="P748" s="47">
        <f t="shared" si="98"/>
        <v>10654960</v>
      </c>
      <c r="Q748" s="27">
        <v>1060</v>
      </c>
      <c r="R748">
        <v>1130</v>
      </c>
      <c r="S748" s="19" t="s">
        <v>101</v>
      </c>
      <c r="T748" s="19" t="s">
        <v>122</v>
      </c>
      <c r="U748" s="24">
        <v>7.5299999999999998E-4</v>
      </c>
      <c r="W748">
        <f t="shared" si="104"/>
        <v>27120</v>
      </c>
      <c r="X748" s="49">
        <v>25440</v>
      </c>
      <c r="Y748">
        <f t="shared" si="97"/>
        <v>24</v>
      </c>
      <c r="AA748" s="62">
        <v>6</v>
      </c>
    </row>
    <row r="749" spans="1:27">
      <c r="A749">
        <v>748</v>
      </c>
      <c r="B749" t="s">
        <v>55</v>
      </c>
      <c r="C749">
        <v>3</v>
      </c>
      <c r="D749" s="35">
        <f t="shared" si="105"/>
        <v>372851609</v>
      </c>
      <c r="E749" s="38">
        <v>560007</v>
      </c>
      <c r="F749">
        <f t="shared" si="101"/>
        <v>10001</v>
      </c>
      <c r="H749" s="37">
        <v>11122072316</v>
      </c>
      <c r="I749" s="37">
        <f t="shared" si="99"/>
        <v>29718244</v>
      </c>
      <c r="J749" s="26">
        <v>8</v>
      </c>
      <c r="L749">
        <v>748</v>
      </c>
      <c r="M749">
        <f t="shared" si="94"/>
        <v>939195</v>
      </c>
      <c r="N749">
        <v>2674</v>
      </c>
      <c r="O749" s="42">
        <v>1333182</v>
      </c>
      <c r="P749" s="47">
        <f t="shared" si="98"/>
        <v>10665456</v>
      </c>
      <c r="Q749" s="26">
        <v>1060</v>
      </c>
      <c r="R749">
        <v>1130</v>
      </c>
      <c r="S749" s="19" t="s">
        <v>101</v>
      </c>
      <c r="T749" s="19" t="s">
        <v>122</v>
      </c>
      <c r="U749" s="24">
        <v>7.5299999999999998E-4</v>
      </c>
      <c r="W749">
        <f t="shared" si="104"/>
        <v>27120</v>
      </c>
      <c r="X749" s="50">
        <v>25440</v>
      </c>
      <c r="Y749">
        <f t="shared" si="97"/>
        <v>24</v>
      </c>
      <c r="AA749" s="63">
        <v>6</v>
      </c>
    </row>
    <row r="750" spans="1:27">
      <c r="A750">
        <v>749</v>
      </c>
      <c r="B750" t="s">
        <v>55</v>
      </c>
      <c r="C750">
        <v>4</v>
      </c>
      <c r="D750" s="35">
        <f t="shared" si="105"/>
        <v>373411616</v>
      </c>
      <c r="E750" s="38">
        <v>570008</v>
      </c>
      <c r="F750">
        <f t="shared" si="101"/>
        <v>10001</v>
      </c>
      <c r="H750" s="37">
        <v>11151830408</v>
      </c>
      <c r="I750" s="37">
        <f t="shared" si="99"/>
        <v>29758092</v>
      </c>
      <c r="J750" s="27">
        <v>8</v>
      </c>
      <c r="L750">
        <v>749</v>
      </c>
      <c r="M750">
        <f t="shared" si="94"/>
        <v>941869</v>
      </c>
      <c r="N750">
        <v>2674</v>
      </c>
      <c r="O750" s="41">
        <v>1334536</v>
      </c>
      <c r="P750" s="47">
        <f t="shared" si="98"/>
        <v>10676288</v>
      </c>
      <c r="Q750" s="27">
        <v>1060</v>
      </c>
      <c r="R750">
        <v>1130</v>
      </c>
      <c r="S750" s="19" t="s">
        <v>101</v>
      </c>
      <c r="T750" s="19" t="s">
        <v>122</v>
      </c>
      <c r="U750" s="24">
        <v>7.5299999999999998E-4</v>
      </c>
      <c r="W750">
        <f t="shared" si="104"/>
        <v>27120</v>
      </c>
      <c r="X750" s="49">
        <v>25440</v>
      </c>
      <c r="Y750">
        <f t="shared" si="97"/>
        <v>24</v>
      </c>
      <c r="AA750" s="62">
        <v>6</v>
      </c>
    </row>
    <row r="751" spans="1:27">
      <c r="A751">
        <v>750</v>
      </c>
      <c r="B751" t="s">
        <v>55</v>
      </c>
      <c r="C751">
        <v>5</v>
      </c>
      <c r="D751" s="35">
        <f t="shared" si="105"/>
        <v>373981624</v>
      </c>
      <c r="E751" s="38">
        <v>580009</v>
      </c>
      <c r="F751">
        <f t="shared" si="101"/>
        <v>10001</v>
      </c>
      <c r="H751" s="37">
        <v>22363256356</v>
      </c>
      <c r="I751" s="37">
        <f t="shared" si="99"/>
        <v>11211425948</v>
      </c>
      <c r="J751" s="26">
        <v>4</v>
      </c>
      <c r="L751">
        <v>750</v>
      </c>
      <c r="M751">
        <f t="shared" ref="M751:M814" si="106">M750+N751</f>
        <v>944543</v>
      </c>
      <c r="N751">
        <v>2674</v>
      </c>
      <c r="O751" s="42">
        <v>2671796</v>
      </c>
      <c r="P751" s="47">
        <f t="shared" si="98"/>
        <v>10687184</v>
      </c>
      <c r="Q751" s="26">
        <v>1060</v>
      </c>
      <c r="R751">
        <v>1130</v>
      </c>
      <c r="S751" s="19" t="s">
        <v>102</v>
      </c>
      <c r="T751" s="19" t="s">
        <v>122</v>
      </c>
      <c r="U751" s="24">
        <v>7.5299999999999998E-4</v>
      </c>
      <c r="W751">
        <f t="shared" si="104"/>
        <v>27120</v>
      </c>
      <c r="X751" s="50">
        <v>25440</v>
      </c>
      <c r="Y751">
        <f t="shared" si="97"/>
        <v>24</v>
      </c>
      <c r="AA751" s="63">
        <v>6</v>
      </c>
    </row>
    <row r="752" spans="1:27">
      <c r="A752" s="6">
        <v>751</v>
      </c>
      <c r="B752" s="6" t="s">
        <v>55</v>
      </c>
      <c r="C752" s="6">
        <v>6</v>
      </c>
      <c r="D752" s="36">
        <f>D751+E751</f>
        <v>374561633</v>
      </c>
      <c r="E752" s="39">
        <v>22000000</v>
      </c>
      <c r="F752" s="6">
        <f t="shared" si="101"/>
        <v>21419991</v>
      </c>
      <c r="H752" s="37">
        <v>22422931456</v>
      </c>
      <c r="I752" s="37">
        <f t="shared" si="99"/>
        <v>59675100</v>
      </c>
      <c r="J752" s="27">
        <v>4</v>
      </c>
      <c r="L752" s="6">
        <v>751</v>
      </c>
      <c r="M752">
        <f t="shared" si="106"/>
        <v>964888</v>
      </c>
      <c r="N752">
        <v>20345</v>
      </c>
      <c r="O752" s="41">
        <v>2674400</v>
      </c>
      <c r="P752" s="47">
        <f t="shared" si="98"/>
        <v>10697600</v>
      </c>
      <c r="Q752" s="27">
        <v>1070</v>
      </c>
      <c r="R752">
        <v>1140</v>
      </c>
      <c r="S752" s="19" t="s">
        <v>101</v>
      </c>
      <c r="T752" s="19" t="s">
        <v>122</v>
      </c>
      <c r="U752" s="24">
        <v>7.5299999999999998E-4</v>
      </c>
      <c r="W752">
        <f t="shared" si="104"/>
        <v>27360</v>
      </c>
      <c r="X752" s="49">
        <v>25680</v>
      </c>
      <c r="Y752">
        <f t="shared" si="97"/>
        <v>24</v>
      </c>
      <c r="AA752" s="62">
        <v>6</v>
      </c>
    </row>
    <row r="753" spans="1:27">
      <c r="A753">
        <v>752</v>
      </c>
      <c r="B753" t="s">
        <v>55</v>
      </c>
      <c r="C753">
        <v>7</v>
      </c>
      <c r="D753" s="35">
        <f t="shared" ref="D753:D761" si="107">D752+E752</f>
        <v>396561633</v>
      </c>
      <c r="E753" s="38">
        <v>550001</v>
      </c>
      <c r="F753">
        <f t="shared" si="101"/>
        <v>-21449999</v>
      </c>
      <c r="H753" s="37">
        <v>5620671512</v>
      </c>
      <c r="I753" s="37">
        <f t="shared" si="99"/>
        <v>-16802259944</v>
      </c>
      <c r="J753" s="26">
        <v>16</v>
      </c>
      <c r="L753">
        <v>752</v>
      </c>
      <c r="M753">
        <f t="shared" si="106"/>
        <v>967912</v>
      </c>
      <c r="N753">
        <v>3024</v>
      </c>
      <c r="O753" s="42">
        <v>669310</v>
      </c>
      <c r="P753" s="47">
        <f t="shared" si="98"/>
        <v>10708960</v>
      </c>
      <c r="Q753" s="26">
        <v>1070</v>
      </c>
      <c r="R753">
        <v>1140</v>
      </c>
      <c r="S753" s="19" t="s">
        <v>101</v>
      </c>
      <c r="T753" s="19" t="s">
        <v>122</v>
      </c>
      <c r="U753" s="24">
        <v>7.5299999999999998E-4</v>
      </c>
      <c r="W753">
        <f t="shared" si="104"/>
        <v>27360</v>
      </c>
      <c r="X753" s="50">
        <v>25680</v>
      </c>
      <c r="Y753">
        <f t="shared" si="97"/>
        <v>24</v>
      </c>
      <c r="AA753" s="63">
        <v>6</v>
      </c>
    </row>
    <row r="754" spans="1:27">
      <c r="A754">
        <v>753</v>
      </c>
      <c r="B754" t="s">
        <v>55</v>
      </c>
      <c r="C754">
        <v>8</v>
      </c>
      <c r="D754" s="35">
        <f t="shared" si="107"/>
        <v>397111634</v>
      </c>
      <c r="E754" s="38">
        <v>560002</v>
      </c>
      <c r="F754">
        <f t="shared" si="101"/>
        <v>10001</v>
      </c>
      <c r="H754" s="37">
        <v>5635630084</v>
      </c>
      <c r="I754" s="37">
        <f t="shared" si="99"/>
        <v>14958572</v>
      </c>
      <c r="J754" s="27">
        <v>16</v>
      </c>
      <c r="L754">
        <v>753</v>
      </c>
      <c r="M754">
        <f t="shared" si="106"/>
        <v>970936</v>
      </c>
      <c r="N754">
        <v>3024</v>
      </c>
      <c r="O754" s="41">
        <v>669989</v>
      </c>
      <c r="P754" s="47">
        <f t="shared" si="98"/>
        <v>10719824</v>
      </c>
      <c r="Q754" s="27">
        <v>1070</v>
      </c>
      <c r="R754">
        <v>1140</v>
      </c>
      <c r="S754" s="19" t="s">
        <v>101</v>
      </c>
      <c r="T754" s="19" t="s">
        <v>122</v>
      </c>
      <c r="U754" s="24">
        <v>7.5299999999999998E-4</v>
      </c>
      <c r="W754">
        <f t="shared" si="104"/>
        <v>27360</v>
      </c>
      <c r="X754" s="49">
        <v>25680</v>
      </c>
      <c r="Y754">
        <f t="shared" si="97"/>
        <v>24</v>
      </c>
      <c r="AA754" s="62">
        <v>6</v>
      </c>
    </row>
    <row r="755" spans="1:27">
      <c r="A755">
        <v>754</v>
      </c>
      <c r="B755" t="s">
        <v>55</v>
      </c>
      <c r="C755">
        <v>9</v>
      </c>
      <c r="D755" s="35">
        <f t="shared" si="107"/>
        <v>397671636</v>
      </c>
      <c r="E755" s="38">
        <v>570003</v>
      </c>
      <c r="F755">
        <f t="shared" si="101"/>
        <v>10001</v>
      </c>
      <c r="H755" s="37">
        <v>5023390928</v>
      </c>
      <c r="I755" s="37">
        <f t="shared" si="99"/>
        <v>-612239156</v>
      </c>
      <c r="J755" s="26">
        <v>18</v>
      </c>
      <c r="L755">
        <v>754</v>
      </c>
      <c r="M755">
        <f t="shared" si="106"/>
        <v>973960</v>
      </c>
      <c r="N755">
        <v>3024</v>
      </c>
      <c r="O755" s="42">
        <v>596242</v>
      </c>
      <c r="P755" s="47">
        <f t="shared" si="98"/>
        <v>10732356</v>
      </c>
      <c r="Q755" s="26">
        <v>1070</v>
      </c>
      <c r="R755">
        <v>1140</v>
      </c>
      <c r="S755" s="19" t="s">
        <v>101</v>
      </c>
      <c r="T755" s="19" t="s">
        <v>122</v>
      </c>
      <c r="U755" s="24">
        <v>7.5299999999999998E-4</v>
      </c>
      <c r="W755">
        <f t="shared" si="104"/>
        <v>27360</v>
      </c>
      <c r="X755" s="50">
        <v>25680</v>
      </c>
      <c r="Y755">
        <f t="shared" si="97"/>
        <v>24</v>
      </c>
      <c r="AA755" s="63">
        <v>6</v>
      </c>
    </row>
    <row r="756" spans="1:27">
      <c r="A756">
        <v>755</v>
      </c>
      <c r="B756" t="s">
        <v>55</v>
      </c>
      <c r="C756">
        <v>10</v>
      </c>
      <c r="D756" s="35">
        <f t="shared" si="107"/>
        <v>398241639</v>
      </c>
      <c r="E756" s="38">
        <v>580004</v>
      </c>
      <c r="F756">
        <f t="shared" si="101"/>
        <v>10001</v>
      </c>
      <c r="H756" s="37">
        <v>5036724436</v>
      </c>
      <c r="I756" s="37">
        <f t="shared" si="99"/>
        <v>13333508</v>
      </c>
      <c r="J756" s="27">
        <v>18</v>
      </c>
      <c r="L756">
        <v>755</v>
      </c>
      <c r="M756">
        <f t="shared" si="106"/>
        <v>976984</v>
      </c>
      <c r="N756">
        <v>3024</v>
      </c>
      <c r="O756" s="41">
        <v>596850</v>
      </c>
      <c r="P756" s="47">
        <f t="shared" si="98"/>
        <v>10743300</v>
      </c>
      <c r="Q756" s="27">
        <v>1070</v>
      </c>
      <c r="R756">
        <v>1140</v>
      </c>
      <c r="S756" s="19" t="s">
        <v>102</v>
      </c>
      <c r="T756" s="19" t="s">
        <v>122</v>
      </c>
      <c r="U756" s="24">
        <v>7.5299999999999998E-4</v>
      </c>
      <c r="W756">
        <f t="shared" si="104"/>
        <v>27360</v>
      </c>
      <c r="X756" s="49">
        <v>25680</v>
      </c>
      <c r="Y756">
        <f t="shared" si="97"/>
        <v>24</v>
      </c>
      <c r="AA756" s="62">
        <v>6</v>
      </c>
    </row>
    <row r="757" spans="1:27">
      <c r="A757">
        <v>756</v>
      </c>
      <c r="B757" t="s">
        <v>55</v>
      </c>
      <c r="C757">
        <v>11</v>
      </c>
      <c r="D757" s="35">
        <f t="shared" si="107"/>
        <v>398821643</v>
      </c>
      <c r="E757" s="38">
        <v>590005</v>
      </c>
      <c r="F757">
        <f t="shared" si="101"/>
        <v>10001</v>
      </c>
      <c r="H757" s="37">
        <v>22722499676</v>
      </c>
      <c r="I757" s="37">
        <f t="shared" si="99"/>
        <v>17685775240</v>
      </c>
      <c r="J757" s="26">
        <v>4</v>
      </c>
      <c r="L757">
        <v>756</v>
      </c>
      <c r="M757">
        <f t="shared" si="106"/>
        <v>980008</v>
      </c>
      <c r="N757">
        <v>3024</v>
      </c>
      <c r="O757" s="42">
        <v>2688136</v>
      </c>
      <c r="P757" s="47">
        <f t="shared" si="98"/>
        <v>10752544</v>
      </c>
      <c r="Q757" s="26">
        <v>1070</v>
      </c>
      <c r="R757">
        <v>1140</v>
      </c>
      <c r="S757" s="19" t="s">
        <v>101</v>
      </c>
      <c r="T757" s="19" t="s">
        <v>122</v>
      </c>
      <c r="U757" s="24">
        <v>7.5299999999999998E-4</v>
      </c>
      <c r="W757">
        <f t="shared" si="104"/>
        <v>27360</v>
      </c>
      <c r="X757" s="50">
        <v>25680</v>
      </c>
      <c r="Y757">
        <f t="shared" si="97"/>
        <v>24</v>
      </c>
      <c r="AA757" s="63">
        <v>6</v>
      </c>
    </row>
    <row r="758" spans="1:27">
      <c r="A758">
        <v>757</v>
      </c>
      <c r="B758" t="s">
        <v>55</v>
      </c>
      <c r="C758">
        <v>12</v>
      </c>
      <c r="D758" s="35">
        <f t="shared" si="107"/>
        <v>399411648</v>
      </c>
      <c r="E758" s="38">
        <v>600006</v>
      </c>
      <c r="F758">
        <f t="shared" si="101"/>
        <v>10001</v>
      </c>
      <c r="H758" s="37">
        <v>22782651864</v>
      </c>
      <c r="I758" s="37">
        <f t="shared" si="99"/>
        <v>60152188</v>
      </c>
      <c r="J758" s="27">
        <v>4</v>
      </c>
      <c r="L758">
        <v>757</v>
      </c>
      <c r="M758">
        <f t="shared" si="106"/>
        <v>983032</v>
      </c>
      <c r="N758">
        <v>3024</v>
      </c>
      <c r="O758" s="41">
        <v>2690968</v>
      </c>
      <c r="P758" s="47">
        <f t="shared" si="98"/>
        <v>10763872</v>
      </c>
      <c r="Q758" s="27">
        <v>1070</v>
      </c>
      <c r="R758">
        <v>1140</v>
      </c>
      <c r="S758" s="19" t="s">
        <v>101</v>
      </c>
      <c r="T758" s="19" t="s">
        <v>122</v>
      </c>
      <c r="U758" s="24">
        <v>7.5299999999999998E-4</v>
      </c>
      <c r="W758">
        <f t="shared" si="104"/>
        <v>27360</v>
      </c>
      <c r="X758" s="49">
        <v>25680</v>
      </c>
      <c r="Y758">
        <f t="shared" si="97"/>
        <v>24</v>
      </c>
      <c r="AA758" s="62">
        <v>6</v>
      </c>
    </row>
    <row r="759" spans="1:27">
      <c r="A759">
        <v>758</v>
      </c>
      <c r="B759" t="s">
        <v>55</v>
      </c>
      <c r="C759">
        <v>13</v>
      </c>
      <c r="D759" s="35">
        <f t="shared" si="107"/>
        <v>400011654</v>
      </c>
      <c r="E759" s="38">
        <v>610007</v>
      </c>
      <c r="F759">
        <f t="shared" si="101"/>
        <v>10001</v>
      </c>
      <c r="H759" s="37">
        <v>22842883612</v>
      </c>
      <c r="I759" s="37">
        <f t="shared" si="99"/>
        <v>60231748</v>
      </c>
      <c r="J759" s="26">
        <v>4</v>
      </c>
      <c r="L759">
        <v>758</v>
      </c>
      <c r="M759">
        <f t="shared" si="106"/>
        <v>986056</v>
      </c>
      <c r="N759">
        <v>3024</v>
      </c>
      <c r="O759" s="42">
        <v>2693600</v>
      </c>
      <c r="P759" s="47">
        <f t="shared" si="98"/>
        <v>10774400</v>
      </c>
      <c r="Q759" s="26">
        <v>1070</v>
      </c>
      <c r="R759">
        <v>1140</v>
      </c>
      <c r="S759" s="19" t="s">
        <v>101</v>
      </c>
      <c r="T759" s="19" t="s">
        <v>122</v>
      </c>
      <c r="U759" s="24">
        <v>7.5299999999999998E-4</v>
      </c>
      <c r="W759">
        <f t="shared" si="104"/>
        <v>27360</v>
      </c>
      <c r="X759" s="50">
        <v>25680</v>
      </c>
      <c r="Y759">
        <f t="shared" si="97"/>
        <v>24</v>
      </c>
      <c r="AA759" s="63">
        <v>6</v>
      </c>
    </row>
    <row r="760" spans="1:27">
      <c r="A760">
        <v>759</v>
      </c>
      <c r="B760" t="s">
        <v>55</v>
      </c>
      <c r="C760">
        <v>14</v>
      </c>
      <c r="D760" s="35">
        <f t="shared" si="107"/>
        <v>400621661</v>
      </c>
      <c r="E760" s="38">
        <v>620008</v>
      </c>
      <c r="F760">
        <f t="shared" si="101"/>
        <v>10001</v>
      </c>
      <c r="H760" s="37">
        <v>11451597392</v>
      </c>
      <c r="I760" s="37">
        <f t="shared" si="99"/>
        <v>-11391286220</v>
      </c>
      <c r="J760" s="27">
        <v>8</v>
      </c>
      <c r="L760">
        <v>759</v>
      </c>
      <c r="M760">
        <f t="shared" si="106"/>
        <v>989080</v>
      </c>
      <c r="N760">
        <v>3024</v>
      </c>
      <c r="O760" s="41">
        <v>1348188</v>
      </c>
      <c r="P760" s="47">
        <f t="shared" si="98"/>
        <v>10785504</v>
      </c>
      <c r="Q760" s="27">
        <v>1070</v>
      </c>
      <c r="R760">
        <v>1140</v>
      </c>
      <c r="S760" s="19" t="s">
        <v>101</v>
      </c>
      <c r="T760" s="19" t="s">
        <v>122</v>
      </c>
      <c r="U760" s="24">
        <v>7.5299999999999998E-4</v>
      </c>
      <c r="W760">
        <f t="shared" si="104"/>
        <v>27360</v>
      </c>
      <c r="X760" s="49">
        <v>25680</v>
      </c>
      <c r="Y760">
        <f t="shared" si="97"/>
        <v>24</v>
      </c>
      <c r="AA760" s="62">
        <v>6</v>
      </c>
    </row>
    <row r="761" spans="1:27">
      <c r="A761">
        <v>760</v>
      </c>
      <c r="B761" t="s">
        <v>55</v>
      </c>
      <c r="C761">
        <v>15</v>
      </c>
      <c r="D761" s="35">
        <f t="shared" si="107"/>
        <v>401241669</v>
      </c>
      <c r="E761" s="38">
        <v>630009</v>
      </c>
      <c r="F761">
        <f t="shared" si="101"/>
        <v>10001</v>
      </c>
      <c r="H761" s="37">
        <v>11481792792</v>
      </c>
      <c r="I761" s="37">
        <f t="shared" si="99"/>
        <v>30195400</v>
      </c>
      <c r="J761" s="26">
        <v>8</v>
      </c>
      <c r="L761">
        <v>760</v>
      </c>
      <c r="M761">
        <f t="shared" si="106"/>
        <v>992104</v>
      </c>
      <c r="N761">
        <v>3024</v>
      </c>
      <c r="O761" s="42">
        <v>1349546</v>
      </c>
      <c r="P761" s="47">
        <f t="shared" si="98"/>
        <v>10796368</v>
      </c>
      <c r="Q761" s="26">
        <v>1070</v>
      </c>
      <c r="R761">
        <v>1140</v>
      </c>
      <c r="S761" s="19" t="s">
        <v>102</v>
      </c>
      <c r="T761" s="19" t="s">
        <v>122</v>
      </c>
      <c r="U761" s="24">
        <v>7.5299999999999998E-4</v>
      </c>
      <c r="W761">
        <f t="shared" si="104"/>
        <v>27360</v>
      </c>
      <c r="X761" s="50">
        <v>25680</v>
      </c>
      <c r="Y761">
        <f t="shared" si="97"/>
        <v>24</v>
      </c>
      <c r="AA761" s="63">
        <v>6</v>
      </c>
    </row>
    <row r="762" spans="1:27">
      <c r="A762" s="6">
        <v>761</v>
      </c>
      <c r="B762" s="6" t="s">
        <v>55</v>
      </c>
      <c r="C762" s="6">
        <v>16</v>
      </c>
      <c r="D762" s="36">
        <f>D761+E761</f>
        <v>401871678</v>
      </c>
      <c r="E762" s="39">
        <v>22000000</v>
      </c>
      <c r="F762" s="6">
        <f t="shared" si="101"/>
        <v>21369991</v>
      </c>
      <c r="H762" s="37">
        <v>24397677080</v>
      </c>
      <c r="I762" s="37">
        <f t="shared" si="99"/>
        <v>12915884288</v>
      </c>
      <c r="J762" s="27">
        <v>4</v>
      </c>
      <c r="L762" s="6">
        <v>761</v>
      </c>
      <c r="M762">
        <f t="shared" si="106"/>
        <v>995128</v>
      </c>
      <c r="N762">
        <v>3024</v>
      </c>
      <c r="O762" s="41">
        <v>2836904</v>
      </c>
      <c r="P762" s="47">
        <f t="shared" si="98"/>
        <v>11347616</v>
      </c>
      <c r="Q762" s="27">
        <v>1080</v>
      </c>
      <c r="R762">
        <v>1150</v>
      </c>
      <c r="S762" s="19" t="s">
        <v>101</v>
      </c>
      <c r="T762" s="19" t="s">
        <v>122</v>
      </c>
      <c r="U762" s="24">
        <v>7.5299999999999998E-4</v>
      </c>
      <c r="W762">
        <f t="shared" si="104"/>
        <v>27600</v>
      </c>
      <c r="X762" s="49">
        <v>25920</v>
      </c>
      <c r="Y762">
        <f t="shared" si="97"/>
        <v>24</v>
      </c>
      <c r="AA762" s="62">
        <v>6</v>
      </c>
    </row>
    <row r="763" spans="1:27">
      <c r="A763">
        <v>762</v>
      </c>
      <c r="B763" t="s">
        <v>55</v>
      </c>
      <c r="C763">
        <v>17</v>
      </c>
      <c r="D763" s="35">
        <f t="shared" ref="D763:D771" si="108">D762+E762</f>
        <v>423871678</v>
      </c>
      <c r="E763" s="38">
        <v>550001</v>
      </c>
      <c r="F763">
        <f t="shared" si="101"/>
        <v>-21449999</v>
      </c>
      <c r="H763" s="37">
        <v>24461839220</v>
      </c>
      <c r="I763" s="37">
        <f t="shared" si="99"/>
        <v>64162140</v>
      </c>
      <c r="J763" s="26">
        <v>4</v>
      </c>
      <c r="L763">
        <v>762</v>
      </c>
      <c r="M763">
        <f t="shared" si="106"/>
        <v>998152</v>
      </c>
      <c r="N763">
        <v>3024</v>
      </c>
      <c r="O763" s="42">
        <v>2915772</v>
      </c>
      <c r="P763" s="47">
        <f t="shared" si="98"/>
        <v>11663088</v>
      </c>
      <c r="Q763" s="26">
        <v>1080</v>
      </c>
      <c r="R763">
        <v>1150</v>
      </c>
      <c r="S763" s="19" t="s">
        <v>101</v>
      </c>
      <c r="T763" s="19" t="s">
        <v>122</v>
      </c>
      <c r="U763" s="24">
        <v>7.5299999999999998E-4</v>
      </c>
      <c r="W763">
        <f t="shared" si="104"/>
        <v>27600</v>
      </c>
      <c r="X763" s="50">
        <v>25920</v>
      </c>
      <c r="Y763">
        <f t="shared" si="97"/>
        <v>24</v>
      </c>
      <c r="AA763" s="63">
        <v>6</v>
      </c>
    </row>
    <row r="764" spans="1:27">
      <c r="A764">
        <v>763</v>
      </c>
      <c r="B764" t="s">
        <v>55</v>
      </c>
      <c r="C764">
        <v>18</v>
      </c>
      <c r="D764" s="35">
        <f t="shared" si="108"/>
        <v>424421679</v>
      </c>
      <c r="E764" s="38">
        <v>560002</v>
      </c>
      <c r="F764">
        <f t="shared" si="101"/>
        <v>10001</v>
      </c>
      <c r="H764" s="37">
        <v>6131521410</v>
      </c>
      <c r="I764" s="37">
        <f t="shared" si="99"/>
        <v>-18330317810</v>
      </c>
      <c r="J764" s="27">
        <v>16</v>
      </c>
      <c r="L764">
        <v>763</v>
      </c>
      <c r="M764">
        <f t="shared" si="106"/>
        <v>1001176</v>
      </c>
      <c r="N764">
        <v>3024</v>
      </c>
      <c r="O764" s="41">
        <v>729676</v>
      </c>
      <c r="P764" s="47">
        <f t="shared" si="98"/>
        <v>11674816</v>
      </c>
      <c r="Q764" s="27">
        <v>1080</v>
      </c>
      <c r="R764">
        <v>1150</v>
      </c>
      <c r="S764" s="19" t="s">
        <v>101</v>
      </c>
      <c r="T764" s="19" t="s">
        <v>122</v>
      </c>
      <c r="U764" s="24">
        <v>7.5299999999999998E-4</v>
      </c>
      <c r="W764">
        <f t="shared" si="104"/>
        <v>27600</v>
      </c>
      <c r="X764" s="49">
        <v>25920</v>
      </c>
      <c r="Y764">
        <f t="shared" si="97"/>
        <v>24</v>
      </c>
      <c r="AA764" s="62">
        <v>6</v>
      </c>
    </row>
    <row r="765" spans="1:27">
      <c r="A765">
        <v>764</v>
      </c>
      <c r="B765" t="s">
        <v>55</v>
      </c>
      <c r="C765">
        <v>19</v>
      </c>
      <c r="D765" s="35">
        <f t="shared" si="108"/>
        <v>424981681</v>
      </c>
      <c r="E765" s="38">
        <v>570003</v>
      </c>
      <c r="F765">
        <f t="shared" si="101"/>
        <v>10001</v>
      </c>
      <c r="H765" s="37">
        <v>6147604120</v>
      </c>
      <c r="I765" s="37">
        <f t="shared" si="99"/>
        <v>16082710</v>
      </c>
      <c r="J765" s="26">
        <v>16</v>
      </c>
      <c r="L765">
        <v>764</v>
      </c>
      <c r="M765">
        <f t="shared" si="106"/>
        <v>1004200</v>
      </c>
      <c r="N765">
        <v>3024</v>
      </c>
      <c r="O765" s="42">
        <v>730367</v>
      </c>
      <c r="P765" s="47">
        <f t="shared" si="98"/>
        <v>11685872</v>
      </c>
      <c r="Q765" s="26">
        <v>1080</v>
      </c>
      <c r="R765">
        <v>1150</v>
      </c>
      <c r="S765" s="19" t="s">
        <v>101</v>
      </c>
      <c r="T765" s="19" t="s">
        <v>122</v>
      </c>
      <c r="U765" s="24">
        <v>7.5299999999999998E-4</v>
      </c>
      <c r="W765">
        <f t="shared" si="104"/>
        <v>27600</v>
      </c>
      <c r="X765" s="50">
        <v>25920</v>
      </c>
      <c r="Y765">
        <f t="shared" si="97"/>
        <v>24</v>
      </c>
      <c r="AA765" s="63">
        <v>6</v>
      </c>
    </row>
    <row r="766" spans="1:27">
      <c r="A766">
        <v>765</v>
      </c>
      <c r="B766" t="s">
        <v>55</v>
      </c>
      <c r="C766">
        <v>20</v>
      </c>
      <c r="D766" s="35">
        <f t="shared" si="108"/>
        <v>425551684</v>
      </c>
      <c r="E766" s="38">
        <v>580004</v>
      </c>
      <c r="F766">
        <f t="shared" si="101"/>
        <v>10001</v>
      </c>
      <c r="H766" s="37">
        <v>9861932500</v>
      </c>
      <c r="I766" s="37">
        <f t="shared" si="99"/>
        <v>3714328380</v>
      </c>
      <c r="J766" s="27">
        <v>10</v>
      </c>
      <c r="L766">
        <v>765</v>
      </c>
      <c r="M766">
        <f t="shared" si="106"/>
        <v>1007224</v>
      </c>
      <c r="N766">
        <v>3024</v>
      </c>
      <c r="O766" s="41">
        <v>1169770</v>
      </c>
      <c r="P766" s="47">
        <f t="shared" si="98"/>
        <v>11697700</v>
      </c>
      <c r="Q766" s="27">
        <v>1080</v>
      </c>
      <c r="R766">
        <v>1150</v>
      </c>
      <c r="S766" s="19" t="s">
        <v>102</v>
      </c>
      <c r="T766" s="19" t="s">
        <v>122</v>
      </c>
      <c r="U766" s="24">
        <v>7.5299999999999998E-4</v>
      </c>
      <c r="W766">
        <f t="shared" si="104"/>
        <v>27600</v>
      </c>
      <c r="X766" s="49">
        <v>25920</v>
      </c>
      <c r="Y766">
        <f t="shared" si="97"/>
        <v>24</v>
      </c>
      <c r="AA766" s="62">
        <v>6</v>
      </c>
    </row>
    <row r="767" spans="1:27">
      <c r="A767">
        <v>766</v>
      </c>
      <c r="B767" t="s">
        <v>55</v>
      </c>
      <c r="C767">
        <v>21</v>
      </c>
      <c r="D767" s="35">
        <f t="shared" si="108"/>
        <v>426131688</v>
      </c>
      <c r="E767" s="38">
        <v>590005</v>
      </c>
      <c r="F767">
        <f t="shared" si="101"/>
        <v>10001</v>
      </c>
      <c r="H767" s="37">
        <v>9887732190</v>
      </c>
      <c r="I767" s="37">
        <f t="shared" si="99"/>
        <v>25799690</v>
      </c>
      <c r="J767" s="26">
        <v>10</v>
      </c>
      <c r="L767">
        <v>766</v>
      </c>
      <c r="M767">
        <f t="shared" si="106"/>
        <v>1010248</v>
      </c>
      <c r="N767">
        <v>3024</v>
      </c>
      <c r="O767" s="42">
        <v>1170872</v>
      </c>
      <c r="P767" s="47">
        <f t="shared" si="98"/>
        <v>11708720</v>
      </c>
      <c r="Q767" s="26">
        <v>1080</v>
      </c>
      <c r="R767">
        <v>1150</v>
      </c>
      <c r="S767" s="19" t="s">
        <v>101</v>
      </c>
      <c r="T767" s="19" t="s">
        <v>122</v>
      </c>
      <c r="U767" s="24">
        <v>8.0000000000000004E-4</v>
      </c>
      <c r="W767">
        <f t="shared" si="104"/>
        <v>27600</v>
      </c>
      <c r="X767" s="50">
        <v>25920</v>
      </c>
      <c r="Y767">
        <f t="shared" si="97"/>
        <v>24</v>
      </c>
      <c r="AA767" s="63">
        <v>6</v>
      </c>
    </row>
    <row r="768" spans="1:27">
      <c r="A768">
        <v>767</v>
      </c>
      <c r="B768" t="s">
        <v>55</v>
      </c>
      <c r="C768">
        <v>22</v>
      </c>
      <c r="D768" s="35">
        <f t="shared" si="108"/>
        <v>426721693</v>
      </c>
      <c r="E768" s="38">
        <v>600006</v>
      </c>
      <c r="F768">
        <f t="shared" si="101"/>
        <v>10001</v>
      </c>
      <c r="H768" s="37">
        <v>9913565620</v>
      </c>
      <c r="I768" s="37">
        <f t="shared" si="99"/>
        <v>25833430</v>
      </c>
      <c r="J768" s="27">
        <v>10</v>
      </c>
      <c r="L768">
        <v>767</v>
      </c>
      <c r="M768">
        <f t="shared" si="106"/>
        <v>1013272</v>
      </c>
      <c r="N768">
        <v>3024</v>
      </c>
      <c r="O768" s="41">
        <v>1172046</v>
      </c>
      <c r="P768" s="47">
        <f t="shared" si="98"/>
        <v>11720460</v>
      </c>
      <c r="Q768" s="27">
        <v>1080</v>
      </c>
      <c r="R768">
        <v>1150</v>
      </c>
      <c r="S768" s="19" t="s">
        <v>101</v>
      </c>
      <c r="T768" s="19" t="s">
        <v>122</v>
      </c>
      <c r="U768" s="24">
        <v>8.0000000000000004E-4</v>
      </c>
      <c r="W768">
        <f t="shared" si="104"/>
        <v>27600</v>
      </c>
      <c r="X768" s="49">
        <v>25920</v>
      </c>
      <c r="Y768">
        <f t="shared" si="97"/>
        <v>24</v>
      </c>
      <c r="AA768" s="62">
        <v>6</v>
      </c>
    </row>
    <row r="769" spans="1:27">
      <c r="A769">
        <v>768</v>
      </c>
      <c r="B769" t="s">
        <v>55</v>
      </c>
      <c r="C769">
        <v>23</v>
      </c>
      <c r="D769" s="35">
        <f t="shared" si="108"/>
        <v>427321699</v>
      </c>
      <c r="E769" s="38">
        <v>610007</v>
      </c>
      <c r="F769">
        <f t="shared" si="101"/>
        <v>10001</v>
      </c>
      <c r="H769" s="37">
        <v>9939432650</v>
      </c>
      <c r="I769" s="37">
        <f t="shared" si="99"/>
        <v>25867030</v>
      </c>
      <c r="J769" s="26">
        <v>10</v>
      </c>
      <c r="L769">
        <v>768</v>
      </c>
      <c r="M769">
        <f t="shared" si="106"/>
        <v>1016296</v>
      </c>
      <c r="N769">
        <v>3024</v>
      </c>
      <c r="O769" s="42">
        <v>1173200</v>
      </c>
      <c r="P769" s="47">
        <f t="shared" si="98"/>
        <v>11732000</v>
      </c>
      <c r="Q769" s="26">
        <v>1080</v>
      </c>
      <c r="R769">
        <v>1150</v>
      </c>
      <c r="S769" s="19" t="s">
        <v>101</v>
      </c>
      <c r="T769" s="19" t="s">
        <v>122</v>
      </c>
      <c r="U769" s="24">
        <v>8.0000000000000004E-4</v>
      </c>
      <c r="W769">
        <f t="shared" si="104"/>
        <v>27600</v>
      </c>
      <c r="X769" s="50">
        <v>25920</v>
      </c>
      <c r="Y769">
        <f t="shared" si="97"/>
        <v>24</v>
      </c>
      <c r="AA769" s="63">
        <v>6</v>
      </c>
    </row>
    <row r="770" spans="1:27">
      <c r="A770">
        <v>769</v>
      </c>
      <c r="B770" t="s">
        <v>55</v>
      </c>
      <c r="C770">
        <v>24</v>
      </c>
      <c r="D770" s="35">
        <f t="shared" si="108"/>
        <v>427931706</v>
      </c>
      <c r="E770" s="38">
        <v>620008</v>
      </c>
      <c r="F770">
        <f t="shared" si="101"/>
        <v>10001</v>
      </c>
      <c r="H770" s="37">
        <v>5536988380</v>
      </c>
      <c r="I770" s="37">
        <f t="shared" si="99"/>
        <v>-4402444270</v>
      </c>
      <c r="J770" s="27">
        <v>18</v>
      </c>
      <c r="L770">
        <v>769</v>
      </c>
      <c r="M770">
        <f t="shared" si="106"/>
        <v>1019320</v>
      </c>
      <c r="N770">
        <v>3024</v>
      </c>
      <c r="O770" s="41">
        <v>652522</v>
      </c>
      <c r="P770" s="47">
        <f t="shared" si="98"/>
        <v>11745396</v>
      </c>
      <c r="Q770" s="27">
        <v>1080</v>
      </c>
      <c r="R770">
        <v>1150</v>
      </c>
      <c r="S770" s="19" t="s">
        <v>101</v>
      </c>
      <c r="T770" s="19" t="s">
        <v>122</v>
      </c>
      <c r="U770" s="24">
        <v>8.0000000000000004E-4</v>
      </c>
      <c r="W770">
        <f t="shared" si="104"/>
        <v>27600</v>
      </c>
      <c r="X770" s="49">
        <v>25920</v>
      </c>
      <c r="Y770">
        <f t="shared" ref="Y770:Y833" si="109">X770/Q770</f>
        <v>24</v>
      </c>
      <c r="AA770" s="62">
        <v>6</v>
      </c>
    </row>
    <row r="771" spans="1:27">
      <c r="A771">
        <v>770</v>
      </c>
      <c r="B771" t="s">
        <v>55</v>
      </c>
      <c r="C771">
        <v>25</v>
      </c>
      <c r="D771" s="35">
        <f t="shared" si="108"/>
        <v>428551714</v>
      </c>
      <c r="E771" s="38">
        <v>630009</v>
      </c>
      <c r="F771">
        <f t="shared" si="101"/>
        <v>10001</v>
      </c>
      <c r="H771" s="37">
        <v>5551398230</v>
      </c>
      <c r="I771" s="37">
        <f t="shared" si="99"/>
        <v>14409850</v>
      </c>
      <c r="J771" s="26">
        <v>18</v>
      </c>
      <c r="L771">
        <v>770</v>
      </c>
      <c r="M771">
        <f t="shared" si="106"/>
        <v>1022344</v>
      </c>
      <c r="N771">
        <v>3024</v>
      </c>
      <c r="O771" s="42">
        <v>653187</v>
      </c>
      <c r="P771" s="47">
        <f t="shared" ref="P771:P834" si="110">J771*O771</f>
        <v>11757366</v>
      </c>
      <c r="Q771" s="26">
        <v>1080</v>
      </c>
      <c r="R771">
        <v>1150</v>
      </c>
      <c r="S771" s="19" t="s">
        <v>102</v>
      </c>
      <c r="T771" s="19" t="s">
        <v>122</v>
      </c>
      <c r="U771" s="24">
        <v>8.0000000000000004E-4</v>
      </c>
      <c r="W771">
        <f t="shared" si="104"/>
        <v>27600</v>
      </c>
      <c r="X771" s="50">
        <v>25920</v>
      </c>
      <c r="Y771">
        <f t="shared" si="109"/>
        <v>24</v>
      </c>
      <c r="AA771" s="63">
        <v>6</v>
      </c>
    </row>
    <row r="772" spans="1:27">
      <c r="A772" s="6">
        <v>771</v>
      </c>
      <c r="B772" s="6" t="s">
        <v>55</v>
      </c>
      <c r="C772" s="6">
        <v>26</v>
      </c>
      <c r="D772" s="36">
        <f>D771+E771</f>
        <v>429181723</v>
      </c>
      <c r="E772" s="39">
        <v>25000000</v>
      </c>
      <c r="F772" s="6">
        <f t="shared" si="101"/>
        <v>24369991</v>
      </c>
      <c r="H772" s="37">
        <v>25043090380</v>
      </c>
      <c r="I772" s="37">
        <f t="shared" si="99"/>
        <v>19491692150</v>
      </c>
      <c r="J772" s="27">
        <v>4</v>
      </c>
      <c r="L772" s="6">
        <v>771</v>
      </c>
      <c r="M772">
        <f t="shared" si="106"/>
        <v>1025368</v>
      </c>
      <c r="N772">
        <v>3024</v>
      </c>
      <c r="O772" s="41">
        <v>2941840</v>
      </c>
      <c r="P772" s="47">
        <f t="shared" si="110"/>
        <v>11767360</v>
      </c>
      <c r="Q772" s="27">
        <v>1090</v>
      </c>
      <c r="R772">
        <v>1160</v>
      </c>
      <c r="S772" s="19" t="s">
        <v>101</v>
      </c>
      <c r="T772" s="19" t="s">
        <v>122</v>
      </c>
      <c r="U772" s="24">
        <v>8.0000000000000004E-4</v>
      </c>
      <c r="W772">
        <f t="shared" si="104"/>
        <v>27840</v>
      </c>
      <c r="X772" s="49">
        <v>26160</v>
      </c>
      <c r="Y772">
        <f t="shared" si="109"/>
        <v>24</v>
      </c>
      <c r="AA772" s="62">
        <v>6</v>
      </c>
    </row>
    <row r="773" spans="1:27">
      <c r="A773">
        <v>772</v>
      </c>
      <c r="B773" t="s">
        <v>55</v>
      </c>
      <c r="C773">
        <v>27</v>
      </c>
      <c r="D773" s="35">
        <f t="shared" ref="D773:D781" si="111">D772+E772</f>
        <v>454181723</v>
      </c>
      <c r="E773" s="38">
        <v>550001</v>
      </c>
      <c r="F773">
        <f t="shared" si="101"/>
        <v>-24449999</v>
      </c>
      <c r="H773" s="37">
        <v>25108095110</v>
      </c>
      <c r="I773" s="37">
        <f t="shared" ref="I773:I836" si="112">H773-H772</f>
        <v>65004730</v>
      </c>
      <c r="J773" s="26">
        <v>4</v>
      </c>
      <c r="L773">
        <v>772</v>
      </c>
      <c r="M773">
        <f t="shared" si="106"/>
        <v>1028392</v>
      </c>
      <c r="N773">
        <v>3024</v>
      </c>
      <c r="O773" s="42">
        <v>2944964</v>
      </c>
      <c r="P773" s="47">
        <f t="shared" si="110"/>
        <v>11779856</v>
      </c>
      <c r="Q773" s="26">
        <v>1090</v>
      </c>
      <c r="R773">
        <v>1160</v>
      </c>
      <c r="S773" s="19" t="s">
        <v>101</v>
      </c>
      <c r="T773" s="19" t="s">
        <v>122</v>
      </c>
      <c r="U773" s="24">
        <v>8.0000000000000004E-4</v>
      </c>
      <c r="W773">
        <f t="shared" si="104"/>
        <v>27840</v>
      </c>
      <c r="X773" s="50">
        <v>26160</v>
      </c>
      <c r="Y773">
        <f t="shared" si="109"/>
        <v>24</v>
      </c>
      <c r="AA773" s="63">
        <v>6</v>
      </c>
    </row>
    <row r="774" spans="1:27">
      <c r="A774">
        <v>773</v>
      </c>
      <c r="B774" t="s">
        <v>55</v>
      </c>
      <c r="C774">
        <v>28</v>
      </c>
      <c r="D774" s="35">
        <f t="shared" si="111"/>
        <v>454731724</v>
      </c>
      <c r="E774" s="38">
        <v>560002</v>
      </c>
      <c r="F774">
        <f t="shared" si="101"/>
        <v>10001</v>
      </c>
      <c r="H774" s="37">
        <v>16784220530</v>
      </c>
      <c r="I774" s="37">
        <f t="shared" si="112"/>
        <v>-8323874580</v>
      </c>
      <c r="J774" s="27">
        <v>6</v>
      </c>
      <c r="L774">
        <v>773</v>
      </c>
      <c r="M774">
        <f t="shared" si="106"/>
        <v>1031416</v>
      </c>
      <c r="N774">
        <v>3024</v>
      </c>
      <c r="O774" s="41">
        <v>1965547</v>
      </c>
      <c r="P774" s="47">
        <f t="shared" si="110"/>
        <v>11793282</v>
      </c>
      <c r="Q774" s="27">
        <v>1090</v>
      </c>
      <c r="R774">
        <v>1160</v>
      </c>
      <c r="S774" s="19" t="s">
        <v>101</v>
      </c>
      <c r="T774" s="19" t="s">
        <v>122</v>
      </c>
      <c r="U774" s="24">
        <v>8.0000000000000004E-4</v>
      </c>
      <c r="W774">
        <f t="shared" si="104"/>
        <v>27840</v>
      </c>
      <c r="X774" s="49">
        <v>26160</v>
      </c>
      <c r="Y774">
        <f t="shared" si="109"/>
        <v>24</v>
      </c>
      <c r="AA774" s="62">
        <v>6</v>
      </c>
    </row>
    <row r="775" spans="1:27">
      <c r="A775">
        <v>774</v>
      </c>
      <c r="B775" t="s">
        <v>55</v>
      </c>
      <c r="C775">
        <v>29</v>
      </c>
      <c r="D775" s="35">
        <f t="shared" si="111"/>
        <v>455291726</v>
      </c>
      <c r="E775" s="38">
        <v>570003</v>
      </c>
      <c r="F775">
        <f t="shared" si="101"/>
        <v>10001</v>
      </c>
      <c r="H775" s="37">
        <v>16827674780</v>
      </c>
      <c r="I775" s="37">
        <f t="shared" si="112"/>
        <v>43454250</v>
      </c>
      <c r="J775" s="26">
        <v>6</v>
      </c>
      <c r="L775">
        <v>774</v>
      </c>
      <c r="M775">
        <f t="shared" si="106"/>
        <v>1034440</v>
      </c>
      <c r="N775">
        <v>3024</v>
      </c>
      <c r="O775" s="42">
        <v>1967598</v>
      </c>
      <c r="P775" s="47">
        <f t="shared" si="110"/>
        <v>11805588</v>
      </c>
      <c r="Q775" s="26">
        <v>1090</v>
      </c>
      <c r="R775">
        <v>1160</v>
      </c>
      <c r="S775" s="19" t="s">
        <v>101</v>
      </c>
      <c r="T775" s="19" t="s">
        <v>122</v>
      </c>
      <c r="U775" s="24">
        <v>8.0000000000000004E-4</v>
      </c>
      <c r="W775">
        <f t="shared" si="104"/>
        <v>27840</v>
      </c>
      <c r="X775" s="50">
        <v>26160</v>
      </c>
      <c r="Y775">
        <f t="shared" si="109"/>
        <v>24</v>
      </c>
      <c r="AA775" s="63">
        <v>6</v>
      </c>
    </row>
    <row r="776" spans="1:27">
      <c r="A776">
        <v>775</v>
      </c>
      <c r="B776" t="s">
        <v>55</v>
      </c>
      <c r="C776">
        <v>30</v>
      </c>
      <c r="D776" s="35">
        <f t="shared" si="111"/>
        <v>455861729</v>
      </c>
      <c r="E776" s="38">
        <v>580004</v>
      </c>
      <c r="F776">
        <f t="shared" si="101"/>
        <v>10001</v>
      </c>
      <c r="H776" s="37">
        <v>16871185240</v>
      </c>
      <c r="I776" s="37">
        <f t="shared" si="112"/>
        <v>43510460</v>
      </c>
      <c r="J776" s="27">
        <v>6</v>
      </c>
      <c r="L776">
        <v>775</v>
      </c>
      <c r="M776">
        <f t="shared" si="106"/>
        <v>1037464</v>
      </c>
      <c r="N776">
        <v>3024</v>
      </c>
      <c r="O776" s="41">
        <v>1969604</v>
      </c>
      <c r="P776" s="47">
        <f t="shared" si="110"/>
        <v>11817624</v>
      </c>
      <c r="Q776" s="27">
        <v>1090</v>
      </c>
      <c r="R776">
        <v>1160</v>
      </c>
      <c r="S776" s="19" t="s">
        <v>102</v>
      </c>
      <c r="T776" s="19" t="s">
        <v>122</v>
      </c>
      <c r="U776" s="24">
        <v>8.0000000000000004E-4</v>
      </c>
      <c r="W776">
        <f t="shared" si="104"/>
        <v>27840</v>
      </c>
      <c r="X776" s="49">
        <v>26160</v>
      </c>
      <c r="Y776">
        <f t="shared" si="109"/>
        <v>24</v>
      </c>
      <c r="AA776" s="62">
        <v>6</v>
      </c>
    </row>
    <row r="777" spans="1:27">
      <c r="A777">
        <v>776</v>
      </c>
      <c r="B777" t="s">
        <v>55</v>
      </c>
      <c r="C777">
        <v>31</v>
      </c>
      <c r="D777" s="35">
        <f t="shared" si="111"/>
        <v>456441733</v>
      </c>
      <c r="E777" s="38">
        <v>590005</v>
      </c>
      <c r="F777">
        <f t="shared" ref="F777:F840" si="113">E777-E776</f>
        <v>10001</v>
      </c>
      <c r="H777" s="37">
        <v>16914751910</v>
      </c>
      <c r="I777" s="37">
        <f t="shared" si="112"/>
        <v>43566670</v>
      </c>
      <c r="J777" s="26">
        <v>6</v>
      </c>
      <c r="L777">
        <v>776</v>
      </c>
      <c r="M777">
        <f t="shared" si="106"/>
        <v>1040488</v>
      </c>
      <c r="N777">
        <v>3024</v>
      </c>
      <c r="O777" s="42">
        <v>1971545</v>
      </c>
      <c r="P777" s="47">
        <f t="shared" si="110"/>
        <v>11829270</v>
      </c>
      <c r="Q777" s="26">
        <v>1090</v>
      </c>
      <c r="R777">
        <v>1160</v>
      </c>
      <c r="S777" s="19" t="s">
        <v>101</v>
      </c>
      <c r="T777" s="19" t="s">
        <v>122</v>
      </c>
      <c r="U777" s="24">
        <v>8.0000000000000004E-4</v>
      </c>
      <c r="W777">
        <f t="shared" si="104"/>
        <v>27840</v>
      </c>
      <c r="X777" s="50">
        <v>26160</v>
      </c>
      <c r="Y777">
        <f t="shared" si="109"/>
        <v>24</v>
      </c>
      <c r="AA777" s="63">
        <v>6</v>
      </c>
    </row>
    <row r="778" spans="1:27">
      <c r="A778">
        <v>777</v>
      </c>
      <c r="B778" t="s">
        <v>55</v>
      </c>
      <c r="C778">
        <v>32</v>
      </c>
      <c r="D778" s="35">
        <f t="shared" si="111"/>
        <v>457031738</v>
      </c>
      <c r="E778" s="38">
        <v>600006</v>
      </c>
      <c r="F778">
        <f t="shared" si="113"/>
        <v>10001</v>
      </c>
      <c r="H778" s="37">
        <v>25434382750</v>
      </c>
      <c r="I778" s="37">
        <f t="shared" si="112"/>
        <v>8519630840</v>
      </c>
      <c r="J778" s="27">
        <v>4</v>
      </c>
      <c r="L778">
        <v>777</v>
      </c>
      <c r="M778">
        <f t="shared" si="106"/>
        <v>1043512</v>
      </c>
      <c r="N778">
        <v>3024</v>
      </c>
      <c r="O778" s="41">
        <v>2960064</v>
      </c>
      <c r="P778" s="47">
        <f t="shared" si="110"/>
        <v>11840256</v>
      </c>
      <c r="Q778" s="27">
        <v>1090</v>
      </c>
      <c r="R778">
        <v>1160</v>
      </c>
      <c r="S778" s="19" t="s">
        <v>101</v>
      </c>
      <c r="T778" s="19" t="s">
        <v>122</v>
      </c>
      <c r="U778" s="24">
        <v>8.0000000000000004E-4</v>
      </c>
      <c r="W778">
        <f t="shared" si="104"/>
        <v>27840</v>
      </c>
      <c r="X778" s="49">
        <v>26160</v>
      </c>
      <c r="Y778">
        <f t="shared" si="109"/>
        <v>24</v>
      </c>
      <c r="AA778" s="62">
        <v>6</v>
      </c>
    </row>
    <row r="779" spans="1:27">
      <c r="A779">
        <v>778</v>
      </c>
      <c r="B779" t="s">
        <v>55</v>
      </c>
      <c r="C779">
        <v>33</v>
      </c>
      <c r="D779" s="35">
        <f t="shared" si="111"/>
        <v>457631744</v>
      </c>
      <c r="E779" s="38">
        <v>610007</v>
      </c>
      <c r="F779">
        <f t="shared" si="113"/>
        <v>10001</v>
      </c>
      <c r="H779" s="37">
        <v>25499893020</v>
      </c>
      <c r="I779" s="37">
        <f t="shared" si="112"/>
        <v>65510270</v>
      </c>
      <c r="J779" s="26">
        <v>4</v>
      </c>
      <c r="L779">
        <v>778</v>
      </c>
      <c r="M779">
        <f t="shared" si="106"/>
        <v>1046536</v>
      </c>
      <c r="N779">
        <v>3024</v>
      </c>
      <c r="O779" s="42">
        <v>2962960</v>
      </c>
      <c r="P779" s="47">
        <f t="shared" si="110"/>
        <v>11851840</v>
      </c>
      <c r="Q779" s="26">
        <v>1090</v>
      </c>
      <c r="R779">
        <v>1160</v>
      </c>
      <c r="S779" s="19" t="s">
        <v>101</v>
      </c>
      <c r="T779" s="19" t="s">
        <v>122</v>
      </c>
      <c r="U779" s="24">
        <v>8.0000000000000004E-4</v>
      </c>
      <c r="W779">
        <f t="shared" si="104"/>
        <v>27840</v>
      </c>
      <c r="X779" s="50">
        <v>26160</v>
      </c>
      <c r="Y779">
        <f t="shared" si="109"/>
        <v>24</v>
      </c>
      <c r="AA779" s="63">
        <v>6</v>
      </c>
    </row>
    <row r="780" spans="1:27">
      <c r="A780">
        <v>779</v>
      </c>
      <c r="B780" t="s">
        <v>55</v>
      </c>
      <c r="C780">
        <v>34</v>
      </c>
      <c r="D780" s="35">
        <f t="shared" si="111"/>
        <v>458241751</v>
      </c>
      <c r="E780" s="38">
        <v>620008</v>
      </c>
      <c r="F780">
        <f t="shared" si="113"/>
        <v>10001</v>
      </c>
      <c r="H780" s="37">
        <v>5681929610</v>
      </c>
      <c r="I780" s="37">
        <f t="shared" si="112"/>
        <v>-19817963410</v>
      </c>
      <c r="J780" s="27">
        <v>18</v>
      </c>
      <c r="L780">
        <v>779</v>
      </c>
      <c r="M780">
        <f t="shared" si="106"/>
        <v>1049560</v>
      </c>
      <c r="N780">
        <v>3024</v>
      </c>
      <c r="O780" s="41">
        <v>659196</v>
      </c>
      <c r="P780" s="47">
        <f t="shared" si="110"/>
        <v>11865528</v>
      </c>
      <c r="Q780" s="27">
        <v>1090</v>
      </c>
      <c r="R780">
        <v>1160</v>
      </c>
      <c r="S780" s="19" t="s">
        <v>101</v>
      </c>
      <c r="T780" s="19" t="s">
        <v>122</v>
      </c>
      <c r="U780" s="24">
        <v>8.0000000000000004E-4</v>
      </c>
      <c r="W780">
        <f t="shared" si="104"/>
        <v>27840</v>
      </c>
      <c r="X780" s="49">
        <v>26160</v>
      </c>
      <c r="Y780">
        <f t="shared" si="109"/>
        <v>24</v>
      </c>
      <c r="AA780" s="62">
        <v>6</v>
      </c>
    </row>
    <row r="781" spans="1:27">
      <c r="A781">
        <v>780</v>
      </c>
      <c r="B781" t="s">
        <v>55</v>
      </c>
      <c r="C781">
        <v>35</v>
      </c>
      <c r="D781" s="35">
        <f t="shared" si="111"/>
        <v>458861759</v>
      </c>
      <c r="E781" s="38">
        <v>630009</v>
      </c>
      <c r="F781">
        <f t="shared" si="113"/>
        <v>10001</v>
      </c>
      <c r="H781" s="37">
        <v>5696526710</v>
      </c>
      <c r="I781" s="37">
        <f t="shared" si="112"/>
        <v>14597100</v>
      </c>
      <c r="J781" s="26">
        <v>18</v>
      </c>
      <c r="L781">
        <v>780</v>
      </c>
      <c r="M781">
        <f t="shared" si="106"/>
        <v>1052584</v>
      </c>
      <c r="N781">
        <v>3024</v>
      </c>
      <c r="O781" s="42">
        <v>659860</v>
      </c>
      <c r="P781" s="47">
        <f t="shared" si="110"/>
        <v>11877480</v>
      </c>
      <c r="Q781" s="26">
        <v>1090</v>
      </c>
      <c r="R781">
        <v>1160</v>
      </c>
      <c r="S781" s="19" t="s">
        <v>102</v>
      </c>
      <c r="T781" s="19" t="s">
        <v>122</v>
      </c>
      <c r="U781" s="24">
        <v>8.0000000000000004E-4</v>
      </c>
      <c r="W781">
        <f t="shared" si="104"/>
        <v>27840</v>
      </c>
      <c r="X781" s="50">
        <v>26160</v>
      </c>
      <c r="Y781">
        <f t="shared" si="109"/>
        <v>24</v>
      </c>
      <c r="AA781" s="63">
        <v>6</v>
      </c>
    </row>
    <row r="782" spans="1:27">
      <c r="A782" s="6">
        <v>781</v>
      </c>
      <c r="B782" s="6" t="s">
        <v>55</v>
      </c>
      <c r="C782" s="6">
        <v>36</v>
      </c>
      <c r="D782" s="36">
        <f>D781+E781</f>
        <v>459491768</v>
      </c>
      <c r="E782" s="39">
        <v>25000000</v>
      </c>
      <c r="F782" s="6">
        <f t="shared" si="113"/>
        <v>24369991</v>
      </c>
      <c r="H782" s="37">
        <v>27208251072</v>
      </c>
      <c r="I782" s="37">
        <f t="shared" si="112"/>
        <v>21511724362</v>
      </c>
      <c r="J782" s="27">
        <v>4</v>
      </c>
      <c r="L782" s="6">
        <v>781</v>
      </c>
      <c r="M782">
        <f t="shared" si="106"/>
        <v>1055608</v>
      </c>
      <c r="N782">
        <v>3024</v>
      </c>
      <c r="O782" s="41">
        <v>3120596</v>
      </c>
      <c r="P782" s="47">
        <f t="shared" si="110"/>
        <v>12482384</v>
      </c>
      <c r="Q782" s="27">
        <v>1100</v>
      </c>
      <c r="R782">
        <v>1170</v>
      </c>
      <c r="S782" s="19" t="s">
        <v>101</v>
      </c>
      <c r="T782" s="19" t="s">
        <v>122</v>
      </c>
      <c r="U782" s="24">
        <v>8.0000000000000004E-4</v>
      </c>
      <c r="W782">
        <f t="shared" si="104"/>
        <v>28080</v>
      </c>
      <c r="X782" s="49">
        <v>26400</v>
      </c>
      <c r="Y782">
        <f t="shared" si="109"/>
        <v>24</v>
      </c>
      <c r="AA782" s="62">
        <v>6</v>
      </c>
    </row>
    <row r="783" spans="1:27">
      <c r="A783">
        <v>782</v>
      </c>
      <c r="B783" t="s">
        <v>55</v>
      </c>
      <c r="C783">
        <v>37</v>
      </c>
      <c r="D783" s="35">
        <f t="shared" ref="D783:D791" si="114">D782+E782</f>
        <v>484491768</v>
      </c>
      <c r="E783" s="38">
        <v>550001</v>
      </c>
      <c r="F783">
        <f t="shared" si="113"/>
        <v>-24449999</v>
      </c>
      <c r="H783" s="37">
        <v>27277971120</v>
      </c>
      <c r="I783" s="37">
        <f t="shared" si="112"/>
        <v>69720048</v>
      </c>
      <c r="J783" s="26">
        <v>4</v>
      </c>
      <c r="L783">
        <v>782</v>
      </c>
      <c r="M783">
        <f t="shared" si="106"/>
        <v>1058632</v>
      </c>
      <c r="N783">
        <v>3024</v>
      </c>
      <c r="O783" s="42">
        <v>3207348</v>
      </c>
      <c r="P783" s="47">
        <f t="shared" si="110"/>
        <v>12829392</v>
      </c>
      <c r="Q783" s="26">
        <v>1100</v>
      </c>
      <c r="R783">
        <v>1170</v>
      </c>
      <c r="S783" s="19" t="s">
        <v>101</v>
      </c>
      <c r="T783" s="19" t="s">
        <v>122</v>
      </c>
      <c r="U783" s="24">
        <v>8.0000000000000004E-4</v>
      </c>
      <c r="W783">
        <f t="shared" si="104"/>
        <v>28080</v>
      </c>
      <c r="X783" s="50">
        <v>26400</v>
      </c>
      <c r="Y783">
        <f t="shared" si="109"/>
        <v>24</v>
      </c>
      <c r="AA783" s="63">
        <v>6</v>
      </c>
    </row>
    <row r="784" spans="1:27">
      <c r="A784">
        <v>783</v>
      </c>
      <c r="B784" t="s">
        <v>55</v>
      </c>
      <c r="C784">
        <v>38</v>
      </c>
      <c r="D784" s="35">
        <f t="shared" si="114"/>
        <v>485041769</v>
      </c>
      <c r="E784" s="38">
        <v>560002</v>
      </c>
      <c r="F784">
        <f t="shared" si="113"/>
        <v>10001</v>
      </c>
      <c r="H784" s="37">
        <v>9113647824</v>
      </c>
      <c r="I784" s="37">
        <f t="shared" si="112"/>
        <v>-18164323296</v>
      </c>
      <c r="J784" s="27">
        <v>12</v>
      </c>
      <c r="L784">
        <v>783</v>
      </c>
      <c r="M784">
        <f t="shared" si="106"/>
        <v>1061656</v>
      </c>
      <c r="N784">
        <v>3024</v>
      </c>
      <c r="O784" s="41">
        <v>1069924</v>
      </c>
      <c r="P784" s="47">
        <f t="shared" si="110"/>
        <v>12839088</v>
      </c>
      <c r="Q784" s="27">
        <v>1100</v>
      </c>
      <c r="R784">
        <v>1170</v>
      </c>
      <c r="S784" s="19" t="s">
        <v>101</v>
      </c>
      <c r="T784" s="19" t="s">
        <v>122</v>
      </c>
      <c r="U784" s="24">
        <v>8.0000000000000004E-4</v>
      </c>
      <c r="W784">
        <f t="shared" si="104"/>
        <v>28080</v>
      </c>
      <c r="X784" s="49">
        <v>26400</v>
      </c>
      <c r="Y784">
        <f t="shared" si="109"/>
        <v>24</v>
      </c>
      <c r="AA784" s="62">
        <v>6</v>
      </c>
    </row>
    <row r="785" spans="1:27">
      <c r="A785">
        <v>784</v>
      </c>
      <c r="B785" t="s">
        <v>55</v>
      </c>
      <c r="C785">
        <v>39</v>
      </c>
      <c r="D785" s="35">
        <f t="shared" si="114"/>
        <v>485601771</v>
      </c>
      <c r="E785" s="38">
        <v>570003</v>
      </c>
      <c r="F785">
        <f t="shared" si="113"/>
        <v>10001</v>
      </c>
      <c r="H785" s="37">
        <v>9136941480</v>
      </c>
      <c r="I785" s="37">
        <f t="shared" si="112"/>
        <v>23293656</v>
      </c>
      <c r="J785" s="26">
        <v>12</v>
      </c>
      <c r="L785">
        <v>784</v>
      </c>
      <c r="M785">
        <f t="shared" si="106"/>
        <v>1064680</v>
      </c>
      <c r="N785">
        <v>3024</v>
      </c>
      <c r="O785" s="42">
        <v>1070938</v>
      </c>
      <c r="P785" s="47">
        <f t="shared" si="110"/>
        <v>12851256</v>
      </c>
      <c r="Q785" s="26">
        <v>1100</v>
      </c>
      <c r="R785">
        <v>1170</v>
      </c>
      <c r="S785" s="19" t="s">
        <v>101</v>
      </c>
      <c r="T785" s="19" t="s">
        <v>122</v>
      </c>
      <c r="U785" s="24">
        <v>8.0000000000000004E-4</v>
      </c>
      <c r="W785">
        <f t="shared" si="104"/>
        <v>28080</v>
      </c>
      <c r="X785" s="50">
        <v>26400</v>
      </c>
      <c r="Y785">
        <f t="shared" si="109"/>
        <v>24</v>
      </c>
      <c r="AA785" s="63">
        <v>6</v>
      </c>
    </row>
    <row r="786" spans="1:27">
      <c r="A786">
        <v>785</v>
      </c>
      <c r="B786" t="s">
        <v>55</v>
      </c>
      <c r="C786">
        <v>40</v>
      </c>
      <c r="D786" s="35">
        <f t="shared" si="114"/>
        <v>486171774</v>
      </c>
      <c r="E786" s="38">
        <v>580004</v>
      </c>
      <c r="F786">
        <f t="shared" si="113"/>
        <v>10001</v>
      </c>
      <c r="H786" s="37">
        <v>6871916592</v>
      </c>
      <c r="I786" s="37">
        <f t="shared" si="112"/>
        <v>-2265024888</v>
      </c>
      <c r="J786" s="27">
        <v>16</v>
      </c>
      <c r="L786">
        <v>785</v>
      </c>
      <c r="M786">
        <f t="shared" si="106"/>
        <v>1067704</v>
      </c>
      <c r="N786">
        <v>3024</v>
      </c>
      <c r="O786" s="41">
        <v>804217</v>
      </c>
      <c r="P786" s="47">
        <f t="shared" si="110"/>
        <v>12867472</v>
      </c>
      <c r="Q786" s="27">
        <v>1100</v>
      </c>
      <c r="R786">
        <v>1170</v>
      </c>
      <c r="S786" s="19" t="s">
        <v>102</v>
      </c>
      <c r="T786" s="19" t="s">
        <v>122</v>
      </c>
      <c r="U786" s="24">
        <v>8.0000000000000004E-4</v>
      </c>
      <c r="W786">
        <f t="shared" si="104"/>
        <v>28080</v>
      </c>
      <c r="X786" s="49">
        <v>26400</v>
      </c>
      <c r="Y786">
        <f t="shared" si="109"/>
        <v>24</v>
      </c>
      <c r="AA786" s="62">
        <v>6</v>
      </c>
    </row>
    <row r="787" spans="1:27">
      <c r="A787">
        <v>786</v>
      </c>
      <c r="B787" t="s">
        <v>55</v>
      </c>
      <c r="C787">
        <v>41</v>
      </c>
      <c r="D787" s="35">
        <f t="shared" si="114"/>
        <v>486751778</v>
      </c>
      <c r="E787" s="38">
        <v>590005</v>
      </c>
      <c r="F787">
        <f t="shared" si="113"/>
        <v>10001</v>
      </c>
      <c r="H787" s="37">
        <v>7874625168</v>
      </c>
      <c r="I787" s="37">
        <f t="shared" si="112"/>
        <v>1002708576</v>
      </c>
      <c r="J787" s="26">
        <v>14</v>
      </c>
      <c r="L787">
        <v>786</v>
      </c>
      <c r="M787">
        <f t="shared" si="106"/>
        <v>1070728</v>
      </c>
      <c r="N787">
        <v>3024</v>
      </c>
      <c r="O787" s="42">
        <v>920086</v>
      </c>
      <c r="P787" s="47">
        <f t="shared" si="110"/>
        <v>12881204</v>
      </c>
      <c r="Q787" s="26">
        <v>1100</v>
      </c>
      <c r="R787">
        <v>1170</v>
      </c>
      <c r="S787" s="19" t="s">
        <v>101</v>
      </c>
      <c r="T787" s="19" t="s">
        <v>122</v>
      </c>
      <c r="U787" s="24">
        <v>8.0000000000000004E-4</v>
      </c>
      <c r="W787">
        <f t="shared" si="104"/>
        <v>28080</v>
      </c>
      <c r="X787" s="50">
        <v>26400</v>
      </c>
      <c r="Y787">
        <f t="shared" si="109"/>
        <v>24</v>
      </c>
      <c r="AA787" s="63">
        <v>6</v>
      </c>
    </row>
    <row r="788" spans="1:27">
      <c r="A788">
        <v>787</v>
      </c>
      <c r="B788" t="s">
        <v>55</v>
      </c>
      <c r="C788">
        <v>42</v>
      </c>
      <c r="D788" s="35">
        <f t="shared" si="114"/>
        <v>487341783</v>
      </c>
      <c r="E788" s="38">
        <v>600006</v>
      </c>
      <c r="F788">
        <f t="shared" si="113"/>
        <v>10001</v>
      </c>
      <c r="H788" s="37">
        <v>7894675152</v>
      </c>
      <c r="I788" s="37">
        <f t="shared" si="112"/>
        <v>20049984</v>
      </c>
      <c r="J788" s="27">
        <v>14</v>
      </c>
      <c r="L788">
        <v>787</v>
      </c>
      <c r="M788">
        <f t="shared" si="106"/>
        <v>1073752</v>
      </c>
      <c r="N788">
        <v>3024</v>
      </c>
      <c r="O788" s="41">
        <v>921009</v>
      </c>
      <c r="P788" s="47">
        <f t="shared" si="110"/>
        <v>12894126</v>
      </c>
      <c r="Q788" s="27">
        <v>1100</v>
      </c>
      <c r="R788">
        <v>1170</v>
      </c>
      <c r="S788" s="19" t="s">
        <v>101</v>
      </c>
      <c r="T788" s="19" t="s">
        <v>122</v>
      </c>
      <c r="U788" s="24">
        <v>8.0000000000000004E-4</v>
      </c>
      <c r="W788">
        <f t="shared" si="104"/>
        <v>28080</v>
      </c>
      <c r="X788" s="49">
        <v>26400</v>
      </c>
      <c r="Y788">
        <f t="shared" si="109"/>
        <v>24</v>
      </c>
      <c r="AA788" s="62">
        <v>6</v>
      </c>
    </row>
    <row r="789" spans="1:27">
      <c r="A789">
        <v>788</v>
      </c>
      <c r="B789" t="s">
        <v>55</v>
      </c>
      <c r="C789">
        <v>43</v>
      </c>
      <c r="D789" s="35">
        <f t="shared" si="114"/>
        <v>487941789</v>
      </c>
      <c r="E789" s="38">
        <v>610007</v>
      </c>
      <c r="F789">
        <f t="shared" si="113"/>
        <v>10001</v>
      </c>
      <c r="H789" s="37">
        <v>7914750552</v>
      </c>
      <c r="I789" s="37">
        <f t="shared" si="112"/>
        <v>20075400</v>
      </c>
      <c r="J789" s="26">
        <v>14</v>
      </c>
      <c r="L789">
        <v>788</v>
      </c>
      <c r="M789">
        <f t="shared" si="106"/>
        <v>1076776</v>
      </c>
      <c r="N789">
        <v>3024</v>
      </c>
      <c r="O789" s="42">
        <v>921915</v>
      </c>
      <c r="P789" s="47">
        <f t="shared" si="110"/>
        <v>12906810</v>
      </c>
      <c r="Q789" s="26">
        <v>1100</v>
      </c>
      <c r="R789">
        <v>1170</v>
      </c>
      <c r="S789" s="19" t="s">
        <v>101</v>
      </c>
      <c r="T789" s="19" t="s">
        <v>122</v>
      </c>
      <c r="U789" s="24">
        <v>8.0000000000000004E-4</v>
      </c>
      <c r="W789">
        <f t="shared" si="104"/>
        <v>28080</v>
      </c>
      <c r="X789" s="50">
        <v>26400</v>
      </c>
      <c r="Y789">
        <f t="shared" si="109"/>
        <v>24</v>
      </c>
      <c r="AA789" s="63">
        <v>6</v>
      </c>
    </row>
    <row r="790" spans="1:27">
      <c r="A790">
        <v>789</v>
      </c>
      <c r="B790" t="s">
        <v>55</v>
      </c>
      <c r="C790">
        <v>44</v>
      </c>
      <c r="D790" s="35">
        <f t="shared" si="114"/>
        <v>488551796</v>
      </c>
      <c r="E790" s="38">
        <v>620008</v>
      </c>
      <c r="F790">
        <f t="shared" si="113"/>
        <v>10001</v>
      </c>
      <c r="H790" s="37">
        <v>6171551208</v>
      </c>
      <c r="I790" s="37">
        <f t="shared" si="112"/>
        <v>-1743199344</v>
      </c>
      <c r="J790" s="27">
        <v>18</v>
      </c>
      <c r="L790">
        <v>789</v>
      </c>
      <c r="M790">
        <f t="shared" si="106"/>
        <v>1079800</v>
      </c>
      <c r="N790">
        <v>3024</v>
      </c>
      <c r="O790" s="41">
        <v>717774</v>
      </c>
      <c r="P790" s="47">
        <f t="shared" si="110"/>
        <v>12919932</v>
      </c>
      <c r="Q790" s="27">
        <v>1100</v>
      </c>
      <c r="R790">
        <v>1170</v>
      </c>
      <c r="S790" s="19" t="s">
        <v>101</v>
      </c>
      <c r="T790" s="19" t="s">
        <v>122</v>
      </c>
      <c r="U790" s="24">
        <v>8.0000000000000004E-4</v>
      </c>
      <c r="W790">
        <f t="shared" si="104"/>
        <v>28080</v>
      </c>
      <c r="X790" s="49">
        <v>26400</v>
      </c>
      <c r="Y790">
        <f t="shared" si="109"/>
        <v>24</v>
      </c>
      <c r="AA790" s="62">
        <v>6</v>
      </c>
    </row>
    <row r="791" spans="1:27">
      <c r="A791">
        <v>790</v>
      </c>
      <c r="B791" t="s">
        <v>55</v>
      </c>
      <c r="C791">
        <v>45</v>
      </c>
      <c r="D791" s="35">
        <f t="shared" si="114"/>
        <v>489171804</v>
      </c>
      <c r="E791" s="38">
        <v>630009</v>
      </c>
      <c r="F791">
        <f t="shared" si="113"/>
        <v>10001</v>
      </c>
      <c r="H791" s="37">
        <v>6187205088</v>
      </c>
      <c r="I791" s="37">
        <f t="shared" si="112"/>
        <v>15653880</v>
      </c>
      <c r="J791" s="26">
        <v>18</v>
      </c>
      <c r="L791">
        <v>790</v>
      </c>
      <c r="M791">
        <f t="shared" si="106"/>
        <v>1082824</v>
      </c>
      <c r="N791">
        <v>3024</v>
      </c>
      <c r="O791" s="42">
        <v>718506</v>
      </c>
      <c r="P791" s="47">
        <f t="shared" si="110"/>
        <v>12933108</v>
      </c>
      <c r="Q791" s="26">
        <v>1100</v>
      </c>
      <c r="R791">
        <v>1170</v>
      </c>
      <c r="S791" s="19" t="s">
        <v>102</v>
      </c>
      <c r="T791" s="19" t="s">
        <v>122</v>
      </c>
      <c r="U791" s="24">
        <v>8.0000000000000004E-4</v>
      </c>
      <c r="W791">
        <f t="shared" si="104"/>
        <v>28080</v>
      </c>
      <c r="X791" s="50">
        <v>26400</v>
      </c>
      <c r="Y791">
        <f t="shared" si="109"/>
        <v>24</v>
      </c>
      <c r="AA791" s="63">
        <v>6</v>
      </c>
    </row>
    <row r="792" spans="1:27">
      <c r="A792" s="6">
        <v>791</v>
      </c>
      <c r="B792" s="6" t="s">
        <v>56</v>
      </c>
      <c r="C792" s="6">
        <v>1</v>
      </c>
      <c r="D792" s="36">
        <f>D791+E791</f>
        <v>489801813</v>
      </c>
      <c r="E792" s="39">
        <v>25000000</v>
      </c>
      <c r="F792" s="6">
        <f t="shared" si="113"/>
        <v>24369991</v>
      </c>
      <c r="H792" s="37">
        <v>13954732992</v>
      </c>
      <c r="I792" s="37">
        <f t="shared" si="112"/>
        <v>7767527904</v>
      </c>
      <c r="J792" s="27">
        <v>8</v>
      </c>
      <c r="L792" s="6">
        <v>791</v>
      </c>
      <c r="M792">
        <f t="shared" si="106"/>
        <v>1085848</v>
      </c>
      <c r="N792">
        <v>3024</v>
      </c>
      <c r="O792" s="41">
        <v>1618012</v>
      </c>
      <c r="P792" s="47">
        <f t="shared" si="110"/>
        <v>12944096</v>
      </c>
      <c r="Q792" s="27">
        <v>1110</v>
      </c>
      <c r="R792">
        <v>1180</v>
      </c>
      <c r="S792" s="19" t="s">
        <v>101</v>
      </c>
      <c r="T792" s="19" t="s">
        <v>122</v>
      </c>
      <c r="U792" s="24">
        <v>8.0000000000000004E-4</v>
      </c>
      <c r="W792">
        <f t="shared" si="104"/>
        <v>28320</v>
      </c>
      <c r="X792" s="49">
        <v>26640</v>
      </c>
      <c r="Y792">
        <f t="shared" si="109"/>
        <v>24</v>
      </c>
      <c r="AA792" s="62">
        <v>6</v>
      </c>
    </row>
    <row r="793" spans="1:27">
      <c r="A793">
        <v>792</v>
      </c>
      <c r="B793" t="s">
        <v>56</v>
      </c>
      <c r="C793">
        <v>2</v>
      </c>
      <c r="D793" s="35">
        <f t="shared" ref="D793:D801" si="115">D792+E792</f>
        <v>514801813</v>
      </c>
      <c r="E793" s="38">
        <v>550001</v>
      </c>
      <c r="F793">
        <f t="shared" si="113"/>
        <v>-24449999</v>
      </c>
      <c r="H793" s="37">
        <v>13990039056</v>
      </c>
      <c r="I793" s="37">
        <f t="shared" si="112"/>
        <v>35306064</v>
      </c>
      <c r="J793" s="26">
        <v>8</v>
      </c>
      <c r="L793">
        <v>792</v>
      </c>
      <c r="M793">
        <f t="shared" si="106"/>
        <v>1088872</v>
      </c>
      <c r="N793">
        <v>3024</v>
      </c>
      <c r="O793" s="42">
        <v>1619730</v>
      </c>
      <c r="P793" s="47">
        <f t="shared" si="110"/>
        <v>12957840</v>
      </c>
      <c r="Q793" s="26">
        <v>1110</v>
      </c>
      <c r="R793">
        <v>1180</v>
      </c>
      <c r="S793" s="19" t="s">
        <v>101</v>
      </c>
      <c r="T793" s="19" t="s">
        <v>122</v>
      </c>
      <c r="U793" s="24">
        <v>8.0000000000000004E-4</v>
      </c>
      <c r="W793">
        <f t="shared" si="104"/>
        <v>28320</v>
      </c>
      <c r="X793" s="50">
        <v>26640</v>
      </c>
      <c r="Y793">
        <f t="shared" si="109"/>
        <v>24</v>
      </c>
      <c r="AA793" s="63">
        <v>6</v>
      </c>
    </row>
    <row r="794" spans="1:27">
      <c r="A794">
        <v>793</v>
      </c>
      <c r="B794" t="s">
        <v>56</v>
      </c>
      <c r="C794">
        <v>3</v>
      </c>
      <c r="D794" s="35">
        <f t="shared" si="115"/>
        <v>515351814</v>
      </c>
      <c r="E794" s="38">
        <v>560002</v>
      </c>
      <c r="F794">
        <f t="shared" si="113"/>
        <v>10001</v>
      </c>
      <c r="H794" s="37">
        <v>14025389760</v>
      </c>
      <c r="I794" s="37">
        <f t="shared" si="112"/>
        <v>35350704</v>
      </c>
      <c r="J794" s="27">
        <v>8</v>
      </c>
      <c r="L794">
        <v>793</v>
      </c>
      <c r="M794">
        <f t="shared" si="106"/>
        <v>1091896</v>
      </c>
      <c r="N794">
        <v>3024</v>
      </c>
      <c r="O794" s="41">
        <v>1621374</v>
      </c>
      <c r="P794" s="47">
        <f t="shared" si="110"/>
        <v>12970992</v>
      </c>
      <c r="Q794" s="27">
        <v>1110</v>
      </c>
      <c r="R794">
        <v>1180</v>
      </c>
      <c r="S794" s="19" t="s">
        <v>101</v>
      </c>
      <c r="T794" s="19" t="s">
        <v>122</v>
      </c>
      <c r="U794" s="24">
        <v>8.0000000000000004E-4</v>
      </c>
      <c r="W794">
        <f t="shared" si="104"/>
        <v>28320</v>
      </c>
      <c r="X794" s="49">
        <v>26640</v>
      </c>
      <c r="Y794">
        <f t="shared" si="109"/>
        <v>24</v>
      </c>
      <c r="AA794" s="62">
        <v>6</v>
      </c>
    </row>
    <row r="795" spans="1:27">
      <c r="A795">
        <v>794</v>
      </c>
      <c r="B795" t="s">
        <v>56</v>
      </c>
      <c r="C795">
        <v>4</v>
      </c>
      <c r="D795" s="35">
        <f t="shared" si="115"/>
        <v>515911816</v>
      </c>
      <c r="E795" s="38">
        <v>570003</v>
      </c>
      <c r="F795">
        <f t="shared" si="113"/>
        <v>10001</v>
      </c>
      <c r="H795" s="37">
        <v>28121570064</v>
      </c>
      <c r="I795" s="37">
        <f t="shared" si="112"/>
        <v>14096180304</v>
      </c>
      <c r="J795" s="26">
        <v>4</v>
      </c>
      <c r="L795">
        <v>794</v>
      </c>
      <c r="M795">
        <f t="shared" si="106"/>
        <v>1094920</v>
      </c>
      <c r="N795">
        <v>3024</v>
      </c>
      <c r="O795" s="42">
        <v>3246132</v>
      </c>
      <c r="P795" s="47">
        <f t="shared" si="110"/>
        <v>12984528</v>
      </c>
      <c r="Q795" s="26">
        <v>1110</v>
      </c>
      <c r="R795">
        <v>1180</v>
      </c>
      <c r="S795" s="19" t="s">
        <v>101</v>
      </c>
      <c r="T795" s="19" t="s">
        <v>122</v>
      </c>
      <c r="U795" s="24">
        <v>8.0000000000000004E-4</v>
      </c>
      <c r="W795">
        <f t="shared" si="104"/>
        <v>28320</v>
      </c>
      <c r="X795" s="50">
        <v>26640</v>
      </c>
      <c r="Y795">
        <f t="shared" si="109"/>
        <v>24</v>
      </c>
      <c r="AA795" s="63">
        <v>6</v>
      </c>
    </row>
    <row r="796" spans="1:27">
      <c r="A796">
        <v>795</v>
      </c>
      <c r="B796" t="s">
        <v>56</v>
      </c>
      <c r="C796">
        <v>5</v>
      </c>
      <c r="D796" s="35">
        <f t="shared" si="115"/>
        <v>516481819</v>
      </c>
      <c r="E796" s="38">
        <v>580004</v>
      </c>
      <c r="F796">
        <f t="shared" si="113"/>
        <v>10001</v>
      </c>
      <c r="H796" s="37">
        <v>28192449888</v>
      </c>
      <c r="I796" s="37">
        <f t="shared" si="112"/>
        <v>70879824</v>
      </c>
      <c r="J796" s="27">
        <v>4</v>
      </c>
      <c r="L796">
        <v>795</v>
      </c>
      <c r="M796">
        <f t="shared" si="106"/>
        <v>1097944</v>
      </c>
      <c r="N796">
        <v>3024</v>
      </c>
      <c r="O796" s="41">
        <v>3249440</v>
      </c>
      <c r="P796" s="47">
        <f t="shared" si="110"/>
        <v>12997760</v>
      </c>
      <c r="Q796" s="27">
        <v>1110</v>
      </c>
      <c r="R796">
        <v>1180</v>
      </c>
      <c r="S796" s="19" t="s">
        <v>102</v>
      </c>
      <c r="T796" s="19" t="s">
        <v>122</v>
      </c>
      <c r="U796" s="24">
        <v>8.0000000000000004E-4</v>
      </c>
      <c r="W796">
        <f t="shared" si="104"/>
        <v>28320</v>
      </c>
      <c r="X796" s="49">
        <v>26640</v>
      </c>
      <c r="Y796">
        <f t="shared" si="109"/>
        <v>24</v>
      </c>
      <c r="AA796" s="62">
        <v>6</v>
      </c>
    </row>
    <row r="797" spans="1:27">
      <c r="A797">
        <v>796</v>
      </c>
      <c r="B797" t="s">
        <v>56</v>
      </c>
      <c r="C797">
        <v>6</v>
      </c>
      <c r="D797" s="35">
        <f t="shared" si="115"/>
        <v>517061823</v>
      </c>
      <c r="E797" s="38">
        <v>590005</v>
      </c>
      <c r="F797">
        <f t="shared" si="113"/>
        <v>10001</v>
      </c>
      <c r="H797" s="37">
        <v>9418784328</v>
      </c>
      <c r="I797" s="37">
        <f t="shared" si="112"/>
        <v>-18773665560</v>
      </c>
      <c r="J797" s="26">
        <v>12</v>
      </c>
      <c r="L797">
        <v>796</v>
      </c>
      <c r="M797">
        <f t="shared" si="106"/>
        <v>1100968</v>
      </c>
      <c r="N797">
        <v>3024</v>
      </c>
      <c r="O797" s="42">
        <v>1083944</v>
      </c>
      <c r="P797" s="47">
        <f t="shared" si="110"/>
        <v>13007328</v>
      </c>
      <c r="Q797" s="26">
        <v>1110</v>
      </c>
      <c r="R797">
        <v>1180</v>
      </c>
      <c r="S797" s="19" t="s">
        <v>101</v>
      </c>
      <c r="T797" s="19" t="s">
        <v>122</v>
      </c>
      <c r="U797" s="24">
        <v>8.0000000000000004E-4</v>
      </c>
      <c r="W797">
        <f t="shared" si="104"/>
        <v>28320</v>
      </c>
      <c r="X797" s="50">
        <v>26640</v>
      </c>
      <c r="Y797">
        <f t="shared" si="109"/>
        <v>24</v>
      </c>
      <c r="AA797" s="63">
        <v>6</v>
      </c>
    </row>
    <row r="798" spans="1:27">
      <c r="A798">
        <v>797</v>
      </c>
      <c r="B798" t="s">
        <v>56</v>
      </c>
      <c r="C798">
        <v>7</v>
      </c>
      <c r="D798" s="35">
        <f t="shared" si="115"/>
        <v>517651828</v>
      </c>
      <c r="E798" s="38">
        <v>600006</v>
      </c>
      <c r="F798">
        <f t="shared" si="113"/>
        <v>10001</v>
      </c>
      <c r="H798" s="37">
        <v>9442464480</v>
      </c>
      <c r="I798" s="37">
        <f t="shared" si="112"/>
        <v>23680152</v>
      </c>
      <c r="J798" s="27">
        <v>12</v>
      </c>
      <c r="L798">
        <v>797</v>
      </c>
      <c r="M798">
        <f t="shared" si="106"/>
        <v>1103992</v>
      </c>
      <c r="N798">
        <v>3024</v>
      </c>
      <c r="O798" s="41">
        <v>1085086</v>
      </c>
      <c r="P798" s="47">
        <f t="shared" si="110"/>
        <v>13021032</v>
      </c>
      <c r="Q798" s="27">
        <v>1110</v>
      </c>
      <c r="R798">
        <v>1180</v>
      </c>
      <c r="S798" s="19" t="s">
        <v>101</v>
      </c>
      <c r="T798" s="19" t="s">
        <v>122</v>
      </c>
      <c r="U798" s="24">
        <v>8.0000000000000004E-4</v>
      </c>
      <c r="W798">
        <f t="shared" si="104"/>
        <v>28320</v>
      </c>
      <c r="X798" s="49">
        <v>26640</v>
      </c>
      <c r="Y798">
        <f t="shared" si="109"/>
        <v>24</v>
      </c>
      <c r="AA798" s="62">
        <v>6</v>
      </c>
    </row>
    <row r="799" spans="1:27">
      <c r="A799">
        <v>798</v>
      </c>
      <c r="B799" t="s">
        <v>56</v>
      </c>
      <c r="C799">
        <v>8</v>
      </c>
      <c r="D799" s="35">
        <f t="shared" si="115"/>
        <v>518251834</v>
      </c>
      <c r="E799" s="38">
        <v>610007</v>
      </c>
      <c r="F799">
        <f t="shared" si="113"/>
        <v>10001</v>
      </c>
      <c r="H799" s="37">
        <v>9466174368</v>
      </c>
      <c r="I799" s="37">
        <f t="shared" si="112"/>
        <v>23709888</v>
      </c>
      <c r="J799" s="26">
        <v>12</v>
      </c>
      <c r="L799">
        <v>798</v>
      </c>
      <c r="M799">
        <f t="shared" si="106"/>
        <v>1107016</v>
      </c>
      <c r="N799">
        <v>3024</v>
      </c>
      <c r="O799" s="42">
        <v>1086147</v>
      </c>
      <c r="P799" s="47">
        <f t="shared" si="110"/>
        <v>13033764</v>
      </c>
      <c r="Q799" s="26">
        <v>1110</v>
      </c>
      <c r="R799">
        <v>1180</v>
      </c>
      <c r="S799" s="19" t="s">
        <v>101</v>
      </c>
      <c r="T799" s="19" t="s">
        <v>122</v>
      </c>
      <c r="U799" s="24">
        <v>8.0000000000000004E-4</v>
      </c>
      <c r="W799">
        <f t="shared" si="104"/>
        <v>28320</v>
      </c>
      <c r="X799" s="50">
        <v>26640</v>
      </c>
      <c r="Y799">
        <f t="shared" si="109"/>
        <v>24</v>
      </c>
      <c r="AA799" s="63">
        <v>6</v>
      </c>
    </row>
    <row r="800" spans="1:27">
      <c r="A800">
        <v>799</v>
      </c>
      <c r="B800" t="s">
        <v>56</v>
      </c>
      <c r="C800">
        <v>9</v>
      </c>
      <c r="D800" s="35">
        <f t="shared" si="115"/>
        <v>518861841</v>
      </c>
      <c r="E800" s="38">
        <v>620008</v>
      </c>
      <c r="F800">
        <f t="shared" si="113"/>
        <v>10001</v>
      </c>
      <c r="H800" s="37">
        <v>6328982376</v>
      </c>
      <c r="I800" s="37">
        <f t="shared" si="112"/>
        <v>-3137191992</v>
      </c>
      <c r="J800" s="27">
        <v>18</v>
      </c>
      <c r="L800">
        <v>799</v>
      </c>
      <c r="M800">
        <f t="shared" si="106"/>
        <v>1110040</v>
      </c>
      <c r="N800">
        <v>3024</v>
      </c>
      <c r="O800" s="41">
        <v>725116</v>
      </c>
      <c r="P800" s="47">
        <f t="shared" si="110"/>
        <v>13052088</v>
      </c>
      <c r="Q800" s="27">
        <v>1110</v>
      </c>
      <c r="R800">
        <v>1180</v>
      </c>
      <c r="S800" s="19" t="s">
        <v>101</v>
      </c>
      <c r="T800" s="19" t="s">
        <v>122</v>
      </c>
      <c r="U800" s="24">
        <v>8.0000000000000004E-4</v>
      </c>
      <c r="W800">
        <f t="shared" si="104"/>
        <v>28320</v>
      </c>
      <c r="X800" s="49">
        <v>26640</v>
      </c>
      <c r="Y800">
        <f t="shared" si="109"/>
        <v>24</v>
      </c>
      <c r="AA800" s="62">
        <v>6</v>
      </c>
    </row>
    <row r="801" spans="1:27">
      <c r="A801">
        <v>800</v>
      </c>
      <c r="B801" t="s">
        <v>56</v>
      </c>
      <c r="C801">
        <v>10</v>
      </c>
      <c r="D801" s="35">
        <f t="shared" si="115"/>
        <v>519481849</v>
      </c>
      <c r="E801" s="38">
        <v>630009</v>
      </c>
      <c r="F801">
        <f t="shared" si="113"/>
        <v>10001</v>
      </c>
      <c r="H801" s="37">
        <v>6344834544</v>
      </c>
      <c r="I801" s="37">
        <f t="shared" si="112"/>
        <v>15852168</v>
      </c>
      <c r="J801" s="26">
        <v>18</v>
      </c>
      <c r="L801">
        <v>800</v>
      </c>
      <c r="M801">
        <f t="shared" si="106"/>
        <v>1113064</v>
      </c>
      <c r="N801">
        <v>3024</v>
      </c>
      <c r="O801" s="42">
        <v>725846</v>
      </c>
      <c r="P801" s="47">
        <f t="shared" si="110"/>
        <v>13065228</v>
      </c>
      <c r="Q801" s="26">
        <v>1110</v>
      </c>
      <c r="R801">
        <v>1180</v>
      </c>
      <c r="S801" s="19" t="s">
        <v>102</v>
      </c>
      <c r="T801" s="19" t="s">
        <v>122</v>
      </c>
      <c r="U801" s="24">
        <v>8.0000000000000004E-4</v>
      </c>
      <c r="W801">
        <f t="shared" si="104"/>
        <v>28320</v>
      </c>
      <c r="X801" s="50">
        <v>26640</v>
      </c>
      <c r="Y801">
        <f t="shared" si="109"/>
        <v>24</v>
      </c>
      <c r="AA801" s="63">
        <v>6</v>
      </c>
    </row>
    <row r="802" spans="1:27">
      <c r="A802" s="6">
        <v>801</v>
      </c>
      <c r="B802" s="6" t="s">
        <v>57</v>
      </c>
      <c r="C802" s="6">
        <v>1</v>
      </c>
      <c r="D802" s="36">
        <f>D801+E801</f>
        <v>520111858</v>
      </c>
      <c r="E802" s="39">
        <v>50000000</v>
      </c>
      <c r="F802" s="6">
        <f t="shared" si="113"/>
        <v>49369991</v>
      </c>
      <c r="H802" s="37">
        <v>10090788814</v>
      </c>
      <c r="I802" s="37">
        <f t="shared" si="112"/>
        <v>3745954270</v>
      </c>
      <c r="J802" s="27">
        <v>12</v>
      </c>
      <c r="L802" s="6">
        <v>801</v>
      </c>
      <c r="M802">
        <f t="shared" si="106"/>
        <v>1163064</v>
      </c>
      <c r="N802">
        <v>50000</v>
      </c>
      <c r="O802" s="41">
        <v>1143933</v>
      </c>
      <c r="P802" s="47">
        <f t="shared" si="110"/>
        <v>13727196</v>
      </c>
      <c r="Q802" s="27">
        <v>1120</v>
      </c>
      <c r="R802">
        <v>1190</v>
      </c>
      <c r="S802" s="19" t="s">
        <v>101</v>
      </c>
      <c r="T802" s="19" t="s">
        <v>122</v>
      </c>
      <c r="U802" s="24">
        <v>8.0000000000000004E-4</v>
      </c>
      <c r="W802">
        <f t="shared" si="104"/>
        <v>28560</v>
      </c>
      <c r="X802" s="49">
        <v>26880</v>
      </c>
      <c r="Y802">
        <f t="shared" si="109"/>
        <v>24</v>
      </c>
      <c r="AA802" s="62">
        <v>6</v>
      </c>
    </row>
    <row r="803" spans="1:27">
      <c r="A803">
        <v>802</v>
      </c>
      <c r="B803" t="s">
        <v>57</v>
      </c>
      <c r="C803">
        <v>2</v>
      </c>
      <c r="D803" s="35">
        <f t="shared" ref="D803:D811" si="116">D802+E802</f>
        <v>570111858</v>
      </c>
      <c r="E803" s="38">
        <v>1000001</v>
      </c>
      <c r="F803">
        <f t="shared" si="113"/>
        <v>-48999999</v>
      </c>
      <c r="H803" s="37">
        <v>10116000022</v>
      </c>
      <c r="I803" s="37">
        <f t="shared" si="112"/>
        <v>25211208</v>
      </c>
      <c r="J803" s="26">
        <v>12</v>
      </c>
      <c r="L803">
        <v>802</v>
      </c>
      <c r="M803">
        <f t="shared" si="106"/>
        <v>1166574</v>
      </c>
      <c r="N803">
        <v>3510</v>
      </c>
      <c r="O803" s="42">
        <v>1175734</v>
      </c>
      <c r="P803" s="47">
        <f t="shared" si="110"/>
        <v>14108808</v>
      </c>
      <c r="Q803" s="26">
        <v>1120</v>
      </c>
      <c r="R803">
        <v>1190</v>
      </c>
      <c r="S803" s="19" t="s">
        <v>101</v>
      </c>
      <c r="T803" s="19" t="s">
        <v>122</v>
      </c>
      <c r="U803" s="24">
        <v>8.0000000000000004E-4</v>
      </c>
      <c r="W803">
        <f t="shared" si="104"/>
        <v>28560</v>
      </c>
      <c r="X803" s="50">
        <v>26880</v>
      </c>
      <c r="Y803">
        <f t="shared" si="109"/>
        <v>24</v>
      </c>
      <c r="AA803" s="63">
        <v>6</v>
      </c>
    </row>
    <row r="804" spans="1:27">
      <c r="A804">
        <v>803</v>
      </c>
      <c r="B804" t="s">
        <v>57</v>
      </c>
      <c r="C804">
        <v>3</v>
      </c>
      <c r="D804" s="35">
        <f t="shared" si="116"/>
        <v>571111859</v>
      </c>
      <c r="E804" s="38">
        <v>1100002</v>
      </c>
      <c r="F804">
        <f t="shared" si="113"/>
        <v>100001</v>
      </c>
      <c r="H804" s="37">
        <v>30431335980</v>
      </c>
      <c r="I804" s="37">
        <f t="shared" si="112"/>
        <v>20315335958</v>
      </c>
      <c r="J804" s="27">
        <v>4</v>
      </c>
      <c r="L804">
        <v>803</v>
      </c>
      <c r="M804">
        <f t="shared" si="106"/>
        <v>1170084</v>
      </c>
      <c r="N804">
        <v>3510</v>
      </c>
      <c r="O804" s="41">
        <v>3531632</v>
      </c>
      <c r="P804" s="47">
        <f t="shared" si="110"/>
        <v>14126528</v>
      </c>
      <c r="Q804" s="27">
        <v>1120</v>
      </c>
      <c r="R804">
        <v>1190</v>
      </c>
      <c r="S804" s="19" t="s">
        <v>101</v>
      </c>
      <c r="T804" s="19" t="s">
        <v>122</v>
      </c>
      <c r="U804" s="24">
        <v>8.0000000000000004E-4</v>
      </c>
      <c r="W804">
        <f t="shared" si="104"/>
        <v>28560</v>
      </c>
      <c r="X804" s="49">
        <v>26880</v>
      </c>
      <c r="Y804">
        <f t="shared" si="109"/>
        <v>24</v>
      </c>
      <c r="AA804" s="62">
        <v>6</v>
      </c>
    </row>
    <row r="805" spans="1:27">
      <c r="A805">
        <v>804</v>
      </c>
      <c r="B805" t="s">
        <v>57</v>
      </c>
      <c r="C805">
        <v>4</v>
      </c>
      <c r="D805" s="35">
        <f t="shared" si="116"/>
        <v>572211861</v>
      </c>
      <c r="E805" s="38">
        <v>1200003</v>
      </c>
      <c r="F805">
        <f t="shared" si="113"/>
        <v>100001</v>
      </c>
      <c r="H805" s="37">
        <v>30507177248</v>
      </c>
      <c r="I805" s="37">
        <f t="shared" si="112"/>
        <v>75841268</v>
      </c>
      <c r="J805" s="26">
        <v>4</v>
      </c>
      <c r="L805">
        <v>804</v>
      </c>
      <c r="M805">
        <f t="shared" si="106"/>
        <v>1173594</v>
      </c>
      <c r="N805">
        <v>3510</v>
      </c>
      <c r="O805" s="42">
        <v>3534976</v>
      </c>
      <c r="P805" s="47">
        <f t="shared" si="110"/>
        <v>14139904</v>
      </c>
      <c r="Q805" s="26">
        <v>1120</v>
      </c>
      <c r="R805">
        <v>1190</v>
      </c>
      <c r="S805" s="19" t="s">
        <v>101</v>
      </c>
      <c r="T805" s="19" t="s">
        <v>122</v>
      </c>
      <c r="U805" s="24">
        <v>8.0000000000000004E-4</v>
      </c>
      <c r="W805">
        <f t="shared" si="104"/>
        <v>28560</v>
      </c>
      <c r="X805" s="50">
        <v>26880</v>
      </c>
      <c r="Y805">
        <f t="shared" si="109"/>
        <v>24</v>
      </c>
      <c r="AA805" s="63">
        <v>6</v>
      </c>
    </row>
    <row r="806" spans="1:27">
      <c r="A806">
        <v>805</v>
      </c>
      <c r="B806" t="s">
        <v>57</v>
      </c>
      <c r="C806">
        <v>5</v>
      </c>
      <c r="D806" s="35">
        <f t="shared" si="116"/>
        <v>573411864</v>
      </c>
      <c r="E806" s="38">
        <v>1300004</v>
      </c>
      <c r="F806">
        <f t="shared" si="113"/>
        <v>100001</v>
      </c>
      <c r="H806" s="37">
        <v>12233245176</v>
      </c>
      <c r="I806" s="37">
        <f t="shared" si="112"/>
        <v>-18273932072</v>
      </c>
      <c r="J806" s="27">
        <v>10</v>
      </c>
      <c r="L806">
        <v>805</v>
      </c>
      <c r="M806">
        <f t="shared" si="106"/>
        <v>1177104</v>
      </c>
      <c r="N806">
        <v>3510</v>
      </c>
      <c r="O806" s="41">
        <v>1415422</v>
      </c>
      <c r="P806" s="47">
        <f t="shared" si="110"/>
        <v>14154220</v>
      </c>
      <c r="Q806" s="27">
        <v>1120</v>
      </c>
      <c r="R806">
        <v>1190</v>
      </c>
      <c r="S806" s="19" t="s">
        <v>102</v>
      </c>
      <c r="T806" s="19" t="s">
        <v>122</v>
      </c>
      <c r="U806" s="24">
        <v>8.0000000000000004E-4</v>
      </c>
      <c r="W806">
        <f t="shared" ref="W806:W869" si="117">Y806*R806</f>
        <v>28560</v>
      </c>
      <c r="X806" s="49">
        <v>26880</v>
      </c>
      <c r="Y806">
        <f t="shared" si="109"/>
        <v>24</v>
      </c>
      <c r="AA806" s="62">
        <v>6</v>
      </c>
    </row>
    <row r="807" spans="1:27">
      <c r="A807">
        <v>806</v>
      </c>
      <c r="B807" t="s">
        <v>57</v>
      </c>
      <c r="C807">
        <v>6</v>
      </c>
      <c r="D807" s="35">
        <f t="shared" si="116"/>
        <v>574711868</v>
      </c>
      <c r="E807" s="38">
        <v>1400005</v>
      </c>
      <c r="F807">
        <f t="shared" si="113"/>
        <v>100001</v>
      </c>
      <c r="H807" s="37">
        <v>12263657252</v>
      </c>
      <c r="I807" s="37">
        <f t="shared" si="112"/>
        <v>30412076</v>
      </c>
      <c r="J807" s="26">
        <v>10</v>
      </c>
      <c r="L807">
        <v>806</v>
      </c>
      <c r="M807">
        <f t="shared" si="106"/>
        <v>1180614</v>
      </c>
      <c r="N807">
        <v>3510</v>
      </c>
      <c r="O807" s="42">
        <v>1416757</v>
      </c>
      <c r="P807" s="47">
        <f t="shared" si="110"/>
        <v>14167570</v>
      </c>
      <c r="Q807" s="26">
        <v>1120</v>
      </c>
      <c r="R807">
        <v>1190</v>
      </c>
      <c r="S807" s="19" t="s">
        <v>101</v>
      </c>
      <c r="T807" s="19" t="s">
        <v>122</v>
      </c>
      <c r="U807" s="24">
        <v>8.0000000000000004E-4</v>
      </c>
      <c r="W807">
        <f t="shared" si="117"/>
        <v>28560</v>
      </c>
      <c r="X807" s="50">
        <v>26880</v>
      </c>
      <c r="Y807">
        <f t="shared" si="109"/>
        <v>24</v>
      </c>
      <c r="AA807" s="63">
        <v>6</v>
      </c>
    </row>
    <row r="808" spans="1:27">
      <c r="A808">
        <v>807</v>
      </c>
      <c r="B808" t="s">
        <v>57</v>
      </c>
      <c r="C808">
        <v>7</v>
      </c>
      <c r="D808" s="35">
        <f t="shared" si="116"/>
        <v>576111873</v>
      </c>
      <c r="E808" s="38">
        <v>1500006</v>
      </c>
      <c r="F808">
        <f t="shared" si="113"/>
        <v>100001</v>
      </c>
      <c r="H808" s="37">
        <v>10242527886</v>
      </c>
      <c r="I808" s="37">
        <f t="shared" si="112"/>
        <v>-2021129366</v>
      </c>
      <c r="J808" s="27">
        <v>12</v>
      </c>
      <c r="L808">
        <v>807</v>
      </c>
      <c r="M808">
        <f t="shared" si="106"/>
        <v>1184124</v>
      </c>
      <c r="N808">
        <v>3510</v>
      </c>
      <c r="O808" s="41">
        <v>1181518</v>
      </c>
      <c r="P808" s="47">
        <f t="shared" si="110"/>
        <v>14178216</v>
      </c>
      <c r="Q808" s="27">
        <v>1120</v>
      </c>
      <c r="R808">
        <v>1190</v>
      </c>
      <c r="S808" s="19" t="s">
        <v>101</v>
      </c>
      <c r="T808" s="19" t="s">
        <v>122</v>
      </c>
      <c r="U808" s="24">
        <v>8.0000000000000004E-4</v>
      </c>
      <c r="W808">
        <f t="shared" si="117"/>
        <v>28560</v>
      </c>
      <c r="X808" s="49">
        <v>26880</v>
      </c>
      <c r="Y808">
        <f t="shared" si="109"/>
        <v>24</v>
      </c>
      <c r="AA808" s="62">
        <v>6</v>
      </c>
    </row>
    <row r="809" spans="1:27">
      <c r="A809">
        <v>808</v>
      </c>
      <c r="B809" t="s">
        <v>57</v>
      </c>
      <c r="C809">
        <v>8</v>
      </c>
      <c r="D809" s="35">
        <f t="shared" si="116"/>
        <v>577611879</v>
      </c>
      <c r="E809" s="38">
        <v>1600007</v>
      </c>
      <c r="F809">
        <f t="shared" si="113"/>
        <v>100001</v>
      </c>
      <c r="H809" s="37">
        <v>10267927868</v>
      </c>
      <c r="I809" s="37">
        <f t="shared" si="112"/>
        <v>25399982</v>
      </c>
      <c r="J809" s="26">
        <v>12</v>
      </c>
      <c r="L809">
        <v>808</v>
      </c>
      <c r="M809">
        <f t="shared" si="106"/>
        <v>1187634</v>
      </c>
      <c r="N809">
        <v>3510</v>
      </c>
      <c r="O809" s="42">
        <v>1182682</v>
      </c>
      <c r="P809" s="47">
        <f t="shared" si="110"/>
        <v>14192184</v>
      </c>
      <c r="Q809" s="26">
        <v>1120</v>
      </c>
      <c r="R809">
        <v>1190</v>
      </c>
      <c r="S809" s="19" t="s">
        <v>101</v>
      </c>
      <c r="T809" s="19" t="s">
        <v>122</v>
      </c>
      <c r="U809" s="24">
        <v>8.0000000000000004E-4</v>
      </c>
      <c r="W809">
        <f t="shared" si="117"/>
        <v>28560</v>
      </c>
      <c r="X809" s="50">
        <v>26880</v>
      </c>
      <c r="Y809">
        <f t="shared" si="109"/>
        <v>24</v>
      </c>
      <c r="AA809" s="63">
        <v>6</v>
      </c>
    </row>
    <row r="810" spans="1:27">
      <c r="A810">
        <v>809</v>
      </c>
      <c r="B810" t="s">
        <v>57</v>
      </c>
      <c r="C810">
        <v>9</v>
      </c>
      <c r="D810" s="35">
        <f t="shared" si="116"/>
        <v>579211886</v>
      </c>
      <c r="E810" s="38">
        <v>1700008</v>
      </c>
      <c r="F810">
        <f t="shared" si="113"/>
        <v>100001</v>
      </c>
      <c r="H810" s="37">
        <v>6864813500</v>
      </c>
      <c r="I810" s="37">
        <f t="shared" si="112"/>
        <v>-3403114368</v>
      </c>
      <c r="J810" s="27">
        <v>18</v>
      </c>
      <c r="L810">
        <v>809</v>
      </c>
      <c r="M810">
        <f t="shared" si="106"/>
        <v>1191144</v>
      </c>
      <c r="N810">
        <v>3510</v>
      </c>
      <c r="O810" s="41">
        <v>789552</v>
      </c>
      <c r="P810" s="47">
        <f t="shared" si="110"/>
        <v>14211936</v>
      </c>
      <c r="Q810" s="27">
        <v>1120</v>
      </c>
      <c r="R810">
        <v>1190</v>
      </c>
      <c r="S810" s="19" t="s">
        <v>101</v>
      </c>
      <c r="T810" s="19" t="s">
        <v>122</v>
      </c>
      <c r="U810" s="24">
        <v>8.0000000000000004E-4</v>
      </c>
      <c r="W810">
        <f t="shared" si="117"/>
        <v>28560</v>
      </c>
      <c r="X810" s="49">
        <v>26880</v>
      </c>
      <c r="Y810">
        <f t="shared" si="109"/>
        <v>24</v>
      </c>
      <c r="AA810" s="62">
        <v>6</v>
      </c>
    </row>
    <row r="811" spans="1:27">
      <c r="A811">
        <v>810</v>
      </c>
      <c r="B811" t="s">
        <v>57</v>
      </c>
      <c r="C811">
        <v>10</v>
      </c>
      <c r="D811" s="35">
        <f t="shared" si="116"/>
        <v>580911894</v>
      </c>
      <c r="E811" s="38">
        <v>1800009</v>
      </c>
      <c r="F811">
        <f t="shared" si="113"/>
        <v>100001</v>
      </c>
      <c r="H811" s="37">
        <v>6881795094</v>
      </c>
      <c r="I811" s="37">
        <f t="shared" si="112"/>
        <v>16981594</v>
      </c>
      <c r="J811" s="26">
        <v>18</v>
      </c>
      <c r="L811">
        <v>810</v>
      </c>
      <c r="M811">
        <f t="shared" si="106"/>
        <v>1194654</v>
      </c>
      <c r="N811">
        <v>3510</v>
      </c>
      <c r="O811" s="42">
        <v>790357</v>
      </c>
      <c r="P811" s="47">
        <f t="shared" si="110"/>
        <v>14226426</v>
      </c>
      <c r="Q811" s="26">
        <v>1120</v>
      </c>
      <c r="R811">
        <v>1190</v>
      </c>
      <c r="S811" s="19" t="s">
        <v>102</v>
      </c>
      <c r="T811" s="19" t="s">
        <v>122</v>
      </c>
      <c r="U811" s="24">
        <v>8.0000000000000004E-4</v>
      </c>
      <c r="W811">
        <f t="shared" si="117"/>
        <v>28560</v>
      </c>
      <c r="X811" s="50">
        <v>26880</v>
      </c>
      <c r="Y811">
        <f t="shared" si="109"/>
        <v>24</v>
      </c>
      <c r="AA811" s="63">
        <v>6</v>
      </c>
    </row>
    <row r="812" spans="1:27">
      <c r="A812" s="6">
        <v>811</v>
      </c>
      <c r="B812" s="6" t="s">
        <v>58</v>
      </c>
      <c r="C812" s="6">
        <v>1</v>
      </c>
      <c r="D812" s="36">
        <f>D811+E811</f>
        <v>582711903</v>
      </c>
      <c r="E812" s="39">
        <v>50000000</v>
      </c>
      <c r="F812" s="6">
        <f t="shared" si="113"/>
        <v>48199991</v>
      </c>
      <c r="H812" s="37">
        <v>31040709330</v>
      </c>
      <c r="I812" s="37">
        <f t="shared" si="112"/>
        <v>24158914236</v>
      </c>
      <c r="J812" s="27">
        <v>4</v>
      </c>
      <c r="L812" s="6">
        <v>811</v>
      </c>
      <c r="M812">
        <f t="shared" si="106"/>
        <v>1198164</v>
      </c>
      <c r="N812">
        <v>3510</v>
      </c>
      <c r="O812" s="41">
        <v>3559628</v>
      </c>
      <c r="P812" s="47">
        <f t="shared" si="110"/>
        <v>14238512</v>
      </c>
      <c r="Q812" s="27">
        <v>1130</v>
      </c>
      <c r="R812">
        <v>1200</v>
      </c>
      <c r="S812" s="19" t="s">
        <v>101</v>
      </c>
      <c r="T812" s="19" t="s">
        <v>122</v>
      </c>
      <c r="U812" s="24">
        <v>8.0000000000000004E-4</v>
      </c>
      <c r="W812">
        <f t="shared" si="117"/>
        <v>28800</v>
      </c>
      <c r="X812" s="49">
        <v>27120</v>
      </c>
      <c r="Y812">
        <f t="shared" si="109"/>
        <v>24</v>
      </c>
      <c r="AA812" s="62">
        <v>6</v>
      </c>
    </row>
    <row r="813" spans="1:27">
      <c r="A813">
        <v>812</v>
      </c>
      <c r="B813" t="s">
        <v>58</v>
      </c>
      <c r="C813">
        <v>2</v>
      </c>
      <c r="D813" s="35">
        <f t="shared" ref="D813:D820" si="118">D812+E812</f>
        <v>632711903</v>
      </c>
      <c r="E813" s="38">
        <v>1000001</v>
      </c>
      <c r="F813">
        <f t="shared" si="113"/>
        <v>-48999999</v>
      </c>
      <c r="H813" s="37">
        <v>31117305694</v>
      </c>
      <c r="I813" s="37">
        <f t="shared" si="112"/>
        <v>76596364</v>
      </c>
      <c r="J813" s="26">
        <v>4</v>
      </c>
      <c r="L813">
        <v>812</v>
      </c>
      <c r="M813">
        <f t="shared" si="106"/>
        <v>1201674</v>
      </c>
      <c r="N813">
        <v>3510</v>
      </c>
      <c r="O813" s="42">
        <v>3563408</v>
      </c>
      <c r="P813" s="47">
        <f t="shared" si="110"/>
        <v>14253632</v>
      </c>
      <c r="Q813" s="26">
        <v>1130</v>
      </c>
      <c r="R813">
        <v>1200</v>
      </c>
      <c r="S813" s="19" t="s">
        <v>101</v>
      </c>
      <c r="T813" s="19" t="s">
        <v>122</v>
      </c>
      <c r="U813" s="24">
        <v>8.0000000000000004E-4</v>
      </c>
      <c r="W813">
        <f t="shared" si="117"/>
        <v>28800</v>
      </c>
      <c r="X813" s="50">
        <v>27120</v>
      </c>
      <c r="Y813">
        <f t="shared" si="109"/>
        <v>24</v>
      </c>
      <c r="AA813" s="63">
        <v>6</v>
      </c>
    </row>
    <row r="814" spans="1:27">
      <c r="A814">
        <v>813</v>
      </c>
      <c r="B814" t="s">
        <v>58</v>
      </c>
      <c r="C814">
        <v>3</v>
      </c>
      <c r="D814" s="35">
        <f t="shared" si="118"/>
        <v>633711904</v>
      </c>
      <c r="E814" s="38">
        <v>1100002</v>
      </c>
      <c r="F814">
        <f t="shared" si="113"/>
        <v>100001</v>
      </c>
      <c r="H814" s="37">
        <v>10395399380</v>
      </c>
      <c r="I814" s="37">
        <f t="shared" si="112"/>
        <v>-20721906314</v>
      </c>
      <c r="J814" s="27">
        <v>12</v>
      </c>
      <c r="L814">
        <v>813</v>
      </c>
      <c r="M814">
        <f t="shared" si="106"/>
        <v>1205184</v>
      </c>
      <c r="N814">
        <v>3510</v>
      </c>
      <c r="O814" s="41">
        <v>1188711</v>
      </c>
      <c r="P814" s="47">
        <f t="shared" si="110"/>
        <v>14264532</v>
      </c>
      <c r="Q814" s="27">
        <v>1130</v>
      </c>
      <c r="R814">
        <v>1200</v>
      </c>
      <c r="S814" s="19" t="s">
        <v>101</v>
      </c>
      <c r="T814" s="19" t="s">
        <v>122</v>
      </c>
      <c r="U814" s="24">
        <v>8.0000000000000004E-4</v>
      </c>
      <c r="W814">
        <f t="shared" si="117"/>
        <v>28800</v>
      </c>
      <c r="X814" s="49">
        <v>27120</v>
      </c>
      <c r="Y814">
        <f t="shared" si="109"/>
        <v>24</v>
      </c>
      <c r="AA814" s="62">
        <v>6</v>
      </c>
    </row>
    <row r="815" spans="1:27">
      <c r="A815">
        <v>814</v>
      </c>
      <c r="B815" t="s">
        <v>58</v>
      </c>
      <c r="C815">
        <v>4</v>
      </c>
      <c r="D815" s="35">
        <f t="shared" si="118"/>
        <v>634811906</v>
      </c>
      <c r="E815" s="38">
        <v>1200003</v>
      </c>
      <c r="F815">
        <f t="shared" si="113"/>
        <v>100001</v>
      </c>
      <c r="H815" s="37">
        <v>10420987988</v>
      </c>
      <c r="I815" s="37">
        <f t="shared" si="112"/>
        <v>25588608</v>
      </c>
      <c r="J815" s="26">
        <v>12</v>
      </c>
      <c r="L815">
        <v>814</v>
      </c>
      <c r="M815">
        <f t="shared" ref="M815:M878" si="119">M814+N815</f>
        <v>1208694</v>
      </c>
      <c r="N815">
        <v>3510</v>
      </c>
      <c r="O815" s="42">
        <v>1189950</v>
      </c>
      <c r="P815" s="47">
        <f t="shared" si="110"/>
        <v>14279400</v>
      </c>
      <c r="Q815" s="26">
        <v>1130</v>
      </c>
      <c r="R815">
        <v>1200</v>
      </c>
      <c r="S815" s="19" t="s">
        <v>101</v>
      </c>
      <c r="T815" s="19" t="s">
        <v>122</v>
      </c>
      <c r="U815" s="24">
        <v>8.0000000000000004E-4</v>
      </c>
      <c r="W815">
        <f t="shared" si="117"/>
        <v>28800</v>
      </c>
      <c r="X815" s="50">
        <v>27120</v>
      </c>
      <c r="Y815">
        <f t="shared" si="109"/>
        <v>24</v>
      </c>
      <c r="AA815" s="63">
        <v>6</v>
      </c>
    </row>
    <row r="816" spans="1:27">
      <c r="A816">
        <v>815</v>
      </c>
      <c r="B816" t="s">
        <v>58</v>
      </c>
      <c r="C816">
        <v>5</v>
      </c>
      <c r="D816" s="35">
        <f t="shared" si="118"/>
        <v>636011909</v>
      </c>
      <c r="E816" s="38">
        <v>1300004</v>
      </c>
      <c r="F816">
        <f t="shared" si="113"/>
        <v>100001</v>
      </c>
      <c r="H816" s="37">
        <v>6967017712</v>
      </c>
      <c r="I816" s="37">
        <f t="shared" si="112"/>
        <v>-3453970276</v>
      </c>
      <c r="J816" s="27">
        <v>18</v>
      </c>
      <c r="L816">
        <v>815</v>
      </c>
      <c r="M816">
        <f t="shared" si="119"/>
        <v>1212204</v>
      </c>
      <c r="N816">
        <v>3510</v>
      </c>
      <c r="O816" s="41">
        <v>794407</v>
      </c>
      <c r="P816" s="47">
        <f t="shared" si="110"/>
        <v>14299326</v>
      </c>
      <c r="Q816" s="27">
        <v>1130</v>
      </c>
      <c r="R816">
        <v>1200</v>
      </c>
      <c r="S816" s="19" t="s">
        <v>102</v>
      </c>
      <c r="T816" s="19" t="s">
        <v>122</v>
      </c>
      <c r="U816" s="24">
        <v>8.0000000000000004E-4</v>
      </c>
      <c r="W816">
        <f t="shared" si="117"/>
        <v>28800</v>
      </c>
      <c r="X816" s="49">
        <v>27120</v>
      </c>
      <c r="Y816">
        <f t="shared" si="109"/>
        <v>24</v>
      </c>
      <c r="AA816" s="62">
        <v>6</v>
      </c>
    </row>
    <row r="817" spans="1:27">
      <c r="A817">
        <v>816</v>
      </c>
      <c r="B817" t="s">
        <v>58</v>
      </c>
      <c r="C817">
        <v>6</v>
      </c>
      <c r="D817" s="35">
        <f t="shared" si="118"/>
        <v>637311913</v>
      </c>
      <c r="E817" s="38">
        <v>1400005</v>
      </c>
      <c r="F817">
        <f t="shared" si="113"/>
        <v>100001</v>
      </c>
      <c r="H817" s="37">
        <v>6984125180</v>
      </c>
      <c r="I817" s="37">
        <f t="shared" si="112"/>
        <v>17107468</v>
      </c>
      <c r="J817" s="26">
        <v>18</v>
      </c>
      <c r="L817">
        <v>816</v>
      </c>
      <c r="M817">
        <f t="shared" si="119"/>
        <v>1215714</v>
      </c>
      <c r="N817">
        <v>3510</v>
      </c>
      <c r="O817" s="42">
        <v>795190</v>
      </c>
      <c r="P817" s="47">
        <f t="shared" si="110"/>
        <v>14313420</v>
      </c>
      <c r="Q817" s="26">
        <v>1130</v>
      </c>
      <c r="R817">
        <v>1200</v>
      </c>
      <c r="S817" s="19" t="s">
        <v>101</v>
      </c>
      <c r="T817" s="19" t="s">
        <v>122</v>
      </c>
      <c r="U817" s="24">
        <v>8.4999999999999995E-4</v>
      </c>
      <c r="W817">
        <f t="shared" si="117"/>
        <v>28800</v>
      </c>
      <c r="X817" s="50">
        <v>27120</v>
      </c>
      <c r="Y817">
        <f t="shared" si="109"/>
        <v>24</v>
      </c>
      <c r="AA817" s="63">
        <v>6</v>
      </c>
    </row>
    <row r="818" spans="1:27">
      <c r="A818">
        <v>817</v>
      </c>
      <c r="B818" t="s">
        <v>58</v>
      </c>
      <c r="C818">
        <v>7</v>
      </c>
      <c r="D818" s="35">
        <f t="shared" si="118"/>
        <v>638711918</v>
      </c>
      <c r="E818" s="38">
        <v>1500006</v>
      </c>
      <c r="F818">
        <f t="shared" si="113"/>
        <v>100001</v>
      </c>
      <c r="H818" s="37">
        <v>7001253664</v>
      </c>
      <c r="I818" s="37">
        <f t="shared" si="112"/>
        <v>17128484</v>
      </c>
      <c r="J818" s="27">
        <v>18</v>
      </c>
      <c r="L818">
        <v>817</v>
      </c>
      <c r="M818">
        <f t="shared" si="119"/>
        <v>1219224</v>
      </c>
      <c r="N818">
        <v>3510</v>
      </c>
      <c r="O818" s="41">
        <v>796028</v>
      </c>
      <c r="P818" s="47">
        <f t="shared" si="110"/>
        <v>14328504</v>
      </c>
      <c r="Q818" s="27">
        <v>1130</v>
      </c>
      <c r="R818">
        <v>1200</v>
      </c>
      <c r="S818" s="19" t="s">
        <v>101</v>
      </c>
      <c r="T818" s="19" t="s">
        <v>122</v>
      </c>
      <c r="U818" s="24">
        <v>8.4999999999999995E-4</v>
      </c>
      <c r="W818">
        <f t="shared" si="117"/>
        <v>28800</v>
      </c>
      <c r="X818" s="49">
        <v>27120</v>
      </c>
      <c r="Y818">
        <f t="shared" si="109"/>
        <v>24</v>
      </c>
      <c r="AA818" s="62">
        <v>6</v>
      </c>
    </row>
    <row r="819" spans="1:27">
      <c r="A819">
        <v>818</v>
      </c>
      <c r="B819" t="s">
        <v>58</v>
      </c>
      <c r="C819">
        <v>8</v>
      </c>
      <c r="D819" s="35">
        <f t="shared" si="118"/>
        <v>640211924</v>
      </c>
      <c r="E819" s="38">
        <v>1600007</v>
      </c>
      <c r="F819">
        <f t="shared" si="113"/>
        <v>100001</v>
      </c>
      <c r="H819" s="37">
        <v>7894716566</v>
      </c>
      <c r="I819" s="37">
        <f t="shared" si="112"/>
        <v>893462902</v>
      </c>
      <c r="J819" s="26">
        <v>16</v>
      </c>
      <c r="L819">
        <v>818</v>
      </c>
      <c r="M819">
        <f t="shared" si="119"/>
        <v>1222734</v>
      </c>
      <c r="N819">
        <v>3510</v>
      </c>
      <c r="O819" s="42">
        <v>896295</v>
      </c>
      <c r="P819" s="47">
        <f t="shared" si="110"/>
        <v>14340720</v>
      </c>
      <c r="Q819" s="26">
        <v>1130</v>
      </c>
      <c r="R819">
        <v>1200</v>
      </c>
      <c r="S819" s="19" t="s">
        <v>101</v>
      </c>
      <c r="T819" s="19" t="s">
        <v>122</v>
      </c>
      <c r="U819" s="24">
        <v>8.4999999999999995E-4</v>
      </c>
      <c r="W819">
        <f t="shared" si="117"/>
        <v>28800</v>
      </c>
      <c r="X819" s="50">
        <v>27120</v>
      </c>
      <c r="Y819">
        <f t="shared" si="109"/>
        <v>24</v>
      </c>
      <c r="AA819" s="63">
        <v>6</v>
      </c>
    </row>
    <row r="820" spans="1:27">
      <c r="A820">
        <v>819</v>
      </c>
      <c r="B820" t="s">
        <v>58</v>
      </c>
      <c r="C820">
        <v>9</v>
      </c>
      <c r="D820" s="35">
        <f t="shared" si="118"/>
        <v>641811931</v>
      </c>
      <c r="E820" s="38">
        <v>1700008</v>
      </c>
      <c r="F820">
        <f t="shared" si="113"/>
        <v>100001</v>
      </c>
      <c r="H820" s="37">
        <v>7914030862</v>
      </c>
      <c r="I820" s="37">
        <f t="shared" si="112"/>
        <v>19314296</v>
      </c>
      <c r="J820" s="27">
        <v>16</v>
      </c>
      <c r="L820">
        <v>819</v>
      </c>
      <c r="M820">
        <f t="shared" si="119"/>
        <v>1226244</v>
      </c>
      <c r="N820">
        <v>3510</v>
      </c>
      <c r="O820" s="41">
        <v>897218</v>
      </c>
      <c r="P820" s="47">
        <f t="shared" si="110"/>
        <v>14355488</v>
      </c>
      <c r="Q820" s="27">
        <v>1130</v>
      </c>
      <c r="R820">
        <v>1200</v>
      </c>
      <c r="S820" s="19" t="s">
        <v>101</v>
      </c>
      <c r="T820" s="19" t="s">
        <v>122</v>
      </c>
      <c r="U820" s="24">
        <v>8.4999999999999995E-4</v>
      </c>
      <c r="W820">
        <f t="shared" si="117"/>
        <v>28800</v>
      </c>
      <c r="X820" s="49">
        <v>27120</v>
      </c>
      <c r="Y820">
        <f t="shared" si="109"/>
        <v>24</v>
      </c>
      <c r="AA820" s="62">
        <v>6</v>
      </c>
    </row>
    <row r="821" spans="1:27">
      <c r="A821">
        <v>820</v>
      </c>
      <c r="B821" t="s">
        <v>58</v>
      </c>
      <c r="C821">
        <v>10</v>
      </c>
      <c r="D821" s="35">
        <f>D820+E820</f>
        <v>643511939</v>
      </c>
      <c r="E821" s="38">
        <v>1800009</v>
      </c>
      <c r="F821">
        <f t="shared" si="113"/>
        <v>100001</v>
      </c>
      <c r="H821" s="37">
        <v>7933368764</v>
      </c>
      <c r="I821" s="37">
        <f t="shared" si="112"/>
        <v>19337902</v>
      </c>
      <c r="J821" s="26">
        <v>16</v>
      </c>
      <c r="L821">
        <v>820</v>
      </c>
      <c r="M821">
        <f t="shared" si="119"/>
        <v>1229754</v>
      </c>
      <c r="N821">
        <v>3510</v>
      </c>
      <c r="O821" s="42">
        <v>898123</v>
      </c>
      <c r="P821" s="47">
        <f t="shared" si="110"/>
        <v>14369968</v>
      </c>
      <c r="Q821" s="26">
        <v>1130</v>
      </c>
      <c r="R821">
        <v>1200</v>
      </c>
      <c r="S821" s="19" t="s">
        <v>102</v>
      </c>
      <c r="T821" s="19" t="s">
        <v>122</v>
      </c>
      <c r="U821" s="24">
        <v>8.4999999999999995E-4</v>
      </c>
      <c r="W821">
        <f t="shared" si="117"/>
        <v>28800</v>
      </c>
      <c r="X821" s="50">
        <v>27120</v>
      </c>
      <c r="Y821">
        <f t="shared" si="109"/>
        <v>24</v>
      </c>
      <c r="AA821" s="63">
        <v>6</v>
      </c>
    </row>
    <row r="822" spans="1:27">
      <c r="A822" s="6">
        <v>821</v>
      </c>
      <c r="B822" s="6" t="s">
        <v>59</v>
      </c>
      <c r="C822" s="6">
        <v>1</v>
      </c>
      <c r="D822" s="36">
        <f>D821+E821</f>
        <v>645311948</v>
      </c>
      <c r="E822" s="39">
        <v>50000000</v>
      </c>
      <c r="F822" s="6">
        <f t="shared" si="113"/>
        <v>48199991</v>
      </c>
      <c r="H822" s="37">
        <v>33632354100</v>
      </c>
      <c r="I822" s="37">
        <f t="shared" si="112"/>
        <v>25698985336</v>
      </c>
      <c r="J822" s="27">
        <v>4</v>
      </c>
      <c r="L822" s="6">
        <v>821</v>
      </c>
      <c r="M822">
        <f t="shared" si="119"/>
        <v>1233264</v>
      </c>
      <c r="N822">
        <v>3510</v>
      </c>
      <c r="O822" s="41">
        <v>3775920</v>
      </c>
      <c r="P822" s="47">
        <f t="shared" si="110"/>
        <v>15103680</v>
      </c>
      <c r="Q822" s="27">
        <v>1140</v>
      </c>
      <c r="R822">
        <v>1210</v>
      </c>
      <c r="S822" s="19" t="s">
        <v>101</v>
      </c>
      <c r="T822" s="19" t="s">
        <v>122</v>
      </c>
      <c r="U822" s="24">
        <v>8.4999999999999995E-4</v>
      </c>
      <c r="W822">
        <f t="shared" si="117"/>
        <v>29040</v>
      </c>
      <c r="X822" s="49">
        <v>27360</v>
      </c>
      <c r="Y822">
        <f t="shared" si="109"/>
        <v>24</v>
      </c>
      <c r="AA822" s="62">
        <v>6</v>
      </c>
    </row>
    <row r="823" spans="1:27">
      <c r="A823">
        <v>822</v>
      </c>
      <c r="B823" t="s">
        <v>59</v>
      </c>
      <c r="C823">
        <v>2</v>
      </c>
      <c r="D823" s="35">
        <f t="shared" ref="D823:D831" si="120">D822+E822</f>
        <v>695311948</v>
      </c>
      <c r="E823" s="38">
        <v>1000001</v>
      </c>
      <c r="F823">
        <f t="shared" si="113"/>
        <v>-48999999</v>
      </c>
      <c r="H823" s="37">
        <v>33714334236</v>
      </c>
      <c r="I823" s="37">
        <f t="shared" si="112"/>
        <v>81980136</v>
      </c>
      <c r="J823" s="26">
        <v>4</v>
      </c>
      <c r="L823">
        <v>822</v>
      </c>
      <c r="M823">
        <f t="shared" si="119"/>
        <v>1236774</v>
      </c>
      <c r="N823">
        <v>3510</v>
      </c>
      <c r="O823" s="42">
        <v>3880892</v>
      </c>
      <c r="P823" s="47">
        <f t="shared" si="110"/>
        <v>15523568</v>
      </c>
      <c r="Q823" s="26">
        <v>1140</v>
      </c>
      <c r="R823">
        <v>1210</v>
      </c>
      <c r="S823" s="19" t="s">
        <v>101</v>
      </c>
      <c r="T823" s="19" t="s">
        <v>122</v>
      </c>
      <c r="U823" s="24">
        <v>8.4999999999999995E-4</v>
      </c>
      <c r="W823">
        <f t="shared" si="117"/>
        <v>29040</v>
      </c>
      <c r="X823" s="50">
        <v>27360</v>
      </c>
      <c r="Y823">
        <f t="shared" si="109"/>
        <v>24</v>
      </c>
      <c r="AA823" s="63">
        <v>6</v>
      </c>
    </row>
    <row r="824" spans="1:27">
      <c r="A824">
        <v>823</v>
      </c>
      <c r="B824" t="s">
        <v>59</v>
      </c>
      <c r="C824">
        <v>3</v>
      </c>
      <c r="D824" s="35">
        <f t="shared" si="120"/>
        <v>696311949</v>
      </c>
      <c r="E824" s="38">
        <v>1100002</v>
      </c>
      <c r="F824">
        <f t="shared" si="113"/>
        <v>100001</v>
      </c>
      <c r="H824" s="37">
        <v>8449103540</v>
      </c>
      <c r="I824" s="37">
        <f t="shared" si="112"/>
        <v>-25265230696</v>
      </c>
      <c r="J824" s="27">
        <v>16</v>
      </c>
      <c r="L824">
        <v>823</v>
      </c>
      <c r="M824">
        <f t="shared" si="119"/>
        <v>1240284</v>
      </c>
      <c r="N824">
        <v>3510</v>
      </c>
      <c r="O824" s="41">
        <v>971199</v>
      </c>
      <c r="P824" s="47">
        <f t="shared" si="110"/>
        <v>15539184</v>
      </c>
      <c r="Q824" s="27">
        <v>1140</v>
      </c>
      <c r="R824">
        <v>1210</v>
      </c>
      <c r="S824" s="19" t="s">
        <v>101</v>
      </c>
      <c r="T824" s="19" t="s">
        <v>122</v>
      </c>
      <c r="U824" s="24">
        <v>8.4999999999999995E-4</v>
      </c>
      <c r="W824">
        <f t="shared" si="117"/>
        <v>29040</v>
      </c>
      <c r="X824" s="49">
        <v>27360</v>
      </c>
      <c r="Y824">
        <f t="shared" si="109"/>
        <v>24</v>
      </c>
      <c r="AA824" s="62">
        <v>6</v>
      </c>
    </row>
    <row r="825" spans="1:27">
      <c r="A825">
        <v>824</v>
      </c>
      <c r="B825" t="s">
        <v>59</v>
      </c>
      <c r="C825">
        <v>4</v>
      </c>
      <c r="D825" s="35">
        <f t="shared" si="120"/>
        <v>697411951</v>
      </c>
      <c r="E825" s="38">
        <v>1200003</v>
      </c>
      <c r="F825">
        <f t="shared" si="113"/>
        <v>100001</v>
      </c>
      <c r="H825" s="37">
        <v>8469648468</v>
      </c>
      <c r="I825" s="37">
        <f t="shared" si="112"/>
        <v>20544928</v>
      </c>
      <c r="J825" s="26">
        <v>16</v>
      </c>
      <c r="L825">
        <v>824</v>
      </c>
      <c r="M825">
        <f t="shared" si="119"/>
        <v>1243794</v>
      </c>
      <c r="N825">
        <v>3510</v>
      </c>
      <c r="O825" s="42">
        <v>972118</v>
      </c>
      <c r="P825" s="47">
        <f t="shared" si="110"/>
        <v>15553888</v>
      </c>
      <c r="Q825" s="26">
        <v>1140</v>
      </c>
      <c r="R825">
        <v>1210</v>
      </c>
      <c r="S825" s="19" t="s">
        <v>101</v>
      </c>
      <c r="T825" s="19" t="s">
        <v>122</v>
      </c>
      <c r="U825" s="24">
        <v>8.4999999999999995E-4</v>
      </c>
      <c r="W825">
        <f t="shared" si="117"/>
        <v>29040</v>
      </c>
      <c r="X825" s="50">
        <v>27360</v>
      </c>
      <c r="Y825">
        <f t="shared" si="109"/>
        <v>24</v>
      </c>
      <c r="AA825" s="63">
        <v>6</v>
      </c>
    </row>
    <row r="826" spans="1:27">
      <c r="A826">
        <v>825</v>
      </c>
      <c r="B826" t="s">
        <v>59</v>
      </c>
      <c r="C826">
        <v>5</v>
      </c>
      <c r="D826" s="35">
        <f t="shared" si="120"/>
        <v>698611954</v>
      </c>
      <c r="E826" s="38">
        <v>1300004</v>
      </c>
      <c r="F826">
        <f t="shared" si="113"/>
        <v>100001</v>
      </c>
      <c r="H826" s="37">
        <v>13584349288</v>
      </c>
      <c r="I826" s="37">
        <f t="shared" si="112"/>
        <v>5114700820</v>
      </c>
      <c r="J826" s="27">
        <v>10</v>
      </c>
      <c r="L826">
        <v>825</v>
      </c>
      <c r="M826">
        <f t="shared" si="119"/>
        <v>1247304</v>
      </c>
      <c r="N826">
        <v>3510</v>
      </c>
      <c r="O826" s="41">
        <v>1556965</v>
      </c>
      <c r="P826" s="47">
        <f t="shared" si="110"/>
        <v>15569650</v>
      </c>
      <c r="Q826" s="27">
        <v>1140</v>
      </c>
      <c r="R826">
        <v>1210</v>
      </c>
      <c r="S826" s="19" t="s">
        <v>102</v>
      </c>
      <c r="T826" s="19" t="s">
        <v>122</v>
      </c>
      <c r="U826" s="24">
        <v>8.4999999999999995E-4</v>
      </c>
      <c r="W826">
        <f t="shared" si="117"/>
        <v>29040</v>
      </c>
      <c r="X826" s="49">
        <v>27360</v>
      </c>
      <c r="Y826">
        <f t="shared" si="109"/>
        <v>24</v>
      </c>
      <c r="AA826" s="62">
        <v>6</v>
      </c>
    </row>
    <row r="827" spans="1:27">
      <c r="A827">
        <v>826</v>
      </c>
      <c r="B827" t="s">
        <v>59</v>
      </c>
      <c r="C827">
        <v>6</v>
      </c>
      <c r="D827" s="35">
        <f t="shared" si="120"/>
        <v>699911958</v>
      </c>
      <c r="E827" s="38">
        <v>1400005</v>
      </c>
      <c r="F827">
        <f t="shared" si="113"/>
        <v>100001</v>
      </c>
      <c r="H827" s="37">
        <v>13617301064</v>
      </c>
      <c r="I827" s="37">
        <f t="shared" si="112"/>
        <v>32951776</v>
      </c>
      <c r="J827" s="26">
        <v>10</v>
      </c>
      <c r="L827">
        <v>826</v>
      </c>
      <c r="M827">
        <f t="shared" si="119"/>
        <v>1250814</v>
      </c>
      <c r="N827">
        <v>3510</v>
      </c>
      <c r="O827" s="42">
        <v>1558432</v>
      </c>
      <c r="P827" s="47">
        <f t="shared" si="110"/>
        <v>15584320</v>
      </c>
      <c r="Q827" s="26">
        <v>1140</v>
      </c>
      <c r="R827">
        <v>1210</v>
      </c>
      <c r="S827" s="19" t="s">
        <v>101</v>
      </c>
      <c r="T827" s="19" t="s">
        <v>122</v>
      </c>
      <c r="U827" s="24">
        <v>8.4999999999999995E-4</v>
      </c>
      <c r="W827">
        <f t="shared" si="117"/>
        <v>29040</v>
      </c>
      <c r="X827" s="50">
        <v>27360</v>
      </c>
      <c r="Y827">
        <f t="shared" si="109"/>
        <v>24</v>
      </c>
      <c r="AA827" s="63">
        <v>6</v>
      </c>
    </row>
    <row r="828" spans="1:27">
      <c r="A828">
        <v>827</v>
      </c>
      <c r="B828" t="s">
        <v>59</v>
      </c>
      <c r="C828">
        <v>7</v>
      </c>
      <c r="D828" s="35">
        <f t="shared" si="120"/>
        <v>701311963</v>
      </c>
      <c r="E828" s="38">
        <v>1500006</v>
      </c>
      <c r="F828">
        <f t="shared" si="113"/>
        <v>100001</v>
      </c>
      <c r="H828" s="37">
        <v>13650292664</v>
      </c>
      <c r="I828" s="37">
        <f t="shared" si="112"/>
        <v>32991600</v>
      </c>
      <c r="J828" s="27">
        <v>10</v>
      </c>
      <c r="L828">
        <v>827</v>
      </c>
      <c r="M828">
        <f t="shared" si="119"/>
        <v>1254324</v>
      </c>
      <c r="N828">
        <v>3510</v>
      </c>
      <c r="O828" s="41">
        <v>1559994</v>
      </c>
      <c r="P828" s="47">
        <f t="shared" si="110"/>
        <v>15599940</v>
      </c>
      <c r="Q828" s="27">
        <v>1140</v>
      </c>
      <c r="R828">
        <v>1210</v>
      </c>
      <c r="S828" s="19" t="s">
        <v>101</v>
      </c>
      <c r="T828" s="19" t="s">
        <v>122</v>
      </c>
      <c r="U828" s="24">
        <v>8.4999999999999995E-4</v>
      </c>
      <c r="W828">
        <f t="shared" si="117"/>
        <v>29040</v>
      </c>
      <c r="X828" s="49">
        <v>27360</v>
      </c>
      <c r="Y828">
        <f t="shared" si="109"/>
        <v>24</v>
      </c>
      <c r="AA828" s="62">
        <v>6</v>
      </c>
    </row>
    <row r="829" spans="1:27">
      <c r="A829">
        <v>828</v>
      </c>
      <c r="B829" t="s">
        <v>59</v>
      </c>
      <c r="C829">
        <v>8</v>
      </c>
      <c r="D829" s="35">
        <f t="shared" si="120"/>
        <v>702811969</v>
      </c>
      <c r="E829" s="38">
        <v>1600007</v>
      </c>
      <c r="F829">
        <f t="shared" si="113"/>
        <v>100001</v>
      </c>
      <c r="H829" s="37">
        <v>13683324240</v>
      </c>
      <c r="I829" s="37">
        <f t="shared" si="112"/>
        <v>33031576</v>
      </c>
      <c r="J829" s="26">
        <v>10</v>
      </c>
      <c r="L829">
        <v>828</v>
      </c>
      <c r="M829">
        <f t="shared" si="119"/>
        <v>1257834</v>
      </c>
      <c r="N829">
        <v>3510</v>
      </c>
      <c r="O829" s="42">
        <v>1561530</v>
      </c>
      <c r="P829" s="47">
        <f t="shared" si="110"/>
        <v>15615300</v>
      </c>
      <c r="Q829" s="26">
        <v>1140</v>
      </c>
      <c r="R829">
        <v>1210</v>
      </c>
      <c r="S829" s="19" t="s">
        <v>101</v>
      </c>
      <c r="T829" s="19" t="s">
        <v>122</v>
      </c>
      <c r="U829" s="24">
        <v>8.4999999999999995E-4</v>
      </c>
      <c r="W829">
        <f t="shared" si="117"/>
        <v>29040</v>
      </c>
      <c r="X829" s="50">
        <v>27360</v>
      </c>
      <c r="Y829">
        <f t="shared" si="109"/>
        <v>24</v>
      </c>
      <c r="AA829" s="63">
        <v>6</v>
      </c>
    </row>
    <row r="830" spans="1:27">
      <c r="A830">
        <v>829</v>
      </c>
      <c r="B830" t="s">
        <v>59</v>
      </c>
      <c r="C830">
        <v>9</v>
      </c>
      <c r="D830" s="35">
        <f t="shared" si="120"/>
        <v>704411976</v>
      </c>
      <c r="E830" s="38">
        <v>1700008</v>
      </c>
      <c r="F830">
        <f t="shared" si="113"/>
        <v>100001</v>
      </c>
      <c r="H830" s="37">
        <v>7621172384</v>
      </c>
      <c r="I830" s="37">
        <f t="shared" si="112"/>
        <v>-6062151856</v>
      </c>
      <c r="J830" s="27">
        <v>18</v>
      </c>
      <c r="L830">
        <v>829</v>
      </c>
      <c r="M830">
        <f t="shared" si="119"/>
        <v>1261344</v>
      </c>
      <c r="N830">
        <v>3510</v>
      </c>
      <c r="O830" s="41">
        <v>868508</v>
      </c>
      <c r="P830" s="47">
        <f t="shared" si="110"/>
        <v>15633144</v>
      </c>
      <c r="Q830" s="27">
        <v>1140</v>
      </c>
      <c r="R830">
        <v>1210</v>
      </c>
      <c r="S830" s="19" t="s">
        <v>101</v>
      </c>
      <c r="T830" s="19" t="s">
        <v>122</v>
      </c>
      <c r="U830" s="24">
        <v>8.4999999999999995E-4</v>
      </c>
      <c r="W830">
        <f t="shared" si="117"/>
        <v>29040</v>
      </c>
      <c r="X830" s="49">
        <v>27360</v>
      </c>
      <c r="Y830">
        <f t="shared" si="109"/>
        <v>24</v>
      </c>
      <c r="AA830" s="62">
        <v>6</v>
      </c>
    </row>
    <row r="831" spans="1:27">
      <c r="A831">
        <v>830</v>
      </c>
      <c r="B831" t="s">
        <v>59</v>
      </c>
      <c r="C831">
        <v>10</v>
      </c>
      <c r="D831" s="35">
        <f t="shared" si="120"/>
        <v>706111984</v>
      </c>
      <c r="E831" s="38">
        <v>1800009</v>
      </c>
      <c r="F831">
        <f t="shared" si="113"/>
        <v>100001</v>
      </c>
      <c r="H831" s="37">
        <v>7639569856</v>
      </c>
      <c r="I831" s="37">
        <f t="shared" si="112"/>
        <v>18397472</v>
      </c>
      <c r="J831" s="26">
        <v>18</v>
      </c>
      <c r="L831">
        <v>830</v>
      </c>
      <c r="M831">
        <f t="shared" si="119"/>
        <v>1264854</v>
      </c>
      <c r="N831">
        <v>3510</v>
      </c>
      <c r="O831" s="42">
        <v>869392</v>
      </c>
      <c r="P831" s="47">
        <f t="shared" si="110"/>
        <v>15649056</v>
      </c>
      <c r="Q831" s="26">
        <v>1140</v>
      </c>
      <c r="R831">
        <v>1210</v>
      </c>
      <c r="S831" s="19" t="s">
        <v>102</v>
      </c>
      <c r="T831" s="19" t="s">
        <v>122</v>
      </c>
      <c r="U831" s="24">
        <v>8.4999999999999995E-4</v>
      </c>
      <c r="W831">
        <f t="shared" si="117"/>
        <v>29040</v>
      </c>
      <c r="X831" s="50">
        <v>27360</v>
      </c>
      <c r="Y831">
        <f t="shared" si="109"/>
        <v>24</v>
      </c>
      <c r="AA831" s="63">
        <v>6</v>
      </c>
    </row>
    <row r="832" spans="1:27">
      <c r="A832" s="6">
        <v>831</v>
      </c>
      <c r="B832" s="6" t="s">
        <v>60</v>
      </c>
      <c r="C832" s="6">
        <v>1</v>
      </c>
      <c r="D832" s="36">
        <f>D831+E831</f>
        <v>707911993</v>
      </c>
      <c r="E832" s="39">
        <v>50000000</v>
      </c>
      <c r="F832" s="6">
        <f t="shared" si="113"/>
        <v>48199991</v>
      </c>
      <c r="H832" s="37">
        <v>34456645920</v>
      </c>
      <c r="I832" s="37">
        <f t="shared" si="112"/>
        <v>26817076064</v>
      </c>
      <c r="J832" s="27">
        <v>4</v>
      </c>
      <c r="L832" s="6">
        <v>831</v>
      </c>
      <c r="M832">
        <f t="shared" si="119"/>
        <v>1268364</v>
      </c>
      <c r="N832">
        <v>3510</v>
      </c>
      <c r="O832" s="41">
        <v>3915592</v>
      </c>
      <c r="P832" s="47">
        <f t="shared" si="110"/>
        <v>15662368</v>
      </c>
      <c r="Q832" s="27">
        <v>1150</v>
      </c>
      <c r="R832">
        <v>1220</v>
      </c>
      <c r="S832" s="19" t="s">
        <v>101</v>
      </c>
      <c r="T832" s="19" t="s">
        <v>122</v>
      </c>
      <c r="U832" s="24">
        <v>8.4999999999999995E-4</v>
      </c>
      <c r="W832">
        <f t="shared" si="117"/>
        <v>29280</v>
      </c>
      <c r="X832" s="49">
        <v>27600</v>
      </c>
      <c r="Y832">
        <f t="shared" si="109"/>
        <v>24</v>
      </c>
      <c r="AA832" s="62">
        <v>6</v>
      </c>
    </row>
    <row r="833" spans="1:27">
      <c r="A833">
        <v>832</v>
      </c>
      <c r="B833" t="s">
        <v>60</v>
      </c>
      <c r="C833">
        <v>2</v>
      </c>
      <c r="D833" s="35">
        <f t="shared" ref="D833:D841" si="121">D832+E832</f>
        <v>757911993</v>
      </c>
      <c r="E833" s="38">
        <v>1000001</v>
      </c>
      <c r="F833">
        <f t="shared" si="113"/>
        <v>-48999999</v>
      </c>
      <c r="H833" s="37">
        <v>34539623936</v>
      </c>
      <c r="I833" s="37">
        <f t="shared" si="112"/>
        <v>82978016</v>
      </c>
      <c r="J833" s="26">
        <v>4</v>
      </c>
      <c r="L833">
        <v>832</v>
      </c>
      <c r="M833">
        <f t="shared" si="119"/>
        <v>1271874</v>
      </c>
      <c r="N833">
        <v>3510</v>
      </c>
      <c r="O833" s="42">
        <v>3919748</v>
      </c>
      <c r="P833" s="47">
        <f t="shared" si="110"/>
        <v>15678992</v>
      </c>
      <c r="Q833" s="26">
        <v>1150</v>
      </c>
      <c r="R833">
        <v>1220</v>
      </c>
      <c r="S833" s="19" t="s">
        <v>101</v>
      </c>
      <c r="T833" s="19" t="s">
        <v>122</v>
      </c>
      <c r="U833" s="24">
        <v>8.4999999999999995E-4</v>
      </c>
      <c r="W833">
        <f t="shared" si="117"/>
        <v>29280</v>
      </c>
      <c r="X833" s="50">
        <v>27600</v>
      </c>
      <c r="Y833">
        <f t="shared" si="109"/>
        <v>24</v>
      </c>
      <c r="AA833" s="63">
        <v>6</v>
      </c>
    </row>
    <row r="834" spans="1:27">
      <c r="A834">
        <v>833</v>
      </c>
      <c r="B834" t="s">
        <v>60</v>
      </c>
      <c r="C834">
        <v>3</v>
      </c>
      <c r="D834" s="35">
        <f t="shared" si="121"/>
        <v>758911994</v>
      </c>
      <c r="E834" s="38">
        <v>1100002</v>
      </c>
      <c r="F834">
        <f t="shared" si="113"/>
        <v>100001</v>
      </c>
      <c r="H834" s="37">
        <v>23084686424</v>
      </c>
      <c r="I834" s="37">
        <f t="shared" si="112"/>
        <v>-11454937512</v>
      </c>
      <c r="J834" s="27">
        <v>6</v>
      </c>
      <c r="L834">
        <v>833</v>
      </c>
      <c r="M834">
        <f t="shared" si="119"/>
        <v>1275384</v>
      </c>
      <c r="N834">
        <v>3510</v>
      </c>
      <c r="O834" s="41">
        <v>2616146</v>
      </c>
      <c r="P834" s="47">
        <f t="shared" si="110"/>
        <v>15696876</v>
      </c>
      <c r="Q834" s="27">
        <v>1150</v>
      </c>
      <c r="R834">
        <v>1220</v>
      </c>
      <c r="S834" s="19" t="s">
        <v>101</v>
      </c>
      <c r="T834" s="19" t="s">
        <v>122</v>
      </c>
      <c r="U834" s="24">
        <v>8.4999999999999995E-4</v>
      </c>
      <c r="W834">
        <f t="shared" si="117"/>
        <v>29280</v>
      </c>
      <c r="X834" s="49">
        <v>27600</v>
      </c>
      <c r="Y834">
        <f t="shared" ref="Y834:Y897" si="122">X834/Q834</f>
        <v>24</v>
      </c>
      <c r="AA834" s="62">
        <v>6</v>
      </c>
    </row>
    <row r="835" spans="1:27">
      <c r="A835">
        <v>834</v>
      </c>
      <c r="B835" t="s">
        <v>60</v>
      </c>
      <c r="C835">
        <v>4</v>
      </c>
      <c r="D835" s="35">
        <f t="shared" si="121"/>
        <v>760011996</v>
      </c>
      <c r="E835" s="38">
        <v>1200003</v>
      </c>
      <c r="F835">
        <f t="shared" si="113"/>
        <v>100001</v>
      </c>
      <c r="H835" s="37">
        <v>23140145144</v>
      </c>
      <c r="I835" s="37">
        <f t="shared" si="112"/>
        <v>55458720</v>
      </c>
      <c r="J835" s="26">
        <v>6</v>
      </c>
      <c r="L835">
        <v>834</v>
      </c>
      <c r="M835">
        <f t="shared" si="119"/>
        <v>1278894</v>
      </c>
      <c r="N835">
        <v>3510</v>
      </c>
      <c r="O835" s="42">
        <v>2618874</v>
      </c>
      <c r="P835" s="47">
        <f t="shared" ref="P835:P898" si="123">J835*O835</f>
        <v>15713244</v>
      </c>
      <c r="Q835" s="26">
        <v>1150</v>
      </c>
      <c r="R835">
        <v>1220</v>
      </c>
      <c r="S835" s="19" t="s">
        <v>101</v>
      </c>
      <c r="T835" s="19" t="s">
        <v>122</v>
      </c>
      <c r="U835" s="24">
        <v>8.4999999999999995E-4</v>
      </c>
      <c r="W835">
        <f t="shared" si="117"/>
        <v>29280</v>
      </c>
      <c r="X835" s="50">
        <v>27600</v>
      </c>
      <c r="Y835">
        <f t="shared" si="122"/>
        <v>24</v>
      </c>
      <c r="AA835" s="63">
        <v>6</v>
      </c>
    </row>
    <row r="836" spans="1:27">
      <c r="A836">
        <v>835</v>
      </c>
      <c r="B836" t="s">
        <v>60</v>
      </c>
      <c r="C836">
        <v>5</v>
      </c>
      <c r="D836" s="35">
        <f t="shared" si="121"/>
        <v>761211999</v>
      </c>
      <c r="E836" s="38">
        <v>1300004</v>
      </c>
      <c r="F836">
        <f t="shared" si="113"/>
        <v>100001</v>
      </c>
      <c r="H836" s="37">
        <v>23195670364</v>
      </c>
      <c r="I836" s="37">
        <f t="shared" si="112"/>
        <v>55525220</v>
      </c>
      <c r="J836" s="27">
        <v>6</v>
      </c>
      <c r="L836">
        <v>835</v>
      </c>
      <c r="M836">
        <f t="shared" si="119"/>
        <v>1282404</v>
      </c>
      <c r="N836">
        <v>3510</v>
      </c>
      <c r="O836" s="41">
        <v>2621544</v>
      </c>
      <c r="P836" s="47">
        <f t="shared" si="123"/>
        <v>15729264</v>
      </c>
      <c r="Q836" s="27">
        <v>1150</v>
      </c>
      <c r="R836">
        <v>1220</v>
      </c>
      <c r="S836" s="19" t="s">
        <v>102</v>
      </c>
      <c r="T836" s="19" t="s">
        <v>122</v>
      </c>
      <c r="U836" s="24">
        <v>8.4999999999999995E-4</v>
      </c>
      <c r="W836">
        <f t="shared" si="117"/>
        <v>29280</v>
      </c>
      <c r="X836" s="49">
        <v>27600</v>
      </c>
      <c r="Y836">
        <f t="shared" si="122"/>
        <v>24</v>
      </c>
      <c r="AA836" s="62">
        <v>6</v>
      </c>
    </row>
    <row r="837" spans="1:27">
      <c r="A837">
        <v>836</v>
      </c>
      <c r="B837" t="s">
        <v>60</v>
      </c>
      <c r="C837">
        <v>6</v>
      </c>
      <c r="D837" s="35">
        <f t="shared" si="121"/>
        <v>762512003</v>
      </c>
      <c r="E837" s="38">
        <v>1400005</v>
      </c>
      <c r="F837">
        <f t="shared" si="113"/>
        <v>100001</v>
      </c>
      <c r="H837" s="37">
        <v>23251262084</v>
      </c>
      <c r="I837" s="37">
        <f t="shared" ref="I837:I900" si="124">H837-H836</f>
        <v>55591720</v>
      </c>
      <c r="J837" s="26">
        <v>6</v>
      </c>
      <c r="L837">
        <v>836</v>
      </c>
      <c r="M837">
        <f t="shared" si="119"/>
        <v>1285914</v>
      </c>
      <c r="N837">
        <v>3510</v>
      </c>
      <c r="O837" s="42">
        <v>2624128</v>
      </c>
      <c r="P837" s="47">
        <f t="shared" si="123"/>
        <v>15744768</v>
      </c>
      <c r="Q837" s="26">
        <v>1150</v>
      </c>
      <c r="R837">
        <v>1220</v>
      </c>
      <c r="S837" s="19" t="s">
        <v>101</v>
      </c>
      <c r="T837" s="19" t="s">
        <v>122</v>
      </c>
      <c r="U837" s="24">
        <v>8.4999999999999995E-4</v>
      </c>
      <c r="W837">
        <f t="shared" si="117"/>
        <v>29280</v>
      </c>
      <c r="X837" s="50">
        <v>27600</v>
      </c>
      <c r="Y837">
        <f t="shared" si="122"/>
        <v>24</v>
      </c>
      <c r="AA837" s="63">
        <v>6</v>
      </c>
    </row>
    <row r="838" spans="1:27">
      <c r="A838">
        <v>837</v>
      </c>
      <c r="B838" t="s">
        <v>60</v>
      </c>
      <c r="C838">
        <v>7</v>
      </c>
      <c r="D838" s="35">
        <f t="shared" si="121"/>
        <v>763912008</v>
      </c>
      <c r="E838" s="38">
        <v>1500006</v>
      </c>
      <c r="F838">
        <f t="shared" si="113"/>
        <v>100001</v>
      </c>
      <c r="H838" s="37">
        <v>34956011064</v>
      </c>
      <c r="I838" s="37">
        <f t="shared" si="124"/>
        <v>11704748980</v>
      </c>
      <c r="J838" s="27">
        <v>4</v>
      </c>
      <c r="L838">
        <v>837</v>
      </c>
      <c r="M838">
        <f t="shared" si="119"/>
        <v>1289424</v>
      </c>
      <c r="N838">
        <v>3510</v>
      </c>
      <c r="O838" s="41">
        <v>3939848</v>
      </c>
      <c r="P838" s="47">
        <f t="shared" si="123"/>
        <v>15759392</v>
      </c>
      <c r="Q838" s="27">
        <v>1150</v>
      </c>
      <c r="R838">
        <v>1220</v>
      </c>
      <c r="S838" s="19" t="s">
        <v>101</v>
      </c>
      <c r="T838" s="19" t="s">
        <v>122</v>
      </c>
      <c r="U838" s="24">
        <v>8.4999999999999995E-4</v>
      </c>
      <c r="W838">
        <f t="shared" si="117"/>
        <v>29280</v>
      </c>
      <c r="X838" s="49">
        <v>27600</v>
      </c>
      <c r="Y838">
        <f t="shared" si="122"/>
        <v>24</v>
      </c>
      <c r="AA838" s="62">
        <v>6</v>
      </c>
    </row>
    <row r="839" spans="1:27">
      <c r="A839">
        <v>838</v>
      </c>
      <c r="B839" t="s">
        <v>60</v>
      </c>
      <c r="C839">
        <v>8</v>
      </c>
      <c r="D839" s="35">
        <f t="shared" si="121"/>
        <v>765412014</v>
      </c>
      <c r="E839" s="38">
        <v>1600007</v>
      </c>
      <c r="F839">
        <f t="shared" si="113"/>
        <v>100001</v>
      </c>
      <c r="H839" s="37">
        <v>35039587884</v>
      </c>
      <c r="I839" s="37">
        <f t="shared" si="124"/>
        <v>83576820</v>
      </c>
      <c r="J839" s="26">
        <v>4</v>
      </c>
      <c r="L839">
        <v>838</v>
      </c>
      <c r="M839">
        <f t="shared" si="119"/>
        <v>1292934</v>
      </c>
      <c r="N839">
        <v>3510</v>
      </c>
      <c r="O839" s="42">
        <v>3943700</v>
      </c>
      <c r="P839" s="47">
        <f t="shared" si="123"/>
        <v>15774800</v>
      </c>
      <c r="Q839" s="26">
        <v>1150</v>
      </c>
      <c r="R839">
        <v>1220</v>
      </c>
      <c r="S839" s="19" t="s">
        <v>101</v>
      </c>
      <c r="T839" s="19" t="s">
        <v>122</v>
      </c>
      <c r="U839" s="24">
        <v>8.4999999999999995E-4</v>
      </c>
      <c r="W839">
        <f t="shared" si="117"/>
        <v>29280</v>
      </c>
      <c r="X839" s="50">
        <v>27600</v>
      </c>
      <c r="Y839">
        <f t="shared" si="122"/>
        <v>24</v>
      </c>
      <c r="AA839" s="63">
        <v>6</v>
      </c>
    </row>
    <row r="840" spans="1:27">
      <c r="A840">
        <v>839</v>
      </c>
      <c r="B840" t="s">
        <v>60</v>
      </c>
      <c r="C840">
        <v>9</v>
      </c>
      <c r="D840" s="35">
        <f t="shared" si="121"/>
        <v>767012021</v>
      </c>
      <c r="E840" s="38">
        <v>1700008</v>
      </c>
      <c r="F840">
        <f t="shared" si="113"/>
        <v>100001</v>
      </c>
      <c r="H840" s="37">
        <v>7806145516</v>
      </c>
      <c r="I840" s="37">
        <f t="shared" si="124"/>
        <v>-27233442368</v>
      </c>
      <c r="J840" s="27">
        <v>18</v>
      </c>
      <c r="L840">
        <v>839</v>
      </c>
      <c r="M840">
        <f t="shared" si="119"/>
        <v>1296444</v>
      </c>
      <c r="N840">
        <v>3510</v>
      </c>
      <c r="O840" s="41">
        <v>877390</v>
      </c>
      <c r="P840" s="47">
        <f t="shared" si="123"/>
        <v>15793020</v>
      </c>
      <c r="Q840" s="27">
        <v>1150</v>
      </c>
      <c r="R840">
        <v>1220</v>
      </c>
      <c r="S840" s="19" t="s">
        <v>101</v>
      </c>
      <c r="T840" s="19" t="s">
        <v>122</v>
      </c>
      <c r="U840" s="24">
        <v>8.4999999999999995E-4</v>
      </c>
      <c r="W840">
        <f t="shared" si="117"/>
        <v>29280</v>
      </c>
      <c r="X840" s="49">
        <v>27600</v>
      </c>
      <c r="Y840">
        <f t="shared" si="122"/>
        <v>24</v>
      </c>
      <c r="AA840" s="62">
        <v>6</v>
      </c>
    </row>
    <row r="841" spans="1:27">
      <c r="A841">
        <v>840</v>
      </c>
      <c r="B841" t="s">
        <v>60</v>
      </c>
      <c r="C841">
        <v>10</v>
      </c>
      <c r="D841" s="35">
        <f t="shared" si="121"/>
        <v>768712029</v>
      </c>
      <c r="E841" s="38">
        <v>1800009</v>
      </c>
      <c r="F841">
        <f t="shared" ref="F841:F904" si="125">E841-E840</f>
        <v>100001</v>
      </c>
      <c r="H841" s="37">
        <v>7824764832</v>
      </c>
      <c r="I841" s="37">
        <f t="shared" si="124"/>
        <v>18619316</v>
      </c>
      <c r="J841" s="26">
        <v>18</v>
      </c>
      <c r="L841">
        <v>840</v>
      </c>
      <c r="M841">
        <f t="shared" si="119"/>
        <v>1299954</v>
      </c>
      <c r="N841">
        <v>3510</v>
      </c>
      <c r="O841" s="42">
        <v>878274</v>
      </c>
      <c r="P841" s="47">
        <f t="shared" si="123"/>
        <v>15808932</v>
      </c>
      <c r="Q841" s="26">
        <v>1150</v>
      </c>
      <c r="R841">
        <v>1220</v>
      </c>
      <c r="S841" s="19" t="s">
        <v>102</v>
      </c>
      <c r="T841" s="19" t="s">
        <v>122</v>
      </c>
      <c r="U841" s="24">
        <v>8.4999999999999995E-4</v>
      </c>
      <c r="W841">
        <f t="shared" si="117"/>
        <v>29280</v>
      </c>
      <c r="X841" s="50">
        <v>27600</v>
      </c>
      <c r="Y841">
        <f t="shared" si="122"/>
        <v>24</v>
      </c>
      <c r="AA841" s="63">
        <v>6</v>
      </c>
    </row>
    <row r="842" spans="1:27">
      <c r="A842" s="6">
        <v>841</v>
      </c>
      <c r="B842" s="6" t="s">
        <v>56</v>
      </c>
      <c r="C842" s="6">
        <v>1</v>
      </c>
      <c r="D842" s="36">
        <f>D841+E841</f>
        <v>770512038</v>
      </c>
      <c r="E842" s="39">
        <v>70000000</v>
      </c>
      <c r="F842" s="6">
        <f t="shared" si="125"/>
        <v>68199991</v>
      </c>
      <c r="H842" s="37">
        <v>37286353728</v>
      </c>
      <c r="I842" s="37">
        <f t="shared" si="124"/>
        <v>29461588896</v>
      </c>
      <c r="J842" s="27">
        <v>4</v>
      </c>
      <c r="L842" s="6">
        <v>841</v>
      </c>
      <c r="M842">
        <f t="shared" si="119"/>
        <v>1303464</v>
      </c>
      <c r="N842">
        <v>3510</v>
      </c>
      <c r="O842" s="41">
        <v>4153512</v>
      </c>
      <c r="P842" s="47">
        <f t="shared" si="123"/>
        <v>16614048</v>
      </c>
      <c r="Q842" s="27">
        <v>1160</v>
      </c>
      <c r="R842">
        <v>1230</v>
      </c>
      <c r="S842" s="19" t="s">
        <v>101</v>
      </c>
      <c r="T842" s="19" t="s">
        <v>122</v>
      </c>
      <c r="U842" s="24">
        <v>8.4999999999999995E-4</v>
      </c>
      <c r="W842">
        <f t="shared" si="117"/>
        <v>29520</v>
      </c>
      <c r="X842" s="49">
        <v>27840</v>
      </c>
      <c r="Y842">
        <f t="shared" si="122"/>
        <v>24</v>
      </c>
      <c r="AA842" s="62">
        <v>6</v>
      </c>
    </row>
    <row r="843" spans="1:27">
      <c r="A843">
        <v>842</v>
      </c>
      <c r="B843" t="s">
        <v>56</v>
      </c>
      <c r="C843">
        <v>2</v>
      </c>
      <c r="D843" s="35">
        <f t="shared" ref="D843:D851" si="126">D842+E842</f>
        <v>840512038</v>
      </c>
      <c r="E843" s="38">
        <v>1000001</v>
      </c>
      <c r="F843">
        <f t="shared" si="125"/>
        <v>-68999999</v>
      </c>
      <c r="H843" s="37">
        <v>37375077948</v>
      </c>
      <c r="I843" s="37">
        <f t="shared" si="124"/>
        <v>88724220</v>
      </c>
      <c r="J843" s="26">
        <v>4</v>
      </c>
      <c r="L843">
        <v>842</v>
      </c>
      <c r="M843">
        <f t="shared" si="119"/>
        <v>1306974</v>
      </c>
      <c r="N843">
        <v>3510</v>
      </c>
      <c r="O843" s="42">
        <v>4268980</v>
      </c>
      <c r="P843" s="47">
        <f t="shared" si="123"/>
        <v>17075920</v>
      </c>
      <c r="Q843" s="26">
        <v>1160</v>
      </c>
      <c r="R843">
        <v>1230</v>
      </c>
      <c r="S843" s="19" t="s">
        <v>101</v>
      </c>
      <c r="T843" s="19" t="s">
        <v>122</v>
      </c>
      <c r="U843" s="24">
        <v>8.4999999999999995E-4</v>
      </c>
      <c r="W843">
        <f t="shared" si="117"/>
        <v>29520</v>
      </c>
      <c r="X843" s="50">
        <v>27840</v>
      </c>
      <c r="Y843">
        <f t="shared" si="122"/>
        <v>24</v>
      </c>
      <c r="AA843" s="63">
        <v>6</v>
      </c>
    </row>
    <row r="844" spans="1:27">
      <c r="A844">
        <v>843</v>
      </c>
      <c r="B844" t="s">
        <v>56</v>
      </c>
      <c r="C844">
        <v>3</v>
      </c>
      <c r="D844" s="35">
        <f t="shared" si="126"/>
        <v>841512039</v>
      </c>
      <c r="E844" s="38">
        <v>1100002</v>
      </c>
      <c r="F844">
        <f t="shared" si="125"/>
        <v>100001</v>
      </c>
      <c r="H844" s="37">
        <v>12484847154</v>
      </c>
      <c r="I844" s="37">
        <f t="shared" si="124"/>
        <v>-24890230794</v>
      </c>
      <c r="J844" s="27">
        <v>16</v>
      </c>
      <c r="L844">
        <v>843</v>
      </c>
      <c r="M844">
        <f t="shared" si="119"/>
        <v>1310484</v>
      </c>
      <c r="N844">
        <v>3510</v>
      </c>
      <c r="O844" s="41">
        <v>1424069</v>
      </c>
      <c r="P844" s="47">
        <f t="shared" si="123"/>
        <v>22785104</v>
      </c>
      <c r="Q844" s="27">
        <v>1160</v>
      </c>
      <c r="R844">
        <v>1230</v>
      </c>
      <c r="S844" s="19" t="s">
        <v>101</v>
      </c>
      <c r="T844" s="19" t="s">
        <v>122</v>
      </c>
      <c r="U844" s="24">
        <v>8.4999999999999995E-4</v>
      </c>
      <c r="W844">
        <f t="shared" si="117"/>
        <v>29520</v>
      </c>
      <c r="X844" s="49">
        <v>27840</v>
      </c>
      <c r="Y844">
        <f t="shared" si="122"/>
        <v>24</v>
      </c>
      <c r="AA844" s="62">
        <v>6</v>
      </c>
    </row>
    <row r="845" spans="1:27">
      <c r="A845">
        <v>844</v>
      </c>
      <c r="B845" t="s">
        <v>56</v>
      </c>
      <c r="C845">
        <v>4</v>
      </c>
      <c r="D845" s="35">
        <f t="shared" si="126"/>
        <v>842612041</v>
      </c>
      <c r="E845" s="38">
        <v>1200003</v>
      </c>
      <c r="F845">
        <f t="shared" si="125"/>
        <v>100001</v>
      </c>
      <c r="H845" s="37">
        <v>12514484814</v>
      </c>
      <c r="I845" s="37">
        <f t="shared" si="124"/>
        <v>29637660</v>
      </c>
      <c r="J845" s="26">
        <v>16</v>
      </c>
      <c r="L845">
        <v>844</v>
      </c>
      <c r="M845">
        <f t="shared" si="119"/>
        <v>1313994</v>
      </c>
      <c r="N845">
        <v>3510</v>
      </c>
      <c r="O845" s="42">
        <v>1425417</v>
      </c>
      <c r="P845" s="47">
        <f t="shared" si="123"/>
        <v>22806672</v>
      </c>
      <c r="Q845" s="26">
        <v>1160</v>
      </c>
      <c r="R845">
        <v>1230</v>
      </c>
      <c r="S845" s="19" t="s">
        <v>101</v>
      </c>
      <c r="T845" s="19" t="s">
        <v>122</v>
      </c>
      <c r="U845" s="24">
        <v>8.4999999999999995E-4</v>
      </c>
      <c r="W845">
        <f t="shared" si="117"/>
        <v>29520</v>
      </c>
      <c r="X845" s="50">
        <v>27840</v>
      </c>
      <c r="Y845">
        <f t="shared" si="122"/>
        <v>24</v>
      </c>
      <c r="AA845" s="63">
        <v>6</v>
      </c>
    </row>
    <row r="846" spans="1:27">
      <c r="A846">
        <v>845</v>
      </c>
      <c r="B846" t="s">
        <v>56</v>
      </c>
      <c r="C846">
        <v>5</v>
      </c>
      <c r="D846" s="35">
        <f t="shared" si="126"/>
        <v>843812044</v>
      </c>
      <c r="E846" s="38">
        <v>1300004</v>
      </c>
      <c r="F846">
        <f t="shared" si="125"/>
        <v>100001</v>
      </c>
      <c r="H846" s="37">
        <v>9410470758</v>
      </c>
      <c r="I846" s="37">
        <f t="shared" si="124"/>
        <v>-3104014056</v>
      </c>
      <c r="J846" s="27">
        <v>10</v>
      </c>
      <c r="L846">
        <v>845</v>
      </c>
      <c r="M846">
        <f t="shared" si="119"/>
        <v>1317504</v>
      </c>
      <c r="N846">
        <v>3510</v>
      </c>
      <c r="O846" s="41">
        <v>1070413</v>
      </c>
      <c r="P846" s="47">
        <f t="shared" si="123"/>
        <v>10704130</v>
      </c>
      <c r="Q846" s="27">
        <v>1160</v>
      </c>
      <c r="R846">
        <v>1230</v>
      </c>
      <c r="S846" s="19" t="s">
        <v>102</v>
      </c>
      <c r="T846" s="19" t="s">
        <v>122</v>
      </c>
      <c r="U846" s="24">
        <v>8.4999999999999995E-4</v>
      </c>
      <c r="W846">
        <f t="shared" si="117"/>
        <v>29520</v>
      </c>
      <c r="X846" s="49">
        <v>27840</v>
      </c>
      <c r="Y846">
        <f t="shared" si="122"/>
        <v>24</v>
      </c>
      <c r="AA846" s="62">
        <v>6</v>
      </c>
    </row>
    <row r="847" spans="1:27">
      <c r="A847">
        <v>846</v>
      </c>
      <c r="B847" t="s">
        <v>56</v>
      </c>
      <c r="C847">
        <v>6</v>
      </c>
      <c r="D847" s="35">
        <f t="shared" si="126"/>
        <v>845112048</v>
      </c>
      <c r="E847" s="38">
        <v>1400005</v>
      </c>
      <c r="F847">
        <f t="shared" si="125"/>
        <v>100001</v>
      </c>
      <c r="H847" s="37">
        <v>10781641572</v>
      </c>
      <c r="I847" s="37">
        <f t="shared" si="124"/>
        <v>1371170814</v>
      </c>
      <c r="J847" s="26">
        <v>10</v>
      </c>
      <c r="L847">
        <v>846</v>
      </c>
      <c r="M847">
        <f t="shared" si="119"/>
        <v>1321014</v>
      </c>
      <c r="N847">
        <v>3510</v>
      </c>
      <c r="O847" s="42">
        <v>1224635</v>
      </c>
      <c r="P847" s="47">
        <f t="shared" si="123"/>
        <v>12246350</v>
      </c>
      <c r="Q847" s="26">
        <v>1160</v>
      </c>
      <c r="R847">
        <v>1230</v>
      </c>
      <c r="S847" s="19" t="s">
        <v>101</v>
      </c>
      <c r="T847" s="19" t="s">
        <v>122</v>
      </c>
      <c r="U847" s="24">
        <v>8.4999999999999995E-4</v>
      </c>
      <c r="W847">
        <f t="shared" si="117"/>
        <v>29520</v>
      </c>
      <c r="X847" s="50">
        <v>27840</v>
      </c>
      <c r="Y847">
        <f t="shared" si="122"/>
        <v>24</v>
      </c>
      <c r="AA847" s="63">
        <v>6</v>
      </c>
    </row>
    <row r="848" spans="1:27">
      <c r="A848">
        <v>847</v>
      </c>
      <c r="B848" t="s">
        <v>56</v>
      </c>
      <c r="C848">
        <v>7</v>
      </c>
      <c r="D848" s="35">
        <f t="shared" si="126"/>
        <v>846512053</v>
      </c>
      <c r="E848" s="38">
        <v>1500006</v>
      </c>
      <c r="F848">
        <f t="shared" si="125"/>
        <v>100001</v>
      </c>
      <c r="H848" s="37">
        <v>10807145154</v>
      </c>
      <c r="I848" s="37">
        <f t="shared" si="124"/>
        <v>25503582</v>
      </c>
      <c r="J848" s="27">
        <v>10</v>
      </c>
      <c r="L848">
        <v>847</v>
      </c>
      <c r="M848">
        <f t="shared" si="119"/>
        <v>1324524</v>
      </c>
      <c r="N848">
        <v>3510</v>
      </c>
      <c r="O848" s="41">
        <v>1225863</v>
      </c>
      <c r="P848" s="47">
        <f t="shared" si="123"/>
        <v>12258630</v>
      </c>
      <c r="Q848" s="27">
        <v>1160</v>
      </c>
      <c r="R848">
        <v>1230</v>
      </c>
      <c r="S848" s="19" t="s">
        <v>101</v>
      </c>
      <c r="T848" s="19" t="s">
        <v>122</v>
      </c>
      <c r="U848" s="24">
        <v>8.4999999999999995E-4</v>
      </c>
      <c r="W848">
        <f t="shared" si="117"/>
        <v>29520</v>
      </c>
      <c r="X848" s="49">
        <v>27840</v>
      </c>
      <c r="Y848">
        <f t="shared" si="122"/>
        <v>24</v>
      </c>
      <c r="AA848" s="62">
        <v>6</v>
      </c>
    </row>
    <row r="849" spans="1:27">
      <c r="A849">
        <v>848</v>
      </c>
      <c r="B849" t="s">
        <v>56</v>
      </c>
      <c r="C849">
        <v>8</v>
      </c>
      <c r="D849" s="35">
        <f t="shared" si="126"/>
        <v>848012059</v>
      </c>
      <c r="E849" s="38">
        <v>1600007</v>
      </c>
      <c r="F849">
        <f t="shared" si="125"/>
        <v>100001</v>
      </c>
      <c r="H849" s="37">
        <v>10832678844</v>
      </c>
      <c r="I849" s="37">
        <f t="shared" si="124"/>
        <v>25533690</v>
      </c>
      <c r="J849" s="26">
        <v>10</v>
      </c>
      <c r="L849">
        <v>848</v>
      </c>
      <c r="M849">
        <f t="shared" si="119"/>
        <v>1328034</v>
      </c>
      <c r="N849">
        <v>3510</v>
      </c>
      <c r="O849" s="42">
        <v>1227070</v>
      </c>
      <c r="P849" s="47">
        <f t="shared" si="123"/>
        <v>12270700</v>
      </c>
      <c r="Q849" s="26">
        <v>1160</v>
      </c>
      <c r="R849">
        <v>1230</v>
      </c>
      <c r="S849" s="19" t="s">
        <v>101</v>
      </c>
      <c r="T849" s="19" t="s">
        <v>122</v>
      </c>
      <c r="U849" s="24">
        <v>8.4999999999999995E-4</v>
      </c>
      <c r="W849">
        <f t="shared" si="117"/>
        <v>29520</v>
      </c>
      <c r="X849" s="50">
        <v>27840</v>
      </c>
      <c r="Y849">
        <f t="shared" si="122"/>
        <v>24</v>
      </c>
      <c r="AA849" s="63">
        <v>6</v>
      </c>
    </row>
    <row r="850" spans="1:27">
      <c r="A850">
        <v>849</v>
      </c>
      <c r="B850" t="s">
        <v>56</v>
      </c>
      <c r="C850">
        <v>9</v>
      </c>
      <c r="D850" s="35">
        <f t="shared" si="126"/>
        <v>849612066</v>
      </c>
      <c r="E850" s="38">
        <v>1700008</v>
      </c>
      <c r="F850">
        <f t="shared" si="125"/>
        <v>100001</v>
      </c>
      <c r="H850" s="37">
        <v>8445299850</v>
      </c>
      <c r="I850" s="37">
        <f t="shared" si="124"/>
        <v>-2387378994</v>
      </c>
      <c r="J850" s="27">
        <v>18</v>
      </c>
      <c r="L850">
        <v>849</v>
      </c>
      <c r="M850">
        <f t="shared" si="119"/>
        <v>1331544</v>
      </c>
      <c r="N850">
        <v>3510</v>
      </c>
      <c r="O850" s="41">
        <v>955359</v>
      </c>
      <c r="P850" s="47">
        <f t="shared" si="123"/>
        <v>17196462</v>
      </c>
      <c r="Q850" s="27">
        <v>1160</v>
      </c>
      <c r="R850">
        <v>1230</v>
      </c>
      <c r="S850" s="19" t="s">
        <v>101</v>
      </c>
      <c r="T850" s="19" t="s">
        <v>122</v>
      </c>
      <c r="U850" s="24">
        <v>8.4999999999999995E-4</v>
      </c>
      <c r="W850">
        <f t="shared" si="117"/>
        <v>29520</v>
      </c>
      <c r="X850" s="49">
        <v>27840</v>
      </c>
      <c r="Y850">
        <f t="shared" si="122"/>
        <v>24</v>
      </c>
      <c r="AA850" s="62">
        <v>6</v>
      </c>
    </row>
    <row r="851" spans="1:27">
      <c r="A851">
        <v>850</v>
      </c>
      <c r="B851" t="s">
        <v>56</v>
      </c>
      <c r="C851">
        <v>10</v>
      </c>
      <c r="D851" s="35">
        <f t="shared" si="126"/>
        <v>851312074</v>
      </c>
      <c r="E851" s="38">
        <v>1800009</v>
      </c>
      <c r="F851">
        <f t="shared" si="125"/>
        <v>100001</v>
      </c>
      <c r="H851" s="37">
        <v>8465206230</v>
      </c>
      <c r="I851" s="37">
        <f t="shared" si="124"/>
        <v>19906380</v>
      </c>
      <c r="J851" s="26">
        <v>18</v>
      </c>
      <c r="L851">
        <v>850</v>
      </c>
      <c r="M851">
        <f t="shared" si="119"/>
        <v>1335054</v>
      </c>
      <c r="N851">
        <v>3510</v>
      </c>
      <c r="O851" s="42">
        <v>956331</v>
      </c>
      <c r="P851" s="47">
        <f t="shared" si="123"/>
        <v>17213958</v>
      </c>
      <c r="Q851" s="26">
        <v>1160</v>
      </c>
      <c r="R851">
        <v>1230</v>
      </c>
      <c r="S851" s="19" t="s">
        <v>102</v>
      </c>
      <c r="T851" s="19" t="s">
        <v>122</v>
      </c>
      <c r="U851" s="24">
        <v>8.4999999999999995E-4</v>
      </c>
      <c r="W851">
        <f t="shared" si="117"/>
        <v>29520</v>
      </c>
      <c r="X851" s="50">
        <v>27840</v>
      </c>
      <c r="Y851">
        <f t="shared" si="122"/>
        <v>24</v>
      </c>
      <c r="AA851" s="63">
        <v>6</v>
      </c>
    </row>
    <row r="852" spans="1:27">
      <c r="A852" s="6">
        <v>851</v>
      </c>
      <c r="B852" s="6" t="s">
        <v>57</v>
      </c>
      <c r="C852" s="6">
        <v>1</v>
      </c>
      <c r="D852" s="36">
        <f>D851+E851</f>
        <v>853112083</v>
      </c>
      <c r="E852" s="39">
        <v>70000000</v>
      </c>
      <c r="F852" s="6">
        <f t="shared" si="125"/>
        <v>68199991</v>
      </c>
      <c r="H852" s="37">
        <v>19089170100</v>
      </c>
      <c r="I852" s="37">
        <f t="shared" si="124"/>
        <v>10623963870</v>
      </c>
      <c r="J852" s="27">
        <v>4</v>
      </c>
      <c r="L852" s="6">
        <v>851</v>
      </c>
      <c r="M852">
        <f t="shared" si="119"/>
        <v>1440672</v>
      </c>
      <c r="N852">
        <v>105618</v>
      </c>
      <c r="O852" s="41">
        <v>2153576</v>
      </c>
      <c r="P852" s="47">
        <f t="shared" si="123"/>
        <v>8614304</v>
      </c>
      <c r="Q852" s="27">
        <v>1170</v>
      </c>
      <c r="R852">
        <v>1240</v>
      </c>
      <c r="S852" s="19" t="s">
        <v>101</v>
      </c>
      <c r="T852" s="19" t="s">
        <v>122</v>
      </c>
      <c r="U852" s="24">
        <v>8.4999999999999995E-4</v>
      </c>
      <c r="W852">
        <f t="shared" si="117"/>
        <v>29760</v>
      </c>
      <c r="X852" s="49">
        <v>28080</v>
      </c>
      <c r="Y852">
        <f t="shared" si="122"/>
        <v>24</v>
      </c>
      <c r="AA852" s="62">
        <v>6</v>
      </c>
    </row>
    <row r="853" spans="1:27">
      <c r="A853">
        <v>852</v>
      </c>
      <c r="B853" t="s">
        <v>57</v>
      </c>
      <c r="C853">
        <v>2</v>
      </c>
      <c r="D853" s="35">
        <f t="shared" ref="D853:D861" si="127">D852+E852</f>
        <v>923112083</v>
      </c>
      <c r="E853" s="38">
        <v>1500001</v>
      </c>
      <c r="F853">
        <f t="shared" si="125"/>
        <v>-68499999</v>
      </c>
      <c r="H853" s="37">
        <v>19134059412</v>
      </c>
      <c r="I853" s="37">
        <f t="shared" si="124"/>
        <v>44889312</v>
      </c>
      <c r="J853" s="26">
        <v>4</v>
      </c>
      <c r="L853">
        <v>852</v>
      </c>
      <c r="M853">
        <f t="shared" si="119"/>
        <v>1445703</v>
      </c>
      <c r="N853">
        <v>5031</v>
      </c>
      <c r="O853" s="42">
        <v>2155862</v>
      </c>
      <c r="P853" s="47">
        <f t="shared" si="123"/>
        <v>8623448</v>
      </c>
      <c r="Q853" s="26">
        <v>1170</v>
      </c>
      <c r="R853">
        <v>1240</v>
      </c>
      <c r="S853" s="19" t="s">
        <v>101</v>
      </c>
      <c r="T853" s="19" t="s">
        <v>122</v>
      </c>
      <c r="U853" s="24">
        <v>8.4999999999999995E-4</v>
      </c>
      <c r="W853">
        <f t="shared" si="117"/>
        <v>29760</v>
      </c>
      <c r="X853" s="50">
        <v>28080</v>
      </c>
      <c r="Y853">
        <f t="shared" si="122"/>
        <v>24</v>
      </c>
      <c r="AA853" s="63">
        <v>6</v>
      </c>
    </row>
    <row r="854" spans="1:27">
      <c r="A854">
        <v>853</v>
      </c>
      <c r="B854" t="s">
        <v>57</v>
      </c>
      <c r="C854">
        <v>3</v>
      </c>
      <c r="D854" s="35">
        <f t="shared" si="127"/>
        <v>924612084</v>
      </c>
      <c r="E854" s="38">
        <v>1600002</v>
      </c>
      <c r="F854">
        <f t="shared" si="125"/>
        <v>100001</v>
      </c>
      <c r="H854" s="37">
        <v>19179001374</v>
      </c>
      <c r="I854" s="37">
        <f t="shared" si="124"/>
        <v>44941962</v>
      </c>
      <c r="J854" s="27">
        <v>6</v>
      </c>
      <c r="L854">
        <v>853</v>
      </c>
      <c r="M854">
        <f t="shared" si="119"/>
        <v>1450734</v>
      </c>
      <c r="N854">
        <v>5031</v>
      </c>
      <c r="O854" s="41">
        <v>2158050</v>
      </c>
      <c r="P854" s="47">
        <f t="shared" si="123"/>
        <v>12948300</v>
      </c>
      <c r="Q854" s="27">
        <v>1170</v>
      </c>
      <c r="R854">
        <v>1240</v>
      </c>
      <c r="S854" s="19" t="s">
        <v>101</v>
      </c>
      <c r="T854" s="19" t="s">
        <v>122</v>
      </c>
      <c r="U854" s="24">
        <v>8.4999999999999995E-4</v>
      </c>
      <c r="W854">
        <f t="shared" si="117"/>
        <v>29760</v>
      </c>
      <c r="X854" s="49">
        <v>28080</v>
      </c>
      <c r="Y854">
        <f t="shared" si="122"/>
        <v>24</v>
      </c>
      <c r="AA854" s="62">
        <v>6</v>
      </c>
    </row>
    <row r="855" spans="1:27">
      <c r="A855">
        <v>854</v>
      </c>
      <c r="B855" t="s">
        <v>57</v>
      </c>
      <c r="C855">
        <v>4</v>
      </c>
      <c r="D855" s="35">
        <f t="shared" si="127"/>
        <v>926212086</v>
      </c>
      <c r="E855" s="38">
        <v>1700003</v>
      </c>
      <c r="F855">
        <f t="shared" si="125"/>
        <v>100001</v>
      </c>
      <c r="H855" s="37">
        <v>38447992206</v>
      </c>
      <c r="I855" s="37">
        <f t="shared" si="124"/>
        <v>19268990832</v>
      </c>
      <c r="J855" s="26">
        <v>6</v>
      </c>
      <c r="L855">
        <v>854</v>
      </c>
      <c r="M855">
        <f t="shared" si="119"/>
        <v>1455765</v>
      </c>
      <c r="N855">
        <v>5031</v>
      </c>
      <c r="O855" s="42">
        <v>4320604</v>
      </c>
      <c r="P855" s="47">
        <f t="shared" si="123"/>
        <v>25923624</v>
      </c>
      <c r="Q855" s="26">
        <v>1170</v>
      </c>
      <c r="R855">
        <v>1240</v>
      </c>
      <c r="S855" s="19" t="s">
        <v>101</v>
      </c>
      <c r="T855" s="19" t="s">
        <v>122</v>
      </c>
      <c r="U855" s="24">
        <v>8.4999999999999995E-4</v>
      </c>
      <c r="W855">
        <f t="shared" si="117"/>
        <v>29760</v>
      </c>
      <c r="X855" s="50">
        <v>28080</v>
      </c>
      <c r="Y855">
        <f t="shared" si="122"/>
        <v>24</v>
      </c>
      <c r="AA855" s="63">
        <v>6</v>
      </c>
    </row>
    <row r="856" spans="1:27">
      <c r="A856">
        <v>855</v>
      </c>
      <c r="B856" t="s">
        <v>57</v>
      </c>
      <c r="C856">
        <v>5</v>
      </c>
      <c r="D856" s="35">
        <f t="shared" si="127"/>
        <v>927912089</v>
      </c>
      <c r="E856" s="38">
        <v>1800004</v>
      </c>
      <c r="F856">
        <f t="shared" si="125"/>
        <v>100001</v>
      </c>
      <c r="H856" s="37">
        <v>38538087042</v>
      </c>
      <c r="I856" s="37">
        <f t="shared" si="124"/>
        <v>90094836</v>
      </c>
      <c r="J856" s="27">
        <v>6</v>
      </c>
      <c r="L856">
        <v>855</v>
      </c>
      <c r="M856">
        <f t="shared" si="119"/>
        <v>1460796</v>
      </c>
      <c r="N856">
        <v>5031</v>
      </c>
      <c r="O856" s="41">
        <v>4325008</v>
      </c>
      <c r="P856" s="47">
        <f t="shared" si="123"/>
        <v>25950048</v>
      </c>
      <c r="Q856" s="27">
        <v>1170</v>
      </c>
      <c r="R856">
        <v>1240</v>
      </c>
      <c r="S856" s="19" t="s">
        <v>102</v>
      </c>
      <c r="T856" s="19" t="s">
        <v>122</v>
      </c>
      <c r="U856" s="24">
        <v>8.4999999999999995E-4</v>
      </c>
      <c r="W856">
        <f t="shared" si="117"/>
        <v>29760</v>
      </c>
      <c r="X856" s="49">
        <v>28080</v>
      </c>
      <c r="Y856">
        <f t="shared" si="122"/>
        <v>24</v>
      </c>
      <c r="AA856" s="62">
        <v>6</v>
      </c>
    </row>
    <row r="857" spans="1:27">
      <c r="A857">
        <v>856</v>
      </c>
      <c r="B857" t="s">
        <v>57</v>
      </c>
      <c r="C857">
        <v>6</v>
      </c>
      <c r="D857" s="35">
        <f t="shared" si="127"/>
        <v>929712093</v>
      </c>
      <c r="E857" s="38">
        <v>1900005</v>
      </c>
      <c r="F857">
        <f t="shared" si="125"/>
        <v>100001</v>
      </c>
      <c r="H857" s="37">
        <v>12872876718</v>
      </c>
      <c r="I857" s="37">
        <f t="shared" si="124"/>
        <v>-25665210324</v>
      </c>
      <c r="J857" s="26">
        <v>6</v>
      </c>
      <c r="L857">
        <v>856</v>
      </c>
      <c r="M857">
        <f t="shared" si="119"/>
        <v>1465827</v>
      </c>
      <c r="N857">
        <v>5031</v>
      </c>
      <c r="O857" s="42">
        <v>1442730</v>
      </c>
      <c r="P857" s="47">
        <f t="shared" si="123"/>
        <v>8656380</v>
      </c>
      <c r="Q857" s="26">
        <v>1170</v>
      </c>
      <c r="R857">
        <v>1240</v>
      </c>
      <c r="S857" s="19" t="s">
        <v>101</v>
      </c>
      <c r="T857" s="19" t="s">
        <v>122</v>
      </c>
      <c r="U857" s="24">
        <v>8.4999999999999995E-4</v>
      </c>
      <c r="W857">
        <f t="shared" si="117"/>
        <v>29760</v>
      </c>
      <c r="X857" s="50">
        <v>28080</v>
      </c>
      <c r="Y857">
        <f t="shared" si="122"/>
        <v>24</v>
      </c>
      <c r="AA857" s="63">
        <v>6</v>
      </c>
    </row>
    <row r="858" spans="1:27">
      <c r="A858">
        <v>857</v>
      </c>
      <c r="B858" t="s">
        <v>57</v>
      </c>
      <c r="C858">
        <v>7</v>
      </c>
      <c r="D858" s="35">
        <f t="shared" si="127"/>
        <v>931612098</v>
      </c>
      <c r="E858" s="38">
        <v>2000006</v>
      </c>
      <c r="F858">
        <f t="shared" si="125"/>
        <v>100001</v>
      </c>
      <c r="H858" s="37">
        <v>12902971146</v>
      </c>
      <c r="I858" s="37">
        <f t="shared" si="124"/>
        <v>30094428</v>
      </c>
      <c r="J858" s="27">
        <v>4</v>
      </c>
      <c r="L858">
        <v>857</v>
      </c>
      <c r="M858">
        <f t="shared" si="119"/>
        <v>1470858</v>
      </c>
      <c r="N858">
        <v>5031</v>
      </c>
      <c r="O858" s="41">
        <v>1444250</v>
      </c>
      <c r="P858" s="47">
        <f t="shared" si="123"/>
        <v>5777000</v>
      </c>
      <c r="Q858" s="27">
        <v>1170</v>
      </c>
      <c r="R858">
        <v>1240</v>
      </c>
      <c r="S858" s="19" t="s">
        <v>101</v>
      </c>
      <c r="T858" s="19" t="s">
        <v>122</v>
      </c>
      <c r="U858" s="24">
        <v>8.4999999999999995E-4</v>
      </c>
      <c r="W858">
        <f t="shared" si="117"/>
        <v>29760</v>
      </c>
      <c r="X858" s="49">
        <v>28080</v>
      </c>
      <c r="Y858">
        <f t="shared" si="122"/>
        <v>24</v>
      </c>
      <c r="AA858" s="62">
        <v>6</v>
      </c>
    </row>
    <row r="859" spans="1:27">
      <c r="A859">
        <v>858</v>
      </c>
      <c r="B859" t="s">
        <v>57</v>
      </c>
      <c r="C859">
        <v>8</v>
      </c>
      <c r="D859" s="35">
        <f t="shared" si="127"/>
        <v>933612104</v>
      </c>
      <c r="E859" s="38">
        <v>2100007</v>
      </c>
      <c r="F859">
        <f t="shared" si="125"/>
        <v>100001</v>
      </c>
      <c r="H859" s="37">
        <v>12933100674</v>
      </c>
      <c r="I859" s="37">
        <f t="shared" si="124"/>
        <v>30129528</v>
      </c>
      <c r="J859" s="26">
        <v>4</v>
      </c>
      <c r="L859">
        <v>858</v>
      </c>
      <c r="M859">
        <f t="shared" si="119"/>
        <v>1475889</v>
      </c>
      <c r="N859">
        <v>5031</v>
      </c>
      <c r="O859" s="42">
        <v>1445662</v>
      </c>
      <c r="P859" s="47">
        <f t="shared" si="123"/>
        <v>5782648</v>
      </c>
      <c r="Q859" s="26">
        <v>1170</v>
      </c>
      <c r="R859">
        <v>1240</v>
      </c>
      <c r="S859" s="19" t="s">
        <v>101</v>
      </c>
      <c r="T859" s="19" t="s">
        <v>122</v>
      </c>
      <c r="U859" s="24">
        <v>8.4999999999999995E-4</v>
      </c>
      <c r="W859">
        <f t="shared" si="117"/>
        <v>29760</v>
      </c>
      <c r="X859" s="50">
        <v>28080</v>
      </c>
      <c r="Y859">
        <f t="shared" si="122"/>
        <v>24</v>
      </c>
      <c r="AA859" s="63">
        <v>6</v>
      </c>
    </row>
    <row r="860" spans="1:27">
      <c r="A860">
        <v>859</v>
      </c>
      <c r="B860" t="s">
        <v>57</v>
      </c>
      <c r="C860">
        <v>9</v>
      </c>
      <c r="D860" s="35">
        <f t="shared" si="127"/>
        <v>935712111</v>
      </c>
      <c r="E860" s="38">
        <v>2200008</v>
      </c>
      <c r="F860">
        <f t="shared" si="125"/>
        <v>100001</v>
      </c>
      <c r="H860" s="37">
        <v>8645418522</v>
      </c>
      <c r="I860" s="37">
        <f t="shared" si="124"/>
        <v>-4287682152</v>
      </c>
      <c r="J860" s="27">
        <v>18</v>
      </c>
      <c r="L860">
        <v>859</v>
      </c>
      <c r="M860">
        <f t="shared" si="119"/>
        <v>1480920</v>
      </c>
      <c r="N860">
        <v>5031</v>
      </c>
      <c r="O860" s="41">
        <v>965129</v>
      </c>
      <c r="P860" s="47">
        <f t="shared" si="123"/>
        <v>17372322</v>
      </c>
      <c r="Q860" s="27">
        <v>1170</v>
      </c>
      <c r="R860">
        <v>1240</v>
      </c>
      <c r="S860" s="19" t="s">
        <v>101</v>
      </c>
      <c r="T860" s="19" t="s">
        <v>122</v>
      </c>
      <c r="U860" s="24">
        <v>8.4999999999999995E-4</v>
      </c>
      <c r="W860">
        <f t="shared" si="117"/>
        <v>29760</v>
      </c>
      <c r="X860" s="49">
        <v>28080</v>
      </c>
      <c r="Y860">
        <f t="shared" si="122"/>
        <v>24</v>
      </c>
      <c r="AA860" s="62">
        <v>6</v>
      </c>
    </row>
    <row r="861" spans="1:27">
      <c r="A861">
        <v>860</v>
      </c>
      <c r="B861" t="s">
        <v>57</v>
      </c>
      <c r="C861">
        <v>10</v>
      </c>
      <c r="D861" s="35">
        <f t="shared" si="127"/>
        <v>937912119</v>
      </c>
      <c r="E861" s="38">
        <v>2300009</v>
      </c>
      <c r="F861">
        <f t="shared" si="125"/>
        <v>100001</v>
      </c>
      <c r="H861" s="37">
        <v>8665559214</v>
      </c>
      <c r="I861" s="37">
        <f t="shared" si="124"/>
        <v>20140692</v>
      </c>
      <c r="J861" s="26">
        <v>18</v>
      </c>
      <c r="L861">
        <v>860</v>
      </c>
      <c r="M861">
        <f t="shared" si="119"/>
        <v>1485951</v>
      </c>
      <c r="N861">
        <v>5031</v>
      </c>
      <c r="O861" s="42">
        <v>966102</v>
      </c>
      <c r="P861" s="47">
        <f t="shared" si="123"/>
        <v>17389836</v>
      </c>
      <c r="Q861" s="26">
        <v>1170</v>
      </c>
      <c r="R861">
        <v>1240</v>
      </c>
      <c r="S861" s="19" t="s">
        <v>102</v>
      </c>
      <c r="T861" s="19" t="s">
        <v>122</v>
      </c>
      <c r="U861" s="24">
        <v>8.4999999999999995E-4</v>
      </c>
      <c r="W861">
        <f t="shared" si="117"/>
        <v>29760</v>
      </c>
      <c r="X861" s="50">
        <v>28080</v>
      </c>
      <c r="Y861">
        <f t="shared" si="122"/>
        <v>24</v>
      </c>
      <c r="AA861" s="63">
        <v>6</v>
      </c>
    </row>
    <row r="862" spans="1:27">
      <c r="A862" s="6">
        <v>861</v>
      </c>
      <c r="B862" s="6" t="s">
        <v>58</v>
      </c>
      <c r="C862" s="6">
        <v>1</v>
      </c>
      <c r="D862" s="36">
        <f>D861+E861</f>
        <v>940212128</v>
      </c>
      <c r="E862" s="39">
        <v>70000000</v>
      </c>
      <c r="F862" s="6">
        <f t="shared" si="125"/>
        <v>67699991</v>
      </c>
      <c r="H862" s="37">
        <v>13751255360</v>
      </c>
      <c r="I862" s="37">
        <f t="shared" si="124"/>
        <v>5085696146</v>
      </c>
      <c r="J862" s="27">
        <v>4</v>
      </c>
      <c r="L862" s="6">
        <v>861</v>
      </c>
      <c r="M862">
        <f t="shared" si="119"/>
        <v>1490982</v>
      </c>
      <c r="N862">
        <v>5031</v>
      </c>
      <c r="O862" s="41">
        <v>1522574</v>
      </c>
      <c r="P862" s="47">
        <f t="shared" si="123"/>
        <v>6090296</v>
      </c>
      <c r="Q862" s="27">
        <v>1180</v>
      </c>
      <c r="R862">
        <v>1250</v>
      </c>
      <c r="S862" s="19" t="s">
        <v>101</v>
      </c>
      <c r="T862" s="19" t="s">
        <v>122</v>
      </c>
      <c r="U862" s="24">
        <v>8.4999999999999995E-4</v>
      </c>
      <c r="W862">
        <f t="shared" si="117"/>
        <v>30000</v>
      </c>
      <c r="X862" s="49">
        <v>28320</v>
      </c>
      <c r="Y862">
        <f t="shared" si="122"/>
        <v>24</v>
      </c>
      <c r="AA862" s="62">
        <v>6</v>
      </c>
    </row>
    <row r="863" spans="1:27">
      <c r="A863">
        <v>862</v>
      </c>
      <c r="B863" t="s">
        <v>58</v>
      </c>
      <c r="C863">
        <v>2</v>
      </c>
      <c r="D863" s="35">
        <f t="shared" ref="D863:D871" si="128">D862+E862</f>
        <v>1010212128</v>
      </c>
      <c r="E863" s="38">
        <v>1500001</v>
      </c>
      <c r="F863">
        <f t="shared" si="125"/>
        <v>-68499999</v>
      </c>
      <c r="H863" s="37">
        <v>13783216480</v>
      </c>
      <c r="I863" s="37">
        <f t="shared" si="124"/>
        <v>31961120</v>
      </c>
      <c r="J863" s="26">
        <v>4</v>
      </c>
      <c r="L863">
        <v>862</v>
      </c>
      <c r="M863">
        <f t="shared" si="119"/>
        <v>1496013</v>
      </c>
      <c r="N863">
        <v>5031</v>
      </c>
      <c r="O863" s="42">
        <v>1564902</v>
      </c>
      <c r="P863" s="47">
        <f t="shared" si="123"/>
        <v>6259608</v>
      </c>
      <c r="Q863" s="26">
        <v>1180</v>
      </c>
      <c r="R863">
        <v>1250</v>
      </c>
      <c r="S863" s="19" t="s">
        <v>101</v>
      </c>
      <c r="T863" s="19" t="s">
        <v>122</v>
      </c>
      <c r="U863" s="24">
        <v>8.4999999999999995E-4</v>
      </c>
      <c r="W863">
        <f t="shared" si="117"/>
        <v>30000</v>
      </c>
      <c r="X863" s="50">
        <v>28320</v>
      </c>
      <c r="Y863">
        <f t="shared" si="122"/>
        <v>24</v>
      </c>
      <c r="AA863" s="63">
        <v>6</v>
      </c>
    </row>
    <row r="864" spans="1:27">
      <c r="A864">
        <v>863</v>
      </c>
      <c r="B864" t="s">
        <v>58</v>
      </c>
      <c r="C864">
        <v>3</v>
      </c>
      <c r="D864" s="35">
        <f t="shared" si="128"/>
        <v>1011712129</v>
      </c>
      <c r="E864" s="38">
        <v>1600002</v>
      </c>
      <c r="F864">
        <f t="shared" si="125"/>
        <v>100001</v>
      </c>
      <c r="H864" s="37">
        <v>41456007840</v>
      </c>
      <c r="I864" s="37">
        <f t="shared" si="124"/>
        <v>27672791360</v>
      </c>
      <c r="J864" s="27">
        <v>12</v>
      </c>
      <c r="L864">
        <v>863</v>
      </c>
      <c r="M864">
        <f t="shared" si="119"/>
        <v>1501044</v>
      </c>
      <c r="N864">
        <v>5031</v>
      </c>
      <c r="O864" s="41">
        <v>4700604</v>
      </c>
      <c r="P864" s="47">
        <f t="shared" si="123"/>
        <v>56407248</v>
      </c>
      <c r="Q864" s="27">
        <v>1180</v>
      </c>
      <c r="R864">
        <v>1250</v>
      </c>
      <c r="S864" s="19" t="s">
        <v>101</v>
      </c>
      <c r="T864" s="19" t="s">
        <v>122</v>
      </c>
      <c r="U864" s="24">
        <v>8.4999999999999995E-4</v>
      </c>
      <c r="W864">
        <f t="shared" si="117"/>
        <v>30000</v>
      </c>
      <c r="X864" s="49">
        <v>28320</v>
      </c>
      <c r="Y864">
        <f t="shared" si="122"/>
        <v>24</v>
      </c>
      <c r="AA864" s="62">
        <v>6</v>
      </c>
    </row>
    <row r="865" spans="1:27">
      <c r="A865">
        <v>864</v>
      </c>
      <c r="B865" t="s">
        <v>58</v>
      </c>
      <c r="C865">
        <v>4</v>
      </c>
      <c r="D865" s="35">
        <f t="shared" si="128"/>
        <v>1013312131</v>
      </c>
      <c r="E865" s="38">
        <v>1700003</v>
      </c>
      <c r="F865">
        <f t="shared" si="125"/>
        <v>100001</v>
      </c>
      <c r="H865" s="37">
        <v>41552137680</v>
      </c>
      <c r="I865" s="37">
        <f t="shared" si="124"/>
        <v>96129840</v>
      </c>
      <c r="J865" s="26">
        <v>12</v>
      </c>
      <c r="L865">
        <v>864</v>
      </c>
      <c r="M865">
        <f t="shared" si="119"/>
        <v>1506075</v>
      </c>
      <c r="N865">
        <v>5031</v>
      </c>
      <c r="O865" s="42">
        <v>4705052</v>
      </c>
      <c r="P865" s="47">
        <f t="shared" si="123"/>
        <v>56460624</v>
      </c>
      <c r="Q865" s="26">
        <v>1180</v>
      </c>
      <c r="R865">
        <v>1250</v>
      </c>
      <c r="S865" s="19" t="s">
        <v>101</v>
      </c>
      <c r="T865" s="19" t="s">
        <v>122</v>
      </c>
      <c r="U865" s="24">
        <v>8.4999999999999995E-4</v>
      </c>
      <c r="W865">
        <f t="shared" si="117"/>
        <v>30000</v>
      </c>
      <c r="X865" s="50">
        <v>28320</v>
      </c>
      <c r="Y865">
        <f t="shared" si="122"/>
        <v>24</v>
      </c>
      <c r="AA865" s="63">
        <v>6</v>
      </c>
    </row>
    <row r="866" spans="1:27">
      <c r="A866">
        <v>865</v>
      </c>
      <c r="B866" t="s">
        <v>58</v>
      </c>
      <c r="C866">
        <v>5</v>
      </c>
      <c r="D866" s="35">
        <f t="shared" si="128"/>
        <v>1015012134</v>
      </c>
      <c r="E866" s="38">
        <v>1800004</v>
      </c>
      <c r="F866">
        <f t="shared" si="125"/>
        <v>100001</v>
      </c>
      <c r="H866" s="37">
        <v>16659351520</v>
      </c>
      <c r="I866" s="37">
        <f t="shared" si="124"/>
        <v>-24892786160</v>
      </c>
      <c r="J866" s="27">
        <v>16</v>
      </c>
      <c r="L866">
        <v>865</v>
      </c>
      <c r="M866">
        <f t="shared" si="119"/>
        <v>1511106</v>
      </c>
      <c r="N866">
        <v>5031</v>
      </c>
      <c r="O866" s="41">
        <v>1883926</v>
      </c>
      <c r="P866" s="47">
        <f t="shared" si="123"/>
        <v>30142816</v>
      </c>
      <c r="Q866" s="27">
        <v>1180</v>
      </c>
      <c r="R866">
        <v>1250</v>
      </c>
      <c r="S866" s="19" t="s">
        <v>102</v>
      </c>
      <c r="T866" s="19" t="s">
        <v>122</v>
      </c>
      <c r="U866" s="24">
        <v>8.4999999999999995E-4</v>
      </c>
      <c r="W866">
        <f t="shared" si="117"/>
        <v>30000</v>
      </c>
      <c r="X866" s="49">
        <v>28320</v>
      </c>
      <c r="Y866">
        <f t="shared" si="122"/>
        <v>24</v>
      </c>
      <c r="AA866" s="62">
        <v>6</v>
      </c>
    </row>
    <row r="867" spans="1:27">
      <c r="A867">
        <v>866</v>
      </c>
      <c r="B867" t="s">
        <v>58</v>
      </c>
      <c r="C867">
        <v>6</v>
      </c>
      <c r="D867" s="35">
        <f t="shared" si="128"/>
        <v>1016812138</v>
      </c>
      <c r="E867" s="38">
        <v>1900005</v>
      </c>
      <c r="F867">
        <f t="shared" si="125"/>
        <v>100001</v>
      </c>
      <c r="H867" s="37">
        <v>16697892560</v>
      </c>
      <c r="I867" s="37">
        <f t="shared" si="124"/>
        <v>38541040</v>
      </c>
      <c r="J867" s="26">
        <v>14</v>
      </c>
      <c r="L867">
        <v>866</v>
      </c>
      <c r="M867">
        <f t="shared" si="119"/>
        <v>1516137</v>
      </c>
      <c r="N867">
        <v>5031</v>
      </c>
      <c r="O867" s="42">
        <v>1885702</v>
      </c>
      <c r="P867" s="47">
        <f t="shared" si="123"/>
        <v>26399828</v>
      </c>
      <c r="Q867" s="26">
        <v>1180</v>
      </c>
      <c r="R867">
        <v>1250</v>
      </c>
      <c r="S867" s="19" t="s">
        <v>101</v>
      </c>
      <c r="T867" s="19" t="s">
        <v>122</v>
      </c>
      <c r="U867" s="24">
        <v>8.9999999999999998E-4</v>
      </c>
      <c r="W867">
        <f t="shared" si="117"/>
        <v>30000</v>
      </c>
      <c r="X867" s="50">
        <v>28320</v>
      </c>
      <c r="Y867">
        <f t="shared" si="122"/>
        <v>24</v>
      </c>
      <c r="AA867" s="63">
        <v>6</v>
      </c>
    </row>
    <row r="868" spans="1:27">
      <c r="A868">
        <v>867</v>
      </c>
      <c r="B868" t="s">
        <v>58</v>
      </c>
      <c r="C868">
        <v>7</v>
      </c>
      <c r="D868" s="35">
        <f t="shared" si="128"/>
        <v>1018712143</v>
      </c>
      <c r="E868" s="38">
        <v>2000006</v>
      </c>
      <c r="F868">
        <f t="shared" si="125"/>
        <v>100001</v>
      </c>
      <c r="H868" s="37">
        <v>13943578320</v>
      </c>
      <c r="I868" s="37">
        <f t="shared" si="124"/>
        <v>-2754314240</v>
      </c>
      <c r="J868" s="27">
        <v>14</v>
      </c>
      <c r="L868">
        <v>867</v>
      </c>
      <c r="M868">
        <f t="shared" si="119"/>
        <v>1521168</v>
      </c>
      <c r="N868">
        <v>5031</v>
      </c>
      <c r="O868" s="41">
        <v>1572601</v>
      </c>
      <c r="P868" s="47">
        <f t="shared" si="123"/>
        <v>22016414</v>
      </c>
      <c r="Q868" s="27">
        <v>1180</v>
      </c>
      <c r="R868">
        <v>1250</v>
      </c>
      <c r="S868" s="19" t="s">
        <v>101</v>
      </c>
      <c r="T868" s="19" t="s">
        <v>122</v>
      </c>
      <c r="U868" s="24">
        <v>8.9999999999999998E-4</v>
      </c>
      <c r="W868">
        <f t="shared" si="117"/>
        <v>30000</v>
      </c>
      <c r="X868" s="49">
        <v>28320</v>
      </c>
      <c r="Y868">
        <f t="shared" si="122"/>
        <v>24</v>
      </c>
      <c r="AA868" s="62">
        <v>6</v>
      </c>
    </row>
    <row r="869" spans="1:27">
      <c r="A869">
        <v>868</v>
      </c>
      <c r="B869" t="s">
        <v>58</v>
      </c>
      <c r="C869">
        <v>8</v>
      </c>
      <c r="D869" s="35">
        <f t="shared" si="128"/>
        <v>1020712149</v>
      </c>
      <c r="E869" s="38">
        <v>2100007</v>
      </c>
      <c r="F869">
        <f t="shared" si="125"/>
        <v>100001</v>
      </c>
      <c r="H869" s="37">
        <v>13975762000</v>
      </c>
      <c r="I869" s="37">
        <f t="shared" si="124"/>
        <v>32183680</v>
      </c>
      <c r="J869" s="26">
        <v>14</v>
      </c>
      <c r="L869">
        <v>868</v>
      </c>
      <c r="M869">
        <f t="shared" si="119"/>
        <v>1526199</v>
      </c>
      <c r="N869">
        <v>5031</v>
      </c>
      <c r="O869" s="42">
        <v>1574149</v>
      </c>
      <c r="P869" s="47">
        <f t="shared" si="123"/>
        <v>22038086</v>
      </c>
      <c r="Q869" s="26">
        <v>1180</v>
      </c>
      <c r="R869">
        <v>1250</v>
      </c>
      <c r="S869" s="19" t="s">
        <v>101</v>
      </c>
      <c r="T869" s="19" t="s">
        <v>122</v>
      </c>
      <c r="U869" s="24">
        <v>8.9999999999999998E-4</v>
      </c>
      <c r="W869">
        <f t="shared" si="117"/>
        <v>30000</v>
      </c>
      <c r="X869" s="50">
        <v>28320</v>
      </c>
      <c r="Y869">
        <f t="shared" si="122"/>
        <v>24</v>
      </c>
      <c r="AA869" s="63">
        <v>6</v>
      </c>
    </row>
    <row r="870" spans="1:27">
      <c r="A870">
        <v>869</v>
      </c>
      <c r="B870" t="s">
        <v>58</v>
      </c>
      <c r="C870">
        <v>9</v>
      </c>
      <c r="D870" s="35">
        <f t="shared" si="128"/>
        <v>1022812156</v>
      </c>
      <c r="E870" s="38">
        <v>2200008</v>
      </c>
      <c r="F870">
        <f t="shared" si="125"/>
        <v>100001</v>
      </c>
      <c r="H870" s="37">
        <v>9342158000</v>
      </c>
      <c r="I870" s="37">
        <f t="shared" si="124"/>
        <v>-4633604000</v>
      </c>
      <c r="J870" s="27">
        <v>18</v>
      </c>
      <c r="L870">
        <v>869</v>
      </c>
      <c r="M870">
        <f t="shared" si="119"/>
        <v>1531230</v>
      </c>
      <c r="N870">
        <v>5031</v>
      </c>
      <c r="O870" s="41">
        <v>1050894</v>
      </c>
      <c r="P870" s="47">
        <f t="shared" si="123"/>
        <v>18916092</v>
      </c>
      <c r="Q870" s="27">
        <v>1180</v>
      </c>
      <c r="R870">
        <v>1250</v>
      </c>
      <c r="S870" s="19" t="s">
        <v>101</v>
      </c>
      <c r="T870" s="19" t="s">
        <v>122</v>
      </c>
      <c r="U870" s="24">
        <v>8.9999999999999998E-4</v>
      </c>
      <c r="W870">
        <f t="shared" ref="W870:W933" si="129">Y870*R870</f>
        <v>30000</v>
      </c>
      <c r="X870" s="49">
        <v>28320</v>
      </c>
      <c r="Y870">
        <f t="shared" si="122"/>
        <v>24</v>
      </c>
      <c r="AA870" s="62">
        <v>6</v>
      </c>
    </row>
    <row r="871" spans="1:27">
      <c r="A871">
        <v>870</v>
      </c>
      <c r="B871" t="s">
        <v>58</v>
      </c>
      <c r="C871">
        <v>10</v>
      </c>
      <c r="D871" s="35">
        <f t="shared" si="128"/>
        <v>1025012164</v>
      </c>
      <c r="E871" s="38">
        <v>2300009</v>
      </c>
      <c r="F871">
        <f t="shared" si="125"/>
        <v>100001</v>
      </c>
      <c r="H871" s="37">
        <v>9363671360</v>
      </c>
      <c r="I871" s="37">
        <f t="shared" si="124"/>
        <v>21513360</v>
      </c>
      <c r="J871" s="26">
        <v>18</v>
      </c>
      <c r="L871">
        <v>870</v>
      </c>
      <c r="M871">
        <f t="shared" si="119"/>
        <v>1536261</v>
      </c>
      <c r="N871">
        <v>5031</v>
      </c>
      <c r="O871" s="42">
        <v>1051964</v>
      </c>
      <c r="P871" s="47">
        <f t="shared" si="123"/>
        <v>18935352</v>
      </c>
      <c r="Q871" s="26">
        <v>1180</v>
      </c>
      <c r="R871">
        <v>1250</v>
      </c>
      <c r="S871" s="19" t="s">
        <v>102</v>
      </c>
      <c r="T871" s="19" t="s">
        <v>122</v>
      </c>
      <c r="U871" s="24">
        <v>8.9999999999999998E-4</v>
      </c>
      <c r="W871">
        <f t="shared" si="129"/>
        <v>30000</v>
      </c>
      <c r="X871" s="50">
        <v>28320</v>
      </c>
      <c r="Y871">
        <f t="shared" si="122"/>
        <v>24</v>
      </c>
      <c r="AA871" s="63">
        <v>6</v>
      </c>
    </row>
    <row r="872" spans="1:27">
      <c r="A872" s="6">
        <v>871</v>
      </c>
      <c r="B872" s="6" t="s">
        <v>59</v>
      </c>
      <c r="C872" s="6">
        <v>1</v>
      </c>
      <c r="D872" s="36">
        <f>D871+E871</f>
        <v>1027312173</v>
      </c>
      <c r="E872" s="39">
        <v>90000000</v>
      </c>
      <c r="F872" s="6">
        <f t="shared" si="125"/>
        <v>87699991</v>
      </c>
      <c r="H872" s="37">
        <v>42228163760</v>
      </c>
      <c r="I872" s="37">
        <f t="shared" si="124"/>
        <v>32864492400</v>
      </c>
      <c r="J872" s="27">
        <v>8</v>
      </c>
      <c r="L872" s="6">
        <v>871</v>
      </c>
      <c r="M872">
        <f t="shared" si="119"/>
        <v>1541292</v>
      </c>
      <c r="N872">
        <v>5031</v>
      </c>
      <c r="O872" s="41">
        <v>4737868</v>
      </c>
      <c r="P872" s="47">
        <f t="shared" si="123"/>
        <v>37902944</v>
      </c>
      <c r="Q872" s="27">
        <v>1190</v>
      </c>
      <c r="R872">
        <v>1260</v>
      </c>
      <c r="S872" s="19" t="s">
        <v>101</v>
      </c>
      <c r="T872" s="19" t="s">
        <v>122</v>
      </c>
      <c r="U872" s="24">
        <v>8.9999999999999998E-4</v>
      </c>
      <c r="W872">
        <f t="shared" si="129"/>
        <v>30240</v>
      </c>
      <c r="X872" s="49">
        <v>28560</v>
      </c>
      <c r="Y872">
        <f t="shared" si="122"/>
        <v>24</v>
      </c>
      <c r="AA872" s="62">
        <v>6</v>
      </c>
    </row>
    <row r="873" spans="1:27">
      <c r="A873">
        <v>872</v>
      </c>
      <c r="B873" t="s">
        <v>59</v>
      </c>
      <c r="C873">
        <v>2</v>
      </c>
      <c r="D873" s="35">
        <f t="shared" ref="D873:D881" si="130">D872+E872</f>
        <v>1117312173</v>
      </c>
      <c r="E873" s="38">
        <v>1500001</v>
      </c>
      <c r="F873">
        <f t="shared" si="125"/>
        <v>-88499999</v>
      </c>
      <c r="H873" s="37">
        <v>42325184160</v>
      </c>
      <c r="I873" s="37">
        <f t="shared" si="124"/>
        <v>97020400</v>
      </c>
      <c r="J873" s="26">
        <v>8</v>
      </c>
      <c r="L873">
        <v>872</v>
      </c>
      <c r="M873">
        <f t="shared" si="119"/>
        <v>1546323</v>
      </c>
      <c r="N873">
        <v>5031</v>
      </c>
      <c r="O873" s="42">
        <v>4742896</v>
      </c>
      <c r="P873" s="47">
        <f t="shared" si="123"/>
        <v>37943168</v>
      </c>
      <c r="Q873" s="26">
        <v>1190</v>
      </c>
      <c r="R873">
        <v>1260</v>
      </c>
      <c r="S873" s="19" t="s">
        <v>101</v>
      </c>
      <c r="T873" s="19" t="s">
        <v>122</v>
      </c>
      <c r="U873" s="24">
        <v>8.9999999999999998E-4</v>
      </c>
      <c r="W873">
        <f t="shared" si="129"/>
        <v>30240</v>
      </c>
      <c r="X873" s="50">
        <v>28560</v>
      </c>
      <c r="Y873">
        <f t="shared" si="122"/>
        <v>24</v>
      </c>
      <c r="AA873" s="63">
        <v>6</v>
      </c>
    </row>
    <row r="874" spans="1:27">
      <c r="A874">
        <v>873</v>
      </c>
      <c r="B874" t="s">
        <v>59</v>
      </c>
      <c r="C874">
        <v>3</v>
      </c>
      <c r="D874" s="35">
        <f t="shared" si="130"/>
        <v>1118812174</v>
      </c>
      <c r="E874" s="38">
        <v>1600002</v>
      </c>
      <c r="F874">
        <f t="shared" si="125"/>
        <v>100001</v>
      </c>
      <c r="H874" s="37">
        <v>14137236800</v>
      </c>
      <c r="I874" s="37">
        <f t="shared" si="124"/>
        <v>-28187947360</v>
      </c>
      <c r="J874" s="27">
        <v>8</v>
      </c>
      <c r="L874">
        <v>873</v>
      </c>
      <c r="M874">
        <f t="shared" si="119"/>
        <v>1551354</v>
      </c>
      <c r="N874">
        <v>5031</v>
      </c>
      <c r="O874" s="41">
        <v>1582175</v>
      </c>
      <c r="P874" s="47">
        <f t="shared" si="123"/>
        <v>12657400</v>
      </c>
      <c r="Q874" s="27">
        <v>1190</v>
      </c>
      <c r="R874">
        <v>1260</v>
      </c>
      <c r="S874" s="19" t="s">
        <v>101</v>
      </c>
      <c r="T874" s="19" t="s">
        <v>122</v>
      </c>
      <c r="U874" s="24">
        <v>8.9999999999999998E-4</v>
      </c>
      <c r="W874">
        <f t="shared" si="129"/>
        <v>30240</v>
      </c>
      <c r="X874" s="49">
        <v>28560</v>
      </c>
      <c r="Y874">
        <f t="shared" si="122"/>
        <v>24</v>
      </c>
      <c r="AA874" s="62">
        <v>6</v>
      </c>
    </row>
    <row r="875" spans="1:27">
      <c r="A875">
        <v>874</v>
      </c>
      <c r="B875" t="s">
        <v>59</v>
      </c>
      <c r="C875">
        <v>4</v>
      </c>
      <c r="D875" s="35">
        <f t="shared" si="130"/>
        <v>1120412176</v>
      </c>
      <c r="E875" s="38">
        <v>1700003</v>
      </c>
      <c r="F875">
        <f t="shared" si="125"/>
        <v>100001</v>
      </c>
      <c r="H875" s="37">
        <v>14169643040</v>
      </c>
      <c r="I875" s="37">
        <f t="shared" si="124"/>
        <v>32406240</v>
      </c>
      <c r="J875" s="26">
        <v>4</v>
      </c>
      <c r="L875">
        <v>874</v>
      </c>
      <c r="M875">
        <f t="shared" si="119"/>
        <v>1556385</v>
      </c>
      <c r="N875">
        <v>5031</v>
      </c>
      <c r="O875" s="42">
        <v>1583825</v>
      </c>
      <c r="P875" s="47">
        <f t="shared" si="123"/>
        <v>6335300</v>
      </c>
      <c r="Q875" s="26">
        <v>1190</v>
      </c>
      <c r="R875">
        <v>1260</v>
      </c>
      <c r="S875" s="19" t="s">
        <v>101</v>
      </c>
      <c r="T875" s="19" t="s">
        <v>122</v>
      </c>
      <c r="U875" s="24">
        <v>8.9999999999999998E-4</v>
      </c>
      <c r="W875">
        <f t="shared" si="129"/>
        <v>30240</v>
      </c>
      <c r="X875" s="50">
        <v>28560</v>
      </c>
      <c r="Y875">
        <f t="shared" si="122"/>
        <v>24</v>
      </c>
      <c r="AA875" s="63">
        <v>6</v>
      </c>
    </row>
    <row r="876" spans="1:27">
      <c r="A876">
        <v>875</v>
      </c>
      <c r="B876" t="s">
        <v>59</v>
      </c>
      <c r="C876">
        <v>5</v>
      </c>
      <c r="D876" s="35">
        <f t="shared" si="130"/>
        <v>1122112179</v>
      </c>
      <c r="E876" s="38">
        <v>1800004</v>
      </c>
      <c r="F876">
        <f t="shared" si="125"/>
        <v>100001</v>
      </c>
      <c r="H876" s="37">
        <v>9471609040</v>
      </c>
      <c r="I876" s="37">
        <f t="shared" si="124"/>
        <v>-4698034000</v>
      </c>
      <c r="J876" s="27">
        <v>4</v>
      </c>
      <c r="L876">
        <v>875</v>
      </c>
      <c r="M876">
        <f t="shared" si="119"/>
        <v>1561416</v>
      </c>
      <c r="N876">
        <v>5031</v>
      </c>
      <c r="O876" s="41">
        <v>1057356</v>
      </c>
      <c r="P876" s="47">
        <f t="shared" si="123"/>
        <v>4229424</v>
      </c>
      <c r="Q876" s="27">
        <v>1190</v>
      </c>
      <c r="R876">
        <v>1260</v>
      </c>
      <c r="S876" s="19" t="s">
        <v>102</v>
      </c>
      <c r="T876" s="19" t="s">
        <v>122</v>
      </c>
      <c r="U876" s="24">
        <v>8.9999999999999998E-4</v>
      </c>
      <c r="W876">
        <f t="shared" si="129"/>
        <v>30240</v>
      </c>
      <c r="X876" s="49">
        <v>28560</v>
      </c>
      <c r="Y876">
        <f t="shared" si="122"/>
        <v>24</v>
      </c>
      <c r="AA876" s="62">
        <v>6</v>
      </c>
    </row>
    <row r="877" spans="1:27">
      <c r="A877">
        <v>876</v>
      </c>
      <c r="B877" t="s">
        <v>59</v>
      </c>
      <c r="C877">
        <v>6</v>
      </c>
      <c r="D877" s="35">
        <f t="shared" si="130"/>
        <v>1123912183</v>
      </c>
      <c r="E877" s="38">
        <v>1900005</v>
      </c>
      <c r="F877">
        <f t="shared" si="125"/>
        <v>100001</v>
      </c>
      <c r="H877" s="37">
        <v>9493270800</v>
      </c>
      <c r="I877" s="37">
        <f t="shared" si="124"/>
        <v>21661760</v>
      </c>
      <c r="J877" s="26">
        <v>12</v>
      </c>
      <c r="L877">
        <v>876</v>
      </c>
      <c r="M877">
        <f t="shared" si="119"/>
        <v>1566447</v>
      </c>
      <c r="N877">
        <v>5031</v>
      </c>
      <c r="O877" s="42">
        <v>1058399</v>
      </c>
      <c r="P877" s="47">
        <f t="shared" si="123"/>
        <v>12700788</v>
      </c>
      <c r="Q877" s="26">
        <v>1190</v>
      </c>
      <c r="R877">
        <v>1260</v>
      </c>
      <c r="S877" s="19" t="s">
        <v>101</v>
      </c>
      <c r="T877" s="19" t="s">
        <v>122</v>
      </c>
      <c r="U877" s="24">
        <v>8.9999999999999998E-4</v>
      </c>
      <c r="W877">
        <f t="shared" si="129"/>
        <v>30240</v>
      </c>
      <c r="X877" s="50">
        <v>28560</v>
      </c>
      <c r="Y877">
        <f t="shared" si="122"/>
        <v>24</v>
      </c>
      <c r="AA877" s="63">
        <v>6</v>
      </c>
    </row>
    <row r="878" spans="1:27">
      <c r="A878">
        <v>877</v>
      </c>
      <c r="B878" t="s">
        <v>59</v>
      </c>
      <c r="C878">
        <v>7</v>
      </c>
      <c r="D878" s="35">
        <f t="shared" si="130"/>
        <v>1125812188</v>
      </c>
      <c r="E878" s="38">
        <v>2000006</v>
      </c>
      <c r="F878">
        <f t="shared" si="125"/>
        <v>100001</v>
      </c>
      <c r="H878" s="37">
        <v>9514957280</v>
      </c>
      <c r="I878" s="37">
        <f t="shared" si="124"/>
        <v>21686480</v>
      </c>
      <c r="J878" s="27">
        <v>12</v>
      </c>
      <c r="L878">
        <v>877</v>
      </c>
      <c r="M878">
        <f t="shared" si="119"/>
        <v>1571478</v>
      </c>
      <c r="N878">
        <v>5031</v>
      </c>
      <c r="O878" s="41">
        <v>1059514</v>
      </c>
      <c r="P878" s="47">
        <f t="shared" si="123"/>
        <v>12714168</v>
      </c>
      <c r="Q878" s="27">
        <v>1190</v>
      </c>
      <c r="R878">
        <v>1260</v>
      </c>
      <c r="S878" s="19" t="s">
        <v>101</v>
      </c>
      <c r="T878" s="19" t="s">
        <v>122</v>
      </c>
      <c r="U878" s="24">
        <v>8.9999999999999998E-4</v>
      </c>
      <c r="W878">
        <f t="shared" si="129"/>
        <v>30240</v>
      </c>
      <c r="X878" s="49">
        <v>28560</v>
      </c>
      <c r="Y878">
        <f t="shared" si="122"/>
        <v>24</v>
      </c>
      <c r="AA878" s="62">
        <v>6</v>
      </c>
    </row>
    <row r="879" spans="1:27">
      <c r="A879">
        <v>878</v>
      </c>
      <c r="B879" t="s">
        <v>59</v>
      </c>
      <c r="C879">
        <v>8</v>
      </c>
      <c r="D879" s="35">
        <f t="shared" si="130"/>
        <v>1127812194</v>
      </c>
      <c r="E879" s="38">
        <v>2100007</v>
      </c>
      <c r="F879">
        <f t="shared" si="125"/>
        <v>100001</v>
      </c>
      <c r="H879" s="37">
        <v>10727411200</v>
      </c>
      <c r="I879" s="37">
        <f t="shared" si="124"/>
        <v>1212453920</v>
      </c>
      <c r="J879" s="26">
        <v>12</v>
      </c>
      <c r="L879">
        <v>878</v>
      </c>
      <c r="M879">
        <f t="shared" ref="M879:M942" si="131">M878+N879</f>
        <v>1576509</v>
      </c>
      <c r="N879">
        <v>5031</v>
      </c>
      <c r="O879" s="42">
        <v>1192970</v>
      </c>
      <c r="P879" s="47">
        <f t="shared" si="123"/>
        <v>14315640</v>
      </c>
      <c r="Q879" s="26">
        <v>1190</v>
      </c>
      <c r="R879">
        <v>1260</v>
      </c>
      <c r="S879" s="19" t="s">
        <v>101</v>
      </c>
      <c r="T879" s="19" t="s">
        <v>122</v>
      </c>
      <c r="U879" s="24">
        <v>8.9999999999999998E-4</v>
      </c>
      <c r="W879">
        <f t="shared" si="129"/>
        <v>30240</v>
      </c>
      <c r="X879" s="50">
        <v>28560</v>
      </c>
      <c r="Y879">
        <f t="shared" si="122"/>
        <v>24</v>
      </c>
      <c r="AA879" s="63">
        <v>6</v>
      </c>
    </row>
    <row r="880" spans="1:27">
      <c r="A880">
        <v>879</v>
      </c>
      <c r="B880" t="s">
        <v>59</v>
      </c>
      <c r="C880">
        <v>9</v>
      </c>
      <c r="D880" s="35">
        <f t="shared" si="130"/>
        <v>1129912201</v>
      </c>
      <c r="E880" s="38">
        <v>2200008</v>
      </c>
      <c r="F880">
        <f t="shared" si="125"/>
        <v>100001</v>
      </c>
      <c r="H880" s="37">
        <v>10751861120</v>
      </c>
      <c r="I880" s="37">
        <f t="shared" si="124"/>
        <v>24449920</v>
      </c>
      <c r="J880" s="27">
        <v>18</v>
      </c>
      <c r="L880">
        <v>879</v>
      </c>
      <c r="M880">
        <f t="shared" si="131"/>
        <v>1581540</v>
      </c>
      <c r="N880">
        <v>5031</v>
      </c>
      <c r="O880" s="41">
        <v>1194197</v>
      </c>
      <c r="P880" s="47">
        <f t="shared" si="123"/>
        <v>21495546</v>
      </c>
      <c r="Q880" s="27">
        <v>1190</v>
      </c>
      <c r="R880">
        <v>1260</v>
      </c>
      <c r="S880" s="19" t="s">
        <v>101</v>
      </c>
      <c r="T880" s="19" t="s">
        <v>122</v>
      </c>
      <c r="U880" s="24">
        <v>8.9999999999999998E-4</v>
      </c>
      <c r="W880">
        <f t="shared" si="129"/>
        <v>30240</v>
      </c>
      <c r="X880" s="49">
        <v>28560</v>
      </c>
      <c r="Y880">
        <f t="shared" si="122"/>
        <v>24</v>
      </c>
      <c r="AA880" s="62">
        <v>6</v>
      </c>
    </row>
    <row r="881" spans="1:27">
      <c r="A881">
        <v>880</v>
      </c>
      <c r="B881" t="s">
        <v>59</v>
      </c>
      <c r="C881">
        <v>10</v>
      </c>
      <c r="D881" s="35">
        <f t="shared" si="130"/>
        <v>1132112209</v>
      </c>
      <c r="E881" s="38">
        <v>2300009</v>
      </c>
      <c r="F881">
        <f t="shared" si="125"/>
        <v>100001</v>
      </c>
      <c r="H881" s="37">
        <v>10776338880</v>
      </c>
      <c r="I881" s="37">
        <f t="shared" si="124"/>
        <v>24477760</v>
      </c>
      <c r="J881" s="26">
        <v>18</v>
      </c>
      <c r="L881">
        <v>880</v>
      </c>
      <c r="M881">
        <f t="shared" si="131"/>
        <v>1586571</v>
      </c>
      <c r="N881">
        <v>5031</v>
      </c>
      <c r="O881" s="42">
        <v>1195402</v>
      </c>
      <c r="P881" s="47">
        <f t="shared" si="123"/>
        <v>21517236</v>
      </c>
      <c r="Q881" s="26">
        <v>1190</v>
      </c>
      <c r="R881">
        <v>1260</v>
      </c>
      <c r="S881" s="19" t="s">
        <v>102</v>
      </c>
      <c r="T881" s="19" t="s">
        <v>122</v>
      </c>
      <c r="U881" s="24">
        <v>8.9999999999999998E-4</v>
      </c>
      <c r="W881">
        <f t="shared" si="129"/>
        <v>30240</v>
      </c>
      <c r="X881" s="50">
        <v>28560</v>
      </c>
      <c r="Y881">
        <f t="shared" si="122"/>
        <v>24</v>
      </c>
      <c r="AA881" s="63">
        <v>6</v>
      </c>
    </row>
    <row r="882" spans="1:27">
      <c r="A882" s="6">
        <v>881</v>
      </c>
      <c r="B882" s="6" t="s">
        <v>60</v>
      </c>
      <c r="C882" s="6">
        <v>1</v>
      </c>
      <c r="D882" s="36">
        <f>D881+E881</f>
        <v>1134412218</v>
      </c>
      <c r="E882" s="39">
        <v>90000000</v>
      </c>
      <c r="F882" s="6">
        <f t="shared" si="125"/>
        <v>87699991</v>
      </c>
      <c r="H882" s="37">
        <v>45589053904</v>
      </c>
      <c r="I882" s="37">
        <f t="shared" si="124"/>
        <v>34812715024</v>
      </c>
      <c r="J882" s="27">
        <v>12</v>
      </c>
      <c r="L882" s="6">
        <v>881</v>
      </c>
      <c r="M882">
        <f t="shared" si="131"/>
        <v>1591602</v>
      </c>
      <c r="N882">
        <v>5031</v>
      </c>
      <c r="O882" s="41">
        <v>5025752</v>
      </c>
      <c r="P882" s="47">
        <f t="shared" si="123"/>
        <v>60309024</v>
      </c>
      <c r="Q882" s="27">
        <v>1200</v>
      </c>
      <c r="R882">
        <v>1270</v>
      </c>
      <c r="S882" s="19" t="s">
        <v>101</v>
      </c>
      <c r="T882" s="19" t="s">
        <v>122</v>
      </c>
      <c r="U882" s="24">
        <v>8.9999999999999998E-4</v>
      </c>
      <c r="W882">
        <f t="shared" si="129"/>
        <v>30480</v>
      </c>
      <c r="X882" s="49">
        <v>28800</v>
      </c>
      <c r="Y882">
        <f t="shared" si="122"/>
        <v>24</v>
      </c>
      <c r="AA882" s="62">
        <v>6</v>
      </c>
    </row>
    <row r="883" spans="1:27">
      <c r="A883">
        <v>882</v>
      </c>
      <c r="B883" t="s">
        <v>60</v>
      </c>
      <c r="C883">
        <v>2</v>
      </c>
      <c r="D883" s="35">
        <f t="shared" ref="D883:D891" si="132">D882+E882</f>
        <v>1224412218</v>
      </c>
      <c r="E883" s="38">
        <v>1500001</v>
      </c>
      <c r="F883">
        <f t="shared" si="125"/>
        <v>-88499999</v>
      </c>
      <c r="H883" s="37">
        <v>45692606538</v>
      </c>
      <c r="I883" s="37">
        <f t="shared" si="124"/>
        <v>103552634</v>
      </c>
      <c r="J883" s="26">
        <v>12</v>
      </c>
      <c r="L883">
        <v>882</v>
      </c>
      <c r="M883">
        <f t="shared" si="131"/>
        <v>1596633</v>
      </c>
      <c r="N883">
        <v>5031</v>
      </c>
      <c r="O883" s="42">
        <v>5165468</v>
      </c>
      <c r="P883" s="47">
        <f t="shared" si="123"/>
        <v>61985616</v>
      </c>
      <c r="Q883" s="26">
        <v>1200</v>
      </c>
      <c r="R883">
        <v>1270</v>
      </c>
      <c r="S883" s="19" t="s">
        <v>101</v>
      </c>
      <c r="T883" s="19" t="s">
        <v>122</v>
      </c>
      <c r="U883" s="24">
        <v>8.9999999999999998E-4</v>
      </c>
      <c r="W883">
        <f t="shared" si="129"/>
        <v>30480</v>
      </c>
      <c r="X883" s="50">
        <v>28800</v>
      </c>
      <c r="Y883">
        <f t="shared" si="122"/>
        <v>24</v>
      </c>
      <c r="AA883" s="63">
        <v>6</v>
      </c>
    </row>
    <row r="884" spans="1:27">
      <c r="A884">
        <v>883</v>
      </c>
      <c r="B884" t="s">
        <v>60</v>
      </c>
      <c r="C884">
        <v>3</v>
      </c>
      <c r="D884" s="35">
        <f t="shared" si="132"/>
        <v>1225912219</v>
      </c>
      <c r="E884" s="38">
        <v>1600002</v>
      </c>
      <c r="F884">
        <f t="shared" si="125"/>
        <v>100001</v>
      </c>
      <c r="H884" s="37">
        <v>11449069190</v>
      </c>
      <c r="I884" s="37">
        <f t="shared" si="124"/>
        <v>-34243537348</v>
      </c>
      <c r="J884" s="27">
        <v>4</v>
      </c>
      <c r="L884">
        <v>883</v>
      </c>
      <c r="M884">
        <f t="shared" si="131"/>
        <v>1601664</v>
      </c>
      <c r="N884">
        <v>5031</v>
      </c>
      <c r="O884" s="41">
        <v>1292666</v>
      </c>
      <c r="P884" s="47">
        <f t="shared" si="123"/>
        <v>5170664</v>
      </c>
      <c r="Q884" s="27">
        <v>1200</v>
      </c>
      <c r="R884">
        <v>1270</v>
      </c>
      <c r="S884" s="19" t="s">
        <v>101</v>
      </c>
      <c r="T884" s="19" t="s">
        <v>122</v>
      </c>
      <c r="U884" s="24">
        <v>8.9999999999999998E-4</v>
      </c>
      <c r="W884">
        <f t="shared" si="129"/>
        <v>30480</v>
      </c>
      <c r="X884" s="49">
        <v>28800</v>
      </c>
      <c r="Y884">
        <f t="shared" si="122"/>
        <v>24</v>
      </c>
      <c r="AA884" s="62">
        <v>6</v>
      </c>
    </row>
    <row r="885" spans="1:27">
      <c r="A885">
        <v>884</v>
      </c>
      <c r="B885" t="s">
        <v>60</v>
      </c>
      <c r="C885">
        <v>4</v>
      </c>
      <c r="D885" s="35">
        <f t="shared" si="132"/>
        <v>1227512221</v>
      </c>
      <c r="E885" s="38">
        <v>1700003</v>
      </c>
      <c r="F885">
        <f t="shared" si="125"/>
        <v>100001</v>
      </c>
      <c r="H885" s="37">
        <v>11475016040</v>
      </c>
      <c r="I885" s="37">
        <f t="shared" si="124"/>
        <v>25946850</v>
      </c>
      <c r="J885" s="26">
        <v>4</v>
      </c>
      <c r="L885">
        <v>884</v>
      </c>
      <c r="M885">
        <f t="shared" si="131"/>
        <v>1606695</v>
      </c>
      <c r="N885">
        <v>5031</v>
      </c>
      <c r="O885" s="42">
        <v>1293889</v>
      </c>
      <c r="P885" s="47">
        <f t="shared" si="123"/>
        <v>5175556</v>
      </c>
      <c r="Q885" s="26">
        <v>1200</v>
      </c>
      <c r="R885">
        <v>1270</v>
      </c>
      <c r="S885" s="19" t="s">
        <v>101</v>
      </c>
      <c r="T885" s="19" t="s">
        <v>122</v>
      </c>
      <c r="U885" s="24">
        <v>8.9999999999999998E-4</v>
      </c>
      <c r="W885">
        <f t="shared" si="129"/>
        <v>30480</v>
      </c>
      <c r="X885" s="50">
        <v>28800</v>
      </c>
      <c r="Y885">
        <f t="shared" si="122"/>
        <v>24</v>
      </c>
      <c r="AA885" s="63">
        <v>6</v>
      </c>
    </row>
    <row r="886" spans="1:27">
      <c r="A886">
        <v>885</v>
      </c>
      <c r="B886" t="s">
        <v>60</v>
      </c>
      <c r="C886">
        <v>5</v>
      </c>
      <c r="D886" s="35">
        <f t="shared" si="132"/>
        <v>1229212224</v>
      </c>
      <c r="E886" s="38">
        <v>1800004</v>
      </c>
      <c r="F886">
        <f t="shared" si="125"/>
        <v>100001</v>
      </c>
      <c r="H886" s="37">
        <v>18401587692</v>
      </c>
      <c r="I886" s="37">
        <f t="shared" si="124"/>
        <v>6926571652</v>
      </c>
      <c r="J886" s="27">
        <v>10</v>
      </c>
      <c r="L886">
        <v>885</v>
      </c>
      <c r="M886">
        <f t="shared" si="131"/>
        <v>1611726</v>
      </c>
      <c r="N886">
        <v>5031</v>
      </c>
      <c r="O886" s="41">
        <v>2072318</v>
      </c>
      <c r="P886" s="47">
        <f t="shared" si="123"/>
        <v>20723180</v>
      </c>
      <c r="Q886" s="27">
        <v>1200</v>
      </c>
      <c r="R886">
        <v>1270</v>
      </c>
      <c r="S886" s="19" t="s">
        <v>102</v>
      </c>
      <c r="T886" s="19" t="s">
        <v>122</v>
      </c>
      <c r="U886" s="24">
        <v>8.9999999999999998E-4</v>
      </c>
      <c r="W886">
        <f t="shared" si="129"/>
        <v>30480</v>
      </c>
      <c r="X886" s="49">
        <v>28800</v>
      </c>
      <c r="Y886">
        <f t="shared" si="122"/>
        <v>24</v>
      </c>
      <c r="AA886" s="62">
        <v>6</v>
      </c>
    </row>
    <row r="887" spans="1:27">
      <c r="A887">
        <v>886</v>
      </c>
      <c r="B887" t="s">
        <v>60</v>
      </c>
      <c r="C887">
        <v>6</v>
      </c>
      <c r="D887" s="35">
        <f t="shared" si="132"/>
        <v>1231012228</v>
      </c>
      <c r="E887" s="38">
        <v>1900005</v>
      </c>
      <c r="F887">
        <f t="shared" si="125"/>
        <v>100001</v>
      </c>
      <c r="H887" s="37">
        <v>18443196706</v>
      </c>
      <c r="I887" s="37">
        <f t="shared" si="124"/>
        <v>41609014</v>
      </c>
      <c r="J887" s="26">
        <v>10</v>
      </c>
      <c r="L887">
        <v>886</v>
      </c>
      <c r="M887">
        <f t="shared" si="131"/>
        <v>1616757</v>
      </c>
      <c r="N887">
        <v>5031</v>
      </c>
      <c r="O887" s="42">
        <v>2074272</v>
      </c>
      <c r="P887" s="47">
        <f t="shared" si="123"/>
        <v>20742720</v>
      </c>
      <c r="Q887" s="26">
        <v>1200</v>
      </c>
      <c r="R887">
        <v>1270</v>
      </c>
      <c r="S887" s="19" t="s">
        <v>101</v>
      </c>
      <c r="T887" s="19" t="s">
        <v>122</v>
      </c>
      <c r="U887" s="24">
        <v>8.9999999999999998E-4</v>
      </c>
      <c r="W887">
        <f t="shared" si="129"/>
        <v>30480</v>
      </c>
      <c r="X887" s="50">
        <v>28800</v>
      </c>
      <c r="Y887">
        <f t="shared" si="122"/>
        <v>24</v>
      </c>
      <c r="AA887" s="63">
        <v>6</v>
      </c>
    </row>
    <row r="888" spans="1:27">
      <c r="A888">
        <v>887</v>
      </c>
      <c r="B888" t="s">
        <v>60</v>
      </c>
      <c r="C888">
        <v>7</v>
      </c>
      <c r="D888" s="35">
        <f t="shared" si="132"/>
        <v>1232912233</v>
      </c>
      <c r="E888" s="38">
        <v>2000006</v>
      </c>
      <c r="F888">
        <f t="shared" si="125"/>
        <v>100001</v>
      </c>
      <c r="H888" s="37">
        <v>18484852706</v>
      </c>
      <c r="I888" s="37">
        <f t="shared" si="124"/>
        <v>41656000</v>
      </c>
      <c r="J888" s="27">
        <v>12</v>
      </c>
      <c r="L888">
        <v>887</v>
      </c>
      <c r="M888">
        <f t="shared" si="131"/>
        <v>1621788</v>
      </c>
      <c r="N888">
        <v>5031</v>
      </c>
      <c r="O888" s="41">
        <v>2076354</v>
      </c>
      <c r="P888" s="47">
        <f t="shared" si="123"/>
        <v>24916248</v>
      </c>
      <c r="Q888" s="27">
        <v>1200</v>
      </c>
      <c r="R888">
        <v>1270</v>
      </c>
      <c r="S888" s="19" t="s">
        <v>101</v>
      </c>
      <c r="T888" s="19" t="s">
        <v>122</v>
      </c>
      <c r="U888" s="24">
        <v>8.9999999999999998E-4</v>
      </c>
      <c r="W888">
        <f t="shared" si="129"/>
        <v>30480</v>
      </c>
      <c r="X888" s="49">
        <v>28800</v>
      </c>
      <c r="Y888">
        <f t="shared" si="122"/>
        <v>24</v>
      </c>
      <c r="AA888" s="62">
        <v>6</v>
      </c>
    </row>
    <row r="889" spans="1:27">
      <c r="A889">
        <v>888</v>
      </c>
      <c r="B889" t="s">
        <v>60</v>
      </c>
      <c r="C889">
        <v>8</v>
      </c>
      <c r="D889" s="35">
        <f t="shared" si="132"/>
        <v>1234912239</v>
      </c>
      <c r="E889" s="38">
        <v>2100007</v>
      </c>
      <c r="F889">
        <f t="shared" si="125"/>
        <v>100001</v>
      </c>
      <c r="H889" s="37">
        <v>18526555692</v>
      </c>
      <c r="I889" s="37">
        <f t="shared" si="124"/>
        <v>41702986</v>
      </c>
      <c r="J889" s="26">
        <v>12</v>
      </c>
      <c r="L889">
        <v>888</v>
      </c>
      <c r="M889">
        <f t="shared" si="131"/>
        <v>1626819</v>
      </c>
      <c r="N889">
        <v>5031</v>
      </c>
      <c r="O889" s="42">
        <v>2078397</v>
      </c>
      <c r="P889" s="47">
        <f t="shared" si="123"/>
        <v>24940764</v>
      </c>
      <c r="Q889" s="26">
        <v>1200</v>
      </c>
      <c r="R889">
        <v>1270</v>
      </c>
      <c r="S889" s="19" t="s">
        <v>101</v>
      </c>
      <c r="T889" s="19" t="s">
        <v>122</v>
      </c>
      <c r="U889" s="24">
        <v>8.9999999999999998E-4</v>
      </c>
      <c r="W889">
        <f t="shared" si="129"/>
        <v>30480</v>
      </c>
      <c r="X889" s="50">
        <v>28800</v>
      </c>
      <c r="Y889">
        <f t="shared" si="122"/>
        <v>24</v>
      </c>
      <c r="AA889" s="63">
        <v>6</v>
      </c>
    </row>
    <row r="890" spans="1:27">
      <c r="A890">
        <v>889</v>
      </c>
      <c r="B890" t="s">
        <v>60</v>
      </c>
      <c r="C890">
        <v>9</v>
      </c>
      <c r="D890" s="35">
        <f t="shared" si="132"/>
        <v>1237012246</v>
      </c>
      <c r="E890" s="38">
        <v>2200008</v>
      </c>
      <c r="F890">
        <f t="shared" si="125"/>
        <v>100001</v>
      </c>
      <c r="H890" s="37">
        <v>10317014828</v>
      </c>
      <c r="I890" s="37">
        <f t="shared" si="124"/>
        <v>-8209540864</v>
      </c>
      <c r="J890" s="27">
        <v>18</v>
      </c>
      <c r="L890">
        <v>889</v>
      </c>
      <c r="M890">
        <f t="shared" si="131"/>
        <v>1631850</v>
      </c>
      <c r="N890">
        <v>5031</v>
      </c>
      <c r="O890" s="41">
        <v>1155984</v>
      </c>
      <c r="P890" s="47">
        <f t="shared" si="123"/>
        <v>20807712</v>
      </c>
      <c r="Q890" s="27">
        <v>1200</v>
      </c>
      <c r="R890">
        <v>1270</v>
      </c>
      <c r="S890" s="19" t="s">
        <v>101</v>
      </c>
      <c r="T890" s="19" t="s">
        <v>122</v>
      </c>
      <c r="U890" s="24">
        <v>8.9999999999999998E-4</v>
      </c>
      <c r="W890">
        <f t="shared" si="129"/>
        <v>30480</v>
      </c>
      <c r="X890" s="49">
        <v>28800</v>
      </c>
      <c r="Y890">
        <f t="shared" si="122"/>
        <v>24</v>
      </c>
      <c r="AA890" s="62">
        <v>6</v>
      </c>
    </row>
    <row r="891" spans="1:27">
      <c r="A891">
        <v>890</v>
      </c>
      <c r="B891" t="s">
        <v>60</v>
      </c>
      <c r="C891">
        <v>10</v>
      </c>
      <c r="D891" s="35">
        <f t="shared" si="132"/>
        <v>1239212254</v>
      </c>
      <c r="E891" s="38">
        <v>2300009</v>
      </c>
      <c r="F891">
        <f t="shared" si="125"/>
        <v>100001</v>
      </c>
      <c r="H891" s="37">
        <v>10340238294</v>
      </c>
      <c r="I891" s="37">
        <f t="shared" si="124"/>
        <v>23223466</v>
      </c>
      <c r="J891" s="26">
        <v>18</v>
      </c>
      <c r="L891">
        <v>890</v>
      </c>
      <c r="M891">
        <f t="shared" si="131"/>
        <v>1636881</v>
      </c>
      <c r="N891">
        <v>5031</v>
      </c>
      <c r="O891" s="42">
        <v>1157161</v>
      </c>
      <c r="P891" s="47">
        <f t="shared" si="123"/>
        <v>20828898</v>
      </c>
      <c r="Q891" s="26">
        <v>1200</v>
      </c>
      <c r="R891">
        <v>1270</v>
      </c>
      <c r="S891" s="19" t="s">
        <v>102</v>
      </c>
      <c r="T891" s="19" t="s">
        <v>122</v>
      </c>
      <c r="U891" s="24">
        <v>8.9999999999999998E-4</v>
      </c>
      <c r="W891">
        <f t="shared" si="129"/>
        <v>30480</v>
      </c>
      <c r="X891" s="50">
        <v>28800</v>
      </c>
      <c r="Y891">
        <f t="shared" si="122"/>
        <v>24</v>
      </c>
      <c r="AA891" s="63">
        <v>6</v>
      </c>
    </row>
    <row r="892" spans="1:27">
      <c r="A892" s="6">
        <v>891</v>
      </c>
      <c r="B892" s="6" t="s">
        <v>56</v>
      </c>
      <c r="C892" s="6">
        <v>1</v>
      </c>
      <c r="D892" s="36">
        <f>D891+E891</f>
        <v>1241512263</v>
      </c>
      <c r="E892" s="39">
        <v>90000000</v>
      </c>
      <c r="F892" s="6">
        <f t="shared" si="125"/>
        <v>87699991</v>
      </c>
      <c r="H892" s="37">
        <v>46629866374</v>
      </c>
      <c r="I892" s="37">
        <f t="shared" si="124"/>
        <v>36289628080</v>
      </c>
      <c r="J892" s="27">
        <v>4</v>
      </c>
      <c r="L892" s="6">
        <v>891</v>
      </c>
      <c r="M892">
        <f t="shared" si="131"/>
        <v>1641912</v>
      </c>
      <c r="N892">
        <v>5031</v>
      </c>
      <c r="O892" s="41">
        <v>5211656</v>
      </c>
      <c r="P892" s="47">
        <f t="shared" si="123"/>
        <v>20846624</v>
      </c>
      <c r="Q892" s="27">
        <v>1210</v>
      </c>
      <c r="R892">
        <v>1280</v>
      </c>
      <c r="S892" s="19" t="s">
        <v>101</v>
      </c>
      <c r="T892" s="19" t="s">
        <v>122</v>
      </c>
      <c r="U892" s="24">
        <v>8.9999999999999998E-4</v>
      </c>
      <c r="W892">
        <f t="shared" si="129"/>
        <v>30720</v>
      </c>
      <c r="X892" s="49">
        <v>29040</v>
      </c>
      <c r="Y892">
        <f t="shared" si="122"/>
        <v>24</v>
      </c>
      <c r="AA892" s="62">
        <v>6</v>
      </c>
    </row>
    <row r="893" spans="1:27">
      <c r="A893">
        <v>892</v>
      </c>
      <c r="B893" t="s">
        <v>56</v>
      </c>
      <c r="C893">
        <v>2</v>
      </c>
      <c r="D893" s="35">
        <f t="shared" ref="D893:D900" si="133">D892+E892</f>
        <v>1331512263</v>
      </c>
      <c r="E893" s="38">
        <v>1500001</v>
      </c>
      <c r="F893">
        <f t="shared" si="125"/>
        <v>-88499999</v>
      </c>
      <c r="H893" s="37">
        <v>46734593740</v>
      </c>
      <c r="I893" s="37">
        <f t="shared" si="124"/>
        <v>104727366</v>
      </c>
      <c r="J893" s="26">
        <v>4</v>
      </c>
      <c r="L893">
        <v>892</v>
      </c>
      <c r="M893">
        <f t="shared" si="131"/>
        <v>1646943</v>
      </c>
      <c r="N893">
        <v>5031</v>
      </c>
      <c r="O893" s="42">
        <v>5217184</v>
      </c>
      <c r="P893" s="47">
        <f t="shared" si="123"/>
        <v>20868736</v>
      </c>
      <c r="Q893" s="26">
        <v>1210</v>
      </c>
      <c r="R893">
        <v>1280</v>
      </c>
      <c r="S893" s="19" t="s">
        <v>101</v>
      </c>
      <c r="T893" s="19" t="s">
        <v>122</v>
      </c>
      <c r="U893" s="24">
        <v>8.9999999999999998E-4</v>
      </c>
      <c r="W893">
        <f t="shared" si="129"/>
        <v>30720</v>
      </c>
      <c r="X893" s="50">
        <v>29040</v>
      </c>
      <c r="Y893">
        <f t="shared" si="122"/>
        <v>24</v>
      </c>
      <c r="AA893" s="63">
        <v>6</v>
      </c>
    </row>
    <row r="894" spans="1:27">
      <c r="A894">
        <v>893</v>
      </c>
      <c r="B894" t="s">
        <v>56</v>
      </c>
      <c r="C894">
        <v>3</v>
      </c>
      <c r="D894" s="35">
        <f t="shared" si="133"/>
        <v>1333012264</v>
      </c>
      <c r="E894" s="38">
        <v>1600002</v>
      </c>
      <c r="F894">
        <f t="shared" si="125"/>
        <v>100001</v>
      </c>
      <c r="H894" s="37">
        <v>31230195608</v>
      </c>
      <c r="I894" s="37">
        <f t="shared" si="124"/>
        <v>-15504398132</v>
      </c>
      <c r="J894" s="27">
        <v>12</v>
      </c>
      <c r="L894">
        <v>893</v>
      </c>
      <c r="M894">
        <f t="shared" si="131"/>
        <v>1651974</v>
      </c>
      <c r="N894">
        <v>5031</v>
      </c>
      <c r="O894" s="41">
        <v>3482091</v>
      </c>
      <c r="P894" s="47">
        <f t="shared" si="123"/>
        <v>41785092</v>
      </c>
      <c r="Q894" s="27">
        <v>1210</v>
      </c>
      <c r="R894">
        <v>1280</v>
      </c>
      <c r="S894" s="19" t="s">
        <v>101</v>
      </c>
      <c r="T894" s="19" t="s">
        <v>122</v>
      </c>
      <c r="U894" s="24">
        <v>8.9999999999999998E-4</v>
      </c>
      <c r="W894">
        <f t="shared" si="129"/>
        <v>30720</v>
      </c>
      <c r="X894" s="49">
        <v>29040</v>
      </c>
      <c r="Y894">
        <f t="shared" si="122"/>
        <v>24</v>
      </c>
      <c r="AA894" s="62">
        <v>6</v>
      </c>
    </row>
    <row r="895" spans="1:27">
      <c r="A895">
        <v>894</v>
      </c>
      <c r="B895" t="s">
        <v>56</v>
      </c>
      <c r="C895">
        <v>4</v>
      </c>
      <c r="D895" s="35">
        <f t="shared" si="133"/>
        <v>1334612266</v>
      </c>
      <c r="E895" s="38">
        <v>1700003</v>
      </c>
      <c r="F895">
        <f t="shared" si="125"/>
        <v>100001</v>
      </c>
      <c r="H895" s="37">
        <v>31300179246</v>
      </c>
      <c r="I895" s="37">
        <f t="shared" si="124"/>
        <v>69983638</v>
      </c>
      <c r="J895" s="26">
        <v>12</v>
      </c>
      <c r="L895">
        <v>894</v>
      </c>
      <c r="M895">
        <f t="shared" si="131"/>
        <v>1657005</v>
      </c>
      <c r="N895">
        <v>5031</v>
      </c>
      <c r="O895" s="42">
        <v>3485724</v>
      </c>
      <c r="P895" s="47">
        <f t="shared" si="123"/>
        <v>41828688</v>
      </c>
      <c r="Q895" s="26">
        <v>1210</v>
      </c>
      <c r="R895">
        <v>1280</v>
      </c>
      <c r="S895" s="19" t="s">
        <v>101</v>
      </c>
      <c r="T895" s="19" t="s">
        <v>122</v>
      </c>
      <c r="U895" s="24">
        <v>8.9999999999999998E-4</v>
      </c>
      <c r="W895">
        <f t="shared" si="129"/>
        <v>30720</v>
      </c>
      <c r="X895" s="50">
        <v>29040</v>
      </c>
      <c r="Y895">
        <f t="shared" si="122"/>
        <v>24</v>
      </c>
      <c r="AA895" s="63">
        <v>6</v>
      </c>
    </row>
    <row r="896" spans="1:27">
      <c r="A896">
        <v>895</v>
      </c>
      <c r="B896" t="s">
        <v>56</v>
      </c>
      <c r="C896">
        <v>5</v>
      </c>
      <c r="D896" s="35">
        <f t="shared" si="133"/>
        <v>1336312269</v>
      </c>
      <c r="E896" s="38">
        <v>1800004</v>
      </c>
      <c r="F896">
        <f t="shared" si="125"/>
        <v>100001</v>
      </c>
      <c r="H896" s="37">
        <v>31370241194</v>
      </c>
      <c r="I896" s="37">
        <f t="shared" si="124"/>
        <v>70061948</v>
      </c>
      <c r="J896" s="27">
        <v>18</v>
      </c>
      <c r="L896">
        <v>895</v>
      </c>
      <c r="M896">
        <f t="shared" si="131"/>
        <v>1662036</v>
      </c>
      <c r="N896">
        <v>5031</v>
      </c>
      <c r="O896" s="41">
        <v>3489276</v>
      </c>
      <c r="P896" s="47">
        <f t="shared" si="123"/>
        <v>62806968</v>
      </c>
      <c r="Q896" s="27">
        <v>1210</v>
      </c>
      <c r="R896">
        <v>1280</v>
      </c>
      <c r="S896" s="19" t="s">
        <v>102</v>
      </c>
      <c r="T896" s="19" t="s">
        <v>122</v>
      </c>
      <c r="U896" s="24">
        <v>8.9999999999999998E-4</v>
      </c>
      <c r="W896">
        <f t="shared" si="129"/>
        <v>30720</v>
      </c>
      <c r="X896" s="49">
        <v>29040</v>
      </c>
      <c r="Y896">
        <f t="shared" si="122"/>
        <v>24</v>
      </c>
      <c r="AA896" s="62">
        <v>6</v>
      </c>
    </row>
    <row r="897" spans="1:27">
      <c r="A897">
        <v>896</v>
      </c>
      <c r="B897" t="s">
        <v>56</v>
      </c>
      <c r="C897">
        <v>6</v>
      </c>
      <c r="D897" s="35">
        <f t="shared" si="133"/>
        <v>1338112273</v>
      </c>
      <c r="E897" s="38">
        <v>1900005</v>
      </c>
      <c r="F897">
        <f t="shared" si="125"/>
        <v>100001</v>
      </c>
      <c r="H897" s="37">
        <v>31440381452</v>
      </c>
      <c r="I897" s="37">
        <f t="shared" si="124"/>
        <v>70140258</v>
      </c>
      <c r="J897" s="26">
        <v>18</v>
      </c>
      <c r="L897">
        <v>896</v>
      </c>
      <c r="M897">
        <f t="shared" si="131"/>
        <v>1667067</v>
      </c>
      <c r="N897">
        <v>5031</v>
      </c>
      <c r="O897" s="42">
        <v>3492717</v>
      </c>
      <c r="P897" s="47">
        <f t="shared" si="123"/>
        <v>62868906</v>
      </c>
      <c r="Q897" s="26">
        <v>1210</v>
      </c>
      <c r="R897">
        <v>1280</v>
      </c>
      <c r="S897" s="19" t="s">
        <v>101</v>
      </c>
      <c r="T897" s="19" t="s">
        <v>122</v>
      </c>
      <c r="U897" s="24">
        <v>8.9999999999999998E-4</v>
      </c>
      <c r="W897">
        <f t="shared" si="129"/>
        <v>30720</v>
      </c>
      <c r="X897" s="50">
        <v>29040</v>
      </c>
      <c r="Y897">
        <f t="shared" si="122"/>
        <v>24</v>
      </c>
      <c r="AA897" s="63">
        <v>6</v>
      </c>
    </row>
    <row r="898" spans="1:27">
      <c r="A898">
        <v>897</v>
      </c>
      <c r="B898" t="s">
        <v>56</v>
      </c>
      <c r="C898">
        <v>7</v>
      </c>
      <c r="D898" s="35">
        <f t="shared" si="133"/>
        <v>1340012278</v>
      </c>
      <c r="E898" s="38">
        <v>2000006</v>
      </c>
      <c r="F898">
        <f t="shared" si="125"/>
        <v>100001</v>
      </c>
      <c r="H898" s="37">
        <v>47259992586</v>
      </c>
      <c r="I898" s="37">
        <f t="shared" si="124"/>
        <v>15819611134</v>
      </c>
      <c r="J898" s="27">
        <v>18</v>
      </c>
      <c r="L898">
        <v>897</v>
      </c>
      <c r="M898">
        <f t="shared" si="131"/>
        <v>1672098</v>
      </c>
      <c r="N898">
        <v>5031</v>
      </c>
      <c r="O898" s="41">
        <v>5243936</v>
      </c>
      <c r="P898" s="47">
        <f t="shared" si="123"/>
        <v>94390848</v>
      </c>
      <c r="Q898" s="27">
        <v>1210</v>
      </c>
      <c r="R898">
        <v>1280</v>
      </c>
      <c r="S898" s="19" t="s">
        <v>101</v>
      </c>
      <c r="T898" s="19" t="s">
        <v>122</v>
      </c>
      <c r="U898" s="24">
        <v>8.9999999999999998E-4</v>
      </c>
      <c r="W898">
        <f t="shared" si="129"/>
        <v>30720</v>
      </c>
      <c r="X898" s="49">
        <v>29040</v>
      </c>
      <c r="Y898">
        <f t="shared" ref="Y898:Y961" si="134">X898/Q898</f>
        <v>24</v>
      </c>
      <c r="AA898" s="62">
        <v>6</v>
      </c>
    </row>
    <row r="899" spans="1:27">
      <c r="A899">
        <v>898</v>
      </c>
      <c r="B899" t="s">
        <v>56</v>
      </c>
      <c r="C899">
        <v>8</v>
      </c>
      <c r="D899" s="35">
        <f t="shared" si="133"/>
        <v>1342012284</v>
      </c>
      <c r="E899" s="38">
        <v>2100007</v>
      </c>
      <c r="F899">
        <f t="shared" si="125"/>
        <v>100001</v>
      </c>
      <c r="H899" s="37">
        <v>47365424742</v>
      </c>
      <c r="I899" s="37">
        <f t="shared" si="124"/>
        <v>105432156</v>
      </c>
      <c r="J899" s="26">
        <v>16</v>
      </c>
      <c r="L899">
        <v>898</v>
      </c>
      <c r="M899">
        <f t="shared" si="131"/>
        <v>1677129</v>
      </c>
      <c r="N899">
        <v>5031</v>
      </c>
      <c r="O899" s="42">
        <v>5249068</v>
      </c>
      <c r="P899" s="47">
        <f t="shared" ref="P899:P962" si="135">J899*O899</f>
        <v>83985088</v>
      </c>
      <c r="Q899" s="26">
        <v>1210</v>
      </c>
      <c r="R899">
        <v>1280</v>
      </c>
      <c r="S899" s="19" t="s">
        <v>101</v>
      </c>
      <c r="T899" s="19" t="s">
        <v>122</v>
      </c>
      <c r="U899" s="24">
        <v>8.9999999999999998E-4</v>
      </c>
      <c r="W899">
        <f t="shared" si="129"/>
        <v>30720</v>
      </c>
      <c r="X899" s="50">
        <v>29040</v>
      </c>
      <c r="Y899">
        <f t="shared" si="134"/>
        <v>24</v>
      </c>
      <c r="AA899" s="63">
        <v>6</v>
      </c>
    </row>
    <row r="900" spans="1:27">
      <c r="A900">
        <v>899</v>
      </c>
      <c r="B900" t="s">
        <v>56</v>
      </c>
      <c r="C900">
        <v>9</v>
      </c>
      <c r="D900" s="35">
        <f t="shared" si="133"/>
        <v>1344112291</v>
      </c>
      <c r="E900" s="38">
        <v>2200008</v>
      </c>
      <c r="F900">
        <f t="shared" si="125"/>
        <v>100001</v>
      </c>
      <c r="H900" s="37">
        <v>10550424056</v>
      </c>
      <c r="I900" s="37">
        <f t="shared" si="124"/>
        <v>-36815000686</v>
      </c>
      <c r="J900" s="27">
        <v>16</v>
      </c>
      <c r="L900">
        <v>899</v>
      </c>
      <c r="M900">
        <f t="shared" si="131"/>
        <v>1682160</v>
      </c>
      <c r="N900">
        <v>5031</v>
      </c>
      <c r="O900" s="41">
        <v>1167806</v>
      </c>
      <c r="P900" s="47">
        <f t="shared" si="135"/>
        <v>18684896</v>
      </c>
      <c r="Q900" s="27">
        <v>1210</v>
      </c>
      <c r="R900">
        <v>1280</v>
      </c>
      <c r="S900" s="19" t="s">
        <v>101</v>
      </c>
      <c r="T900" s="19" t="s">
        <v>122</v>
      </c>
      <c r="U900" s="24">
        <v>8.9999999999999998E-4</v>
      </c>
      <c r="W900">
        <f t="shared" si="129"/>
        <v>30720</v>
      </c>
      <c r="X900" s="49">
        <v>29040</v>
      </c>
      <c r="Y900">
        <f t="shared" si="134"/>
        <v>24</v>
      </c>
      <c r="AA900" s="62">
        <v>6</v>
      </c>
    </row>
    <row r="901" spans="1:27">
      <c r="A901">
        <v>900</v>
      </c>
      <c r="B901" t="s">
        <v>56</v>
      </c>
      <c r="C901">
        <v>10</v>
      </c>
      <c r="D901" s="35">
        <f>D900+E900</f>
        <v>1346312299</v>
      </c>
      <c r="E901" s="38">
        <v>2300009</v>
      </c>
      <c r="F901">
        <f t="shared" si="125"/>
        <v>100001</v>
      </c>
      <c r="H901" s="37">
        <v>10573908610</v>
      </c>
      <c r="I901" s="37">
        <f t="shared" ref="I901:I964" si="136">H901-H900</f>
        <v>23484554</v>
      </c>
      <c r="J901" s="26">
        <v>16</v>
      </c>
      <c r="L901">
        <v>900</v>
      </c>
      <c r="M901">
        <f t="shared" si="131"/>
        <v>1687191</v>
      </c>
      <c r="N901">
        <v>5031</v>
      </c>
      <c r="O901" s="42">
        <v>1168983</v>
      </c>
      <c r="P901" s="47">
        <f t="shared" si="135"/>
        <v>18703728</v>
      </c>
      <c r="Q901" s="26">
        <v>1210</v>
      </c>
      <c r="R901">
        <v>1280</v>
      </c>
      <c r="S901" s="19" t="s">
        <v>102</v>
      </c>
      <c r="T901" s="19" t="s">
        <v>122</v>
      </c>
      <c r="U901" s="24">
        <v>8.9999999999999998E-4</v>
      </c>
      <c r="W901">
        <f t="shared" si="129"/>
        <v>30720</v>
      </c>
      <c r="X901" s="50">
        <v>29040</v>
      </c>
      <c r="Y901">
        <f t="shared" si="134"/>
        <v>24</v>
      </c>
      <c r="AA901" s="63">
        <v>6</v>
      </c>
    </row>
    <row r="902" spans="1:27">
      <c r="A902" s="6">
        <v>901</v>
      </c>
      <c r="B902" s="6" t="s">
        <v>57</v>
      </c>
      <c r="C902" s="6">
        <v>1</v>
      </c>
      <c r="D902" s="36">
        <f>D901+E901</f>
        <v>1348612308</v>
      </c>
      <c r="E902" s="39">
        <v>120000000</v>
      </c>
      <c r="F902" s="6">
        <f t="shared" si="125"/>
        <v>117699991</v>
      </c>
      <c r="H902" s="37">
        <v>50286225612</v>
      </c>
      <c r="I902" s="37">
        <f t="shared" si="136"/>
        <v>39712317002</v>
      </c>
      <c r="J902" s="27">
        <v>4</v>
      </c>
      <c r="L902" s="6">
        <v>901</v>
      </c>
      <c r="M902">
        <f t="shared" si="131"/>
        <v>1840206</v>
      </c>
      <c r="N902">
        <v>153015</v>
      </c>
      <c r="O902" s="41">
        <v>5528328</v>
      </c>
      <c r="P902" s="47">
        <f t="shared" si="135"/>
        <v>22113312</v>
      </c>
      <c r="Q902" s="27">
        <v>1220</v>
      </c>
      <c r="R902">
        <v>1290</v>
      </c>
      <c r="S902" s="19" t="s">
        <v>101</v>
      </c>
      <c r="T902" s="19" t="s">
        <v>122</v>
      </c>
      <c r="U902" s="24">
        <v>8.9999999999999998E-4</v>
      </c>
      <c r="W902">
        <f t="shared" si="129"/>
        <v>30960</v>
      </c>
      <c r="X902" s="49">
        <v>29280</v>
      </c>
      <c r="Y902">
        <f t="shared" si="134"/>
        <v>24</v>
      </c>
      <c r="AA902" s="62">
        <v>6</v>
      </c>
    </row>
    <row r="903" spans="1:27">
      <c r="A903">
        <v>902</v>
      </c>
      <c r="B903" t="s">
        <v>57</v>
      </c>
      <c r="C903">
        <v>2</v>
      </c>
      <c r="D903" s="35">
        <f t="shared" ref="D903:D911" si="137">D902+E902</f>
        <v>1468612308</v>
      </c>
      <c r="E903" s="38">
        <v>5000001</v>
      </c>
      <c r="F903">
        <f t="shared" si="125"/>
        <v>-114999999</v>
      </c>
      <c r="H903" s="37">
        <v>50397910752</v>
      </c>
      <c r="I903" s="37">
        <f t="shared" si="136"/>
        <v>111685140</v>
      </c>
      <c r="J903" s="26">
        <v>4</v>
      </c>
      <c r="L903">
        <v>902</v>
      </c>
      <c r="M903">
        <f t="shared" si="131"/>
        <v>1848341</v>
      </c>
      <c r="N903">
        <v>8135</v>
      </c>
      <c r="O903" s="42">
        <v>5682016</v>
      </c>
      <c r="P903" s="47">
        <f t="shared" si="135"/>
        <v>22728064</v>
      </c>
      <c r="Q903" s="26">
        <v>1220</v>
      </c>
      <c r="R903">
        <v>1290</v>
      </c>
      <c r="S903" s="19" t="s">
        <v>101</v>
      </c>
      <c r="T903" s="19" t="s">
        <v>122</v>
      </c>
      <c r="U903" s="24">
        <v>8.9999999999999998E-4</v>
      </c>
      <c r="W903">
        <f t="shared" si="129"/>
        <v>30960</v>
      </c>
      <c r="X903" s="50">
        <v>29280</v>
      </c>
      <c r="Y903">
        <f t="shared" si="134"/>
        <v>24</v>
      </c>
      <c r="AA903" s="63">
        <v>6</v>
      </c>
    </row>
    <row r="904" spans="1:27">
      <c r="A904">
        <v>903</v>
      </c>
      <c r="B904" t="s">
        <v>57</v>
      </c>
      <c r="C904">
        <v>3</v>
      </c>
      <c r="D904" s="35">
        <f t="shared" si="137"/>
        <v>1473612309</v>
      </c>
      <c r="E904" s="38">
        <v>5200002</v>
      </c>
      <c r="F904">
        <f t="shared" si="125"/>
        <v>200001</v>
      </c>
      <c r="H904" s="37">
        <v>16832364108</v>
      </c>
      <c r="I904" s="37">
        <f t="shared" si="136"/>
        <v>-33565546644</v>
      </c>
      <c r="J904" s="27">
        <v>16</v>
      </c>
      <c r="L904">
        <v>903</v>
      </c>
      <c r="M904">
        <f t="shared" si="131"/>
        <v>1856476</v>
      </c>
      <c r="N904">
        <v>8135</v>
      </c>
      <c r="O904" s="41">
        <v>1895437</v>
      </c>
      <c r="P904" s="47">
        <f t="shared" si="135"/>
        <v>30326992</v>
      </c>
      <c r="Q904" s="27">
        <v>1220</v>
      </c>
      <c r="R904">
        <v>1290</v>
      </c>
      <c r="S904" s="19" t="s">
        <v>101</v>
      </c>
      <c r="T904" s="19" t="s">
        <v>122</v>
      </c>
      <c r="U904" s="24">
        <v>8.9999999999999998E-4</v>
      </c>
      <c r="W904">
        <f t="shared" si="129"/>
        <v>30960</v>
      </c>
      <c r="X904" s="49">
        <v>29280</v>
      </c>
      <c r="Y904">
        <f t="shared" si="134"/>
        <v>24</v>
      </c>
      <c r="AA904" s="62">
        <v>6</v>
      </c>
    </row>
    <row r="905" spans="1:27">
      <c r="A905">
        <v>904</v>
      </c>
      <c r="B905" t="s">
        <v>57</v>
      </c>
      <c r="C905">
        <v>4</v>
      </c>
      <c r="D905" s="35">
        <f t="shared" si="137"/>
        <v>1478812311</v>
      </c>
      <c r="E905" s="38">
        <v>5400003</v>
      </c>
      <c r="F905">
        <f t="shared" ref="F905:F968" si="138">E905-E904</f>
        <v>200001</v>
      </c>
      <c r="H905" s="37">
        <v>16869665736</v>
      </c>
      <c r="I905" s="37">
        <f t="shared" si="136"/>
        <v>37301628</v>
      </c>
      <c r="J905" s="26">
        <v>16</v>
      </c>
      <c r="L905">
        <v>904</v>
      </c>
      <c r="M905">
        <f t="shared" si="131"/>
        <v>1864611</v>
      </c>
      <c r="N905">
        <v>8135</v>
      </c>
      <c r="O905" s="42">
        <v>1897230</v>
      </c>
      <c r="P905" s="47">
        <f t="shared" si="135"/>
        <v>30355680</v>
      </c>
      <c r="Q905" s="26">
        <v>1220</v>
      </c>
      <c r="R905">
        <v>1290</v>
      </c>
      <c r="S905" s="19" t="s">
        <v>101</v>
      </c>
      <c r="T905" s="19" t="s">
        <v>122</v>
      </c>
      <c r="U905" s="24">
        <v>8.9999999999999998E-4</v>
      </c>
      <c r="W905">
        <f t="shared" si="129"/>
        <v>30960</v>
      </c>
      <c r="X905" s="50">
        <v>29280</v>
      </c>
      <c r="Y905">
        <f t="shared" si="134"/>
        <v>24</v>
      </c>
      <c r="AA905" s="63">
        <v>6</v>
      </c>
    </row>
    <row r="906" spans="1:27">
      <c r="A906">
        <v>905</v>
      </c>
      <c r="B906" t="s">
        <v>57</v>
      </c>
      <c r="C906">
        <v>5</v>
      </c>
      <c r="D906" s="35">
        <f t="shared" si="137"/>
        <v>1484212314</v>
      </c>
      <c r="E906" s="38">
        <v>5600004</v>
      </c>
      <c r="F906">
        <f t="shared" si="138"/>
        <v>200001</v>
      </c>
      <c r="H906" s="37">
        <v>12683427288</v>
      </c>
      <c r="I906" s="37">
        <f t="shared" si="136"/>
        <v>-4186238448</v>
      </c>
      <c r="J906" s="27">
        <v>10</v>
      </c>
      <c r="L906">
        <v>905</v>
      </c>
      <c r="M906">
        <f t="shared" si="131"/>
        <v>1872746</v>
      </c>
      <c r="N906">
        <v>8135</v>
      </c>
      <c r="O906" s="41">
        <v>1424719</v>
      </c>
      <c r="P906" s="47">
        <f t="shared" si="135"/>
        <v>14247190</v>
      </c>
      <c r="Q906" s="27">
        <v>1220</v>
      </c>
      <c r="R906">
        <v>1290</v>
      </c>
      <c r="S906" s="19" t="s">
        <v>102</v>
      </c>
      <c r="T906" s="19" t="s">
        <v>122</v>
      </c>
      <c r="U906" s="24">
        <v>8.9999999999999998E-4</v>
      </c>
      <c r="W906">
        <f t="shared" si="129"/>
        <v>30960</v>
      </c>
      <c r="X906" s="49">
        <v>29280</v>
      </c>
      <c r="Y906">
        <f t="shared" si="134"/>
        <v>24</v>
      </c>
      <c r="AA906" s="62">
        <v>6</v>
      </c>
    </row>
    <row r="907" spans="1:27">
      <c r="A907">
        <v>906</v>
      </c>
      <c r="B907" t="s">
        <v>57</v>
      </c>
      <c r="C907">
        <v>6</v>
      </c>
      <c r="D907" s="35">
        <f t="shared" si="137"/>
        <v>1489812318</v>
      </c>
      <c r="E907" s="38">
        <v>5800005</v>
      </c>
      <c r="F907">
        <f t="shared" si="138"/>
        <v>200001</v>
      </c>
      <c r="H907" s="37">
        <v>14529213048</v>
      </c>
      <c r="I907" s="37">
        <f t="shared" si="136"/>
        <v>1845785760</v>
      </c>
      <c r="J907" s="26">
        <v>10</v>
      </c>
      <c r="L907">
        <v>906</v>
      </c>
      <c r="M907">
        <f t="shared" si="131"/>
        <v>1880881</v>
      </c>
      <c r="N907">
        <v>8135</v>
      </c>
      <c r="O907" s="42">
        <v>1629989</v>
      </c>
      <c r="P907" s="47">
        <f t="shared" si="135"/>
        <v>16299890</v>
      </c>
      <c r="Q907" s="26">
        <v>1220</v>
      </c>
      <c r="R907">
        <v>1290</v>
      </c>
      <c r="S907" s="19" t="s">
        <v>101</v>
      </c>
      <c r="T907" s="19" t="s">
        <v>122</v>
      </c>
      <c r="U907" s="24">
        <v>8.9999999999999998E-4</v>
      </c>
      <c r="W907">
        <f t="shared" si="129"/>
        <v>30960</v>
      </c>
      <c r="X907" s="50">
        <v>29280</v>
      </c>
      <c r="Y907">
        <f t="shared" si="134"/>
        <v>24</v>
      </c>
      <c r="AA907" s="63">
        <v>6</v>
      </c>
    </row>
    <row r="908" spans="1:27">
      <c r="A908">
        <v>907</v>
      </c>
      <c r="B908" t="s">
        <v>57</v>
      </c>
      <c r="C908">
        <v>7</v>
      </c>
      <c r="D908" s="35">
        <f t="shared" si="137"/>
        <v>1495612323</v>
      </c>
      <c r="E908" s="38">
        <v>6000006</v>
      </c>
      <c r="F908">
        <f t="shared" si="138"/>
        <v>200001</v>
      </c>
      <c r="H908" s="37">
        <v>14561304072</v>
      </c>
      <c r="I908" s="37">
        <f t="shared" si="136"/>
        <v>32091024</v>
      </c>
      <c r="J908" s="27">
        <v>10</v>
      </c>
      <c r="L908">
        <v>907</v>
      </c>
      <c r="M908">
        <f t="shared" si="131"/>
        <v>1889016</v>
      </c>
      <c r="N908">
        <v>8135</v>
      </c>
      <c r="O908" s="41">
        <v>1631624</v>
      </c>
      <c r="P908" s="47">
        <f t="shared" si="135"/>
        <v>16316240</v>
      </c>
      <c r="Q908" s="27">
        <v>1220</v>
      </c>
      <c r="R908">
        <v>1290</v>
      </c>
      <c r="S908" s="19" t="s">
        <v>101</v>
      </c>
      <c r="T908" s="19" t="s">
        <v>122</v>
      </c>
      <c r="U908" s="24">
        <v>8.9999999999999998E-4</v>
      </c>
      <c r="W908">
        <f t="shared" si="129"/>
        <v>30960</v>
      </c>
      <c r="X908" s="49">
        <v>29280</v>
      </c>
      <c r="Y908">
        <f t="shared" si="134"/>
        <v>24</v>
      </c>
      <c r="AA908" s="62">
        <v>6</v>
      </c>
    </row>
    <row r="909" spans="1:27">
      <c r="A909">
        <v>908</v>
      </c>
      <c r="B909" t="s">
        <v>57</v>
      </c>
      <c r="C909">
        <v>8</v>
      </c>
      <c r="D909" s="35">
        <f t="shared" si="137"/>
        <v>1501612329</v>
      </c>
      <c r="E909" s="38">
        <v>6200007</v>
      </c>
      <c r="F909">
        <f t="shared" si="138"/>
        <v>200001</v>
      </c>
      <c r="H909" s="37">
        <v>14593430460</v>
      </c>
      <c r="I909" s="37">
        <f t="shared" si="136"/>
        <v>32126388</v>
      </c>
      <c r="J909" s="26">
        <v>10</v>
      </c>
      <c r="L909">
        <v>908</v>
      </c>
      <c r="M909">
        <f t="shared" si="131"/>
        <v>1897151</v>
      </c>
      <c r="N909">
        <v>8135</v>
      </c>
      <c r="O909" s="42">
        <v>1633230</v>
      </c>
      <c r="P909" s="47">
        <f t="shared" si="135"/>
        <v>16332300</v>
      </c>
      <c r="Q909" s="26">
        <v>1220</v>
      </c>
      <c r="R909">
        <v>1290</v>
      </c>
      <c r="S909" s="19" t="s">
        <v>101</v>
      </c>
      <c r="T909" s="19" t="s">
        <v>122</v>
      </c>
      <c r="U909" s="24">
        <v>8.9999999999999998E-4</v>
      </c>
      <c r="W909">
        <f t="shared" si="129"/>
        <v>30960</v>
      </c>
      <c r="X909" s="50">
        <v>29280</v>
      </c>
      <c r="Y909">
        <f t="shared" si="134"/>
        <v>24</v>
      </c>
      <c r="AA909" s="63">
        <v>6</v>
      </c>
    </row>
    <row r="910" spans="1:27">
      <c r="A910">
        <v>909</v>
      </c>
      <c r="B910" t="s">
        <v>57</v>
      </c>
      <c r="C910">
        <v>9</v>
      </c>
      <c r="D910" s="35">
        <f t="shared" si="137"/>
        <v>1507812336</v>
      </c>
      <c r="E910" s="38">
        <v>6400008</v>
      </c>
      <c r="F910">
        <f t="shared" si="138"/>
        <v>200001</v>
      </c>
      <c r="H910" s="37">
        <v>11375460684</v>
      </c>
      <c r="I910" s="37">
        <f t="shared" si="136"/>
        <v>-3217969776</v>
      </c>
      <c r="J910" s="27">
        <v>18</v>
      </c>
      <c r="L910">
        <v>909</v>
      </c>
      <c r="M910">
        <f t="shared" si="131"/>
        <v>1905286</v>
      </c>
      <c r="N910">
        <v>8135</v>
      </c>
      <c r="O910" s="41">
        <v>1271582</v>
      </c>
      <c r="P910" s="47">
        <f t="shared" si="135"/>
        <v>22888476</v>
      </c>
      <c r="Q910" s="27">
        <v>1220</v>
      </c>
      <c r="R910">
        <v>1290</v>
      </c>
      <c r="S910" s="19" t="s">
        <v>101</v>
      </c>
      <c r="T910" s="19" t="s">
        <v>122</v>
      </c>
      <c r="U910" s="24">
        <v>8.9999999999999998E-4</v>
      </c>
      <c r="W910">
        <f t="shared" si="129"/>
        <v>30960</v>
      </c>
      <c r="X910" s="49">
        <v>29280</v>
      </c>
      <c r="Y910">
        <f t="shared" si="134"/>
        <v>24</v>
      </c>
      <c r="AA910" s="62">
        <v>6</v>
      </c>
    </row>
    <row r="911" spans="1:27">
      <c r="A911">
        <v>910</v>
      </c>
      <c r="B911" t="s">
        <v>57</v>
      </c>
      <c r="C911">
        <v>10</v>
      </c>
      <c r="D911" s="35">
        <f t="shared" si="137"/>
        <v>1514212344</v>
      </c>
      <c r="E911" s="38">
        <v>6600009</v>
      </c>
      <c r="F911">
        <f t="shared" si="138"/>
        <v>200001</v>
      </c>
      <c r="H911" s="37">
        <v>11400502932</v>
      </c>
      <c r="I911" s="37">
        <f t="shared" si="136"/>
        <v>25042248</v>
      </c>
      <c r="J911" s="26">
        <v>18</v>
      </c>
      <c r="L911">
        <v>910</v>
      </c>
      <c r="M911">
        <f t="shared" si="131"/>
        <v>1913421</v>
      </c>
      <c r="N911">
        <v>8135</v>
      </c>
      <c r="O911" s="42">
        <v>1272876</v>
      </c>
      <c r="P911" s="47">
        <f t="shared" si="135"/>
        <v>22911768</v>
      </c>
      <c r="Q911" s="26">
        <v>1220</v>
      </c>
      <c r="R911">
        <v>1290</v>
      </c>
      <c r="S911" s="19" t="s">
        <v>102</v>
      </c>
      <c r="T911" s="19" t="s">
        <v>122</v>
      </c>
      <c r="U911" s="24">
        <v>8.9999999999999998E-4</v>
      </c>
      <c r="W911">
        <f t="shared" si="129"/>
        <v>30960</v>
      </c>
      <c r="X911" s="50">
        <v>29280</v>
      </c>
      <c r="Y911">
        <f t="shared" si="134"/>
        <v>24</v>
      </c>
      <c r="AA911" s="63">
        <v>6</v>
      </c>
    </row>
    <row r="912" spans="1:27">
      <c r="A912" s="6">
        <v>911</v>
      </c>
      <c r="B912" s="6" t="s">
        <v>58</v>
      </c>
      <c r="C912" s="6">
        <v>1</v>
      </c>
      <c r="D912" s="36">
        <f>D911+E911</f>
        <v>1520812353</v>
      </c>
      <c r="E912" s="39">
        <v>120000000</v>
      </c>
      <c r="F912" s="6">
        <f t="shared" si="138"/>
        <v>113399991</v>
      </c>
      <c r="H912" s="37">
        <v>25704325752</v>
      </c>
      <c r="I912" s="37">
        <f t="shared" si="136"/>
        <v>14303822820</v>
      </c>
      <c r="J912" s="27">
        <v>4</v>
      </c>
      <c r="L912" s="6">
        <v>911</v>
      </c>
      <c r="M912">
        <f t="shared" si="131"/>
        <v>1921556</v>
      </c>
      <c r="N912">
        <v>8135</v>
      </c>
      <c r="O912" s="41">
        <v>2866410</v>
      </c>
      <c r="P912" s="47">
        <f t="shared" si="135"/>
        <v>11465640</v>
      </c>
      <c r="Q912" s="27">
        <v>1230</v>
      </c>
      <c r="R912">
        <v>1300</v>
      </c>
      <c r="S912" s="19" t="s">
        <v>101</v>
      </c>
      <c r="T912" s="19" t="s">
        <v>122</v>
      </c>
      <c r="U912" s="24">
        <v>8.9999999999999998E-4</v>
      </c>
      <c r="W912">
        <f t="shared" si="129"/>
        <v>31200</v>
      </c>
      <c r="X912" s="49">
        <v>29520</v>
      </c>
      <c r="Y912">
        <f t="shared" si="134"/>
        <v>24</v>
      </c>
      <c r="AA912" s="62">
        <v>6</v>
      </c>
    </row>
    <row r="913" spans="1:27">
      <c r="A913">
        <v>912</v>
      </c>
      <c r="B913" t="s">
        <v>58</v>
      </c>
      <c r="C913">
        <v>2</v>
      </c>
      <c r="D913" s="35">
        <f t="shared" ref="D913:D921" si="139">D912+E912</f>
        <v>1640812353</v>
      </c>
      <c r="E913" s="38">
        <v>5000001</v>
      </c>
      <c r="F913">
        <f t="shared" si="138"/>
        <v>-114999999</v>
      </c>
      <c r="H913" s="37">
        <v>25760787696</v>
      </c>
      <c r="I913" s="37">
        <f t="shared" si="136"/>
        <v>56461944</v>
      </c>
      <c r="J913" s="26">
        <v>4</v>
      </c>
      <c r="L913">
        <v>912</v>
      </c>
      <c r="M913">
        <f t="shared" si="131"/>
        <v>1929691</v>
      </c>
      <c r="N913">
        <v>8135</v>
      </c>
      <c r="O913" s="42">
        <v>2869452</v>
      </c>
      <c r="P913" s="47">
        <f t="shared" si="135"/>
        <v>11477808</v>
      </c>
      <c r="Q913" s="26">
        <v>1230</v>
      </c>
      <c r="R913">
        <v>1300</v>
      </c>
      <c r="S913" s="19" t="s">
        <v>101</v>
      </c>
      <c r="T913" s="19" t="s">
        <v>122</v>
      </c>
      <c r="U913" s="24">
        <v>8.9999999999999998E-4</v>
      </c>
      <c r="W913">
        <f t="shared" si="129"/>
        <v>31200</v>
      </c>
      <c r="X913" s="50">
        <v>29520</v>
      </c>
      <c r="Y913">
        <f t="shared" si="134"/>
        <v>24</v>
      </c>
      <c r="AA913" s="63">
        <v>6</v>
      </c>
    </row>
    <row r="914" spans="1:27">
      <c r="A914">
        <v>913</v>
      </c>
      <c r="B914" t="s">
        <v>58</v>
      </c>
      <c r="C914">
        <v>3</v>
      </c>
      <c r="D914" s="35">
        <f t="shared" si="139"/>
        <v>1645812354</v>
      </c>
      <c r="E914" s="38">
        <v>5200002</v>
      </c>
      <c r="F914">
        <f t="shared" si="138"/>
        <v>200001</v>
      </c>
      <c r="H914" s="37">
        <v>25817311632</v>
      </c>
      <c r="I914" s="37">
        <f t="shared" si="136"/>
        <v>56523936</v>
      </c>
      <c r="J914" s="27">
        <v>6</v>
      </c>
      <c r="L914">
        <v>913</v>
      </c>
      <c r="M914">
        <f t="shared" si="131"/>
        <v>1937826</v>
      </c>
      <c r="N914">
        <v>8135</v>
      </c>
      <c r="O914" s="41">
        <v>2872366</v>
      </c>
      <c r="P914" s="47">
        <f t="shared" si="135"/>
        <v>17234196</v>
      </c>
      <c r="Q914" s="27">
        <v>1230</v>
      </c>
      <c r="R914">
        <v>1300</v>
      </c>
      <c r="S914" s="19" t="s">
        <v>101</v>
      </c>
      <c r="T914" s="19" t="s">
        <v>122</v>
      </c>
      <c r="U914" s="24">
        <v>8.9999999999999998E-4</v>
      </c>
      <c r="W914">
        <f t="shared" si="129"/>
        <v>31200</v>
      </c>
      <c r="X914" s="49">
        <v>29520</v>
      </c>
      <c r="Y914">
        <f t="shared" si="134"/>
        <v>24</v>
      </c>
      <c r="AA914" s="62">
        <v>6</v>
      </c>
    </row>
    <row r="915" spans="1:27">
      <c r="A915">
        <v>914</v>
      </c>
      <c r="B915" t="s">
        <v>58</v>
      </c>
      <c r="C915">
        <v>4</v>
      </c>
      <c r="D915" s="35">
        <f t="shared" si="139"/>
        <v>1651012356</v>
      </c>
      <c r="E915" s="38">
        <v>5400003</v>
      </c>
      <c r="F915">
        <f t="shared" si="138"/>
        <v>200001</v>
      </c>
      <c r="H915" s="37">
        <v>51747795036</v>
      </c>
      <c r="I915" s="37">
        <f t="shared" si="136"/>
        <v>25930483404</v>
      </c>
      <c r="J915" s="26">
        <v>6</v>
      </c>
      <c r="L915">
        <v>914</v>
      </c>
      <c r="M915">
        <f t="shared" si="131"/>
        <v>1945961</v>
      </c>
      <c r="N915">
        <v>8135</v>
      </c>
      <c r="O915" s="42">
        <v>5750724</v>
      </c>
      <c r="P915" s="47">
        <f t="shared" si="135"/>
        <v>34504344</v>
      </c>
      <c r="Q915" s="26">
        <v>1230</v>
      </c>
      <c r="R915">
        <v>1300</v>
      </c>
      <c r="S915" s="19" t="s">
        <v>101</v>
      </c>
      <c r="T915" s="19" t="s">
        <v>122</v>
      </c>
      <c r="U915" s="24">
        <v>8.9999999999999998E-4</v>
      </c>
      <c r="W915">
        <f t="shared" si="129"/>
        <v>31200</v>
      </c>
      <c r="X915" s="50">
        <v>29520</v>
      </c>
      <c r="Y915">
        <f t="shared" si="134"/>
        <v>24</v>
      </c>
      <c r="AA915" s="63">
        <v>6</v>
      </c>
    </row>
    <row r="916" spans="1:27">
      <c r="A916">
        <v>915</v>
      </c>
      <c r="B916" t="s">
        <v>58</v>
      </c>
      <c r="C916">
        <v>5</v>
      </c>
      <c r="D916" s="35">
        <f t="shared" si="139"/>
        <v>1656412359</v>
      </c>
      <c r="E916" s="38">
        <v>5600004</v>
      </c>
      <c r="F916">
        <f t="shared" si="138"/>
        <v>200001</v>
      </c>
      <c r="H916" s="37">
        <v>51861090624</v>
      </c>
      <c r="I916" s="37">
        <f t="shared" si="136"/>
        <v>113295588</v>
      </c>
      <c r="J916" s="27">
        <v>6</v>
      </c>
      <c r="L916">
        <v>915</v>
      </c>
      <c r="M916">
        <f t="shared" si="131"/>
        <v>1954096</v>
      </c>
      <c r="N916">
        <v>8135</v>
      </c>
      <c r="O916" s="41">
        <v>5756588</v>
      </c>
      <c r="P916" s="47">
        <f t="shared" si="135"/>
        <v>34539528</v>
      </c>
      <c r="Q916" s="27">
        <v>1230</v>
      </c>
      <c r="R916">
        <v>1300</v>
      </c>
      <c r="S916" s="19" t="s">
        <v>102</v>
      </c>
      <c r="T916" s="19" t="s">
        <v>122</v>
      </c>
      <c r="U916" s="24">
        <v>8.9999999999999998E-4</v>
      </c>
      <c r="W916">
        <f t="shared" si="129"/>
        <v>31200</v>
      </c>
      <c r="X916" s="49">
        <v>29520</v>
      </c>
      <c r="Y916">
        <f t="shared" si="134"/>
        <v>24</v>
      </c>
      <c r="AA916" s="62">
        <v>6</v>
      </c>
    </row>
    <row r="917" spans="1:27">
      <c r="A917">
        <v>916</v>
      </c>
      <c r="B917" t="s">
        <v>58</v>
      </c>
      <c r="C917">
        <v>6</v>
      </c>
      <c r="D917" s="35">
        <f t="shared" si="139"/>
        <v>1662012363</v>
      </c>
      <c r="E917" s="38">
        <v>5800005</v>
      </c>
      <c r="F917">
        <f t="shared" si="138"/>
        <v>200001</v>
      </c>
      <c r="H917" s="37">
        <v>17320505496</v>
      </c>
      <c r="I917" s="37">
        <f t="shared" si="136"/>
        <v>-34540585128</v>
      </c>
      <c r="J917" s="26">
        <v>6</v>
      </c>
      <c r="L917">
        <v>916</v>
      </c>
      <c r="M917">
        <f t="shared" si="131"/>
        <v>1962231</v>
      </c>
      <c r="N917">
        <v>8135</v>
      </c>
      <c r="O917" s="42">
        <v>1920274</v>
      </c>
      <c r="P917" s="47">
        <f t="shared" si="135"/>
        <v>11521644</v>
      </c>
      <c r="Q917" s="26">
        <v>1230</v>
      </c>
      <c r="R917">
        <v>1300</v>
      </c>
      <c r="S917" s="19" t="s">
        <v>101</v>
      </c>
      <c r="T917" s="19" t="s">
        <v>122</v>
      </c>
      <c r="U917" s="24">
        <v>9.5E-4</v>
      </c>
      <c r="W917">
        <f t="shared" si="129"/>
        <v>31200</v>
      </c>
      <c r="X917" s="50">
        <v>29520</v>
      </c>
      <c r="Y917">
        <f t="shared" si="134"/>
        <v>24</v>
      </c>
      <c r="AA917" s="63">
        <v>6</v>
      </c>
    </row>
    <row r="918" spans="1:27">
      <c r="A918">
        <v>917</v>
      </c>
      <c r="B918" t="s">
        <v>58</v>
      </c>
      <c r="C918">
        <v>7</v>
      </c>
      <c r="D918" s="35">
        <f t="shared" si="139"/>
        <v>1667812368</v>
      </c>
      <c r="E918" s="38">
        <v>6000006</v>
      </c>
      <c r="F918">
        <f t="shared" si="138"/>
        <v>200001</v>
      </c>
      <c r="H918" s="37">
        <v>17358343884</v>
      </c>
      <c r="I918" s="37">
        <f t="shared" si="136"/>
        <v>37838388</v>
      </c>
      <c r="J918" s="27">
        <v>4</v>
      </c>
      <c r="L918">
        <v>917</v>
      </c>
      <c r="M918">
        <f t="shared" si="131"/>
        <v>1970366</v>
      </c>
      <c r="N918">
        <v>8135</v>
      </c>
      <c r="O918" s="41">
        <v>1922295</v>
      </c>
      <c r="P918" s="47">
        <f t="shared" si="135"/>
        <v>7689180</v>
      </c>
      <c r="Q918" s="27">
        <v>1230</v>
      </c>
      <c r="R918">
        <v>1300</v>
      </c>
      <c r="S918" s="19" t="s">
        <v>101</v>
      </c>
      <c r="T918" s="19" t="s">
        <v>122</v>
      </c>
      <c r="U918" s="24">
        <v>9.5E-4</v>
      </c>
      <c r="W918">
        <f t="shared" si="129"/>
        <v>31200</v>
      </c>
      <c r="X918" s="49">
        <v>29520</v>
      </c>
      <c r="Y918">
        <f t="shared" si="134"/>
        <v>24</v>
      </c>
      <c r="AA918" s="62">
        <v>6</v>
      </c>
    </row>
    <row r="919" spans="1:27">
      <c r="A919">
        <v>918</v>
      </c>
      <c r="B919" t="s">
        <v>58</v>
      </c>
      <c r="C919">
        <v>8</v>
      </c>
      <c r="D919" s="35">
        <f t="shared" si="139"/>
        <v>1673812374</v>
      </c>
      <c r="E919" s="38">
        <v>6200007</v>
      </c>
      <c r="F919">
        <f t="shared" si="138"/>
        <v>200001</v>
      </c>
      <c r="H919" s="37">
        <v>17396223516</v>
      </c>
      <c r="I919" s="37">
        <f t="shared" si="136"/>
        <v>37879632</v>
      </c>
      <c r="J919" s="26">
        <v>4</v>
      </c>
      <c r="L919">
        <v>918</v>
      </c>
      <c r="M919">
        <f t="shared" si="131"/>
        <v>1978501</v>
      </c>
      <c r="N919">
        <v>8135</v>
      </c>
      <c r="O919" s="42">
        <v>1924178</v>
      </c>
      <c r="P919" s="47">
        <f t="shared" si="135"/>
        <v>7696712</v>
      </c>
      <c r="Q919" s="26">
        <v>1230</v>
      </c>
      <c r="R919">
        <v>1300</v>
      </c>
      <c r="S919" s="19" t="s">
        <v>101</v>
      </c>
      <c r="T919" s="19" t="s">
        <v>122</v>
      </c>
      <c r="U919" s="24">
        <v>9.5E-4</v>
      </c>
      <c r="W919">
        <f t="shared" si="129"/>
        <v>31200</v>
      </c>
      <c r="X919" s="50">
        <v>29520</v>
      </c>
      <c r="Y919">
        <f t="shared" si="134"/>
        <v>24</v>
      </c>
      <c r="AA919" s="63">
        <v>6</v>
      </c>
    </row>
    <row r="920" spans="1:27">
      <c r="A920">
        <v>919</v>
      </c>
      <c r="B920" t="s">
        <v>58</v>
      </c>
      <c r="C920">
        <v>9</v>
      </c>
      <c r="D920" s="35">
        <f t="shared" si="139"/>
        <v>1680012381</v>
      </c>
      <c r="E920" s="38">
        <v>6400008</v>
      </c>
      <c r="F920">
        <f t="shared" si="138"/>
        <v>200001</v>
      </c>
      <c r="H920" s="37">
        <v>11627122584</v>
      </c>
      <c r="I920" s="37">
        <f t="shared" si="136"/>
        <v>-5769100932</v>
      </c>
      <c r="J920" s="27">
        <v>18</v>
      </c>
      <c r="L920">
        <v>919</v>
      </c>
      <c r="M920">
        <f t="shared" si="131"/>
        <v>1986636</v>
      </c>
      <c r="N920">
        <v>8135</v>
      </c>
      <c r="O920" s="41">
        <v>1284586</v>
      </c>
      <c r="P920" s="47">
        <f t="shared" si="135"/>
        <v>23122548</v>
      </c>
      <c r="Q920" s="27">
        <v>1230</v>
      </c>
      <c r="R920">
        <v>1300</v>
      </c>
      <c r="S920" s="19" t="s">
        <v>101</v>
      </c>
      <c r="T920" s="19" t="s">
        <v>122</v>
      </c>
      <c r="U920" s="24">
        <v>9.5E-4</v>
      </c>
      <c r="W920">
        <f t="shared" si="129"/>
        <v>31200</v>
      </c>
      <c r="X920" s="49">
        <v>29520</v>
      </c>
      <c r="Y920">
        <f t="shared" si="134"/>
        <v>24</v>
      </c>
      <c r="AA920" s="62">
        <v>6</v>
      </c>
    </row>
    <row r="921" spans="1:27">
      <c r="A921">
        <v>920</v>
      </c>
      <c r="B921" t="s">
        <v>58</v>
      </c>
      <c r="C921">
        <v>10</v>
      </c>
      <c r="D921" s="35">
        <f t="shared" si="139"/>
        <v>1686412389</v>
      </c>
      <c r="E921" s="38">
        <v>6600009</v>
      </c>
      <c r="F921">
        <f t="shared" si="138"/>
        <v>200001</v>
      </c>
      <c r="H921" s="37">
        <v>11652440184</v>
      </c>
      <c r="I921" s="37">
        <f t="shared" si="136"/>
        <v>25317600</v>
      </c>
      <c r="J921" s="26">
        <v>18</v>
      </c>
      <c r="L921">
        <v>920</v>
      </c>
      <c r="M921">
        <f t="shared" si="131"/>
        <v>1994771</v>
      </c>
      <c r="N921">
        <v>8135</v>
      </c>
      <c r="O921" s="42">
        <v>1285882</v>
      </c>
      <c r="P921" s="47">
        <f t="shared" si="135"/>
        <v>23145876</v>
      </c>
      <c r="Q921" s="26">
        <v>1230</v>
      </c>
      <c r="R921">
        <v>1300</v>
      </c>
      <c r="S921" s="19" t="s">
        <v>102</v>
      </c>
      <c r="T921" s="19" t="s">
        <v>122</v>
      </c>
      <c r="U921" s="24">
        <v>9.5E-4</v>
      </c>
      <c r="W921">
        <f t="shared" si="129"/>
        <v>31200</v>
      </c>
      <c r="X921" s="50">
        <v>29520</v>
      </c>
      <c r="Y921">
        <f t="shared" si="134"/>
        <v>24</v>
      </c>
      <c r="AA921" s="63">
        <v>6</v>
      </c>
    </row>
    <row r="922" spans="1:27">
      <c r="A922" s="6">
        <v>921</v>
      </c>
      <c r="B922" s="6" t="s">
        <v>59</v>
      </c>
      <c r="C922" s="6">
        <v>1</v>
      </c>
      <c r="D922" s="36">
        <f>D921+E921</f>
        <v>1693012398</v>
      </c>
      <c r="E922" s="39">
        <v>120000000</v>
      </c>
      <c r="F922" s="6">
        <f t="shared" si="138"/>
        <v>113399991</v>
      </c>
      <c r="H922" s="37">
        <v>18456076354</v>
      </c>
      <c r="I922" s="37">
        <f t="shared" si="136"/>
        <v>6803636170</v>
      </c>
      <c r="J922" s="27">
        <v>4</v>
      </c>
      <c r="L922" s="6">
        <v>921</v>
      </c>
      <c r="M922">
        <f t="shared" si="131"/>
        <v>2002906</v>
      </c>
      <c r="N922">
        <v>8135</v>
      </c>
      <c r="O922" s="41">
        <v>2026547</v>
      </c>
      <c r="P922" s="47">
        <f t="shared" si="135"/>
        <v>8106188</v>
      </c>
      <c r="Q922" s="27">
        <v>1240</v>
      </c>
      <c r="R922">
        <v>1310</v>
      </c>
      <c r="S922" s="19" t="s">
        <v>101</v>
      </c>
      <c r="T922" s="19" t="s">
        <v>122</v>
      </c>
      <c r="U922" s="24">
        <v>9.5E-4</v>
      </c>
      <c r="W922">
        <f t="shared" si="129"/>
        <v>31440</v>
      </c>
      <c r="X922" s="49">
        <v>29760</v>
      </c>
      <c r="Y922">
        <f t="shared" si="134"/>
        <v>24</v>
      </c>
      <c r="AA922" s="62">
        <v>6</v>
      </c>
    </row>
    <row r="923" spans="1:27">
      <c r="A923">
        <v>922</v>
      </c>
      <c r="B923" t="s">
        <v>59</v>
      </c>
      <c r="C923">
        <v>2</v>
      </c>
      <c r="D923" s="35">
        <f t="shared" ref="D923:D931" si="140">D922+E922</f>
        <v>1813012398</v>
      </c>
      <c r="E923" s="38">
        <v>5000001</v>
      </c>
      <c r="F923">
        <f t="shared" si="138"/>
        <v>-114999999</v>
      </c>
      <c r="H923" s="37">
        <v>18496176434</v>
      </c>
      <c r="I923" s="37">
        <f t="shared" si="136"/>
        <v>40100080</v>
      </c>
      <c r="J923" s="26">
        <v>4</v>
      </c>
      <c r="L923">
        <v>922</v>
      </c>
      <c r="M923">
        <f t="shared" si="131"/>
        <v>2011041</v>
      </c>
      <c r="N923">
        <v>8135</v>
      </c>
      <c r="O923" s="42">
        <v>2082884</v>
      </c>
      <c r="P923" s="47">
        <f t="shared" si="135"/>
        <v>8331536</v>
      </c>
      <c r="Q923" s="26">
        <v>1240</v>
      </c>
      <c r="R923">
        <v>1310</v>
      </c>
      <c r="S923" s="19" t="s">
        <v>101</v>
      </c>
      <c r="T923" s="19" t="s">
        <v>122</v>
      </c>
      <c r="U923" s="24">
        <v>9.5E-4</v>
      </c>
      <c r="W923">
        <f t="shared" si="129"/>
        <v>31440</v>
      </c>
      <c r="X923" s="50">
        <v>29760</v>
      </c>
      <c r="Y923">
        <f t="shared" si="134"/>
        <v>24</v>
      </c>
      <c r="AA923" s="63">
        <v>6</v>
      </c>
    </row>
    <row r="924" spans="1:27">
      <c r="A924">
        <v>923</v>
      </c>
      <c r="B924" t="s">
        <v>59</v>
      </c>
      <c r="C924">
        <v>3</v>
      </c>
      <c r="D924" s="35">
        <f t="shared" si="140"/>
        <v>1818012399</v>
      </c>
      <c r="E924" s="38">
        <v>5200002</v>
      </c>
      <c r="F924">
        <f t="shared" si="138"/>
        <v>200001</v>
      </c>
      <c r="H924" s="37">
        <v>55622865860</v>
      </c>
      <c r="I924" s="37">
        <f t="shared" si="136"/>
        <v>37126689426</v>
      </c>
      <c r="J924" s="27">
        <v>16</v>
      </c>
      <c r="L924">
        <v>923</v>
      </c>
      <c r="M924">
        <f t="shared" si="131"/>
        <v>2019176</v>
      </c>
      <c r="N924">
        <v>8135</v>
      </c>
      <c r="O924" s="41">
        <v>6256504</v>
      </c>
      <c r="P924" s="47">
        <f t="shared" si="135"/>
        <v>100104064</v>
      </c>
      <c r="Q924" s="27">
        <v>1240</v>
      </c>
      <c r="R924">
        <v>1310</v>
      </c>
      <c r="S924" s="19" t="s">
        <v>101</v>
      </c>
      <c r="T924" s="19" t="s">
        <v>122</v>
      </c>
      <c r="U924" s="24">
        <v>9.5E-4</v>
      </c>
      <c r="W924">
        <f t="shared" si="129"/>
        <v>31440</v>
      </c>
      <c r="X924" s="49">
        <v>29760</v>
      </c>
      <c r="Y924">
        <f t="shared" si="134"/>
        <v>24</v>
      </c>
      <c r="AA924" s="62">
        <v>6</v>
      </c>
    </row>
    <row r="925" spans="1:27">
      <c r="A925">
        <v>924</v>
      </c>
      <c r="B925" t="s">
        <v>59</v>
      </c>
      <c r="C925">
        <v>4</v>
      </c>
      <c r="D925" s="35">
        <f t="shared" si="140"/>
        <v>1823212401</v>
      </c>
      <c r="E925" s="38">
        <v>5400003</v>
      </c>
      <c r="F925">
        <f t="shared" si="138"/>
        <v>200001</v>
      </c>
      <c r="H925" s="37">
        <v>55743457382</v>
      </c>
      <c r="I925" s="37">
        <f t="shared" si="136"/>
        <v>120591522</v>
      </c>
      <c r="J925" s="26">
        <v>16</v>
      </c>
      <c r="L925">
        <v>924</v>
      </c>
      <c r="M925">
        <f t="shared" si="131"/>
        <v>2027311</v>
      </c>
      <c r="N925">
        <v>8135</v>
      </c>
      <c r="O925" s="42">
        <v>6262424</v>
      </c>
      <c r="P925" s="47">
        <f t="shared" si="135"/>
        <v>100198784</v>
      </c>
      <c r="Q925" s="26">
        <v>1240</v>
      </c>
      <c r="R925">
        <v>1310</v>
      </c>
      <c r="S925" s="19" t="s">
        <v>101</v>
      </c>
      <c r="T925" s="19" t="s">
        <v>122</v>
      </c>
      <c r="U925" s="24">
        <v>9.5E-4</v>
      </c>
      <c r="W925">
        <f t="shared" si="129"/>
        <v>31440</v>
      </c>
      <c r="X925" s="50">
        <v>29760</v>
      </c>
      <c r="Y925">
        <f t="shared" si="134"/>
        <v>24</v>
      </c>
      <c r="AA925" s="63">
        <v>6</v>
      </c>
    </row>
    <row r="926" spans="1:27">
      <c r="A926">
        <v>925</v>
      </c>
      <c r="B926" t="s">
        <v>59</v>
      </c>
      <c r="C926">
        <v>5</v>
      </c>
      <c r="D926" s="35">
        <f t="shared" si="140"/>
        <v>1828612404</v>
      </c>
      <c r="E926" s="38">
        <v>5600004</v>
      </c>
      <c r="F926">
        <f t="shared" si="138"/>
        <v>200001</v>
      </c>
      <c r="H926" s="37">
        <v>22345671798</v>
      </c>
      <c r="I926" s="37">
        <f t="shared" si="136"/>
        <v>-33397785584</v>
      </c>
      <c r="J926" s="27">
        <v>10</v>
      </c>
      <c r="L926">
        <v>925</v>
      </c>
      <c r="M926">
        <f t="shared" si="131"/>
        <v>2035446</v>
      </c>
      <c r="N926">
        <v>8135</v>
      </c>
      <c r="O926" s="41">
        <v>2507506</v>
      </c>
      <c r="P926" s="47">
        <f t="shared" si="135"/>
        <v>25075060</v>
      </c>
      <c r="Q926" s="27">
        <v>1240</v>
      </c>
      <c r="R926">
        <v>1310</v>
      </c>
      <c r="S926" s="19" t="s">
        <v>102</v>
      </c>
      <c r="T926" s="19" t="s">
        <v>122</v>
      </c>
      <c r="U926" s="24">
        <v>9.5E-4</v>
      </c>
      <c r="W926">
        <f t="shared" si="129"/>
        <v>31440</v>
      </c>
      <c r="X926" s="49">
        <v>29760</v>
      </c>
      <c r="Y926">
        <f t="shared" si="134"/>
        <v>24</v>
      </c>
      <c r="AA926" s="62">
        <v>6</v>
      </c>
    </row>
    <row r="927" spans="1:27">
      <c r="A927">
        <v>926</v>
      </c>
      <c r="B927" t="s">
        <v>59</v>
      </c>
      <c r="C927">
        <v>6</v>
      </c>
      <c r="D927" s="35">
        <f t="shared" si="140"/>
        <v>1834212408</v>
      </c>
      <c r="E927" s="38">
        <v>5800005</v>
      </c>
      <c r="F927">
        <f t="shared" si="138"/>
        <v>200001</v>
      </c>
      <c r="H927" s="37">
        <v>22394012914</v>
      </c>
      <c r="I927" s="37">
        <f t="shared" si="136"/>
        <v>48341116</v>
      </c>
      <c r="J927" s="26">
        <v>10</v>
      </c>
      <c r="L927">
        <v>926</v>
      </c>
      <c r="M927">
        <f t="shared" si="131"/>
        <v>2043581</v>
      </c>
      <c r="N927">
        <v>8135</v>
      </c>
      <c r="O927" s="42">
        <v>2509869</v>
      </c>
      <c r="P927" s="47">
        <f t="shared" si="135"/>
        <v>25098690</v>
      </c>
      <c r="Q927" s="26">
        <v>1240</v>
      </c>
      <c r="R927">
        <v>1310</v>
      </c>
      <c r="S927" s="19" t="s">
        <v>101</v>
      </c>
      <c r="T927" s="19" t="s">
        <v>122</v>
      </c>
      <c r="U927" s="24">
        <v>9.5E-4</v>
      </c>
      <c r="W927">
        <f t="shared" si="129"/>
        <v>31440</v>
      </c>
      <c r="X927" s="50">
        <v>29760</v>
      </c>
      <c r="Y927">
        <f t="shared" si="134"/>
        <v>24</v>
      </c>
      <c r="AA927" s="63">
        <v>6</v>
      </c>
    </row>
    <row r="928" spans="1:27">
      <c r="A928">
        <v>927</v>
      </c>
      <c r="B928" t="s">
        <v>59</v>
      </c>
      <c r="C928">
        <v>7</v>
      </c>
      <c r="D928" s="35">
        <f t="shared" si="140"/>
        <v>1840012413</v>
      </c>
      <c r="E928" s="38">
        <v>6000006</v>
      </c>
      <c r="F928">
        <f t="shared" si="138"/>
        <v>200001</v>
      </c>
      <c r="H928" s="37">
        <v>18697329660</v>
      </c>
      <c r="I928" s="37">
        <f t="shared" si="136"/>
        <v>-3696683254</v>
      </c>
      <c r="J928" s="27">
        <v>10</v>
      </c>
      <c r="L928">
        <v>927</v>
      </c>
      <c r="M928">
        <f t="shared" si="131"/>
        <v>2051716</v>
      </c>
      <c r="N928">
        <v>8135</v>
      </c>
      <c r="O928" s="41">
        <v>2093133</v>
      </c>
      <c r="P928" s="47">
        <f t="shared" si="135"/>
        <v>20931330</v>
      </c>
      <c r="Q928" s="27">
        <v>1240</v>
      </c>
      <c r="R928">
        <v>1310</v>
      </c>
      <c r="S928" s="19" t="s">
        <v>101</v>
      </c>
      <c r="T928" s="19" t="s">
        <v>122</v>
      </c>
      <c r="U928" s="24">
        <v>9.5E-4</v>
      </c>
      <c r="W928">
        <f t="shared" si="129"/>
        <v>31440</v>
      </c>
      <c r="X928" s="49">
        <v>29760</v>
      </c>
      <c r="Y928">
        <f t="shared" si="134"/>
        <v>24</v>
      </c>
      <c r="AA928" s="62">
        <v>6</v>
      </c>
    </row>
    <row r="929" spans="1:27">
      <c r="A929">
        <v>928</v>
      </c>
      <c r="B929" t="s">
        <v>59</v>
      </c>
      <c r="C929">
        <v>8</v>
      </c>
      <c r="D929" s="35">
        <f t="shared" si="140"/>
        <v>1846012419</v>
      </c>
      <c r="E929" s="38">
        <v>6200007</v>
      </c>
      <c r="F929">
        <f t="shared" si="138"/>
        <v>200001</v>
      </c>
      <c r="H929" s="37">
        <v>18737690836</v>
      </c>
      <c r="I929" s="37">
        <f t="shared" si="136"/>
        <v>40361176</v>
      </c>
      <c r="J929" s="26">
        <v>10</v>
      </c>
      <c r="L929">
        <v>928</v>
      </c>
      <c r="M929">
        <f t="shared" si="131"/>
        <v>2059851</v>
      </c>
      <c r="N929">
        <v>8135</v>
      </c>
      <c r="O929" s="42">
        <v>2095193</v>
      </c>
      <c r="P929" s="47">
        <f t="shared" si="135"/>
        <v>20951930</v>
      </c>
      <c r="Q929" s="26">
        <v>1240</v>
      </c>
      <c r="R929">
        <v>1310</v>
      </c>
      <c r="S929" s="19" t="s">
        <v>101</v>
      </c>
      <c r="T929" s="19" t="s">
        <v>122</v>
      </c>
      <c r="U929" s="24">
        <v>9.5E-4</v>
      </c>
      <c r="W929">
        <f t="shared" si="129"/>
        <v>31440</v>
      </c>
      <c r="X929" s="50">
        <v>29760</v>
      </c>
      <c r="Y929">
        <f t="shared" si="134"/>
        <v>24</v>
      </c>
      <c r="AA929" s="63">
        <v>6</v>
      </c>
    </row>
    <row r="930" spans="1:27">
      <c r="A930">
        <v>929</v>
      </c>
      <c r="B930" t="s">
        <v>59</v>
      </c>
      <c r="C930">
        <v>9</v>
      </c>
      <c r="D930" s="35">
        <f t="shared" si="140"/>
        <v>1852212426</v>
      </c>
      <c r="E930" s="38">
        <v>6400008</v>
      </c>
      <c r="F930">
        <f t="shared" si="138"/>
        <v>200001</v>
      </c>
      <c r="H930" s="37">
        <v>12523426038</v>
      </c>
      <c r="I930" s="37">
        <f t="shared" si="136"/>
        <v>-6214264798</v>
      </c>
      <c r="J930" s="27">
        <v>18</v>
      </c>
      <c r="L930">
        <v>929</v>
      </c>
      <c r="M930">
        <f t="shared" si="131"/>
        <v>2067986</v>
      </c>
      <c r="N930">
        <v>8135</v>
      </c>
      <c r="O930" s="41">
        <v>1398740</v>
      </c>
      <c r="P930" s="47">
        <f t="shared" si="135"/>
        <v>25177320</v>
      </c>
      <c r="Q930" s="27">
        <v>1240</v>
      </c>
      <c r="R930">
        <v>1310</v>
      </c>
      <c r="S930" s="19" t="s">
        <v>101</v>
      </c>
      <c r="T930" s="19" t="s">
        <v>122</v>
      </c>
      <c r="U930" s="24">
        <v>9.5E-4</v>
      </c>
      <c r="W930">
        <f t="shared" si="129"/>
        <v>31440</v>
      </c>
      <c r="X930" s="49">
        <v>29760</v>
      </c>
      <c r="Y930">
        <f t="shared" si="134"/>
        <v>24</v>
      </c>
      <c r="AA930" s="62">
        <v>6</v>
      </c>
    </row>
    <row r="931" spans="1:27">
      <c r="A931">
        <v>930</v>
      </c>
      <c r="B931" t="s">
        <v>59</v>
      </c>
      <c r="C931">
        <v>10</v>
      </c>
      <c r="D931" s="35">
        <f t="shared" si="140"/>
        <v>1858612434</v>
      </c>
      <c r="E931" s="38">
        <v>6600009</v>
      </c>
      <c r="F931">
        <f t="shared" si="138"/>
        <v>200001</v>
      </c>
      <c r="H931" s="37">
        <v>12550401658</v>
      </c>
      <c r="I931" s="37">
        <f t="shared" si="136"/>
        <v>26975620</v>
      </c>
      <c r="J931" s="26">
        <v>18</v>
      </c>
      <c r="L931">
        <v>930</v>
      </c>
      <c r="M931">
        <f t="shared" si="131"/>
        <v>2076121</v>
      </c>
      <c r="N931">
        <v>8135</v>
      </c>
      <c r="O931" s="42">
        <v>1400164</v>
      </c>
      <c r="P931" s="47">
        <f t="shared" si="135"/>
        <v>25202952</v>
      </c>
      <c r="Q931" s="26">
        <v>1240</v>
      </c>
      <c r="R931">
        <v>1310</v>
      </c>
      <c r="S931" s="19" t="s">
        <v>102</v>
      </c>
      <c r="T931" s="19" t="s">
        <v>122</v>
      </c>
      <c r="U931" s="24">
        <v>9.5E-4</v>
      </c>
      <c r="W931">
        <f t="shared" si="129"/>
        <v>31440</v>
      </c>
      <c r="X931" s="50">
        <v>29760</v>
      </c>
      <c r="Y931">
        <f t="shared" si="134"/>
        <v>24</v>
      </c>
      <c r="AA931" s="63">
        <v>6</v>
      </c>
    </row>
    <row r="932" spans="1:27">
      <c r="A932" s="6">
        <v>931</v>
      </c>
      <c r="B932" s="6" t="s">
        <v>60</v>
      </c>
      <c r="C932" s="6">
        <v>1</v>
      </c>
      <c r="D932" s="36">
        <f>D931+E931</f>
        <v>1865212443</v>
      </c>
      <c r="E932" s="39">
        <v>120000000</v>
      </c>
      <c r="F932" s="6">
        <f t="shared" si="138"/>
        <v>113399991</v>
      </c>
      <c r="H932" s="37">
        <v>56591254412</v>
      </c>
      <c r="I932" s="37">
        <f t="shared" si="136"/>
        <v>44040852754</v>
      </c>
      <c r="J932" s="27">
        <v>4</v>
      </c>
      <c r="L932" s="6">
        <v>931</v>
      </c>
      <c r="M932">
        <f t="shared" si="131"/>
        <v>2084256</v>
      </c>
      <c r="N932">
        <v>8135</v>
      </c>
      <c r="O932" s="41">
        <v>6306104</v>
      </c>
      <c r="P932" s="47">
        <f t="shared" si="135"/>
        <v>25224416</v>
      </c>
      <c r="Q932" s="27">
        <v>1250</v>
      </c>
      <c r="R932">
        <v>1320</v>
      </c>
      <c r="S932" s="19" t="s">
        <v>101</v>
      </c>
      <c r="T932" s="19" t="s">
        <v>122</v>
      </c>
      <c r="U932" s="24">
        <v>9.5E-4</v>
      </c>
      <c r="W932">
        <f t="shared" si="129"/>
        <v>31680</v>
      </c>
      <c r="X932" s="49">
        <v>30000</v>
      </c>
      <c r="Y932">
        <f t="shared" si="134"/>
        <v>24</v>
      </c>
      <c r="AA932" s="62">
        <v>6</v>
      </c>
    </row>
    <row r="933" spans="1:27">
      <c r="A933">
        <v>932</v>
      </c>
      <c r="B933" t="s">
        <v>60</v>
      </c>
      <c r="C933">
        <v>2</v>
      </c>
      <c r="D933" s="35">
        <f t="shared" ref="D933:D941" si="141">D932+E932</f>
        <v>1985212443</v>
      </c>
      <c r="E933" s="38">
        <v>5000001</v>
      </c>
      <c r="F933">
        <f t="shared" si="138"/>
        <v>-114999999</v>
      </c>
      <c r="H933" s="37">
        <v>56712890662</v>
      </c>
      <c r="I933" s="37">
        <f t="shared" si="136"/>
        <v>121636250</v>
      </c>
      <c r="J933" s="26">
        <v>4</v>
      </c>
      <c r="L933">
        <v>932</v>
      </c>
      <c r="M933">
        <f t="shared" si="131"/>
        <v>2092391</v>
      </c>
      <c r="N933">
        <v>8135</v>
      </c>
      <c r="O933" s="42">
        <v>6312796</v>
      </c>
      <c r="P933" s="47">
        <f t="shared" si="135"/>
        <v>25251184</v>
      </c>
      <c r="Q933" s="26">
        <v>1250</v>
      </c>
      <c r="R933">
        <v>1320</v>
      </c>
      <c r="S933" s="19" t="s">
        <v>101</v>
      </c>
      <c r="T933" s="19" t="s">
        <v>122</v>
      </c>
      <c r="U933" s="24">
        <v>9.5E-4</v>
      </c>
      <c r="W933">
        <f t="shared" si="129"/>
        <v>31680</v>
      </c>
      <c r="X933" s="50">
        <v>30000</v>
      </c>
      <c r="Y933">
        <f t="shared" si="134"/>
        <v>24</v>
      </c>
      <c r="AA933" s="63">
        <v>6</v>
      </c>
    </row>
    <row r="934" spans="1:27">
      <c r="A934">
        <v>933</v>
      </c>
      <c r="B934" t="s">
        <v>60</v>
      </c>
      <c r="C934">
        <v>3</v>
      </c>
      <c r="D934" s="35">
        <f t="shared" si="141"/>
        <v>1990212444</v>
      </c>
      <c r="E934" s="38">
        <v>5200002</v>
      </c>
      <c r="F934">
        <f t="shared" si="138"/>
        <v>200001</v>
      </c>
      <c r="H934" s="37">
        <v>18940149542</v>
      </c>
      <c r="I934" s="37">
        <f t="shared" si="136"/>
        <v>-37772741120</v>
      </c>
      <c r="J934" s="27">
        <v>6</v>
      </c>
      <c r="L934">
        <v>933</v>
      </c>
      <c r="M934">
        <f t="shared" si="131"/>
        <v>2100526</v>
      </c>
      <c r="N934">
        <v>8135</v>
      </c>
      <c r="O934" s="41">
        <v>2105875</v>
      </c>
      <c r="P934" s="47">
        <f t="shared" si="135"/>
        <v>12635250</v>
      </c>
      <c r="Q934" s="27">
        <v>1250</v>
      </c>
      <c r="R934">
        <v>1320</v>
      </c>
      <c r="S934" s="19" t="s">
        <v>101</v>
      </c>
      <c r="T934" s="19" t="s">
        <v>122</v>
      </c>
      <c r="U934" s="24">
        <v>9.5E-4</v>
      </c>
      <c r="W934">
        <f t="shared" ref="W934:W1001" si="142">Y934*R934</f>
        <v>31680</v>
      </c>
      <c r="X934" s="49">
        <v>30000</v>
      </c>
      <c r="Y934">
        <f t="shared" si="134"/>
        <v>24</v>
      </c>
      <c r="AA934" s="62">
        <v>6</v>
      </c>
    </row>
    <row r="935" spans="1:27">
      <c r="A935">
        <v>934</v>
      </c>
      <c r="B935" t="s">
        <v>60</v>
      </c>
      <c r="C935">
        <v>4</v>
      </c>
      <c r="D935" s="35">
        <f t="shared" si="141"/>
        <v>1995412446</v>
      </c>
      <c r="E935" s="38">
        <v>5400003</v>
      </c>
      <c r="F935">
        <f t="shared" si="138"/>
        <v>200001</v>
      </c>
      <c r="H935" s="37">
        <v>18980771900</v>
      </c>
      <c r="I935" s="37">
        <f t="shared" si="136"/>
        <v>40622358</v>
      </c>
      <c r="J935" s="26">
        <v>6</v>
      </c>
      <c r="L935">
        <v>934</v>
      </c>
      <c r="M935">
        <f t="shared" si="131"/>
        <v>2108661</v>
      </c>
      <c r="N935">
        <v>8135</v>
      </c>
      <c r="O935" s="42">
        <v>2108072</v>
      </c>
      <c r="P935" s="47">
        <f t="shared" si="135"/>
        <v>12648432</v>
      </c>
      <c r="Q935" s="26">
        <v>1250</v>
      </c>
      <c r="R935">
        <v>1320</v>
      </c>
      <c r="S935" s="19" t="s">
        <v>101</v>
      </c>
      <c r="T935" s="19" t="s">
        <v>122</v>
      </c>
      <c r="U935" s="24">
        <v>9.5E-4</v>
      </c>
      <c r="W935">
        <f t="shared" si="142"/>
        <v>31680</v>
      </c>
      <c r="X935" s="50">
        <v>30000</v>
      </c>
      <c r="Y935">
        <f t="shared" si="134"/>
        <v>24</v>
      </c>
      <c r="AA935" s="63">
        <v>6</v>
      </c>
    </row>
    <row r="936" spans="1:27">
      <c r="A936">
        <v>935</v>
      </c>
      <c r="B936" t="s">
        <v>60</v>
      </c>
      <c r="C936">
        <v>5</v>
      </c>
      <c r="D936" s="35">
        <f t="shared" si="141"/>
        <v>2000812449</v>
      </c>
      <c r="E936" s="38">
        <v>5600004</v>
      </c>
      <c r="F936">
        <f t="shared" si="138"/>
        <v>200001</v>
      </c>
      <c r="H936" s="37">
        <v>12685715004</v>
      </c>
      <c r="I936" s="37">
        <f t="shared" si="136"/>
        <v>-6295056896</v>
      </c>
      <c r="J936" s="27">
        <v>6</v>
      </c>
      <c r="L936">
        <v>935</v>
      </c>
      <c r="M936">
        <f t="shared" si="131"/>
        <v>2116796</v>
      </c>
      <c r="N936">
        <v>8135</v>
      </c>
      <c r="O936" s="41">
        <v>1407342</v>
      </c>
      <c r="P936" s="47">
        <f t="shared" si="135"/>
        <v>8444052</v>
      </c>
      <c r="Q936" s="27">
        <v>1250</v>
      </c>
      <c r="R936">
        <v>1320</v>
      </c>
      <c r="S936" s="19" t="s">
        <v>102</v>
      </c>
      <c r="T936" s="19" t="s">
        <v>122</v>
      </c>
      <c r="U936" s="24">
        <v>9.5E-4</v>
      </c>
      <c r="W936">
        <f t="shared" si="142"/>
        <v>31680</v>
      </c>
      <c r="X936" s="49">
        <v>30000</v>
      </c>
      <c r="Y936">
        <f t="shared" si="134"/>
        <v>24</v>
      </c>
      <c r="AA936" s="62">
        <v>6</v>
      </c>
    </row>
    <row r="937" spans="1:27">
      <c r="A937">
        <v>936</v>
      </c>
      <c r="B937" t="s">
        <v>60</v>
      </c>
      <c r="C937">
        <v>6</v>
      </c>
      <c r="D937" s="35">
        <f t="shared" si="141"/>
        <v>2006412453</v>
      </c>
      <c r="E937" s="38">
        <v>5800005</v>
      </c>
      <c r="F937">
        <f t="shared" si="138"/>
        <v>200001</v>
      </c>
      <c r="H937" s="37">
        <v>12712864774</v>
      </c>
      <c r="I937" s="37">
        <f t="shared" si="136"/>
        <v>27149770</v>
      </c>
      <c r="J937" s="26">
        <v>6</v>
      </c>
      <c r="L937">
        <v>936</v>
      </c>
      <c r="M937">
        <f t="shared" si="131"/>
        <v>2124931</v>
      </c>
      <c r="N937">
        <v>8135</v>
      </c>
      <c r="O937" s="42">
        <v>1408730</v>
      </c>
      <c r="P937" s="47">
        <f t="shared" si="135"/>
        <v>8452380</v>
      </c>
      <c r="Q937" s="26">
        <v>1250</v>
      </c>
      <c r="R937">
        <v>1320</v>
      </c>
      <c r="S937" s="19" t="s">
        <v>101</v>
      </c>
      <c r="T937" s="19" t="s">
        <v>122</v>
      </c>
      <c r="U937" s="24">
        <v>9.5E-4</v>
      </c>
      <c r="W937">
        <f t="shared" si="142"/>
        <v>31680</v>
      </c>
      <c r="X937" s="50">
        <v>30000</v>
      </c>
      <c r="Y937">
        <f t="shared" si="134"/>
        <v>24</v>
      </c>
      <c r="AA937" s="63">
        <v>6</v>
      </c>
    </row>
    <row r="938" spans="1:27">
      <c r="A938">
        <v>937</v>
      </c>
      <c r="B938" t="s">
        <v>60</v>
      </c>
      <c r="C938">
        <v>7</v>
      </c>
      <c r="D938" s="35">
        <f t="shared" si="141"/>
        <v>2012212458</v>
      </c>
      <c r="E938" s="38">
        <v>6000006</v>
      </c>
      <c r="F938">
        <f t="shared" si="138"/>
        <v>200001</v>
      </c>
      <c r="H938" s="37">
        <v>12740043526</v>
      </c>
      <c r="I938" s="37">
        <f t="shared" si="136"/>
        <v>27178752</v>
      </c>
      <c r="J938" s="27">
        <v>4</v>
      </c>
      <c r="L938">
        <v>937</v>
      </c>
      <c r="M938">
        <f t="shared" si="131"/>
        <v>2133066</v>
      </c>
      <c r="N938">
        <v>8135</v>
      </c>
      <c r="O938" s="41">
        <v>1410212</v>
      </c>
      <c r="P938" s="47">
        <f t="shared" si="135"/>
        <v>5640848</v>
      </c>
      <c r="Q938" s="27">
        <v>1250</v>
      </c>
      <c r="R938">
        <v>1320</v>
      </c>
      <c r="S938" s="19" t="s">
        <v>101</v>
      </c>
      <c r="T938" s="19" t="s">
        <v>122</v>
      </c>
      <c r="U938" s="24">
        <v>9.5E-4</v>
      </c>
      <c r="W938">
        <f t="shared" si="142"/>
        <v>31680</v>
      </c>
      <c r="X938" s="49">
        <v>30000</v>
      </c>
      <c r="Y938">
        <f t="shared" si="134"/>
        <v>24</v>
      </c>
      <c r="AA938" s="62">
        <v>6</v>
      </c>
    </row>
    <row r="939" spans="1:27">
      <c r="A939">
        <v>938</v>
      </c>
      <c r="B939" t="s">
        <v>60</v>
      </c>
      <c r="C939">
        <v>8</v>
      </c>
      <c r="D939" s="35">
        <f t="shared" si="141"/>
        <v>2018212464</v>
      </c>
      <c r="E939" s="38">
        <v>6200007</v>
      </c>
      <c r="F939">
        <f t="shared" si="138"/>
        <v>200001</v>
      </c>
      <c r="H939" s="37">
        <v>14361362482</v>
      </c>
      <c r="I939" s="37">
        <f t="shared" si="136"/>
        <v>1621318956</v>
      </c>
      <c r="J939" s="26">
        <v>4</v>
      </c>
      <c r="L939">
        <v>938</v>
      </c>
      <c r="M939">
        <f t="shared" si="131"/>
        <v>2141201</v>
      </c>
      <c r="N939">
        <v>8135</v>
      </c>
      <c r="O939" s="42">
        <v>1587843</v>
      </c>
      <c r="P939" s="47">
        <f t="shared" si="135"/>
        <v>6351372</v>
      </c>
      <c r="Q939" s="26">
        <v>1250</v>
      </c>
      <c r="R939">
        <v>1320</v>
      </c>
      <c r="S939" s="19" t="s">
        <v>101</v>
      </c>
      <c r="T939" s="19" t="s">
        <v>122</v>
      </c>
      <c r="U939" s="24">
        <v>9.5E-4</v>
      </c>
      <c r="W939">
        <f t="shared" si="142"/>
        <v>31680</v>
      </c>
      <c r="X939" s="50">
        <v>30000</v>
      </c>
      <c r="Y939">
        <f t="shared" si="134"/>
        <v>24</v>
      </c>
      <c r="AA939" s="63">
        <v>6</v>
      </c>
    </row>
    <row r="940" spans="1:27">
      <c r="A940">
        <v>939</v>
      </c>
      <c r="B940" t="s">
        <v>60</v>
      </c>
      <c r="C940">
        <v>9</v>
      </c>
      <c r="D940" s="35">
        <f t="shared" si="141"/>
        <v>2024412471</v>
      </c>
      <c r="E940" s="38">
        <v>6400008</v>
      </c>
      <c r="F940">
        <f t="shared" si="138"/>
        <v>200001</v>
      </c>
      <c r="H940" s="37">
        <v>14392000068</v>
      </c>
      <c r="I940" s="37">
        <f t="shared" si="136"/>
        <v>30637586</v>
      </c>
      <c r="J940" s="27">
        <v>18</v>
      </c>
      <c r="L940">
        <v>939</v>
      </c>
      <c r="M940">
        <f t="shared" si="131"/>
        <v>2149336</v>
      </c>
      <c r="N940">
        <v>8135</v>
      </c>
      <c r="O940" s="41">
        <v>1589477</v>
      </c>
      <c r="P940" s="47">
        <f t="shared" si="135"/>
        <v>28610586</v>
      </c>
      <c r="Q940" s="27">
        <v>1250</v>
      </c>
      <c r="R940">
        <v>1320</v>
      </c>
      <c r="S940" s="19" t="s">
        <v>101</v>
      </c>
      <c r="T940" s="19" t="s">
        <v>122</v>
      </c>
      <c r="U940" s="24">
        <v>9.5E-4</v>
      </c>
      <c r="W940">
        <f t="shared" si="142"/>
        <v>31680</v>
      </c>
      <c r="X940" s="49">
        <v>30000</v>
      </c>
      <c r="Y940">
        <f t="shared" si="134"/>
        <v>24</v>
      </c>
      <c r="AA940" s="62">
        <v>6</v>
      </c>
    </row>
    <row r="941" spans="1:27">
      <c r="A941">
        <v>940</v>
      </c>
      <c r="B941" t="s">
        <v>60</v>
      </c>
      <c r="C941">
        <v>10</v>
      </c>
      <c r="D941" s="35">
        <f t="shared" si="141"/>
        <v>2030812479</v>
      </c>
      <c r="E941" s="38">
        <v>6600009</v>
      </c>
      <c r="F941">
        <f t="shared" si="138"/>
        <v>200001</v>
      </c>
      <c r="H941" s="37">
        <v>14422670248</v>
      </c>
      <c r="I941" s="37">
        <f t="shared" si="136"/>
        <v>30670180</v>
      </c>
      <c r="J941" s="26">
        <v>18</v>
      </c>
      <c r="L941">
        <v>940</v>
      </c>
      <c r="M941">
        <f t="shared" si="131"/>
        <v>2157471</v>
      </c>
      <c r="N941">
        <v>8135</v>
      </c>
      <c r="O941" s="42">
        <v>1591080</v>
      </c>
      <c r="P941" s="47">
        <f t="shared" si="135"/>
        <v>28639440</v>
      </c>
      <c r="Q941" s="26">
        <v>1250</v>
      </c>
      <c r="R941">
        <v>1320</v>
      </c>
      <c r="S941" s="19" t="s">
        <v>102</v>
      </c>
      <c r="T941" s="19" t="s">
        <v>122</v>
      </c>
      <c r="U941" s="24">
        <v>9.5E-4</v>
      </c>
      <c r="W941">
        <f t="shared" si="142"/>
        <v>31680</v>
      </c>
      <c r="X941" s="50">
        <v>30000</v>
      </c>
      <c r="Y941">
        <f t="shared" si="134"/>
        <v>24</v>
      </c>
      <c r="AA941" s="63">
        <v>6</v>
      </c>
    </row>
    <row r="942" spans="1:27">
      <c r="A942" s="6">
        <v>941</v>
      </c>
      <c r="B942" s="6" t="s">
        <v>56</v>
      </c>
      <c r="C942" s="6">
        <v>1</v>
      </c>
      <c r="D942" s="36">
        <f>D941+E941</f>
        <v>2037412488</v>
      </c>
      <c r="E942" s="39">
        <v>150000000</v>
      </c>
      <c r="F942" s="6">
        <f t="shared" si="138"/>
        <v>143399991</v>
      </c>
      <c r="H942" s="37">
        <v>60904680056</v>
      </c>
      <c r="I942" s="37">
        <f t="shared" si="136"/>
        <v>46482009808</v>
      </c>
      <c r="J942" s="27">
        <v>4</v>
      </c>
      <c r="L942" s="6">
        <v>941</v>
      </c>
      <c r="M942">
        <f t="shared" si="131"/>
        <v>2165606</v>
      </c>
      <c r="N942">
        <v>8135</v>
      </c>
      <c r="O942" s="41">
        <v>6689276</v>
      </c>
      <c r="P942" s="47">
        <f t="shared" si="135"/>
        <v>26757104</v>
      </c>
      <c r="Q942" s="27">
        <v>1260</v>
      </c>
      <c r="R942">
        <v>1330</v>
      </c>
      <c r="S942" s="19" t="s">
        <v>101</v>
      </c>
      <c r="T942" s="19" t="s">
        <v>122</v>
      </c>
      <c r="U942" s="24">
        <v>9.5E-4</v>
      </c>
      <c r="W942">
        <f t="shared" si="142"/>
        <v>31920</v>
      </c>
      <c r="X942" s="49">
        <v>30240</v>
      </c>
      <c r="Y942">
        <f t="shared" si="134"/>
        <v>24</v>
      </c>
      <c r="AA942" s="62">
        <v>6</v>
      </c>
    </row>
    <row r="943" spans="1:27">
      <c r="A943">
        <v>942</v>
      </c>
      <c r="B943" t="s">
        <v>56</v>
      </c>
      <c r="C943">
        <v>2</v>
      </c>
      <c r="D943" s="35">
        <f t="shared" ref="D943:D951" si="143">D942+E942</f>
        <v>2187412488</v>
      </c>
      <c r="E943" s="38">
        <v>5000001</v>
      </c>
      <c r="F943">
        <f t="shared" si="138"/>
        <v>-144999999</v>
      </c>
      <c r="H943" s="37">
        <v>61034195552</v>
      </c>
      <c r="I943" s="37">
        <f t="shared" si="136"/>
        <v>129515496</v>
      </c>
      <c r="J943" s="26">
        <v>4</v>
      </c>
      <c r="L943">
        <v>942</v>
      </c>
      <c r="M943">
        <f t="shared" ref="M943:M1006" si="144">M942+N943</f>
        <v>2173741</v>
      </c>
      <c r="N943">
        <v>8135</v>
      </c>
      <c r="O943" s="42">
        <v>6875236</v>
      </c>
      <c r="P943" s="47">
        <f t="shared" si="135"/>
        <v>27500944</v>
      </c>
      <c r="Q943" s="26">
        <v>1260</v>
      </c>
      <c r="R943">
        <v>1330</v>
      </c>
      <c r="S943" s="19" t="s">
        <v>101</v>
      </c>
      <c r="T943" s="19" t="s">
        <v>122</v>
      </c>
      <c r="U943" s="24">
        <v>9.5E-4</v>
      </c>
      <c r="W943">
        <f t="shared" si="142"/>
        <v>31920</v>
      </c>
      <c r="X943" s="50">
        <v>30240</v>
      </c>
      <c r="Y943">
        <f t="shared" si="134"/>
        <v>24</v>
      </c>
      <c r="AA943" s="63">
        <v>6</v>
      </c>
    </row>
    <row r="944" spans="1:27">
      <c r="A944">
        <v>943</v>
      </c>
      <c r="B944" t="s">
        <v>56</v>
      </c>
      <c r="C944">
        <v>3</v>
      </c>
      <c r="D944" s="35">
        <f t="shared" si="143"/>
        <v>2192412489</v>
      </c>
      <c r="E944" s="38">
        <v>5200002</v>
      </c>
      <c r="F944">
        <f t="shared" si="138"/>
        <v>200001</v>
      </c>
      <c r="H944" s="37">
        <v>15290962192</v>
      </c>
      <c r="I944" s="37">
        <f t="shared" si="136"/>
        <v>-45743233360</v>
      </c>
      <c r="J944" s="27">
        <v>12</v>
      </c>
      <c r="L944">
        <v>943</v>
      </c>
      <c r="M944">
        <f t="shared" si="144"/>
        <v>2181876</v>
      </c>
      <c r="N944">
        <v>8135</v>
      </c>
      <c r="O944" s="41">
        <v>1720539</v>
      </c>
      <c r="P944" s="47">
        <f t="shared" si="135"/>
        <v>20646468</v>
      </c>
      <c r="Q944" s="27">
        <v>1260</v>
      </c>
      <c r="R944">
        <v>1330</v>
      </c>
      <c r="S944" s="19" t="s">
        <v>101</v>
      </c>
      <c r="T944" s="19" t="s">
        <v>122</v>
      </c>
      <c r="U944" s="24">
        <v>9.5E-4</v>
      </c>
      <c r="W944">
        <f t="shared" si="142"/>
        <v>31920</v>
      </c>
      <c r="X944" s="49">
        <v>30240</v>
      </c>
      <c r="Y944">
        <f t="shared" si="134"/>
        <v>24</v>
      </c>
      <c r="AA944" s="62">
        <v>6</v>
      </c>
    </row>
    <row r="945" spans="1:27">
      <c r="A945">
        <v>944</v>
      </c>
      <c r="B945" t="s">
        <v>56</v>
      </c>
      <c r="C945">
        <v>4</v>
      </c>
      <c r="D945" s="35">
        <f t="shared" si="143"/>
        <v>2197612491</v>
      </c>
      <c r="E945" s="38">
        <v>5400003</v>
      </c>
      <c r="F945">
        <f t="shared" si="138"/>
        <v>200001</v>
      </c>
      <c r="H945" s="37">
        <v>15323409816</v>
      </c>
      <c r="I945" s="37">
        <f t="shared" si="136"/>
        <v>32447624</v>
      </c>
      <c r="J945" s="26">
        <v>12</v>
      </c>
      <c r="L945">
        <v>944</v>
      </c>
      <c r="M945">
        <f t="shared" si="144"/>
        <v>2190011</v>
      </c>
      <c r="N945">
        <v>8135</v>
      </c>
      <c r="O945" s="42">
        <v>1722167</v>
      </c>
      <c r="P945" s="47">
        <f t="shared" si="135"/>
        <v>20666004</v>
      </c>
      <c r="Q945" s="26">
        <v>1260</v>
      </c>
      <c r="R945">
        <v>1330</v>
      </c>
      <c r="S945" s="19" t="s">
        <v>101</v>
      </c>
      <c r="T945" s="19" t="s">
        <v>122</v>
      </c>
      <c r="U945" s="24">
        <v>9.5E-4</v>
      </c>
      <c r="W945">
        <f t="shared" si="142"/>
        <v>31920</v>
      </c>
      <c r="X945" s="50">
        <v>30240</v>
      </c>
      <c r="Y945">
        <f t="shared" si="134"/>
        <v>24</v>
      </c>
      <c r="AA945" s="63">
        <v>6</v>
      </c>
    </row>
    <row r="946" spans="1:27">
      <c r="A946">
        <v>945</v>
      </c>
      <c r="B946" t="s">
        <v>56</v>
      </c>
      <c r="C946">
        <v>5</v>
      </c>
      <c r="D946" s="35">
        <f t="shared" si="143"/>
        <v>2203012494</v>
      </c>
      <c r="E946" s="38">
        <v>5600004</v>
      </c>
      <c r="F946">
        <f t="shared" si="138"/>
        <v>200001</v>
      </c>
      <c r="H946" s="37">
        <v>24569426992</v>
      </c>
      <c r="I946" s="37">
        <f t="shared" si="136"/>
        <v>9246017176</v>
      </c>
      <c r="J946" s="27">
        <v>16</v>
      </c>
      <c r="L946">
        <v>945</v>
      </c>
      <c r="M946">
        <f t="shared" si="144"/>
        <v>2198146</v>
      </c>
      <c r="N946">
        <v>8135</v>
      </c>
      <c r="O946" s="41">
        <v>2758256</v>
      </c>
      <c r="P946" s="47">
        <f t="shared" si="135"/>
        <v>44132096</v>
      </c>
      <c r="Q946" s="27">
        <v>1260</v>
      </c>
      <c r="R946">
        <v>1330</v>
      </c>
      <c r="S946" s="19" t="s">
        <v>102</v>
      </c>
      <c r="T946" s="19" t="s">
        <v>122</v>
      </c>
      <c r="U946" s="24">
        <v>9.5E-4</v>
      </c>
      <c r="W946">
        <f t="shared" si="142"/>
        <v>31920</v>
      </c>
      <c r="X946" s="49">
        <v>30240</v>
      </c>
      <c r="Y946">
        <f t="shared" si="134"/>
        <v>24</v>
      </c>
      <c r="AA946" s="62">
        <v>6</v>
      </c>
    </row>
    <row r="947" spans="1:27">
      <c r="A947">
        <v>946</v>
      </c>
      <c r="B947" t="s">
        <v>56</v>
      </c>
      <c r="C947">
        <v>6</v>
      </c>
      <c r="D947" s="35">
        <f t="shared" si="143"/>
        <v>2208612498</v>
      </c>
      <c r="E947" s="38">
        <v>5800005</v>
      </c>
      <c r="F947">
        <f t="shared" si="138"/>
        <v>200001</v>
      </c>
      <c r="H947" s="37">
        <v>24621453296</v>
      </c>
      <c r="I947" s="37">
        <f t="shared" si="136"/>
        <v>52026304</v>
      </c>
      <c r="J947" s="26">
        <v>14</v>
      </c>
      <c r="L947">
        <v>946</v>
      </c>
      <c r="M947">
        <f t="shared" si="144"/>
        <v>2206281</v>
      </c>
      <c r="N947">
        <v>8135</v>
      </c>
      <c r="O947" s="42">
        <v>2760856</v>
      </c>
      <c r="P947" s="47">
        <f t="shared" si="135"/>
        <v>38651984</v>
      </c>
      <c r="Q947" s="26">
        <v>1260</v>
      </c>
      <c r="R947">
        <v>1330</v>
      </c>
      <c r="S947" s="19" t="s">
        <v>101</v>
      </c>
      <c r="T947" s="19" t="s">
        <v>122</v>
      </c>
      <c r="U947" s="24">
        <v>9.5E-4</v>
      </c>
      <c r="W947">
        <f t="shared" si="142"/>
        <v>31920</v>
      </c>
      <c r="X947" s="50">
        <v>30240</v>
      </c>
      <c r="Y947">
        <f t="shared" si="134"/>
        <v>24</v>
      </c>
      <c r="AA947" s="63">
        <v>6</v>
      </c>
    </row>
    <row r="948" spans="1:27">
      <c r="A948">
        <v>947</v>
      </c>
      <c r="B948" t="s">
        <v>56</v>
      </c>
      <c r="C948">
        <v>7</v>
      </c>
      <c r="D948" s="35">
        <f t="shared" si="143"/>
        <v>2214412503</v>
      </c>
      <c r="E948" s="38">
        <v>6000006</v>
      </c>
      <c r="F948">
        <f t="shared" si="138"/>
        <v>200001</v>
      </c>
      <c r="H948" s="37">
        <v>24673534600</v>
      </c>
      <c r="I948" s="37">
        <f t="shared" si="136"/>
        <v>52081304</v>
      </c>
      <c r="J948" s="27">
        <v>14</v>
      </c>
      <c r="L948">
        <v>947</v>
      </c>
      <c r="M948">
        <f t="shared" si="144"/>
        <v>2214416</v>
      </c>
      <c r="N948">
        <v>8135</v>
      </c>
      <c r="O948" s="41">
        <v>2763626</v>
      </c>
      <c r="P948" s="47">
        <f t="shared" si="135"/>
        <v>38690764</v>
      </c>
      <c r="Q948" s="27">
        <v>1260</v>
      </c>
      <c r="R948">
        <v>1330</v>
      </c>
      <c r="S948" s="19" t="s">
        <v>101</v>
      </c>
      <c r="T948" s="19" t="s">
        <v>122</v>
      </c>
      <c r="U948" s="24">
        <v>9.5E-4</v>
      </c>
      <c r="W948">
        <f t="shared" si="142"/>
        <v>31920</v>
      </c>
      <c r="X948" s="49">
        <v>30240</v>
      </c>
      <c r="Y948">
        <f t="shared" si="134"/>
        <v>24</v>
      </c>
      <c r="AA948" s="62">
        <v>6</v>
      </c>
    </row>
    <row r="949" spans="1:27">
      <c r="A949">
        <v>948</v>
      </c>
      <c r="B949" t="s">
        <v>56</v>
      </c>
      <c r="C949">
        <v>8</v>
      </c>
      <c r="D949" s="35">
        <f t="shared" si="143"/>
        <v>2220412509</v>
      </c>
      <c r="E949" s="38">
        <v>6200007</v>
      </c>
      <c r="F949">
        <f t="shared" si="138"/>
        <v>200001</v>
      </c>
      <c r="H949" s="37">
        <v>24725670992</v>
      </c>
      <c r="I949" s="37">
        <f t="shared" si="136"/>
        <v>52136392</v>
      </c>
      <c r="J949" s="26">
        <v>14</v>
      </c>
      <c r="L949">
        <v>948</v>
      </c>
      <c r="M949">
        <f t="shared" si="144"/>
        <v>2222551</v>
      </c>
      <c r="N949">
        <v>8135</v>
      </c>
      <c r="O949" s="42">
        <v>2766347</v>
      </c>
      <c r="P949" s="47">
        <f t="shared" si="135"/>
        <v>38728858</v>
      </c>
      <c r="Q949" s="26">
        <v>1260</v>
      </c>
      <c r="R949">
        <v>1330</v>
      </c>
      <c r="S949" s="19" t="s">
        <v>101</v>
      </c>
      <c r="T949" s="19" t="s">
        <v>122</v>
      </c>
      <c r="U949" s="24">
        <v>9.5E-4</v>
      </c>
      <c r="W949">
        <f t="shared" si="142"/>
        <v>31920</v>
      </c>
      <c r="X949" s="50">
        <v>30240</v>
      </c>
      <c r="Y949">
        <f t="shared" si="134"/>
        <v>24</v>
      </c>
      <c r="AA949" s="63">
        <v>6</v>
      </c>
    </row>
    <row r="950" spans="1:27">
      <c r="A950">
        <v>949</v>
      </c>
      <c r="B950" t="s">
        <v>56</v>
      </c>
      <c r="C950">
        <v>9</v>
      </c>
      <c r="D950" s="35">
        <f t="shared" si="143"/>
        <v>2226612516</v>
      </c>
      <c r="E950" s="38">
        <v>6400008</v>
      </c>
      <c r="F950">
        <f t="shared" si="138"/>
        <v>200001</v>
      </c>
      <c r="H950" s="37">
        <v>13767199776</v>
      </c>
      <c r="I950" s="37">
        <f t="shared" si="136"/>
        <v>-10958471216</v>
      </c>
      <c r="J950" s="27">
        <v>18</v>
      </c>
      <c r="L950">
        <v>949</v>
      </c>
      <c r="M950">
        <f t="shared" si="144"/>
        <v>2230686</v>
      </c>
      <c r="N950">
        <v>8135</v>
      </c>
      <c r="O950" s="41">
        <v>1538615</v>
      </c>
      <c r="P950" s="47">
        <f t="shared" si="135"/>
        <v>27695070</v>
      </c>
      <c r="Q950" s="27">
        <v>1260</v>
      </c>
      <c r="R950">
        <v>1330</v>
      </c>
      <c r="S950" s="19" t="s">
        <v>101</v>
      </c>
      <c r="T950" s="19" t="s">
        <v>122</v>
      </c>
      <c r="U950" s="24">
        <v>9.5E-4</v>
      </c>
      <c r="W950">
        <f t="shared" si="142"/>
        <v>31920</v>
      </c>
      <c r="X950" s="49">
        <v>30240</v>
      </c>
      <c r="Y950">
        <f t="shared" si="134"/>
        <v>24</v>
      </c>
      <c r="AA950" s="62">
        <v>6</v>
      </c>
    </row>
    <row r="951" spans="1:27">
      <c r="A951">
        <v>950</v>
      </c>
      <c r="B951" t="s">
        <v>56</v>
      </c>
      <c r="C951">
        <v>10</v>
      </c>
      <c r="D951" s="35">
        <f t="shared" si="143"/>
        <v>2233012524</v>
      </c>
      <c r="E951" s="38">
        <v>6600009</v>
      </c>
      <c r="F951">
        <f t="shared" si="138"/>
        <v>200001</v>
      </c>
      <c r="H951" s="37">
        <v>13796229128</v>
      </c>
      <c r="I951" s="37">
        <f t="shared" si="136"/>
        <v>29029352</v>
      </c>
      <c r="J951" s="26">
        <v>18</v>
      </c>
      <c r="L951">
        <v>950</v>
      </c>
      <c r="M951">
        <f t="shared" si="144"/>
        <v>2238821</v>
      </c>
      <c r="N951">
        <v>8135</v>
      </c>
      <c r="O951" s="42">
        <v>1540181</v>
      </c>
      <c r="P951" s="47">
        <f t="shared" si="135"/>
        <v>27723258</v>
      </c>
      <c r="Q951" s="26">
        <v>1260</v>
      </c>
      <c r="R951">
        <v>1330</v>
      </c>
      <c r="S951" s="19" t="s">
        <v>102</v>
      </c>
      <c r="T951" s="19" t="s">
        <v>122</v>
      </c>
      <c r="U951" s="24">
        <v>9.5E-4</v>
      </c>
      <c r="W951">
        <f t="shared" si="142"/>
        <v>31920</v>
      </c>
      <c r="X951" s="50">
        <v>30240</v>
      </c>
      <c r="Y951">
        <f t="shared" si="134"/>
        <v>24</v>
      </c>
      <c r="AA951" s="63">
        <v>6</v>
      </c>
    </row>
    <row r="952" spans="1:27">
      <c r="A952" s="6">
        <v>951</v>
      </c>
      <c r="B952" s="6" t="s">
        <v>57</v>
      </c>
      <c r="C952" s="6">
        <v>1</v>
      </c>
      <c r="D952" s="36">
        <f>D951+E951</f>
        <v>2239612533</v>
      </c>
      <c r="E952" s="39">
        <v>150000000</v>
      </c>
      <c r="F952" s="6">
        <f t="shared" si="138"/>
        <v>143399991</v>
      </c>
      <c r="H952" s="37">
        <v>62206025376</v>
      </c>
      <c r="I952" s="37">
        <f t="shared" si="136"/>
        <v>48409796248</v>
      </c>
      <c r="J952" s="27">
        <v>8</v>
      </c>
      <c r="L952" s="6">
        <v>951</v>
      </c>
      <c r="M952">
        <f t="shared" si="144"/>
        <v>2442136</v>
      </c>
      <c r="N952">
        <v>203315</v>
      </c>
      <c r="O952" s="41">
        <v>6936716</v>
      </c>
      <c r="P952" s="47">
        <f t="shared" si="135"/>
        <v>55493728</v>
      </c>
      <c r="Q952" s="27">
        <v>1270</v>
      </c>
      <c r="R952">
        <v>1340</v>
      </c>
      <c r="S952" s="19" t="s">
        <v>101</v>
      </c>
      <c r="T952" s="19" t="s">
        <v>122</v>
      </c>
      <c r="U952" s="24">
        <v>9.5E-4</v>
      </c>
      <c r="W952">
        <f t="shared" si="142"/>
        <v>32160</v>
      </c>
      <c r="X952" s="49">
        <v>30480</v>
      </c>
      <c r="Y952">
        <f t="shared" si="134"/>
        <v>24</v>
      </c>
      <c r="AA952" s="62">
        <v>6</v>
      </c>
    </row>
    <row r="953" spans="1:27">
      <c r="A953">
        <v>952</v>
      </c>
      <c r="B953" t="s">
        <v>57</v>
      </c>
      <c r="C953">
        <v>2</v>
      </c>
      <c r="D953" s="35">
        <f t="shared" ref="D953:D961" si="145">D952+E952</f>
        <v>2389612533</v>
      </c>
      <c r="E953" s="38">
        <v>5800001</v>
      </c>
      <c r="F953">
        <f t="shared" si="138"/>
        <v>-144199999</v>
      </c>
      <c r="H953" s="37">
        <v>62336916488</v>
      </c>
      <c r="I953" s="37">
        <f t="shared" si="136"/>
        <v>130891112</v>
      </c>
      <c r="J953" s="26">
        <v>8</v>
      </c>
      <c r="L953">
        <v>952</v>
      </c>
      <c r="M953">
        <f t="shared" si="144"/>
        <v>2452187</v>
      </c>
      <c r="N953">
        <v>10051</v>
      </c>
      <c r="O953" s="42">
        <v>6944076</v>
      </c>
      <c r="P953" s="47">
        <f t="shared" si="135"/>
        <v>55552608</v>
      </c>
      <c r="Q953" s="26">
        <v>1270</v>
      </c>
      <c r="R953">
        <v>1340</v>
      </c>
      <c r="S953" s="19" t="s">
        <v>101</v>
      </c>
      <c r="T953" s="19" t="s">
        <v>122</v>
      </c>
      <c r="U953" s="24">
        <v>9.5E-4</v>
      </c>
      <c r="W953">
        <f t="shared" si="142"/>
        <v>32160</v>
      </c>
      <c r="X953" s="50">
        <v>30480</v>
      </c>
      <c r="Y953">
        <f t="shared" si="134"/>
        <v>24</v>
      </c>
      <c r="AA953" s="63">
        <v>6</v>
      </c>
    </row>
    <row r="954" spans="1:27">
      <c r="A954">
        <v>953</v>
      </c>
      <c r="B954" t="s">
        <v>57</v>
      </c>
      <c r="C954">
        <v>3</v>
      </c>
      <c r="D954" s="35">
        <f t="shared" si="145"/>
        <v>2395412534</v>
      </c>
      <c r="E954" s="38">
        <v>6000002</v>
      </c>
      <c r="F954">
        <f t="shared" si="138"/>
        <v>200001</v>
      </c>
      <c r="H954" s="37">
        <v>41650502432</v>
      </c>
      <c r="I954" s="37">
        <f t="shared" si="136"/>
        <v>-20686414056</v>
      </c>
      <c r="J954" s="27">
        <v>8</v>
      </c>
      <c r="L954">
        <v>953</v>
      </c>
      <c r="M954">
        <f t="shared" si="144"/>
        <v>2462238</v>
      </c>
      <c r="N954">
        <v>10051</v>
      </c>
      <c r="O954" s="41">
        <v>4634662</v>
      </c>
      <c r="P954" s="47">
        <f t="shared" si="135"/>
        <v>37077296</v>
      </c>
      <c r="Q954" s="27">
        <v>1270</v>
      </c>
      <c r="R954">
        <v>1340</v>
      </c>
      <c r="S954" s="19" t="s">
        <v>101</v>
      </c>
      <c r="T954" s="19" t="s">
        <v>122</v>
      </c>
      <c r="U954" s="24">
        <v>9.5E-4</v>
      </c>
      <c r="W954">
        <f t="shared" si="142"/>
        <v>32160</v>
      </c>
      <c r="X954" s="49">
        <v>30480</v>
      </c>
      <c r="Y954">
        <f t="shared" si="134"/>
        <v>24</v>
      </c>
      <c r="AA954" s="62">
        <v>6</v>
      </c>
    </row>
    <row r="955" spans="1:27">
      <c r="A955">
        <v>954</v>
      </c>
      <c r="B955" t="s">
        <v>57</v>
      </c>
      <c r="C955">
        <v>4</v>
      </c>
      <c r="D955" s="35">
        <f t="shared" si="145"/>
        <v>2401412536</v>
      </c>
      <c r="E955" s="38">
        <v>6200003</v>
      </c>
      <c r="F955">
        <f t="shared" si="138"/>
        <v>200001</v>
      </c>
      <c r="H955" s="37">
        <v>41737957536</v>
      </c>
      <c r="I955" s="37">
        <f t="shared" si="136"/>
        <v>87455104</v>
      </c>
      <c r="J955" s="26">
        <v>4</v>
      </c>
      <c r="L955">
        <v>954</v>
      </c>
      <c r="M955">
        <f t="shared" si="144"/>
        <v>2472289</v>
      </c>
      <c r="N955">
        <v>10051</v>
      </c>
      <c r="O955" s="42">
        <v>4639497</v>
      </c>
      <c r="P955" s="47">
        <f t="shared" si="135"/>
        <v>18557988</v>
      </c>
      <c r="Q955" s="26">
        <v>1270</v>
      </c>
      <c r="R955">
        <v>1340</v>
      </c>
      <c r="S955" s="19" t="s">
        <v>101</v>
      </c>
      <c r="T955" s="19" t="s">
        <v>122</v>
      </c>
      <c r="U955" s="24">
        <v>9.5E-4</v>
      </c>
      <c r="W955">
        <f t="shared" si="142"/>
        <v>32160</v>
      </c>
      <c r="X955" s="50">
        <v>30480</v>
      </c>
      <c r="Y955">
        <f t="shared" si="134"/>
        <v>24</v>
      </c>
      <c r="AA955" s="63">
        <v>6</v>
      </c>
    </row>
    <row r="956" spans="1:27">
      <c r="A956">
        <v>955</v>
      </c>
      <c r="B956" t="s">
        <v>57</v>
      </c>
      <c r="C956">
        <v>5</v>
      </c>
      <c r="D956" s="35">
        <f t="shared" si="145"/>
        <v>2407612539</v>
      </c>
      <c r="E956" s="38">
        <v>6400004</v>
      </c>
      <c r="F956">
        <f t="shared" si="138"/>
        <v>200001</v>
      </c>
      <c r="H956" s="37">
        <v>41825504424</v>
      </c>
      <c r="I956" s="37">
        <f t="shared" si="136"/>
        <v>87546888</v>
      </c>
      <c r="J956" s="27">
        <v>4</v>
      </c>
      <c r="L956">
        <v>955</v>
      </c>
      <c r="M956">
        <f t="shared" si="144"/>
        <v>2482340</v>
      </c>
      <c r="N956">
        <v>10051</v>
      </c>
      <c r="O956" s="41">
        <v>4644228</v>
      </c>
      <c r="P956" s="47">
        <f t="shared" si="135"/>
        <v>18576912</v>
      </c>
      <c r="Q956" s="27">
        <v>1270</v>
      </c>
      <c r="R956">
        <v>1340</v>
      </c>
      <c r="S956" s="19" t="s">
        <v>102</v>
      </c>
      <c r="T956" s="19" t="s">
        <v>122</v>
      </c>
      <c r="U956" s="24">
        <v>9.5E-4</v>
      </c>
      <c r="W956">
        <f t="shared" si="142"/>
        <v>32160</v>
      </c>
      <c r="X956" s="49">
        <v>30480</v>
      </c>
      <c r="Y956">
        <f t="shared" si="134"/>
        <v>24</v>
      </c>
      <c r="AA956" s="62">
        <v>6</v>
      </c>
    </row>
    <row r="957" spans="1:27">
      <c r="A957">
        <v>956</v>
      </c>
      <c r="B957" t="s">
        <v>57</v>
      </c>
      <c r="C957">
        <v>6</v>
      </c>
      <c r="D957" s="35">
        <f t="shared" si="145"/>
        <v>2414012543</v>
      </c>
      <c r="E957" s="38">
        <v>6600005</v>
      </c>
      <c r="F957">
        <f t="shared" si="138"/>
        <v>200001</v>
      </c>
      <c r="H957" s="37">
        <v>41913142920</v>
      </c>
      <c r="I957" s="37">
        <f t="shared" si="136"/>
        <v>87638496</v>
      </c>
      <c r="J957" s="26">
        <v>12</v>
      </c>
      <c r="L957">
        <v>956</v>
      </c>
      <c r="M957">
        <f t="shared" si="144"/>
        <v>2492391</v>
      </c>
      <c r="N957">
        <v>10051</v>
      </c>
      <c r="O957" s="42">
        <v>4648808</v>
      </c>
      <c r="P957" s="47">
        <f t="shared" si="135"/>
        <v>55785696</v>
      </c>
      <c r="Q957" s="26">
        <v>1270</v>
      </c>
      <c r="R957">
        <v>1340</v>
      </c>
      <c r="S957" s="19" t="s">
        <v>101</v>
      </c>
      <c r="T957" s="19" t="s">
        <v>122</v>
      </c>
      <c r="U957" s="24">
        <v>9.5E-4</v>
      </c>
      <c r="W957">
        <f t="shared" si="142"/>
        <v>32160</v>
      </c>
      <c r="X957" s="50">
        <v>30480</v>
      </c>
      <c r="Y957">
        <f t="shared" si="134"/>
        <v>24</v>
      </c>
      <c r="AA957" s="63">
        <v>6</v>
      </c>
    </row>
    <row r="958" spans="1:27">
      <c r="A958">
        <v>957</v>
      </c>
      <c r="B958" t="s">
        <v>57</v>
      </c>
      <c r="C958">
        <v>7</v>
      </c>
      <c r="D958" s="35">
        <f t="shared" si="145"/>
        <v>2420612548</v>
      </c>
      <c r="E958" s="38">
        <v>6800006</v>
      </c>
      <c r="F958">
        <f t="shared" si="138"/>
        <v>200001</v>
      </c>
      <c r="H958" s="37">
        <v>62993435560</v>
      </c>
      <c r="I958" s="37">
        <f t="shared" si="136"/>
        <v>21080292640</v>
      </c>
      <c r="J958" s="27">
        <v>12</v>
      </c>
      <c r="L958">
        <v>957</v>
      </c>
      <c r="M958">
        <f t="shared" si="144"/>
        <v>2502442</v>
      </c>
      <c r="N958">
        <v>10051</v>
      </c>
      <c r="O958" s="41">
        <v>6979676</v>
      </c>
      <c r="P958" s="47">
        <f t="shared" si="135"/>
        <v>83756112</v>
      </c>
      <c r="Q958" s="27">
        <v>1270</v>
      </c>
      <c r="R958">
        <v>1340</v>
      </c>
      <c r="S958" s="19" t="s">
        <v>101</v>
      </c>
      <c r="T958" s="19" t="s">
        <v>122</v>
      </c>
      <c r="U958" s="24">
        <v>9.5E-4</v>
      </c>
      <c r="W958">
        <f t="shared" si="142"/>
        <v>32160</v>
      </c>
      <c r="X958" s="49">
        <v>30480</v>
      </c>
      <c r="Y958">
        <f t="shared" si="134"/>
        <v>24</v>
      </c>
      <c r="AA958" s="62">
        <v>6</v>
      </c>
    </row>
    <row r="959" spans="1:27">
      <c r="A959">
        <v>958</v>
      </c>
      <c r="B959" t="s">
        <v>57</v>
      </c>
      <c r="C959">
        <v>8</v>
      </c>
      <c r="D959" s="35">
        <f t="shared" si="145"/>
        <v>2427412554</v>
      </c>
      <c r="E959" s="38">
        <v>7000007</v>
      </c>
      <c r="F959">
        <f t="shared" si="138"/>
        <v>200001</v>
      </c>
      <c r="H959" s="37">
        <v>63125152112</v>
      </c>
      <c r="I959" s="37">
        <f t="shared" si="136"/>
        <v>131716552</v>
      </c>
      <c r="J959" s="26">
        <v>12</v>
      </c>
      <c r="L959">
        <v>958</v>
      </c>
      <c r="M959">
        <f t="shared" si="144"/>
        <v>2512493</v>
      </c>
      <c r="N959">
        <v>10051</v>
      </c>
      <c r="O959" s="42">
        <v>6986508</v>
      </c>
      <c r="P959" s="47">
        <f t="shared" si="135"/>
        <v>83838096</v>
      </c>
      <c r="Q959" s="26">
        <v>1270</v>
      </c>
      <c r="R959">
        <v>1340</v>
      </c>
      <c r="S959" s="19" t="s">
        <v>101</v>
      </c>
      <c r="T959" s="19" t="s">
        <v>122</v>
      </c>
      <c r="U959" s="24">
        <v>9.5E-4</v>
      </c>
      <c r="W959">
        <f t="shared" si="142"/>
        <v>32160</v>
      </c>
      <c r="X959" s="50">
        <v>30480</v>
      </c>
      <c r="Y959">
        <f t="shared" si="134"/>
        <v>24</v>
      </c>
      <c r="AA959" s="63">
        <v>6</v>
      </c>
    </row>
    <row r="960" spans="1:27">
      <c r="A960">
        <v>959</v>
      </c>
      <c r="B960" t="s">
        <v>57</v>
      </c>
      <c r="C960">
        <v>9</v>
      </c>
      <c r="D960" s="35">
        <f t="shared" si="145"/>
        <v>2434412561</v>
      </c>
      <c r="E960" s="38">
        <v>7200008</v>
      </c>
      <c r="F960">
        <f t="shared" si="138"/>
        <v>200001</v>
      </c>
      <c r="H960" s="37">
        <v>14058869616</v>
      </c>
      <c r="I960" s="37">
        <f t="shared" si="136"/>
        <v>-49066282496</v>
      </c>
      <c r="J960" s="27">
        <v>18</v>
      </c>
      <c r="L960">
        <v>959</v>
      </c>
      <c r="M960">
        <f t="shared" si="144"/>
        <v>2522544</v>
      </c>
      <c r="N960">
        <v>10051</v>
      </c>
      <c r="O960" s="41">
        <v>1554350</v>
      </c>
      <c r="P960" s="47">
        <f t="shared" si="135"/>
        <v>27978300</v>
      </c>
      <c r="Q960" s="27">
        <v>1270</v>
      </c>
      <c r="R960">
        <v>1340</v>
      </c>
      <c r="S960" s="19" t="s">
        <v>101</v>
      </c>
      <c r="T960" s="19" t="s">
        <v>122</v>
      </c>
      <c r="U960" s="24">
        <v>9.5E-4</v>
      </c>
      <c r="W960">
        <f t="shared" si="142"/>
        <v>32160</v>
      </c>
      <c r="X960" s="49">
        <v>30480</v>
      </c>
      <c r="Y960">
        <f t="shared" si="134"/>
        <v>24</v>
      </c>
      <c r="AA960" s="62">
        <v>6</v>
      </c>
    </row>
    <row r="961" spans="1:27">
      <c r="A961">
        <v>960</v>
      </c>
      <c r="B961" t="s">
        <v>57</v>
      </c>
      <c r="C961">
        <v>10</v>
      </c>
      <c r="D961" s="35">
        <f t="shared" si="145"/>
        <v>2441612569</v>
      </c>
      <c r="E961" s="38">
        <v>7400009</v>
      </c>
      <c r="F961">
        <f t="shared" si="138"/>
        <v>200001</v>
      </c>
      <c r="H961" s="37">
        <v>14088204768</v>
      </c>
      <c r="I961" s="37">
        <f t="shared" si="136"/>
        <v>29335152</v>
      </c>
      <c r="J961" s="26">
        <v>18</v>
      </c>
      <c r="L961">
        <v>960</v>
      </c>
      <c r="M961">
        <f t="shared" si="144"/>
        <v>2532595</v>
      </c>
      <c r="N961">
        <v>10051</v>
      </c>
      <c r="O961" s="42">
        <v>1555917</v>
      </c>
      <c r="P961" s="47">
        <f t="shared" si="135"/>
        <v>28006506</v>
      </c>
      <c r="Q961" s="26">
        <v>1270</v>
      </c>
      <c r="R961">
        <v>1340</v>
      </c>
      <c r="S961" s="19" t="s">
        <v>102</v>
      </c>
      <c r="T961" s="19" t="s">
        <v>122</v>
      </c>
      <c r="U961" s="24">
        <v>9.5E-4</v>
      </c>
      <c r="W961">
        <f t="shared" si="142"/>
        <v>32160</v>
      </c>
      <c r="X961" s="50">
        <v>30480</v>
      </c>
      <c r="Y961">
        <f t="shared" si="134"/>
        <v>24</v>
      </c>
      <c r="AA961" s="63">
        <v>6</v>
      </c>
    </row>
    <row r="962" spans="1:27">
      <c r="A962" s="6">
        <v>961</v>
      </c>
      <c r="B962" s="6" t="s">
        <v>58</v>
      </c>
      <c r="C962" s="6">
        <v>1</v>
      </c>
      <c r="D962" s="36">
        <f>D961+E961</f>
        <v>2449012578</v>
      </c>
      <c r="E962" s="39">
        <v>150000000</v>
      </c>
      <c r="F962" s="6">
        <f t="shared" si="138"/>
        <v>142599991</v>
      </c>
      <c r="H962" s="37">
        <v>66883810590</v>
      </c>
      <c r="I962" s="37">
        <f t="shared" si="136"/>
        <v>52795605822</v>
      </c>
      <c r="J962" s="27">
        <v>12</v>
      </c>
      <c r="L962" s="6">
        <v>961</v>
      </c>
      <c r="M962">
        <f t="shared" si="144"/>
        <v>2542646</v>
      </c>
      <c r="N962">
        <v>10051</v>
      </c>
      <c r="O962" s="41">
        <v>7358204</v>
      </c>
      <c r="P962" s="47">
        <f t="shared" si="135"/>
        <v>88298448</v>
      </c>
      <c r="Q962" s="27">
        <v>1280</v>
      </c>
      <c r="R962">
        <v>1350</v>
      </c>
      <c r="S962" s="19" t="s">
        <v>101</v>
      </c>
      <c r="T962" s="19" t="s">
        <v>122</v>
      </c>
      <c r="U962" s="24">
        <v>9.5E-4</v>
      </c>
      <c r="W962">
        <f t="shared" si="142"/>
        <v>32400</v>
      </c>
      <c r="X962" s="49">
        <v>30720</v>
      </c>
      <c r="Y962">
        <f t="shared" ref="Y962:Y1001" si="146">X962/Q962</f>
        <v>24</v>
      </c>
      <c r="AA962" s="62">
        <v>6</v>
      </c>
    </row>
    <row r="963" spans="1:27">
      <c r="A963">
        <v>962</v>
      </c>
      <c r="B963" t="s">
        <v>58</v>
      </c>
      <c r="C963">
        <v>2</v>
      </c>
      <c r="D963" s="35">
        <f t="shared" ref="D963:D971" si="147">D962+E962</f>
        <v>2599012578</v>
      </c>
      <c r="E963" s="38">
        <v>5800001</v>
      </c>
      <c r="F963">
        <f t="shared" si="138"/>
        <v>-144199999</v>
      </c>
      <c r="H963" s="37">
        <v>67023079290</v>
      </c>
      <c r="I963" s="37">
        <f t="shared" si="136"/>
        <v>139268700</v>
      </c>
      <c r="J963" s="26">
        <v>12</v>
      </c>
      <c r="L963">
        <v>962</v>
      </c>
      <c r="M963">
        <f t="shared" si="144"/>
        <v>2552697</v>
      </c>
      <c r="N963">
        <v>10051</v>
      </c>
      <c r="O963" s="42">
        <v>7562760</v>
      </c>
      <c r="P963" s="47">
        <f t="shared" ref="P963:P1001" si="148">J963*O963</f>
        <v>90753120</v>
      </c>
      <c r="Q963" s="26">
        <v>1280</v>
      </c>
      <c r="R963">
        <v>1350</v>
      </c>
      <c r="S963" s="19" t="s">
        <v>101</v>
      </c>
      <c r="T963" s="19" t="s">
        <v>122</v>
      </c>
      <c r="U963" s="24">
        <v>9.5E-4</v>
      </c>
      <c r="W963">
        <f t="shared" si="142"/>
        <v>32400</v>
      </c>
      <c r="X963" s="50">
        <v>30720</v>
      </c>
      <c r="Y963">
        <f t="shared" si="146"/>
        <v>24</v>
      </c>
      <c r="AA963" s="63">
        <v>6</v>
      </c>
    </row>
    <row r="964" spans="1:27">
      <c r="A964">
        <v>963</v>
      </c>
      <c r="B964" t="s">
        <v>58</v>
      </c>
      <c r="C964">
        <v>3</v>
      </c>
      <c r="D964" s="35">
        <f t="shared" si="147"/>
        <v>2604812579</v>
      </c>
      <c r="E964" s="38">
        <v>6000002</v>
      </c>
      <c r="F964">
        <f t="shared" si="138"/>
        <v>200001</v>
      </c>
      <c r="H964" s="37">
        <v>22381900740</v>
      </c>
      <c r="I964" s="37">
        <f t="shared" si="136"/>
        <v>-44641178550</v>
      </c>
      <c r="J964" s="27">
        <v>4</v>
      </c>
      <c r="L964">
        <v>963</v>
      </c>
      <c r="M964">
        <f t="shared" si="144"/>
        <v>2562748</v>
      </c>
      <c r="N964">
        <v>10051</v>
      </c>
      <c r="O964" s="41">
        <v>2522826</v>
      </c>
      <c r="P964" s="47">
        <f t="shared" si="148"/>
        <v>10091304</v>
      </c>
      <c r="Q964" s="27">
        <v>1280</v>
      </c>
      <c r="R964">
        <v>1350</v>
      </c>
      <c r="S964" s="19" t="s">
        <v>101</v>
      </c>
      <c r="T964" s="19" t="s">
        <v>122</v>
      </c>
      <c r="U964" s="24">
        <v>9.5E-4</v>
      </c>
      <c r="W964">
        <f t="shared" si="142"/>
        <v>32400</v>
      </c>
      <c r="X964" s="49">
        <v>30720</v>
      </c>
      <c r="Y964">
        <f t="shared" si="146"/>
        <v>24</v>
      </c>
      <c r="AA964" s="62">
        <v>6</v>
      </c>
    </row>
    <row r="965" spans="1:27">
      <c r="A965">
        <v>964</v>
      </c>
      <c r="B965" t="s">
        <v>58</v>
      </c>
      <c r="C965">
        <v>4</v>
      </c>
      <c r="D965" s="35">
        <f t="shared" si="147"/>
        <v>2610812581</v>
      </c>
      <c r="E965" s="38">
        <v>6200003</v>
      </c>
      <c r="F965">
        <f t="shared" si="138"/>
        <v>200001</v>
      </c>
      <c r="H965" s="37">
        <v>22428408600</v>
      </c>
      <c r="I965" s="37">
        <f t="shared" ref="I965:I1028" si="149">H965-H964</f>
        <v>46507860</v>
      </c>
      <c r="J965" s="26">
        <v>4</v>
      </c>
      <c r="L965">
        <v>964</v>
      </c>
      <c r="M965">
        <f t="shared" si="144"/>
        <v>2572799</v>
      </c>
      <c r="N965">
        <v>10051</v>
      </c>
      <c r="O965" s="42">
        <v>2525214</v>
      </c>
      <c r="P965" s="47">
        <f t="shared" si="148"/>
        <v>10100856</v>
      </c>
      <c r="Q965" s="26">
        <v>1280</v>
      </c>
      <c r="R965">
        <v>1350</v>
      </c>
      <c r="S965" s="19" t="s">
        <v>101</v>
      </c>
      <c r="T965" s="19" t="s">
        <v>122</v>
      </c>
      <c r="U965" s="24">
        <v>9.5E-4</v>
      </c>
      <c r="W965">
        <f t="shared" si="142"/>
        <v>32400</v>
      </c>
      <c r="X965" s="50">
        <v>30720</v>
      </c>
      <c r="Y965">
        <f t="shared" si="146"/>
        <v>24</v>
      </c>
      <c r="AA965" s="63">
        <v>6</v>
      </c>
    </row>
    <row r="966" spans="1:27">
      <c r="A966">
        <v>965</v>
      </c>
      <c r="B966" t="s">
        <v>58</v>
      </c>
      <c r="C966">
        <v>5</v>
      </c>
      <c r="D966" s="35">
        <f t="shared" si="147"/>
        <v>2617012584</v>
      </c>
      <c r="E966" s="38">
        <v>6400004</v>
      </c>
      <c r="F966">
        <f t="shared" si="138"/>
        <v>200001</v>
      </c>
      <c r="H966" s="37">
        <v>16860438630</v>
      </c>
      <c r="I966" s="37">
        <f t="shared" si="149"/>
        <v>-5567969970</v>
      </c>
      <c r="J966" s="27">
        <v>10</v>
      </c>
      <c r="L966">
        <v>965</v>
      </c>
      <c r="M966">
        <f t="shared" si="144"/>
        <v>2582850</v>
      </c>
      <c r="N966">
        <v>10051</v>
      </c>
      <c r="O966" s="41">
        <v>1896301</v>
      </c>
      <c r="P966" s="47">
        <f t="shared" si="148"/>
        <v>18963010</v>
      </c>
      <c r="Q966" s="27">
        <v>1280</v>
      </c>
      <c r="R966">
        <v>1350</v>
      </c>
      <c r="S966" s="19" t="s">
        <v>102</v>
      </c>
      <c r="T966" s="19" t="s">
        <v>122</v>
      </c>
      <c r="U966" s="24">
        <v>9.5E-4</v>
      </c>
      <c r="W966">
        <f t="shared" si="142"/>
        <v>32400</v>
      </c>
      <c r="X966" s="49">
        <v>30720</v>
      </c>
      <c r="Y966">
        <f t="shared" si="146"/>
        <v>24</v>
      </c>
      <c r="AA966" s="62">
        <v>6</v>
      </c>
    </row>
    <row r="967" spans="1:27">
      <c r="A967">
        <v>966</v>
      </c>
      <c r="B967" t="s">
        <v>58</v>
      </c>
      <c r="C967">
        <v>6</v>
      </c>
      <c r="D967" s="35">
        <f t="shared" si="147"/>
        <v>2623412588</v>
      </c>
      <c r="E967" s="38">
        <v>6600005</v>
      </c>
      <c r="F967">
        <f t="shared" si="138"/>
        <v>200001</v>
      </c>
      <c r="H967" s="37">
        <v>19311442920</v>
      </c>
      <c r="I967" s="37">
        <f t="shared" si="149"/>
        <v>2451004290</v>
      </c>
      <c r="J967" s="26">
        <v>10</v>
      </c>
      <c r="L967">
        <v>966</v>
      </c>
      <c r="M967">
        <f t="shared" si="144"/>
        <v>2592901</v>
      </c>
      <c r="N967">
        <v>10051</v>
      </c>
      <c r="O967" s="42">
        <v>2169516</v>
      </c>
      <c r="P967" s="47">
        <f t="shared" si="148"/>
        <v>21695160</v>
      </c>
      <c r="Q967" s="26">
        <v>1280</v>
      </c>
      <c r="R967">
        <v>1350</v>
      </c>
      <c r="S967" s="19" t="s">
        <v>101</v>
      </c>
      <c r="T967" s="19" t="s">
        <v>122</v>
      </c>
      <c r="U967" s="24">
        <v>1E-3</v>
      </c>
      <c r="W967">
        <f t="shared" si="142"/>
        <v>32400</v>
      </c>
      <c r="X967" s="50">
        <v>30720</v>
      </c>
      <c r="Y967">
        <f t="shared" si="146"/>
        <v>24</v>
      </c>
      <c r="AA967" s="63">
        <v>6</v>
      </c>
    </row>
    <row r="968" spans="1:27">
      <c r="A968">
        <v>967</v>
      </c>
      <c r="B968" t="s">
        <v>58</v>
      </c>
      <c r="C968">
        <v>7</v>
      </c>
      <c r="D968" s="35">
        <f t="shared" si="147"/>
        <v>2630012593</v>
      </c>
      <c r="E968" s="38">
        <v>6800006</v>
      </c>
      <c r="F968">
        <f t="shared" si="138"/>
        <v>200001</v>
      </c>
      <c r="H968" s="37">
        <v>19351445850</v>
      </c>
      <c r="I968" s="37">
        <f t="shared" si="149"/>
        <v>40002930</v>
      </c>
      <c r="J968" s="27">
        <v>12</v>
      </c>
      <c r="L968">
        <v>967</v>
      </c>
      <c r="M968">
        <f t="shared" si="144"/>
        <v>2602952</v>
      </c>
      <c r="N968">
        <v>10051</v>
      </c>
      <c r="O968" s="41">
        <v>2171692</v>
      </c>
      <c r="P968" s="47">
        <f t="shared" si="148"/>
        <v>26060304</v>
      </c>
      <c r="Q968" s="27">
        <v>1280</v>
      </c>
      <c r="R968">
        <v>1350</v>
      </c>
      <c r="S968" s="19" t="s">
        <v>101</v>
      </c>
      <c r="T968" s="19" t="s">
        <v>122</v>
      </c>
      <c r="U968" s="24">
        <v>1E-3</v>
      </c>
      <c r="W968">
        <f t="shared" si="142"/>
        <v>32400</v>
      </c>
      <c r="X968" s="49">
        <v>30720</v>
      </c>
      <c r="Y968">
        <f t="shared" si="146"/>
        <v>24</v>
      </c>
      <c r="AA968" s="62">
        <v>6</v>
      </c>
    </row>
    <row r="969" spans="1:27">
      <c r="A969">
        <v>968</v>
      </c>
      <c r="B969" t="s">
        <v>58</v>
      </c>
      <c r="C969">
        <v>8</v>
      </c>
      <c r="D969" s="35">
        <f t="shared" si="147"/>
        <v>2636812599</v>
      </c>
      <c r="E969" s="38">
        <v>7000007</v>
      </c>
      <c r="F969">
        <f t="shared" ref="F969:F1003" si="150">E969-E968</f>
        <v>200001</v>
      </c>
      <c r="H969" s="37">
        <v>19391490270</v>
      </c>
      <c r="I969" s="37">
        <f t="shared" si="149"/>
        <v>40044420</v>
      </c>
      <c r="J969" s="26">
        <v>12</v>
      </c>
      <c r="L969">
        <v>968</v>
      </c>
      <c r="M969">
        <f t="shared" si="144"/>
        <v>2613003</v>
      </c>
      <c r="N969">
        <v>10051</v>
      </c>
      <c r="O969" s="42">
        <v>2173831</v>
      </c>
      <c r="P969" s="47">
        <f t="shared" si="148"/>
        <v>26085972</v>
      </c>
      <c r="Q969" s="26">
        <v>1280</v>
      </c>
      <c r="R969">
        <v>1350</v>
      </c>
      <c r="S969" s="19" t="s">
        <v>101</v>
      </c>
      <c r="T969" s="19" t="s">
        <v>122</v>
      </c>
      <c r="U969" s="24">
        <v>1E-3</v>
      </c>
      <c r="W969">
        <f t="shared" si="142"/>
        <v>32400</v>
      </c>
      <c r="X969" s="50">
        <v>30720</v>
      </c>
      <c r="Y969">
        <f t="shared" si="146"/>
        <v>24</v>
      </c>
      <c r="AA969" s="63">
        <v>6</v>
      </c>
    </row>
    <row r="970" spans="1:27">
      <c r="A970">
        <v>969</v>
      </c>
      <c r="B970" t="s">
        <v>58</v>
      </c>
      <c r="C970">
        <v>9</v>
      </c>
      <c r="D970" s="35">
        <f t="shared" si="147"/>
        <v>2643812606</v>
      </c>
      <c r="E970" s="38">
        <v>7200008</v>
      </c>
      <c r="F970">
        <f t="shared" si="150"/>
        <v>200001</v>
      </c>
      <c r="H970" s="37">
        <v>15113448000</v>
      </c>
      <c r="I970" s="37">
        <f t="shared" si="149"/>
        <v>-4278042270</v>
      </c>
      <c r="J970" s="27">
        <v>18</v>
      </c>
      <c r="L970">
        <v>969</v>
      </c>
      <c r="M970">
        <f t="shared" si="144"/>
        <v>2623054</v>
      </c>
      <c r="N970">
        <v>10051</v>
      </c>
      <c r="O970" s="41">
        <v>1692476</v>
      </c>
      <c r="P970" s="47">
        <f t="shared" si="148"/>
        <v>30464568</v>
      </c>
      <c r="Q970" s="27">
        <v>1280</v>
      </c>
      <c r="R970">
        <v>1350</v>
      </c>
      <c r="S970" s="19" t="s">
        <v>101</v>
      </c>
      <c r="T970" s="19" t="s">
        <v>122</v>
      </c>
      <c r="U970" s="24">
        <v>1E-3</v>
      </c>
      <c r="W970">
        <f t="shared" si="142"/>
        <v>32400</v>
      </c>
      <c r="X970" s="49">
        <v>30720</v>
      </c>
      <c r="Y970">
        <f t="shared" si="146"/>
        <v>24</v>
      </c>
      <c r="AA970" s="62">
        <v>6</v>
      </c>
    </row>
    <row r="971" spans="1:27">
      <c r="A971">
        <v>970</v>
      </c>
      <c r="B971" t="s">
        <v>58</v>
      </c>
      <c r="C971">
        <v>10</v>
      </c>
      <c r="D971" s="35">
        <f t="shared" si="147"/>
        <v>2651012614</v>
      </c>
      <c r="E971" s="38">
        <v>7400009</v>
      </c>
      <c r="F971">
        <f t="shared" si="150"/>
        <v>200001</v>
      </c>
      <c r="H971" s="37">
        <v>15144658020</v>
      </c>
      <c r="I971" s="37">
        <f t="shared" si="149"/>
        <v>31210020</v>
      </c>
      <c r="J971" s="26">
        <v>18</v>
      </c>
      <c r="L971">
        <v>970</v>
      </c>
      <c r="M971">
        <f t="shared" si="144"/>
        <v>2633105</v>
      </c>
      <c r="N971">
        <v>10051</v>
      </c>
      <c r="O971" s="42">
        <v>1694199</v>
      </c>
      <c r="P971" s="47">
        <f t="shared" si="148"/>
        <v>30495582</v>
      </c>
      <c r="Q971" s="26">
        <v>1280</v>
      </c>
      <c r="R971">
        <v>1350</v>
      </c>
      <c r="S971" s="19" t="s">
        <v>102</v>
      </c>
      <c r="T971" s="19" t="s">
        <v>122</v>
      </c>
      <c r="U971" s="24">
        <v>1E-3</v>
      </c>
      <c r="W971">
        <f t="shared" si="142"/>
        <v>32400</v>
      </c>
      <c r="X971" s="50">
        <v>30720</v>
      </c>
      <c r="Y971">
        <f t="shared" si="146"/>
        <v>24</v>
      </c>
      <c r="AA971" s="63">
        <v>6</v>
      </c>
    </row>
    <row r="972" spans="1:27">
      <c r="A972" s="6">
        <v>971</v>
      </c>
      <c r="B972" s="6" t="s">
        <v>59</v>
      </c>
      <c r="C972" s="6">
        <v>1</v>
      </c>
      <c r="D972" s="36">
        <f>D971+E971</f>
        <v>2658412623</v>
      </c>
      <c r="E972" s="39">
        <v>180000000</v>
      </c>
      <c r="F972" s="6">
        <f t="shared" si="150"/>
        <v>172599991</v>
      </c>
      <c r="H972" s="37">
        <v>34141507830</v>
      </c>
      <c r="I972" s="37">
        <f t="shared" si="149"/>
        <v>18996849810</v>
      </c>
      <c r="J972" s="27">
        <v>4</v>
      </c>
      <c r="L972" s="6">
        <v>971</v>
      </c>
      <c r="M972">
        <f t="shared" si="144"/>
        <v>2643156</v>
      </c>
      <c r="N972">
        <v>10051</v>
      </c>
      <c r="O972" s="41">
        <v>3815194</v>
      </c>
      <c r="P972" s="47">
        <f t="shared" si="148"/>
        <v>15260776</v>
      </c>
      <c r="Q972" s="27">
        <v>1290</v>
      </c>
      <c r="R972">
        <v>1360</v>
      </c>
      <c r="S972" s="19" t="s">
        <v>101</v>
      </c>
      <c r="T972" s="19" t="s">
        <v>122</v>
      </c>
      <c r="U972" s="24">
        <v>1E-3</v>
      </c>
      <c r="W972">
        <f t="shared" si="142"/>
        <v>32640</v>
      </c>
      <c r="X972" s="49">
        <v>30960</v>
      </c>
      <c r="Y972">
        <f t="shared" si="146"/>
        <v>24</v>
      </c>
      <c r="AA972" s="62">
        <v>6</v>
      </c>
    </row>
    <row r="973" spans="1:27">
      <c r="A973">
        <v>972</v>
      </c>
      <c r="B973" t="s">
        <v>59</v>
      </c>
      <c r="C973">
        <v>2</v>
      </c>
      <c r="D973" s="35">
        <f t="shared" ref="D973:D981" si="151">D972+E972</f>
        <v>2838412623</v>
      </c>
      <c r="E973" s="38">
        <v>5800001</v>
      </c>
      <c r="F973">
        <f t="shared" si="150"/>
        <v>-174199999</v>
      </c>
      <c r="H973" s="37">
        <v>34211866320</v>
      </c>
      <c r="I973" s="37">
        <f t="shared" si="149"/>
        <v>70358490</v>
      </c>
      <c r="J973" s="26">
        <v>4</v>
      </c>
      <c r="L973">
        <v>972</v>
      </c>
      <c r="M973">
        <f t="shared" si="144"/>
        <v>2653207</v>
      </c>
      <c r="N973">
        <v>10051</v>
      </c>
      <c r="O973" s="42">
        <v>3819242</v>
      </c>
      <c r="P973" s="47">
        <f t="shared" si="148"/>
        <v>15276968</v>
      </c>
      <c r="Q973" s="26">
        <v>1290</v>
      </c>
      <c r="R973">
        <v>1360</v>
      </c>
      <c r="S973" s="19" t="s">
        <v>101</v>
      </c>
      <c r="T973" s="19" t="s">
        <v>122</v>
      </c>
      <c r="U973" s="24">
        <v>1E-3</v>
      </c>
      <c r="W973">
        <f t="shared" si="142"/>
        <v>32640</v>
      </c>
      <c r="X973" s="50">
        <v>30960</v>
      </c>
      <c r="Y973">
        <f t="shared" si="146"/>
        <v>24</v>
      </c>
      <c r="AA973" s="63">
        <v>6</v>
      </c>
    </row>
    <row r="974" spans="1:27">
      <c r="A974">
        <v>973</v>
      </c>
      <c r="B974" t="s">
        <v>59</v>
      </c>
      <c r="C974">
        <v>3</v>
      </c>
      <c r="D974" s="35">
        <f t="shared" si="151"/>
        <v>2844212624</v>
      </c>
      <c r="E974" s="38">
        <v>6000002</v>
      </c>
      <c r="F974">
        <f t="shared" si="150"/>
        <v>200001</v>
      </c>
      <c r="H974" s="37">
        <v>34282297350</v>
      </c>
      <c r="I974" s="37">
        <f t="shared" si="149"/>
        <v>70431030</v>
      </c>
      <c r="J974" s="27">
        <v>12</v>
      </c>
      <c r="L974">
        <v>973</v>
      </c>
      <c r="M974">
        <f t="shared" si="144"/>
        <v>2663258</v>
      </c>
      <c r="N974">
        <v>10051</v>
      </c>
      <c r="O974" s="41">
        <v>3823118</v>
      </c>
      <c r="P974" s="47">
        <f t="shared" si="148"/>
        <v>45877416</v>
      </c>
      <c r="Q974" s="27">
        <v>1290</v>
      </c>
      <c r="R974">
        <v>1360</v>
      </c>
      <c r="S974" s="19" t="s">
        <v>101</v>
      </c>
      <c r="T974" s="19" t="s">
        <v>122</v>
      </c>
      <c r="U974" s="24">
        <v>1E-3</v>
      </c>
      <c r="W974">
        <f t="shared" si="142"/>
        <v>32640</v>
      </c>
      <c r="X974" s="49">
        <v>30960</v>
      </c>
      <c r="Y974">
        <f t="shared" si="146"/>
        <v>24</v>
      </c>
      <c r="AA974" s="62">
        <v>6</v>
      </c>
    </row>
    <row r="975" spans="1:27">
      <c r="A975">
        <v>974</v>
      </c>
      <c r="B975" t="s">
        <v>59</v>
      </c>
      <c r="C975">
        <v>4</v>
      </c>
      <c r="D975" s="35">
        <f t="shared" si="151"/>
        <v>2850212626</v>
      </c>
      <c r="E975" s="38">
        <v>6200003</v>
      </c>
      <c r="F975">
        <f t="shared" si="150"/>
        <v>200001</v>
      </c>
      <c r="H975" s="37">
        <v>68705601570</v>
      </c>
      <c r="I975" s="37">
        <f t="shared" si="149"/>
        <v>34423304220</v>
      </c>
      <c r="J975" s="26">
        <v>12</v>
      </c>
      <c r="L975">
        <v>974</v>
      </c>
      <c r="M975">
        <f t="shared" si="144"/>
        <v>2673309</v>
      </c>
      <c r="N975">
        <v>10051</v>
      </c>
      <c r="O975" s="42">
        <v>7654212</v>
      </c>
      <c r="P975" s="47">
        <f t="shared" si="148"/>
        <v>91850544</v>
      </c>
      <c r="Q975" s="26">
        <v>1290</v>
      </c>
      <c r="R975">
        <v>1360</v>
      </c>
      <c r="S975" s="19" t="s">
        <v>101</v>
      </c>
      <c r="T975" s="19" t="s">
        <v>122</v>
      </c>
      <c r="U975" s="24">
        <v>1E-3</v>
      </c>
      <c r="W975">
        <f t="shared" si="142"/>
        <v>32640</v>
      </c>
      <c r="X975" s="50">
        <v>30960</v>
      </c>
      <c r="Y975">
        <f t="shared" si="146"/>
        <v>24</v>
      </c>
      <c r="AA975" s="63">
        <v>6</v>
      </c>
    </row>
    <row r="976" spans="1:27">
      <c r="A976">
        <v>975</v>
      </c>
      <c r="B976" t="s">
        <v>59</v>
      </c>
      <c r="C976">
        <v>5</v>
      </c>
      <c r="D976" s="35">
        <f t="shared" si="151"/>
        <v>2856412629</v>
      </c>
      <c r="E976" s="38">
        <v>6400004</v>
      </c>
      <c r="F976">
        <f t="shared" si="150"/>
        <v>200001</v>
      </c>
      <c r="H976" s="37">
        <v>68846753250</v>
      </c>
      <c r="I976" s="37">
        <f t="shared" si="149"/>
        <v>141151680</v>
      </c>
      <c r="J976" s="27">
        <v>18</v>
      </c>
      <c r="L976">
        <v>975</v>
      </c>
      <c r="M976">
        <f t="shared" si="144"/>
        <v>2683360</v>
      </c>
      <c r="N976">
        <v>10051</v>
      </c>
      <c r="O976" s="41">
        <v>7662020</v>
      </c>
      <c r="P976" s="47">
        <f t="shared" si="148"/>
        <v>137916360</v>
      </c>
      <c r="Q976" s="27">
        <v>1290</v>
      </c>
      <c r="R976">
        <v>1360</v>
      </c>
      <c r="S976" s="19" t="s">
        <v>102</v>
      </c>
      <c r="T976" s="19" t="s">
        <v>122</v>
      </c>
      <c r="U976" s="24">
        <v>1E-3</v>
      </c>
      <c r="W976">
        <f t="shared" si="142"/>
        <v>32640</v>
      </c>
      <c r="X976" s="49">
        <v>30960</v>
      </c>
      <c r="Y976">
        <f t="shared" si="146"/>
        <v>24</v>
      </c>
      <c r="AA976" s="62">
        <v>6</v>
      </c>
    </row>
    <row r="977" spans="1:27">
      <c r="A977">
        <v>976</v>
      </c>
      <c r="B977" t="s">
        <v>59</v>
      </c>
      <c r="C977">
        <v>6</v>
      </c>
      <c r="D977" s="35">
        <f t="shared" si="151"/>
        <v>2862812633</v>
      </c>
      <c r="E977" s="38">
        <v>6600005</v>
      </c>
      <c r="F977">
        <f t="shared" si="150"/>
        <v>200001</v>
      </c>
      <c r="H977" s="37">
        <v>22990267620</v>
      </c>
      <c r="I977" s="37">
        <f t="shared" si="149"/>
        <v>-45856485630</v>
      </c>
      <c r="J977" s="26">
        <v>18</v>
      </c>
      <c r="L977">
        <v>976</v>
      </c>
      <c r="M977">
        <f t="shared" si="144"/>
        <v>2693411</v>
      </c>
      <c r="N977">
        <v>10051</v>
      </c>
      <c r="O977" s="42">
        <v>2555886</v>
      </c>
      <c r="P977" s="47">
        <f t="shared" si="148"/>
        <v>46005948</v>
      </c>
      <c r="Q977" s="26">
        <v>1290</v>
      </c>
      <c r="R977">
        <v>1360</v>
      </c>
      <c r="S977" s="19" t="s">
        <v>101</v>
      </c>
      <c r="T977" s="19" t="s">
        <v>122</v>
      </c>
      <c r="U977" s="24">
        <v>1E-3</v>
      </c>
      <c r="W977">
        <f t="shared" si="142"/>
        <v>32640</v>
      </c>
      <c r="X977" s="50">
        <v>30960</v>
      </c>
      <c r="Y977">
        <f t="shared" si="146"/>
        <v>24</v>
      </c>
      <c r="AA977" s="63">
        <v>6</v>
      </c>
    </row>
    <row r="978" spans="1:27">
      <c r="A978">
        <v>977</v>
      </c>
      <c r="B978" t="s">
        <v>59</v>
      </c>
      <c r="C978">
        <v>7</v>
      </c>
      <c r="D978" s="35">
        <f t="shared" si="151"/>
        <v>2869412638</v>
      </c>
      <c r="E978" s="38">
        <v>6800006</v>
      </c>
      <c r="F978">
        <f t="shared" si="150"/>
        <v>200001</v>
      </c>
      <c r="H978" s="37">
        <v>23037402960</v>
      </c>
      <c r="I978" s="37">
        <f t="shared" si="149"/>
        <v>47135340</v>
      </c>
      <c r="J978" s="27">
        <v>18</v>
      </c>
      <c r="L978">
        <v>977</v>
      </c>
      <c r="M978">
        <f t="shared" si="144"/>
        <v>2703462</v>
      </c>
      <c r="N978">
        <v>10051</v>
      </c>
      <c r="O978" s="41">
        <v>2558575</v>
      </c>
      <c r="P978" s="47">
        <f t="shared" si="148"/>
        <v>46054350</v>
      </c>
      <c r="Q978" s="27">
        <v>1290</v>
      </c>
      <c r="R978">
        <v>1360</v>
      </c>
      <c r="S978" s="19" t="s">
        <v>101</v>
      </c>
      <c r="T978" s="19" t="s">
        <v>122</v>
      </c>
      <c r="U978" s="24">
        <v>1E-3</v>
      </c>
      <c r="W978">
        <f t="shared" si="142"/>
        <v>32640</v>
      </c>
      <c r="X978" s="49">
        <v>30960</v>
      </c>
      <c r="Y978">
        <f t="shared" si="146"/>
        <v>24</v>
      </c>
      <c r="AA978" s="62">
        <v>6</v>
      </c>
    </row>
    <row r="979" spans="1:27">
      <c r="A979">
        <v>978</v>
      </c>
      <c r="B979" t="s">
        <v>59</v>
      </c>
      <c r="C979">
        <v>8</v>
      </c>
      <c r="D979" s="35">
        <f t="shared" si="151"/>
        <v>2876212644</v>
      </c>
      <c r="E979" s="38">
        <v>7000007</v>
      </c>
      <c r="F979">
        <f t="shared" si="150"/>
        <v>200001</v>
      </c>
      <c r="H979" s="37">
        <v>23084586540</v>
      </c>
      <c r="I979" s="37">
        <f t="shared" si="149"/>
        <v>47183580</v>
      </c>
      <c r="J979" s="26">
        <v>16</v>
      </c>
      <c r="L979">
        <v>978</v>
      </c>
      <c r="M979">
        <f t="shared" si="144"/>
        <v>2713513</v>
      </c>
      <c r="N979">
        <v>10051</v>
      </c>
      <c r="O979" s="42">
        <v>2561080</v>
      </c>
      <c r="P979" s="47">
        <f t="shared" si="148"/>
        <v>40977280</v>
      </c>
      <c r="Q979" s="26">
        <v>1290</v>
      </c>
      <c r="R979">
        <v>1360</v>
      </c>
      <c r="S979" s="19" t="s">
        <v>101</v>
      </c>
      <c r="T979" s="19" t="s">
        <v>122</v>
      </c>
      <c r="U979" s="24">
        <v>1E-3</v>
      </c>
      <c r="W979">
        <f t="shared" si="142"/>
        <v>32640</v>
      </c>
      <c r="X979" s="50">
        <v>30960</v>
      </c>
      <c r="Y979">
        <f t="shared" si="146"/>
        <v>24</v>
      </c>
      <c r="AA979" s="63">
        <v>6</v>
      </c>
    </row>
    <row r="980" spans="1:27">
      <c r="A980">
        <v>979</v>
      </c>
      <c r="B980" t="s">
        <v>59</v>
      </c>
      <c r="C980">
        <v>9</v>
      </c>
      <c r="D980" s="35">
        <f t="shared" si="151"/>
        <v>2883212651</v>
      </c>
      <c r="E980" s="38">
        <v>7200008</v>
      </c>
      <c r="F980">
        <f t="shared" si="150"/>
        <v>200001</v>
      </c>
      <c r="H980" s="37">
        <v>15426996660</v>
      </c>
      <c r="I980" s="37">
        <f t="shared" si="149"/>
        <v>-7657589880</v>
      </c>
      <c r="J980" s="27">
        <v>16</v>
      </c>
      <c r="L980">
        <v>979</v>
      </c>
      <c r="M980">
        <f t="shared" si="144"/>
        <v>2723564</v>
      </c>
      <c r="N980">
        <v>10051</v>
      </c>
      <c r="O980" s="41">
        <v>1709785</v>
      </c>
      <c r="P980" s="47">
        <f t="shared" si="148"/>
        <v>27356560</v>
      </c>
      <c r="Q980" s="27">
        <v>1290</v>
      </c>
      <c r="R980">
        <v>1360</v>
      </c>
      <c r="S980" s="19" t="s">
        <v>101</v>
      </c>
      <c r="T980" s="19" t="s">
        <v>122</v>
      </c>
      <c r="U980" s="24">
        <v>1E-3</v>
      </c>
      <c r="W980">
        <f t="shared" si="142"/>
        <v>32640</v>
      </c>
      <c r="X980" s="49">
        <v>30960</v>
      </c>
      <c r="Y980">
        <f t="shared" si="146"/>
        <v>24</v>
      </c>
      <c r="AA980" s="62">
        <v>6</v>
      </c>
    </row>
    <row r="981" spans="1:27">
      <c r="A981">
        <v>980</v>
      </c>
      <c r="B981" t="s">
        <v>59</v>
      </c>
      <c r="C981">
        <v>10</v>
      </c>
      <c r="D981" s="35">
        <f t="shared" si="151"/>
        <v>2890412659</v>
      </c>
      <c r="E981" s="38">
        <v>7400009</v>
      </c>
      <c r="F981">
        <f t="shared" si="150"/>
        <v>200001</v>
      </c>
      <c r="H981" s="37">
        <v>15458528610</v>
      </c>
      <c r="I981" s="37">
        <f t="shared" si="149"/>
        <v>31531950</v>
      </c>
      <c r="J981" s="26">
        <v>16</v>
      </c>
      <c r="L981">
        <v>980</v>
      </c>
      <c r="M981">
        <f t="shared" si="144"/>
        <v>2733615</v>
      </c>
      <c r="N981">
        <v>10051</v>
      </c>
      <c r="O981" s="42">
        <v>1711509</v>
      </c>
      <c r="P981" s="47">
        <f t="shared" si="148"/>
        <v>27384144</v>
      </c>
      <c r="Q981" s="26">
        <v>1290</v>
      </c>
      <c r="R981">
        <v>1360</v>
      </c>
      <c r="S981" s="19" t="s">
        <v>102</v>
      </c>
      <c r="T981" s="19" t="s">
        <v>122</v>
      </c>
      <c r="U981" s="24">
        <v>1E-3</v>
      </c>
      <c r="W981">
        <f t="shared" si="142"/>
        <v>32640</v>
      </c>
      <c r="X981" s="50">
        <v>30960</v>
      </c>
      <c r="Y981">
        <f t="shared" si="146"/>
        <v>24</v>
      </c>
      <c r="AA981" s="63">
        <v>6</v>
      </c>
    </row>
    <row r="982" spans="1:27">
      <c r="A982" s="6">
        <v>981</v>
      </c>
      <c r="B982" s="6" t="s">
        <v>60</v>
      </c>
      <c r="C982" s="6">
        <v>1</v>
      </c>
      <c r="D982" s="36">
        <f>D981+E981</f>
        <v>2897812668</v>
      </c>
      <c r="E982" s="39">
        <v>180000000</v>
      </c>
      <c r="F982" s="6">
        <f t="shared" si="150"/>
        <v>172599991</v>
      </c>
      <c r="H982" s="37">
        <v>24444225108</v>
      </c>
      <c r="I982" s="37">
        <f t="shared" si="149"/>
        <v>8985696498</v>
      </c>
      <c r="J982" s="27">
        <v>4</v>
      </c>
      <c r="L982" s="6">
        <v>981</v>
      </c>
      <c r="M982">
        <f t="shared" si="144"/>
        <v>2743666</v>
      </c>
      <c r="N982">
        <v>10051</v>
      </c>
      <c r="O982" s="41">
        <v>2697333</v>
      </c>
      <c r="P982" s="47">
        <f t="shared" si="148"/>
        <v>10789332</v>
      </c>
      <c r="Q982" s="27">
        <v>1300</v>
      </c>
      <c r="R982">
        <v>1370</v>
      </c>
      <c r="S982" s="19" t="s">
        <v>101</v>
      </c>
      <c r="T982" s="19" t="s">
        <v>122</v>
      </c>
      <c r="U982" s="24">
        <v>1E-3</v>
      </c>
      <c r="W982">
        <f t="shared" si="142"/>
        <v>32880</v>
      </c>
      <c r="X982" s="49">
        <v>31200</v>
      </c>
      <c r="Y982">
        <f t="shared" si="146"/>
        <v>24</v>
      </c>
      <c r="AA982" s="62">
        <v>6</v>
      </c>
    </row>
    <row r="983" spans="1:27">
      <c r="A983">
        <v>982</v>
      </c>
      <c r="B983" t="s">
        <v>60</v>
      </c>
      <c r="C983">
        <v>2</v>
      </c>
      <c r="D983" s="35">
        <f t="shared" ref="D983:D991" si="152">D982+E982</f>
        <v>3077812668</v>
      </c>
      <c r="E983" s="38">
        <v>5800001</v>
      </c>
      <c r="F983">
        <f t="shared" si="150"/>
        <v>-174199999</v>
      </c>
      <c r="H983" s="37">
        <v>24494085796</v>
      </c>
      <c r="I983" s="37">
        <f t="shared" si="149"/>
        <v>49860688</v>
      </c>
      <c r="J983" s="26">
        <v>4</v>
      </c>
      <c r="L983">
        <v>982</v>
      </c>
      <c r="M983">
        <f t="shared" si="144"/>
        <v>2753717</v>
      </c>
      <c r="N983">
        <v>10051</v>
      </c>
      <c r="O983" s="42">
        <v>2772319</v>
      </c>
      <c r="P983" s="47">
        <f t="shared" si="148"/>
        <v>11089276</v>
      </c>
      <c r="Q983" s="26">
        <v>1300</v>
      </c>
      <c r="R983">
        <v>1370</v>
      </c>
      <c r="S983" s="19" t="s">
        <v>101</v>
      </c>
      <c r="T983" s="19" t="s">
        <v>122</v>
      </c>
      <c r="U983" s="24">
        <v>1E-3</v>
      </c>
      <c r="W983">
        <f t="shared" si="142"/>
        <v>32880</v>
      </c>
      <c r="X983" s="50">
        <v>31200</v>
      </c>
      <c r="Y983">
        <f t="shared" si="146"/>
        <v>24</v>
      </c>
      <c r="AA983" s="63">
        <v>6</v>
      </c>
    </row>
    <row r="984" spans="1:27">
      <c r="A984">
        <v>983</v>
      </c>
      <c r="B984" t="s">
        <v>60</v>
      </c>
      <c r="C984">
        <v>3</v>
      </c>
      <c r="D984" s="35">
        <f t="shared" si="152"/>
        <v>3083612669</v>
      </c>
      <c r="E984" s="38">
        <v>6000002</v>
      </c>
      <c r="F984">
        <f t="shared" si="150"/>
        <v>200001</v>
      </c>
      <c r="H984" s="37">
        <v>73650404592</v>
      </c>
      <c r="I984" s="37">
        <f t="shared" si="149"/>
        <v>49156318796</v>
      </c>
      <c r="J984" s="27">
        <v>16</v>
      </c>
      <c r="L984">
        <v>983</v>
      </c>
      <c r="M984">
        <f t="shared" si="144"/>
        <v>2763768</v>
      </c>
      <c r="N984">
        <v>10051</v>
      </c>
      <c r="O984" s="41">
        <v>8327408</v>
      </c>
      <c r="P984" s="47">
        <f t="shared" si="148"/>
        <v>133238528</v>
      </c>
      <c r="Q984" s="27">
        <v>1300</v>
      </c>
      <c r="R984">
        <v>1370</v>
      </c>
      <c r="S984" s="19" t="s">
        <v>101</v>
      </c>
      <c r="T984" s="19" t="s">
        <v>122</v>
      </c>
      <c r="U984" s="24">
        <v>1E-3</v>
      </c>
      <c r="W984">
        <f t="shared" si="142"/>
        <v>32880</v>
      </c>
      <c r="X984" s="49">
        <v>31200</v>
      </c>
      <c r="Y984">
        <f t="shared" si="146"/>
        <v>24</v>
      </c>
      <c r="AA984" s="62">
        <v>6</v>
      </c>
    </row>
    <row r="985" spans="1:27">
      <c r="A985">
        <v>984</v>
      </c>
      <c r="B985" t="s">
        <v>60</v>
      </c>
      <c r="C985">
        <v>4</v>
      </c>
      <c r="D985" s="35">
        <f t="shared" si="152"/>
        <v>3089612671</v>
      </c>
      <c r="E985" s="38">
        <v>6200003</v>
      </c>
      <c r="F985">
        <f t="shared" si="150"/>
        <v>200001</v>
      </c>
      <c r="H985" s="37">
        <v>73800329080</v>
      </c>
      <c r="I985" s="37">
        <f t="shared" si="149"/>
        <v>149924488</v>
      </c>
      <c r="J985" s="26">
        <v>16</v>
      </c>
      <c r="L985">
        <v>984</v>
      </c>
      <c r="M985">
        <f t="shared" si="144"/>
        <v>2773819</v>
      </c>
      <c r="N985">
        <v>10051</v>
      </c>
      <c r="O985" s="42">
        <v>8335288</v>
      </c>
      <c r="P985" s="47">
        <f t="shared" si="148"/>
        <v>133364608</v>
      </c>
      <c r="Q985" s="26">
        <v>1300</v>
      </c>
      <c r="R985">
        <v>1370</v>
      </c>
      <c r="S985" s="19" t="s">
        <v>101</v>
      </c>
      <c r="T985" s="19" t="s">
        <v>122</v>
      </c>
      <c r="U985" s="24">
        <v>1E-3</v>
      </c>
      <c r="W985">
        <f t="shared" si="142"/>
        <v>32880</v>
      </c>
      <c r="X985" s="50">
        <v>31200</v>
      </c>
      <c r="Y985">
        <f t="shared" si="146"/>
        <v>24</v>
      </c>
      <c r="AA985" s="63">
        <v>6</v>
      </c>
    </row>
    <row r="986" spans="1:27">
      <c r="A986">
        <v>985</v>
      </c>
      <c r="B986" t="s">
        <v>60</v>
      </c>
      <c r="C986">
        <v>5</v>
      </c>
      <c r="D986" s="35">
        <f t="shared" si="152"/>
        <v>3095812674</v>
      </c>
      <c r="E986" s="38">
        <v>6400004</v>
      </c>
      <c r="F986">
        <f t="shared" si="150"/>
        <v>200001</v>
      </c>
      <c r="H986" s="37">
        <v>29580162368</v>
      </c>
      <c r="I986" s="37">
        <f t="shared" si="149"/>
        <v>-44220166712</v>
      </c>
      <c r="J986" s="27">
        <v>10</v>
      </c>
      <c r="L986">
        <v>985</v>
      </c>
      <c r="M986">
        <f t="shared" si="144"/>
        <v>2783870</v>
      </c>
      <c r="N986">
        <v>10051</v>
      </c>
      <c r="O986" s="41">
        <v>3337490</v>
      </c>
      <c r="P986" s="47">
        <f t="shared" si="148"/>
        <v>33374900</v>
      </c>
      <c r="Q986" s="27">
        <v>1300</v>
      </c>
      <c r="R986">
        <v>1370</v>
      </c>
      <c r="S986" s="19" t="s">
        <v>102</v>
      </c>
      <c r="T986" s="19" t="s">
        <v>122</v>
      </c>
      <c r="U986" s="24">
        <v>1E-3</v>
      </c>
      <c r="W986">
        <f t="shared" si="142"/>
        <v>32880</v>
      </c>
      <c r="X986" s="49">
        <v>31200</v>
      </c>
      <c r="Y986">
        <f t="shared" si="146"/>
        <v>24</v>
      </c>
      <c r="AA986" s="62">
        <v>6</v>
      </c>
    </row>
    <row r="987" spans="1:27">
      <c r="A987">
        <v>986</v>
      </c>
      <c r="B987" t="s">
        <v>60</v>
      </c>
      <c r="C987">
        <v>6</v>
      </c>
      <c r="D987" s="35">
        <f t="shared" si="152"/>
        <v>3102212678</v>
      </c>
      <c r="E987" s="38">
        <v>6600005</v>
      </c>
      <c r="F987">
        <f t="shared" si="150"/>
        <v>200001</v>
      </c>
      <c r="H987" s="37">
        <v>29640254100</v>
      </c>
      <c r="I987" s="37">
        <f t="shared" si="149"/>
        <v>60091732</v>
      </c>
      <c r="J987" s="26">
        <v>10</v>
      </c>
      <c r="L987">
        <v>986</v>
      </c>
      <c r="M987">
        <f t="shared" si="144"/>
        <v>2793921</v>
      </c>
      <c r="N987">
        <v>10051</v>
      </c>
      <c r="O987" s="42">
        <v>3340637</v>
      </c>
      <c r="P987" s="47">
        <f t="shared" si="148"/>
        <v>33406370</v>
      </c>
      <c r="Q987" s="26">
        <v>1300</v>
      </c>
      <c r="R987">
        <v>1370</v>
      </c>
      <c r="S987" s="19" t="s">
        <v>101</v>
      </c>
      <c r="T987" s="19" t="s">
        <v>122</v>
      </c>
      <c r="U987" s="24">
        <v>1E-3</v>
      </c>
      <c r="W987">
        <f t="shared" si="142"/>
        <v>32880</v>
      </c>
      <c r="X987" s="50">
        <v>31200</v>
      </c>
      <c r="Y987">
        <f t="shared" si="146"/>
        <v>24</v>
      </c>
      <c r="AA987" s="63">
        <v>6</v>
      </c>
    </row>
    <row r="988" spans="1:27">
      <c r="A988">
        <v>987</v>
      </c>
      <c r="B988" t="s">
        <v>60</v>
      </c>
      <c r="C988">
        <v>7</v>
      </c>
      <c r="D988" s="35">
        <f t="shared" si="152"/>
        <v>3108812683</v>
      </c>
      <c r="E988" s="38">
        <v>6800006</v>
      </c>
      <c r="F988">
        <f t="shared" si="150"/>
        <v>200001</v>
      </c>
      <c r="H988" s="37">
        <v>24744151456</v>
      </c>
      <c r="I988" s="37">
        <f t="shared" si="149"/>
        <v>-4896102644</v>
      </c>
      <c r="J988" s="27">
        <v>10</v>
      </c>
      <c r="L988">
        <v>987</v>
      </c>
      <c r="M988">
        <f t="shared" si="144"/>
        <v>2803972</v>
      </c>
      <c r="N988">
        <v>10051</v>
      </c>
      <c r="O988" s="41">
        <v>2785959</v>
      </c>
      <c r="P988" s="47">
        <f t="shared" si="148"/>
        <v>27859590</v>
      </c>
      <c r="Q988" s="27">
        <v>1300</v>
      </c>
      <c r="R988">
        <v>1370</v>
      </c>
      <c r="S988" s="19" t="s">
        <v>101</v>
      </c>
      <c r="T988" s="19" t="s">
        <v>122</v>
      </c>
      <c r="U988" s="24">
        <v>1E-3</v>
      </c>
      <c r="W988">
        <f t="shared" si="142"/>
        <v>32880</v>
      </c>
      <c r="X988" s="49">
        <v>31200</v>
      </c>
      <c r="Y988">
        <f t="shared" si="146"/>
        <v>24</v>
      </c>
      <c r="AA988" s="62">
        <v>6</v>
      </c>
    </row>
    <row r="989" spans="1:27">
      <c r="A989">
        <v>988</v>
      </c>
      <c r="B989" t="s">
        <v>60</v>
      </c>
      <c r="C989">
        <v>8</v>
      </c>
      <c r="D989" s="35">
        <f t="shared" si="152"/>
        <v>3115612689</v>
      </c>
      <c r="E989" s="38">
        <v>7000007</v>
      </c>
      <c r="F989">
        <f t="shared" si="150"/>
        <v>200001</v>
      </c>
      <c r="H989" s="37">
        <v>24794316940</v>
      </c>
      <c r="I989" s="37">
        <f t="shared" si="149"/>
        <v>50165484</v>
      </c>
      <c r="J989" s="26">
        <v>10</v>
      </c>
      <c r="L989">
        <v>988</v>
      </c>
      <c r="M989">
        <f t="shared" si="144"/>
        <v>2814023</v>
      </c>
      <c r="N989">
        <v>10051</v>
      </c>
      <c r="O989" s="42">
        <v>2788703</v>
      </c>
      <c r="P989" s="47">
        <f t="shared" si="148"/>
        <v>27887030</v>
      </c>
      <c r="Q989" s="26">
        <v>1300</v>
      </c>
      <c r="R989">
        <v>1370</v>
      </c>
      <c r="S989" s="19" t="s">
        <v>101</v>
      </c>
      <c r="T989" s="19" t="s">
        <v>122</v>
      </c>
      <c r="U989" s="24">
        <v>1E-3</v>
      </c>
      <c r="W989">
        <f t="shared" si="142"/>
        <v>32880</v>
      </c>
      <c r="X989" s="50">
        <v>31200</v>
      </c>
      <c r="Y989">
        <f t="shared" si="146"/>
        <v>24</v>
      </c>
      <c r="AA989" s="63">
        <v>6</v>
      </c>
    </row>
    <row r="990" spans="1:27">
      <c r="A990">
        <v>989</v>
      </c>
      <c r="B990" t="s">
        <v>60</v>
      </c>
      <c r="C990">
        <v>9</v>
      </c>
      <c r="D990" s="35">
        <f t="shared" si="152"/>
        <v>3122612696</v>
      </c>
      <c r="E990" s="38">
        <v>7200008</v>
      </c>
      <c r="F990">
        <f t="shared" si="150"/>
        <v>200001</v>
      </c>
      <c r="H990" s="37">
        <v>16569234868</v>
      </c>
      <c r="I990" s="37">
        <f t="shared" si="149"/>
        <v>-8225082072</v>
      </c>
      <c r="J990" s="27">
        <v>18</v>
      </c>
      <c r="L990">
        <v>989</v>
      </c>
      <c r="M990">
        <f t="shared" si="144"/>
        <v>2824074</v>
      </c>
      <c r="N990">
        <v>10051</v>
      </c>
      <c r="O990" s="41">
        <v>1861724</v>
      </c>
      <c r="P990" s="47">
        <f t="shared" si="148"/>
        <v>33511032</v>
      </c>
      <c r="Q990" s="27">
        <v>1300</v>
      </c>
      <c r="R990">
        <v>1370</v>
      </c>
      <c r="S990" s="19" t="s">
        <v>101</v>
      </c>
      <c r="T990" s="19" t="s">
        <v>122</v>
      </c>
      <c r="U990" s="24">
        <v>1E-3</v>
      </c>
      <c r="W990">
        <f t="shared" si="142"/>
        <v>32880</v>
      </c>
      <c r="X990" s="49">
        <v>31200</v>
      </c>
      <c r="Y990">
        <f t="shared" si="146"/>
        <v>24</v>
      </c>
      <c r="AA990" s="62">
        <v>6</v>
      </c>
    </row>
    <row r="991" spans="1:27">
      <c r="A991">
        <v>990</v>
      </c>
      <c r="B991" t="s">
        <v>60</v>
      </c>
      <c r="C991">
        <v>10</v>
      </c>
      <c r="D991" s="35">
        <f t="shared" si="152"/>
        <v>3129812704</v>
      </c>
      <c r="E991" s="38">
        <v>7400009</v>
      </c>
      <c r="F991">
        <f t="shared" si="150"/>
        <v>200001</v>
      </c>
      <c r="H991" s="37">
        <v>16602758840</v>
      </c>
      <c r="I991" s="37">
        <f t="shared" si="149"/>
        <v>33523972</v>
      </c>
      <c r="J991" s="26">
        <v>18</v>
      </c>
      <c r="L991">
        <v>990</v>
      </c>
      <c r="M991">
        <f t="shared" si="144"/>
        <v>2834125</v>
      </c>
      <c r="N991">
        <v>10051</v>
      </c>
      <c r="O991" s="42">
        <v>1863620</v>
      </c>
      <c r="P991" s="47">
        <f t="shared" si="148"/>
        <v>33545160</v>
      </c>
      <c r="Q991" s="26">
        <v>1300</v>
      </c>
      <c r="R991">
        <v>1370</v>
      </c>
      <c r="S991" s="19" t="s">
        <v>126</v>
      </c>
      <c r="T991" s="19" t="s">
        <v>122</v>
      </c>
      <c r="U991" s="24">
        <v>1E-3</v>
      </c>
      <c r="W991">
        <f t="shared" si="142"/>
        <v>32880</v>
      </c>
      <c r="X991" s="50">
        <v>31200</v>
      </c>
      <c r="Y991">
        <f t="shared" si="146"/>
        <v>24</v>
      </c>
      <c r="AA991" s="63">
        <v>6</v>
      </c>
    </row>
    <row r="992" spans="1:27">
      <c r="A992" s="6">
        <v>991</v>
      </c>
      <c r="B992" s="6" t="s">
        <v>56</v>
      </c>
      <c r="C992" s="6">
        <v>1</v>
      </c>
      <c r="D992" s="36">
        <f>D991+E991</f>
        <v>3137212713</v>
      </c>
      <c r="E992" s="39">
        <v>180000000</v>
      </c>
      <c r="F992" s="6">
        <f t="shared" si="150"/>
        <v>172599991</v>
      </c>
      <c r="H992" s="37">
        <v>74854068468</v>
      </c>
      <c r="I992" s="37">
        <f t="shared" si="149"/>
        <v>58251309628</v>
      </c>
      <c r="J992" s="27">
        <v>4</v>
      </c>
      <c r="L992" s="6">
        <v>991</v>
      </c>
      <c r="M992">
        <f t="shared" si="144"/>
        <v>2844176</v>
      </c>
      <c r="N992">
        <v>10051</v>
      </c>
      <c r="O992" s="41">
        <v>8393428</v>
      </c>
      <c r="P992" s="47">
        <f t="shared" si="148"/>
        <v>33573712</v>
      </c>
      <c r="Q992" s="27">
        <v>1310</v>
      </c>
      <c r="R992">
        <v>1380</v>
      </c>
      <c r="S992" s="19" t="s">
        <v>101</v>
      </c>
      <c r="T992" s="19" t="s">
        <v>122</v>
      </c>
      <c r="U992" s="24">
        <v>1E-3</v>
      </c>
      <c r="W992">
        <f t="shared" si="142"/>
        <v>33120</v>
      </c>
      <c r="X992" s="49">
        <v>31440</v>
      </c>
      <c r="Y992">
        <f t="shared" si="146"/>
        <v>24</v>
      </c>
      <c r="AA992" s="62">
        <v>6</v>
      </c>
    </row>
    <row r="993" spans="1:27">
      <c r="A993">
        <v>992</v>
      </c>
      <c r="B993" t="s">
        <v>56</v>
      </c>
      <c r="C993">
        <v>2</v>
      </c>
      <c r="D993" s="35">
        <f t="shared" ref="D993:D1001" si="153">D992+E992</f>
        <v>3317212713</v>
      </c>
      <c r="E993" s="38">
        <v>5800001</v>
      </c>
      <c r="F993">
        <f t="shared" si="150"/>
        <v>-174199999</v>
      </c>
      <c r="H993" s="37">
        <v>75005212508</v>
      </c>
      <c r="I993" s="37">
        <f t="shared" si="149"/>
        <v>151144040</v>
      </c>
      <c r="J993" s="26">
        <v>4</v>
      </c>
      <c r="L993">
        <v>992</v>
      </c>
      <c r="M993">
        <f t="shared" si="144"/>
        <v>2854227</v>
      </c>
      <c r="N993">
        <v>10051</v>
      </c>
      <c r="O993" s="42">
        <v>8402332</v>
      </c>
      <c r="P993" s="47">
        <f t="shared" si="148"/>
        <v>33609328</v>
      </c>
      <c r="Q993" s="26">
        <v>1310</v>
      </c>
      <c r="R993">
        <v>1380</v>
      </c>
      <c r="S993" s="19" t="s">
        <v>101</v>
      </c>
      <c r="T993" s="19" t="s">
        <v>122</v>
      </c>
      <c r="U993" s="24">
        <v>1E-3</v>
      </c>
      <c r="W993">
        <f t="shared" si="142"/>
        <v>33120</v>
      </c>
      <c r="X993" s="50">
        <v>31440</v>
      </c>
      <c r="Y993">
        <f t="shared" si="146"/>
        <v>24</v>
      </c>
      <c r="AA993" s="63">
        <v>6</v>
      </c>
    </row>
    <row r="994" spans="1:27">
      <c r="A994">
        <v>993</v>
      </c>
      <c r="B994" t="s">
        <v>56</v>
      </c>
      <c r="C994">
        <v>3</v>
      </c>
      <c r="D994" s="35">
        <f t="shared" si="153"/>
        <v>3323012714</v>
      </c>
      <c r="E994" s="38">
        <v>6000002</v>
      </c>
      <c r="F994">
        <f t="shared" si="150"/>
        <v>200001</v>
      </c>
      <c r="H994" s="37">
        <v>25045906580</v>
      </c>
      <c r="I994" s="37">
        <f t="shared" si="149"/>
        <v>-49959305928</v>
      </c>
      <c r="J994" s="27">
        <v>6</v>
      </c>
      <c r="L994">
        <v>993</v>
      </c>
      <c r="M994">
        <f t="shared" si="144"/>
        <v>2864278</v>
      </c>
      <c r="N994">
        <v>10051</v>
      </c>
      <c r="O994" s="41">
        <v>2802919</v>
      </c>
      <c r="P994" s="47">
        <f t="shared" si="148"/>
        <v>16817514</v>
      </c>
      <c r="Q994" s="27">
        <v>1310</v>
      </c>
      <c r="R994">
        <v>1380</v>
      </c>
      <c r="S994" s="19" t="s">
        <v>101</v>
      </c>
      <c r="T994" s="19" t="s">
        <v>122</v>
      </c>
      <c r="U994" s="24">
        <v>1E-3</v>
      </c>
      <c r="W994">
        <f t="shared" si="142"/>
        <v>33120</v>
      </c>
      <c r="X994" s="49">
        <v>31440</v>
      </c>
      <c r="Y994">
        <f t="shared" si="146"/>
        <v>24</v>
      </c>
      <c r="AA994" s="62">
        <v>6</v>
      </c>
    </row>
    <row r="995" spans="1:27">
      <c r="A995">
        <v>994</v>
      </c>
      <c r="B995" t="s">
        <v>56</v>
      </c>
      <c r="C995">
        <v>4</v>
      </c>
      <c r="D995" s="35">
        <f t="shared" si="153"/>
        <v>3329012716</v>
      </c>
      <c r="E995" s="38">
        <v>6200003</v>
      </c>
      <c r="F995">
        <f t="shared" si="150"/>
        <v>200001</v>
      </c>
      <c r="H995" s="37">
        <v>25096376952</v>
      </c>
      <c r="I995" s="37">
        <f t="shared" si="149"/>
        <v>50470372</v>
      </c>
      <c r="J995" s="26">
        <v>6</v>
      </c>
      <c r="L995">
        <v>994</v>
      </c>
      <c r="M995">
        <f t="shared" si="144"/>
        <v>2874329</v>
      </c>
      <c r="N995">
        <v>10051</v>
      </c>
      <c r="O995" s="42">
        <v>2805842</v>
      </c>
      <c r="P995" s="47">
        <f t="shared" si="148"/>
        <v>16835052</v>
      </c>
      <c r="Q995" s="26">
        <v>1310</v>
      </c>
      <c r="R995">
        <v>1380</v>
      </c>
      <c r="S995" s="19" t="s">
        <v>101</v>
      </c>
      <c r="T995" s="19" t="s">
        <v>122</v>
      </c>
      <c r="U995" s="24">
        <v>1E-3</v>
      </c>
      <c r="W995">
        <f t="shared" si="142"/>
        <v>33120</v>
      </c>
      <c r="X995" s="50">
        <v>31440</v>
      </c>
      <c r="Y995">
        <f t="shared" si="146"/>
        <v>24</v>
      </c>
      <c r="AA995" s="63">
        <v>6</v>
      </c>
    </row>
    <row r="996" spans="1:27">
      <c r="A996">
        <v>995</v>
      </c>
      <c r="B996" t="s">
        <v>56</v>
      </c>
      <c r="C996">
        <v>5</v>
      </c>
      <c r="D996" s="35">
        <f t="shared" si="153"/>
        <v>3335212719</v>
      </c>
      <c r="E996" s="38">
        <v>6400004</v>
      </c>
      <c r="F996">
        <f t="shared" si="150"/>
        <v>200001</v>
      </c>
      <c r="H996" s="37">
        <v>16770887000</v>
      </c>
      <c r="I996" s="37">
        <f t="shared" si="149"/>
        <v>-8325489952</v>
      </c>
      <c r="J996" s="27">
        <v>6</v>
      </c>
      <c r="L996">
        <v>995</v>
      </c>
      <c r="M996">
        <f t="shared" si="144"/>
        <v>2884380</v>
      </c>
      <c r="N996">
        <v>10051</v>
      </c>
      <c r="O996" s="41">
        <v>1873173</v>
      </c>
      <c r="P996" s="47">
        <f t="shared" si="148"/>
        <v>11239038</v>
      </c>
      <c r="Q996" s="27">
        <v>1310</v>
      </c>
      <c r="R996">
        <v>1380</v>
      </c>
      <c r="S996" s="19" t="s">
        <v>126</v>
      </c>
      <c r="T996" s="19" t="s">
        <v>122</v>
      </c>
      <c r="U996" s="24">
        <v>1E-3</v>
      </c>
      <c r="W996">
        <f t="shared" si="142"/>
        <v>33120</v>
      </c>
      <c r="X996" s="49">
        <v>31440</v>
      </c>
      <c r="Y996">
        <f t="shared" si="146"/>
        <v>24</v>
      </c>
      <c r="AA996" s="62">
        <v>6</v>
      </c>
    </row>
    <row r="997" spans="1:27">
      <c r="A997">
        <v>996</v>
      </c>
      <c r="B997" t="s">
        <v>56</v>
      </c>
      <c r="C997">
        <v>6</v>
      </c>
      <c r="D997" s="35">
        <f t="shared" si="153"/>
        <v>3341612723</v>
      </c>
      <c r="E997" s="38">
        <v>6600005</v>
      </c>
      <c r="F997">
        <f t="shared" si="150"/>
        <v>200001</v>
      </c>
      <c r="H997" s="37">
        <v>16804614292</v>
      </c>
      <c r="I997" s="37">
        <f t="shared" si="149"/>
        <v>33727292</v>
      </c>
      <c r="J997" s="26">
        <v>6</v>
      </c>
      <c r="L997">
        <v>996</v>
      </c>
      <c r="M997">
        <f t="shared" si="144"/>
        <v>2894431</v>
      </c>
      <c r="N997">
        <v>10051</v>
      </c>
      <c r="O997" s="42">
        <v>1875019</v>
      </c>
      <c r="P997" s="47">
        <f t="shared" si="148"/>
        <v>11250114</v>
      </c>
      <c r="Q997" s="26">
        <v>1310</v>
      </c>
      <c r="R997">
        <v>1380</v>
      </c>
      <c r="S997" s="19" t="s">
        <v>101</v>
      </c>
      <c r="T997" s="19" t="s">
        <v>122</v>
      </c>
      <c r="U997" s="24">
        <v>1E-3</v>
      </c>
      <c r="W997">
        <f t="shared" si="142"/>
        <v>33120</v>
      </c>
      <c r="X997" s="50">
        <v>31440</v>
      </c>
      <c r="Y997">
        <f t="shared" si="146"/>
        <v>24</v>
      </c>
      <c r="AA997" s="63">
        <v>6</v>
      </c>
    </row>
    <row r="998" spans="1:27">
      <c r="A998">
        <v>997</v>
      </c>
      <c r="B998" t="s">
        <v>56</v>
      </c>
      <c r="C998">
        <v>7</v>
      </c>
      <c r="D998" s="35">
        <f t="shared" si="153"/>
        <v>3348212728</v>
      </c>
      <c r="E998" s="38">
        <v>6800006</v>
      </c>
      <c r="F998">
        <f t="shared" si="150"/>
        <v>200001</v>
      </c>
      <c r="H998" s="37">
        <v>16838375440</v>
      </c>
      <c r="I998" s="37">
        <f t="shared" si="149"/>
        <v>33761148</v>
      </c>
      <c r="J998" s="27">
        <v>4</v>
      </c>
      <c r="L998">
        <v>997</v>
      </c>
      <c r="M998">
        <f t="shared" si="144"/>
        <v>2904482</v>
      </c>
      <c r="N998">
        <v>10051</v>
      </c>
      <c r="O998" s="41">
        <v>1876992</v>
      </c>
      <c r="P998" s="47">
        <f t="shared" si="148"/>
        <v>7507968</v>
      </c>
      <c r="Q998" s="27">
        <v>1310</v>
      </c>
      <c r="R998">
        <v>1380</v>
      </c>
      <c r="S998" s="19" t="s">
        <v>101</v>
      </c>
      <c r="T998" s="19" t="s">
        <v>122</v>
      </c>
      <c r="U998" s="24">
        <v>1E-3</v>
      </c>
      <c r="W998">
        <f t="shared" si="142"/>
        <v>33120</v>
      </c>
      <c r="X998" s="49">
        <v>31440</v>
      </c>
      <c r="Y998">
        <f t="shared" si="146"/>
        <v>24</v>
      </c>
      <c r="AA998" s="62">
        <v>6</v>
      </c>
    </row>
    <row r="999" spans="1:27">
      <c r="A999">
        <v>998</v>
      </c>
      <c r="B999" t="s">
        <v>56</v>
      </c>
      <c r="C999">
        <v>8</v>
      </c>
      <c r="D999" s="35">
        <f t="shared" si="153"/>
        <v>3355012734</v>
      </c>
      <c r="E999" s="38">
        <v>7000007</v>
      </c>
      <c r="F999">
        <f t="shared" si="150"/>
        <v>200001</v>
      </c>
      <c r="H999" s="37">
        <v>18978819380</v>
      </c>
      <c r="I999" s="37">
        <f t="shared" si="149"/>
        <v>2140443940</v>
      </c>
      <c r="J999" s="26">
        <v>4</v>
      </c>
      <c r="L999">
        <v>998</v>
      </c>
      <c r="M999">
        <f t="shared" si="144"/>
        <v>2914533</v>
      </c>
      <c r="N999">
        <v>10051</v>
      </c>
      <c r="O999" s="42">
        <v>2113419</v>
      </c>
      <c r="P999" s="47">
        <f t="shared" si="148"/>
        <v>8453676</v>
      </c>
      <c r="Q999" s="26">
        <v>1310</v>
      </c>
      <c r="R999">
        <v>1380</v>
      </c>
      <c r="S999" s="19" t="s">
        <v>101</v>
      </c>
      <c r="T999" s="19" t="s">
        <v>122</v>
      </c>
      <c r="U999" s="24">
        <v>1E-3</v>
      </c>
      <c r="W999">
        <f t="shared" si="142"/>
        <v>33120</v>
      </c>
      <c r="X999" s="50">
        <v>31440</v>
      </c>
      <c r="Y999">
        <f t="shared" si="146"/>
        <v>24</v>
      </c>
      <c r="AA999" s="63">
        <v>6</v>
      </c>
    </row>
    <row r="1000" spans="1:27">
      <c r="A1000">
        <v>999</v>
      </c>
      <c r="B1000" t="s">
        <v>56</v>
      </c>
      <c r="C1000">
        <v>9</v>
      </c>
      <c r="D1000" s="35">
        <f t="shared" si="153"/>
        <v>3362012741</v>
      </c>
      <c r="E1000" s="38">
        <v>7200008</v>
      </c>
      <c r="F1000">
        <f t="shared" si="150"/>
        <v>200001</v>
      </c>
      <c r="H1000" s="37">
        <v>19016872144</v>
      </c>
      <c r="I1000" s="37">
        <f t="shared" si="149"/>
        <v>38052764</v>
      </c>
      <c r="J1000" s="27">
        <v>18</v>
      </c>
      <c r="L1000">
        <v>999</v>
      </c>
      <c r="M1000">
        <f t="shared" si="144"/>
        <v>2924584</v>
      </c>
      <c r="N1000">
        <v>10051</v>
      </c>
      <c r="O1000" s="41">
        <v>2115595</v>
      </c>
      <c r="P1000" s="47">
        <f t="shared" si="148"/>
        <v>38080710</v>
      </c>
      <c r="Q1000" s="27">
        <v>1310</v>
      </c>
      <c r="R1000">
        <v>1380</v>
      </c>
      <c r="S1000" s="19" t="s">
        <v>101</v>
      </c>
      <c r="T1000" s="19" t="s">
        <v>122</v>
      </c>
      <c r="U1000" s="24">
        <v>1E-3</v>
      </c>
      <c r="W1000">
        <f t="shared" si="142"/>
        <v>33120</v>
      </c>
      <c r="X1000" s="49">
        <v>31440</v>
      </c>
      <c r="Y1000">
        <f t="shared" si="146"/>
        <v>24</v>
      </c>
      <c r="AA1000" s="62">
        <v>6</v>
      </c>
    </row>
    <row r="1001" spans="1:27">
      <c r="A1001">
        <v>1000</v>
      </c>
      <c r="B1001" t="s">
        <v>56</v>
      </c>
      <c r="C1001">
        <v>10</v>
      </c>
      <c r="D1001" s="35">
        <f t="shared" si="153"/>
        <v>3369212749</v>
      </c>
      <c r="E1001" s="38">
        <v>7400009</v>
      </c>
      <c r="F1001">
        <f t="shared" si="150"/>
        <v>200001</v>
      </c>
      <c r="H1001" s="37">
        <v>19054962996</v>
      </c>
      <c r="I1001" s="37">
        <f t="shared" si="149"/>
        <v>38090852</v>
      </c>
      <c r="J1001" s="26">
        <v>18</v>
      </c>
      <c r="L1001">
        <v>1000</v>
      </c>
      <c r="M1001">
        <f t="shared" si="144"/>
        <v>3174745</v>
      </c>
      <c r="N1001">
        <v>250161</v>
      </c>
      <c r="O1001" s="42">
        <v>2117728</v>
      </c>
      <c r="P1001" s="47">
        <f t="shared" si="148"/>
        <v>38119104</v>
      </c>
      <c r="Q1001" s="26">
        <v>1310</v>
      </c>
      <c r="R1001">
        <v>1380</v>
      </c>
      <c r="S1001" s="19" t="s">
        <v>126</v>
      </c>
      <c r="T1001" s="19" t="s">
        <v>122</v>
      </c>
      <c r="U1001" s="24">
        <v>1E-3</v>
      </c>
      <c r="W1001">
        <f t="shared" si="142"/>
        <v>33120</v>
      </c>
      <c r="X1001" s="50">
        <v>31440</v>
      </c>
      <c r="Y1001">
        <f t="shared" si="146"/>
        <v>24</v>
      </c>
      <c r="AA1001" s="63">
        <v>6</v>
      </c>
    </row>
    <row r="1002" spans="1:27">
      <c r="A1002" s="6">
        <v>1001</v>
      </c>
      <c r="B1002" s="6" t="s">
        <v>57</v>
      </c>
      <c r="C1002" s="6">
        <v>1</v>
      </c>
      <c r="D1002" s="36">
        <f>D1001+E1001</f>
        <v>3376612758</v>
      </c>
      <c r="E1002" s="39">
        <v>200000000</v>
      </c>
      <c r="F1002" s="6">
        <f t="shared" si="150"/>
        <v>192599991</v>
      </c>
      <c r="I1002" s="37">
        <f t="shared" si="149"/>
        <v>-19054962996</v>
      </c>
      <c r="J1002" s="31"/>
      <c r="L1002" s="6">
        <v>1001</v>
      </c>
      <c r="M1002">
        <f t="shared" si="144"/>
        <v>3174746</v>
      </c>
      <c r="N1002">
        <v>1</v>
      </c>
      <c r="O1002" s="31"/>
      <c r="Q1002" s="31"/>
      <c r="R1002">
        <v>1390</v>
      </c>
      <c r="S1002" s="19" t="s">
        <v>101</v>
      </c>
      <c r="T1002" s="19" t="s">
        <v>122</v>
      </c>
      <c r="U1002" s="24">
        <v>1E-3</v>
      </c>
      <c r="X1002" s="54"/>
      <c r="AA1002" s="31"/>
    </row>
    <row r="1003" spans="1:27">
      <c r="A1003">
        <v>1002</v>
      </c>
      <c r="B1003" t="s">
        <v>57</v>
      </c>
      <c r="C1003">
        <v>2</v>
      </c>
      <c r="E1003" s="38">
        <f t="shared" ref="E1003:E1053" si="154">D1003-D1002</f>
        <v>-3376612758</v>
      </c>
      <c r="F1003">
        <f t="shared" si="150"/>
        <v>-3576612758</v>
      </c>
      <c r="I1003" s="37">
        <f t="shared" si="149"/>
        <v>0</v>
      </c>
      <c r="L1003">
        <v>1002</v>
      </c>
      <c r="M1003">
        <f t="shared" si="144"/>
        <v>3174747</v>
      </c>
      <c r="N1003">
        <v>1</v>
      </c>
      <c r="S1003" s="19" t="s">
        <v>101</v>
      </c>
      <c r="T1003" s="19" t="s">
        <v>122</v>
      </c>
      <c r="U1003" s="24">
        <v>1E-3</v>
      </c>
    </row>
    <row r="1004" spans="1:27">
      <c r="A1004">
        <v>1003</v>
      </c>
      <c r="B1004" t="s">
        <v>57</v>
      </c>
      <c r="C1004">
        <v>3</v>
      </c>
      <c r="E1004" s="38">
        <f t="shared" si="154"/>
        <v>0</v>
      </c>
      <c r="F1004">
        <f t="shared" ref="F1004:F1067" si="155">E1004-E1003</f>
        <v>3376612758</v>
      </c>
      <c r="I1004" s="37">
        <f t="shared" si="149"/>
        <v>0</v>
      </c>
      <c r="L1004">
        <v>1003</v>
      </c>
      <c r="M1004">
        <f t="shared" si="144"/>
        <v>3174748</v>
      </c>
      <c r="N1004">
        <v>1</v>
      </c>
      <c r="S1004" s="19" t="s">
        <v>101</v>
      </c>
      <c r="T1004" s="19" t="s">
        <v>122</v>
      </c>
      <c r="U1004" s="24">
        <v>1E-3</v>
      </c>
    </row>
    <row r="1005" spans="1:27">
      <c r="A1005">
        <v>1004</v>
      </c>
      <c r="B1005" t="s">
        <v>57</v>
      </c>
      <c r="C1005">
        <v>4</v>
      </c>
      <c r="E1005" s="38">
        <f t="shared" si="154"/>
        <v>0</v>
      </c>
      <c r="F1005">
        <f t="shared" si="155"/>
        <v>0</v>
      </c>
      <c r="I1005" s="37">
        <f t="shared" si="149"/>
        <v>0</v>
      </c>
      <c r="L1005">
        <v>1004</v>
      </c>
      <c r="M1005">
        <f t="shared" si="144"/>
        <v>3174749</v>
      </c>
      <c r="N1005">
        <v>1</v>
      </c>
      <c r="S1005" s="19" t="s">
        <v>101</v>
      </c>
      <c r="T1005" s="19" t="s">
        <v>122</v>
      </c>
      <c r="U1005" s="24">
        <v>1E-3</v>
      </c>
    </row>
    <row r="1006" spans="1:27">
      <c r="A1006">
        <v>1005</v>
      </c>
      <c r="B1006" t="s">
        <v>57</v>
      </c>
      <c r="C1006">
        <v>5</v>
      </c>
      <c r="E1006" s="38">
        <f t="shared" si="154"/>
        <v>0</v>
      </c>
      <c r="F1006">
        <f t="shared" si="155"/>
        <v>0</v>
      </c>
      <c r="I1006" s="37">
        <f t="shared" si="149"/>
        <v>0</v>
      </c>
      <c r="L1006">
        <v>1005</v>
      </c>
      <c r="M1006">
        <f t="shared" si="144"/>
        <v>3174750</v>
      </c>
      <c r="N1006">
        <v>1</v>
      </c>
      <c r="S1006" s="19" t="s">
        <v>102</v>
      </c>
      <c r="T1006" s="19" t="s">
        <v>122</v>
      </c>
      <c r="U1006" s="24">
        <v>1E-3</v>
      </c>
    </row>
    <row r="1007" spans="1:27">
      <c r="A1007">
        <v>1006</v>
      </c>
      <c r="B1007" t="s">
        <v>57</v>
      </c>
      <c r="C1007">
        <v>6</v>
      </c>
      <c r="E1007" s="38">
        <f t="shared" si="154"/>
        <v>0</v>
      </c>
      <c r="F1007">
        <f t="shared" si="155"/>
        <v>0</v>
      </c>
      <c r="I1007" s="37">
        <f t="shared" si="149"/>
        <v>0</v>
      </c>
      <c r="L1007">
        <v>1006</v>
      </c>
      <c r="M1007">
        <f t="shared" ref="M1007:M1070" si="156">M1006+N1007</f>
        <v>3174751</v>
      </c>
      <c r="N1007">
        <v>1</v>
      </c>
      <c r="S1007" s="19" t="s">
        <v>101</v>
      </c>
      <c r="T1007" s="19" t="s">
        <v>122</v>
      </c>
      <c r="U1007" s="24">
        <v>1E-3</v>
      </c>
    </row>
    <row r="1008" spans="1:27">
      <c r="A1008">
        <v>1007</v>
      </c>
      <c r="B1008" t="s">
        <v>57</v>
      </c>
      <c r="C1008">
        <v>7</v>
      </c>
      <c r="E1008" s="38">
        <f t="shared" si="154"/>
        <v>0</v>
      </c>
      <c r="F1008">
        <f t="shared" si="155"/>
        <v>0</v>
      </c>
      <c r="I1008" s="37">
        <f t="shared" si="149"/>
        <v>0</v>
      </c>
      <c r="L1008">
        <v>1007</v>
      </c>
      <c r="M1008">
        <f t="shared" si="156"/>
        <v>3174752</v>
      </c>
      <c r="N1008">
        <v>1</v>
      </c>
      <c r="S1008" s="19" t="s">
        <v>101</v>
      </c>
      <c r="T1008" s="19" t="s">
        <v>122</v>
      </c>
      <c r="U1008" s="24">
        <v>1E-3</v>
      </c>
    </row>
    <row r="1009" spans="1:21">
      <c r="A1009">
        <v>1008</v>
      </c>
      <c r="B1009" t="s">
        <v>57</v>
      </c>
      <c r="C1009">
        <v>8</v>
      </c>
      <c r="E1009" s="38">
        <f t="shared" si="154"/>
        <v>0</v>
      </c>
      <c r="F1009">
        <f t="shared" si="155"/>
        <v>0</v>
      </c>
      <c r="I1009" s="37">
        <f t="shared" si="149"/>
        <v>0</v>
      </c>
      <c r="L1009">
        <v>1008</v>
      </c>
      <c r="M1009">
        <f t="shared" si="156"/>
        <v>3174753</v>
      </c>
      <c r="N1009">
        <v>1</v>
      </c>
      <c r="S1009" s="19" t="s">
        <v>101</v>
      </c>
      <c r="T1009" s="19" t="s">
        <v>122</v>
      </c>
      <c r="U1009" s="24">
        <v>1E-3</v>
      </c>
    </row>
    <row r="1010" spans="1:21">
      <c r="A1010">
        <v>1009</v>
      </c>
      <c r="B1010" t="s">
        <v>57</v>
      </c>
      <c r="C1010">
        <v>9</v>
      </c>
      <c r="E1010" s="38">
        <f t="shared" si="154"/>
        <v>0</v>
      </c>
      <c r="F1010">
        <f t="shared" si="155"/>
        <v>0</v>
      </c>
      <c r="I1010" s="37">
        <f t="shared" si="149"/>
        <v>0</v>
      </c>
      <c r="L1010">
        <v>1009</v>
      </c>
      <c r="M1010">
        <f t="shared" si="156"/>
        <v>3174754</v>
      </c>
      <c r="N1010">
        <v>1</v>
      </c>
      <c r="S1010" s="19" t="s">
        <v>101</v>
      </c>
      <c r="T1010" s="19" t="s">
        <v>122</v>
      </c>
      <c r="U1010" s="24">
        <v>1E-3</v>
      </c>
    </row>
    <row r="1011" spans="1:21">
      <c r="A1011">
        <v>1010</v>
      </c>
      <c r="B1011" t="s">
        <v>57</v>
      </c>
      <c r="C1011">
        <v>10</v>
      </c>
      <c r="E1011" s="38">
        <f t="shared" si="154"/>
        <v>0</v>
      </c>
      <c r="F1011">
        <f t="shared" si="155"/>
        <v>0</v>
      </c>
      <c r="I1011" s="37">
        <f t="shared" si="149"/>
        <v>0</v>
      </c>
      <c r="L1011">
        <v>1010</v>
      </c>
      <c r="M1011">
        <f t="shared" si="156"/>
        <v>3174755</v>
      </c>
      <c r="N1011">
        <v>1</v>
      </c>
      <c r="S1011" s="19" t="s">
        <v>102</v>
      </c>
      <c r="T1011" s="19" t="s">
        <v>122</v>
      </c>
      <c r="U1011" s="24">
        <v>1E-3</v>
      </c>
    </row>
    <row r="1012" spans="1:21">
      <c r="A1012">
        <v>1011</v>
      </c>
      <c r="B1012" t="s">
        <v>58</v>
      </c>
      <c r="C1012">
        <v>1</v>
      </c>
      <c r="E1012" s="38">
        <f t="shared" si="154"/>
        <v>0</v>
      </c>
      <c r="F1012">
        <f t="shared" si="155"/>
        <v>0</v>
      </c>
      <c r="I1012" s="37">
        <f t="shared" si="149"/>
        <v>0</v>
      </c>
      <c r="L1012">
        <v>1011</v>
      </c>
      <c r="M1012">
        <f t="shared" si="156"/>
        <v>3174756</v>
      </c>
      <c r="N1012">
        <v>1</v>
      </c>
      <c r="S1012" s="19" t="s">
        <v>101</v>
      </c>
      <c r="T1012" s="19" t="s">
        <v>122</v>
      </c>
      <c r="U1012" s="24">
        <v>1E-3</v>
      </c>
    </row>
    <row r="1013" spans="1:21">
      <c r="A1013">
        <v>1012</v>
      </c>
      <c r="B1013" t="s">
        <v>58</v>
      </c>
      <c r="C1013">
        <v>2</v>
      </c>
      <c r="E1013" s="38">
        <f t="shared" si="154"/>
        <v>0</v>
      </c>
      <c r="F1013">
        <f t="shared" si="155"/>
        <v>0</v>
      </c>
      <c r="I1013" s="37">
        <f t="shared" si="149"/>
        <v>0</v>
      </c>
      <c r="L1013">
        <v>1012</v>
      </c>
      <c r="M1013">
        <f t="shared" si="156"/>
        <v>3174757</v>
      </c>
      <c r="N1013">
        <v>1</v>
      </c>
      <c r="S1013" s="19" t="s">
        <v>101</v>
      </c>
      <c r="T1013" s="19" t="s">
        <v>122</v>
      </c>
      <c r="U1013" s="24">
        <v>1E-3</v>
      </c>
    </row>
    <row r="1014" spans="1:21">
      <c r="A1014">
        <v>1013</v>
      </c>
      <c r="B1014" t="s">
        <v>58</v>
      </c>
      <c r="C1014">
        <v>3</v>
      </c>
      <c r="E1014" s="38">
        <f t="shared" si="154"/>
        <v>0</v>
      </c>
      <c r="F1014">
        <f t="shared" si="155"/>
        <v>0</v>
      </c>
      <c r="I1014" s="37">
        <f t="shared" si="149"/>
        <v>0</v>
      </c>
      <c r="L1014">
        <v>1013</v>
      </c>
      <c r="M1014">
        <f t="shared" si="156"/>
        <v>3174758</v>
      </c>
      <c r="N1014">
        <v>1</v>
      </c>
      <c r="S1014" s="19" t="s">
        <v>101</v>
      </c>
      <c r="T1014" s="19" t="s">
        <v>122</v>
      </c>
      <c r="U1014" s="24">
        <v>1E-3</v>
      </c>
    </row>
    <row r="1015" spans="1:21">
      <c r="A1015">
        <v>1014</v>
      </c>
      <c r="B1015" t="s">
        <v>58</v>
      </c>
      <c r="C1015">
        <v>4</v>
      </c>
      <c r="E1015" s="38">
        <f t="shared" si="154"/>
        <v>0</v>
      </c>
      <c r="F1015">
        <f t="shared" si="155"/>
        <v>0</v>
      </c>
      <c r="I1015" s="37">
        <f t="shared" si="149"/>
        <v>0</v>
      </c>
      <c r="L1015">
        <v>1014</v>
      </c>
      <c r="M1015">
        <f t="shared" si="156"/>
        <v>3174759</v>
      </c>
      <c r="N1015">
        <v>1</v>
      </c>
      <c r="S1015" s="19" t="s">
        <v>101</v>
      </c>
      <c r="T1015" s="19" t="s">
        <v>122</v>
      </c>
      <c r="U1015" s="24">
        <v>1E-3</v>
      </c>
    </row>
    <row r="1016" spans="1:21">
      <c r="A1016">
        <v>1015</v>
      </c>
      <c r="B1016" t="s">
        <v>58</v>
      </c>
      <c r="C1016">
        <v>5</v>
      </c>
      <c r="E1016" s="38">
        <f t="shared" si="154"/>
        <v>0</v>
      </c>
      <c r="F1016">
        <f t="shared" si="155"/>
        <v>0</v>
      </c>
      <c r="I1016" s="37">
        <f t="shared" si="149"/>
        <v>0</v>
      </c>
      <c r="L1016">
        <v>1015</v>
      </c>
      <c r="M1016">
        <f t="shared" si="156"/>
        <v>3174760</v>
      </c>
      <c r="N1016">
        <v>1</v>
      </c>
      <c r="S1016" s="19" t="s">
        <v>102</v>
      </c>
      <c r="T1016" s="19" t="s">
        <v>122</v>
      </c>
      <c r="U1016" s="24">
        <v>1E-3</v>
      </c>
    </row>
    <row r="1017" spans="1:21">
      <c r="A1017">
        <v>1016</v>
      </c>
      <c r="B1017" t="s">
        <v>58</v>
      </c>
      <c r="C1017">
        <v>6</v>
      </c>
      <c r="E1017" s="38">
        <f t="shared" si="154"/>
        <v>0</v>
      </c>
      <c r="F1017">
        <f t="shared" si="155"/>
        <v>0</v>
      </c>
      <c r="I1017" s="37">
        <f t="shared" si="149"/>
        <v>0</v>
      </c>
      <c r="L1017">
        <v>1016</v>
      </c>
      <c r="M1017">
        <f t="shared" si="156"/>
        <v>3174761</v>
      </c>
      <c r="N1017">
        <v>1</v>
      </c>
      <c r="S1017" s="19" t="s">
        <v>101</v>
      </c>
      <c r="T1017" s="19" t="s">
        <v>121</v>
      </c>
      <c r="U1017" s="24">
        <v>2.0000000000000001E-4</v>
      </c>
    </row>
    <row r="1018" spans="1:21">
      <c r="A1018">
        <v>1017</v>
      </c>
      <c r="B1018" t="s">
        <v>58</v>
      </c>
      <c r="C1018">
        <v>7</v>
      </c>
      <c r="E1018" s="38">
        <f t="shared" si="154"/>
        <v>0</v>
      </c>
      <c r="F1018">
        <f t="shared" si="155"/>
        <v>0</v>
      </c>
      <c r="I1018" s="37">
        <f t="shared" si="149"/>
        <v>0</v>
      </c>
      <c r="L1018">
        <v>1017</v>
      </c>
      <c r="M1018">
        <f t="shared" si="156"/>
        <v>3174762</v>
      </c>
      <c r="N1018">
        <v>1</v>
      </c>
      <c r="S1018" s="19" t="s">
        <v>101</v>
      </c>
      <c r="T1018" s="19" t="s">
        <v>121</v>
      </c>
      <c r="U1018" s="24">
        <v>2.0000000000000001E-4</v>
      </c>
    </row>
    <row r="1019" spans="1:21">
      <c r="A1019">
        <v>1018</v>
      </c>
      <c r="B1019" t="s">
        <v>58</v>
      </c>
      <c r="C1019">
        <v>8</v>
      </c>
      <c r="E1019" s="38">
        <f t="shared" si="154"/>
        <v>0</v>
      </c>
      <c r="F1019">
        <f t="shared" si="155"/>
        <v>0</v>
      </c>
      <c r="I1019" s="37">
        <f t="shared" si="149"/>
        <v>0</v>
      </c>
      <c r="L1019">
        <v>1018</v>
      </c>
      <c r="M1019">
        <f t="shared" si="156"/>
        <v>3174763</v>
      </c>
      <c r="N1019">
        <v>1</v>
      </c>
      <c r="S1019" s="19" t="s">
        <v>101</v>
      </c>
      <c r="T1019" s="19" t="s">
        <v>121</v>
      </c>
      <c r="U1019" s="24">
        <v>2.0000000000000001E-4</v>
      </c>
    </row>
    <row r="1020" spans="1:21">
      <c r="A1020">
        <v>1019</v>
      </c>
      <c r="B1020" t="s">
        <v>58</v>
      </c>
      <c r="C1020">
        <v>9</v>
      </c>
      <c r="E1020" s="38">
        <f t="shared" si="154"/>
        <v>0</v>
      </c>
      <c r="F1020">
        <f t="shared" si="155"/>
        <v>0</v>
      </c>
      <c r="I1020" s="37">
        <f t="shared" si="149"/>
        <v>0</v>
      </c>
      <c r="L1020">
        <v>1019</v>
      </c>
      <c r="M1020">
        <f t="shared" si="156"/>
        <v>3174764</v>
      </c>
      <c r="N1020">
        <v>1</v>
      </c>
      <c r="S1020" s="19" t="s">
        <v>101</v>
      </c>
      <c r="T1020" s="19" t="s">
        <v>121</v>
      </c>
      <c r="U1020" s="24">
        <v>2.0000000000000001E-4</v>
      </c>
    </row>
    <row r="1021" spans="1:21">
      <c r="A1021">
        <v>1020</v>
      </c>
      <c r="B1021" t="s">
        <v>58</v>
      </c>
      <c r="C1021">
        <v>10</v>
      </c>
      <c r="E1021" s="38">
        <f t="shared" si="154"/>
        <v>0</v>
      </c>
      <c r="F1021">
        <f t="shared" si="155"/>
        <v>0</v>
      </c>
      <c r="I1021" s="37">
        <f t="shared" si="149"/>
        <v>0</v>
      </c>
      <c r="L1021">
        <v>1020</v>
      </c>
      <c r="M1021">
        <f t="shared" si="156"/>
        <v>3174765</v>
      </c>
      <c r="N1021">
        <v>1</v>
      </c>
      <c r="S1021" s="19" t="s">
        <v>102</v>
      </c>
      <c r="T1021" s="19" t="s">
        <v>121</v>
      </c>
      <c r="U1021" s="24">
        <v>2.0000000000000001E-4</v>
      </c>
    </row>
    <row r="1022" spans="1:21">
      <c r="A1022">
        <v>1021</v>
      </c>
      <c r="B1022" t="s">
        <v>59</v>
      </c>
      <c r="C1022">
        <v>1</v>
      </c>
      <c r="E1022" s="38">
        <f t="shared" si="154"/>
        <v>0</v>
      </c>
      <c r="F1022">
        <f t="shared" si="155"/>
        <v>0</v>
      </c>
      <c r="I1022" s="37">
        <f t="shared" si="149"/>
        <v>0</v>
      </c>
      <c r="L1022">
        <v>1021</v>
      </c>
      <c r="M1022">
        <f t="shared" si="156"/>
        <v>3174766</v>
      </c>
      <c r="N1022">
        <v>1</v>
      </c>
      <c r="S1022" s="19" t="s">
        <v>101</v>
      </c>
      <c r="T1022" s="19" t="s">
        <v>121</v>
      </c>
      <c r="U1022" s="24">
        <v>2.0000000000000001E-4</v>
      </c>
    </row>
    <row r="1023" spans="1:21">
      <c r="A1023">
        <v>1022</v>
      </c>
      <c r="B1023" t="s">
        <v>59</v>
      </c>
      <c r="C1023">
        <v>2</v>
      </c>
      <c r="E1023" s="38">
        <f t="shared" si="154"/>
        <v>0</v>
      </c>
      <c r="F1023">
        <f t="shared" si="155"/>
        <v>0</v>
      </c>
      <c r="I1023" s="37">
        <f t="shared" si="149"/>
        <v>0</v>
      </c>
      <c r="L1023">
        <v>1022</v>
      </c>
      <c r="M1023">
        <f t="shared" si="156"/>
        <v>3174767</v>
      </c>
      <c r="N1023">
        <v>1</v>
      </c>
      <c r="S1023" s="19" t="s">
        <v>101</v>
      </c>
      <c r="T1023" s="19" t="s">
        <v>121</v>
      </c>
      <c r="U1023" s="24">
        <v>2.0000000000000001E-4</v>
      </c>
    </row>
    <row r="1024" spans="1:21">
      <c r="A1024">
        <v>1023</v>
      </c>
      <c r="B1024" t="s">
        <v>59</v>
      </c>
      <c r="C1024">
        <v>3</v>
      </c>
      <c r="E1024" s="38">
        <f t="shared" si="154"/>
        <v>0</v>
      </c>
      <c r="F1024">
        <f t="shared" si="155"/>
        <v>0</v>
      </c>
      <c r="I1024" s="37">
        <f t="shared" si="149"/>
        <v>0</v>
      </c>
      <c r="L1024">
        <v>1023</v>
      </c>
      <c r="M1024">
        <f t="shared" si="156"/>
        <v>3174768</v>
      </c>
      <c r="N1024">
        <v>1</v>
      </c>
      <c r="S1024" s="19" t="s">
        <v>101</v>
      </c>
      <c r="T1024" s="19" t="s">
        <v>121</v>
      </c>
      <c r="U1024" s="24">
        <v>2.0000000000000001E-4</v>
      </c>
    </row>
    <row r="1025" spans="1:21">
      <c r="A1025">
        <v>1024</v>
      </c>
      <c r="B1025" t="s">
        <v>59</v>
      </c>
      <c r="C1025">
        <v>4</v>
      </c>
      <c r="E1025" s="38">
        <f t="shared" si="154"/>
        <v>0</v>
      </c>
      <c r="F1025">
        <f t="shared" si="155"/>
        <v>0</v>
      </c>
      <c r="I1025" s="37">
        <f t="shared" si="149"/>
        <v>0</v>
      </c>
      <c r="L1025">
        <v>1024</v>
      </c>
      <c r="M1025">
        <f t="shared" si="156"/>
        <v>3174769</v>
      </c>
      <c r="N1025">
        <v>1</v>
      </c>
      <c r="S1025" s="19" t="s">
        <v>101</v>
      </c>
      <c r="T1025" s="19" t="s">
        <v>121</v>
      </c>
      <c r="U1025" s="24">
        <v>2.0000000000000001E-4</v>
      </c>
    </row>
    <row r="1026" spans="1:21">
      <c r="A1026">
        <v>1025</v>
      </c>
      <c r="B1026" t="s">
        <v>59</v>
      </c>
      <c r="C1026">
        <v>5</v>
      </c>
      <c r="E1026" s="38">
        <f t="shared" si="154"/>
        <v>0</v>
      </c>
      <c r="F1026">
        <f t="shared" si="155"/>
        <v>0</v>
      </c>
      <c r="I1026" s="37">
        <f t="shared" si="149"/>
        <v>0</v>
      </c>
      <c r="L1026">
        <v>1025</v>
      </c>
      <c r="M1026">
        <f t="shared" si="156"/>
        <v>3174770</v>
      </c>
      <c r="N1026">
        <v>1</v>
      </c>
      <c r="S1026" s="19" t="s">
        <v>102</v>
      </c>
      <c r="T1026" s="19" t="s">
        <v>121</v>
      </c>
      <c r="U1026" s="24">
        <v>2.0000000000000001E-4</v>
      </c>
    </row>
    <row r="1027" spans="1:21">
      <c r="A1027">
        <v>1026</v>
      </c>
      <c r="B1027" t="s">
        <v>59</v>
      </c>
      <c r="C1027">
        <v>6</v>
      </c>
      <c r="E1027" s="38">
        <f t="shared" si="154"/>
        <v>0</v>
      </c>
      <c r="F1027">
        <f t="shared" si="155"/>
        <v>0</v>
      </c>
      <c r="I1027" s="37">
        <f t="shared" si="149"/>
        <v>0</v>
      </c>
      <c r="L1027">
        <v>1026</v>
      </c>
      <c r="M1027">
        <f t="shared" si="156"/>
        <v>3174771</v>
      </c>
      <c r="N1027">
        <v>1</v>
      </c>
      <c r="S1027" s="19" t="s">
        <v>101</v>
      </c>
      <c r="T1027" s="19" t="s">
        <v>121</v>
      </c>
      <c r="U1027" s="24">
        <v>2.0000000000000001E-4</v>
      </c>
    </row>
    <row r="1028" spans="1:21">
      <c r="A1028">
        <v>1027</v>
      </c>
      <c r="B1028" t="s">
        <v>59</v>
      </c>
      <c r="C1028">
        <v>7</v>
      </c>
      <c r="E1028" s="38">
        <f t="shared" si="154"/>
        <v>0</v>
      </c>
      <c r="F1028">
        <f t="shared" si="155"/>
        <v>0</v>
      </c>
      <c r="I1028" s="37">
        <f t="shared" si="149"/>
        <v>0</v>
      </c>
      <c r="L1028">
        <v>1027</v>
      </c>
      <c r="M1028">
        <f t="shared" si="156"/>
        <v>3174772</v>
      </c>
      <c r="N1028">
        <v>1</v>
      </c>
      <c r="S1028" s="19" t="s">
        <v>101</v>
      </c>
      <c r="T1028" s="19" t="s">
        <v>121</v>
      </c>
      <c r="U1028" s="24">
        <v>2.0000000000000001E-4</v>
      </c>
    </row>
    <row r="1029" spans="1:21">
      <c r="A1029">
        <v>1028</v>
      </c>
      <c r="B1029" t="s">
        <v>59</v>
      </c>
      <c r="C1029">
        <v>8</v>
      </c>
      <c r="E1029" s="38">
        <f t="shared" si="154"/>
        <v>0</v>
      </c>
      <c r="F1029">
        <f t="shared" si="155"/>
        <v>0</v>
      </c>
      <c r="I1029" s="37">
        <f t="shared" ref="I1029:I1092" si="157">H1029-H1028</f>
        <v>0</v>
      </c>
      <c r="L1029">
        <v>1028</v>
      </c>
      <c r="M1029">
        <f t="shared" si="156"/>
        <v>3174773</v>
      </c>
      <c r="N1029">
        <v>1</v>
      </c>
      <c r="S1029" s="19" t="s">
        <v>101</v>
      </c>
      <c r="T1029" s="19" t="s">
        <v>121</v>
      </c>
      <c r="U1029" s="24">
        <v>2.0000000000000001E-4</v>
      </c>
    </row>
    <row r="1030" spans="1:21">
      <c r="A1030">
        <v>1029</v>
      </c>
      <c r="B1030" t="s">
        <v>59</v>
      </c>
      <c r="C1030">
        <v>9</v>
      </c>
      <c r="E1030" s="38">
        <f t="shared" si="154"/>
        <v>0</v>
      </c>
      <c r="F1030">
        <f t="shared" si="155"/>
        <v>0</v>
      </c>
      <c r="I1030" s="37">
        <f t="shared" si="157"/>
        <v>0</v>
      </c>
      <c r="L1030">
        <v>1029</v>
      </c>
      <c r="M1030">
        <f t="shared" si="156"/>
        <v>3174774</v>
      </c>
      <c r="N1030">
        <v>1</v>
      </c>
      <c r="S1030" s="19" t="s">
        <v>101</v>
      </c>
      <c r="T1030" s="19" t="s">
        <v>121</v>
      </c>
      <c r="U1030" s="24">
        <v>2.0000000000000001E-4</v>
      </c>
    </row>
    <row r="1031" spans="1:21">
      <c r="A1031">
        <v>1030</v>
      </c>
      <c r="B1031" t="s">
        <v>59</v>
      </c>
      <c r="C1031">
        <v>10</v>
      </c>
      <c r="E1031" s="38">
        <f t="shared" si="154"/>
        <v>0</v>
      </c>
      <c r="F1031">
        <f t="shared" si="155"/>
        <v>0</v>
      </c>
      <c r="I1031" s="37">
        <f t="shared" si="157"/>
        <v>0</v>
      </c>
      <c r="L1031">
        <v>1030</v>
      </c>
      <c r="M1031">
        <f t="shared" si="156"/>
        <v>3174775</v>
      </c>
      <c r="N1031">
        <v>1</v>
      </c>
      <c r="S1031" s="19" t="s">
        <v>102</v>
      </c>
      <c r="T1031" s="19" t="s">
        <v>121</v>
      </c>
      <c r="U1031" s="24">
        <v>2.0000000000000001E-4</v>
      </c>
    </row>
    <row r="1032" spans="1:21">
      <c r="A1032">
        <v>1031</v>
      </c>
      <c r="B1032" t="s">
        <v>60</v>
      </c>
      <c r="C1032">
        <v>1</v>
      </c>
      <c r="E1032" s="38">
        <f t="shared" si="154"/>
        <v>0</v>
      </c>
      <c r="F1032">
        <f t="shared" si="155"/>
        <v>0</v>
      </c>
      <c r="I1032" s="37">
        <f t="shared" si="157"/>
        <v>0</v>
      </c>
      <c r="L1032">
        <v>1031</v>
      </c>
      <c r="M1032">
        <f t="shared" si="156"/>
        <v>3174776</v>
      </c>
      <c r="N1032">
        <v>1</v>
      </c>
      <c r="S1032" s="19" t="s">
        <v>101</v>
      </c>
      <c r="T1032" s="19" t="s">
        <v>121</v>
      </c>
      <c r="U1032" s="24">
        <v>2.0000000000000001E-4</v>
      </c>
    </row>
    <row r="1033" spans="1:21">
      <c r="A1033">
        <v>1032</v>
      </c>
      <c r="B1033" t="s">
        <v>60</v>
      </c>
      <c r="C1033">
        <v>2</v>
      </c>
      <c r="E1033" s="38">
        <f t="shared" si="154"/>
        <v>0</v>
      </c>
      <c r="F1033">
        <f t="shared" si="155"/>
        <v>0</v>
      </c>
      <c r="I1033" s="37">
        <f t="shared" si="157"/>
        <v>0</v>
      </c>
      <c r="L1033">
        <v>1032</v>
      </c>
      <c r="M1033">
        <f t="shared" si="156"/>
        <v>3174777</v>
      </c>
      <c r="N1033">
        <v>1</v>
      </c>
      <c r="S1033" s="19" t="s">
        <v>101</v>
      </c>
      <c r="T1033" s="19" t="s">
        <v>121</v>
      </c>
      <c r="U1033" s="24">
        <v>2.0000000000000001E-4</v>
      </c>
    </row>
    <row r="1034" spans="1:21">
      <c r="A1034">
        <v>1033</v>
      </c>
      <c r="B1034" t="s">
        <v>60</v>
      </c>
      <c r="C1034">
        <v>3</v>
      </c>
      <c r="E1034" s="38">
        <f t="shared" si="154"/>
        <v>0</v>
      </c>
      <c r="F1034">
        <f t="shared" si="155"/>
        <v>0</v>
      </c>
      <c r="I1034" s="37">
        <f t="shared" si="157"/>
        <v>0</v>
      </c>
      <c r="L1034">
        <v>1033</v>
      </c>
      <c r="M1034">
        <f t="shared" si="156"/>
        <v>3174778</v>
      </c>
      <c r="N1034">
        <v>1</v>
      </c>
      <c r="S1034" s="19" t="s">
        <v>101</v>
      </c>
      <c r="T1034" s="19" t="s">
        <v>121</v>
      </c>
      <c r="U1034" s="24">
        <v>2.0000000000000001E-4</v>
      </c>
    </row>
    <row r="1035" spans="1:21">
      <c r="A1035">
        <v>1034</v>
      </c>
      <c r="B1035" t="s">
        <v>60</v>
      </c>
      <c r="C1035">
        <v>4</v>
      </c>
      <c r="E1035" s="38">
        <f t="shared" si="154"/>
        <v>0</v>
      </c>
      <c r="F1035">
        <f t="shared" si="155"/>
        <v>0</v>
      </c>
      <c r="I1035" s="37">
        <f t="shared" si="157"/>
        <v>0</v>
      </c>
      <c r="L1035">
        <v>1034</v>
      </c>
      <c r="M1035">
        <f t="shared" si="156"/>
        <v>3174779</v>
      </c>
      <c r="N1035">
        <v>1</v>
      </c>
      <c r="S1035" s="19" t="s">
        <v>101</v>
      </c>
      <c r="T1035" s="19" t="s">
        <v>121</v>
      </c>
      <c r="U1035" s="24">
        <v>2.0000000000000001E-4</v>
      </c>
    </row>
    <row r="1036" spans="1:21">
      <c r="A1036">
        <v>1035</v>
      </c>
      <c r="B1036" t="s">
        <v>60</v>
      </c>
      <c r="C1036">
        <v>5</v>
      </c>
      <c r="E1036" s="38">
        <f t="shared" si="154"/>
        <v>0</v>
      </c>
      <c r="F1036">
        <f t="shared" si="155"/>
        <v>0</v>
      </c>
      <c r="I1036" s="37">
        <f t="shared" si="157"/>
        <v>0</v>
      </c>
      <c r="L1036">
        <v>1035</v>
      </c>
      <c r="M1036">
        <f t="shared" si="156"/>
        <v>3174780</v>
      </c>
      <c r="N1036">
        <v>1</v>
      </c>
      <c r="S1036" s="19" t="s">
        <v>102</v>
      </c>
      <c r="T1036" s="19" t="s">
        <v>121</v>
      </c>
      <c r="U1036" s="24">
        <v>2.0000000000000001E-4</v>
      </c>
    </row>
    <row r="1037" spans="1:21">
      <c r="A1037">
        <v>1036</v>
      </c>
      <c r="B1037" t="s">
        <v>60</v>
      </c>
      <c r="C1037">
        <v>6</v>
      </c>
      <c r="E1037" s="38">
        <f t="shared" si="154"/>
        <v>0</v>
      </c>
      <c r="F1037">
        <f t="shared" si="155"/>
        <v>0</v>
      </c>
      <c r="I1037" s="37">
        <f t="shared" si="157"/>
        <v>0</v>
      </c>
      <c r="L1037">
        <v>1036</v>
      </c>
      <c r="M1037">
        <f t="shared" si="156"/>
        <v>3174781</v>
      </c>
      <c r="N1037">
        <v>1</v>
      </c>
      <c r="S1037" s="19" t="s">
        <v>101</v>
      </c>
      <c r="T1037" s="19" t="s">
        <v>121</v>
      </c>
      <c r="U1037" s="24">
        <v>2.0000000000000001E-4</v>
      </c>
    </row>
    <row r="1038" spans="1:21">
      <c r="A1038">
        <v>1037</v>
      </c>
      <c r="B1038" t="s">
        <v>60</v>
      </c>
      <c r="C1038">
        <v>7</v>
      </c>
      <c r="E1038" s="38">
        <f t="shared" si="154"/>
        <v>0</v>
      </c>
      <c r="F1038">
        <f t="shared" si="155"/>
        <v>0</v>
      </c>
      <c r="I1038" s="37">
        <f t="shared" si="157"/>
        <v>0</v>
      </c>
      <c r="L1038">
        <v>1037</v>
      </c>
      <c r="M1038">
        <f t="shared" si="156"/>
        <v>3174782</v>
      </c>
      <c r="N1038">
        <v>1</v>
      </c>
      <c r="S1038" s="19" t="s">
        <v>101</v>
      </c>
      <c r="T1038" s="19" t="s">
        <v>121</v>
      </c>
      <c r="U1038" s="24">
        <v>2.0000000000000001E-4</v>
      </c>
    </row>
    <row r="1039" spans="1:21">
      <c r="A1039">
        <v>1038</v>
      </c>
      <c r="B1039" t="s">
        <v>60</v>
      </c>
      <c r="C1039">
        <v>8</v>
      </c>
      <c r="E1039" s="38">
        <f t="shared" si="154"/>
        <v>0</v>
      </c>
      <c r="F1039">
        <f t="shared" si="155"/>
        <v>0</v>
      </c>
      <c r="I1039" s="37">
        <f t="shared" si="157"/>
        <v>0</v>
      </c>
      <c r="L1039">
        <v>1038</v>
      </c>
      <c r="M1039">
        <f t="shared" si="156"/>
        <v>3174783</v>
      </c>
      <c r="N1039">
        <v>1</v>
      </c>
      <c r="S1039" s="19" t="s">
        <v>101</v>
      </c>
      <c r="T1039" s="19" t="s">
        <v>121</v>
      </c>
      <c r="U1039" s="24">
        <v>2.0000000000000001E-4</v>
      </c>
    </row>
    <row r="1040" spans="1:21">
      <c r="A1040">
        <v>1039</v>
      </c>
      <c r="B1040" t="s">
        <v>60</v>
      </c>
      <c r="C1040">
        <v>9</v>
      </c>
      <c r="E1040" s="38">
        <f t="shared" si="154"/>
        <v>0</v>
      </c>
      <c r="F1040">
        <f t="shared" si="155"/>
        <v>0</v>
      </c>
      <c r="I1040" s="37">
        <f t="shared" si="157"/>
        <v>0</v>
      </c>
      <c r="L1040">
        <v>1039</v>
      </c>
      <c r="M1040">
        <f t="shared" si="156"/>
        <v>3174784</v>
      </c>
      <c r="N1040">
        <v>1</v>
      </c>
      <c r="S1040" s="19" t="s">
        <v>101</v>
      </c>
      <c r="T1040" s="19" t="s">
        <v>121</v>
      </c>
      <c r="U1040" s="24">
        <v>2.0000000000000001E-4</v>
      </c>
    </row>
    <row r="1041" spans="1:21">
      <c r="A1041">
        <v>1040</v>
      </c>
      <c r="B1041" t="s">
        <v>60</v>
      </c>
      <c r="C1041">
        <v>10</v>
      </c>
      <c r="E1041" s="38">
        <f t="shared" si="154"/>
        <v>0</v>
      </c>
      <c r="F1041">
        <f t="shared" si="155"/>
        <v>0</v>
      </c>
      <c r="I1041" s="37">
        <f t="shared" si="157"/>
        <v>0</v>
      </c>
      <c r="L1041">
        <v>1040</v>
      </c>
      <c r="M1041">
        <f t="shared" si="156"/>
        <v>3174785</v>
      </c>
      <c r="N1041">
        <v>1</v>
      </c>
      <c r="S1041" s="19" t="s">
        <v>102</v>
      </c>
      <c r="T1041" s="19" t="s">
        <v>121</v>
      </c>
      <c r="U1041" s="24">
        <v>2.0000000000000001E-4</v>
      </c>
    </row>
    <row r="1042" spans="1:21">
      <c r="A1042">
        <v>1041</v>
      </c>
      <c r="B1042" t="s">
        <v>56</v>
      </c>
      <c r="C1042">
        <v>1</v>
      </c>
      <c r="E1042" s="38">
        <f t="shared" si="154"/>
        <v>0</v>
      </c>
      <c r="F1042">
        <f t="shared" si="155"/>
        <v>0</v>
      </c>
      <c r="I1042" s="37">
        <f t="shared" si="157"/>
        <v>0</v>
      </c>
      <c r="L1042">
        <v>1041</v>
      </c>
      <c r="M1042">
        <f t="shared" si="156"/>
        <v>3174786</v>
      </c>
      <c r="N1042">
        <v>1</v>
      </c>
      <c r="S1042" s="19" t="s">
        <v>101</v>
      </c>
      <c r="T1042" s="19" t="s">
        <v>121</v>
      </c>
      <c r="U1042" s="24">
        <v>2.0000000000000001E-4</v>
      </c>
    </row>
    <row r="1043" spans="1:21">
      <c r="A1043">
        <v>1042</v>
      </c>
      <c r="B1043" t="s">
        <v>56</v>
      </c>
      <c r="C1043">
        <v>2</v>
      </c>
      <c r="E1043" s="38">
        <f t="shared" si="154"/>
        <v>0</v>
      </c>
      <c r="F1043">
        <f t="shared" si="155"/>
        <v>0</v>
      </c>
      <c r="I1043" s="37">
        <f t="shared" si="157"/>
        <v>0</v>
      </c>
      <c r="L1043">
        <v>1042</v>
      </c>
      <c r="M1043">
        <f t="shared" si="156"/>
        <v>3174787</v>
      </c>
      <c r="N1043">
        <v>1</v>
      </c>
      <c r="S1043" s="19" t="s">
        <v>101</v>
      </c>
      <c r="T1043" s="19" t="s">
        <v>121</v>
      </c>
      <c r="U1043" s="24">
        <v>2.0000000000000001E-4</v>
      </c>
    </row>
    <row r="1044" spans="1:21">
      <c r="A1044">
        <v>1043</v>
      </c>
      <c r="B1044" t="s">
        <v>56</v>
      </c>
      <c r="C1044">
        <v>3</v>
      </c>
      <c r="E1044" s="38">
        <f t="shared" si="154"/>
        <v>0</v>
      </c>
      <c r="F1044">
        <f t="shared" si="155"/>
        <v>0</v>
      </c>
      <c r="I1044" s="37">
        <f t="shared" si="157"/>
        <v>0</v>
      </c>
      <c r="L1044">
        <v>1043</v>
      </c>
      <c r="M1044">
        <f t="shared" si="156"/>
        <v>3174788</v>
      </c>
      <c r="N1044">
        <v>1</v>
      </c>
      <c r="S1044" s="19" t="s">
        <v>101</v>
      </c>
      <c r="T1044" s="19" t="s">
        <v>121</v>
      </c>
      <c r="U1044" s="24">
        <v>2.0000000000000001E-4</v>
      </c>
    </row>
    <row r="1045" spans="1:21">
      <c r="A1045">
        <v>1044</v>
      </c>
      <c r="B1045" t="s">
        <v>56</v>
      </c>
      <c r="C1045">
        <v>4</v>
      </c>
      <c r="E1045" s="38">
        <f t="shared" si="154"/>
        <v>0</v>
      </c>
      <c r="F1045">
        <f t="shared" si="155"/>
        <v>0</v>
      </c>
      <c r="I1045" s="37">
        <f t="shared" si="157"/>
        <v>0</v>
      </c>
      <c r="L1045">
        <v>1044</v>
      </c>
      <c r="M1045">
        <f t="shared" si="156"/>
        <v>3174789</v>
      </c>
      <c r="N1045">
        <v>1</v>
      </c>
      <c r="S1045" s="19" t="s">
        <v>101</v>
      </c>
      <c r="T1045" s="19" t="s">
        <v>121</v>
      </c>
      <c r="U1045" s="24">
        <v>2.0000000000000001E-4</v>
      </c>
    </row>
    <row r="1046" spans="1:21">
      <c r="A1046">
        <v>1045</v>
      </c>
      <c r="B1046" t="s">
        <v>56</v>
      </c>
      <c r="C1046">
        <v>5</v>
      </c>
      <c r="E1046" s="38">
        <f t="shared" si="154"/>
        <v>0</v>
      </c>
      <c r="F1046">
        <f t="shared" si="155"/>
        <v>0</v>
      </c>
      <c r="I1046" s="37">
        <f t="shared" si="157"/>
        <v>0</v>
      </c>
      <c r="L1046">
        <v>1045</v>
      </c>
      <c r="M1046">
        <f t="shared" si="156"/>
        <v>3174790</v>
      </c>
      <c r="N1046">
        <v>1</v>
      </c>
      <c r="S1046" s="19" t="s">
        <v>102</v>
      </c>
      <c r="T1046" s="19" t="s">
        <v>121</v>
      </c>
      <c r="U1046" s="24">
        <v>2.0000000000000001E-4</v>
      </c>
    </row>
    <row r="1047" spans="1:21">
      <c r="A1047">
        <v>1046</v>
      </c>
      <c r="B1047" t="s">
        <v>56</v>
      </c>
      <c r="C1047">
        <v>6</v>
      </c>
      <c r="E1047" s="38">
        <f t="shared" si="154"/>
        <v>0</v>
      </c>
      <c r="F1047">
        <f t="shared" si="155"/>
        <v>0</v>
      </c>
      <c r="I1047" s="37">
        <f t="shared" si="157"/>
        <v>0</v>
      </c>
      <c r="L1047">
        <v>1046</v>
      </c>
      <c r="M1047">
        <f t="shared" si="156"/>
        <v>3174791</v>
      </c>
      <c r="N1047">
        <v>1</v>
      </c>
      <c r="S1047" s="19" t="s">
        <v>101</v>
      </c>
      <c r="T1047" s="19" t="s">
        <v>121</v>
      </c>
      <c r="U1047" s="24">
        <v>2.0000000000000001E-4</v>
      </c>
    </row>
    <row r="1048" spans="1:21">
      <c r="A1048">
        <v>1047</v>
      </c>
      <c r="B1048" t="s">
        <v>56</v>
      </c>
      <c r="C1048">
        <v>7</v>
      </c>
      <c r="E1048" s="38">
        <f t="shared" si="154"/>
        <v>0</v>
      </c>
      <c r="F1048">
        <f t="shared" si="155"/>
        <v>0</v>
      </c>
      <c r="I1048" s="37">
        <f t="shared" si="157"/>
        <v>0</v>
      </c>
      <c r="L1048">
        <v>1047</v>
      </c>
      <c r="M1048">
        <f t="shared" si="156"/>
        <v>3174792</v>
      </c>
      <c r="N1048">
        <v>1</v>
      </c>
      <c r="S1048" s="19" t="s">
        <v>101</v>
      </c>
      <c r="T1048" s="19" t="s">
        <v>121</v>
      </c>
      <c r="U1048" s="24">
        <v>2.0000000000000001E-4</v>
      </c>
    </row>
    <row r="1049" spans="1:21">
      <c r="A1049">
        <v>1048</v>
      </c>
      <c r="B1049" t="s">
        <v>56</v>
      </c>
      <c r="C1049">
        <v>8</v>
      </c>
      <c r="E1049" s="38">
        <f t="shared" si="154"/>
        <v>0</v>
      </c>
      <c r="F1049">
        <f t="shared" si="155"/>
        <v>0</v>
      </c>
      <c r="I1049" s="37">
        <f t="shared" si="157"/>
        <v>0</v>
      </c>
      <c r="L1049">
        <v>1048</v>
      </c>
      <c r="M1049">
        <f t="shared" si="156"/>
        <v>3174793</v>
      </c>
      <c r="N1049">
        <v>1</v>
      </c>
      <c r="S1049" s="19" t="s">
        <v>101</v>
      </c>
      <c r="T1049" s="19" t="s">
        <v>121</v>
      </c>
      <c r="U1049" s="24">
        <v>2.0000000000000001E-4</v>
      </c>
    </row>
    <row r="1050" spans="1:21">
      <c r="A1050">
        <v>1049</v>
      </c>
      <c r="B1050" t="s">
        <v>56</v>
      </c>
      <c r="C1050">
        <v>9</v>
      </c>
      <c r="E1050" s="38">
        <f t="shared" si="154"/>
        <v>0</v>
      </c>
      <c r="F1050">
        <f t="shared" si="155"/>
        <v>0</v>
      </c>
      <c r="I1050" s="37">
        <f t="shared" si="157"/>
        <v>0</v>
      </c>
      <c r="L1050">
        <v>1049</v>
      </c>
      <c r="M1050">
        <f t="shared" si="156"/>
        <v>3174794</v>
      </c>
      <c r="N1050">
        <v>1</v>
      </c>
      <c r="S1050" s="19" t="s">
        <v>101</v>
      </c>
      <c r="T1050" s="19" t="s">
        <v>121</v>
      </c>
      <c r="U1050" s="24">
        <v>2.0000000000000001E-4</v>
      </c>
    </row>
    <row r="1051" spans="1:21">
      <c r="A1051">
        <v>1050</v>
      </c>
      <c r="B1051" t="s">
        <v>56</v>
      </c>
      <c r="C1051">
        <v>10</v>
      </c>
      <c r="E1051" s="38">
        <f t="shared" si="154"/>
        <v>0</v>
      </c>
      <c r="F1051">
        <f t="shared" si="155"/>
        <v>0</v>
      </c>
      <c r="I1051" s="37">
        <f t="shared" si="157"/>
        <v>0</v>
      </c>
      <c r="L1051">
        <v>1050</v>
      </c>
      <c r="M1051">
        <f t="shared" si="156"/>
        <v>3174795</v>
      </c>
      <c r="N1051">
        <v>1</v>
      </c>
      <c r="S1051" s="19" t="s">
        <v>102</v>
      </c>
      <c r="T1051" s="19" t="s">
        <v>121</v>
      </c>
      <c r="U1051" s="24">
        <v>2.0000000000000001E-4</v>
      </c>
    </row>
    <row r="1052" spans="1:21">
      <c r="A1052">
        <v>1051</v>
      </c>
      <c r="B1052" t="s">
        <v>57</v>
      </c>
      <c r="C1052">
        <v>1</v>
      </c>
      <c r="E1052" s="38">
        <f t="shared" si="154"/>
        <v>0</v>
      </c>
      <c r="F1052">
        <f t="shared" si="155"/>
        <v>0</v>
      </c>
      <c r="I1052" s="37">
        <f t="shared" si="157"/>
        <v>0</v>
      </c>
      <c r="L1052">
        <v>1051</v>
      </c>
      <c r="M1052">
        <f t="shared" si="156"/>
        <v>3174796</v>
      </c>
      <c r="N1052">
        <v>1</v>
      </c>
      <c r="S1052" s="19" t="s">
        <v>101</v>
      </c>
      <c r="T1052" s="19" t="s">
        <v>121</v>
      </c>
      <c r="U1052" s="24">
        <v>2.0000000000000001E-4</v>
      </c>
    </row>
    <row r="1053" spans="1:21">
      <c r="A1053">
        <v>1052</v>
      </c>
      <c r="B1053" t="s">
        <v>57</v>
      </c>
      <c r="C1053">
        <v>2</v>
      </c>
      <c r="E1053" s="38">
        <f t="shared" si="154"/>
        <v>0</v>
      </c>
      <c r="F1053">
        <f t="shared" si="155"/>
        <v>0</v>
      </c>
      <c r="I1053" s="37">
        <f t="shared" si="157"/>
        <v>0</v>
      </c>
      <c r="L1053">
        <v>1052</v>
      </c>
      <c r="M1053">
        <f t="shared" si="156"/>
        <v>3174797</v>
      </c>
      <c r="N1053">
        <v>1</v>
      </c>
      <c r="S1053" s="19" t="s">
        <v>101</v>
      </c>
      <c r="T1053" s="19" t="s">
        <v>121</v>
      </c>
      <c r="U1053" s="24">
        <v>2.0000000000000001E-4</v>
      </c>
    </row>
    <row r="1054" spans="1:21">
      <c r="A1054">
        <v>1053</v>
      </c>
      <c r="B1054" t="s">
        <v>57</v>
      </c>
      <c r="C1054">
        <v>3</v>
      </c>
      <c r="E1054" s="38">
        <f t="shared" ref="E1054:E1117" si="158">D1054-D1053</f>
        <v>0</v>
      </c>
      <c r="F1054">
        <f t="shared" si="155"/>
        <v>0</v>
      </c>
      <c r="I1054" s="37">
        <f t="shared" si="157"/>
        <v>0</v>
      </c>
      <c r="L1054">
        <v>1053</v>
      </c>
      <c r="M1054">
        <f t="shared" si="156"/>
        <v>3174798</v>
      </c>
      <c r="N1054">
        <v>1</v>
      </c>
      <c r="S1054" s="19" t="s">
        <v>101</v>
      </c>
      <c r="T1054" s="19" t="s">
        <v>121</v>
      </c>
      <c r="U1054" s="24">
        <v>2.0000000000000001E-4</v>
      </c>
    </row>
    <row r="1055" spans="1:21">
      <c r="A1055">
        <v>1054</v>
      </c>
      <c r="B1055" t="s">
        <v>57</v>
      </c>
      <c r="C1055">
        <v>4</v>
      </c>
      <c r="E1055" s="38">
        <f t="shared" si="158"/>
        <v>0</v>
      </c>
      <c r="F1055">
        <f t="shared" si="155"/>
        <v>0</v>
      </c>
      <c r="I1055" s="37">
        <f t="shared" si="157"/>
        <v>0</v>
      </c>
      <c r="L1055">
        <v>1054</v>
      </c>
      <c r="M1055">
        <f t="shared" si="156"/>
        <v>3174799</v>
      </c>
      <c r="N1055">
        <v>1</v>
      </c>
      <c r="S1055" s="19" t="s">
        <v>101</v>
      </c>
      <c r="T1055" s="19" t="s">
        <v>121</v>
      </c>
      <c r="U1055" s="24">
        <v>2.0000000000000001E-4</v>
      </c>
    </row>
    <row r="1056" spans="1:21">
      <c r="A1056">
        <v>1055</v>
      </c>
      <c r="B1056" t="s">
        <v>57</v>
      </c>
      <c r="C1056">
        <v>5</v>
      </c>
      <c r="E1056" s="38">
        <f t="shared" si="158"/>
        <v>0</v>
      </c>
      <c r="F1056">
        <f t="shared" si="155"/>
        <v>0</v>
      </c>
      <c r="I1056" s="37">
        <f t="shared" si="157"/>
        <v>0</v>
      </c>
      <c r="L1056">
        <v>1055</v>
      </c>
      <c r="M1056">
        <f t="shared" si="156"/>
        <v>3174800</v>
      </c>
      <c r="N1056">
        <v>1</v>
      </c>
      <c r="S1056" s="19" t="s">
        <v>102</v>
      </c>
      <c r="T1056" s="19" t="s">
        <v>121</v>
      </c>
      <c r="U1056" s="24">
        <v>2.0000000000000001E-4</v>
      </c>
    </row>
    <row r="1057" spans="1:21">
      <c r="A1057">
        <v>1056</v>
      </c>
      <c r="B1057" t="s">
        <v>57</v>
      </c>
      <c r="C1057">
        <v>6</v>
      </c>
      <c r="E1057" s="38">
        <f t="shared" si="158"/>
        <v>0</v>
      </c>
      <c r="F1057">
        <f t="shared" si="155"/>
        <v>0</v>
      </c>
      <c r="I1057" s="37">
        <f t="shared" si="157"/>
        <v>0</v>
      </c>
      <c r="L1057">
        <v>1056</v>
      </c>
      <c r="M1057">
        <f t="shared" si="156"/>
        <v>3174801</v>
      </c>
      <c r="N1057">
        <v>1</v>
      </c>
      <c r="S1057" s="19" t="s">
        <v>101</v>
      </c>
      <c r="T1057" s="19" t="s">
        <v>121</v>
      </c>
      <c r="U1057" s="24">
        <v>2.0000000000000001E-4</v>
      </c>
    </row>
    <row r="1058" spans="1:21">
      <c r="A1058">
        <v>1057</v>
      </c>
      <c r="B1058" t="s">
        <v>57</v>
      </c>
      <c r="C1058">
        <v>7</v>
      </c>
      <c r="E1058" s="38">
        <f t="shared" si="158"/>
        <v>0</v>
      </c>
      <c r="F1058">
        <f t="shared" si="155"/>
        <v>0</v>
      </c>
      <c r="I1058" s="37">
        <f t="shared" si="157"/>
        <v>0</v>
      </c>
      <c r="L1058">
        <v>1057</v>
      </c>
      <c r="M1058">
        <f t="shared" si="156"/>
        <v>3174802</v>
      </c>
      <c r="N1058">
        <v>1</v>
      </c>
      <c r="S1058" s="19" t="s">
        <v>101</v>
      </c>
      <c r="T1058" s="19" t="s">
        <v>121</v>
      </c>
      <c r="U1058" s="24">
        <v>2.0000000000000001E-4</v>
      </c>
    </row>
    <row r="1059" spans="1:21">
      <c r="A1059">
        <v>1058</v>
      </c>
      <c r="B1059" t="s">
        <v>57</v>
      </c>
      <c r="C1059">
        <v>8</v>
      </c>
      <c r="E1059" s="38">
        <f t="shared" si="158"/>
        <v>0</v>
      </c>
      <c r="F1059">
        <f t="shared" si="155"/>
        <v>0</v>
      </c>
      <c r="I1059" s="37">
        <f t="shared" si="157"/>
        <v>0</v>
      </c>
      <c r="L1059">
        <v>1058</v>
      </c>
      <c r="M1059">
        <f t="shared" si="156"/>
        <v>3174803</v>
      </c>
      <c r="N1059">
        <v>1</v>
      </c>
      <c r="S1059" s="19" t="s">
        <v>101</v>
      </c>
      <c r="T1059" s="19" t="s">
        <v>121</v>
      </c>
      <c r="U1059" s="24">
        <v>2.0000000000000001E-4</v>
      </c>
    </row>
    <row r="1060" spans="1:21">
      <c r="A1060">
        <v>1059</v>
      </c>
      <c r="B1060" t="s">
        <v>57</v>
      </c>
      <c r="C1060">
        <v>9</v>
      </c>
      <c r="E1060" s="38">
        <f t="shared" si="158"/>
        <v>0</v>
      </c>
      <c r="F1060">
        <f t="shared" si="155"/>
        <v>0</v>
      </c>
      <c r="I1060" s="37">
        <f t="shared" si="157"/>
        <v>0</v>
      </c>
      <c r="L1060">
        <v>1059</v>
      </c>
      <c r="M1060">
        <f t="shared" si="156"/>
        <v>3174804</v>
      </c>
      <c r="N1060">
        <v>1</v>
      </c>
      <c r="S1060" s="19" t="s">
        <v>101</v>
      </c>
      <c r="T1060" s="19" t="s">
        <v>121</v>
      </c>
      <c r="U1060" s="24">
        <v>2.0000000000000001E-4</v>
      </c>
    </row>
    <row r="1061" spans="1:21">
      <c r="A1061">
        <v>1060</v>
      </c>
      <c r="B1061" t="s">
        <v>57</v>
      </c>
      <c r="C1061">
        <v>10</v>
      </c>
      <c r="E1061" s="38">
        <f t="shared" si="158"/>
        <v>0</v>
      </c>
      <c r="F1061">
        <f t="shared" si="155"/>
        <v>0</v>
      </c>
      <c r="I1061" s="37">
        <f t="shared" si="157"/>
        <v>0</v>
      </c>
      <c r="L1061">
        <v>1060</v>
      </c>
      <c r="M1061">
        <f t="shared" si="156"/>
        <v>3174805</v>
      </c>
      <c r="N1061">
        <v>1</v>
      </c>
      <c r="S1061" s="19" t="s">
        <v>102</v>
      </c>
      <c r="T1061" s="19" t="s">
        <v>121</v>
      </c>
      <c r="U1061" s="24">
        <v>2.0000000000000001E-4</v>
      </c>
    </row>
    <row r="1062" spans="1:21">
      <c r="A1062">
        <v>1061</v>
      </c>
      <c r="B1062" t="s">
        <v>58</v>
      </c>
      <c r="C1062">
        <v>1</v>
      </c>
      <c r="E1062" s="38">
        <f t="shared" si="158"/>
        <v>0</v>
      </c>
      <c r="F1062">
        <f t="shared" si="155"/>
        <v>0</v>
      </c>
      <c r="I1062" s="37">
        <f t="shared" si="157"/>
        <v>0</v>
      </c>
      <c r="L1062">
        <v>1061</v>
      </c>
      <c r="M1062">
        <f t="shared" si="156"/>
        <v>3174806</v>
      </c>
      <c r="N1062">
        <v>1</v>
      </c>
      <c r="S1062" s="19" t="s">
        <v>101</v>
      </c>
      <c r="T1062" s="19" t="s">
        <v>121</v>
      </c>
      <c r="U1062" s="24">
        <v>2.0000000000000001E-4</v>
      </c>
    </row>
    <row r="1063" spans="1:21">
      <c r="A1063">
        <v>1062</v>
      </c>
      <c r="B1063" t="s">
        <v>58</v>
      </c>
      <c r="C1063">
        <v>2</v>
      </c>
      <c r="E1063" s="38">
        <f t="shared" si="158"/>
        <v>0</v>
      </c>
      <c r="F1063">
        <f t="shared" si="155"/>
        <v>0</v>
      </c>
      <c r="I1063" s="37">
        <f t="shared" si="157"/>
        <v>0</v>
      </c>
      <c r="L1063">
        <v>1062</v>
      </c>
      <c r="M1063">
        <f t="shared" si="156"/>
        <v>3174807</v>
      </c>
      <c r="N1063">
        <v>1</v>
      </c>
      <c r="S1063" s="19" t="s">
        <v>101</v>
      </c>
      <c r="T1063" s="19" t="s">
        <v>121</v>
      </c>
      <c r="U1063" s="24">
        <v>2.0000000000000001E-4</v>
      </c>
    </row>
    <row r="1064" spans="1:21">
      <c r="A1064">
        <v>1063</v>
      </c>
      <c r="B1064" t="s">
        <v>58</v>
      </c>
      <c r="C1064">
        <v>3</v>
      </c>
      <c r="E1064" s="38">
        <f t="shared" si="158"/>
        <v>0</v>
      </c>
      <c r="F1064">
        <f t="shared" si="155"/>
        <v>0</v>
      </c>
      <c r="I1064" s="37">
        <f t="shared" si="157"/>
        <v>0</v>
      </c>
      <c r="L1064">
        <v>1063</v>
      </c>
      <c r="M1064">
        <f t="shared" si="156"/>
        <v>3174808</v>
      </c>
      <c r="N1064">
        <v>1</v>
      </c>
      <c r="S1064" s="19" t="s">
        <v>101</v>
      </c>
      <c r="T1064" s="19" t="s">
        <v>121</v>
      </c>
      <c r="U1064" s="24">
        <v>2.0000000000000001E-4</v>
      </c>
    </row>
    <row r="1065" spans="1:21">
      <c r="A1065">
        <v>1064</v>
      </c>
      <c r="B1065" t="s">
        <v>58</v>
      </c>
      <c r="C1065">
        <v>4</v>
      </c>
      <c r="E1065" s="38">
        <f t="shared" si="158"/>
        <v>0</v>
      </c>
      <c r="F1065">
        <f t="shared" si="155"/>
        <v>0</v>
      </c>
      <c r="I1065" s="37">
        <f t="shared" si="157"/>
        <v>0</v>
      </c>
      <c r="L1065">
        <v>1064</v>
      </c>
      <c r="M1065">
        <f t="shared" si="156"/>
        <v>3174809</v>
      </c>
      <c r="N1065">
        <v>1</v>
      </c>
      <c r="S1065" s="19" t="s">
        <v>101</v>
      </c>
      <c r="T1065" s="19" t="s">
        <v>121</v>
      </c>
      <c r="U1065" s="24">
        <v>2.0000000000000001E-4</v>
      </c>
    </row>
    <row r="1066" spans="1:21">
      <c r="A1066">
        <v>1065</v>
      </c>
      <c r="B1066" t="s">
        <v>58</v>
      </c>
      <c r="C1066">
        <v>5</v>
      </c>
      <c r="E1066" s="38">
        <f t="shared" si="158"/>
        <v>0</v>
      </c>
      <c r="F1066">
        <f t="shared" si="155"/>
        <v>0</v>
      </c>
      <c r="I1066" s="37">
        <f t="shared" si="157"/>
        <v>0</v>
      </c>
      <c r="L1066">
        <v>1065</v>
      </c>
      <c r="M1066">
        <f t="shared" si="156"/>
        <v>3174810</v>
      </c>
      <c r="N1066">
        <v>1</v>
      </c>
      <c r="S1066" s="19" t="s">
        <v>102</v>
      </c>
      <c r="T1066" s="19" t="s">
        <v>121</v>
      </c>
      <c r="U1066" s="24">
        <v>2.0000000000000001E-4</v>
      </c>
    </row>
    <row r="1067" spans="1:21">
      <c r="A1067">
        <v>1066</v>
      </c>
      <c r="B1067" t="s">
        <v>58</v>
      </c>
      <c r="C1067">
        <v>6</v>
      </c>
      <c r="E1067" s="38">
        <f t="shared" si="158"/>
        <v>0</v>
      </c>
      <c r="F1067">
        <f t="shared" si="155"/>
        <v>0</v>
      </c>
      <c r="I1067" s="37">
        <f t="shared" si="157"/>
        <v>0</v>
      </c>
      <c r="L1067">
        <v>1066</v>
      </c>
      <c r="M1067">
        <f t="shared" si="156"/>
        <v>3174811</v>
      </c>
      <c r="N1067">
        <v>1</v>
      </c>
      <c r="S1067" s="19" t="s">
        <v>101</v>
      </c>
      <c r="T1067" s="19" t="s">
        <v>121</v>
      </c>
      <c r="U1067" s="24">
        <v>2.0000000000000001E-4</v>
      </c>
    </row>
    <row r="1068" spans="1:21">
      <c r="A1068">
        <v>1067</v>
      </c>
      <c r="B1068" t="s">
        <v>58</v>
      </c>
      <c r="C1068">
        <v>7</v>
      </c>
      <c r="E1068" s="38">
        <f t="shared" si="158"/>
        <v>0</v>
      </c>
      <c r="F1068">
        <f t="shared" ref="F1068:F1131" si="159">E1068-E1067</f>
        <v>0</v>
      </c>
      <c r="I1068" s="37">
        <f t="shared" si="157"/>
        <v>0</v>
      </c>
      <c r="L1068">
        <v>1067</v>
      </c>
      <c r="M1068">
        <f t="shared" si="156"/>
        <v>3174812</v>
      </c>
      <c r="N1068">
        <v>1</v>
      </c>
      <c r="S1068" s="19" t="s">
        <v>101</v>
      </c>
      <c r="T1068" s="19" t="s">
        <v>121</v>
      </c>
      <c r="U1068" s="24">
        <v>2.0000000000000001E-4</v>
      </c>
    </row>
    <row r="1069" spans="1:21">
      <c r="A1069">
        <v>1068</v>
      </c>
      <c r="B1069" t="s">
        <v>58</v>
      </c>
      <c r="C1069">
        <v>8</v>
      </c>
      <c r="E1069" s="38">
        <f t="shared" si="158"/>
        <v>0</v>
      </c>
      <c r="F1069">
        <f t="shared" si="159"/>
        <v>0</v>
      </c>
      <c r="I1069" s="37">
        <f t="shared" si="157"/>
        <v>0</v>
      </c>
      <c r="L1069">
        <v>1068</v>
      </c>
      <c r="M1069">
        <f t="shared" si="156"/>
        <v>3174813</v>
      </c>
      <c r="N1069">
        <v>1</v>
      </c>
      <c r="S1069" s="19" t="s">
        <v>101</v>
      </c>
      <c r="T1069" s="19" t="s">
        <v>121</v>
      </c>
      <c r="U1069" s="24">
        <v>2.0000000000000001E-4</v>
      </c>
    </row>
    <row r="1070" spans="1:21">
      <c r="A1070">
        <v>1069</v>
      </c>
      <c r="B1070" t="s">
        <v>58</v>
      </c>
      <c r="C1070">
        <v>9</v>
      </c>
      <c r="E1070" s="38">
        <f t="shared" si="158"/>
        <v>0</v>
      </c>
      <c r="F1070">
        <f t="shared" si="159"/>
        <v>0</v>
      </c>
      <c r="I1070" s="37">
        <f t="shared" si="157"/>
        <v>0</v>
      </c>
      <c r="L1070">
        <v>1069</v>
      </c>
      <c r="M1070">
        <f t="shared" si="156"/>
        <v>3174814</v>
      </c>
      <c r="N1070">
        <v>1</v>
      </c>
      <c r="S1070" s="19" t="s">
        <v>101</v>
      </c>
      <c r="T1070" s="19" t="s">
        <v>121</v>
      </c>
      <c r="U1070" s="24">
        <v>2.0000000000000001E-4</v>
      </c>
    </row>
    <row r="1071" spans="1:21">
      <c r="A1071">
        <v>1070</v>
      </c>
      <c r="B1071" t="s">
        <v>58</v>
      </c>
      <c r="C1071">
        <v>10</v>
      </c>
      <c r="E1071" s="38">
        <f t="shared" si="158"/>
        <v>0</v>
      </c>
      <c r="F1071">
        <f t="shared" si="159"/>
        <v>0</v>
      </c>
      <c r="I1071" s="37">
        <f t="shared" si="157"/>
        <v>0</v>
      </c>
      <c r="L1071">
        <v>1070</v>
      </c>
      <c r="M1071">
        <f t="shared" ref="M1071:M1134" si="160">M1070+N1071</f>
        <v>3174815</v>
      </c>
      <c r="N1071">
        <v>1</v>
      </c>
      <c r="S1071" s="19" t="s">
        <v>102</v>
      </c>
      <c r="T1071" s="19" t="s">
        <v>121</v>
      </c>
      <c r="U1071" s="24">
        <v>2.0000000000000001E-4</v>
      </c>
    </row>
    <row r="1072" spans="1:21">
      <c r="A1072">
        <v>1071</v>
      </c>
      <c r="B1072" t="s">
        <v>59</v>
      </c>
      <c r="C1072">
        <v>1</v>
      </c>
      <c r="E1072" s="38">
        <f t="shared" si="158"/>
        <v>0</v>
      </c>
      <c r="F1072">
        <f t="shared" si="159"/>
        <v>0</v>
      </c>
      <c r="I1072" s="37">
        <f t="shared" si="157"/>
        <v>0</v>
      </c>
      <c r="L1072">
        <v>1071</v>
      </c>
      <c r="M1072">
        <f t="shared" si="160"/>
        <v>3174816</v>
      </c>
      <c r="N1072">
        <v>1</v>
      </c>
      <c r="S1072" s="19" t="s">
        <v>101</v>
      </c>
      <c r="T1072" s="19" t="s">
        <v>121</v>
      </c>
      <c r="U1072" s="24">
        <v>2.0000000000000001E-4</v>
      </c>
    </row>
    <row r="1073" spans="1:21">
      <c r="A1073">
        <v>1072</v>
      </c>
      <c r="B1073" t="s">
        <v>59</v>
      </c>
      <c r="C1073">
        <v>2</v>
      </c>
      <c r="E1073" s="38">
        <f t="shared" si="158"/>
        <v>0</v>
      </c>
      <c r="F1073">
        <f t="shared" si="159"/>
        <v>0</v>
      </c>
      <c r="I1073" s="37">
        <f t="shared" si="157"/>
        <v>0</v>
      </c>
      <c r="L1073">
        <v>1072</v>
      </c>
      <c r="M1073">
        <f t="shared" si="160"/>
        <v>3174817</v>
      </c>
      <c r="N1073">
        <v>1</v>
      </c>
      <c r="S1073" s="19" t="s">
        <v>101</v>
      </c>
      <c r="T1073" s="19" t="s">
        <v>121</v>
      </c>
      <c r="U1073" s="24">
        <v>2.0000000000000001E-4</v>
      </c>
    </row>
    <row r="1074" spans="1:21">
      <c r="A1074">
        <v>1073</v>
      </c>
      <c r="B1074" t="s">
        <v>59</v>
      </c>
      <c r="C1074">
        <v>3</v>
      </c>
      <c r="E1074" s="38">
        <f t="shared" si="158"/>
        <v>0</v>
      </c>
      <c r="F1074">
        <f t="shared" si="159"/>
        <v>0</v>
      </c>
      <c r="I1074" s="37">
        <f t="shared" si="157"/>
        <v>0</v>
      </c>
      <c r="L1074">
        <v>1073</v>
      </c>
      <c r="M1074">
        <f t="shared" si="160"/>
        <v>3174818</v>
      </c>
      <c r="N1074">
        <v>1</v>
      </c>
      <c r="S1074" s="19" t="s">
        <v>101</v>
      </c>
      <c r="T1074" s="19" t="s">
        <v>121</v>
      </c>
      <c r="U1074" s="24">
        <v>2.0000000000000001E-4</v>
      </c>
    </row>
    <row r="1075" spans="1:21">
      <c r="A1075">
        <v>1074</v>
      </c>
      <c r="B1075" t="s">
        <v>59</v>
      </c>
      <c r="C1075">
        <v>4</v>
      </c>
      <c r="E1075" s="38">
        <f t="shared" si="158"/>
        <v>0</v>
      </c>
      <c r="F1075">
        <f t="shared" si="159"/>
        <v>0</v>
      </c>
      <c r="I1075" s="37">
        <f t="shared" si="157"/>
        <v>0</v>
      </c>
      <c r="L1075">
        <v>1074</v>
      </c>
      <c r="M1075">
        <f t="shared" si="160"/>
        <v>3174819</v>
      </c>
      <c r="N1075">
        <v>1</v>
      </c>
      <c r="S1075" s="19" t="s">
        <v>101</v>
      </c>
      <c r="T1075" s="19" t="s">
        <v>121</v>
      </c>
      <c r="U1075" s="24">
        <v>2.0000000000000001E-4</v>
      </c>
    </row>
    <row r="1076" spans="1:21">
      <c r="A1076">
        <v>1075</v>
      </c>
      <c r="B1076" t="s">
        <v>59</v>
      </c>
      <c r="C1076">
        <v>5</v>
      </c>
      <c r="E1076" s="38">
        <f t="shared" si="158"/>
        <v>0</v>
      </c>
      <c r="F1076">
        <f t="shared" si="159"/>
        <v>0</v>
      </c>
      <c r="I1076" s="37">
        <f t="shared" si="157"/>
        <v>0</v>
      </c>
      <c r="L1076">
        <v>1075</v>
      </c>
      <c r="M1076">
        <f t="shared" si="160"/>
        <v>3174820</v>
      </c>
      <c r="N1076">
        <v>1</v>
      </c>
      <c r="S1076" s="19" t="s">
        <v>102</v>
      </c>
      <c r="T1076" s="19" t="s">
        <v>121</v>
      </c>
      <c r="U1076" s="24">
        <v>2.0000000000000001E-4</v>
      </c>
    </row>
    <row r="1077" spans="1:21">
      <c r="A1077">
        <v>1076</v>
      </c>
      <c r="B1077" t="s">
        <v>59</v>
      </c>
      <c r="C1077">
        <v>6</v>
      </c>
      <c r="E1077" s="38">
        <f t="shared" si="158"/>
        <v>0</v>
      </c>
      <c r="F1077">
        <f t="shared" si="159"/>
        <v>0</v>
      </c>
      <c r="I1077" s="37">
        <f t="shared" si="157"/>
        <v>0</v>
      </c>
      <c r="L1077">
        <v>1076</v>
      </c>
      <c r="M1077">
        <f t="shared" si="160"/>
        <v>3174821</v>
      </c>
      <c r="N1077">
        <v>1</v>
      </c>
      <c r="S1077" s="19" t="s">
        <v>101</v>
      </c>
      <c r="T1077" s="19" t="s">
        <v>121</v>
      </c>
      <c r="U1077" s="24">
        <v>2.2000000000000001E-4</v>
      </c>
    </row>
    <row r="1078" spans="1:21">
      <c r="A1078">
        <v>1077</v>
      </c>
      <c r="B1078" t="s">
        <v>59</v>
      </c>
      <c r="C1078">
        <v>7</v>
      </c>
      <c r="E1078" s="38">
        <f t="shared" si="158"/>
        <v>0</v>
      </c>
      <c r="F1078">
        <f t="shared" si="159"/>
        <v>0</v>
      </c>
      <c r="I1078" s="37">
        <f t="shared" si="157"/>
        <v>0</v>
      </c>
      <c r="L1078">
        <v>1077</v>
      </c>
      <c r="M1078">
        <f t="shared" si="160"/>
        <v>3174822</v>
      </c>
      <c r="N1078">
        <v>1</v>
      </c>
      <c r="S1078" s="19" t="s">
        <v>101</v>
      </c>
      <c r="T1078" s="19" t="s">
        <v>121</v>
      </c>
      <c r="U1078" s="24">
        <v>2.2000000000000001E-4</v>
      </c>
    </row>
    <row r="1079" spans="1:21">
      <c r="A1079">
        <v>1078</v>
      </c>
      <c r="B1079" t="s">
        <v>59</v>
      </c>
      <c r="C1079">
        <v>8</v>
      </c>
      <c r="E1079" s="38">
        <f t="shared" si="158"/>
        <v>0</v>
      </c>
      <c r="F1079">
        <f t="shared" si="159"/>
        <v>0</v>
      </c>
      <c r="I1079" s="37">
        <f t="shared" si="157"/>
        <v>0</v>
      </c>
      <c r="L1079">
        <v>1078</v>
      </c>
      <c r="M1079">
        <f t="shared" si="160"/>
        <v>3174823</v>
      </c>
      <c r="N1079">
        <v>1</v>
      </c>
      <c r="S1079" s="19" t="s">
        <v>101</v>
      </c>
      <c r="T1079" s="19" t="s">
        <v>121</v>
      </c>
      <c r="U1079" s="24">
        <v>2.2000000000000001E-4</v>
      </c>
    </row>
    <row r="1080" spans="1:21">
      <c r="A1080">
        <v>1079</v>
      </c>
      <c r="B1080" t="s">
        <v>59</v>
      </c>
      <c r="C1080">
        <v>9</v>
      </c>
      <c r="E1080" s="38">
        <f t="shared" si="158"/>
        <v>0</v>
      </c>
      <c r="F1080">
        <f t="shared" si="159"/>
        <v>0</v>
      </c>
      <c r="I1080" s="37">
        <f t="shared" si="157"/>
        <v>0</v>
      </c>
      <c r="L1080">
        <v>1079</v>
      </c>
      <c r="M1080">
        <f t="shared" si="160"/>
        <v>3174824</v>
      </c>
      <c r="N1080">
        <v>1</v>
      </c>
      <c r="S1080" s="19" t="s">
        <v>101</v>
      </c>
      <c r="T1080" s="19" t="s">
        <v>121</v>
      </c>
      <c r="U1080" s="24">
        <v>2.2000000000000001E-4</v>
      </c>
    </row>
    <row r="1081" spans="1:21">
      <c r="A1081">
        <v>1080</v>
      </c>
      <c r="B1081" t="s">
        <v>59</v>
      </c>
      <c r="C1081">
        <v>10</v>
      </c>
      <c r="E1081" s="38">
        <f t="shared" si="158"/>
        <v>0</v>
      </c>
      <c r="F1081">
        <f t="shared" si="159"/>
        <v>0</v>
      </c>
      <c r="I1081" s="37">
        <f t="shared" si="157"/>
        <v>0</v>
      </c>
      <c r="L1081">
        <v>1080</v>
      </c>
      <c r="M1081">
        <f t="shared" si="160"/>
        <v>3174825</v>
      </c>
      <c r="N1081">
        <v>1</v>
      </c>
      <c r="S1081" s="19" t="s">
        <v>102</v>
      </c>
      <c r="T1081" s="19" t="s">
        <v>121</v>
      </c>
      <c r="U1081" s="24">
        <v>2.2000000000000001E-4</v>
      </c>
    </row>
    <row r="1082" spans="1:21">
      <c r="A1082">
        <v>1081</v>
      </c>
      <c r="B1082" t="s">
        <v>60</v>
      </c>
      <c r="C1082">
        <v>1</v>
      </c>
      <c r="E1082" s="38">
        <f t="shared" si="158"/>
        <v>0</v>
      </c>
      <c r="F1082">
        <f t="shared" si="159"/>
        <v>0</v>
      </c>
      <c r="I1082" s="37">
        <f t="shared" si="157"/>
        <v>0</v>
      </c>
      <c r="L1082">
        <v>1081</v>
      </c>
      <c r="M1082">
        <f t="shared" si="160"/>
        <v>3174826</v>
      </c>
      <c r="N1082">
        <v>1</v>
      </c>
      <c r="S1082" s="19" t="s">
        <v>101</v>
      </c>
      <c r="T1082" s="19" t="s">
        <v>121</v>
      </c>
      <c r="U1082" s="24">
        <v>2.2000000000000001E-4</v>
      </c>
    </row>
    <row r="1083" spans="1:21">
      <c r="A1083">
        <v>1082</v>
      </c>
      <c r="B1083" t="s">
        <v>60</v>
      </c>
      <c r="C1083">
        <v>2</v>
      </c>
      <c r="E1083" s="38">
        <f t="shared" si="158"/>
        <v>0</v>
      </c>
      <c r="F1083">
        <f t="shared" si="159"/>
        <v>0</v>
      </c>
      <c r="I1083" s="37">
        <f t="shared" si="157"/>
        <v>0</v>
      </c>
      <c r="L1083">
        <v>1082</v>
      </c>
      <c r="M1083">
        <f t="shared" si="160"/>
        <v>3174827</v>
      </c>
      <c r="N1083">
        <v>1</v>
      </c>
      <c r="S1083" s="19" t="s">
        <v>101</v>
      </c>
      <c r="T1083" s="19" t="s">
        <v>121</v>
      </c>
      <c r="U1083" s="24">
        <v>2.2000000000000001E-4</v>
      </c>
    </row>
    <row r="1084" spans="1:21">
      <c r="A1084">
        <v>1083</v>
      </c>
      <c r="B1084" t="s">
        <v>60</v>
      </c>
      <c r="C1084">
        <v>3</v>
      </c>
      <c r="E1084" s="38">
        <f t="shared" si="158"/>
        <v>0</v>
      </c>
      <c r="F1084">
        <f t="shared" si="159"/>
        <v>0</v>
      </c>
      <c r="I1084" s="37">
        <f t="shared" si="157"/>
        <v>0</v>
      </c>
      <c r="L1084">
        <v>1083</v>
      </c>
      <c r="M1084">
        <f t="shared" si="160"/>
        <v>3174828</v>
      </c>
      <c r="N1084">
        <v>1</v>
      </c>
      <c r="S1084" s="19" t="s">
        <v>101</v>
      </c>
      <c r="T1084" s="19" t="s">
        <v>121</v>
      </c>
      <c r="U1084" s="24">
        <v>2.2000000000000001E-4</v>
      </c>
    </row>
    <row r="1085" spans="1:21">
      <c r="A1085">
        <v>1084</v>
      </c>
      <c r="B1085" t="s">
        <v>60</v>
      </c>
      <c r="C1085">
        <v>4</v>
      </c>
      <c r="E1085" s="38">
        <f t="shared" si="158"/>
        <v>0</v>
      </c>
      <c r="F1085">
        <f t="shared" si="159"/>
        <v>0</v>
      </c>
      <c r="I1085" s="37">
        <f t="shared" si="157"/>
        <v>0</v>
      </c>
      <c r="L1085">
        <v>1084</v>
      </c>
      <c r="M1085">
        <f t="shared" si="160"/>
        <v>3174829</v>
      </c>
      <c r="N1085">
        <v>1</v>
      </c>
      <c r="S1085" s="19" t="s">
        <v>101</v>
      </c>
      <c r="T1085" s="19" t="s">
        <v>121</v>
      </c>
      <c r="U1085" s="24">
        <v>2.2000000000000001E-4</v>
      </c>
    </row>
    <row r="1086" spans="1:21">
      <c r="A1086">
        <v>1085</v>
      </c>
      <c r="B1086" t="s">
        <v>60</v>
      </c>
      <c r="C1086">
        <v>5</v>
      </c>
      <c r="E1086" s="38">
        <f t="shared" si="158"/>
        <v>0</v>
      </c>
      <c r="F1086">
        <f t="shared" si="159"/>
        <v>0</v>
      </c>
      <c r="I1086" s="37">
        <f t="shared" si="157"/>
        <v>0</v>
      </c>
      <c r="L1086">
        <v>1085</v>
      </c>
      <c r="M1086">
        <f t="shared" si="160"/>
        <v>3174830</v>
      </c>
      <c r="N1086">
        <v>1</v>
      </c>
      <c r="S1086" s="19" t="s">
        <v>102</v>
      </c>
      <c r="T1086" s="19" t="s">
        <v>121</v>
      </c>
      <c r="U1086" s="24">
        <v>2.2000000000000001E-4</v>
      </c>
    </row>
    <row r="1087" spans="1:21">
      <c r="A1087">
        <v>1086</v>
      </c>
      <c r="B1087" t="s">
        <v>60</v>
      </c>
      <c r="C1087">
        <v>6</v>
      </c>
      <c r="E1087" s="38">
        <f t="shared" si="158"/>
        <v>0</v>
      </c>
      <c r="F1087">
        <f t="shared" si="159"/>
        <v>0</v>
      </c>
      <c r="I1087" s="37">
        <f t="shared" si="157"/>
        <v>0</v>
      </c>
      <c r="L1087">
        <v>1086</v>
      </c>
      <c r="M1087">
        <f t="shared" si="160"/>
        <v>3174831</v>
      </c>
      <c r="N1087">
        <v>1</v>
      </c>
      <c r="S1087" s="19" t="s">
        <v>101</v>
      </c>
      <c r="T1087" s="19" t="s">
        <v>121</v>
      </c>
      <c r="U1087" s="24">
        <v>2.2000000000000001E-4</v>
      </c>
    </row>
    <row r="1088" spans="1:21">
      <c r="A1088">
        <v>1087</v>
      </c>
      <c r="B1088" t="s">
        <v>60</v>
      </c>
      <c r="C1088">
        <v>7</v>
      </c>
      <c r="E1088" s="38">
        <f t="shared" si="158"/>
        <v>0</v>
      </c>
      <c r="F1088">
        <f t="shared" si="159"/>
        <v>0</v>
      </c>
      <c r="I1088" s="37">
        <f t="shared" si="157"/>
        <v>0</v>
      </c>
      <c r="L1088">
        <v>1087</v>
      </c>
      <c r="M1088">
        <f t="shared" si="160"/>
        <v>3174832</v>
      </c>
      <c r="N1088">
        <v>1</v>
      </c>
      <c r="S1088" s="19" t="s">
        <v>101</v>
      </c>
      <c r="T1088" s="19" t="s">
        <v>121</v>
      </c>
      <c r="U1088" s="24">
        <v>2.2000000000000001E-4</v>
      </c>
    </row>
    <row r="1089" spans="1:21">
      <c r="A1089">
        <v>1088</v>
      </c>
      <c r="B1089" t="s">
        <v>60</v>
      </c>
      <c r="C1089">
        <v>8</v>
      </c>
      <c r="E1089" s="38">
        <f t="shared" si="158"/>
        <v>0</v>
      </c>
      <c r="F1089">
        <f t="shared" si="159"/>
        <v>0</v>
      </c>
      <c r="I1089" s="37">
        <f t="shared" si="157"/>
        <v>0</v>
      </c>
      <c r="L1089">
        <v>1088</v>
      </c>
      <c r="M1089">
        <f t="shared" si="160"/>
        <v>3174833</v>
      </c>
      <c r="N1089">
        <v>1</v>
      </c>
      <c r="S1089" s="19" t="s">
        <v>101</v>
      </c>
      <c r="T1089" s="19" t="s">
        <v>121</v>
      </c>
      <c r="U1089" s="24">
        <v>2.2000000000000001E-4</v>
      </c>
    </row>
    <row r="1090" spans="1:21">
      <c r="A1090">
        <v>1089</v>
      </c>
      <c r="B1090" t="s">
        <v>60</v>
      </c>
      <c r="C1090">
        <v>9</v>
      </c>
      <c r="E1090" s="38">
        <f t="shared" si="158"/>
        <v>0</v>
      </c>
      <c r="F1090">
        <f t="shared" si="159"/>
        <v>0</v>
      </c>
      <c r="I1090" s="37">
        <f t="shared" si="157"/>
        <v>0</v>
      </c>
      <c r="L1090">
        <v>1089</v>
      </c>
      <c r="M1090">
        <f t="shared" si="160"/>
        <v>3174834</v>
      </c>
      <c r="N1090">
        <v>1</v>
      </c>
      <c r="S1090" s="19" t="s">
        <v>101</v>
      </c>
      <c r="T1090" s="19" t="s">
        <v>121</v>
      </c>
      <c r="U1090" s="24">
        <v>2.2000000000000001E-4</v>
      </c>
    </row>
    <row r="1091" spans="1:21">
      <c r="A1091">
        <v>1090</v>
      </c>
      <c r="B1091" t="s">
        <v>60</v>
      </c>
      <c r="C1091">
        <v>10</v>
      </c>
      <c r="E1091" s="38">
        <f t="shared" si="158"/>
        <v>0</v>
      </c>
      <c r="F1091">
        <f t="shared" si="159"/>
        <v>0</v>
      </c>
      <c r="I1091" s="37">
        <f t="shared" si="157"/>
        <v>0</v>
      </c>
      <c r="L1091">
        <v>1090</v>
      </c>
      <c r="M1091">
        <f t="shared" si="160"/>
        <v>3174835</v>
      </c>
      <c r="N1091">
        <v>1</v>
      </c>
      <c r="S1091" s="19" t="s">
        <v>102</v>
      </c>
      <c r="T1091" s="19" t="s">
        <v>121</v>
      </c>
      <c r="U1091" s="24">
        <v>2.2000000000000001E-4</v>
      </c>
    </row>
    <row r="1092" spans="1:21">
      <c r="A1092">
        <v>1091</v>
      </c>
      <c r="B1092" t="s">
        <v>56</v>
      </c>
      <c r="C1092">
        <v>1</v>
      </c>
      <c r="E1092" s="38">
        <f t="shared" si="158"/>
        <v>0</v>
      </c>
      <c r="F1092">
        <f t="shared" si="159"/>
        <v>0</v>
      </c>
      <c r="I1092" s="37">
        <f t="shared" si="157"/>
        <v>0</v>
      </c>
      <c r="L1092">
        <v>1091</v>
      </c>
      <c r="M1092">
        <f t="shared" si="160"/>
        <v>3174836</v>
      </c>
      <c r="N1092">
        <v>1</v>
      </c>
      <c r="S1092" s="19" t="s">
        <v>101</v>
      </c>
      <c r="T1092" s="19" t="s">
        <v>121</v>
      </c>
      <c r="U1092" s="24">
        <v>2.2000000000000001E-4</v>
      </c>
    </row>
    <row r="1093" spans="1:21">
      <c r="A1093">
        <v>1092</v>
      </c>
      <c r="B1093" t="s">
        <v>56</v>
      </c>
      <c r="C1093">
        <v>2</v>
      </c>
      <c r="E1093" s="38">
        <f t="shared" si="158"/>
        <v>0</v>
      </c>
      <c r="F1093">
        <f t="shared" si="159"/>
        <v>0</v>
      </c>
      <c r="I1093" s="37">
        <f t="shared" ref="I1093:I1156" si="161">H1093-H1092</f>
        <v>0</v>
      </c>
      <c r="L1093">
        <v>1092</v>
      </c>
      <c r="M1093">
        <f t="shared" si="160"/>
        <v>3174837</v>
      </c>
      <c r="N1093">
        <v>1</v>
      </c>
      <c r="S1093" s="19" t="s">
        <v>101</v>
      </c>
      <c r="T1093" s="19" t="s">
        <v>121</v>
      </c>
      <c r="U1093" s="24">
        <v>2.2000000000000001E-4</v>
      </c>
    </row>
    <row r="1094" spans="1:21">
      <c r="A1094">
        <v>1093</v>
      </c>
      <c r="B1094" t="s">
        <v>56</v>
      </c>
      <c r="C1094">
        <v>3</v>
      </c>
      <c r="E1094" s="38">
        <f t="shared" si="158"/>
        <v>0</v>
      </c>
      <c r="F1094">
        <f t="shared" si="159"/>
        <v>0</v>
      </c>
      <c r="I1094" s="37">
        <f t="shared" si="161"/>
        <v>0</v>
      </c>
      <c r="L1094">
        <v>1093</v>
      </c>
      <c r="M1094">
        <f t="shared" si="160"/>
        <v>3174838</v>
      </c>
      <c r="N1094">
        <v>1</v>
      </c>
      <c r="S1094" s="19" t="s">
        <v>101</v>
      </c>
      <c r="T1094" s="19" t="s">
        <v>121</v>
      </c>
      <c r="U1094" s="24">
        <v>2.2000000000000001E-4</v>
      </c>
    </row>
    <row r="1095" spans="1:21">
      <c r="A1095">
        <v>1094</v>
      </c>
      <c r="B1095" t="s">
        <v>56</v>
      </c>
      <c r="C1095">
        <v>4</v>
      </c>
      <c r="E1095" s="38">
        <f t="shared" si="158"/>
        <v>0</v>
      </c>
      <c r="F1095">
        <f t="shared" si="159"/>
        <v>0</v>
      </c>
      <c r="I1095" s="37">
        <f t="shared" si="161"/>
        <v>0</v>
      </c>
      <c r="L1095">
        <v>1094</v>
      </c>
      <c r="M1095">
        <f t="shared" si="160"/>
        <v>3174839</v>
      </c>
      <c r="N1095">
        <v>1</v>
      </c>
      <c r="S1095" s="19" t="s">
        <v>101</v>
      </c>
      <c r="T1095" s="19" t="s">
        <v>121</v>
      </c>
      <c r="U1095" s="24">
        <v>2.2000000000000001E-4</v>
      </c>
    </row>
    <row r="1096" spans="1:21">
      <c r="A1096">
        <v>1095</v>
      </c>
      <c r="B1096" t="s">
        <v>56</v>
      </c>
      <c r="C1096">
        <v>5</v>
      </c>
      <c r="E1096" s="38">
        <f t="shared" si="158"/>
        <v>0</v>
      </c>
      <c r="F1096">
        <f t="shared" si="159"/>
        <v>0</v>
      </c>
      <c r="I1096" s="37">
        <f t="shared" si="161"/>
        <v>0</v>
      </c>
      <c r="L1096">
        <v>1095</v>
      </c>
      <c r="M1096">
        <f t="shared" si="160"/>
        <v>3174840</v>
      </c>
      <c r="N1096">
        <v>1</v>
      </c>
      <c r="S1096" s="19" t="s">
        <v>102</v>
      </c>
      <c r="T1096" s="19" t="s">
        <v>121</v>
      </c>
      <c r="U1096" s="24">
        <v>2.2000000000000001E-4</v>
      </c>
    </row>
    <row r="1097" spans="1:21">
      <c r="A1097">
        <v>1096</v>
      </c>
      <c r="B1097" t="s">
        <v>56</v>
      </c>
      <c r="C1097">
        <v>6</v>
      </c>
      <c r="E1097" s="38">
        <f t="shared" si="158"/>
        <v>0</v>
      </c>
      <c r="F1097">
        <f t="shared" si="159"/>
        <v>0</v>
      </c>
      <c r="I1097" s="37">
        <f t="shared" si="161"/>
        <v>0</v>
      </c>
      <c r="L1097">
        <v>1096</v>
      </c>
      <c r="M1097">
        <f t="shared" si="160"/>
        <v>3174841</v>
      </c>
      <c r="N1097">
        <v>1</v>
      </c>
      <c r="S1097" s="19" t="s">
        <v>101</v>
      </c>
      <c r="T1097" s="19" t="s">
        <v>121</v>
      </c>
      <c r="U1097" s="24">
        <v>2.2000000000000001E-4</v>
      </c>
    </row>
    <row r="1098" spans="1:21">
      <c r="A1098">
        <v>1097</v>
      </c>
      <c r="B1098" t="s">
        <v>56</v>
      </c>
      <c r="C1098">
        <v>7</v>
      </c>
      <c r="E1098" s="38">
        <f t="shared" si="158"/>
        <v>0</v>
      </c>
      <c r="F1098">
        <f t="shared" si="159"/>
        <v>0</v>
      </c>
      <c r="I1098" s="37">
        <f t="shared" si="161"/>
        <v>0</v>
      </c>
      <c r="L1098">
        <v>1097</v>
      </c>
      <c r="M1098">
        <f t="shared" si="160"/>
        <v>3174842</v>
      </c>
      <c r="N1098">
        <v>1</v>
      </c>
      <c r="S1098" s="19" t="s">
        <v>101</v>
      </c>
      <c r="T1098" s="19" t="s">
        <v>121</v>
      </c>
      <c r="U1098" s="24">
        <v>2.2000000000000001E-4</v>
      </c>
    </row>
    <row r="1099" spans="1:21">
      <c r="A1099">
        <v>1098</v>
      </c>
      <c r="B1099" t="s">
        <v>56</v>
      </c>
      <c r="C1099">
        <v>8</v>
      </c>
      <c r="E1099" s="38">
        <f t="shared" si="158"/>
        <v>0</v>
      </c>
      <c r="F1099">
        <f t="shared" si="159"/>
        <v>0</v>
      </c>
      <c r="I1099" s="37">
        <f t="shared" si="161"/>
        <v>0</v>
      </c>
      <c r="L1099">
        <v>1098</v>
      </c>
      <c r="M1099">
        <f t="shared" si="160"/>
        <v>3174843</v>
      </c>
      <c r="N1099">
        <v>1</v>
      </c>
      <c r="S1099" s="19" t="s">
        <v>101</v>
      </c>
      <c r="T1099" s="19" t="s">
        <v>121</v>
      </c>
      <c r="U1099" s="24">
        <v>2.2000000000000001E-4</v>
      </c>
    </row>
    <row r="1100" spans="1:21">
      <c r="A1100">
        <v>1099</v>
      </c>
      <c r="B1100" t="s">
        <v>56</v>
      </c>
      <c r="C1100">
        <v>9</v>
      </c>
      <c r="E1100" s="38">
        <f t="shared" si="158"/>
        <v>0</v>
      </c>
      <c r="F1100">
        <f t="shared" si="159"/>
        <v>0</v>
      </c>
      <c r="I1100" s="37">
        <f t="shared" si="161"/>
        <v>0</v>
      </c>
      <c r="L1100">
        <v>1099</v>
      </c>
      <c r="M1100">
        <f t="shared" si="160"/>
        <v>3174844</v>
      </c>
      <c r="N1100">
        <v>1</v>
      </c>
      <c r="S1100" s="19" t="s">
        <v>101</v>
      </c>
      <c r="T1100" s="19" t="s">
        <v>121</v>
      </c>
      <c r="U1100" s="24">
        <v>2.2000000000000001E-4</v>
      </c>
    </row>
    <row r="1101" spans="1:21">
      <c r="A1101">
        <v>1100</v>
      </c>
      <c r="B1101" t="s">
        <v>56</v>
      </c>
      <c r="C1101">
        <v>10</v>
      </c>
      <c r="E1101" s="38">
        <f t="shared" si="158"/>
        <v>0</v>
      </c>
      <c r="F1101">
        <f t="shared" si="159"/>
        <v>0</v>
      </c>
      <c r="I1101" s="37">
        <f t="shared" si="161"/>
        <v>0</v>
      </c>
      <c r="L1101">
        <v>1100</v>
      </c>
      <c r="M1101">
        <f t="shared" si="160"/>
        <v>3174845</v>
      </c>
      <c r="N1101">
        <v>1</v>
      </c>
      <c r="S1101" s="19" t="s">
        <v>102</v>
      </c>
      <c r="T1101" s="19" t="s">
        <v>121</v>
      </c>
      <c r="U1101" s="24">
        <v>2.2000000000000001E-4</v>
      </c>
    </row>
    <row r="1102" spans="1:21">
      <c r="A1102">
        <v>1101</v>
      </c>
      <c r="B1102" t="s">
        <v>57</v>
      </c>
      <c r="C1102">
        <v>1</v>
      </c>
      <c r="E1102" s="38">
        <f t="shared" si="158"/>
        <v>0</v>
      </c>
      <c r="F1102">
        <f t="shared" si="159"/>
        <v>0</v>
      </c>
      <c r="I1102" s="37">
        <f t="shared" si="161"/>
        <v>0</v>
      </c>
      <c r="L1102">
        <v>1101</v>
      </c>
      <c r="M1102">
        <f t="shared" si="160"/>
        <v>3174846</v>
      </c>
      <c r="N1102">
        <v>1</v>
      </c>
      <c r="S1102" s="19" t="s">
        <v>101</v>
      </c>
      <c r="T1102" s="19" t="s">
        <v>121</v>
      </c>
      <c r="U1102" s="24">
        <v>2.2000000000000001E-4</v>
      </c>
    </row>
    <row r="1103" spans="1:21">
      <c r="A1103">
        <v>1102</v>
      </c>
      <c r="B1103" t="s">
        <v>57</v>
      </c>
      <c r="C1103">
        <v>2</v>
      </c>
      <c r="E1103" s="38">
        <f t="shared" si="158"/>
        <v>0</v>
      </c>
      <c r="F1103">
        <f t="shared" si="159"/>
        <v>0</v>
      </c>
      <c r="I1103" s="37">
        <f t="shared" si="161"/>
        <v>0</v>
      </c>
      <c r="L1103">
        <v>1102</v>
      </c>
      <c r="M1103">
        <f t="shared" si="160"/>
        <v>3174847</v>
      </c>
      <c r="N1103">
        <v>1</v>
      </c>
      <c r="S1103" s="19" t="s">
        <v>101</v>
      </c>
      <c r="T1103" s="19" t="s">
        <v>121</v>
      </c>
      <c r="U1103" s="24">
        <v>2.2000000000000001E-4</v>
      </c>
    </row>
    <row r="1104" spans="1:21">
      <c r="A1104">
        <v>1103</v>
      </c>
      <c r="B1104" t="s">
        <v>57</v>
      </c>
      <c r="C1104">
        <v>3</v>
      </c>
      <c r="E1104" s="38">
        <f t="shared" si="158"/>
        <v>0</v>
      </c>
      <c r="F1104">
        <f t="shared" si="159"/>
        <v>0</v>
      </c>
      <c r="I1104" s="37">
        <f t="shared" si="161"/>
        <v>0</v>
      </c>
      <c r="L1104">
        <v>1103</v>
      </c>
      <c r="M1104">
        <f t="shared" si="160"/>
        <v>3174848</v>
      </c>
      <c r="N1104">
        <v>1</v>
      </c>
      <c r="S1104" s="19" t="s">
        <v>101</v>
      </c>
      <c r="T1104" s="19" t="s">
        <v>121</v>
      </c>
      <c r="U1104" s="24">
        <v>2.2000000000000001E-4</v>
      </c>
    </row>
    <row r="1105" spans="1:21">
      <c r="A1105">
        <v>1104</v>
      </c>
      <c r="B1105" t="s">
        <v>57</v>
      </c>
      <c r="C1105">
        <v>4</v>
      </c>
      <c r="E1105" s="38">
        <f t="shared" si="158"/>
        <v>0</v>
      </c>
      <c r="F1105">
        <f t="shared" si="159"/>
        <v>0</v>
      </c>
      <c r="I1105" s="37">
        <f t="shared" si="161"/>
        <v>0</v>
      </c>
      <c r="L1105">
        <v>1104</v>
      </c>
      <c r="M1105">
        <f t="shared" si="160"/>
        <v>3174849</v>
      </c>
      <c r="N1105">
        <v>1</v>
      </c>
      <c r="S1105" s="19" t="s">
        <v>101</v>
      </c>
      <c r="T1105" s="19" t="s">
        <v>121</v>
      </c>
      <c r="U1105" s="24">
        <v>2.2000000000000001E-4</v>
      </c>
    </row>
    <row r="1106" spans="1:21">
      <c r="A1106">
        <v>1105</v>
      </c>
      <c r="B1106" t="s">
        <v>57</v>
      </c>
      <c r="C1106">
        <v>5</v>
      </c>
      <c r="E1106" s="38">
        <f t="shared" si="158"/>
        <v>0</v>
      </c>
      <c r="F1106">
        <f t="shared" si="159"/>
        <v>0</v>
      </c>
      <c r="I1106" s="37">
        <f t="shared" si="161"/>
        <v>0</v>
      </c>
      <c r="L1106">
        <v>1105</v>
      </c>
      <c r="M1106">
        <f t="shared" si="160"/>
        <v>3174850</v>
      </c>
      <c r="N1106">
        <v>1</v>
      </c>
      <c r="S1106" s="19" t="s">
        <v>102</v>
      </c>
      <c r="T1106" s="19" t="s">
        <v>121</v>
      </c>
      <c r="U1106" s="24">
        <v>2.2000000000000001E-4</v>
      </c>
    </row>
    <row r="1107" spans="1:21">
      <c r="A1107">
        <v>1106</v>
      </c>
      <c r="B1107" t="s">
        <v>57</v>
      </c>
      <c r="C1107">
        <v>6</v>
      </c>
      <c r="E1107" s="38">
        <f t="shared" si="158"/>
        <v>0</v>
      </c>
      <c r="F1107">
        <f t="shared" si="159"/>
        <v>0</v>
      </c>
      <c r="I1107" s="37">
        <f t="shared" si="161"/>
        <v>0</v>
      </c>
      <c r="L1107">
        <v>1106</v>
      </c>
      <c r="M1107">
        <f t="shared" si="160"/>
        <v>3174851</v>
      </c>
      <c r="N1107">
        <v>1</v>
      </c>
      <c r="S1107" s="19" t="s">
        <v>101</v>
      </c>
      <c r="T1107" s="19" t="s">
        <v>121</v>
      </c>
      <c r="U1107" s="24">
        <v>2.2000000000000001E-4</v>
      </c>
    </row>
    <row r="1108" spans="1:21">
      <c r="A1108">
        <v>1107</v>
      </c>
      <c r="B1108" t="s">
        <v>57</v>
      </c>
      <c r="C1108">
        <v>7</v>
      </c>
      <c r="E1108" s="38">
        <f t="shared" si="158"/>
        <v>0</v>
      </c>
      <c r="F1108">
        <f t="shared" si="159"/>
        <v>0</v>
      </c>
      <c r="I1108" s="37">
        <f t="shared" si="161"/>
        <v>0</v>
      </c>
      <c r="L1108">
        <v>1107</v>
      </c>
      <c r="M1108">
        <f t="shared" si="160"/>
        <v>3174852</v>
      </c>
      <c r="N1108">
        <v>1</v>
      </c>
      <c r="S1108" s="19" t="s">
        <v>101</v>
      </c>
      <c r="T1108" s="19" t="s">
        <v>121</v>
      </c>
      <c r="U1108" s="24">
        <v>2.2000000000000001E-4</v>
      </c>
    </row>
    <row r="1109" spans="1:21">
      <c r="A1109">
        <v>1108</v>
      </c>
      <c r="B1109" t="s">
        <v>57</v>
      </c>
      <c r="C1109">
        <v>8</v>
      </c>
      <c r="E1109" s="38">
        <f t="shared" si="158"/>
        <v>0</v>
      </c>
      <c r="F1109">
        <f t="shared" si="159"/>
        <v>0</v>
      </c>
      <c r="I1109" s="37">
        <f t="shared" si="161"/>
        <v>0</v>
      </c>
      <c r="L1109">
        <v>1108</v>
      </c>
      <c r="M1109">
        <f t="shared" si="160"/>
        <v>3174853</v>
      </c>
      <c r="N1109">
        <v>1</v>
      </c>
      <c r="S1109" s="19" t="s">
        <v>101</v>
      </c>
      <c r="T1109" s="19" t="s">
        <v>121</v>
      </c>
      <c r="U1109" s="24">
        <v>2.2000000000000001E-4</v>
      </c>
    </row>
    <row r="1110" spans="1:21">
      <c r="A1110">
        <v>1109</v>
      </c>
      <c r="B1110" t="s">
        <v>57</v>
      </c>
      <c r="C1110">
        <v>9</v>
      </c>
      <c r="E1110" s="38">
        <f t="shared" si="158"/>
        <v>0</v>
      </c>
      <c r="F1110">
        <f t="shared" si="159"/>
        <v>0</v>
      </c>
      <c r="I1110" s="37">
        <f t="shared" si="161"/>
        <v>0</v>
      </c>
      <c r="L1110">
        <v>1109</v>
      </c>
      <c r="M1110">
        <f t="shared" si="160"/>
        <v>3174854</v>
      </c>
      <c r="N1110">
        <v>1</v>
      </c>
      <c r="S1110" s="19" t="s">
        <v>101</v>
      </c>
      <c r="T1110" s="19" t="s">
        <v>121</v>
      </c>
      <c r="U1110" s="24">
        <v>2.2000000000000001E-4</v>
      </c>
    </row>
    <row r="1111" spans="1:21">
      <c r="A1111">
        <v>1110</v>
      </c>
      <c r="B1111" t="s">
        <v>57</v>
      </c>
      <c r="C1111">
        <v>10</v>
      </c>
      <c r="E1111" s="38">
        <f t="shared" si="158"/>
        <v>0</v>
      </c>
      <c r="F1111">
        <f t="shared" si="159"/>
        <v>0</v>
      </c>
      <c r="I1111" s="37">
        <f t="shared" si="161"/>
        <v>0</v>
      </c>
      <c r="L1111">
        <v>1110</v>
      </c>
      <c r="M1111">
        <f t="shared" si="160"/>
        <v>3174855</v>
      </c>
      <c r="N1111">
        <v>1</v>
      </c>
      <c r="S1111" s="19" t="s">
        <v>102</v>
      </c>
      <c r="T1111" s="19" t="s">
        <v>121</v>
      </c>
      <c r="U1111" s="24">
        <v>2.2000000000000001E-4</v>
      </c>
    </row>
    <row r="1112" spans="1:21">
      <c r="A1112">
        <v>1111</v>
      </c>
      <c r="B1112" t="s">
        <v>58</v>
      </c>
      <c r="C1112">
        <v>1</v>
      </c>
      <c r="E1112" s="38">
        <f t="shared" si="158"/>
        <v>0</v>
      </c>
      <c r="F1112">
        <f t="shared" si="159"/>
        <v>0</v>
      </c>
      <c r="I1112" s="37">
        <f t="shared" si="161"/>
        <v>0</v>
      </c>
      <c r="L1112">
        <v>1111</v>
      </c>
      <c r="M1112">
        <f t="shared" si="160"/>
        <v>3174856</v>
      </c>
      <c r="N1112">
        <v>1</v>
      </c>
      <c r="S1112" s="19" t="s">
        <v>101</v>
      </c>
      <c r="T1112" s="19" t="s">
        <v>121</v>
      </c>
      <c r="U1112" s="24">
        <v>2.2000000000000001E-4</v>
      </c>
    </row>
    <row r="1113" spans="1:21">
      <c r="A1113">
        <v>1112</v>
      </c>
      <c r="B1113" t="s">
        <v>58</v>
      </c>
      <c r="C1113">
        <v>2</v>
      </c>
      <c r="E1113" s="38">
        <f t="shared" si="158"/>
        <v>0</v>
      </c>
      <c r="F1113">
        <f t="shared" si="159"/>
        <v>0</v>
      </c>
      <c r="I1113" s="37">
        <f t="shared" si="161"/>
        <v>0</v>
      </c>
      <c r="L1113">
        <v>1112</v>
      </c>
      <c r="M1113">
        <f t="shared" si="160"/>
        <v>3174857</v>
      </c>
      <c r="N1113">
        <v>1</v>
      </c>
      <c r="S1113" s="19" t="s">
        <v>101</v>
      </c>
      <c r="T1113" s="19" t="s">
        <v>121</v>
      </c>
      <c r="U1113" s="24">
        <v>2.2000000000000001E-4</v>
      </c>
    </row>
    <row r="1114" spans="1:21">
      <c r="A1114">
        <v>1113</v>
      </c>
      <c r="B1114" t="s">
        <v>58</v>
      </c>
      <c r="C1114">
        <v>3</v>
      </c>
      <c r="E1114" s="38">
        <f t="shared" si="158"/>
        <v>0</v>
      </c>
      <c r="F1114">
        <f t="shared" si="159"/>
        <v>0</v>
      </c>
      <c r="I1114" s="37">
        <f t="shared" si="161"/>
        <v>0</v>
      </c>
      <c r="L1114">
        <v>1113</v>
      </c>
      <c r="M1114">
        <f t="shared" si="160"/>
        <v>3174858</v>
      </c>
      <c r="N1114">
        <v>1</v>
      </c>
      <c r="S1114" s="19" t="s">
        <v>101</v>
      </c>
      <c r="T1114" s="19" t="s">
        <v>121</v>
      </c>
      <c r="U1114" s="24">
        <v>2.2000000000000001E-4</v>
      </c>
    </row>
    <row r="1115" spans="1:21">
      <c r="A1115">
        <v>1114</v>
      </c>
      <c r="B1115" t="s">
        <v>58</v>
      </c>
      <c r="C1115">
        <v>4</v>
      </c>
      <c r="E1115" s="38">
        <f t="shared" si="158"/>
        <v>0</v>
      </c>
      <c r="F1115">
        <f t="shared" si="159"/>
        <v>0</v>
      </c>
      <c r="I1115" s="37">
        <f t="shared" si="161"/>
        <v>0</v>
      </c>
      <c r="L1115">
        <v>1114</v>
      </c>
      <c r="M1115">
        <f t="shared" si="160"/>
        <v>3174859</v>
      </c>
      <c r="N1115">
        <v>1</v>
      </c>
      <c r="S1115" s="19" t="s">
        <v>101</v>
      </c>
      <c r="T1115" s="19" t="s">
        <v>121</v>
      </c>
      <c r="U1115" s="24">
        <v>2.2000000000000001E-4</v>
      </c>
    </row>
    <row r="1116" spans="1:21">
      <c r="A1116">
        <v>1115</v>
      </c>
      <c r="B1116" t="s">
        <v>58</v>
      </c>
      <c r="C1116">
        <v>5</v>
      </c>
      <c r="E1116" s="38">
        <f t="shared" si="158"/>
        <v>0</v>
      </c>
      <c r="F1116">
        <f t="shared" si="159"/>
        <v>0</v>
      </c>
      <c r="I1116" s="37">
        <f t="shared" si="161"/>
        <v>0</v>
      </c>
      <c r="L1116">
        <v>1115</v>
      </c>
      <c r="M1116">
        <f t="shared" si="160"/>
        <v>3174860</v>
      </c>
      <c r="N1116">
        <v>1</v>
      </c>
      <c r="S1116" s="19" t="s">
        <v>102</v>
      </c>
      <c r="T1116" s="19" t="s">
        <v>121</v>
      </c>
      <c r="U1116" s="24">
        <v>2.2000000000000001E-4</v>
      </c>
    </row>
    <row r="1117" spans="1:21">
      <c r="A1117">
        <v>1116</v>
      </c>
      <c r="B1117" t="s">
        <v>58</v>
      </c>
      <c r="C1117">
        <v>6</v>
      </c>
      <c r="E1117" s="38">
        <f t="shared" si="158"/>
        <v>0</v>
      </c>
      <c r="F1117">
        <f t="shared" si="159"/>
        <v>0</v>
      </c>
      <c r="I1117" s="37">
        <f t="shared" si="161"/>
        <v>0</v>
      </c>
      <c r="L1117">
        <v>1116</v>
      </c>
      <c r="M1117">
        <f t="shared" si="160"/>
        <v>3174861</v>
      </c>
      <c r="N1117">
        <v>1</v>
      </c>
      <c r="S1117" s="19" t="s">
        <v>101</v>
      </c>
      <c r="T1117" s="19" t="s">
        <v>121</v>
      </c>
      <c r="U1117" s="24">
        <v>2.2000000000000001E-4</v>
      </c>
    </row>
    <row r="1118" spans="1:21">
      <c r="A1118">
        <v>1117</v>
      </c>
      <c r="B1118" t="s">
        <v>58</v>
      </c>
      <c r="C1118">
        <v>7</v>
      </c>
      <c r="E1118" s="38">
        <f t="shared" ref="E1118:E1181" si="162">D1118-D1117</f>
        <v>0</v>
      </c>
      <c r="F1118">
        <f t="shared" si="159"/>
        <v>0</v>
      </c>
      <c r="I1118" s="37">
        <f t="shared" si="161"/>
        <v>0</v>
      </c>
      <c r="L1118">
        <v>1117</v>
      </c>
      <c r="M1118">
        <f t="shared" si="160"/>
        <v>3174862</v>
      </c>
      <c r="N1118">
        <v>1</v>
      </c>
      <c r="S1118" s="19" t="s">
        <v>101</v>
      </c>
      <c r="T1118" s="19" t="s">
        <v>121</v>
      </c>
      <c r="U1118" s="24">
        <v>2.2000000000000001E-4</v>
      </c>
    </row>
    <row r="1119" spans="1:21">
      <c r="A1119">
        <v>1118</v>
      </c>
      <c r="B1119" t="s">
        <v>58</v>
      </c>
      <c r="C1119">
        <v>8</v>
      </c>
      <c r="E1119" s="38">
        <f t="shared" si="162"/>
        <v>0</v>
      </c>
      <c r="F1119">
        <f t="shared" si="159"/>
        <v>0</v>
      </c>
      <c r="I1119" s="37">
        <f t="shared" si="161"/>
        <v>0</v>
      </c>
      <c r="L1119">
        <v>1118</v>
      </c>
      <c r="M1119">
        <f t="shared" si="160"/>
        <v>3174863</v>
      </c>
      <c r="N1119">
        <v>1</v>
      </c>
      <c r="S1119" s="19" t="s">
        <v>101</v>
      </c>
      <c r="T1119" s="19" t="s">
        <v>121</v>
      </c>
      <c r="U1119" s="24">
        <v>2.2000000000000001E-4</v>
      </c>
    </row>
    <row r="1120" spans="1:21">
      <c r="A1120">
        <v>1119</v>
      </c>
      <c r="B1120" t="s">
        <v>58</v>
      </c>
      <c r="C1120">
        <v>9</v>
      </c>
      <c r="E1120" s="38">
        <f t="shared" si="162"/>
        <v>0</v>
      </c>
      <c r="F1120">
        <f t="shared" si="159"/>
        <v>0</v>
      </c>
      <c r="I1120" s="37">
        <f t="shared" si="161"/>
        <v>0</v>
      </c>
      <c r="L1120">
        <v>1119</v>
      </c>
      <c r="M1120">
        <f t="shared" si="160"/>
        <v>3174864</v>
      </c>
      <c r="N1120">
        <v>1</v>
      </c>
      <c r="S1120" s="19" t="s">
        <v>101</v>
      </c>
      <c r="T1120" s="19" t="s">
        <v>121</v>
      </c>
      <c r="U1120" s="24">
        <v>2.2000000000000001E-4</v>
      </c>
    </row>
    <row r="1121" spans="1:21">
      <c r="A1121">
        <v>1120</v>
      </c>
      <c r="B1121" t="s">
        <v>58</v>
      </c>
      <c r="C1121">
        <v>10</v>
      </c>
      <c r="E1121" s="38">
        <f t="shared" si="162"/>
        <v>0</v>
      </c>
      <c r="F1121">
        <f t="shared" si="159"/>
        <v>0</v>
      </c>
      <c r="I1121" s="37">
        <f t="shared" si="161"/>
        <v>0</v>
      </c>
      <c r="L1121">
        <v>1120</v>
      </c>
      <c r="M1121">
        <f t="shared" si="160"/>
        <v>3174865</v>
      </c>
      <c r="N1121">
        <v>1</v>
      </c>
      <c r="S1121" s="19" t="s">
        <v>102</v>
      </c>
      <c r="T1121" s="19" t="s">
        <v>121</v>
      </c>
      <c r="U1121" s="24">
        <v>2.2000000000000001E-4</v>
      </c>
    </row>
    <row r="1122" spans="1:21">
      <c r="A1122">
        <v>1121</v>
      </c>
      <c r="B1122" t="s">
        <v>59</v>
      </c>
      <c r="C1122">
        <v>1</v>
      </c>
      <c r="E1122" s="38">
        <f t="shared" si="162"/>
        <v>0</v>
      </c>
      <c r="F1122">
        <f t="shared" si="159"/>
        <v>0</v>
      </c>
      <c r="I1122" s="37">
        <f t="shared" si="161"/>
        <v>0</v>
      </c>
      <c r="L1122">
        <v>1121</v>
      </c>
      <c r="M1122">
        <f t="shared" si="160"/>
        <v>3174866</v>
      </c>
      <c r="N1122">
        <v>1</v>
      </c>
      <c r="S1122" s="19" t="s">
        <v>101</v>
      </c>
      <c r="T1122" s="19" t="s">
        <v>121</v>
      </c>
      <c r="U1122" s="24">
        <v>2.2000000000000001E-4</v>
      </c>
    </row>
    <row r="1123" spans="1:21">
      <c r="A1123">
        <v>1122</v>
      </c>
      <c r="B1123" t="s">
        <v>59</v>
      </c>
      <c r="C1123">
        <v>2</v>
      </c>
      <c r="E1123" s="38">
        <f t="shared" si="162"/>
        <v>0</v>
      </c>
      <c r="F1123">
        <f t="shared" si="159"/>
        <v>0</v>
      </c>
      <c r="I1123" s="37">
        <f t="shared" si="161"/>
        <v>0</v>
      </c>
      <c r="L1123">
        <v>1122</v>
      </c>
      <c r="M1123">
        <f t="shared" si="160"/>
        <v>3174867</v>
      </c>
      <c r="N1123">
        <v>1</v>
      </c>
      <c r="S1123" s="19" t="s">
        <v>101</v>
      </c>
      <c r="T1123" s="19" t="s">
        <v>121</v>
      </c>
      <c r="U1123" s="24">
        <v>2.2000000000000001E-4</v>
      </c>
    </row>
    <row r="1124" spans="1:21">
      <c r="A1124">
        <v>1123</v>
      </c>
      <c r="B1124" t="s">
        <v>59</v>
      </c>
      <c r="C1124">
        <v>3</v>
      </c>
      <c r="E1124" s="38">
        <f t="shared" si="162"/>
        <v>0</v>
      </c>
      <c r="F1124">
        <f t="shared" si="159"/>
        <v>0</v>
      </c>
      <c r="I1124" s="37">
        <f t="shared" si="161"/>
        <v>0</v>
      </c>
      <c r="L1124">
        <v>1123</v>
      </c>
      <c r="M1124">
        <f t="shared" si="160"/>
        <v>3174868</v>
      </c>
      <c r="N1124">
        <v>1</v>
      </c>
      <c r="S1124" s="19" t="s">
        <v>101</v>
      </c>
      <c r="T1124" s="19" t="s">
        <v>121</v>
      </c>
      <c r="U1124" s="24">
        <v>2.2000000000000001E-4</v>
      </c>
    </row>
    <row r="1125" spans="1:21">
      <c r="A1125">
        <v>1124</v>
      </c>
      <c r="B1125" t="s">
        <v>59</v>
      </c>
      <c r="C1125">
        <v>4</v>
      </c>
      <c r="E1125" s="38">
        <f t="shared" si="162"/>
        <v>0</v>
      </c>
      <c r="F1125">
        <f t="shared" si="159"/>
        <v>0</v>
      </c>
      <c r="I1125" s="37">
        <f t="shared" si="161"/>
        <v>0</v>
      </c>
      <c r="L1125">
        <v>1124</v>
      </c>
      <c r="M1125">
        <f t="shared" si="160"/>
        <v>3174869</v>
      </c>
      <c r="N1125">
        <v>1</v>
      </c>
      <c r="S1125" s="19" t="s">
        <v>101</v>
      </c>
      <c r="T1125" s="19" t="s">
        <v>121</v>
      </c>
      <c r="U1125" s="24">
        <v>2.2000000000000001E-4</v>
      </c>
    </row>
    <row r="1126" spans="1:21">
      <c r="A1126">
        <v>1125</v>
      </c>
      <c r="B1126" t="s">
        <v>59</v>
      </c>
      <c r="C1126">
        <v>5</v>
      </c>
      <c r="E1126" s="38">
        <f t="shared" si="162"/>
        <v>0</v>
      </c>
      <c r="F1126">
        <f t="shared" si="159"/>
        <v>0</v>
      </c>
      <c r="I1126" s="37">
        <f t="shared" si="161"/>
        <v>0</v>
      </c>
      <c r="L1126">
        <v>1125</v>
      </c>
      <c r="M1126">
        <f t="shared" si="160"/>
        <v>3174870</v>
      </c>
      <c r="N1126">
        <v>1</v>
      </c>
      <c r="S1126" s="19" t="s">
        <v>102</v>
      </c>
      <c r="T1126" s="19" t="s">
        <v>121</v>
      </c>
      <c r="U1126" s="24">
        <v>2.2000000000000001E-4</v>
      </c>
    </row>
    <row r="1127" spans="1:21">
      <c r="A1127">
        <v>1126</v>
      </c>
      <c r="B1127" t="s">
        <v>59</v>
      </c>
      <c r="C1127">
        <v>6</v>
      </c>
      <c r="E1127" s="38">
        <f t="shared" si="162"/>
        <v>0</v>
      </c>
      <c r="F1127">
        <f t="shared" si="159"/>
        <v>0</v>
      </c>
      <c r="I1127" s="37">
        <f t="shared" si="161"/>
        <v>0</v>
      </c>
      <c r="L1127">
        <v>1126</v>
      </c>
      <c r="M1127">
        <f t="shared" si="160"/>
        <v>3174871</v>
      </c>
      <c r="N1127">
        <v>1</v>
      </c>
      <c r="S1127" s="19" t="s">
        <v>101</v>
      </c>
      <c r="T1127" s="19" t="s">
        <v>121</v>
      </c>
      <c r="U1127" s="24">
        <v>2.2000000000000001E-4</v>
      </c>
    </row>
    <row r="1128" spans="1:21">
      <c r="A1128">
        <v>1127</v>
      </c>
      <c r="B1128" t="s">
        <v>59</v>
      </c>
      <c r="C1128">
        <v>7</v>
      </c>
      <c r="E1128" s="38">
        <f t="shared" si="162"/>
        <v>0</v>
      </c>
      <c r="F1128">
        <f t="shared" si="159"/>
        <v>0</v>
      </c>
      <c r="I1128" s="37">
        <f t="shared" si="161"/>
        <v>0</v>
      </c>
      <c r="L1128">
        <v>1127</v>
      </c>
      <c r="M1128">
        <f t="shared" si="160"/>
        <v>3174872</v>
      </c>
      <c r="N1128">
        <v>1</v>
      </c>
      <c r="S1128" s="19" t="s">
        <v>101</v>
      </c>
      <c r="T1128" s="19" t="s">
        <v>121</v>
      </c>
      <c r="U1128" s="24">
        <v>2.2000000000000001E-4</v>
      </c>
    </row>
    <row r="1129" spans="1:21">
      <c r="A1129">
        <v>1128</v>
      </c>
      <c r="B1129" t="s">
        <v>59</v>
      </c>
      <c r="C1129">
        <v>8</v>
      </c>
      <c r="E1129" s="38">
        <f t="shared" si="162"/>
        <v>0</v>
      </c>
      <c r="F1129">
        <f t="shared" si="159"/>
        <v>0</v>
      </c>
      <c r="I1129" s="37">
        <f t="shared" si="161"/>
        <v>0</v>
      </c>
      <c r="L1129">
        <v>1128</v>
      </c>
      <c r="M1129">
        <f t="shared" si="160"/>
        <v>3174873</v>
      </c>
      <c r="N1129">
        <v>1</v>
      </c>
      <c r="S1129" s="19" t="s">
        <v>101</v>
      </c>
      <c r="T1129" s="19" t="s">
        <v>121</v>
      </c>
      <c r="U1129" s="24">
        <v>2.2000000000000001E-4</v>
      </c>
    </row>
    <row r="1130" spans="1:21">
      <c r="A1130">
        <v>1129</v>
      </c>
      <c r="B1130" t="s">
        <v>59</v>
      </c>
      <c r="C1130">
        <v>9</v>
      </c>
      <c r="E1130" s="38">
        <f t="shared" si="162"/>
        <v>0</v>
      </c>
      <c r="F1130">
        <f t="shared" si="159"/>
        <v>0</v>
      </c>
      <c r="I1130" s="37">
        <f t="shared" si="161"/>
        <v>0</v>
      </c>
      <c r="L1130">
        <v>1129</v>
      </c>
      <c r="M1130">
        <f t="shared" si="160"/>
        <v>3174874</v>
      </c>
      <c r="N1130">
        <v>1</v>
      </c>
      <c r="S1130" s="19" t="s">
        <v>101</v>
      </c>
      <c r="T1130" s="19" t="s">
        <v>121</v>
      </c>
      <c r="U1130" s="24">
        <v>2.2000000000000001E-4</v>
      </c>
    </row>
    <row r="1131" spans="1:21">
      <c r="A1131">
        <v>1130</v>
      </c>
      <c r="B1131" t="s">
        <v>59</v>
      </c>
      <c r="C1131">
        <v>10</v>
      </c>
      <c r="E1131" s="38">
        <f t="shared" si="162"/>
        <v>0</v>
      </c>
      <c r="F1131">
        <f t="shared" si="159"/>
        <v>0</v>
      </c>
      <c r="I1131" s="37">
        <f t="shared" si="161"/>
        <v>0</v>
      </c>
      <c r="L1131">
        <v>1130</v>
      </c>
      <c r="M1131">
        <f t="shared" si="160"/>
        <v>3174875</v>
      </c>
      <c r="N1131">
        <v>1</v>
      </c>
      <c r="S1131" s="19" t="s">
        <v>102</v>
      </c>
      <c r="T1131" s="19" t="s">
        <v>121</v>
      </c>
      <c r="U1131" s="24">
        <v>2.2000000000000001E-4</v>
      </c>
    </row>
    <row r="1132" spans="1:21">
      <c r="A1132">
        <v>1131</v>
      </c>
      <c r="B1132" t="s">
        <v>60</v>
      </c>
      <c r="C1132">
        <v>1</v>
      </c>
      <c r="E1132" s="38">
        <f t="shared" si="162"/>
        <v>0</v>
      </c>
      <c r="F1132">
        <f t="shared" ref="F1132:F1195" si="163">E1132-E1131</f>
        <v>0</v>
      </c>
      <c r="I1132" s="37">
        <f t="shared" si="161"/>
        <v>0</v>
      </c>
      <c r="L1132">
        <v>1131</v>
      </c>
      <c r="M1132">
        <f t="shared" si="160"/>
        <v>3174876</v>
      </c>
      <c r="N1132">
        <v>1</v>
      </c>
      <c r="S1132" s="19" t="s">
        <v>101</v>
      </c>
      <c r="T1132" s="19" t="s">
        <v>121</v>
      </c>
      <c r="U1132" s="24">
        <v>2.2000000000000001E-4</v>
      </c>
    </row>
    <row r="1133" spans="1:21">
      <c r="A1133">
        <v>1132</v>
      </c>
      <c r="B1133" t="s">
        <v>60</v>
      </c>
      <c r="C1133">
        <v>2</v>
      </c>
      <c r="E1133" s="38">
        <f t="shared" si="162"/>
        <v>0</v>
      </c>
      <c r="F1133">
        <f t="shared" si="163"/>
        <v>0</v>
      </c>
      <c r="I1133" s="37">
        <f t="shared" si="161"/>
        <v>0</v>
      </c>
      <c r="L1133">
        <v>1132</v>
      </c>
      <c r="M1133">
        <f t="shared" si="160"/>
        <v>3174877</v>
      </c>
      <c r="N1133">
        <v>1</v>
      </c>
      <c r="S1133" s="19" t="s">
        <v>101</v>
      </c>
      <c r="T1133" s="19" t="s">
        <v>121</v>
      </c>
      <c r="U1133" s="24">
        <v>2.2000000000000001E-4</v>
      </c>
    </row>
    <row r="1134" spans="1:21">
      <c r="A1134">
        <v>1133</v>
      </c>
      <c r="B1134" t="s">
        <v>60</v>
      </c>
      <c r="C1134">
        <v>3</v>
      </c>
      <c r="E1134" s="38">
        <f t="shared" si="162"/>
        <v>0</v>
      </c>
      <c r="F1134">
        <f t="shared" si="163"/>
        <v>0</v>
      </c>
      <c r="I1134" s="37">
        <f t="shared" si="161"/>
        <v>0</v>
      </c>
      <c r="L1134">
        <v>1133</v>
      </c>
      <c r="M1134">
        <f t="shared" si="160"/>
        <v>3174878</v>
      </c>
      <c r="N1134">
        <v>1</v>
      </c>
      <c r="S1134" s="19" t="s">
        <v>101</v>
      </c>
      <c r="T1134" s="19" t="s">
        <v>121</v>
      </c>
      <c r="U1134" s="24">
        <v>2.2000000000000001E-4</v>
      </c>
    </row>
    <row r="1135" spans="1:21">
      <c r="A1135">
        <v>1134</v>
      </c>
      <c r="B1135" t="s">
        <v>60</v>
      </c>
      <c r="C1135">
        <v>4</v>
      </c>
      <c r="E1135" s="38">
        <f t="shared" si="162"/>
        <v>0</v>
      </c>
      <c r="F1135">
        <f t="shared" si="163"/>
        <v>0</v>
      </c>
      <c r="I1135" s="37">
        <f t="shared" si="161"/>
        <v>0</v>
      </c>
      <c r="L1135">
        <v>1134</v>
      </c>
      <c r="M1135">
        <f t="shared" ref="M1135:M1198" si="164">M1134+N1135</f>
        <v>3174879</v>
      </c>
      <c r="N1135">
        <v>1</v>
      </c>
      <c r="S1135" s="19" t="s">
        <v>101</v>
      </c>
      <c r="T1135" s="19" t="s">
        <v>121</v>
      </c>
      <c r="U1135" s="24">
        <v>2.2000000000000001E-4</v>
      </c>
    </row>
    <row r="1136" spans="1:21">
      <c r="A1136">
        <v>1135</v>
      </c>
      <c r="B1136" t="s">
        <v>60</v>
      </c>
      <c r="C1136">
        <v>5</v>
      </c>
      <c r="E1136" s="38">
        <f t="shared" si="162"/>
        <v>0</v>
      </c>
      <c r="F1136">
        <f t="shared" si="163"/>
        <v>0</v>
      </c>
      <c r="I1136" s="37">
        <f t="shared" si="161"/>
        <v>0</v>
      </c>
      <c r="L1136">
        <v>1135</v>
      </c>
      <c r="M1136">
        <f t="shared" si="164"/>
        <v>3174880</v>
      </c>
      <c r="N1136">
        <v>1</v>
      </c>
      <c r="S1136" s="19" t="s">
        <v>102</v>
      </c>
      <c r="T1136" s="19" t="s">
        <v>121</v>
      </c>
      <c r="U1136" s="24">
        <v>2.2000000000000001E-4</v>
      </c>
    </row>
    <row r="1137" spans="1:21">
      <c r="A1137">
        <v>1136</v>
      </c>
      <c r="B1137" t="s">
        <v>60</v>
      </c>
      <c r="C1137">
        <v>6</v>
      </c>
      <c r="E1137" s="38">
        <f t="shared" si="162"/>
        <v>0</v>
      </c>
      <c r="F1137">
        <f t="shared" si="163"/>
        <v>0</v>
      </c>
      <c r="I1137" s="37">
        <f t="shared" si="161"/>
        <v>0</v>
      </c>
      <c r="L1137">
        <v>1136</v>
      </c>
      <c r="M1137">
        <f t="shared" si="164"/>
        <v>3174881</v>
      </c>
      <c r="N1137">
        <v>1</v>
      </c>
      <c r="S1137" s="19" t="s">
        <v>101</v>
      </c>
      <c r="T1137" s="19" t="s">
        <v>121</v>
      </c>
      <c r="U1137" s="24">
        <v>2.4000000000000001E-4</v>
      </c>
    </row>
    <row r="1138" spans="1:21">
      <c r="A1138">
        <v>1137</v>
      </c>
      <c r="B1138" t="s">
        <v>60</v>
      </c>
      <c r="C1138">
        <v>7</v>
      </c>
      <c r="E1138" s="38">
        <f t="shared" si="162"/>
        <v>0</v>
      </c>
      <c r="F1138">
        <f t="shared" si="163"/>
        <v>0</v>
      </c>
      <c r="I1138" s="37">
        <f t="shared" si="161"/>
        <v>0</v>
      </c>
      <c r="L1138">
        <v>1137</v>
      </c>
      <c r="M1138">
        <f t="shared" si="164"/>
        <v>3174882</v>
      </c>
      <c r="N1138">
        <v>1</v>
      </c>
      <c r="S1138" s="19" t="s">
        <v>101</v>
      </c>
      <c r="T1138" s="19" t="s">
        <v>121</v>
      </c>
      <c r="U1138" s="24">
        <v>2.4000000000000001E-4</v>
      </c>
    </row>
    <row r="1139" spans="1:21">
      <c r="A1139">
        <v>1138</v>
      </c>
      <c r="B1139" t="s">
        <v>60</v>
      </c>
      <c r="C1139">
        <v>8</v>
      </c>
      <c r="E1139" s="38">
        <f t="shared" si="162"/>
        <v>0</v>
      </c>
      <c r="F1139">
        <f t="shared" si="163"/>
        <v>0</v>
      </c>
      <c r="I1139" s="37">
        <f t="shared" si="161"/>
        <v>0</v>
      </c>
      <c r="L1139">
        <v>1138</v>
      </c>
      <c r="M1139">
        <f t="shared" si="164"/>
        <v>3174883</v>
      </c>
      <c r="N1139">
        <v>1</v>
      </c>
      <c r="S1139" s="19" t="s">
        <v>101</v>
      </c>
      <c r="T1139" s="19" t="s">
        <v>121</v>
      </c>
      <c r="U1139" s="24">
        <v>2.4000000000000001E-4</v>
      </c>
    </row>
    <row r="1140" spans="1:21">
      <c r="A1140">
        <v>1139</v>
      </c>
      <c r="B1140" t="s">
        <v>60</v>
      </c>
      <c r="C1140">
        <v>9</v>
      </c>
      <c r="E1140" s="38">
        <f t="shared" si="162"/>
        <v>0</v>
      </c>
      <c r="F1140">
        <f t="shared" si="163"/>
        <v>0</v>
      </c>
      <c r="I1140" s="37">
        <f t="shared" si="161"/>
        <v>0</v>
      </c>
      <c r="L1140">
        <v>1139</v>
      </c>
      <c r="M1140">
        <f t="shared" si="164"/>
        <v>3174884</v>
      </c>
      <c r="N1140">
        <v>1</v>
      </c>
      <c r="S1140" s="19" t="s">
        <v>101</v>
      </c>
      <c r="T1140" s="19" t="s">
        <v>121</v>
      </c>
      <c r="U1140" s="24">
        <v>2.4000000000000001E-4</v>
      </c>
    </row>
    <row r="1141" spans="1:21">
      <c r="A1141">
        <v>1140</v>
      </c>
      <c r="B1141" t="s">
        <v>60</v>
      </c>
      <c r="C1141">
        <v>10</v>
      </c>
      <c r="E1141" s="38">
        <f t="shared" si="162"/>
        <v>0</v>
      </c>
      <c r="F1141">
        <f t="shared" si="163"/>
        <v>0</v>
      </c>
      <c r="I1141" s="37">
        <f t="shared" si="161"/>
        <v>0</v>
      </c>
      <c r="L1141">
        <v>1140</v>
      </c>
      <c r="M1141">
        <f t="shared" si="164"/>
        <v>3174885</v>
      </c>
      <c r="N1141">
        <v>1</v>
      </c>
      <c r="S1141" s="19" t="s">
        <v>102</v>
      </c>
      <c r="T1141" s="19" t="s">
        <v>121</v>
      </c>
      <c r="U1141" s="24">
        <v>2.4000000000000001E-4</v>
      </c>
    </row>
    <row r="1142" spans="1:21">
      <c r="A1142">
        <v>1141</v>
      </c>
      <c r="B1142" t="s">
        <v>56</v>
      </c>
      <c r="C1142">
        <v>1</v>
      </c>
      <c r="E1142" s="38">
        <f t="shared" si="162"/>
        <v>0</v>
      </c>
      <c r="F1142">
        <f t="shared" si="163"/>
        <v>0</v>
      </c>
      <c r="I1142" s="37">
        <f t="shared" si="161"/>
        <v>0</v>
      </c>
      <c r="L1142">
        <v>1141</v>
      </c>
      <c r="M1142">
        <f t="shared" si="164"/>
        <v>3174886</v>
      </c>
      <c r="N1142">
        <v>1</v>
      </c>
      <c r="S1142" s="19" t="s">
        <v>101</v>
      </c>
      <c r="T1142" s="19" t="s">
        <v>121</v>
      </c>
      <c r="U1142" s="24">
        <v>2.4000000000000001E-4</v>
      </c>
    </row>
    <row r="1143" spans="1:21">
      <c r="A1143">
        <v>1142</v>
      </c>
      <c r="B1143" t="s">
        <v>56</v>
      </c>
      <c r="C1143">
        <v>2</v>
      </c>
      <c r="E1143" s="38">
        <f t="shared" si="162"/>
        <v>0</v>
      </c>
      <c r="F1143">
        <f t="shared" si="163"/>
        <v>0</v>
      </c>
      <c r="I1143" s="37">
        <f t="shared" si="161"/>
        <v>0</v>
      </c>
      <c r="L1143">
        <v>1142</v>
      </c>
      <c r="M1143">
        <f t="shared" si="164"/>
        <v>3174887</v>
      </c>
      <c r="N1143">
        <v>1</v>
      </c>
      <c r="S1143" s="19" t="s">
        <v>101</v>
      </c>
      <c r="T1143" s="19" t="s">
        <v>121</v>
      </c>
      <c r="U1143" s="24">
        <v>2.4000000000000001E-4</v>
      </c>
    </row>
    <row r="1144" spans="1:21">
      <c r="A1144">
        <v>1143</v>
      </c>
      <c r="B1144" t="s">
        <v>56</v>
      </c>
      <c r="C1144">
        <v>3</v>
      </c>
      <c r="E1144" s="38">
        <f t="shared" si="162"/>
        <v>0</v>
      </c>
      <c r="F1144">
        <f t="shared" si="163"/>
        <v>0</v>
      </c>
      <c r="I1144" s="37">
        <f t="shared" si="161"/>
        <v>0</v>
      </c>
      <c r="L1144">
        <v>1143</v>
      </c>
      <c r="M1144">
        <f t="shared" si="164"/>
        <v>3174888</v>
      </c>
      <c r="N1144">
        <v>1</v>
      </c>
      <c r="S1144" s="19" t="s">
        <v>101</v>
      </c>
      <c r="T1144" s="19" t="s">
        <v>121</v>
      </c>
      <c r="U1144" s="24">
        <v>2.4000000000000001E-4</v>
      </c>
    </row>
    <row r="1145" spans="1:21">
      <c r="A1145">
        <v>1144</v>
      </c>
      <c r="B1145" t="s">
        <v>56</v>
      </c>
      <c r="C1145">
        <v>4</v>
      </c>
      <c r="E1145" s="38">
        <f t="shared" si="162"/>
        <v>0</v>
      </c>
      <c r="F1145">
        <f t="shared" si="163"/>
        <v>0</v>
      </c>
      <c r="I1145" s="37">
        <f t="shared" si="161"/>
        <v>0</v>
      </c>
      <c r="L1145">
        <v>1144</v>
      </c>
      <c r="M1145">
        <f t="shared" si="164"/>
        <v>3174889</v>
      </c>
      <c r="N1145">
        <v>1</v>
      </c>
      <c r="S1145" s="19" t="s">
        <v>101</v>
      </c>
      <c r="T1145" s="19" t="s">
        <v>121</v>
      </c>
      <c r="U1145" s="24">
        <v>2.4000000000000001E-4</v>
      </c>
    </row>
    <row r="1146" spans="1:21">
      <c r="A1146">
        <v>1145</v>
      </c>
      <c r="B1146" t="s">
        <v>56</v>
      </c>
      <c r="C1146">
        <v>5</v>
      </c>
      <c r="E1146" s="38">
        <f t="shared" si="162"/>
        <v>0</v>
      </c>
      <c r="F1146">
        <f t="shared" si="163"/>
        <v>0</v>
      </c>
      <c r="I1146" s="37">
        <f t="shared" si="161"/>
        <v>0</v>
      </c>
      <c r="L1146">
        <v>1145</v>
      </c>
      <c r="M1146">
        <f t="shared" si="164"/>
        <v>3174890</v>
      </c>
      <c r="N1146">
        <v>1</v>
      </c>
      <c r="S1146" s="19" t="s">
        <v>102</v>
      </c>
      <c r="T1146" s="19" t="s">
        <v>121</v>
      </c>
      <c r="U1146" s="24">
        <v>2.4000000000000001E-4</v>
      </c>
    </row>
    <row r="1147" spans="1:21">
      <c r="A1147">
        <v>1146</v>
      </c>
      <c r="B1147" t="s">
        <v>56</v>
      </c>
      <c r="C1147">
        <v>6</v>
      </c>
      <c r="E1147" s="38">
        <f t="shared" si="162"/>
        <v>0</v>
      </c>
      <c r="F1147">
        <f t="shared" si="163"/>
        <v>0</v>
      </c>
      <c r="I1147" s="37">
        <f t="shared" si="161"/>
        <v>0</v>
      </c>
      <c r="L1147">
        <v>1146</v>
      </c>
      <c r="M1147">
        <f t="shared" si="164"/>
        <v>3174891</v>
      </c>
      <c r="N1147">
        <v>1</v>
      </c>
      <c r="S1147" s="19" t="s">
        <v>101</v>
      </c>
      <c r="T1147" s="19" t="s">
        <v>121</v>
      </c>
      <c r="U1147" s="24">
        <v>2.4000000000000001E-4</v>
      </c>
    </row>
    <row r="1148" spans="1:21">
      <c r="A1148">
        <v>1147</v>
      </c>
      <c r="B1148" t="s">
        <v>56</v>
      </c>
      <c r="C1148">
        <v>7</v>
      </c>
      <c r="E1148" s="38">
        <f t="shared" si="162"/>
        <v>0</v>
      </c>
      <c r="F1148">
        <f t="shared" si="163"/>
        <v>0</v>
      </c>
      <c r="I1148" s="37">
        <f t="shared" si="161"/>
        <v>0</v>
      </c>
      <c r="L1148">
        <v>1147</v>
      </c>
      <c r="M1148">
        <f t="shared" si="164"/>
        <v>3174892</v>
      </c>
      <c r="N1148">
        <v>1</v>
      </c>
      <c r="S1148" s="19" t="s">
        <v>101</v>
      </c>
      <c r="T1148" s="19" t="s">
        <v>121</v>
      </c>
      <c r="U1148" s="24">
        <v>2.4000000000000001E-4</v>
      </c>
    </row>
    <row r="1149" spans="1:21">
      <c r="A1149">
        <v>1148</v>
      </c>
      <c r="B1149" t="s">
        <v>56</v>
      </c>
      <c r="C1149">
        <v>8</v>
      </c>
      <c r="E1149" s="38">
        <f t="shared" si="162"/>
        <v>0</v>
      </c>
      <c r="F1149">
        <f t="shared" si="163"/>
        <v>0</v>
      </c>
      <c r="I1149" s="37">
        <f t="shared" si="161"/>
        <v>0</v>
      </c>
      <c r="L1149">
        <v>1148</v>
      </c>
      <c r="M1149">
        <f t="shared" si="164"/>
        <v>3174893</v>
      </c>
      <c r="N1149">
        <v>1</v>
      </c>
      <c r="S1149" s="19" t="s">
        <v>101</v>
      </c>
      <c r="T1149" s="19" t="s">
        <v>121</v>
      </c>
      <c r="U1149" s="24">
        <v>2.4000000000000001E-4</v>
      </c>
    </row>
    <row r="1150" spans="1:21">
      <c r="A1150">
        <v>1149</v>
      </c>
      <c r="B1150" t="s">
        <v>56</v>
      </c>
      <c r="C1150">
        <v>9</v>
      </c>
      <c r="E1150" s="38">
        <f t="shared" si="162"/>
        <v>0</v>
      </c>
      <c r="F1150">
        <f t="shared" si="163"/>
        <v>0</v>
      </c>
      <c r="I1150" s="37">
        <f t="shared" si="161"/>
        <v>0</v>
      </c>
      <c r="L1150">
        <v>1149</v>
      </c>
      <c r="M1150">
        <f t="shared" si="164"/>
        <v>3174894</v>
      </c>
      <c r="N1150">
        <v>1</v>
      </c>
      <c r="S1150" s="19" t="s">
        <v>101</v>
      </c>
      <c r="T1150" s="19" t="s">
        <v>121</v>
      </c>
      <c r="U1150" s="24">
        <v>2.4000000000000001E-4</v>
      </c>
    </row>
    <row r="1151" spans="1:21">
      <c r="A1151">
        <v>1150</v>
      </c>
      <c r="B1151" t="s">
        <v>56</v>
      </c>
      <c r="C1151">
        <v>10</v>
      </c>
      <c r="E1151" s="38">
        <f t="shared" si="162"/>
        <v>0</v>
      </c>
      <c r="F1151">
        <f t="shared" si="163"/>
        <v>0</v>
      </c>
      <c r="I1151" s="37">
        <f t="shared" si="161"/>
        <v>0</v>
      </c>
      <c r="L1151">
        <v>1150</v>
      </c>
      <c r="M1151">
        <f t="shared" si="164"/>
        <v>3174895</v>
      </c>
      <c r="N1151">
        <v>1</v>
      </c>
      <c r="S1151" s="19" t="s">
        <v>102</v>
      </c>
      <c r="T1151" s="19" t="s">
        <v>121</v>
      </c>
      <c r="U1151" s="24">
        <v>2.4000000000000001E-4</v>
      </c>
    </row>
    <row r="1152" spans="1:21">
      <c r="A1152">
        <v>1151</v>
      </c>
      <c r="B1152" t="s">
        <v>57</v>
      </c>
      <c r="C1152">
        <v>1</v>
      </c>
      <c r="E1152" s="38">
        <f t="shared" si="162"/>
        <v>0</v>
      </c>
      <c r="F1152">
        <f t="shared" si="163"/>
        <v>0</v>
      </c>
      <c r="I1152" s="37">
        <f t="shared" si="161"/>
        <v>0</v>
      </c>
      <c r="L1152">
        <v>1151</v>
      </c>
      <c r="M1152">
        <f t="shared" si="164"/>
        <v>3174896</v>
      </c>
      <c r="N1152">
        <v>1</v>
      </c>
      <c r="S1152" s="19" t="s">
        <v>101</v>
      </c>
      <c r="T1152" s="19" t="s">
        <v>121</v>
      </c>
      <c r="U1152" s="24">
        <v>2.4000000000000001E-4</v>
      </c>
    </row>
    <row r="1153" spans="1:21">
      <c r="A1153">
        <v>1152</v>
      </c>
      <c r="B1153" t="s">
        <v>57</v>
      </c>
      <c r="C1153">
        <v>2</v>
      </c>
      <c r="E1153" s="38">
        <f t="shared" si="162"/>
        <v>0</v>
      </c>
      <c r="F1153">
        <f t="shared" si="163"/>
        <v>0</v>
      </c>
      <c r="I1153" s="37">
        <f t="shared" si="161"/>
        <v>0</v>
      </c>
      <c r="L1153">
        <v>1152</v>
      </c>
      <c r="M1153">
        <f t="shared" si="164"/>
        <v>3174897</v>
      </c>
      <c r="N1153">
        <v>1</v>
      </c>
      <c r="S1153" s="19" t="s">
        <v>101</v>
      </c>
      <c r="T1153" s="19" t="s">
        <v>121</v>
      </c>
      <c r="U1153" s="24">
        <v>2.4000000000000001E-4</v>
      </c>
    </row>
    <row r="1154" spans="1:21">
      <c r="A1154">
        <v>1153</v>
      </c>
      <c r="B1154" t="s">
        <v>57</v>
      </c>
      <c r="C1154">
        <v>3</v>
      </c>
      <c r="E1154" s="38">
        <f t="shared" si="162"/>
        <v>0</v>
      </c>
      <c r="F1154">
        <f t="shared" si="163"/>
        <v>0</v>
      </c>
      <c r="I1154" s="37">
        <f t="shared" si="161"/>
        <v>0</v>
      </c>
      <c r="L1154">
        <v>1153</v>
      </c>
      <c r="M1154">
        <f t="shared" si="164"/>
        <v>3174898</v>
      </c>
      <c r="N1154">
        <v>1</v>
      </c>
      <c r="S1154" s="19" t="s">
        <v>101</v>
      </c>
      <c r="T1154" s="19" t="s">
        <v>121</v>
      </c>
      <c r="U1154" s="24">
        <v>2.4000000000000001E-4</v>
      </c>
    </row>
    <row r="1155" spans="1:21">
      <c r="A1155">
        <v>1154</v>
      </c>
      <c r="B1155" t="s">
        <v>57</v>
      </c>
      <c r="C1155">
        <v>4</v>
      </c>
      <c r="E1155" s="38">
        <f t="shared" si="162"/>
        <v>0</v>
      </c>
      <c r="F1155">
        <f t="shared" si="163"/>
        <v>0</v>
      </c>
      <c r="I1155" s="37">
        <f t="shared" si="161"/>
        <v>0</v>
      </c>
      <c r="L1155">
        <v>1154</v>
      </c>
      <c r="M1155">
        <f t="shared" si="164"/>
        <v>3174899</v>
      </c>
      <c r="N1155">
        <v>1</v>
      </c>
      <c r="S1155" s="19" t="s">
        <v>101</v>
      </c>
      <c r="T1155" s="19" t="s">
        <v>121</v>
      </c>
      <c r="U1155" s="24">
        <v>2.4000000000000001E-4</v>
      </c>
    </row>
    <row r="1156" spans="1:21">
      <c r="A1156">
        <v>1155</v>
      </c>
      <c r="B1156" t="s">
        <v>57</v>
      </c>
      <c r="C1156">
        <v>5</v>
      </c>
      <c r="E1156" s="38">
        <f t="shared" si="162"/>
        <v>0</v>
      </c>
      <c r="F1156">
        <f t="shared" si="163"/>
        <v>0</v>
      </c>
      <c r="I1156" s="37">
        <f t="shared" si="161"/>
        <v>0</v>
      </c>
      <c r="L1156">
        <v>1155</v>
      </c>
      <c r="M1156">
        <f t="shared" si="164"/>
        <v>3174900</v>
      </c>
      <c r="N1156">
        <v>1</v>
      </c>
      <c r="S1156" s="19" t="s">
        <v>102</v>
      </c>
      <c r="T1156" s="19" t="s">
        <v>121</v>
      </c>
      <c r="U1156" s="24">
        <v>2.4000000000000001E-4</v>
      </c>
    </row>
    <row r="1157" spans="1:21">
      <c r="A1157">
        <v>1156</v>
      </c>
      <c r="B1157" t="s">
        <v>57</v>
      </c>
      <c r="C1157">
        <v>6</v>
      </c>
      <c r="E1157" s="38">
        <f t="shared" si="162"/>
        <v>0</v>
      </c>
      <c r="F1157">
        <f t="shared" si="163"/>
        <v>0</v>
      </c>
      <c r="I1157" s="37">
        <f t="shared" ref="I1157:I1220" si="165">H1157-H1156</f>
        <v>0</v>
      </c>
      <c r="L1157">
        <v>1156</v>
      </c>
      <c r="M1157">
        <f t="shared" si="164"/>
        <v>3174901</v>
      </c>
      <c r="N1157">
        <v>1</v>
      </c>
      <c r="S1157" s="19" t="s">
        <v>101</v>
      </c>
      <c r="T1157" s="19" t="s">
        <v>121</v>
      </c>
      <c r="U1157" s="24">
        <v>2.4000000000000001E-4</v>
      </c>
    </row>
    <row r="1158" spans="1:21">
      <c r="A1158">
        <v>1157</v>
      </c>
      <c r="B1158" t="s">
        <v>57</v>
      </c>
      <c r="C1158">
        <v>7</v>
      </c>
      <c r="E1158" s="38">
        <f t="shared" si="162"/>
        <v>0</v>
      </c>
      <c r="F1158">
        <f t="shared" si="163"/>
        <v>0</v>
      </c>
      <c r="I1158" s="37">
        <f t="shared" si="165"/>
        <v>0</v>
      </c>
      <c r="L1158">
        <v>1157</v>
      </c>
      <c r="M1158">
        <f t="shared" si="164"/>
        <v>3174902</v>
      </c>
      <c r="N1158">
        <v>1</v>
      </c>
      <c r="S1158" s="19" t="s">
        <v>101</v>
      </c>
      <c r="T1158" s="19" t="s">
        <v>121</v>
      </c>
      <c r="U1158" s="24">
        <v>2.4000000000000001E-4</v>
      </c>
    </row>
    <row r="1159" spans="1:21">
      <c r="A1159">
        <v>1158</v>
      </c>
      <c r="B1159" t="s">
        <v>57</v>
      </c>
      <c r="C1159">
        <v>8</v>
      </c>
      <c r="E1159" s="38">
        <f t="shared" si="162"/>
        <v>0</v>
      </c>
      <c r="F1159">
        <f t="shared" si="163"/>
        <v>0</v>
      </c>
      <c r="I1159" s="37">
        <f t="shared" si="165"/>
        <v>0</v>
      </c>
      <c r="L1159">
        <v>1158</v>
      </c>
      <c r="M1159">
        <f t="shared" si="164"/>
        <v>3174903</v>
      </c>
      <c r="N1159">
        <v>1</v>
      </c>
      <c r="S1159" s="19" t="s">
        <v>101</v>
      </c>
      <c r="T1159" s="19" t="s">
        <v>121</v>
      </c>
      <c r="U1159" s="24">
        <v>2.4000000000000001E-4</v>
      </c>
    </row>
    <row r="1160" spans="1:21">
      <c r="A1160">
        <v>1159</v>
      </c>
      <c r="B1160" t="s">
        <v>57</v>
      </c>
      <c r="C1160">
        <v>9</v>
      </c>
      <c r="E1160" s="38">
        <f t="shared" si="162"/>
        <v>0</v>
      </c>
      <c r="F1160">
        <f t="shared" si="163"/>
        <v>0</v>
      </c>
      <c r="I1160" s="37">
        <f t="shared" si="165"/>
        <v>0</v>
      </c>
      <c r="L1160">
        <v>1159</v>
      </c>
      <c r="M1160">
        <f t="shared" si="164"/>
        <v>3174904</v>
      </c>
      <c r="N1160">
        <v>1</v>
      </c>
      <c r="S1160" s="19" t="s">
        <v>101</v>
      </c>
      <c r="T1160" s="19" t="s">
        <v>121</v>
      </c>
      <c r="U1160" s="24">
        <v>2.4000000000000001E-4</v>
      </c>
    </row>
    <row r="1161" spans="1:21">
      <c r="A1161">
        <v>1160</v>
      </c>
      <c r="B1161" t="s">
        <v>57</v>
      </c>
      <c r="C1161">
        <v>10</v>
      </c>
      <c r="E1161" s="38">
        <f t="shared" si="162"/>
        <v>0</v>
      </c>
      <c r="F1161">
        <f t="shared" si="163"/>
        <v>0</v>
      </c>
      <c r="I1161" s="37">
        <f t="shared" si="165"/>
        <v>0</v>
      </c>
      <c r="L1161">
        <v>1160</v>
      </c>
      <c r="M1161">
        <f t="shared" si="164"/>
        <v>3174905</v>
      </c>
      <c r="N1161">
        <v>1</v>
      </c>
      <c r="S1161" s="19" t="s">
        <v>102</v>
      </c>
      <c r="T1161" s="19" t="s">
        <v>121</v>
      </c>
      <c r="U1161" s="24">
        <v>2.4000000000000001E-4</v>
      </c>
    </row>
    <row r="1162" spans="1:21">
      <c r="A1162">
        <v>1161</v>
      </c>
      <c r="B1162" t="s">
        <v>58</v>
      </c>
      <c r="C1162">
        <v>1</v>
      </c>
      <c r="E1162" s="38">
        <f t="shared" si="162"/>
        <v>0</v>
      </c>
      <c r="F1162">
        <f t="shared" si="163"/>
        <v>0</v>
      </c>
      <c r="I1162" s="37">
        <f t="shared" si="165"/>
        <v>0</v>
      </c>
      <c r="L1162">
        <v>1161</v>
      </c>
      <c r="M1162">
        <f t="shared" si="164"/>
        <v>3174906</v>
      </c>
      <c r="N1162">
        <v>1</v>
      </c>
      <c r="S1162" s="19" t="s">
        <v>101</v>
      </c>
      <c r="T1162" s="19" t="s">
        <v>121</v>
      </c>
      <c r="U1162" s="24">
        <v>2.4000000000000001E-4</v>
      </c>
    </row>
    <row r="1163" spans="1:21">
      <c r="A1163">
        <v>1162</v>
      </c>
      <c r="B1163" t="s">
        <v>58</v>
      </c>
      <c r="C1163">
        <v>2</v>
      </c>
      <c r="E1163" s="38">
        <f t="shared" si="162"/>
        <v>0</v>
      </c>
      <c r="F1163">
        <f t="shared" si="163"/>
        <v>0</v>
      </c>
      <c r="I1163" s="37">
        <f t="shared" si="165"/>
        <v>0</v>
      </c>
      <c r="L1163">
        <v>1162</v>
      </c>
      <c r="M1163">
        <f t="shared" si="164"/>
        <v>3174907</v>
      </c>
      <c r="N1163">
        <v>1</v>
      </c>
      <c r="S1163" s="19" t="s">
        <v>101</v>
      </c>
      <c r="T1163" s="19" t="s">
        <v>121</v>
      </c>
      <c r="U1163" s="24">
        <v>2.4000000000000001E-4</v>
      </c>
    </row>
    <row r="1164" spans="1:21">
      <c r="A1164">
        <v>1163</v>
      </c>
      <c r="B1164" t="s">
        <v>58</v>
      </c>
      <c r="C1164">
        <v>3</v>
      </c>
      <c r="E1164" s="38">
        <f t="shared" si="162"/>
        <v>0</v>
      </c>
      <c r="F1164">
        <f t="shared" si="163"/>
        <v>0</v>
      </c>
      <c r="I1164" s="37">
        <f t="shared" si="165"/>
        <v>0</v>
      </c>
      <c r="L1164">
        <v>1163</v>
      </c>
      <c r="M1164">
        <f t="shared" si="164"/>
        <v>3174908</v>
      </c>
      <c r="N1164">
        <v>1</v>
      </c>
      <c r="S1164" s="19" t="s">
        <v>101</v>
      </c>
      <c r="T1164" s="19" t="s">
        <v>121</v>
      </c>
      <c r="U1164" s="24">
        <v>2.4000000000000001E-4</v>
      </c>
    </row>
    <row r="1165" spans="1:21">
      <c r="A1165">
        <v>1164</v>
      </c>
      <c r="B1165" t="s">
        <v>58</v>
      </c>
      <c r="C1165">
        <v>4</v>
      </c>
      <c r="E1165" s="38">
        <f t="shared" si="162"/>
        <v>0</v>
      </c>
      <c r="F1165">
        <f t="shared" si="163"/>
        <v>0</v>
      </c>
      <c r="I1165" s="37">
        <f t="shared" si="165"/>
        <v>0</v>
      </c>
      <c r="L1165">
        <v>1164</v>
      </c>
      <c r="M1165">
        <f t="shared" si="164"/>
        <v>3174909</v>
      </c>
      <c r="N1165">
        <v>1</v>
      </c>
      <c r="S1165" s="19" t="s">
        <v>101</v>
      </c>
      <c r="T1165" s="19" t="s">
        <v>121</v>
      </c>
      <c r="U1165" s="24">
        <v>2.4000000000000001E-4</v>
      </c>
    </row>
    <row r="1166" spans="1:21">
      <c r="A1166">
        <v>1165</v>
      </c>
      <c r="B1166" t="s">
        <v>58</v>
      </c>
      <c r="C1166">
        <v>5</v>
      </c>
      <c r="E1166" s="38">
        <f t="shared" si="162"/>
        <v>0</v>
      </c>
      <c r="F1166">
        <f t="shared" si="163"/>
        <v>0</v>
      </c>
      <c r="I1166" s="37">
        <f t="shared" si="165"/>
        <v>0</v>
      </c>
      <c r="L1166">
        <v>1165</v>
      </c>
      <c r="M1166">
        <f t="shared" si="164"/>
        <v>3174910</v>
      </c>
      <c r="N1166">
        <v>1</v>
      </c>
      <c r="S1166" s="19" t="s">
        <v>102</v>
      </c>
      <c r="T1166" s="19" t="s">
        <v>121</v>
      </c>
      <c r="U1166" s="24">
        <v>2.4000000000000001E-4</v>
      </c>
    </row>
    <row r="1167" spans="1:21">
      <c r="A1167">
        <v>1166</v>
      </c>
      <c r="B1167" t="s">
        <v>58</v>
      </c>
      <c r="C1167">
        <v>6</v>
      </c>
      <c r="E1167" s="38">
        <f t="shared" si="162"/>
        <v>0</v>
      </c>
      <c r="F1167">
        <f t="shared" si="163"/>
        <v>0</v>
      </c>
      <c r="I1167" s="37">
        <f t="shared" si="165"/>
        <v>0</v>
      </c>
      <c r="L1167">
        <v>1166</v>
      </c>
      <c r="M1167">
        <f t="shared" si="164"/>
        <v>3174911</v>
      </c>
      <c r="N1167">
        <v>1</v>
      </c>
      <c r="S1167" s="19" t="s">
        <v>101</v>
      </c>
      <c r="T1167" s="19" t="s">
        <v>121</v>
      </c>
      <c r="U1167" s="24">
        <v>2.4000000000000001E-4</v>
      </c>
    </row>
    <row r="1168" spans="1:21">
      <c r="A1168">
        <v>1167</v>
      </c>
      <c r="B1168" t="s">
        <v>58</v>
      </c>
      <c r="C1168">
        <v>7</v>
      </c>
      <c r="E1168" s="38">
        <f t="shared" si="162"/>
        <v>0</v>
      </c>
      <c r="F1168">
        <f t="shared" si="163"/>
        <v>0</v>
      </c>
      <c r="I1168" s="37">
        <f t="shared" si="165"/>
        <v>0</v>
      </c>
      <c r="L1168">
        <v>1167</v>
      </c>
      <c r="M1168">
        <f t="shared" si="164"/>
        <v>3174912</v>
      </c>
      <c r="N1168">
        <v>1</v>
      </c>
      <c r="S1168" s="19" t="s">
        <v>101</v>
      </c>
      <c r="T1168" s="19" t="s">
        <v>121</v>
      </c>
      <c r="U1168" s="24">
        <v>2.4000000000000001E-4</v>
      </c>
    </row>
    <row r="1169" spans="1:21">
      <c r="A1169">
        <v>1168</v>
      </c>
      <c r="B1169" t="s">
        <v>58</v>
      </c>
      <c r="C1169">
        <v>8</v>
      </c>
      <c r="E1169" s="38">
        <f t="shared" si="162"/>
        <v>0</v>
      </c>
      <c r="F1169">
        <f t="shared" si="163"/>
        <v>0</v>
      </c>
      <c r="I1169" s="37">
        <f t="shared" si="165"/>
        <v>0</v>
      </c>
      <c r="L1169">
        <v>1168</v>
      </c>
      <c r="M1169">
        <f t="shared" si="164"/>
        <v>3174913</v>
      </c>
      <c r="N1169">
        <v>1</v>
      </c>
      <c r="S1169" s="19" t="s">
        <v>101</v>
      </c>
      <c r="T1169" s="19" t="s">
        <v>121</v>
      </c>
      <c r="U1169" s="24">
        <v>2.4000000000000001E-4</v>
      </c>
    </row>
    <row r="1170" spans="1:21">
      <c r="A1170">
        <v>1169</v>
      </c>
      <c r="B1170" t="s">
        <v>58</v>
      </c>
      <c r="C1170">
        <v>9</v>
      </c>
      <c r="E1170" s="38">
        <f t="shared" si="162"/>
        <v>0</v>
      </c>
      <c r="F1170">
        <f t="shared" si="163"/>
        <v>0</v>
      </c>
      <c r="I1170" s="37">
        <f t="shared" si="165"/>
        <v>0</v>
      </c>
      <c r="L1170">
        <v>1169</v>
      </c>
      <c r="M1170">
        <f t="shared" si="164"/>
        <v>3174914</v>
      </c>
      <c r="N1170">
        <v>1</v>
      </c>
      <c r="S1170" s="19" t="s">
        <v>101</v>
      </c>
      <c r="T1170" s="19" t="s">
        <v>121</v>
      </c>
      <c r="U1170" s="24">
        <v>2.4000000000000001E-4</v>
      </c>
    </row>
    <row r="1171" spans="1:21">
      <c r="A1171">
        <v>1170</v>
      </c>
      <c r="B1171" t="s">
        <v>58</v>
      </c>
      <c r="C1171">
        <v>10</v>
      </c>
      <c r="E1171" s="38">
        <f t="shared" si="162"/>
        <v>0</v>
      </c>
      <c r="F1171">
        <f t="shared" si="163"/>
        <v>0</v>
      </c>
      <c r="I1171" s="37">
        <f t="shared" si="165"/>
        <v>0</v>
      </c>
      <c r="L1171">
        <v>1170</v>
      </c>
      <c r="M1171">
        <f t="shared" si="164"/>
        <v>3174915</v>
      </c>
      <c r="N1171">
        <v>1</v>
      </c>
      <c r="S1171" s="19" t="s">
        <v>102</v>
      </c>
      <c r="T1171" s="19" t="s">
        <v>121</v>
      </c>
      <c r="U1171" s="24">
        <v>2.4000000000000001E-4</v>
      </c>
    </row>
    <row r="1172" spans="1:21">
      <c r="A1172">
        <v>1171</v>
      </c>
      <c r="B1172" t="s">
        <v>59</v>
      </c>
      <c r="C1172">
        <v>1</v>
      </c>
      <c r="E1172" s="38">
        <f t="shared" si="162"/>
        <v>0</v>
      </c>
      <c r="F1172">
        <f t="shared" si="163"/>
        <v>0</v>
      </c>
      <c r="I1172" s="37">
        <f t="shared" si="165"/>
        <v>0</v>
      </c>
      <c r="L1172">
        <v>1171</v>
      </c>
      <c r="M1172">
        <f t="shared" si="164"/>
        <v>3174916</v>
      </c>
      <c r="N1172">
        <v>1</v>
      </c>
      <c r="S1172" s="19" t="s">
        <v>101</v>
      </c>
      <c r="T1172" s="19" t="s">
        <v>121</v>
      </c>
      <c r="U1172" s="24">
        <v>2.4000000000000001E-4</v>
      </c>
    </row>
    <row r="1173" spans="1:21">
      <c r="A1173">
        <v>1172</v>
      </c>
      <c r="B1173" t="s">
        <v>59</v>
      </c>
      <c r="C1173">
        <v>2</v>
      </c>
      <c r="E1173" s="38">
        <f t="shared" si="162"/>
        <v>0</v>
      </c>
      <c r="F1173">
        <f t="shared" si="163"/>
        <v>0</v>
      </c>
      <c r="I1173" s="37">
        <f t="shared" si="165"/>
        <v>0</v>
      </c>
      <c r="L1173">
        <v>1172</v>
      </c>
      <c r="M1173">
        <f t="shared" si="164"/>
        <v>3174917</v>
      </c>
      <c r="N1173">
        <v>1</v>
      </c>
      <c r="S1173" s="19" t="s">
        <v>101</v>
      </c>
      <c r="T1173" s="19" t="s">
        <v>121</v>
      </c>
      <c r="U1173" s="24">
        <v>2.4000000000000001E-4</v>
      </c>
    </row>
    <row r="1174" spans="1:21">
      <c r="A1174">
        <v>1173</v>
      </c>
      <c r="B1174" t="s">
        <v>59</v>
      </c>
      <c r="C1174">
        <v>3</v>
      </c>
      <c r="E1174" s="38">
        <f t="shared" si="162"/>
        <v>0</v>
      </c>
      <c r="F1174">
        <f t="shared" si="163"/>
        <v>0</v>
      </c>
      <c r="I1174" s="37">
        <f t="shared" si="165"/>
        <v>0</v>
      </c>
      <c r="L1174">
        <v>1173</v>
      </c>
      <c r="M1174">
        <f t="shared" si="164"/>
        <v>3174918</v>
      </c>
      <c r="N1174">
        <v>1</v>
      </c>
      <c r="S1174" s="19" t="s">
        <v>101</v>
      </c>
      <c r="T1174" s="19" t="s">
        <v>121</v>
      </c>
      <c r="U1174" s="24">
        <v>2.4000000000000001E-4</v>
      </c>
    </row>
    <row r="1175" spans="1:21">
      <c r="A1175">
        <v>1174</v>
      </c>
      <c r="B1175" t="s">
        <v>59</v>
      </c>
      <c r="C1175">
        <v>4</v>
      </c>
      <c r="E1175" s="38">
        <f t="shared" si="162"/>
        <v>0</v>
      </c>
      <c r="F1175">
        <f t="shared" si="163"/>
        <v>0</v>
      </c>
      <c r="I1175" s="37">
        <f t="shared" si="165"/>
        <v>0</v>
      </c>
      <c r="L1175">
        <v>1174</v>
      </c>
      <c r="M1175">
        <f t="shared" si="164"/>
        <v>3174919</v>
      </c>
      <c r="N1175">
        <v>1</v>
      </c>
      <c r="S1175" s="19" t="s">
        <v>101</v>
      </c>
      <c r="T1175" s="19" t="s">
        <v>121</v>
      </c>
      <c r="U1175" s="24">
        <v>2.4000000000000001E-4</v>
      </c>
    </row>
    <row r="1176" spans="1:21">
      <c r="A1176">
        <v>1175</v>
      </c>
      <c r="B1176" t="s">
        <v>59</v>
      </c>
      <c r="C1176">
        <v>5</v>
      </c>
      <c r="E1176" s="38">
        <f t="shared" si="162"/>
        <v>0</v>
      </c>
      <c r="F1176">
        <f t="shared" si="163"/>
        <v>0</v>
      </c>
      <c r="I1176" s="37">
        <f t="shared" si="165"/>
        <v>0</v>
      </c>
      <c r="L1176">
        <v>1175</v>
      </c>
      <c r="M1176">
        <f t="shared" si="164"/>
        <v>3174920</v>
      </c>
      <c r="N1176">
        <v>1</v>
      </c>
      <c r="S1176" s="19" t="s">
        <v>102</v>
      </c>
      <c r="T1176" s="19" t="s">
        <v>121</v>
      </c>
      <c r="U1176" s="24">
        <v>2.4000000000000001E-4</v>
      </c>
    </row>
    <row r="1177" spans="1:21">
      <c r="A1177">
        <v>1176</v>
      </c>
      <c r="B1177" t="s">
        <v>59</v>
      </c>
      <c r="C1177">
        <v>6</v>
      </c>
      <c r="E1177" s="38">
        <f t="shared" si="162"/>
        <v>0</v>
      </c>
      <c r="F1177">
        <f t="shared" si="163"/>
        <v>0</v>
      </c>
      <c r="I1177" s="37">
        <f t="shared" si="165"/>
        <v>0</v>
      </c>
      <c r="L1177">
        <v>1176</v>
      </c>
      <c r="M1177">
        <f t="shared" si="164"/>
        <v>3174921</v>
      </c>
      <c r="N1177">
        <v>1</v>
      </c>
      <c r="S1177" s="19" t="s">
        <v>101</v>
      </c>
      <c r="T1177" s="19" t="s">
        <v>121</v>
      </c>
      <c r="U1177" s="24">
        <v>2.4000000000000001E-4</v>
      </c>
    </row>
    <row r="1178" spans="1:21">
      <c r="A1178">
        <v>1177</v>
      </c>
      <c r="B1178" t="s">
        <v>59</v>
      </c>
      <c r="C1178">
        <v>7</v>
      </c>
      <c r="E1178" s="38">
        <f t="shared" si="162"/>
        <v>0</v>
      </c>
      <c r="F1178">
        <f t="shared" si="163"/>
        <v>0</v>
      </c>
      <c r="I1178" s="37">
        <f t="shared" si="165"/>
        <v>0</v>
      </c>
      <c r="L1178">
        <v>1177</v>
      </c>
      <c r="M1178">
        <f t="shared" si="164"/>
        <v>3174922</v>
      </c>
      <c r="N1178">
        <v>1</v>
      </c>
      <c r="S1178" s="19" t="s">
        <v>101</v>
      </c>
      <c r="T1178" s="19" t="s">
        <v>121</v>
      </c>
      <c r="U1178" s="24">
        <v>2.4000000000000001E-4</v>
      </c>
    </row>
    <row r="1179" spans="1:21">
      <c r="A1179">
        <v>1178</v>
      </c>
      <c r="B1179" t="s">
        <v>59</v>
      </c>
      <c r="C1179">
        <v>8</v>
      </c>
      <c r="E1179" s="38">
        <f t="shared" si="162"/>
        <v>0</v>
      </c>
      <c r="F1179">
        <f t="shared" si="163"/>
        <v>0</v>
      </c>
      <c r="I1179" s="37">
        <f t="shared" si="165"/>
        <v>0</v>
      </c>
      <c r="L1179">
        <v>1178</v>
      </c>
      <c r="M1179">
        <f t="shared" si="164"/>
        <v>3174923</v>
      </c>
      <c r="N1179">
        <v>1</v>
      </c>
      <c r="S1179" s="19" t="s">
        <v>101</v>
      </c>
      <c r="T1179" s="19" t="s">
        <v>121</v>
      </c>
      <c r="U1179" s="24">
        <v>2.4000000000000001E-4</v>
      </c>
    </row>
    <row r="1180" spans="1:21">
      <c r="A1180">
        <v>1179</v>
      </c>
      <c r="B1180" t="s">
        <v>59</v>
      </c>
      <c r="C1180">
        <v>9</v>
      </c>
      <c r="E1180" s="38">
        <f t="shared" si="162"/>
        <v>0</v>
      </c>
      <c r="F1180">
        <f t="shared" si="163"/>
        <v>0</v>
      </c>
      <c r="I1180" s="37">
        <f t="shared" si="165"/>
        <v>0</v>
      </c>
      <c r="L1180">
        <v>1179</v>
      </c>
      <c r="M1180">
        <f t="shared" si="164"/>
        <v>3174924</v>
      </c>
      <c r="N1180">
        <v>1</v>
      </c>
      <c r="S1180" s="19" t="s">
        <v>101</v>
      </c>
      <c r="T1180" s="19" t="s">
        <v>121</v>
      </c>
      <c r="U1180" s="24">
        <v>2.4000000000000001E-4</v>
      </c>
    </row>
    <row r="1181" spans="1:21">
      <c r="A1181">
        <v>1180</v>
      </c>
      <c r="B1181" t="s">
        <v>59</v>
      </c>
      <c r="C1181">
        <v>10</v>
      </c>
      <c r="E1181" s="38">
        <f t="shared" si="162"/>
        <v>0</v>
      </c>
      <c r="F1181">
        <f t="shared" si="163"/>
        <v>0</v>
      </c>
      <c r="I1181" s="37">
        <f t="shared" si="165"/>
        <v>0</v>
      </c>
      <c r="L1181">
        <v>1180</v>
      </c>
      <c r="M1181">
        <f t="shared" si="164"/>
        <v>3174925</v>
      </c>
      <c r="N1181">
        <v>1</v>
      </c>
      <c r="S1181" s="19" t="s">
        <v>102</v>
      </c>
      <c r="T1181" s="19" t="s">
        <v>121</v>
      </c>
      <c r="U1181" s="24">
        <v>2.4000000000000001E-4</v>
      </c>
    </row>
    <row r="1182" spans="1:21">
      <c r="A1182">
        <v>1181</v>
      </c>
      <c r="B1182" t="s">
        <v>60</v>
      </c>
      <c r="C1182">
        <v>1</v>
      </c>
      <c r="E1182" s="38">
        <f t="shared" ref="E1182:E1241" si="166">D1182-D1181</f>
        <v>0</v>
      </c>
      <c r="F1182">
        <f t="shared" si="163"/>
        <v>0</v>
      </c>
      <c r="I1182" s="37">
        <f t="shared" si="165"/>
        <v>0</v>
      </c>
      <c r="L1182">
        <v>1181</v>
      </c>
      <c r="M1182">
        <f t="shared" si="164"/>
        <v>3174926</v>
      </c>
      <c r="N1182">
        <v>1</v>
      </c>
      <c r="S1182" s="19" t="s">
        <v>101</v>
      </c>
      <c r="T1182" s="19" t="s">
        <v>121</v>
      </c>
      <c r="U1182" s="24">
        <v>2.4000000000000001E-4</v>
      </c>
    </row>
    <row r="1183" spans="1:21">
      <c r="A1183">
        <v>1182</v>
      </c>
      <c r="B1183" t="s">
        <v>60</v>
      </c>
      <c r="C1183">
        <v>2</v>
      </c>
      <c r="E1183" s="38">
        <f t="shared" si="166"/>
        <v>0</v>
      </c>
      <c r="F1183">
        <f t="shared" si="163"/>
        <v>0</v>
      </c>
      <c r="I1183" s="37">
        <f t="shared" si="165"/>
        <v>0</v>
      </c>
      <c r="L1183">
        <v>1182</v>
      </c>
      <c r="M1183">
        <f t="shared" si="164"/>
        <v>3174927</v>
      </c>
      <c r="N1183">
        <v>1</v>
      </c>
      <c r="S1183" s="19" t="s">
        <v>101</v>
      </c>
      <c r="T1183" s="19" t="s">
        <v>121</v>
      </c>
      <c r="U1183" s="24">
        <v>2.4000000000000001E-4</v>
      </c>
    </row>
    <row r="1184" spans="1:21">
      <c r="A1184">
        <v>1183</v>
      </c>
      <c r="B1184" t="s">
        <v>60</v>
      </c>
      <c r="C1184">
        <v>3</v>
      </c>
      <c r="E1184" s="38">
        <f t="shared" si="166"/>
        <v>0</v>
      </c>
      <c r="F1184">
        <f t="shared" si="163"/>
        <v>0</v>
      </c>
      <c r="I1184" s="37">
        <f t="shared" si="165"/>
        <v>0</v>
      </c>
      <c r="L1184">
        <v>1183</v>
      </c>
      <c r="M1184">
        <f t="shared" si="164"/>
        <v>3174928</v>
      </c>
      <c r="N1184">
        <v>1</v>
      </c>
      <c r="S1184" s="19" t="s">
        <v>101</v>
      </c>
      <c r="T1184" s="19" t="s">
        <v>121</v>
      </c>
      <c r="U1184" s="24">
        <v>2.4000000000000001E-4</v>
      </c>
    </row>
    <row r="1185" spans="1:21">
      <c r="A1185">
        <v>1184</v>
      </c>
      <c r="B1185" t="s">
        <v>60</v>
      </c>
      <c r="C1185">
        <v>4</v>
      </c>
      <c r="E1185" s="38">
        <f t="shared" si="166"/>
        <v>0</v>
      </c>
      <c r="F1185">
        <f t="shared" si="163"/>
        <v>0</v>
      </c>
      <c r="I1185" s="37">
        <f t="shared" si="165"/>
        <v>0</v>
      </c>
      <c r="L1185">
        <v>1184</v>
      </c>
      <c r="M1185">
        <f t="shared" si="164"/>
        <v>3174929</v>
      </c>
      <c r="N1185">
        <v>1</v>
      </c>
      <c r="S1185" s="19" t="s">
        <v>101</v>
      </c>
      <c r="T1185" s="19" t="s">
        <v>121</v>
      </c>
      <c r="U1185" s="24">
        <v>2.4000000000000001E-4</v>
      </c>
    </row>
    <row r="1186" spans="1:21">
      <c r="A1186">
        <v>1185</v>
      </c>
      <c r="B1186" t="s">
        <v>60</v>
      </c>
      <c r="C1186">
        <v>5</v>
      </c>
      <c r="E1186" s="38">
        <f t="shared" si="166"/>
        <v>0</v>
      </c>
      <c r="F1186">
        <f t="shared" si="163"/>
        <v>0</v>
      </c>
      <c r="I1186" s="37">
        <f t="shared" si="165"/>
        <v>0</v>
      </c>
      <c r="L1186">
        <v>1185</v>
      </c>
      <c r="M1186">
        <f t="shared" si="164"/>
        <v>3174930</v>
      </c>
      <c r="N1186">
        <v>1</v>
      </c>
      <c r="S1186" s="19" t="s">
        <v>102</v>
      </c>
      <c r="T1186" s="19" t="s">
        <v>121</v>
      </c>
      <c r="U1186" s="24">
        <v>2.4000000000000001E-4</v>
      </c>
    </row>
    <row r="1187" spans="1:21">
      <c r="A1187">
        <v>1186</v>
      </c>
      <c r="B1187" t="s">
        <v>60</v>
      </c>
      <c r="C1187">
        <v>6</v>
      </c>
      <c r="E1187" s="38">
        <f t="shared" si="166"/>
        <v>0</v>
      </c>
      <c r="F1187">
        <f t="shared" si="163"/>
        <v>0</v>
      </c>
      <c r="I1187" s="37">
        <f t="shared" si="165"/>
        <v>0</v>
      </c>
      <c r="L1187">
        <v>1186</v>
      </c>
      <c r="M1187">
        <f t="shared" si="164"/>
        <v>3174931</v>
      </c>
      <c r="N1187">
        <v>1</v>
      </c>
      <c r="S1187" s="19" t="s">
        <v>101</v>
      </c>
      <c r="T1187" s="19" t="s">
        <v>121</v>
      </c>
      <c r="U1187" s="24">
        <v>2.4000000000000001E-4</v>
      </c>
    </row>
    <row r="1188" spans="1:21">
      <c r="A1188">
        <v>1187</v>
      </c>
      <c r="B1188" t="s">
        <v>60</v>
      </c>
      <c r="C1188">
        <v>7</v>
      </c>
      <c r="E1188" s="38">
        <f t="shared" si="166"/>
        <v>0</v>
      </c>
      <c r="F1188">
        <f t="shared" si="163"/>
        <v>0</v>
      </c>
      <c r="I1188" s="37">
        <f t="shared" si="165"/>
        <v>0</v>
      </c>
      <c r="L1188">
        <v>1187</v>
      </c>
      <c r="M1188">
        <f t="shared" si="164"/>
        <v>3174932</v>
      </c>
      <c r="N1188">
        <v>1</v>
      </c>
      <c r="S1188" s="19" t="s">
        <v>101</v>
      </c>
      <c r="T1188" s="19" t="s">
        <v>121</v>
      </c>
      <c r="U1188" s="24">
        <v>2.4000000000000001E-4</v>
      </c>
    </row>
    <row r="1189" spans="1:21">
      <c r="A1189">
        <v>1188</v>
      </c>
      <c r="B1189" t="s">
        <v>60</v>
      </c>
      <c r="C1189">
        <v>8</v>
      </c>
      <c r="E1189" s="38">
        <f t="shared" si="166"/>
        <v>0</v>
      </c>
      <c r="F1189">
        <f t="shared" si="163"/>
        <v>0</v>
      </c>
      <c r="I1189" s="37">
        <f t="shared" si="165"/>
        <v>0</v>
      </c>
      <c r="L1189">
        <v>1188</v>
      </c>
      <c r="M1189">
        <f t="shared" si="164"/>
        <v>3174933</v>
      </c>
      <c r="N1189">
        <v>1</v>
      </c>
      <c r="S1189" s="19" t="s">
        <v>101</v>
      </c>
      <c r="T1189" s="19" t="s">
        <v>121</v>
      </c>
      <c r="U1189" s="24">
        <v>2.4000000000000001E-4</v>
      </c>
    </row>
    <row r="1190" spans="1:21">
      <c r="A1190">
        <v>1189</v>
      </c>
      <c r="B1190" t="s">
        <v>60</v>
      </c>
      <c r="C1190">
        <v>9</v>
      </c>
      <c r="E1190" s="38">
        <f t="shared" si="166"/>
        <v>0</v>
      </c>
      <c r="F1190">
        <f t="shared" si="163"/>
        <v>0</v>
      </c>
      <c r="I1190" s="37">
        <f t="shared" si="165"/>
        <v>0</v>
      </c>
      <c r="L1190">
        <v>1189</v>
      </c>
      <c r="M1190">
        <f t="shared" si="164"/>
        <v>3174934</v>
      </c>
      <c r="N1190">
        <v>1</v>
      </c>
      <c r="S1190" s="19" t="s">
        <v>101</v>
      </c>
      <c r="T1190" s="19" t="s">
        <v>121</v>
      </c>
      <c r="U1190" s="24">
        <v>2.4000000000000001E-4</v>
      </c>
    </row>
    <row r="1191" spans="1:21">
      <c r="A1191">
        <v>1190</v>
      </c>
      <c r="B1191" t="s">
        <v>60</v>
      </c>
      <c r="C1191">
        <v>10</v>
      </c>
      <c r="E1191" s="38">
        <f t="shared" si="166"/>
        <v>0</v>
      </c>
      <c r="F1191">
        <f t="shared" si="163"/>
        <v>0</v>
      </c>
      <c r="I1191" s="37">
        <f t="shared" si="165"/>
        <v>0</v>
      </c>
      <c r="L1191">
        <v>1190</v>
      </c>
      <c r="M1191">
        <f t="shared" si="164"/>
        <v>3174935</v>
      </c>
      <c r="N1191">
        <v>1</v>
      </c>
      <c r="S1191" s="19" t="s">
        <v>102</v>
      </c>
      <c r="T1191" s="19" t="s">
        <v>121</v>
      </c>
      <c r="U1191" s="24">
        <v>2.4000000000000001E-4</v>
      </c>
    </row>
    <row r="1192" spans="1:21">
      <c r="A1192">
        <v>1191</v>
      </c>
      <c r="B1192" t="s">
        <v>56</v>
      </c>
      <c r="C1192">
        <v>1</v>
      </c>
      <c r="E1192" s="38">
        <f t="shared" si="166"/>
        <v>0</v>
      </c>
      <c r="F1192">
        <f t="shared" si="163"/>
        <v>0</v>
      </c>
      <c r="I1192" s="37">
        <f t="shared" si="165"/>
        <v>0</v>
      </c>
      <c r="L1192">
        <v>1191</v>
      </c>
      <c r="M1192">
        <f t="shared" si="164"/>
        <v>3174936</v>
      </c>
      <c r="N1192">
        <v>1</v>
      </c>
      <c r="S1192" s="19" t="s">
        <v>101</v>
      </c>
      <c r="T1192" s="19" t="s">
        <v>121</v>
      </c>
      <c r="U1192" s="24">
        <v>2.4000000000000001E-4</v>
      </c>
    </row>
    <row r="1193" spans="1:21">
      <c r="A1193">
        <v>1192</v>
      </c>
      <c r="B1193" t="s">
        <v>56</v>
      </c>
      <c r="C1193">
        <v>2</v>
      </c>
      <c r="E1193" s="38">
        <f t="shared" si="166"/>
        <v>0</v>
      </c>
      <c r="F1193">
        <f t="shared" si="163"/>
        <v>0</v>
      </c>
      <c r="I1193" s="37">
        <f t="shared" si="165"/>
        <v>0</v>
      </c>
      <c r="L1193">
        <v>1192</v>
      </c>
      <c r="M1193">
        <f t="shared" si="164"/>
        <v>3174937</v>
      </c>
      <c r="N1193">
        <v>1</v>
      </c>
      <c r="S1193" s="19" t="s">
        <v>101</v>
      </c>
      <c r="T1193" s="19" t="s">
        <v>121</v>
      </c>
      <c r="U1193" s="24">
        <v>2.4000000000000001E-4</v>
      </c>
    </row>
    <row r="1194" spans="1:21">
      <c r="A1194">
        <v>1193</v>
      </c>
      <c r="B1194" t="s">
        <v>56</v>
      </c>
      <c r="C1194">
        <v>3</v>
      </c>
      <c r="E1194" s="38">
        <f t="shared" si="166"/>
        <v>0</v>
      </c>
      <c r="F1194">
        <f t="shared" si="163"/>
        <v>0</v>
      </c>
      <c r="I1194" s="37">
        <f t="shared" si="165"/>
        <v>0</v>
      </c>
      <c r="L1194">
        <v>1193</v>
      </c>
      <c r="M1194">
        <f t="shared" si="164"/>
        <v>3174938</v>
      </c>
      <c r="N1194">
        <v>1</v>
      </c>
      <c r="S1194" s="19" t="s">
        <v>101</v>
      </c>
      <c r="T1194" s="19" t="s">
        <v>121</v>
      </c>
      <c r="U1194" s="24">
        <v>2.4000000000000001E-4</v>
      </c>
    </row>
    <row r="1195" spans="1:21">
      <c r="A1195">
        <v>1194</v>
      </c>
      <c r="B1195" t="s">
        <v>56</v>
      </c>
      <c r="C1195">
        <v>4</v>
      </c>
      <c r="E1195" s="38">
        <f t="shared" si="166"/>
        <v>0</v>
      </c>
      <c r="F1195">
        <f t="shared" si="163"/>
        <v>0</v>
      </c>
      <c r="I1195" s="37">
        <f t="shared" si="165"/>
        <v>0</v>
      </c>
      <c r="L1195">
        <v>1194</v>
      </c>
      <c r="M1195">
        <f t="shared" si="164"/>
        <v>3174939</v>
      </c>
      <c r="N1195">
        <v>1</v>
      </c>
      <c r="S1195" s="19" t="s">
        <v>101</v>
      </c>
      <c r="T1195" s="19" t="s">
        <v>121</v>
      </c>
      <c r="U1195" s="24">
        <v>2.4000000000000001E-4</v>
      </c>
    </row>
    <row r="1196" spans="1:21">
      <c r="A1196">
        <v>1195</v>
      </c>
      <c r="B1196" t="s">
        <v>56</v>
      </c>
      <c r="C1196">
        <v>5</v>
      </c>
      <c r="E1196" s="38">
        <f t="shared" si="166"/>
        <v>0</v>
      </c>
      <c r="F1196">
        <f t="shared" ref="F1196:F1241" si="167">E1196-E1195</f>
        <v>0</v>
      </c>
      <c r="I1196" s="37">
        <f t="shared" si="165"/>
        <v>0</v>
      </c>
      <c r="L1196">
        <v>1195</v>
      </c>
      <c r="M1196">
        <f t="shared" si="164"/>
        <v>3174940</v>
      </c>
      <c r="N1196">
        <v>1</v>
      </c>
      <c r="S1196" s="19" t="s">
        <v>102</v>
      </c>
      <c r="T1196" s="19" t="s">
        <v>121</v>
      </c>
      <c r="U1196" s="24">
        <v>2.4000000000000001E-4</v>
      </c>
    </row>
    <row r="1197" spans="1:21">
      <c r="A1197">
        <v>1196</v>
      </c>
      <c r="B1197" t="s">
        <v>56</v>
      </c>
      <c r="C1197">
        <v>6</v>
      </c>
      <c r="E1197" s="38">
        <f t="shared" si="166"/>
        <v>0</v>
      </c>
      <c r="F1197">
        <f t="shared" si="167"/>
        <v>0</v>
      </c>
      <c r="I1197" s="37">
        <f t="shared" si="165"/>
        <v>0</v>
      </c>
      <c r="L1197">
        <v>1196</v>
      </c>
      <c r="M1197">
        <f t="shared" si="164"/>
        <v>3174941</v>
      </c>
      <c r="N1197">
        <v>1</v>
      </c>
      <c r="S1197" s="19" t="s">
        <v>101</v>
      </c>
      <c r="T1197" s="19" t="s">
        <v>121</v>
      </c>
      <c r="U1197" s="24">
        <v>2.5999999999999998E-4</v>
      </c>
    </row>
    <row r="1198" spans="1:21">
      <c r="A1198">
        <v>1197</v>
      </c>
      <c r="B1198" t="s">
        <v>56</v>
      </c>
      <c r="C1198">
        <v>7</v>
      </c>
      <c r="E1198" s="38">
        <f t="shared" si="166"/>
        <v>0</v>
      </c>
      <c r="F1198">
        <f t="shared" si="167"/>
        <v>0</v>
      </c>
      <c r="I1198" s="37">
        <f t="shared" si="165"/>
        <v>0</v>
      </c>
      <c r="L1198">
        <v>1197</v>
      </c>
      <c r="M1198">
        <f t="shared" si="164"/>
        <v>3174942</v>
      </c>
      <c r="N1198">
        <v>1</v>
      </c>
      <c r="S1198" s="19" t="s">
        <v>101</v>
      </c>
      <c r="T1198" s="19" t="s">
        <v>121</v>
      </c>
      <c r="U1198" s="24">
        <v>2.5999999999999998E-4</v>
      </c>
    </row>
    <row r="1199" spans="1:21">
      <c r="A1199">
        <v>1198</v>
      </c>
      <c r="B1199" t="s">
        <v>56</v>
      </c>
      <c r="C1199">
        <v>8</v>
      </c>
      <c r="E1199" s="38">
        <f t="shared" si="166"/>
        <v>0</v>
      </c>
      <c r="F1199">
        <f t="shared" si="167"/>
        <v>0</v>
      </c>
      <c r="I1199" s="37">
        <f t="shared" si="165"/>
        <v>0</v>
      </c>
      <c r="L1199">
        <v>1198</v>
      </c>
      <c r="M1199">
        <f t="shared" ref="M1199:M1241" si="168">M1198+N1199</f>
        <v>3174943</v>
      </c>
      <c r="N1199">
        <v>1</v>
      </c>
      <c r="S1199" s="19" t="s">
        <v>101</v>
      </c>
      <c r="T1199" s="19" t="s">
        <v>121</v>
      </c>
      <c r="U1199" s="24">
        <v>2.5999999999999998E-4</v>
      </c>
    </row>
    <row r="1200" spans="1:21">
      <c r="A1200">
        <v>1199</v>
      </c>
      <c r="B1200" t="s">
        <v>56</v>
      </c>
      <c r="C1200">
        <v>9</v>
      </c>
      <c r="E1200" s="38">
        <f t="shared" si="166"/>
        <v>0</v>
      </c>
      <c r="F1200">
        <f t="shared" si="167"/>
        <v>0</v>
      </c>
      <c r="I1200" s="37">
        <f t="shared" si="165"/>
        <v>0</v>
      </c>
      <c r="L1200">
        <v>1199</v>
      </c>
      <c r="M1200">
        <f t="shared" si="168"/>
        <v>3174944</v>
      </c>
      <c r="N1200">
        <v>1</v>
      </c>
      <c r="S1200" s="19" t="s">
        <v>101</v>
      </c>
      <c r="T1200" s="19" t="s">
        <v>121</v>
      </c>
      <c r="U1200" s="24">
        <v>2.5999999999999998E-4</v>
      </c>
    </row>
    <row r="1201" spans="1:21">
      <c r="A1201">
        <v>1200</v>
      </c>
      <c r="B1201" t="s">
        <v>56</v>
      </c>
      <c r="C1201">
        <v>10</v>
      </c>
      <c r="E1201" s="38">
        <f t="shared" si="166"/>
        <v>0</v>
      </c>
      <c r="F1201">
        <f t="shared" si="167"/>
        <v>0</v>
      </c>
      <c r="I1201" s="37">
        <f t="shared" si="165"/>
        <v>0</v>
      </c>
      <c r="L1201">
        <v>1200</v>
      </c>
      <c r="M1201">
        <f t="shared" si="168"/>
        <v>3174945</v>
      </c>
      <c r="N1201">
        <v>1</v>
      </c>
      <c r="S1201" s="19" t="s">
        <v>102</v>
      </c>
      <c r="T1201" s="19" t="s">
        <v>121</v>
      </c>
      <c r="U1201" s="24">
        <v>2.5999999999999998E-4</v>
      </c>
    </row>
    <row r="1202" spans="1:21">
      <c r="A1202">
        <v>1201</v>
      </c>
      <c r="B1202" t="s">
        <v>57</v>
      </c>
      <c r="C1202">
        <v>1</v>
      </c>
      <c r="E1202" s="38">
        <f t="shared" si="166"/>
        <v>0</v>
      </c>
      <c r="F1202">
        <f t="shared" si="167"/>
        <v>0</v>
      </c>
      <c r="I1202" s="37">
        <f t="shared" si="165"/>
        <v>0</v>
      </c>
      <c r="L1202">
        <v>1201</v>
      </c>
      <c r="M1202">
        <f t="shared" si="168"/>
        <v>3174946</v>
      </c>
      <c r="N1202">
        <v>1</v>
      </c>
      <c r="S1202" s="19" t="s">
        <v>101</v>
      </c>
      <c r="T1202" s="19" t="s">
        <v>121</v>
      </c>
      <c r="U1202" s="24">
        <v>2.5999999999999998E-4</v>
      </c>
    </row>
    <row r="1203" spans="1:21">
      <c r="A1203">
        <v>1202</v>
      </c>
      <c r="B1203" t="s">
        <v>57</v>
      </c>
      <c r="C1203">
        <v>2</v>
      </c>
      <c r="E1203" s="38">
        <f t="shared" si="166"/>
        <v>0</v>
      </c>
      <c r="F1203">
        <f t="shared" si="167"/>
        <v>0</v>
      </c>
      <c r="I1203" s="37">
        <f t="shared" si="165"/>
        <v>0</v>
      </c>
      <c r="L1203">
        <v>1202</v>
      </c>
      <c r="M1203">
        <f t="shared" si="168"/>
        <v>3174947</v>
      </c>
      <c r="N1203">
        <v>1</v>
      </c>
      <c r="S1203" s="19" t="s">
        <v>101</v>
      </c>
      <c r="T1203" s="19" t="s">
        <v>121</v>
      </c>
      <c r="U1203" s="24">
        <v>2.5999999999999998E-4</v>
      </c>
    </row>
    <row r="1204" spans="1:21">
      <c r="A1204">
        <v>1203</v>
      </c>
      <c r="B1204" t="s">
        <v>57</v>
      </c>
      <c r="C1204">
        <v>3</v>
      </c>
      <c r="E1204" s="38">
        <f t="shared" si="166"/>
        <v>0</v>
      </c>
      <c r="F1204">
        <f t="shared" si="167"/>
        <v>0</v>
      </c>
      <c r="I1204" s="37">
        <f t="shared" si="165"/>
        <v>0</v>
      </c>
      <c r="L1204">
        <v>1203</v>
      </c>
      <c r="M1204">
        <f t="shared" si="168"/>
        <v>3174948</v>
      </c>
      <c r="N1204">
        <v>1</v>
      </c>
      <c r="S1204" s="19" t="s">
        <v>101</v>
      </c>
      <c r="T1204" s="19" t="s">
        <v>121</v>
      </c>
      <c r="U1204" s="24">
        <v>2.5999999999999998E-4</v>
      </c>
    </row>
    <row r="1205" spans="1:21">
      <c r="A1205">
        <v>1204</v>
      </c>
      <c r="B1205" t="s">
        <v>57</v>
      </c>
      <c r="C1205">
        <v>4</v>
      </c>
      <c r="E1205" s="38">
        <f t="shared" si="166"/>
        <v>0</v>
      </c>
      <c r="F1205">
        <f t="shared" si="167"/>
        <v>0</v>
      </c>
      <c r="I1205" s="37">
        <f t="shared" si="165"/>
        <v>0</v>
      </c>
      <c r="L1205">
        <v>1204</v>
      </c>
      <c r="M1205">
        <f t="shared" si="168"/>
        <v>3174949</v>
      </c>
      <c r="N1205">
        <v>1</v>
      </c>
      <c r="S1205" s="19" t="s">
        <v>101</v>
      </c>
      <c r="T1205" s="19" t="s">
        <v>121</v>
      </c>
      <c r="U1205" s="24">
        <v>2.5999999999999998E-4</v>
      </c>
    </row>
    <row r="1206" spans="1:21">
      <c r="A1206">
        <v>1205</v>
      </c>
      <c r="B1206" t="s">
        <v>57</v>
      </c>
      <c r="C1206">
        <v>5</v>
      </c>
      <c r="E1206" s="38">
        <f t="shared" si="166"/>
        <v>0</v>
      </c>
      <c r="F1206">
        <f t="shared" si="167"/>
        <v>0</v>
      </c>
      <c r="I1206" s="37">
        <f t="shared" si="165"/>
        <v>0</v>
      </c>
      <c r="L1206">
        <v>1205</v>
      </c>
      <c r="M1206">
        <f t="shared" si="168"/>
        <v>3174950</v>
      </c>
      <c r="N1206">
        <v>1</v>
      </c>
      <c r="S1206" s="19" t="s">
        <v>102</v>
      </c>
      <c r="T1206" s="19" t="s">
        <v>121</v>
      </c>
      <c r="U1206" s="24">
        <v>2.5999999999999998E-4</v>
      </c>
    </row>
    <row r="1207" spans="1:21">
      <c r="A1207">
        <v>1206</v>
      </c>
      <c r="B1207" t="s">
        <v>57</v>
      </c>
      <c r="C1207">
        <v>6</v>
      </c>
      <c r="E1207" s="38">
        <f t="shared" si="166"/>
        <v>0</v>
      </c>
      <c r="F1207">
        <f t="shared" si="167"/>
        <v>0</v>
      </c>
      <c r="I1207" s="37">
        <f t="shared" si="165"/>
        <v>0</v>
      </c>
      <c r="L1207">
        <v>1206</v>
      </c>
      <c r="M1207">
        <f t="shared" si="168"/>
        <v>3174951</v>
      </c>
      <c r="N1207">
        <v>1</v>
      </c>
      <c r="S1207" s="19" t="s">
        <v>101</v>
      </c>
      <c r="T1207" s="19" t="s">
        <v>121</v>
      </c>
      <c r="U1207" s="24">
        <v>2.5999999999999998E-4</v>
      </c>
    </row>
    <row r="1208" spans="1:21">
      <c r="A1208">
        <v>1207</v>
      </c>
      <c r="B1208" t="s">
        <v>57</v>
      </c>
      <c r="C1208">
        <v>7</v>
      </c>
      <c r="E1208" s="38">
        <f t="shared" si="166"/>
        <v>0</v>
      </c>
      <c r="F1208">
        <f t="shared" si="167"/>
        <v>0</v>
      </c>
      <c r="I1208" s="37">
        <f t="shared" si="165"/>
        <v>0</v>
      </c>
      <c r="L1208">
        <v>1207</v>
      </c>
      <c r="M1208">
        <f t="shared" si="168"/>
        <v>3174952</v>
      </c>
      <c r="N1208">
        <v>1</v>
      </c>
      <c r="S1208" s="19" t="s">
        <v>101</v>
      </c>
      <c r="T1208" s="19" t="s">
        <v>121</v>
      </c>
      <c r="U1208" s="24">
        <v>2.5999999999999998E-4</v>
      </c>
    </row>
    <row r="1209" spans="1:21">
      <c r="A1209">
        <v>1208</v>
      </c>
      <c r="B1209" t="s">
        <v>57</v>
      </c>
      <c r="C1209">
        <v>8</v>
      </c>
      <c r="E1209" s="38">
        <f t="shared" si="166"/>
        <v>0</v>
      </c>
      <c r="F1209">
        <f t="shared" si="167"/>
        <v>0</v>
      </c>
      <c r="I1209" s="37">
        <f t="shared" si="165"/>
        <v>0</v>
      </c>
      <c r="L1209">
        <v>1208</v>
      </c>
      <c r="M1209">
        <f t="shared" si="168"/>
        <v>3174953</v>
      </c>
      <c r="N1209">
        <v>1</v>
      </c>
      <c r="S1209" s="19" t="s">
        <v>101</v>
      </c>
      <c r="T1209" s="19" t="s">
        <v>121</v>
      </c>
      <c r="U1209" s="24">
        <v>2.5999999999999998E-4</v>
      </c>
    </row>
    <row r="1210" spans="1:21">
      <c r="A1210">
        <v>1209</v>
      </c>
      <c r="B1210" t="s">
        <v>57</v>
      </c>
      <c r="C1210">
        <v>9</v>
      </c>
      <c r="E1210" s="38">
        <f t="shared" si="166"/>
        <v>0</v>
      </c>
      <c r="F1210">
        <f t="shared" si="167"/>
        <v>0</v>
      </c>
      <c r="I1210" s="37">
        <f t="shared" si="165"/>
        <v>0</v>
      </c>
      <c r="L1210">
        <v>1209</v>
      </c>
      <c r="M1210">
        <f t="shared" si="168"/>
        <v>3174954</v>
      </c>
      <c r="N1210">
        <v>1</v>
      </c>
      <c r="S1210" s="19" t="s">
        <v>101</v>
      </c>
      <c r="T1210" s="19" t="s">
        <v>121</v>
      </c>
      <c r="U1210" s="24">
        <v>2.5999999999999998E-4</v>
      </c>
    </row>
    <row r="1211" spans="1:21">
      <c r="A1211">
        <v>1210</v>
      </c>
      <c r="B1211" t="s">
        <v>57</v>
      </c>
      <c r="C1211">
        <v>10</v>
      </c>
      <c r="E1211" s="38">
        <f t="shared" si="166"/>
        <v>0</v>
      </c>
      <c r="F1211">
        <f t="shared" si="167"/>
        <v>0</v>
      </c>
      <c r="I1211" s="37">
        <f t="shared" si="165"/>
        <v>0</v>
      </c>
      <c r="L1211">
        <v>1210</v>
      </c>
      <c r="M1211">
        <f t="shared" si="168"/>
        <v>3174955</v>
      </c>
      <c r="N1211">
        <v>1</v>
      </c>
      <c r="S1211" s="19" t="s">
        <v>102</v>
      </c>
      <c r="T1211" s="19" t="s">
        <v>121</v>
      </c>
      <c r="U1211" s="24">
        <v>2.5999999999999998E-4</v>
      </c>
    </row>
    <row r="1212" spans="1:21">
      <c r="A1212">
        <v>1211</v>
      </c>
      <c r="B1212" t="s">
        <v>58</v>
      </c>
      <c r="C1212">
        <v>1</v>
      </c>
      <c r="E1212" s="38">
        <f t="shared" si="166"/>
        <v>0</v>
      </c>
      <c r="F1212">
        <f t="shared" si="167"/>
        <v>0</v>
      </c>
      <c r="I1212" s="37">
        <f t="shared" si="165"/>
        <v>0</v>
      </c>
      <c r="L1212">
        <v>1211</v>
      </c>
      <c r="M1212">
        <f t="shared" si="168"/>
        <v>3174956</v>
      </c>
      <c r="N1212">
        <v>1</v>
      </c>
      <c r="S1212" s="19" t="s">
        <v>101</v>
      </c>
      <c r="T1212" s="19" t="s">
        <v>121</v>
      </c>
      <c r="U1212" s="24">
        <v>2.5999999999999998E-4</v>
      </c>
    </row>
    <row r="1213" spans="1:21">
      <c r="A1213">
        <v>1212</v>
      </c>
      <c r="B1213" t="s">
        <v>58</v>
      </c>
      <c r="C1213">
        <v>2</v>
      </c>
      <c r="E1213" s="38">
        <f t="shared" si="166"/>
        <v>0</v>
      </c>
      <c r="F1213">
        <f t="shared" si="167"/>
        <v>0</v>
      </c>
      <c r="I1213" s="37">
        <f t="shared" si="165"/>
        <v>0</v>
      </c>
      <c r="L1213">
        <v>1212</v>
      </c>
      <c r="M1213">
        <f t="shared" si="168"/>
        <v>3174957</v>
      </c>
      <c r="N1213">
        <v>1</v>
      </c>
      <c r="S1213" s="19" t="s">
        <v>101</v>
      </c>
      <c r="T1213" s="19" t="s">
        <v>121</v>
      </c>
      <c r="U1213" s="24">
        <v>2.5999999999999998E-4</v>
      </c>
    </row>
    <row r="1214" spans="1:21">
      <c r="A1214">
        <v>1213</v>
      </c>
      <c r="B1214" t="s">
        <v>58</v>
      </c>
      <c r="C1214">
        <v>3</v>
      </c>
      <c r="E1214" s="38">
        <f t="shared" si="166"/>
        <v>0</v>
      </c>
      <c r="F1214">
        <f t="shared" si="167"/>
        <v>0</v>
      </c>
      <c r="I1214" s="37">
        <f t="shared" si="165"/>
        <v>0</v>
      </c>
      <c r="L1214">
        <v>1213</v>
      </c>
      <c r="M1214">
        <f t="shared" si="168"/>
        <v>3174958</v>
      </c>
      <c r="N1214">
        <v>1</v>
      </c>
      <c r="S1214" s="19" t="s">
        <v>101</v>
      </c>
      <c r="T1214" s="19" t="s">
        <v>121</v>
      </c>
      <c r="U1214" s="24">
        <v>2.5999999999999998E-4</v>
      </c>
    </row>
    <row r="1215" spans="1:21">
      <c r="A1215">
        <v>1214</v>
      </c>
      <c r="B1215" t="s">
        <v>58</v>
      </c>
      <c r="C1215">
        <v>4</v>
      </c>
      <c r="E1215" s="38">
        <f t="shared" si="166"/>
        <v>0</v>
      </c>
      <c r="F1215">
        <f t="shared" si="167"/>
        <v>0</v>
      </c>
      <c r="I1215" s="37">
        <f t="shared" si="165"/>
        <v>0</v>
      </c>
      <c r="L1215">
        <v>1214</v>
      </c>
      <c r="M1215">
        <f t="shared" si="168"/>
        <v>3174959</v>
      </c>
      <c r="N1215">
        <v>1</v>
      </c>
      <c r="S1215" s="19" t="s">
        <v>101</v>
      </c>
      <c r="T1215" s="19" t="s">
        <v>121</v>
      </c>
      <c r="U1215" s="24">
        <v>2.5999999999999998E-4</v>
      </c>
    </row>
    <row r="1216" spans="1:21">
      <c r="A1216">
        <v>1215</v>
      </c>
      <c r="B1216" t="s">
        <v>58</v>
      </c>
      <c r="C1216">
        <v>5</v>
      </c>
      <c r="E1216" s="38">
        <f t="shared" si="166"/>
        <v>0</v>
      </c>
      <c r="F1216">
        <f t="shared" si="167"/>
        <v>0</v>
      </c>
      <c r="I1216" s="37">
        <f t="shared" si="165"/>
        <v>0</v>
      </c>
      <c r="L1216">
        <v>1215</v>
      </c>
      <c r="M1216">
        <f t="shared" si="168"/>
        <v>3174960</v>
      </c>
      <c r="N1216">
        <v>1</v>
      </c>
      <c r="S1216" s="19" t="s">
        <v>102</v>
      </c>
      <c r="T1216" s="19" t="s">
        <v>121</v>
      </c>
      <c r="U1216" s="24">
        <v>2.5999999999999998E-4</v>
      </c>
    </row>
    <row r="1217" spans="1:21">
      <c r="A1217">
        <v>1216</v>
      </c>
      <c r="B1217" t="s">
        <v>58</v>
      </c>
      <c r="C1217">
        <v>6</v>
      </c>
      <c r="E1217" s="38">
        <f t="shared" si="166"/>
        <v>0</v>
      </c>
      <c r="F1217">
        <f t="shared" si="167"/>
        <v>0</v>
      </c>
      <c r="I1217" s="37">
        <f t="shared" si="165"/>
        <v>0</v>
      </c>
      <c r="L1217">
        <v>1216</v>
      </c>
      <c r="M1217">
        <f t="shared" si="168"/>
        <v>3174961</v>
      </c>
      <c r="N1217">
        <v>1</v>
      </c>
      <c r="S1217" s="19" t="s">
        <v>101</v>
      </c>
      <c r="T1217" s="19" t="s">
        <v>121</v>
      </c>
      <c r="U1217" s="24">
        <v>2.5999999999999998E-4</v>
      </c>
    </row>
    <row r="1218" spans="1:21">
      <c r="A1218">
        <v>1217</v>
      </c>
      <c r="B1218" t="s">
        <v>58</v>
      </c>
      <c r="C1218">
        <v>7</v>
      </c>
      <c r="E1218" s="38">
        <f t="shared" si="166"/>
        <v>0</v>
      </c>
      <c r="F1218">
        <f t="shared" si="167"/>
        <v>0</v>
      </c>
      <c r="I1218" s="37">
        <f t="shared" si="165"/>
        <v>0</v>
      </c>
      <c r="L1218">
        <v>1217</v>
      </c>
      <c r="M1218">
        <f t="shared" si="168"/>
        <v>3174962</v>
      </c>
      <c r="N1218">
        <v>1</v>
      </c>
      <c r="S1218" s="19" t="s">
        <v>101</v>
      </c>
      <c r="T1218" s="19" t="s">
        <v>121</v>
      </c>
      <c r="U1218" s="24">
        <v>2.5999999999999998E-4</v>
      </c>
    </row>
    <row r="1219" spans="1:21">
      <c r="A1219">
        <v>1218</v>
      </c>
      <c r="B1219" t="s">
        <v>58</v>
      </c>
      <c r="C1219">
        <v>8</v>
      </c>
      <c r="E1219" s="38">
        <f t="shared" si="166"/>
        <v>0</v>
      </c>
      <c r="F1219">
        <f t="shared" si="167"/>
        <v>0</v>
      </c>
      <c r="I1219" s="37">
        <f t="shared" si="165"/>
        <v>0</v>
      </c>
      <c r="L1219">
        <v>1218</v>
      </c>
      <c r="M1219">
        <f t="shared" si="168"/>
        <v>3174963</v>
      </c>
      <c r="N1219">
        <v>1</v>
      </c>
      <c r="S1219" s="19" t="s">
        <v>101</v>
      </c>
      <c r="T1219" s="19" t="s">
        <v>121</v>
      </c>
      <c r="U1219" s="24">
        <v>2.5999999999999998E-4</v>
      </c>
    </row>
    <row r="1220" spans="1:21">
      <c r="A1220">
        <v>1219</v>
      </c>
      <c r="B1220" t="s">
        <v>58</v>
      </c>
      <c r="C1220">
        <v>9</v>
      </c>
      <c r="E1220" s="38">
        <f t="shared" si="166"/>
        <v>0</v>
      </c>
      <c r="F1220">
        <f t="shared" si="167"/>
        <v>0</v>
      </c>
      <c r="I1220" s="37">
        <f t="shared" si="165"/>
        <v>0</v>
      </c>
      <c r="L1220">
        <v>1219</v>
      </c>
      <c r="M1220">
        <f t="shared" si="168"/>
        <v>3174964</v>
      </c>
      <c r="N1220">
        <v>1</v>
      </c>
      <c r="S1220" s="19" t="s">
        <v>101</v>
      </c>
      <c r="T1220" s="19" t="s">
        <v>121</v>
      </c>
      <c r="U1220" s="24">
        <v>2.5999999999999998E-4</v>
      </c>
    </row>
    <row r="1221" spans="1:21">
      <c r="A1221">
        <v>1220</v>
      </c>
      <c r="B1221" t="s">
        <v>58</v>
      </c>
      <c r="C1221">
        <v>10</v>
      </c>
      <c r="E1221" s="38">
        <f t="shared" si="166"/>
        <v>0</v>
      </c>
      <c r="F1221">
        <f t="shared" si="167"/>
        <v>0</v>
      </c>
      <c r="I1221" s="37">
        <f t="shared" ref="I1221:I1284" si="169">H1221-H1220</f>
        <v>0</v>
      </c>
      <c r="L1221">
        <v>1220</v>
      </c>
      <c r="M1221">
        <f t="shared" si="168"/>
        <v>3174965</v>
      </c>
      <c r="N1221">
        <v>1</v>
      </c>
      <c r="S1221" s="19" t="s">
        <v>102</v>
      </c>
      <c r="T1221" s="19" t="s">
        <v>121</v>
      </c>
      <c r="U1221" s="24">
        <v>2.5999999999999998E-4</v>
      </c>
    </row>
    <row r="1222" spans="1:21">
      <c r="A1222">
        <v>1221</v>
      </c>
      <c r="B1222" t="s">
        <v>59</v>
      </c>
      <c r="C1222">
        <v>1</v>
      </c>
      <c r="E1222" s="38">
        <f t="shared" si="166"/>
        <v>0</v>
      </c>
      <c r="F1222">
        <f t="shared" si="167"/>
        <v>0</v>
      </c>
      <c r="I1222" s="37">
        <f t="shared" si="169"/>
        <v>0</v>
      </c>
      <c r="L1222">
        <v>1221</v>
      </c>
      <c r="M1222">
        <f t="shared" si="168"/>
        <v>3174966</v>
      </c>
      <c r="N1222">
        <v>1</v>
      </c>
      <c r="S1222" s="19" t="s">
        <v>101</v>
      </c>
      <c r="T1222" s="19" t="s">
        <v>121</v>
      </c>
      <c r="U1222" s="24">
        <v>2.5999999999999998E-4</v>
      </c>
    </row>
    <row r="1223" spans="1:21">
      <c r="A1223">
        <v>1222</v>
      </c>
      <c r="B1223" t="s">
        <v>59</v>
      </c>
      <c r="C1223">
        <v>2</v>
      </c>
      <c r="E1223" s="38">
        <f t="shared" si="166"/>
        <v>0</v>
      </c>
      <c r="F1223">
        <f t="shared" si="167"/>
        <v>0</v>
      </c>
      <c r="I1223" s="37">
        <f t="shared" si="169"/>
        <v>0</v>
      </c>
      <c r="L1223">
        <v>1222</v>
      </c>
      <c r="M1223">
        <f t="shared" si="168"/>
        <v>3174967</v>
      </c>
      <c r="N1223">
        <v>1</v>
      </c>
      <c r="S1223" s="19" t="s">
        <v>101</v>
      </c>
      <c r="T1223" s="19" t="s">
        <v>121</v>
      </c>
      <c r="U1223" s="24">
        <v>2.5999999999999998E-4</v>
      </c>
    </row>
    <row r="1224" spans="1:21">
      <c r="A1224">
        <v>1223</v>
      </c>
      <c r="B1224" t="s">
        <v>59</v>
      </c>
      <c r="C1224">
        <v>3</v>
      </c>
      <c r="E1224" s="38">
        <f t="shared" si="166"/>
        <v>0</v>
      </c>
      <c r="F1224">
        <f t="shared" si="167"/>
        <v>0</v>
      </c>
      <c r="I1224" s="37">
        <f t="shared" si="169"/>
        <v>0</v>
      </c>
      <c r="L1224">
        <v>1223</v>
      </c>
      <c r="M1224">
        <f t="shared" si="168"/>
        <v>3174968</v>
      </c>
      <c r="N1224">
        <v>1</v>
      </c>
      <c r="S1224" s="19" t="s">
        <v>101</v>
      </c>
      <c r="T1224" s="19" t="s">
        <v>121</v>
      </c>
      <c r="U1224" s="24">
        <v>2.5999999999999998E-4</v>
      </c>
    </row>
    <row r="1225" spans="1:21">
      <c r="A1225">
        <v>1224</v>
      </c>
      <c r="B1225" t="s">
        <v>59</v>
      </c>
      <c r="C1225">
        <v>4</v>
      </c>
      <c r="E1225" s="38">
        <f t="shared" si="166"/>
        <v>0</v>
      </c>
      <c r="F1225">
        <f t="shared" si="167"/>
        <v>0</v>
      </c>
      <c r="I1225" s="37">
        <f t="shared" si="169"/>
        <v>0</v>
      </c>
      <c r="L1225">
        <v>1224</v>
      </c>
      <c r="M1225">
        <f t="shared" si="168"/>
        <v>3174969</v>
      </c>
      <c r="N1225">
        <v>1</v>
      </c>
      <c r="S1225" s="19" t="s">
        <v>101</v>
      </c>
      <c r="T1225" s="19" t="s">
        <v>121</v>
      </c>
      <c r="U1225" s="24">
        <v>2.5999999999999998E-4</v>
      </c>
    </row>
    <row r="1226" spans="1:21">
      <c r="A1226">
        <v>1225</v>
      </c>
      <c r="B1226" t="s">
        <v>59</v>
      </c>
      <c r="C1226">
        <v>5</v>
      </c>
      <c r="E1226" s="38">
        <f t="shared" si="166"/>
        <v>0</v>
      </c>
      <c r="F1226">
        <f t="shared" si="167"/>
        <v>0</v>
      </c>
      <c r="I1226" s="37">
        <f t="shared" si="169"/>
        <v>0</v>
      </c>
      <c r="L1226">
        <v>1225</v>
      </c>
      <c r="M1226">
        <f t="shared" si="168"/>
        <v>3174970</v>
      </c>
      <c r="N1226">
        <v>1</v>
      </c>
      <c r="S1226" s="19" t="s">
        <v>102</v>
      </c>
      <c r="T1226" s="19" t="s">
        <v>121</v>
      </c>
      <c r="U1226" s="24">
        <v>2.5999999999999998E-4</v>
      </c>
    </row>
    <row r="1227" spans="1:21">
      <c r="A1227">
        <v>1226</v>
      </c>
      <c r="B1227" t="s">
        <v>59</v>
      </c>
      <c r="C1227">
        <v>6</v>
      </c>
      <c r="E1227" s="38">
        <f t="shared" si="166"/>
        <v>0</v>
      </c>
      <c r="F1227">
        <f t="shared" si="167"/>
        <v>0</v>
      </c>
      <c r="I1227" s="37">
        <f t="shared" si="169"/>
        <v>0</v>
      </c>
      <c r="L1227">
        <v>1226</v>
      </c>
      <c r="M1227">
        <f t="shared" si="168"/>
        <v>3174971</v>
      </c>
      <c r="N1227">
        <v>1</v>
      </c>
      <c r="S1227" s="19" t="s">
        <v>101</v>
      </c>
      <c r="T1227" s="19" t="s">
        <v>121</v>
      </c>
      <c r="U1227" s="24">
        <v>2.5999999999999998E-4</v>
      </c>
    </row>
    <row r="1228" spans="1:21">
      <c r="A1228">
        <v>1227</v>
      </c>
      <c r="B1228" t="s">
        <v>59</v>
      </c>
      <c r="C1228">
        <v>7</v>
      </c>
      <c r="E1228" s="38">
        <f t="shared" si="166"/>
        <v>0</v>
      </c>
      <c r="F1228">
        <f t="shared" si="167"/>
        <v>0</v>
      </c>
      <c r="I1228" s="37">
        <f t="shared" si="169"/>
        <v>0</v>
      </c>
      <c r="L1228">
        <v>1227</v>
      </c>
      <c r="M1228">
        <f t="shared" si="168"/>
        <v>3174972</v>
      </c>
      <c r="N1228">
        <v>1</v>
      </c>
      <c r="S1228" s="19" t="s">
        <v>101</v>
      </c>
      <c r="T1228" s="19" t="s">
        <v>121</v>
      </c>
      <c r="U1228" s="24">
        <v>2.5999999999999998E-4</v>
      </c>
    </row>
    <row r="1229" spans="1:21">
      <c r="A1229">
        <v>1228</v>
      </c>
      <c r="B1229" t="s">
        <v>59</v>
      </c>
      <c r="C1229">
        <v>8</v>
      </c>
      <c r="E1229" s="38">
        <f t="shared" si="166"/>
        <v>0</v>
      </c>
      <c r="F1229">
        <f t="shared" si="167"/>
        <v>0</v>
      </c>
      <c r="I1229" s="37">
        <f t="shared" si="169"/>
        <v>0</v>
      </c>
      <c r="L1229">
        <v>1228</v>
      </c>
      <c r="M1229">
        <f t="shared" si="168"/>
        <v>3174973</v>
      </c>
      <c r="N1229">
        <v>1</v>
      </c>
      <c r="S1229" s="19" t="s">
        <v>101</v>
      </c>
      <c r="T1229" s="19" t="s">
        <v>121</v>
      </c>
      <c r="U1229" s="24">
        <v>2.5999999999999998E-4</v>
      </c>
    </row>
    <row r="1230" spans="1:21">
      <c r="A1230">
        <v>1229</v>
      </c>
      <c r="B1230" t="s">
        <v>59</v>
      </c>
      <c r="C1230">
        <v>9</v>
      </c>
      <c r="E1230" s="38">
        <f t="shared" si="166"/>
        <v>0</v>
      </c>
      <c r="F1230">
        <f t="shared" si="167"/>
        <v>0</v>
      </c>
      <c r="I1230" s="37">
        <f t="shared" si="169"/>
        <v>0</v>
      </c>
      <c r="L1230">
        <v>1229</v>
      </c>
      <c r="M1230">
        <f t="shared" si="168"/>
        <v>3174974</v>
      </c>
      <c r="N1230">
        <v>1</v>
      </c>
      <c r="S1230" s="19" t="s">
        <v>101</v>
      </c>
      <c r="T1230" s="19" t="s">
        <v>121</v>
      </c>
      <c r="U1230" s="24">
        <v>2.5999999999999998E-4</v>
      </c>
    </row>
    <row r="1231" spans="1:21">
      <c r="A1231">
        <v>1230</v>
      </c>
      <c r="B1231" t="s">
        <v>59</v>
      </c>
      <c r="C1231">
        <v>10</v>
      </c>
      <c r="E1231" s="38">
        <f t="shared" si="166"/>
        <v>0</v>
      </c>
      <c r="F1231">
        <f t="shared" si="167"/>
        <v>0</v>
      </c>
      <c r="I1231" s="37">
        <f t="shared" si="169"/>
        <v>0</v>
      </c>
      <c r="L1231">
        <v>1230</v>
      </c>
      <c r="M1231">
        <f t="shared" si="168"/>
        <v>3174975</v>
      </c>
      <c r="N1231">
        <v>1</v>
      </c>
      <c r="S1231" s="19" t="s">
        <v>102</v>
      </c>
      <c r="T1231" s="19" t="s">
        <v>121</v>
      </c>
      <c r="U1231" s="24">
        <v>2.5999999999999998E-4</v>
      </c>
    </row>
    <row r="1232" spans="1:21">
      <c r="A1232">
        <v>1231</v>
      </c>
      <c r="B1232" t="s">
        <v>60</v>
      </c>
      <c r="C1232">
        <v>1</v>
      </c>
      <c r="E1232" s="38">
        <f t="shared" si="166"/>
        <v>0</v>
      </c>
      <c r="F1232">
        <f t="shared" si="167"/>
        <v>0</v>
      </c>
      <c r="I1232" s="37">
        <f t="shared" si="169"/>
        <v>0</v>
      </c>
      <c r="L1232">
        <v>1231</v>
      </c>
      <c r="M1232">
        <f t="shared" si="168"/>
        <v>3174976</v>
      </c>
      <c r="N1232">
        <v>1</v>
      </c>
      <c r="S1232" s="19" t="s">
        <v>101</v>
      </c>
      <c r="T1232" s="19" t="s">
        <v>121</v>
      </c>
      <c r="U1232" s="24">
        <v>2.5999999999999998E-4</v>
      </c>
    </row>
    <row r="1233" spans="1:21">
      <c r="A1233">
        <v>1232</v>
      </c>
      <c r="B1233" t="s">
        <v>60</v>
      </c>
      <c r="C1233">
        <v>2</v>
      </c>
      <c r="E1233" s="38">
        <f t="shared" si="166"/>
        <v>0</v>
      </c>
      <c r="F1233">
        <f t="shared" si="167"/>
        <v>0</v>
      </c>
      <c r="I1233" s="37">
        <f t="shared" si="169"/>
        <v>0</v>
      </c>
      <c r="L1233">
        <v>1232</v>
      </c>
      <c r="M1233">
        <f t="shared" si="168"/>
        <v>3174977</v>
      </c>
      <c r="N1233">
        <v>1</v>
      </c>
      <c r="S1233" s="19" t="s">
        <v>101</v>
      </c>
      <c r="T1233" s="19" t="s">
        <v>121</v>
      </c>
      <c r="U1233" s="24">
        <v>2.5999999999999998E-4</v>
      </c>
    </row>
    <row r="1234" spans="1:21">
      <c r="A1234">
        <v>1233</v>
      </c>
      <c r="B1234" t="s">
        <v>60</v>
      </c>
      <c r="C1234">
        <v>3</v>
      </c>
      <c r="E1234" s="38">
        <f t="shared" si="166"/>
        <v>0</v>
      </c>
      <c r="F1234">
        <f t="shared" si="167"/>
        <v>0</v>
      </c>
      <c r="I1234" s="37">
        <f t="shared" si="169"/>
        <v>0</v>
      </c>
      <c r="L1234">
        <v>1233</v>
      </c>
      <c r="M1234">
        <f t="shared" si="168"/>
        <v>3174978</v>
      </c>
      <c r="N1234">
        <v>1</v>
      </c>
      <c r="S1234" s="19" t="s">
        <v>101</v>
      </c>
      <c r="T1234" s="19" t="s">
        <v>121</v>
      </c>
      <c r="U1234" s="24">
        <v>2.5999999999999998E-4</v>
      </c>
    </row>
    <row r="1235" spans="1:21">
      <c r="A1235">
        <v>1234</v>
      </c>
      <c r="B1235" t="s">
        <v>60</v>
      </c>
      <c r="C1235">
        <v>4</v>
      </c>
      <c r="E1235" s="38">
        <f t="shared" si="166"/>
        <v>0</v>
      </c>
      <c r="F1235">
        <f t="shared" si="167"/>
        <v>0</v>
      </c>
      <c r="I1235" s="37">
        <f t="shared" si="169"/>
        <v>0</v>
      </c>
      <c r="L1235">
        <v>1234</v>
      </c>
      <c r="M1235">
        <f t="shared" si="168"/>
        <v>3174979</v>
      </c>
      <c r="N1235">
        <v>1</v>
      </c>
      <c r="S1235" s="19" t="s">
        <v>101</v>
      </c>
      <c r="T1235" s="19" t="s">
        <v>121</v>
      </c>
      <c r="U1235" s="24">
        <v>2.5999999999999998E-4</v>
      </c>
    </row>
    <row r="1236" spans="1:21">
      <c r="A1236">
        <v>1235</v>
      </c>
      <c r="B1236" t="s">
        <v>60</v>
      </c>
      <c r="C1236">
        <v>5</v>
      </c>
      <c r="E1236" s="38">
        <f t="shared" si="166"/>
        <v>0</v>
      </c>
      <c r="F1236">
        <f t="shared" si="167"/>
        <v>0</v>
      </c>
      <c r="I1236" s="37">
        <f t="shared" si="169"/>
        <v>0</v>
      </c>
      <c r="L1236">
        <v>1235</v>
      </c>
      <c r="M1236">
        <f t="shared" si="168"/>
        <v>3174980</v>
      </c>
      <c r="N1236">
        <v>1</v>
      </c>
      <c r="S1236" s="19" t="s">
        <v>102</v>
      </c>
      <c r="T1236" s="19" t="s">
        <v>121</v>
      </c>
      <c r="U1236" s="24">
        <v>2.5999999999999998E-4</v>
      </c>
    </row>
    <row r="1237" spans="1:21">
      <c r="A1237">
        <v>1236</v>
      </c>
      <c r="B1237" t="s">
        <v>60</v>
      </c>
      <c r="C1237">
        <v>6</v>
      </c>
      <c r="E1237" s="38">
        <f t="shared" si="166"/>
        <v>0</v>
      </c>
      <c r="F1237">
        <f t="shared" si="167"/>
        <v>0</v>
      </c>
      <c r="I1237" s="37">
        <f t="shared" si="169"/>
        <v>0</v>
      </c>
      <c r="L1237">
        <v>1236</v>
      </c>
      <c r="M1237">
        <f t="shared" si="168"/>
        <v>3174981</v>
      </c>
      <c r="N1237">
        <v>1</v>
      </c>
      <c r="S1237" s="19" t="s">
        <v>101</v>
      </c>
      <c r="T1237" s="19" t="s">
        <v>121</v>
      </c>
      <c r="U1237" s="24">
        <v>2.5999999999999998E-4</v>
      </c>
    </row>
    <row r="1238" spans="1:21">
      <c r="A1238">
        <v>1237</v>
      </c>
      <c r="B1238" t="s">
        <v>60</v>
      </c>
      <c r="C1238">
        <v>7</v>
      </c>
      <c r="E1238" s="38">
        <f t="shared" si="166"/>
        <v>0</v>
      </c>
      <c r="F1238">
        <f t="shared" si="167"/>
        <v>0</v>
      </c>
      <c r="I1238" s="37">
        <f t="shared" si="169"/>
        <v>0</v>
      </c>
      <c r="L1238">
        <v>1237</v>
      </c>
      <c r="M1238">
        <f t="shared" si="168"/>
        <v>3174982</v>
      </c>
      <c r="N1238">
        <v>1</v>
      </c>
      <c r="S1238" s="19" t="s">
        <v>101</v>
      </c>
      <c r="T1238" s="19" t="s">
        <v>121</v>
      </c>
      <c r="U1238" s="24">
        <v>2.5999999999999998E-4</v>
      </c>
    </row>
    <row r="1239" spans="1:21">
      <c r="A1239">
        <v>1238</v>
      </c>
      <c r="B1239" t="s">
        <v>60</v>
      </c>
      <c r="C1239">
        <v>8</v>
      </c>
      <c r="E1239" s="38">
        <f t="shared" si="166"/>
        <v>0</v>
      </c>
      <c r="F1239">
        <f t="shared" si="167"/>
        <v>0</v>
      </c>
      <c r="I1239" s="37">
        <f t="shared" si="169"/>
        <v>0</v>
      </c>
      <c r="L1239">
        <v>1238</v>
      </c>
      <c r="M1239">
        <f t="shared" si="168"/>
        <v>3174983</v>
      </c>
      <c r="N1239">
        <v>1</v>
      </c>
      <c r="S1239" s="19" t="s">
        <v>101</v>
      </c>
      <c r="T1239" s="19" t="s">
        <v>121</v>
      </c>
      <c r="U1239" s="24">
        <v>2.5999999999999998E-4</v>
      </c>
    </row>
    <row r="1240" spans="1:21">
      <c r="A1240">
        <v>1239</v>
      </c>
      <c r="B1240" t="s">
        <v>60</v>
      </c>
      <c r="C1240">
        <v>9</v>
      </c>
      <c r="E1240" s="38">
        <f t="shared" si="166"/>
        <v>0</v>
      </c>
      <c r="F1240">
        <f t="shared" si="167"/>
        <v>0</v>
      </c>
      <c r="I1240" s="37">
        <f t="shared" si="169"/>
        <v>0</v>
      </c>
      <c r="L1240">
        <v>1239</v>
      </c>
      <c r="M1240">
        <f t="shared" si="168"/>
        <v>3174984</v>
      </c>
      <c r="N1240">
        <v>1</v>
      </c>
      <c r="S1240" s="19" t="s">
        <v>101</v>
      </c>
      <c r="T1240" s="19" t="s">
        <v>121</v>
      </c>
      <c r="U1240" s="24">
        <v>2.5999999999999998E-4</v>
      </c>
    </row>
    <row r="1241" spans="1:21">
      <c r="A1241">
        <v>1240</v>
      </c>
      <c r="B1241" t="s">
        <v>60</v>
      </c>
      <c r="C1241">
        <v>10</v>
      </c>
      <c r="E1241" s="38">
        <f t="shared" si="166"/>
        <v>0</v>
      </c>
      <c r="F1241">
        <f t="shared" si="167"/>
        <v>0</v>
      </c>
      <c r="I1241" s="37">
        <f t="shared" si="169"/>
        <v>0</v>
      </c>
      <c r="L1241">
        <v>1240</v>
      </c>
      <c r="M1241">
        <f t="shared" si="168"/>
        <v>3174985</v>
      </c>
      <c r="N1241">
        <v>1</v>
      </c>
      <c r="S1241" s="19" t="s">
        <v>102</v>
      </c>
      <c r="T1241" s="19" t="s">
        <v>121</v>
      </c>
      <c r="U1241" s="24">
        <v>2.5999999999999998E-4</v>
      </c>
    </row>
    <row r="1242" spans="1:21">
      <c r="I1242" s="37">
        <f t="shared" si="169"/>
        <v>0</v>
      </c>
      <c r="S1242" s="19" t="s">
        <v>101</v>
      </c>
      <c r="T1242" s="19" t="s">
        <v>121</v>
      </c>
      <c r="U1242" s="24">
        <v>2.5999999999999998E-4</v>
      </c>
    </row>
    <row r="1243" spans="1:21">
      <c r="I1243" s="37">
        <f t="shared" si="169"/>
        <v>0</v>
      </c>
      <c r="S1243" s="19" t="s">
        <v>101</v>
      </c>
      <c r="T1243" s="19" t="s">
        <v>121</v>
      </c>
      <c r="U1243" s="24">
        <v>2.5999999999999998E-4</v>
      </c>
    </row>
    <row r="1244" spans="1:21">
      <c r="I1244" s="37">
        <f t="shared" si="169"/>
        <v>0</v>
      </c>
      <c r="S1244" s="19" t="s">
        <v>101</v>
      </c>
      <c r="T1244" s="19" t="s">
        <v>121</v>
      </c>
      <c r="U1244" s="24">
        <v>2.5999999999999998E-4</v>
      </c>
    </row>
    <row r="1245" spans="1:21">
      <c r="I1245" s="37">
        <f t="shared" si="169"/>
        <v>0</v>
      </c>
      <c r="S1245" s="19" t="s">
        <v>101</v>
      </c>
      <c r="T1245" s="19" t="s">
        <v>121</v>
      </c>
      <c r="U1245" s="24">
        <v>2.5999999999999998E-4</v>
      </c>
    </row>
    <row r="1246" spans="1:21">
      <c r="I1246" s="37">
        <f t="shared" si="169"/>
        <v>0</v>
      </c>
      <c r="S1246" s="19" t="s">
        <v>102</v>
      </c>
      <c r="T1246" s="19" t="s">
        <v>121</v>
      </c>
      <c r="U1246" s="24">
        <v>2.5999999999999998E-4</v>
      </c>
    </row>
    <row r="1247" spans="1:21">
      <c r="I1247" s="37">
        <f t="shared" si="169"/>
        <v>0</v>
      </c>
      <c r="S1247" s="19" t="s">
        <v>101</v>
      </c>
      <c r="T1247" s="19" t="s">
        <v>121</v>
      </c>
      <c r="U1247" s="24">
        <v>2.5999999999999998E-4</v>
      </c>
    </row>
    <row r="1248" spans="1:21">
      <c r="I1248" s="37">
        <f t="shared" si="169"/>
        <v>0</v>
      </c>
      <c r="S1248" s="19" t="s">
        <v>101</v>
      </c>
      <c r="T1248" s="19" t="s">
        <v>121</v>
      </c>
      <c r="U1248" s="24">
        <v>2.5999999999999998E-4</v>
      </c>
    </row>
    <row r="1249" spans="9:21">
      <c r="I1249" s="37">
        <f t="shared" si="169"/>
        <v>0</v>
      </c>
      <c r="S1249" s="19" t="s">
        <v>101</v>
      </c>
      <c r="T1249" s="19" t="s">
        <v>121</v>
      </c>
      <c r="U1249" s="24">
        <v>2.5999999999999998E-4</v>
      </c>
    </row>
    <row r="1250" spans="9:21">
      <c r="I1250" s="37">
        <f t="shared" si="169"/>
        <v>0</v>
      </c>
      <c r="S1250" s="19" t="s">
        <v>101</v>
      </c>
      <c r="T1250" s="19" t="s">
        <v>121</v>
      </c>
      <c r="U1250" s="24">
        <v>2.5999999999999998E-4</v>
      </c>
    </row>
    <row r="1251" spans="9:21">
      <c r="I1251" s="37">
        <f t="shared" si="169"/>
        <v>0</v>
      </c>
      <c r="S1251" s="19" t="s">
        <v>102</v>
      </c>
      <c r="T1251" s="19" t="s">
        <v>121</v>
      </c>
      <c r="U1251" s="24">
        <v>2.5999999999999998E-4</v>
      </c>
    </row>
    <row r="1252" spans="9:21">
      <c r="I1252" s="37">
        <f t="shared" si="169"/>
        <v>0</v>
      </c>
      <c r="S1252" s="19" t="s">
        <v>101</v>
      </c>
      <c r="T1252" s="19" t="s">
        <v>121</v>
      </c>
      <c r="U1252" s="24">
        <v>2.5999999999999998E-4</v>
      </c>
    </row>
    <row r="1253" spans="9:21">
      <c r="I1253" s="37">
        <f t="shared" si="169"/>
        <v>0</v>
      </c>
      <c r="S1253" s="19" t="s">
        <v>101</v>
      </c>
      <c r="T1253" s="19" t="s">
        <v>121</v>
      </c>
      <c r="U1253" s="24">
        <v>2.5999999999999998E-4</v>
      </c>
    </row>
    <row r="1254" spans="9:21">
      <c r="I1254" s="37">
        <f t="shared" si="169"/>
        <v>0</v>
      </c>
      <c r="S1254" s="19" t="s">
        <v>101</v>
      </c>
      <c r="T1254" s="19" t="s">
        <v>121</v>
      </c>
      <c r="U1254" s="24">
        <v>2.5999999999999998E-4</v>
      </c>
    </row>
    <row r="1255" spans="9:21">
      <c r="I1255" s="37">
        <f t="shared" si="169"/>
        <v>0</v>
      </c>
      <c r="S1255" s="19" t="s">
        <v>101</v>
      </c>
      <c r="T1255" s="19" t="s">
        <v>121</v>
      </c>
      <c r="U1255" s="24">
        <v>2.5999999999999998E-4</v>
      </c>
    </row>
    <row r="1256" spans="9:21">
      <c r="I1256" s="37">
        <f t="shared" si="169"/>
        <v>0</v>
      </c>
      <c r="S1256" s="19" t="s">
        <v>102</v>
      </c>
      <c r="T1256" s="19" t="s">
        <v>121</v>
      </c>
      <c r="U1256" s="24">
        <v>2.5999999999999998E-4</v>
      </c>
    </row>
    <row r="1257" spans="9:21">
      <c r="I1257" s="37">
        <f t="shared" si="169"/>
        <v>0</v>
      </c>
      <c r="S1257" s="19" t="s">
        <v>101</v>
      </c>
      <c r="T1257" s="19" t="s">
        <v>121</v>
      </c>
      <c r="U1257" s="24">
        <v>2.7999999999999998E-4</v>
      </c>
    </row>
    <row r="1258" spans="9:21">
      <c r="I1258" s="37">
        <f t="shared" si="169"/>
        <v>0</v>
      </c>
      <c r="S1258" s="19" t="s">
        <v>101</v>
      </c>
      <c r="T1258" s="19" t="s">
        <v>121</v>
      </c>
      <c r="U1258" s="24">
        <v>2.7999999999999998E-4</v>
      </c>
    </row>
    <row r="1259" spans="9:21">
      <c r="I1259" s="37">
        <f t="shared" si="169"/>
        <v>0</v>
      </c>
      <c r="S1259" s="19" t="s">
        <v>101</v>
      </c>
      <c r="T1259" s="19" t="s">
        <v>121</v>
      </c>
      <c r="U1259" s="24">
        <v>2.7999999999999998E-4</v>
      </c>
    </row>
    <row r="1260" spans="9:21">
      <c r="I1260" s="37">
        <f t="shared" si="169"/>
        <v>0</v>
      </c>
      <c r="S1260" s="19" t="s">
        <v>101</v>
      </c>
      <c r="T1260" s="19" t="s">
        <v>121</v>
      </c>
      <c r="U1260" s="24">
        <v>2.7999999999999998E-4</v>
      </c>
    </row>
    <row r="1261" spans="9:21">
      <c r="I1261" s="37">
        <f t="shared" si="169"/>
        <v>0</v>
      </c>
      <c r="S1261" s="19" t="s">
        <v>102</v>
      </c>
      <c r="T1261" s="19" t="s">
        <v>121</v>
      </c>
      <c r="U1261" s="24">
        <v>2.7999999999999998E-4</v>
      </c>
    </row>
    <row r="1262" spans="9:21">
      <c r="I1262" s="37">
        <f t="shared" si="169"/>
        <v>0</v>
      </c>
      <c r="S1262" s="19" t="s">
        <v>101</v>
      </c>
      <c r="T1262" s="19" t="s">
        <v>121</v>
      </c>
      <c r="U1262" s="24">
        <v>2.7999999999999998E-4</v>
      </c>
    </row>
    <row r="1263" spans="9:21">
      <c r="I1263" s="37">
        <f t="shared" si="169"/>
        <v>0</v>
      </c>
      <c r="S1263" s="19" t="s">
        <v>101</v>
      </c>
      <c r="T1263" s="19" t="s">
        <v>121</v>
      </c>
      <c r="U1263" s="24">
        <v>2.7999999999999998E-4</v>
      </c>
    </row>
    <row r="1264" spans="9:21">
      <c r="I1264" s="37">
        <f t="shared" si="169"/>
        <v>0</v>
      </c>
      <c r="S1264" s="19" t="s">
        <v>101</v>
      </c>
      <c r="T1264" s="19" t="s">
        <v>121</v>
      </c>
      <c r="U1264" s="24">
        <v>2.7999999999999998E-4</v>
      </c>
    </row>
    <row r="1265" spans="9:21">
      <c r="I1265" s="37">
        <f t="shared" si="169"/>
        <v>0</v>
      </c>
      <c r="S1265" s="19" t="s">
        <v>101</v>
      </c>
      <c r="T1265" s="19" t="s">
        <v>121</v>
      </c>
      <c r="U1265" s="24">
        <v>2.7999999999999998E-4</v>
      </c>
    </row>
    <row r="1266" spans="9:21">
      <c r="I1266" s="37">
        <f t="shared" si="169"/>
        <v>0</v>
      </c>
      <c r="S1266" s="19" t="s">
        <v>102</v>
      </c>
      <c r="T1266" s="19" t="s">
        <v>121</v>
      </c>
      <c r="U1266" s="24">
        <v>2.7999999999999998E-4</v>
      </c>
    </row>
    <row r="1267" spans="9:21">
      <c r="I1267" s="37">
        <f t="shared" si="169"/>
        <v>0</v>
      </c>
      <c r="S1267" s="19" t="s">
        <v>101</v>
      </c>
      <c r="T1267" s="19" t="s">
        <v>121</v>
      </c>
      <c r="U1267" s="24">
        <v>2.7999999999999998E-4</v>
      </c>
    </row>
    <row r="1268" spans="9:21">
      <c r="I1268" s="37">
        <f t="shared" si="169"/>
        <v>0</v>
      </c>
      <c r="S1268" s="19" t="s">
        <v>101</v>
      </c>
      <c r="T1268" s="19" t="s">
        <v>121</v>
      </c>
      <c r="U1268" s="24">
        <v>2.7999999999999998E-4</v>
      </c>
    </row>
    <row r="1269" spans="9:21">
      <c r="I1269" s="37">
        <f t="shared" si="169"/>
        <v>0</v>
      </c>
      <c r="S1269" s="19" t="s">
        <v>101</v>
      </c>
      <c r="T1269" s="19" t="s">
        <v>121</v>
      </c>
      <c r="U1269" s="24">
        <v>2.7999999999999998E-4</v>
      </c>
    </row>
    <row r="1270" spans="9:21">
      <c r="I1270" s="37">
        <f t="shared" si="169"/>
        <v>0</v>
      </c>
      <c r="S1270" s="19" t="s">
        <v>101</v>
      </c>
      <c r="T1270" s="19" t="s">
        <v>121</v>
      </c>
      <c r="U1270" s="24">
        <v>2.7999999999999998E-4</v>
      </c>
    </row>
    <row r="1271" spans="9:21">
      <c r="I1271" s="37">
        <f t="shared" si="169"/>
        <v>0</v>
      </c>
      <c r="S1271" s="19" t="s">
        <v>102</v>
      </c>
      <c r="T1271" s="19" t="s">
        <v>121</v>
      </c>
      <c r="U1271" s="24">
        <v>2.7999999999999998E-4</v>
      </c>
    </row>
    <row r="1272" spans="9:21">
      <c r="I1272" s="37">
        <f t="shared" si="169"/>
        <v>0</v>
      </c>
      <c r="S1272" s="19" t="s">
        <v>101</v>
      </c>
      <c r="T1272" s="19" t="s">
        <v>121</v>
      </c>
      <c r="U1272" s="24">
        <v>2.7999999999999998E-4</v>
      </c>
    </row>
    <row r="1273" spans="9:21">
      <c r="I1273" s="37">
        <f t="shared" si="169"/>
        <v>0</v>
      </c>
      <c r="S1273" s="19" t="s">
        <v>101</v>
      </c>
      <c r="T1273" s="19" t="s">
        <v>121</v>
      </c>
      <c r="U1273" s="24">
        <v>2.7999999999999998E-4</v>
      </c>
    </row>
    <row r="1274" spans="9:21">
      <c r="I1274" s="37">
        <f t="shared" si="169"/>
        <v>0</v>
      </c>
      <c r="S1274" s="19" t="s">
        <v>101</v>
      </c>
      <c r="T1274" s="19" t="s">
        <v>121</v>
      </c>
      <c r="U1274" s="24">
        <v>2.7999999999999998E-4</v>
      </c>
    </row>
    <row r="1275" spans="9:21">
      <c r="I1275" s="37">
        <f t="shared" si="169"/>
        <v>0</v>
      </c>
      <c r="S1275" s="19" t="s">
        <v>101</v>
      </c>
      <c r="T1275" s="19" t="s">
        <v>121</v>
      </c>
      <c r="U1275" s="24">
        <v>2.7999999999999998E-4</v>
      </c>
    </row>
    <row r="1276" spans="9:21">
      <c r="I1276" s="37">
        <f t="shared" si="169"/>
        <v>0</v>
      </c>
      <c r="S1276" s="19" t="s">
        <v>102</v>
      </c>
      <c r="T1276" s="19" t="s">
        <v>121</v>
      </c>
      <c r="U1276" s="24">
        <v>2.7999999999999998E-4</v>
      </c>
    </row>
    <row r="1277" spans="9:21">
      <c r="I1277" s="37">
        <f t="shared" si="169"/>
        <v>0</v>
      </c>
      <c r="S1277" s="19" t="s">
        <v>101</v>
      </c>
      <c r="T1277" s="19" t="s">
        <v>121</v>
      </c>
      <c r="U1277" s="24">
        <v>2.7999999999999998E-4</v>
      </c>
    </row>
    <row r="1278" spans="9:21">
      <c r="I1278" s="37">
        <f t="shared" si="169"/>
        <v>0</v>
      </c>
      <c r="S1278" s="19" t="s">
        <v>101</v>
      </c>
      <c r="T1278" s="19" t="s">
        <v>121</v>
      </c>
      <c r="U1278" s="24">
        <v>2.7999999999999998E-4</v>
      </c>
    </row>
    <row r="1279" spans="9:21">
      <c r="I1279" s="37">
        <f t="shared" si="169"/>
        <v>0</v>
      </c>
      <c r="S1279" s="19" t="s">
        <v>101</v>
      </c>
      <c r="T1279" s="19" t="s">
        <v>121</v>
      </c>
      <c r="U1279" s="24">
        <v>2.7999999999999998E-4</v>
      </c>
    </row>
    <row r="1280" spans="9:21">
      <c r="I1280" s="37">
        <f t="shared" si="169"/>
        <v>0</v>
      </c>
      <c r="S1280" s="19" t="s">
        <v>101</v>
      </c>
      <c r="T1280" s="19" t="s">
        <v>121</v>
      </c>
      <c r="U1280" s="24">
        <v>2.7999999999999998E-4</v>
      </c>
    </row>
    <row r="1281" spans="9:21">
      <c r="I1281" s="37">
        <f t="shared" si="169"/>
        <v>0</v>
      </c>
      <c r="S1281" s="19" t="s">
        <v>102</v>
      </c>
      <c r="T1281" s="19" t="s">
        <v>121</v>
      </c>
      <c r="U1281" s="24">
        <v>2.7999999999999998E-4</v>
      </c>
    </row>
    <row r="1282" spans="9:21">
      <c r="I1282" s="37">
        <f t="shared" si="169"/>
        <v>0</v>
      </c>
      <c r="S1282" s="19" t="s">
        <v>101</v>
      </c>
      <c r="T1282" s="19" t="s">
        <v>121</v>
      </c>
      <c r="U1282" s="24">
        <v>2.7999999999999998E-4</v>
      </c>
    </row>
    <row r="1283" spans="9:21">
      <c r="I1283" s="37">
        <f t="shared" si="169"/>
        <v>0</v>
      </c>
      <c r="S1283" s="19" t="s">
        <v>101</v>
      </c>
      <c r="T1283" s="19" t="s">
        <v>121</v>
      </c>
      <c r="U1283" s="24">
        <v>2.7999999999999998E-4</v>
      </c>
    </row>
    <row r="1284" spans="9:21">
      <c r="I1284" s="37">
        <f t="shared" si="169"/>
        <v>0</v>
      </c>
      <c r="S1284" s="19" t="s">
        <v>101</v>
      </c>
      <c r="T1284" s="19" t="s">
        <v>121</v>
      </c>
      <c r="U1284" s="24">
        <v>2.7999999999999998E-4</v>
      </c>
    </row>
    <row r="1285" spans="9:21">
      <c r="I1285" s="37">
        <f t="shared" ref="I1285:I1318" si="170">H1285-H1284</f>
        <v>0</v>
      </c>
      <c r="S1285" s="19" t="s">
        <v>101</v>
      </c>
      <c r="T1285" s="19" t="s">
        <v>121</v>
      </c>
      <c r="U1285" s="24">
        <v>2.7999999999999998E-4</v>
      </c>
    </row>
    <row r="1286" spans="9:21">
      <c r="I1286" s="37">
        <f t="shared" si="170"/>
        <v>0</v>
      </c>
      <c r="S1286" s="19" t="s">
        <v>102</v>
      </c>
      <c r="T1286" s="19" t="s">
        <v>121</v>
      </c>
      <c r="U1286" s="24">
        <v>2.7999999999999998E-4</v>
      </c>
    </row>
    <row r="1287" spans="9:21">
      <c r="I1287" s="37">
        <f t="shared" si="170"/>
        <v>0</v>
      </c>
      <c r="S1287" s="19" t="s">
        <v>101</v>
      </c>
      <c r="T1287" s="19" t="s">
        <v>121</v>
      </c>
      <c r="U1287" s="24">
        <v>2.7999999999999998E-4</v>
      </c>
    </row>
    <row r="1288" spans="9:21">
      <c r="I1288" s="37">
        <f t="shared" si="170"/>
        <v>0</v>
      </c>
      <c r="S1288" s="19" t="s">
        <v>101</v>
      </c>
      <c r="T1288" s="19" t="s">
        <v>121</v>
      </c>
      <c r="U1288" s="24">
        <v>2.7999999999999998E-4</v>
      </c>
    </row>
    <row r="1289" spans="9:21">
      <c r="I1289" s="37">
        <f t="shared" si="170"/>
        <v>0</v>
      </c>
      <c r="S1289" s="19" t="s">
        <v>101</v>
      </c>
      <c r="T1289" s="19" t="s">
        <v>121</v>
      </c>
      <c r="U1289" s="24">
        <v>2.7999999999999998E-4</v>
      </c>
    </row>
    <row r="1290" spans="9:21">
      <c r="I1290" s="37">
        <f t="shared" si="170"/>
        <v>0</v>
      </c>
      <c r="S1290" s="19" t="s">
        <v>101</v>
      </c>
      <c r="T1290" s="19" t="s">
        <v>121</v>
      </c>
      <c r="U1290" s="24">
        <v>2.7999999999999998E-4</v>
      </c>
    </row>
    <row r="1291" spans="9:21">
      <c r="I1291" s="37">
        <f t="shared" si="170"/>
        <v>0</v>
      </c>
      <c r="S1291" s="19" t="s">
        <v>102</v>
      </c>
      <c r="T1291" s="19" t="s">
        <v>121</v>
      </c>
      <c r="U1291" s="24">
        <v>2.7999999999999998E-4</v>
      </c>
    </row>
    <row r="1292" spans="9:21">
      <c r="I1292" s="37">
        <f t="shared" si="170"/>
        <v>0</v>
      </c>
      <c r="S1292" s="19" t="s">
        <v>101</v>
      </c>
      <c r="T1292" s="19" t="s">
        <v>121</v>
      </c>
      <c r="U1292" s="24">
        <v>2.7999999999999998E-4</v>
      </c>
    </row>
    <row r="1293" spans="9:21">
      <c r="I1293" s="37">
        <f t="shared" si="170"/>
        <v>0</v>
      </c>
      <c r="S1293" s="19" t="s">
        <v>101</v>
      </c>
      <c r="T1293" s="19" t="s">
        <v>121</v>
      </c>
      <c r="U1293" s="24">
        <v>2.7999999999999998E-4</v>
      </c>
    </row>
    <row r="1294" spans="9:21">
      <c r="I1294" s="37">
        <f t="shared" si="170"/>
        <v>0</v>
      </c>
      <c r="S1294" s="19" t="s">
        <v>101</v>
      </c>
      <c r="T1294" s="19" t="s">
        <v>121</v>
      </c>
      <c r="U1294" s="24">
        <v>2.7999999999999998E-4</v>
      </c>
    </row>
    <row r="1295" spans="9:21">
      <c r="I1295" s="37">
        <f t="shared" si="170"/>
        <v>0</v>
      </c>
      <c r="S1295" s="19" t="s">
        <v>101</v>
      </c>
      <c r="T1295" s="19" t="s">
        <v>121</v>
      </c>
      <c r="U1295" s="24">
        <v>2.7999999999999998E-4</v>
      </c>
    </row>
    <row r="1296" spans="9:21">
      <c r="I1296" s="37">
        <f t="shared" si="170"/>
        <v>0</v>
      </c>
      <c r="S1296" s="19" t="s">
        <v>102</v>
      </c>
      <c r="T1296" s="19" t="s">
        <v>121</v>
      </c>
      <c r="U1296" s="24">
        <v>2.7999999999999998E-4</v>
      </c>
    </row>
    <row r="1297" spans="9:21">
      <c r="I1297" s="37">
        <f t="shared" si="170"/>
        <v>0</v>
      </c>
      <c r="S1297" s="19" t="s">
        <v>101</v>
      </c>
      <c r="T1297" s="19" t="s">
        <v>121</v>
      </c>
      <c r="U1297" s="24">
        <v>2.7999999999999998E-4</v>
      </c>
    </row>
    <row r="1298" spans="9:21">
      <c r="I1298" s="37">
        <f t="shared" si="170"/>
        <v>0</v>
      </c>
      <c r="S1298" s="19" t="s">
        <v>101</v>
      </c>
      <c r="T1298" s="19" t="s">
        <v>121</v>
      </c>
      <c r="U1298" s="24">
        <v>2.7999999999999998E-4</v>
      </c>
    </row>
    <row r="1299" spans="9:21">
      <c r="I1299" s="37">
        <f t="shared" si="170"/>
        <v>0</v>
      </c>
      <c r="S1299" s="19" t="s">
        <v>101</v>
      </c>
      <c r="T1299" s="19" t="s">
        <v>121</v>
      </c>
      <c r="U1299" s="24">
        <v>2.7999999999999998E-4</v>
      </c>
    </row>
    <row r="1300" spans="9:21">
      <c r="I1300" s="37">
        <f t="shared" si="170"/>
        <v>0</v>
      </c>
      <c r="S1300" s="19" t="s">
        <v>101</v>
      </c>
      <c r="T1300" s="19" t="s">
        <v>121</v>
      </c>
      <c r="U1300" s="24">
        <v>2.7999999999999998E-4</v>
      </c>
    </row>
    <row r="1301" spans="9:21">
      <c r="I1301" s="37">
        <f t="shared" si="170"/>
        <v>0</v>
      </c>
      <c r="S1301" s="19" t="s">
        <v>102</v>
      </c>
      <c r="T1301" s="19" t="s">
        <v>121</v>
      </c>
      <c r="U1301" s="24">
        <v>2.7999999999999998E-4</v>
      </c>
    </row>
    <row r="1302" spans="9:21">
      <c r="I1302" s="37">
        <f t="shared" si="170"/>
        <v>0</v>
      </c>
      <c r="S1302" s="19" t="s">
        <v>101</v>
      </c>
      <c r="T1302" s="19" t="s">
        <v>121</v>
      </c>
      <c r="U1302" s="24">
        <v>2.7999999999999998E-4</v>
      </c>
    </row>
    <row r="1303" spans="9:21">
      <c r="I1303" s="37">
        <f t="shared" si="170"/>
        <v>0</v>
      </c>
      <c r="S1303" s="19" t="s">
        <v>101</v>
      </c>
      <c r="T1303" s="19" t="s">
        <v>121</v>
      </c>
      <c r="U1303" s="24">
        <v>2.7999999999999998E-4</v>
      </c>
    </row>
    <row r="1304" spans="9:21">
      <c r="I1304" s="37">
        <f t="shared" si="170"/>
        <v>0</v>
      </c>
      <c r="S1304" s="19" t="s">
        <v>101</v>
      </c>
      <c r="T1304" s="19" t="s">
        <v>121</v>
      </c>
      <c r="U1304" s="24">
        <v>2.7999999999999998E-4</v>
      </c>
    </row>
    <row r="1305" spans="9:21">
      <c r="I1305" s="37">
        <f t="shared" si="170"/>
        <v>0</v>
      </c>
      <c r="S1305" s="19" t="s">
        <v>101</v>
      </c>
      <c r="T1305" s="19" t="s">
        <v>121</v>
      </c>
      <c r="U1305" s="24">
        <v>2.7999999999999998E-4</v>
      </c>
    </row>
    <row r="1306" spans="9:21">
      <c r="I1306" s="37">
        <f t="shared" si="170"/>
        <v>0</v>
      </c>
      <c r="S1306" s="19" t="s">
        <v>102</v>
      </c>
      <c r="T1306" s="19" t="s">
        <v>121</v>
      </c>
      <c r="U1306" s="24">
        <v>2.7999999999999998E-4</v>
      </c>
    </row>
    <row r="1307" spans="9:21">
      <c r="I1307" s="37">
        <f t="shared" si="170"/>
        <v>0</v>
      </c>
      <c r="S1307" s="19" t="s">
        <v>101</v>
      </c>
      <c r="T1307" s="19" t="s">
        <v>121</v>
      </c>
      <c r="U1307" s="24">
        <v>2.7999999999999998E-4</v>
      </c>
    </row>
    <row r="1308" spans="9:21">
      <c r="I1308" s="37">
        <f t="shared" si="170"/>
        <v>0</v>
      </c>
      <c r="S1308" s="19" t="s">
        <v>101</v>
      </c>
      <c r="T1308" s="19" t="s">
        <v>121</v>
      </c>
      <c r="U1308" s="24">
        <v>2.7999999999999998E-4</v>
      </c>
    </row>
    <row r="1309" spans="9:21">
      <c r="I1309" s="37">
        <f t="shared" si="170"/>
        <v>0</v>
      </c>
      <c r="S1309" s="19" t="s">
        <v>101</v>
      </c>
      <c r="T1309" s="19" t="s">
        <v>121</v>
      </c>
      <c r="U1309" s="24">
        <v>2.7999999999999998E-4</v>
      </c>
    </row>
    <row r="1310" spans="9:21">
      <c r="I1310" s="37">
        <f t="shared" si="170"/>
        <v>0</v>
      </c>
      <c r="S1310" s="19" t="s">
        <v>101</v>
      </c>
      <c r="T1310" s="19" t="s">
        <v>121</v>
      </c>
      <c r="U1310" s="24">
        <v>2.7999999999999998E-4</v>
      </c>
    </row>
    <row r="1311" spans="9:21">
      <c r="I1311" s="37">
        <f t="shared" si="170"/>
        <v>0</v>
      </c>
      <c r="S1311" s="19" t="s">
        <v>102</v>
      </c>
      <c r="T1311" s="19" t="s">
        <v>121</v>
      </c>
      <c r="U1311" s="24">
        <v>2.7999999999999998E-4</v>
      </c>
    </row>
    <row r="1312" spans="9:21">
      <c r="I1312" s="37">
        <f t="shared" si="170"/>
        <v>0</v>
      </c>
      <c r="S1312" s="19" t="s">
        <v>101</v>
      </c>
      <c r="T1312" s="19" t="s">
        <v>121</v>
      </c>
      <c r="U1312" s="24">
        <v>2.7999999999999998E-4</v>
      </c>
    </row>
    <row r="1313" spans="9:21">
      <c r="I1313" s="37">
        <f t="shared" si="170"/>
        <v>0</v>
      </c>
      <c r="S1313" s="19" t="s">
        <v>101</v>
      </c>
      <c r="T1313" s="19" t="s">
        <v>121</v>
      </c>
      <c r="U1313" s="24">
        <v>2.7999999999999998E-4</v>
      </c>
    </row>
    <row r="1314" spans="9:21">
      <c r="I1314" s="37">
        <f t="shared" si="170"/>
        <v>0</v>
      </c>
      <c r="S1314" s="19" t="s">
        <v>101</v>
      </c>
      <c r="T1314" s="19" t="s">
        <v>121</v>
      </c>
      <c r="U1314" s="24">
        <v>2.7999999999999998E-4</v>
      </c>
    </row>
    <row r="1315" spans="9:21">
      <c r="I1315" s="37">
        <f t="shared" si="170"/>
        <v>0</v>
      </c>
      <c r="S1315" s="19" t="s">
        <v>101</v>
      </c>
      <c r="T1315" s="19" t="s">
        <v>121</v>
      </c>
      <c r="U1315" s="24">
        <v>2.7999999999999998E-4</v>
      </c>
    </row>
    <row r="1316" spans="9:21">
      <c r="I1316" s="37">
        <f t="shared" si="170"/>
        <v>0</v>
      </c>
      <c r="S1316" s="19" t="s">
        <v>102</v>
      </c>
      <c r="T1316" s="19" t="s">
        <v>121</v>
      </c>
      <c r="U1316" s="24">
        <v>2.7999999999999998E-4</v>
      </c>
    </row>
    <row r="1317" spans="9:21">
      <c r="I1317" s="37">
        <f t="shared" si="170"/>
        <v>0</v>
      </c>
    </row>
    <row r="1318" spans="9:21">
      <c r="I1318" s="37">
        <f t="shared" si="170"/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18D7-B51A-421D-B938-F8EE93DF6275}">
  <sheetPr>
    <tabColor rgb="FFFFC000"/>
  </sheetPr>
  <dimension ref="A1:O1250"/>
  <sheetViews>
    <sheetView topLeftCell="A124" workbookViewId="0">
      <selection activeCell="H191" sqref="H191"/>
    </sheetView>
  </sheetViews>
  <sheetFormatPr defaultRowHeight="16.5"/>
  <cols>
    <col min="2" max="2" width="8.5" bestFit="1" customWidth="1"/>
    <col min="3" max="4" width="7.125" bestFit="1" customWidth="1"/>
    <col min="5" max="5" width="10.625" bestFit="1" customWidth="1"/>
    <col min="6" max="6" width="11" bestFit="1" customWidth="1"/>
    <col min="7" max="7" width="11" style="2" bestFit="1" customWidth="1"/>
    <col min="8" max="8" width="14.375" style="3" customWidth="1"/>
    <col min="9" max="9" width="16.5" style="3" bestFit="1" customWidth="1"/>
    <col min="11" max="11" width="18.625" bestFit="1" customWidth="1"/>
    <col min="12" max="12" width="7.375" customWidth="1"/>
  </cols>
  <sheetData>
    <row r="1" spans="1:14">
      <c r="A1" t="s">
        <v>69</v>
      </c>
      <c r="B1" t="s">
        <v>70</v>
      </c>
      <c r="C1" t="s">
        <v>71</v>
      </c>
      <c r="D1" t="s">
        <v>90</v>
      </c>
      <c r="E1" t="s">
        <v>72</v>
      </c>
      <c r="F1" t="s">
        <v>76</v>
      </c>
      <c r="G1" t="s">
        <v>77</v>
      </c>
      <c r="H1" t="s">
        <v>73</v>
      </c>
      <c r="I1" t="s">
        <v>74</v>
      </c>
      <c r="K1" t="s">
        <v>81</v>
      </c>
      <c r="L1" t="s">
        <v>82</v>
      </c>
      <c r="M1" s="7" t="s">
        <v>88</v>
      </c>
      <c r="N1" s="7" t="s">
        <v>89</v>
      </c>
    </row>
    <row r="2" spans="1:14">
      <c r="A2">
        <v>1</v>
      </c>
      <c r="B2">
        <v>14</v>
      </c>
      <c r="C2">
        <v>15</v>
      </c>
      <c r="D2">
        <v>15</v>
      </c>
      <c r="E2" s="5" t="s">
        <v>75</v>
      </c>
      <c r="G2" s="2">
        <v>1E-3</v>
      </c>
      <c r="H2" s="3">
        <v>14</v>
      </c>
      <c r="I2" s="3">
        <v>15</v>
      </c>
      <c r="K2">
        <f t="shared" ref="K2:L33" si="0">H2/B2</f>
        <v>1</v>
      </c>
      <c r="L2">
        <f t="shared" si="0"/>
        <v>1</v>
      </c>
      <c r="M2" s="7">
        <v>0</v>
      </c>
      <c r="N2" s="7">
        <v>0</v>
      </c>
    </row>
    <row r="3" spans="1:14">
      <c r="A3">
        <v>2</v>
      </c>
      <c r="B3">
        <v>20</v>
      </c>
      <c r="C3">
        <v>16</v>
      </c>
      <c r="D3">
        <v>15</v>
      </c>
      <c r="E3" s="5" t="s">
        <v>75</v>
      </c>
      <c r="G3" s="2">
        <v>2E-3</v>
      </c>
      <c r="H3" s="3">
        <v>20</v>
      </c>
      <c r="I3" s="3">
        <v>16</v>
      </c>
      <c r="K3">
        <f t="shared" si="0"/>
        <v>1</v>
      </c>
      <c r="L3">
        <f t="shared" si="0"/>
        <v>1</v>
      </c>
      <c r="M3" s="7">
        <f t="shared" ref="M3:N66" si="1">B3-B2</f>
        <v>6</v>
      </c>
      <c r="N3" s="7">
        <f t="shared" si="1"/>
        <v>1</v>
      </c>
    </row>
    <row r="4" spans="1:14">
      <c r="A4">
        <v>3</v>
      </c>
      <c r="B4">
        <v>27</v>
      </c>
      <c r="C4">
        <v>17</v>
      </c>
      <c r="D4">
        <v>15</v>
      </c>
      <c r="E4" s="5" t="s">
        <v>75</v>
      </c>
      <c r="G4" s="2">
        <v>3.0000000000000001E-3</v>
      </c>
      <c r="H4" s="3">
        <v>27</v>
      </c>
      <c r="I4" s="3">
        <v>17</v>
      </c>
      <c r="K4">
        <f t="shared" si="0"/>
        <v>1</v>
      </c>
      <c r="L4">
        <f t="shared" si="0"/>
        <v>1</v>
      </c>
      <c r="M4" s="7">
        <f t="shared" si="1"/>
        <v>7</v>
      </c>
      <c r="N4" s="7">
        <f t="shared" si="1"/>
        <v>1</v>
      </c>
    </row>
    <row r="5" spans="1:14">
      <c r="A5">
        <v>4</v>
      </c>
      <c r="B5">
        <v>48</v>
      </c>
      <c r="C5">
        <v>18</v>
      </c>
      <c r="D5">
        <v>15</v>
      </c>
      <c r="E5" s="5" t="s">
        <v>75</v>
      </c>
      <c r="G5" s="2">
        <v>4.0000000000000001E-3</v>
      </c>
      <c r="H5" s="3">
        <v>48</v>
      </c>
      <c r="I5" s="3">
        <v>18</v>
      </c>
      <c r="K5">
        <f t="shared" si="0"/>
        <v>1</v>
      </c>
      <c r="L5">
        <f t="shared" si="0"/>
        <v>1</v>
      </c>
      <c r="M5" s="7">
        <f t="shared" si="1"/>
        <v>21</v>
      </c>
      <c r="N5" s="7">
        <f t="shared" si="1"/>
        <v>1</v>
      </c>
    </row>
    <row r="6" spans="1:14">
      <c r="A6">
        <v>5</v>
      </c>
      <c r="B6">
        <v>75</v>
      </c>
      <c r="C6">
        <v>19</v>
      </c>
      <c r="D6">
        <v>15</v>
      </c>
      <c r="F6" s="5" t="s">
        <v>75</v>
      </c>
      <c r="G6" s="2">
        <v>5.0000000000000001E-3</v>
      </c>
      <c r="H6" s="3">
        <v>150</v>
      </c>
      <c r="I6" s="3">
        <v>38</v>
      </c>
      <c r="K6">
        <f t="shared" si="0"/>
        <v>2</v>
      </c>
      <c r="L6">
        <f t="shared" si="0"/>
        <v>2</v>
      </c>
      <c r="M6" s="7">
        <f t="shared" si="1"/>
        <v>27</v>
      </c>
      <c r="N6" s="7">
        <f t="shared" si="1"/>
        <v>1</v>
      </c>
    </row>
    <row r="7" spans="1:14">
      <c r="A7">
        <v>6</v>
      </c>
      <c r="B7">
        <v>108</v>
      </c>
      <c r="C7">
        <v>20</v>
      </c>
      <c r="D7">
        <v>15</v>
      </c>
      <c r="E7" s="5" t="s">
        <v>78</v>
      </c>
      <c r="G7" s="2">
        <v>1E-3</v>
      </c>
      <c r="H7" s="3">
        <v>216</v>
      </c>
      <c r="I7" s="3">
        <v>40</v>
      </c>
      <c r="K7">
        <f t="shared" si="0"/>
        <v>2</v>
      </c>
      <c r="L7">
        <f t="shared" si="0"/>
        <v>2</v>
      </c>
      <c r="M7" s="7">
        <f t="shared" si="1"/>
        <v>33</v>
      </c>
      <c r="N7" s="7">
        <f t="shared" si="1"/>
        <v>1</v>
      </c>
    </row>
    <row r="8" spans="1:14">
      <c r="A8">
        <v>7</v>
      </c>
      <c r="B8">
        <v>147</v>
      </c>
      <c r="C8">
        <v>21</v>
      </c>
      <c r="D8">
        <v>16</v>
      </c>
      <c r="E8" s="5" t="s">
        <v>78</v>
      </c>
      <c r="G8" s="2">
        <v>2E-3</v>
      </c>
      <c r="H8" s="3">
        <v>294</v>
      </c>
      <c r="I8" s="3">
        <v>42</v>
      </c>
      <c r="K8">
        <f t="shared" si="0"/>
        <v>2</v>
      </c>
      <c r="L8">
        <f t="shared" si="0"/>
        <v>2</v>
      </c>
      <c r="M8" s="7">
        <f t="shared" si="1"/>
        <v>39</v>
      </c>
      <c r="N8" s="7">
        <f t="shared" si="1"/>
        <v>1</v>
      </c>
    </row>
    <row r="9" spans="1:14">
      <c r="A9">
        <v>8</v>
      </c>
      <c r="B9">
        <v>192</v>
      </c>
      <c r="C9">
        <v>22</v>
      </c>
      <c r="D9">
        <v>16</v>
      </c>
      <c r="E9" s="5" t="s">
        <v>78</v>
      </c>
      <c r="G9" s="2">
        <v>3.0000000000000001E-3</v>
      </c>
      <c r="H9" s="3">
        <v>384</v>
      </c>
      <c r="I9" s="3">
        <v>44</v>
      </c>
      <c r="K9">
        <f t="shared" si="0"/>
        <v>2</v>
      </c>
      <c r="L9">
        <f t="shared" si="0"/>
        <v>2</v>
      </c>
      <c r="M9" s="7">
        <f t="shared" si="1"/>
        <v>45</v>
      </c>
      <c r="N9" s="7">
        <f t="shared" si="1"/>
        <v>1</v>
      </c>
    </row>
    <row r="10" spans="1:14">
      <c r="A10">
        <v>9</v>
      </c>
      <c r="B10">
        <v>243</v>
      </c>
      <c r="C10">
        <v>23</v>
      </c>
      <c r="D10">
        <v>16</v>
      </c>
      <c r="E10" s="5" t="s">
        <v>78</v>
      </c>
      <c r="G10" s="2">
        <v>4.0000000000000001E-3</v>
      </c>
      <c r="H10" s="3">
        <v>486</v>
      </c>
      <c r="I10" s="3">
        <v>46</v>
      </c>
      <c r="K10">
        <f t="shared" si="0"/>
        <v>2</v>
      </c>
      <c r="L10">
        <f t="shared" si="0"/>
        <v>2</v>
      </c>
      <c r="M10" s="7">
        <f t="shared" si="1"/>
        <v>51</v>
      </c>
      <c r="N10" s="7">
        <f t="shared" si="1"/>
        <v>1</v>
      </c>
    </row>
    <row r="11" spans="1:14">
      <c r="A11">
        <v>10</v>
      </c>
      <c r="B11">
        <v>300</v>
      </c>
      <c r="C11">
        <v>24</v>
      </c>
      <c r="D11">
        <v>16</v>
      </c>
      <c r="F11" s="5" t="s">
        <v>78</v>
      </c>
      <c r="G11" s="2">
        <v>5.0000000000000001E-3</v>
      </c>
      <c r="H11" s="3">
        <v>600</v>
      </c>
      <c r="I11" s="3">
        <v>48</v>
      </c>
      <c r="K11">
        <f t="shared" si="0"/>
        <v>2</v>
      </c>
      <c r="L11">
        <f t="shared" si="0"/>
        <v>2</v>
      </c>
      <c r="M11" s="7">
        <f t="shared" si="1"/>
        <v>57</v>
      </c>
      <c r="N11" s="7">
        <f t="shared" si="1"/>
        <v>1</v>
      </c>
    </row>
    <row r="12" spans="1:14">
      <c r="A12" s="1">
        <v>11</v>
      </c>
      <c r="B12">
        <v>303</v>
      </c>
      <c r="C12">
        <v>25</v>
      </c>
      <c r="D12">
        <v>16</v>
      </c>
      <c r="E12" s="5" t="s">
        <v>79</v>
      </c>
      <c r="G12" s="2">
        <v>1E-3</v>
      </c>
      <c r="H12" s="3">
        <v>606</v>
      </c>
      <c r="I12" s="3">
        <v>50</v>
      </c>
      <c r="K12">
        <f t="shared" si="0"/>
        <v>2</v>
      </c>
      <c r="L12">
        <f t="shared" si="0"/>
        <v>2</v>
      </c>
      <c r="M12" s="7">
        <f t="shared" si="1"/>
        <v>3</v>
      </c>
      <c r="N12" s="7">
        <f t="shared" si="1"/>
        <v>1</v>
      </c>
    </row>
    <row r="13" spans="1:14">
      <c r="A13">
        <v>12</v>
      </c>
      <c r="B13">
        <v>360</v>
      </c>
      <c r="C13">
        <v>26</v>
      </c>
      <c r="D13">
        <v>17</v>
      </c>
      <c r="E13" s="5" t="s">
        <v>79</v>
      </c>
      <c r="G13" s="2">
        <v>2E-3</v>
      </c>
      <c r="H13" s="3">
        <v>720</v>
      </c>
      <c r="I13" s="3">
        <v>52</v>
      </c>
      <c r="K13">
        <f t="shared" si="0"/>
        <v>2</v>
      </c>
      <c r="L13">
        <f t="shared" si="0"/>
        <v>2</v>
      </c>
      <c r="M13" s="7">
        <f t="shared" si="1"/>
        <v>57</v>
      </c>
      <c r="N13" s="7">
        <f t="shared" si="1"/>
        <v>1</v>
      </c>
    </row>
    <row r="14" spans="1:14">
      <c r="A14">
        <v>13</v>
      </c>
      <c r="B14">
        <v>406</v>
      </c>
      <c r="C14">
        <v>27</v>
      </c>
      <c r="D14">
        <v>17</v>
      </c>
      <c r="E14" s="5" t="s">
        <v>79</v>
      </c>
      <c r="G14" s="2">
        <v>3.0000000000000001E-3</v>
      </c>
      <c r="H14" s="3">
        <v>812</v>
      </c>
      <c r="I14" s="3">
        <v>54</v>
      </c>
      <c r="K14">
        <f t="shared" si="0"/>
        <v>2</v>
      </c>
      <c r="L14">
        <f t="shared" si="0"/>
        <v>2</v>
      </c>
      <c r="M14" s="7">
        <f t="shared" si="1"/>
        <v>46</v>
      </c>
      <c r="N14" s="7">
        <f t="shared" si="1"/>
        <v>1</v>
      </c>
    </row>
    <row r="15" spans="1:14">
      <c r="A15">
        <v>14</v>
      </c>
      <c r="B15">
        <v>490</v>
      </c>
      <c r="C15">
        <v>28</v>
      </c>
      <c r="D15">
        <v>17</v>
      </c>
      <c r="E15" s="5" t="s">
        <v>79</v>
      </c>
      <c r="G15" s="2">
        <v>4.0000000000000001E-3</v>
      </c>
      <c r="H15" s="3">
        <v>1470</v>
      </c>
      <c r="I15" s="3">
        <v>84</v>
      </c>
      <c r="K15">
        <f t="shared" si="0"/>
        <v>3</v>
      </c>
      <c r="L15">
        <f t="shared" si="0"/>
        <v>3</v>
      </c>
      <c r="M15" s="7">
        <f t="shared" si="1"/>
        <v>84</v>
      </c>
      <c r="N15" s="7">
        <f t="shared" si="1"/>
        <v>1</v>
      </c>
    </row>
    <row r="16" spans="1:14">
      <c r="A16">
        <v>15</v>
      </c>
      <c r="B16">
        <v>540</v>
      </c>
      <c r="C16">
        <v>29</v>
      </c>
      <c r="D16">
        <v>17</v>
      </c>
      <c r="F16" s="5" t="s">
        <v>79</v>
      </c>
      <c r="G16" s="2">
        <v>5.0000000000000001E-3</v>
      </c>
      <c r="H16" s="3">
        <v>1620</v>
      </c>
      <c r="I16" s="3">
        <v>87</v>
      </c>
      <c r="K16">
        <f t="shared" si="0"/>
        <v>3</v>
      </c>
      <c r="L16">
        <f t="shared" si="0"/>
        <v>3</v>
      </c>
      <c r="M16" s="7">
        <f t="shared" si="1"/>
        <v>50</v>
      </c>
      <c r="N16" s="7">
        <f t="shared" si="1"/>
        <v>1</v>
      </c>
    </row>
    <row r="17" spans="1:14">
      <c r="A17">
        <v>16</v>
      </c>
      <c r="B17">
        <v>614</v>
      </c>
      <c r="C17">
        <v>30</v>
      </c>
      <c r="D17">
        <v>17</v>
      </c>
      <c r="E17" s="5" t="s">
        <v>80</v>
      </c>
      <c r="G17" s="2">
        <v>1E-3</v>
      </c>
      <c r="H17" s="3">
        <v>1842</v>
      </c>
      <c r="I17" s="3">
        <v>90</v>
      </c>
      <c r="K17">
        <f t="shared" si="0"/>
        <v>3</v>
      </c>
      <c r="L17">
        <f t="shared" si="0"/>
        <v>3</v>
      </c>
      <c r="M17" s="7">
        <f t="shared" si="1"/>
        <v>74</v>
      </c>
      <c r="N17" s="7">
        <f t="shared" si="1"/>
        <v>1</v>
      </c>
    </row>
    <row r="18" spans="1:14">
      <c r="A18">
        <v>17</v>
      </c>
      <c r="B18">
        <v>665</v>
      </c>
      <c r="C18">
        <v>31</v>
      </c>
      <c r="D18">
        <v>18</v>
      </c>
      <c r="E18" s="5" t="s">
        <v>80</v>
      </c>
      <c r="G18" s="2">
        <v>1E-3</v>
      </c>
      <c r="H18" s="3">
        <v>1995</v>
      </c>
      <c r="I18" s="3">
        <v>93</v>
      </c>
      <c r="K18">
        <f t="shared" si="0"/>
        <v>3</v>
      </c>
      <c r="L18">
        <f t="shared" si="0"/>
        <v>3</v>
      </c>
      <c r="M18" s="7">
        <f t="shared" si="1"/>
        <v>51</v>
      </c>
      <c r="N18" s="7">
        <f t="shared" si="1"/>
        <v>1</v>
      </c>
    </row>
    <row r="19" spans="1:14">
      <c r="A19">
        <v>18</v>
      </c>
      <c r="B19">
        <v>745</v>
      </c>
      <c r="C19">
        <v>32</v>
      </c>
      <c r="D19">
        <v>18</v>
      </c>
      <c r="E19" s="5" t="s">
        <v>80</v>
      </c>
      <c r="G19" s="2">
        <v>2E-3</v>
      </c>
      <c r="H19" s="3">
        <v>2235</v>
      </c>
      <c r="I19" s="3">
        <v>96</v>
      </c>
      <c r="K19">
        <f t="shared" si="0"/>
        <v>3</v>
      </c>
      <c r="L19">
        <f t="shared" si="0"/>
        <v>3</v>
      </c>
      <c r="M19" s="7">
        <f t="shared" si="1"/>
        <v>80</v>
      </c>
      <c r="N19" s="7">
        <f t="shared" si="1"/>
        <v>1</v>
      </c>
    </row>
    <row r="20" spans="1:14">
      <c r="A20">
        <v>19</v>
      </c>
      <c r="B20">
        <v>866</v>
      </c>
      <c r="C20">
        <v>33</v>
      </c>
      <c r="D20">
        <v>18</v>
      </c>
      <c r="E20" s="5" t="s">
        <v>80</v>
      </c>
      <c r="G20" s="2">
        <v>2E-3</v>
      </c>
      <c r="H20" s="3">
        <v>2598</v>
      </c>
      <c r="I20" s="3">
        <v>99</v>
      </c>
      <c r="K20">
        <f t="shared" si="0"/>
        <v>3</v>
      </c>
      <c r="L20">
        <f t="shared" si="0"/>
        <v>3</v>
      </c>
      <c r="M20" s="7">
        <f t="shared" si="1"/>
        <v>121</v>
      </c>
      <c r="N20" s="7">
        <f t="shared" si="1"/>
        <v>1</v>
      </c>
    </row>
    <row r="21" spans="1:14">
      <c r="A21">
        <v>20</v>
      </c>
      <c r="B21">
        <v>960</v>
      </c>
      <c r="C21">
        <v>34</v>
      </c>
      <c r="D21">
        <v>18</v>
      </c>
      <c r="F21" s="5" t="s">
        <v>80</v>
      </c>
      <c r="G21" s="2">
        <v>3.0000000000000001E-3</v>
      </c>
      <c r="H21" s="3">
        <v>2880</v>
      </c>
      <c r="I21" s="3">
        <v>102</v>
      </c>
      <c r="K21">
        <f t="shared" si="0"/>
        <v>3</v>
      </c>
      <c r="L21">
        <f t="shared" si="0"/>
        <v>3</v>
      </c>
      <c r="M21" s="7">
        <f t="shared" si="1"/>
        <v>94</v>
      </c>
      <c r="N21" s="7">
        <f t="shared" si="1"/>
        <v>1</v>
      </c>
    </row>
    <row r="22" spans="1:14">
      <c r="A22" s="1">
        <v>21</v>
      </c>
      <c r="B22">
        <v>1103</v>
      </c>
      <c r="C22">
        <v>35</v>
      </c>
      <c r="D22">
        <v>15</v>
      </c>
      <c r="E22" s="4" t="s">
        <v>83</v>
      </c>
      <c r="G22" s="2">
        <v>1E-3</v>
      </c>
      <c r="H22" s="3">
        <v>19854</v>
      </c>
      <c r="I22" s="3">
        <v>630</v>
      </c>
      <c r="K22" s="13">
        <f t="shared" si="0"/>
        <v>18</v>
      </c>
      <c r="L22" s="13">
        <f t="shared" si="0"/>
        <v>18</v>
      </c>
      <c r="M22" s="7">
        <f t="shared" si="1"/>
        <v>143</v>
      </c>
      <c r="N22" s="7">
        <f t="shared" si="1"/>
        <v>1</v>
      </c>
    </row>
    <row r="23" spans="1:14">
      <c r="A23">
        <v>22</v>
      </c>
      <c r="B23">
        <v>1210</v>
      </c>
      <c r="C23">
        <v>36</v>
      </c>
      <c r="D23">
        <v>15</v>
      </c>
      <c r="E23" s="4" t="s">
        <v>83</v>
      </c>
      <c r="G23" s="2">
        <v>1E-3</v>
      </c>
      <c r="H23" s="3">
        <v>21780</v>
      </c>
      <c r="I23" s="3">
        <v>648</v>
      </c>
      <c r="K23">
        <f t="shared" si="0"/>
        <v>18</v>
      </c>
      <c r="L23">
        <f t="shared" si="0"/>
        <v>18</v>
      </c>
      <c r="M23" s="7">
        <f t="shared" si="1"/>
        <v>107</v>
      </c>
      <c r="N23" s="7">
        <f t="shared" si="1"/>
        <v>1</v>
      </c>
    </row>
    <row r="24" spans="1:14">
      <c r="A24">
        <v>23</v>
      </c>
      <c r="B24">
        <v>1058</v>
      </c>
      <c r="C24">
        <v>41</v>
      </c>
      <c r="D24">
        <v>15</v>
      </c>
      <c r="E24" s="4" t="s">
        <v>83</v>
      </c>
      <c r="G24" s="2">
        <v>2E-3</v>
      </c>
      <c r="H24" s="3">
        <v>19044</v>
      </c>
      <c r="I24" s="3">
        <v>738</v>
      </c>
      <c r="K24">
        <f t="shared" si="0"/>
        <v>18</v>
      </c>
      <c r="L24">
        <f t="shared" si="0"/>
        <v>18</v>
      </c>
      <c r="M24" s="7">
        <f t="shared" si="1"/>
        <v>-152</v>
      </c>
      <c r="N24" s="7">
        <f>C24-C23</f>
        <v>5</v>
      </c>
    </row>
    <row r="25" spans="1:14">
      <c r="A25">
        <v>24</v>
      </c>
      <c r="B25">
        <v>1152</v>
      </c>
      <c r="C25">
        <v>42</v>
      </c>
      <c r="D25">
        <v>15</v>
      </c>
      <c r="E25" s="4" t="s">
        <v>83</v>
      </c>
      <c r="G25" s="2">
        <v>2E-3</v>
      </c>
      <c r="H25" s="3">
        <v>20736</v>
      </c>
      <c r="I25" s="3">
        <v>756</v>
      </c>
      <c r="K25">
        <f t="shared" si="0"/>
        <v>18</v>
      </c>
      <c r="L25">
        <f t="shared" si="0"/>
        <v>18</v>
      </c>
      <c r="M25" s="7">
        <f t="shared" si="1"/>
        <v>94</v>
      </c>
      <c r="N25" s="7">
        <f t="shared" si="1"/>
        <v>1</v>
      </c>
    </row>
    <row r="26" spans="1:14">
      <c r="A26">
        <v>25</v>
      </c>
      <c r="B26">
        <v>1250</v>
      </c>
      <c r="C26">
        <v>43</v>
      </c>
      <c r="D26">
        <v>15</v>
      </c>
      <c r="F26" s="4" t="s">
        <v>83</v>
      </c>
      <c r="G26" s="2">
        <v>3.0000000000000001E-3</v>
      </c>
      <c r="H26" s="3">
        <v>22500</v>
      </c>
      <c r="I26" s="3">
        <v>774</v>
      </c>
      <c r="K26">
        <f t="shared" si="0"/>
        <v>18</v>
      </c>
      <c r="L26">
        <f t="shared" si="0"/>
        <v>18</v>
      </c>
      <c r="M26" s="7">
        <f t="shared" si="1"/>
        <v>98</v>
      </c>
      <c r="N26" s="7">
        <f t="shared" si="1"/>
        <v>1</v>
      </c>
    </row>
    <row r="27" spans="1:14">
      <c r="A27">
        <v>26</v>
      </c>
      <c r="B27">
        <v>1352</v>
      </c>
      <c r="C27">
        <v>44</v>
      </c>
      <c r="D27">
        <v>17</v>
      </c>
      <c r="E27" s="4" t="s">
        <v>84</v>
      </c>
      <c r="G27" s="2">
        <v>1E-3</v>
      </c>
      <c r="H27" s="3">
        <v>24336</v>
      </c>
      <c r="I27" s="3">
        <v>792</v>
      </c>
      <c r="K27">
        <f t="shared" si="0"/>
        <v>18</v>
      </c>
      <c r="L27">
        <f t="shared" si="0"/>
        <v>18</v>
      </c>
      <c r="M27" s="7">
        <f t="shared" si="1"/>
        <v>102</v>
      </c>
      <c r="N27" s="7">
        <f t="shared" si="1"/>
        <v>1</v>
      </c>
    </row>
    <row r="28" spans="1:14">
      <c r="A28">
        <v>27</v>
      </c>
      <c r="B28">
        <v>1458</v>
      </c>
      <c r="C28">
        <v>45</v>
      </c>
      <c r="D28">
        <v>17</v>
      </c>
      <c r="E28" s="4" t="s">
        <v>84</v>
      </c>
      <c r="G28" s="2">
        <v>1E-3</v>
      </c>
      <c r="H28" s="3">
        <v>26244</v>
      </c>
      <c r="I28" s="3">
        <v>810</v>
      </c>
      <c r="K28">
        <f t="shared" si="0"/>
        <v>18</v>
      </c>
      <c r="L28">
        <f t="shared" si="0"/>
        <v>18</v>
      </c>
      <c r="M28" s="7">
        <f t="shared" si="1"/>
        <v>106</v>
      </c>
      <c r="N28" s="7">
        <f t="shared" si="1"/>
        <v>1</v>
      </c>
    </row>
    <row r="29" spans="1:14">
      <c r="A29">
        <v>28</v>
      </c>
      <c r="B29">
        <v>1568</v>
      </c>
      <c r="C29">
        <v>46</v>
      </c>
      <c r="D29">
        <v>17</v>
      </c>
      <c r="E29" s="4" t="s">
        <v>84</v>
      </c>
      <c r="G29" s="2">
        <v>2E-3</v>
      </c>
      <c r="H29" s="3">
        <v>56448</v>
      </c>
      <c r="I29" s="3">
        <v>1656</v>
      </c>
      <c r="K29" s="13">
        <f t="shared" si="0"/>
        <v>36</v>
      </c>
      <c r="L29" s="13">
        <f t="shared" si="0"/>
        <v>36</v>
      </c>
      <c r="M29" s="7">
        <f t="shared" si="1"/>
        <v>110</v>
      </c>
      <c r="N29" s="7">
        <f t="shared" si="1"/>
        <v>1</v>
      </c>
    </row>
    <row r="30" spans="1:14">
      <c r="A30">
        <v>29</v>
      </c>
      <c r="B30">
        <v>1682</v>
      </c>
      <c r="C30">
        <v>47</v>
      </c>
      <c r="D30">
        <v>17</v>
      </c>
      <c r="E30" s="4" t="s">
        <v>84</v>
      </c>
      <c r="G30" s="2">
        <v>2E-3</v>
      </c>
      <c r="H30" s="3">
        <v>60552</v>
      </c>
      <c r="I30" s="3">
        <v>1692</v>
      </c>
      <c r="K30">
        <f t="shared" si="0"/>
        <v>36</v>
      </c>
      <c r="L30">
        <f t="shared" si="0"/>
        <v>36</v>
      </c>
      <c r="M30" s="7">
        <f t="shared" si="1"/>
        <v>114</v>
      </c>
      <c r="N30" s="7">
        <f t="shared" si="1"/>
        <v>1</v>
      </c>
    </row>
    <row r="31" spans="1:14">
      <c r="A31">
        <v>30</v>
      </c>
      <c r="B31">
        <v>1800</v>
      </c>
      <c r="C31">
        <v>48</v>
      </c>
      <c r="D31">
        <v>17</v>
      </c>
      <c r="F31" s="4" t="s">
        <v>84</v>
      </c>
      <c r="G31" s="2">
        <v>3.0000000000000001E-3</v>
      </c>
      <c r="H31" s="3">
        <v>64800</v>
      </c>
      <c r="I31" s="3">
        <v>1728</v>
      </c>
      <c r="K31">
        <f t="shared" si="0"/>
        <v>36</v>
      </c>
      <c r="L31">
        <f t="shared" si="0"/>
        <v>36</v>
      </c>
      <c r="M31" s="7">
        <f t="shared" si="1"/>
        <v>118</v>
      </c>
      <c r="N31" s="7">
        <f t="shared" si="1"/>
        <v>1</v>
      </c>
    </row>
    <row r="32" spans="1:14">
      <c r="A32" s="1">
        <v>31</v>
      </c>
      <c r="B32">
        <v>1922</v>
      </c>
      <c r="C32">
        <v>49</v>
      </c>
      <c r="D32">
        <v>19</v>
      </c>
      <c r="E32" s="4" t="s">
        <v>85</v>
      </c>
      <c r="G32" s="2">
        <v>1E-3</v>
      </c>
      <c r="H32" s="3">
        <v>69192</v>
      </c>
      <c r="I32" s="3">
        <v>1764</v>
      </c>
      <c r="K32">
        <f t="shared" si="0"/>
        <v>36</v>
      </c>
      <c r="L32">
        <f t="shared" si="0"/>
        <v>36</v>
      </c>
      <c r="M32" s="7">
        <f t="shared" si="1"/>
        <v>122</v>
      </c>
      <c r="N32" s="7">
        <f t="shared" si="1"/>
        <v>1</v>
      </c>
    </row>
    <row r="33" spans="1:14">
      <c r="A33">
        <v>32</v>
      </c>
      <c r="B33">
        <v>2048</v>
      </c>
      <c r="C33">
        <v>50</v>
      </c>
      <c r="D33">
        <v>19</v>
      </c>
      <c r="E33" s="4" t="s">
        <v>85</v>
      </c>
      <c r="G33" s="2">
        <v>1E-3</v>
      </c>
      <c r="H33" s="3">
        <v>73728</v>
      </c>
      <c r="I33" s="3">
        <v>1800</v>
      </c>
      <c r="K33">
        <f t="shared" si="0"/>
        <v>36</v>
      </c>
      <c r="L33">
        <f t="shared" si="0"/>
        <v>36</v>
      </c>
      <c r="M33" s="7">
        <f t="shared" si="1"/>
        <v>126</v>
      </c>
      <c r="N33" s="7">
        <f t="shared" si="1"/>
        <v>1</v>
      </c>
    </row>
    <row r="34" spans="1:14">
      <c r="A34">
        <v>33</v>
      </c>
      <c r="B34">
        <v>2178</v>
      </c>
      <c r="C34">
        <v>52</v>
      </c>
      <c r="D34">
        <v>19</v>
      </c>
      <c r="E34" s="4" t="s">
        <v>85</v>
      </c>
      <c r="G34" s="2">
        <v>2E-3</v>
      </c>
      <c r="H34" s="3">
        <v>78408</v>
      </c>
      <c r="I34" s="3">
        <v>1872</v>
      </c>
      <c r="K34">
        <f t="shared" ref="K34:L65" si="2">H34/B34</f>
        <v>36</v>
      </c>
      <c r="L34">
        <f t="shared" si="2"/>
        <v>36</v>
      </c>
      <c r="M34" s="7">
        <f t="shared" si="1"/>
        <v>130</v>
      </c>
      <c r="N34" s="7">
        <f t="shared" si="1"/>
        <v>2</v>
      </c>
    </row>
    <row r="35" spans="1:14">
      <c r="A35">
        <v>34</v>
      </c>
      <c r="B35">
        <v>2312</v>
      </c>
      <c r="C35">
        <v>54</v>
      </c>
      <c r="D35">
        <v>19</v>
      </c>
      <c r="E35" s="4" t="s">
        <v>85</v>
      </c>
      <c r="G35" s="2">
        <v>2E-3</v>
      </c>
      <c r="H35" s="3">
        <v>83232</v>
      </c>
      <c r="I35" s="3">
        <v>1944</v>
      </c>
      <c r="K35">
        <f t="shared" si="2"/>
        <v>36</v>
      </c>
      <c r="L35">
        <f t="shared" si="2"/>
        <v>36</v>
      </c>
      <c r="M35" s="7">
        <f t="shared" si="1"/>
        <v>134</v>
      </c>
      <c r="N35" s="7">
        <f t="shared" si="1"/>
        <v>2</v>
      </c>
    </row>
    <row r="36" spans="1:14">
      <c r="A36">
        <v>35</v>
      </c>
      <c r="B36">
        <v>2450</v>
      </c>
      <c r="C36">
        <v>56</v>
      </c>
      <c r="D36">
        <v>19</v>
      </c>
      <c r="F36" s="4" t="s">
        <v>85</v>
      </c>
      <c r="G36" s="2">
        <v>3.0000000000000001E-3</v>
      </c>
      <c r="H36" s="3">
        <v>88200</v>
      </c>
      <c r="I36" s="3">
        <v>2016</v>
      </c>
      <c r="K36">
        <f t="shared" si="2"/>
        <v>36</v>
      </c>
      <c r="L36">
        <f t="shared" si="2"/>
        <v>36</v>
      </c>
      <c r="M36" s="7">
        <f t="shared" si="1"/>
        <v>138</v>
      </c>
      <c r="N36" s="7">
        <f t="shared" si="1"/>
        <v>2</v>
      </c>
    </row>
    <row r="37" spans="1:14">
      <c r="A37">
        <v>36</v>
      </c>
      <c r="B37">
        <v>2592</v>
      </c>
      <c r="C37">
        <v>58</v>
      </c>
      <c r="D37">
        <v>21</v>
      </c>
      <c r="E37" s="4" t="s">
        <v>86</v>
      </c>
      <c r="G37" s="2">
        <v>1E-3</v>
      </c>
      <c r="H37" s="3">
        <v>93312</v>
      </c>
      <c r="I37" s="3">
        <v>2088</v>
      </c>
      <c r="K37">
        <f t="shared" si="2"/>
        <v>36</v>
      </c>
      <c r="L37">
        <f t="shared" si="2"/>
        <v>36</v>
      </c>
      <c r="M37" s="7">
        <f t="shared" si="1"/>
        <v>142</v>
      </c>
      <c r="N37" s="7">
        <f t="shared" si="1"/>
        <v>2</v>
      </c>
    </row>
    <row r="38" spans="1:14">
      <c r="A38">
        <v>37</v>
      </c>
      <c r="B38">
        <v>2738</v>
      </c>
      <c r="C38">
        <v>60</v>
      </c>
      <c r="D38">
        <v>21</v>
      </c>
      <c r="E38" s="4" t="s">
        <v>86</v>
      </c>
      <c r="G38" s="2">
        <v>1E-3</v>
      </c>
      <c r="H38" s="3">
        <v>98568</v>
      </c>
      <c r="I38" s="3">
        <v>2160</v>
      </c>
      <c r="K38">
        <f t="shared" si="2"/>
        <v>36</v>
      </c>
      <c r="L38">
        <f t="shared" si="2"/>
        <v>36</v>
      </c>
      <c r="M38" s="7">
        <f t="shared" si="1"/>
        <v>146</v>
      </c>
      <c r="N38" s="7">
        <f t="shared" si="1"/>
        <v>2</v>
      </c>
    </row>
    <row r="39" spans="1:14">
      <c r="A39">
        <v>38</v>
      </c>
      <c r="B39">
        <v>2888</v>
      </c>
      <c r="C39">
        <v>62</v>
      </c>
      <c r="D39">
        <v>21</v>
      </c>
      <c r="E39" s="4" t="s">
        <v>86</v>
      </c>
      <c r="G39" s="2">
        <v>1E-3</v>
      </c>
      <c r="H39" s="3">
        <v>103968</v>
      </c>
      <c r="I39" s="3">
        <v>2232</v>
      </c>
      <c r="K39">
        <f t="shared" si="2"/>
        <v>36</v>
      </c>
      <c r="L39">
        <f t="shared" si="2"/>
        <v>36</v>
      </c>
      <c r="M39" s="7">
        <f t="shared" si="1"/>
        <v>150</v>
      </c>
      <c r="N39" s="7">
        <f t="shared" si="1"/>
        <v>2</v>
      </c>
    </row>
    <row r="40" spans="1:14">
      <c r="A40">
        <v>39</v>
      </c>
      <c r="B40">
        <v>3042</v>
      </c>
      <c r="C40">
        <v>64</v>
      </c>
      <c r="D40">
        <v>21</v>
      </c>
      <c r="E40" s="4" t="s">
        <v>86</v>
      </c>
      <c r="G40" s="2">
        <v>2E-3</v>
      </c>
      <c r="H40" s="3">
        <v>109512</v>
      </c>
      <c r="I40" s="3">
        <v>2304</v>
      </c>
      <c r="K40">
        <f t="shared" si="2"/>
        <v>36</v>
      </c>
      <c r="L40">
        <f t="shared" si="2"/>
        <v>36</v>
      </c>
      <c r="M40" s="7">
        <f t="shared" si="1"/>
        <v>154</v>
      </c>
      <c r="N40" s="7">
        <f t="shared" si="1"/>
        <v>2</v>
      </c>
    </row>
    <row r="41" spans="1:14">
      <c r="A41">
        <v>40</v>
      </c>
      <c r="B41">
        <v>3200</v>
      </c>
      <c r="C41">
        <v>66</v>
      </c>
      <c r="D41">
        <v>21</v>
      </c>
      <c r="F41" s="4" t="s">
        <v>86</v>
      </c>
      <c r="G41" s="2">
        <v>2E-3</v>
      </c>
      <c r="H41" s="3">
        <v>115200</v>
      </c>
      <c r="I41" s="3">
        <v>2376</v>
      </c>
      <c r="K41">
        <f t="shared" si="2"/>
        <v>36</v>
      </c>
      <c r="L41">
        <f t="shared" si="2"/>
        <v>36</v>
      </c>
      <c r="M41" s="7">
        <f t="shared" si="1"/>
        <v>158</v>
      </c>
      <c r="N41" s="7">
        <f t="shared" si="1"/>
        <v>2</v>
      </c>
    </row>
    <row r="42" spans="1:14">
      <c r="A42" s="1">
        <v>41</v>
      </c>
      <c r="B42">
        <v>3362</v>
      </c>
      <c r="C42">
        <v>68</v>
      </c>
      <c r="D42">
        <v>30</v>
      </c>
      <c r="E42" s="4" t="s">
        <v>86</v>
      </c>
      <c r="G42" s="2">
        <v>3.0000000000000001E-3</v>
      </c>
      <c r="H42" s="3">
        <v>121032</v>
      </c>
      <c r="I42" s="3">
        <v>2448</v>
      </c>
      <c r="K42">
        <f t="shared" si="2"/>
        <v>36</v>
      </c>
      <c r="L42">
        <f t="shared" si="2"/>
        <v>36</v>
      </c>
      <c r="M42" s="7">
        <f t="shared" si="1"/>
        <v>162</v>
      </c>
      <c r="N42" s="7">
        <f t="shared" si="1"/>
        <v>2</v>
      </c>
    </row>
    <row r="43" spans="1:14">
      <c r="A43">
        <v>42</v>
      </c>
      <c r="B43">
        <v>3528</v>
      </c>
      <c r="C43">
        <v>70</v>
      </c>
      <c r="D43">
        <v>30</v>
      </c>
      <c r="E43" s="4" t="s">
        <v>86</v>
      </c>
      <c r="G43" s="2">
        <v>3.0000000000000001E-3</v>
      </c>
      <c r="H43" s="3">
        <v>127008</v>
      </c>
      <c r="I43" s="3">
        <v>2520</v>
      </c>
      <c r="K43">
        <f t="shared" si="2"/>
        <v>36</v>
      </c>
      <c r="L43">
        <f t="shared" si="2"/>
        <v>36</v>
      </c>
      <c r="M43" s="7">
        <f t="shared" si="1"/>
        <v>166</v>
      </c>
      <c r="N43" s="7">
        <f t="shared" si="1"/>
        <v>2</v>
      </c>
    </row>
    <row r="44" spans="1:14">
      <c r="A44">
        <v>43</v>
      </c>
      <c r="B44">
        <v>3698</v>
      </c>
      <c r="C44">
        <v>72</v>
      </c>
      <c r="D44">
        <v>30</v>
      </c>
      <c r="E44" s="6" t="s">
        <v>87</v>
      </c>
      <c r="G44" s="2">
        <v>1E-3</v>
      </c>
      <c r="H44" s="3">
        <v>133128</v>
      </c>
      <c r="I44" s="3">
        <v>2592</v>
      </c>
      <c r="K44">
        <f t="shared" si="2"/>
        <v>36</v>
      </c>
      <c r="L44">
        <f t="shared" si="2"/>
        <v>36</v>
      </c>
      <c r="M44" s="7">
        <f t="shared" si="1"/>
        <v>170</v>
      </c>
      <c r="N44" s="7">
        <f t="shared" si="1"/>
        <v>2</v>
      </c>
    </row>
    <row r="45" spans="1:14">
      <c r="A45">
        <v>44</v>
      </c>
      <c r="B45">
        <v>3872</v>
      </c>
      <c r="C45">
        <v>74</v>
      </c>
      <c r="D45">
        <v>30</v>
      </c>
      <c r="E45" s="6" t="s">
        <v>87</v>
      </c>
      <c r="G45" s="2">
        <v>1E-3</v>
      </c>
      <c r="H45" s="3">
        <v>139392</v>
      </c>
      <c r="I45" s="3">
        <v>2664</v>
      </c>
      <c r="K45">
        <f t="shared" si="2"/>
        <v>36</v>
      </c>
      <c r="L45">
        <f t="shared" si="2"/>
        <v>36</v>
      </c>
      <c r="M45" s="7">
        <f t="shared" si="1"/>
        <v>174</v>
      </c>
      <c r="N45" s="7">
        <f t="shared" si="1"/>
        <v>2</v>
      </c>
    </row>
    <row r="46" spans="1:14">
      <c r="A46">
        <v>45</v>
      </c>
      <c r="B46">
        <v>4050</v>
      </c>
      <c r="C46">
        <v>76</v>
      </c>
      <c r="D46">
        <v>30</v>
      </c>
      <c r="F46" s="6" t="s">
        <v>87</v>
      </c>
      <c r="G46" s="2">
        <v>1E-3</v>
      </c>
      <c r="H46" s="3">
        <v>145800</v>
      </c>
      <c r="I46" s="3">
        <v>2736</v>
      </c>
      <c r="K46">
        <f t="shared" si="2"/>
        <v>36</v>
      </c>
      <c r="L46">
        <f t="shared" si="2"/>
        <v>36</v>
      </c>
      <c r="M46" s="7">
        <f t="shared" si="1"/>
        <v>178</v>
      </c>
      <c r="N46" s="7">
        <f t="shared" si="1"/>
        <v>2</v>
      </c>
    </row>
    <row r="47" spans="1:14">
      <c r="A47">
        <v>46</v>
      </c>
      <c r="B47">
        <v>4232</v>
      </c>
      <c r="C47">
        <v>78</v>
      </c>
      <c r="D47">
        <v>34</v>
      </c>
      <c r="E47" s="6" t="s">
        <v>87</v>
      </c>
      <c r="G47" s="2">
        <v>2E-3</v>
      </c>
      <c r="H47" s="3">
        <v>152352</v>
      </c>
      <c r="I47" s="3">
        <v>2808</v>
      </c>
      <c r="K47">
        <f t="shared" si="2"/>
        <v>36</v>
      </c>
      <c r="L47">
        <f t="shared" si="2"/>
        <v>36</v>
      </c>
      <c r="M47" s="7">
        <f t="shared" si="1"/>
        <v>182</v>
      </c>
      <c r="N47" s="7">
        <f t="shared" si="1"/>
        <v>2</v>
      </c>
    </row>
    <row r="48" spans="1:14">
      <c r="A48">
        <v>47</v>
      </c>
      <c r="B48">
        <v>4418</v>
      </c>
      <c r="C48">
        <v>80</v>
      </c>
      <c r="D48">
        <v>34</v>
      </c>
      <c r="E48" s="6" t="s">
        <v>87</v>
      </c>
      <c r="G48" s="2">
        <v>2E-3</v>
      </c>
      <c r="H48" s="3">
        <v>159048</v>
      </c>
      <c r="I48" s="3">
        <v>2880</v>
      </c>
      <c r="K48">
        <f t="shared" si="2"/>
        <v>36</v>
      </c>
      <c r="L48">
        <f t="shared" si="2"/>
        <v>36</v>
      </c>
      <c r="M48" s="7">
        <f t="shared" si="1"/>
        <v>186</v>
      </c>
      <c r="N48" s="7">
        <f t="shared" si="1"/>
        <v>2</v>
      </c>
    </row>
    <row r="49" spans="1:14">
      <c r="A49">
        <v>48</v>
      </c>
      <c r="B49">
        <v>4608</v>
      </c>
      <c r="C49">
        <v>82</v>
      </c>
      <c r="D49">
        <v>34</v>
      </c>
      <c r="E49" s="6" t="s">
        <v>87</v>
      </c>
      <c r="G49" s="2">
        <v>2E-3</v>
      </c>
      <c r="H49" s="3">
        <v>165888</v>
      </c>
      <c r="I49" s="3">
        <v>2952</v>
      </c>
      <c r="K49">
        <f t="shared" si="2"/>
        <v>36</v>
      </c>
      <c r="L49">
        <f t="shared" si="2"/>
        <v>36</v>
      </c>
      <c r="M49" s="7">
        <f t="shared" si="1"/>
        <v>190</v>
      </c>
      <c r="N49" s="7">
        <f t="shared" si="1"/>
        <v>2</v>
      </c>
    </row>
    <row r="50" spans="1:14">
      <c r="A50">
        <v>49</v>
      </c>
      <c r="B50">
        <v>4802</v>
      </c>
      <c r="C50">
        <v>84</v>
      </c>
      <c r="D50">
        <v>34</v>
      </c>
      <c r="E50" s="6" t="s">
        <v>87</v>
      </c>
      <c r="G50" s="2">
        <v>3.0000000000000001E-3</v>
      </c>
      <c r="H50" s="3">
        <v>172872</v>
      </c>
      <c r="I50" s="3">
        <v>3024</v>
      </c>
      <c r="K50">
        <f t="shared" si="2"/>
        <v>36</v>
      </c>
      <c r="L50">
        <f t="shared" si="2"/>
        <v>36</v>
      </c>
      <c r="M50" s="7">
        <f t="shared" si="1"/>
        <v>194</v>
      </c>
      <c r="N50" s="7">
        <f t="shared" si="1"/>
        <v>2</v>
      </c>
    </row>
    <row r="51" spans="1:14">
      <c r="A51">
        <v>50</v>
      </c>
      <c r="B51">
        <v>5000</v>
      </c>
      <c r="C51">
        <v>86</v>
      </c>
      <c r="D51">
        <v>34</v>
      </c>
      <c r="F51" s="6" t="s">
        <v>91</v>
      </c>
      <c r="G51" s="2">
        <v>1E-3</v>
      </c>
      <c r="H51" s="3">
        <v>180000</v>
      </c>
      <c r="I51" s="3">
        <v>3096</v>
      </c>
      <c r="K51">
        <f t="shared" si="2"/>
        <v>36</v>
      </c>
      <c r="L51">
        <f t="shared" si="2"/>
        <v>36</v>
      </c>
      <c r="M51" s="7">
        <f t="shared" si="1"/>
        <v>198</v>
      </c>
      <c r="N51" s="7">
        <f t="shared" si="1"/>
        <v>2</v>
      </c>
    </row>
    <row r="52" spans="1:14">
      <c r="A52" s="1">
        <v>51</v>
      </c>
      <c r="B52">
        <v>7803</v>
      </c>
      <c r="C52">
        <v>88</v>
      </c>
      <c r="D52">
        <v>38</v>
      </c>
      <c r="E52" s="6" t="s">
        <v>91</v>
      </c>
      <c r="G52" s="2">
        <v>1E-3</v>
      </c>
      <c r="H52" s="3">
        <v>280908</v>
      </c>
      <c r="I52" s="3">
        <v>3168</v>
      </c>
      <c r="K52">
        <f t="shared" si="2"/>
        <v>36</v>
      </c>
      <c r="L52">
        <f t="shared" si="2"/>
        <v>36</v>
      </c>
      <c r="M52" s="13">
        <f t="shared" si="1"/>
        <v>2803</v>
      </c>
      <c r="N52" s="7">
        <f t="shared" si="1"/>
        <v>2</v>
      </c>
    </row>
    <row r="53" spans="1:14">
      <c r="A53">
        <v>52</v>
      </c>
      <c r="B53">
        <v>8112</v>
      </c>
      <c r="C53">
        <v>90</v>
      </c>
      <c r="D53">
        <v>38</v>
      </c>
      <c r="E53" s="6" t="s">
        <v>91</v>
      </c>
      <c r="G53" s="2">
        <v>1E-3</v>
      </c>
      <c r="H53" s="3">
        <v>292032</v>
      </c>
      <c r="I53" s="3">
        <v>3240</v>
      </c>
      <c r="K53">
        <f t="shared" si="2"/>
        <v>36</v>
      </c>
      <c r="L53">
        <f t="shared" si="2"/>
        <v>36</v>
      </c>
      <c r="M53" s="7">
        <f t="shared" si="1"/>
        <v>309</v>
      </c>
      <c r="N53" s="7">
        <f t="shared" si="1"/>
        <v>2</v>
      </c>
    </row>
    <row r="54" spans="1:14">
      <c r="A54">
        <v>53</v>
      </c>
      <c r="B54">
        <v>8427</v>
      </c>
      <c r="C54">
        <v>92</v>
      </c>
      <c r="D54">
        <v>38</v>
      </c>
      <c r="E54" s="6" t="s">
        <v>91</v>
      </c>
      <c r="G54" s="2">
        <v>2E-3</v>
      </c>
      <c r="H54" s="3">
        <v>303372</v>
      </c>
      <c r="I54" s="3">
        <v>3312</v>
      </c>
      <c r="K54">
        <f t="shared" si="2"/>
        <v>36</v>
      </c>
      <c r="L54">
        <f t="shared" si="2"/>
        <v>36</v>
      </c>
      <c r="M54" s="7">
        <f t="shared" si="1"/>
        <v>315</v>
      </c>
      <c r="N54" s="7">
        <f t="shared" si="1"/>
        <v>2</v>
      </c>
    </row>
    <row r="55" spans="1:14">
      <c r="A55">
        <v>54</v>
      </c>
      <c r="B55">
        <v>8748</v>
      </c>
      <c r="C55">
        <v>100</v>
      </c>
      <c r="D55">
        <v>38</v>
      </c>
      <c r="E55" s="6" t="s">
        <v>91</v>
      </c>
      <c r="G55" s="2">
        <v>2E-3</v>
      </c>
      <c r="H55" s="3">
        <v>314928</v>
      </c>
      <c r="I55" s="3">
        <v>3600</v>
      </c>
      <c r="K55">
        <f t="shared" si="2"/>
        <v>36</v>
      </c>
      <c r="L55">
        <f t="shared" si="2"/>
        <v>36</v>
      </c>
      <c r="M55" s="7">
        <f t="shared" si="1"/>
        <v>321</v>
      </c>
      <c r="N55" s="7">
        <f t="shared" si="1"/>
        <v>8</v>
      </c>
    </row>
    <row r="56" spans="1:14">
      <c r="A56">
        <v>55</v>
      </c>
      <c r="B56">
        <v>9075</v>
      </c>
      <c r="C56">
        <v>194</v>
      </c>
      <c r="D56">
        <v>38</v>
      </c>
      <c r="F56" s="6" t="s">
        <v>91</v>
      </c>
      <c r="G56" s="2">
        <v>2E-3</v>
      </c>
      <c r="H56" s="3">
        <v>326700</v>
      </c>
      <c r="I56" s="3">
        <v>6984</v>
      </c>
      <c r="K56">
        <f t="shared" si="2"/>
        <v>36</v>
      </c>
      <c r="L56">
        <f t="shared" si="2"/>
        <v>36</v>
      </c>
      <c r="M56" s="7">
        <f t="shared" si="1"/>
        <v>327</v>
      </c>
      <c r="N56" s="7">
        <f t="shared" si="1"/>
        <v>94</v>
      </c>
    </row>
    <row r="57" spans="1:14">
      <c r="A57">
        <v>56</v>
      </c>
      <c r="B57">
        <v>9408</v>
      </c>
      <c r="C57">
        <v>248</v>
      </c>
      <c r="D57">
        <v>42</v>
      </c>
      <c r="E57" s="6" t="s">
        <v>91</v>
      </c>
      <c r="G57" s="2">
        <v>3.0000000000000001E-3</v>
      </c>
      <c r="H57" s="3">
        <v>338688</v>
      </c>
      <c r="I57" s="3">
        <v>8928</v>
      </c>
      <c r="K57">
        <f t="shared" si="2"/>
        <v>36</v>
      </c>
      <c r="L57">
        <f t="shared" si="2"/>
        <v>36</v>
      </c>
      <c r="M57" s="7">
        <f t="shared" si="1"/>
        <v>333</v>
      </c>
      <c r="N57" s="7">
        <f t="shared" si="1"/>
        <v>54</v>
      </c>
    </row>
    <row r="58" spans="1:14">
      <c r="A58">
        <v>57</v>
      </c>
      <c r="B58">
        <v>9747</v>
      </c>
      <c r="C58">
        <v>316</v>
      </c>
      <c r="D58">
        <v>42</v>
      </c>
      <c r="E58" s="6" t="s">
        <v>92</v>
      </c>
      <c r="G58" s="2">
        <v>1E-3</v>
      </c>
      <c r="H58" s="3">
        <v>350892</v>
      </c>
      <c r="I58" s="3">
        <v>11376</v>
      </c>
      <c r="K58">
        <f t="shared" si="2"/>
        <v>36</v>
      </c>
      <c r="L58">
        <f t="shared" si="2"/>
        <v>36</v>
      </c>
      <c r="M58" s="7">
        <f t="shared" si="1"/>
        <v>339</v>
      </c>
      <c r="N58" s="7">
        <f t="shared" si="1"/>
        <v>68</v>
      </c>
    </row>
    <row r="59" spans="1:14">
      <c r="A59">
        <v>58</v>
      </c>
      <c r="B59">
        <v>10092</v>
      </c>
      <c r="C59">
        <v>403</v>
      </c>
      <c r="D59">
        <v>42</v>
      </c>
      <c r="E59" s="6" t="s">
        <v>92</v>
      </c>
      <c r="G59" s="2">
        <v>1E-3</v>
      </c>
      <c r="H59" s="3">
        <v>363312</v>
      </c>
      <c r="I59" s="3">
        <v>14508</v>
      </c>
      <c r="K59">
        <f t="shared" si="2"/>
        <v>36</v>
      </c>
      <c r="L59">
        <f t="shared" si="2"/>
        <v>36</v>
      </c>
      <c r="M59" s="7">
        <f t="shared" si="1"/>
        <v>345</v>
      </c>
      <c r="N59" s="7">
        <f t="shared" si="1"/>
        <v>87</v>
      </c>
    </row>
    <row r="60" spans="1:14">
      <c r="A60">
        <v>59</v>
      </c>
      <c r="B60">
        <v>10443</v>
      </c>
      <c r="C60">
        <v>515</v>
      </c>
      <c r="D60">
        <v>42</v>
      </c>
      <c r="E60" s="6" t="s">
        <v>92</v>
      </c>
      <c r="G60" s="2">
        <v>1E-3</v>
      </c>
      <c r="H60" s="3">
        <v>375948</v>
      </c>
      <c r="I60" s="3">
        <v>18540</v>
      </c>
      <c r="K60">
        <f t="shared" si="2"/>
        <v>36</v>
      </c>
      <c r="L60">
        <f t="shared" si="2"/>
        <v>36</v>
      </c>
      <c r="M60" s="7">
        <f t="shared" si="1"/>
        <v>351</v>
      </c>
      <c r="N60" s="7">
        <f t="shared" si="1"/>
        <v>112</v>
      </c>
    </row>
    <row r="61" spans="1:14">
      <c r="A61">
        <v>60</v>
      </c>
      <c r="B61">
        <v>10800</v>
      </c>
      <c r="C61">
        <v>521</v>
      </c>
      <c r="D61">
        <v>42</v>
      </c>
      <c r="F61" s="6" t="s">
        <v>92</v>
      </c>
      <c r="G61" s="2">
        <v>2E-3</v>
      </c>
      <c r="H61" s="3">
        <v>388800</v>
      </c>
      <c r="I61" s="3">
        <v>18756</v>
      </c>
      <c r="K61">
        <f t="shared" si="2"/>
        <v>36</v>
      </c>
      <c r="L61">
        <f t="shared" si="2"/>
        <v>36</v>
      </c>
      <c r="M61" s="7">
        <f t="shared" si="1"/>
        <v>357</v>
      </c>
      <c r="N61" s="7">
        <f t="shared" si="1"/>
        <v>6</v>
      </c>
    </row>
    <row r="62" spans="1:14">
      <c r="A62" s="1">
        <v>61</v>
      </c>
      <c r="B62">
        <v>22326</v>
      </c>
      <c r="C62">
        <v>527</v>
      </c>
      <c r="D62">
        <v>60</v>
      </c>
      <c r="E62" s="6" t="s">
        <v>92</v>
      </c>
      <c r="G62" s="2">
        <v>2E-3</v>
      </c>
      <c r="H62" s="3">
        <v>1004670</v>
      </c>
      <c r="I62" s="3">
        <v>23715</v>
      </c>
      <c r="K62" s="13">
        <f t="shared" si="2"/>
        <v>45</v>
      </c>
      <c r="L62" s="13">
        <f t="shared" si="2"/>
        <v>45</v>
      </c>
      <c r="M62" s="13">
        <f t="shared" si="1"/>
        <v>11526</v>
      </c>
      <c r="N62" s="7">
        <f t="shared" si="1"/>
        <v>6</v>
      </c>
    </row>
    <row r="63" spans="1:14">
      <c r="A63">
        <v>62</v>
      </c>
      <c r="B63">
        <v>23064</v>
      </c>
      <c r="C63">
        <v>692</v>
      </c>
      <c r="D63">
        <v>60</v>
      </c>
      <c r="E63" s="6" t="s">
        <v>92</v>
      </c>
      <c r="G63" s="2">
        <v>2E-3</v>
      </c>
      <c r="H63" s="3">
        <v>1037880</v>
      </c>
      <c r="I63" s="3">
        <v>31140</v>
      </c>
      <c r="K63">
        <f t="shared" si="2"/>
        <v>45</v>
      </c>
      <c r="L63">
        <f t="shared" si="2"/>
        <v>45</v>
      </c>
      <c r="M63" s="7">
        <f t="shared" si="1"/>
        <v>738</v>
      </c>
      <c r="N63" s="7">
        <f t="shared" si="1"/>
        <v>165</v>
      </c>
    </row>
    <row r="64" spans="1:14">
      <c r="A64">
        <v>63</v>
      </c>
      <c r="B64">
        <v>23814</v>
      </c>
      <c r="C64">
        <v>927</v>
      </c>
      <c r="D64">
        <v>60</v>
      </c>
      <c r="E64" s="6" t="s">
        <v>92</v>
      </c>
      <c r="G64" s="2">
        <v>3.0000000000000001E-3</v>
      </c>
      <c r="H64" s="3">
        <v>1071630</v>
      </c>
      <c r="I64" s="3">
        <v>41715</v>
      </c>
      <c r="K64">
        <f t="shared" si="2"/>
        <v>45</v>
      </c>
      <c r="L64">
        <f t="shared" si="2"/>
        <v>45</v>
      </c>
      <c r="M64" s="7">
        <f t="shared" si="1"/>
        <v>750</v>
      </c>
      <c r="N64" s="7">
        <f t="shared" si="1"/>
        <v>235</v>
      </c>
    </row>
    <row r="65" spans="1:14">
      <c r="A65">
        <v>64</v>
      </c>
      <c r="B65">
        <v>24576</v>
      </c>
      <c r="C65">
        <v>1116</v>
      </c>
      <c r="D65">
        <v>60</v>
      </c>
      <c r="E65" s="6" t="s">
        <v>93</v>
      </c>
      <c r="G65" s="2">
        <v>8.0000000000000004E-4</v>
      </c>
      <c r="H65" s="3">
        <v>1105920</v>
      </c>
      <c r="I65" s="3">
        <v>50220</v>
      </c>
      <c r="K65">
        <f t="shared" si="2"/>
        <v>45</v>
      </c>
      <c r="L65">
        <f t="shared" si="2"/>
        <v>45</v>
      </c>
      <c r="M65" s="7">
        <f t="shared" si="1"/>
        <v>762</v>
      </c>
      <c r="N65" s="7">
        <f t="shared" si="1"/>
        <v>189</v>
      </c>
    </row>
    <row r="66" spans="1:14">
      <c r="A66">
        <v>65</v>
      </c>
      <c r="B66">
        <v>25350</v>
      </c>
      <c r="C66">
        <v>1126</v>
      </c>
      <c r="D66">
        <v>60</v>
      </c>
      <c r="F66" s="6" t="s">
        <v>93</v>
      </c>
      <c r="G66" s="2">
        <v>8.0000000000000004E-4</v>
      </c>
      <c r="H66" s="3">
        <v>1140750</v>
      </c>
      <c r="I66" s="3">
        <v>50670</v>
      </c>
      <c r="K66">
        <f t="shared" ref="K66:L97" si="3">H66/B66</f>
        <v>45</v>
      </c>
      <c r="L66">
        <f t="shared" si="3"/>
        <v>45</v>
      </c>
      <c r="M66" s="7">
        <f t="shared" si="1"/>
        <v>774</v>
      </c>
      <c r="N66" s="7">
        <f t="shared" si="1"/>
        <v>10</v>
      </c>
    </row>
    <row r="67" spans="1:14">
      <c r="A67">
        <v>66</v>
      </c>
      <c r="B67">
        <v>26136</v>
      </c>
      <c r="C67">
        <v>1133</v>
      </c>
      <c r="D67">
        <v>64</v>
      </c>
      <c r="E67" s="6" t="s">
        <v>93</v>
      </c>
      <c r="G67" s="2">
        <v>1E-3</v>
      </c>
      <c r="H67" s="3">
        <v>1176120</v>
      </c>
      <c r="I67" s="3">
        <v>50985</v>
      </c>
      <c r="K67">
        <f t="shared" si="3"/>
        <v>45</v>
      </c>
      <c r="L67">
        <f t="shared" si="3"/>
        <v>45</v>
      </c>
      <c r="M67" s="7">
        <f t="shared" ref="M67:N130" si="4">B67-B66</f>
        <v>786</v>
      </c>
      <c r="N67" s="7">
        <f t="shared" si="4"/>
        <v>7</v>
      </c>
    </row>
    <row r="68" spans="1:14">
      <c r="A68">
        <v>67</v>
      </c>
      <c r="B68">
        <v>26934</v>
      </c>
      <c r="C68">
        <v>1140</v>
      </c>
      <c r="D68">
        <v>64</v>
      </c>
      <c r="E68" s="6" t="s">
        <v>93</v>
      </c>
      <c r="G68" s="2">
        <v>1E-3</v>
      </c>
      <c r="H68" s="3">
        <v>1212030</v>
      </c>
      <c r="I68" s="3">
        <v>51300</v>
      </c>
      <c r="K68">
        <f t="shared" si="3"/>
        <v>45</v>
      </c>
      <c r="L68">
        <f t="shared" si="3"/>
        <v>45</v>
      </c>
      <c r="M68" s="7">
        <f t="shared" si="4"/>
        <v>798</v>
      </c>
      <c r="N68" s="7">
        <f t="shared" si="4"/>
        <v>7</v>
      </c>
    </row>
    <row r="69" spans="1:14">
      <c r="A69">
        <v>68</v>
      </c>
      <c r="B69">
        <v>27744</v>
      </c>
      <c r="C69">
        <v>1147</v>
      </c>
      <c r="D69">
        <v>64</v>
      </c>
      <c r="E69" s="6" t="s">
        <v>93</v>
      </c>
      <c r="G69" s="2">
        <v>2E-3</v>
      </c>
      <c r="H69" s="3">
        <v>1248480</v>
      </c>
      <c r="I69" s="3">
        <v>51615</v>
      </c>
      <c r="K69">
        <f t="shared" si="3"/>
        <v>45</v>
      </c>
      <c r="L69">
        <f t="shared" si="3"/>
        <v>45</v>
      </c>
      <c r="M69" s="7">
        <f t="shared" si="4"/>
        <v>810</v>
      </c>
      <c r="N69" s="7">
        <f t="shared" si="4"/>
        <v>7</v>
      </c>
    </row>
    <row r="70" spans="1:14">
      <c r="A70">
        <v>69</v>
      </c>
      <c r="B70">
        <v>28566</v>
      </c>
      <c r="C70">
        <v>1154</v>
      </c>
      <c r="D70">
        <v>64</v>
      </c>
      <c r="E70" s="6" t="s">
        <v>93</v>
      </c>
      <c r="G70" s="2">
        <v>2E-3</v>
      </c>
      <c r="H70" s="3">
        <v>1285470</v>
      </c>
      <c r="I70" s="3">
        <v>51930</v>
      </c>
      <c r="K70">
        <f t="shared" si="3"/>
        <v>45</v>
      </c>
      <c r="L70">
        <f t="shared" si="3"/>
        <v>45</v>
      </c>
      <c r="M70" s="7">
        <f t="shared" si="4"/>
        <v>822</v>
      </c>
      <c r="N70" s="7">
        <f t="shared" si="4"/>
        <v>7</v>
      </c>
    </row>
    <row r="71" spans="1:14">
      <c r="A71">
        <v>70</v>
      </c>
      <c r="B71">
        <v>29400</v>
      </c>
      <c r="C71">
        <v>1167</v>
      </c>
      <c r="D71">
        <v>64</v>
      </c>
      <c r="F71" s="6" t="s">
        <v>93</v>
      </c>
      <c r="G71" s="2">
        <v>3.0000000000000001E-3</v>
      </c>
      <c r="H71" s="3">
        <v>1323000</v>
      </c>
      <c r="I71" s="3">
        <v>52515</v>
      </c>
      <c r="K71">
        <f t="shared" si="3"/>
        <v>45</v>
      </c>
      <c r="L71">
        <f t="shared" si="3"/>
        <v>45</v>
      </c>
      <c r="M71" s="7">
        <f t="shared" si="4"/>
        <v>834</v>
      </c>
      <c r="N71" s="7">
        <f t="shared" si="4"/>
        <v>13</v>
      </c>
    </row>
    <row r="72" spans="1:14">
      <c r="A72" s="1">
        <v>71</v>
      </c>
      <c r="B72">
        <v>30246</v>
      </c>
      <c r="C72">
        <v>1285</v>
      </c>
      <c r="D72">
        <v>68</v>
      </c>
      <c r="E72" s="8" t="s">
        <v>94</v>
      </c>
      <c r="G72" s="2">
        <v>8.0000000000000004E-4</v>
      </c>
      <c r="H72" s="3">
        <v>1361070</v>
      </c>
      <c r="I72" s="3">
        <v>57825</v>
      </c>
      <c r="K72">
        <f t="shared" si="3"/>
        <v>45</v>
      </c>
      <c r="L72">
        <f t="shared" si="3"/>
        <v>45</v>
      </c>
      <c r="M72" s="7">
        <f t="shared" si="4"/>
        <v>846</v>
      </c>
      <c r="N72" s="7">
        <f t="shared" si="4"/>
        <v>118</v>
      </c>
    </row>
    <row r="73" spans="1:14">
      <c r="A73">
        <v>72</v>
      </c>
      <c r="B73">
        <v>31104</v>
      </c>
      <c r="C73">
        <v>2232</v>
      </c>
      <c r="D73">
        <v>68</v>
      </c>
      <c r="E73" s="8" t="s">
        <v>94</v>
      </c>
      <c r="G73" s="2">
        <v>8.0000000000000004E-4</v>
      </c>
      <c r="H73" s="3">
        <v>1399680</v>
      </c>
      <c r="I73" s="3">
        <v>100440</v>
      </c>
      <c r="K73">
        <f t="shared" si="3"/>
        <v>45</v>
      </c>
      <c r="L73">
        <f t="shared" si="3"/>
        <v>45</v>
      </c>
      <c r="M73" s="7">
        <f t="shared" si="4"/>
        <v>858</v>
      </c>
      <c r="N73" s="7">
        <f t="shared" si="4"/>
        <v>947</v>
      </c>
    </row>
    <row r="74" spans="1:14">
      <c r="A74">
        <v>73</v>
      </c>
      <c r="B74">
        <v>31974</v>
      </c>
      <c r="C74">
        <v>2255</v>
      </c>
      <c r="D74">
        <v>68</v>
      </c>
      <c r="E74" s="8" t="s">
        <v>94</v>
      </c>
      <c r="G74" s="2">
        <v>1E-3</v>
      </c>
      <c r="H74" s="3">
        <v>1438830</v>
      </c>
      <c r="I74" s="3">
        <v>101475</v>
      </c>
      <c r="K74">
        <f t="shared" si="3"/>
        <v>45</v>
      </c>
      <c r="L74">
        <f t="shared" si="3"/>
        <v>45</v>
      </c>
      <c r="M74" s="7">
        <f t="shared" si="4"/>
        <v>870</v>
      </c>
      <c r="N74" s="7">
        <f t="shared" si="4"/>
        <v>23</v>
      </c>
    </row>
    <row r="75" spans="1:14">
      <c r="A75">
        <v>74</v>
      </c>
      <c r="B75">
        <v>32856</v>
      </c>
      <c r="C75">
        <v>2279</v>
      </c>
      <c r="D75">
        <v>68</v>
      </c>
      <c r="E75" s="8" t="s">
        <v>94</v>
      </c>
      <c r="G75" s="2">
        <v>1.1999999999999999E-3</v>
      </c>
      <c r="H75" s="3">
        <v>1478520</v>
      </c>
      <c r="I75" s="3">
        <v>102555</v>
      </c>
      <c r="K75">
        <f t="shared" si="3"/>
        <v>45</v>
      </c>
      <c r="L75">
        <f t="shared" si="3"/>
        <v>45</v>
      </c>
      <c r="M75" s="7">
        <f t="shared" si="4"/>
        <v>882</v>
      </c>
      <c r="N75" s="7">
        <f t="shared" si="4"/>
        <v>24</v>
      </c>
    </row>
    <row r="76" spans="1:14">
      <c r="A76">
        <v>75</v>
      </c>
      <c r="B76">
        <v>33750</v>
      </c>
      <c r="C76">
        <v>2302</v>
      </c>
      <c r="D76">
        <v>68</v>
      </c>
      <c r="F76" s="8" t="s">
        <v>94</v>
      </c>
      <c r="G76" s="2">
        <v>1.4E-3</v>
      </c>
      <c r="H76" s="3">
        <v>1518750</v>
      </c>
      <c r="I76" s="3">
        <v>103590</v>
      </c>
      <c r="K76">
        <f t="shared" si="3"/>
        <v>45</v>
      </c>
      <c r="L76">
        <f t="shared" si="3"/>
        <v>45</v>
      </c>
      <c r="M76" s="7">
        <f t="shared" si="4"/>
        <v>894</v>
      </c>
      <c r="N76" s="7">
        <f t="shared" si="4"/>
        <v>23</v>
      </c>
    </row>
    <row r="77" spans="1:14">
      <c r="A77">
        <v>76</v>
      </c>
      <c r="B77">
        <v>34656</v>
      </c>
      <c r="C77">
        <v>2532</v>
      </c>
      <c r="D77">
        <v>72</v>
      </c>
      <c r="E77" s="8" t="s">
        <v>94</v>
      </c>
      <c r="G77" s="2">
        <v>1.6000000000000001E-3</v>
      </c>
      <c r="H77" s="3">
        <v>1559520</v>
      </c>
      <c r="I77" s="3">
        <v>113940</v>
      </c>
      <c r="K77">
        <f t="shared" si="3"/>
        <v>45</v>
      </c>
      <c r="L77">
        <f t="shared" si="3"/>
        <v>45</v>
      </c>
      <c r="M77" s="7">
        <f t="shared" si="4"/>
        <v>906</v>
      </c>
      <c r="N77" s="7">
        <f t="shared" si="4"/>
        <v>230</v>
      </c>
    </row>
    <row r="78" spans="1:14">
      <c r="A78">
        <v>77</v>
      </c>
      <c r="B78">
        <v>35574</v>
      </c>
      <c r="C78">
        <v>2545</v>
      </c>
      <c r="D78">
        <v>72</v>
      </c>
      <c r="E78" s="8" t="s">
        <v>94</v>
      </c>
      <c r="G78" s="2">
        <v>1.8E-3</v>
      </c>
      <c r="H78" s="3">
        <v>1600830</v>
      </c>
      <c r="I78" s="3">
        <v>114525</v>
      </c>
      <c r="K78">
        <f t="shared" si="3"/>
        <v>45</v>
      </c>
      <c r="L78">
        <f t="shared" si="3"/>
        <v>45</v>
      </c>
      <c r="M78" s="7">
        <f t="shared" si="4"/>
        <v>918</v>
      </c>
      <c r="N78" s="7">
        <f t="shared" si="4"/>
        <v>13</v>
      </c>
    </row>
    <row r="79" spans="1:14">
      <c r="A79">
        <v>78</v>
      </c>
      <c r="B79">
        <v>36504</v>
      </c>
      <c r="C79">
        <v>2558</v>
      </c>
      <c r="D79">
        <v>72</v>
      </c>
      <c r="E79" s="8" t="s">
        <v>94</v>
      </c>
      <c r="G79" s="2">
        <v>2E-3</v>
      </c>
      <c r="H79" s="3">
        <v>1642680</v>
      </c>
      <c r="I79" s="3">
        <v>115110</v>
      </c>
      <c r="K79">
        <f t="shared" si="3"/>
        <v>45</v>
      </c>
      <c r="L79">
        <f t="shared" si="3"/>
        <v>45</v>
      </c>
      <c r="M79" s="7">
        <f t="shared" si="4"/>
        <v>930</v>
      </c>
      <c r="N79" s="7">
        <f t="shared" si="4"/>
        <v>13</v>
      </c>
    </row>
    <row r="80" spans="1:14">
      <c r="A80">
        <v>79</v>
      </c>
      <c r="B80">
        <v>37446</v>
      </c>
      <c r="C80">
        <v>2571</v>
      </c>
      <c r="D80">
        <v>72</v>
      </c>
      <c r="E80" s="8" t="s">
        <v>94</v>
      </c>
      <c r="G80" s="2">
        <v>2.2000000000000001E-3</v>
      </c>
      <c r="H80" s="3">
        <v>1685070</v>
      </c>
      <c r="I80" s="3">
        <v>115695</v>
      </c>
      <c r="K80">
        <f t="shared" si="3"/>
        <v>45</v>
      </c>
      <c r="L80">
        <f t="shared" si="3"/>
        <v>45</v>
      </c>
      <c r="M80" s="7">
        <f t="shared" si="4"/>
        <v>942</v>
      </c>
      <c r="N80" s="7">
        <f t="shared" si="4"/>
        <v>13</v>
      </c>
    </row>
    <row r="81" spans="1:14">
      <c r="A81">
        <v>80</v>
      </c>
      <c r="B81">
        <v>38400</v>
      </c>
      <c r="C81">
        <v>2584</v>
      </c>
      <c r="D81">
        <v>72</v>
      </c>
      <c r="F81" s="8" t="s">
        <v>94</v>
      </c>
      <c r="G81" s="2">
        <v>2.5000000000000001E-3</v>
      </c>
      <c r="H81" s="3">
        <v>1728000</v>
      </c>
      <c r="I81" s="3">
        <v>116280</v>
      </c>
      <c r="K81">
        <f t="shared" si="3"/>
        <v>45</v>
      </c>
      <c r="L81">
        <f t="shared" si="3"/>
        <v>45</v>
      </c>
      <c r="M81" s="7">
        <f t="shared" si="4"/>
        <v>954</v>
      </c>
      <c r="N81" s="7">
        <f t="shared" si="4"/>
        <v>13</v>
      </c>
    </row>
    <row r="82" spans="1:14">
      <c r="A82" s="1">
        <v>81</v>
      </c>
      <c r="B82">
        <v>59049</v>
      </c>
      <c r="C82">
        <v>2842</v>
      </c>
      <c r="D82">
        <v>80</v>
      </c>
      <c r="E82" s="8" t="s">
        <v>94</v>
      </c>
      <c r="G82" s="2">
        <v>2.8E-3</v>
      </c>
      <c r="H82" s="3">
        <v>3247695</v>
      </c>
      <c r="I82" s="3">
        <v>156310</v>
      </c>
      <c r="K82" s="13">
        <f t="shared" si="3"/>
        <v>55</v>
      </c>
      <c r="L82" s="13">
        <f t="shared" si="3"/>
        <v>55</v>
      </c>
      <c r="M82" s="13">
        <f t="shared" si="4"/>
        <v>20649</v>
      </c>
      <c r="N82" s="13">
        <f t="shared" si="4"/>
        <v>258</v>
      </c>
    </row>
    <row r="83" spans="1:14">
      <c r="A83">
        <v>82</v>
      </c>
      <c r="B83">
        <v>60516</v>
      </c>
      <c r="C83">
        <v>2856</v>
      </c>
      <c r="D83">
        <v>80</v>
      </c>
      <c r="E83" s="8" t="s">
        <v>94</v>
      </c>
      <c r="G83" s="2">
        <v>3.0000000000000001E-3</v>
      </c>
      <c r="H83" s="3">
        <v>3328380</v>
      </c>
      <c r="I83" s="3">
        <v>157080</v>
      </c>
      <c r="K83">
        <f t="shared" si="3"/>
        <v>55</v>
      </c>
      <c r="L83">
        <f t="shared" si="3"/>
        <v>55</v>
      </c>
      <c r="M83" s="7">
        <f t="shared" si="4"/>
        <v>1467</v>
      </c>
      <c r="N83" s="7">
        <f t="shared" si="4"/>
        <v>14</v>
      </c>
    </row>
    <row r="84" spans="1:14">
      <c r="A84">
        <v>83</v>
      </c>
      <c r="B84">
        <v>62001</v>
      </c>
      <c r="C84">
        <v>2870</v>
      </c>
      <c r="D84">
        <v>80</v>
      </c>
      <c r="E84" s="8" t="s">
        <v>95</v>
      </c>
      <c r="G84" s="2">
        <v>1E-3</v>
      </c>
      <c r="H84" s="3">
        <v>3410055</v>
      </c>
      <c r="I84" s="3">
        <v>157850</v>
      </c>
      <c r="K84">
        <f t="shared" si="3"/>
        <v>55</v>
      </c>
      <c r="L84">
        <f t="shared" si="3"/>
        <v>55</v>
      </c>
      <c r="M84" s="7">
        <f t="shared" si="4"/>
        <v>1485</v>
      </c>
      <c r="N84" s="7">
        <f t="shared" si="4"/>
        <v>14</v>
      </c>
    </row>
    <row r="85" spans="1:14">
      <c r="A85">
        <v>84</v>
      </c>
      <c r="B85">
        <v>63504</v>
      </c>
      <c r="C85">
        <v>2884</v>
      </c>
      <c r="D85">
        <v>80</v>
      </c>
      <c r="E85" s="8" t="s">
        <v>95</v>
      </c>
      <c r="G85" s="2">
        <v>1E-3</v>
      </c>
      <c r="H85" s="3">
        <v>3492720</v>
      </c>
      <c r="I85" s="3">
        <v>158620</v>
      </c>
      <c r="K85">
        <f t="shared" si="3"/>
        <v>55</v>
      </c>
      <c r="L85">
        <f t="shared" si="3"/>
        <v>55</v>
      </c>
      <c r="M85" s="7">
        <f t="shared" si="4"/>
        <v>1503</v>
      </c>
      <c r="N85" s="7">
        <f t="shared" si="4"/>
        <v>14</v>
      </c>
    </row>
    <row r="86" spans="1:14">
      <c r="A86">
        <v>85</v>
      </c>
      <c r="B86">
        <v>65025</v>
      </c>
      <c r="C86">
        <v>2898</v>
      </c>
      <c r="D86">
        <v>80</v>
      </c>
      <c r="F86" s="8" t="s">
        <v>95</v>
      </c>
      <c r="G86" s="2">
        <v>1E-3</v>
      </c>
      <c r="H86" s="3">
        <v>3576375</v>
      </c>
      <c r="I86" s="3">
        <v>159390</v>
      </c>
      <c r="K86">
        <f t="shared" si="3"/>
        <v>55</v>
      </c>
      <c r="L86">
        <f t="shared" si="3"/>
        <v>55</v>
      </c>
      <c r="M86" s="7">
        <f t="shared" si="4"/>
        <v>1521</v>
      </c>
      <c r="N86" s="7">
        <f t="shared" si="4"/>
        <v>14</v>
      </c>
    </row>
    <row r="87" spans="1:14">
      <c r="A87">
        <v>86</v>
      </c>
      <c r="B87">
        <v>66564</v>
      </c>
      <c r="C87">
        <v>2912</v>
      </c>
      <c r="D87">
        <v>84</v>
      </c>
      <c r="E87" s="8" t="s">
        <v>95</v>
      </c>
      <c r="G87" s="2">
        <v>1.1999999999999999E-3</v>
      </c>
      <c r="H87" s="3">
        <v>3661020</v>
      </c>
      <c r="I87" s="3">
        <v>160160</v>
      </c>
      <c r="K87">
        <f t="shared" si="3"/>
        <v>55</v>
      </c>
      <c r="L87">
        <f t="shared" si="3"/>
        <v>55</v>
      </c>
      <c r="M87" s="7">
        <f t="shared" si="4"/>
        <v>1539</v>
      </c>
      <c r="N87" s="7">
        <f t="shared" si="4"/>
        <v>14</v>
      </c>
    </row>
    <row r="88" spans="1:14">
      <c r="A88">
        <v>87</v>
      </c>
      <c r="B88">
        <v>68121</v>
      </c>
      <c r="C88">
        <v>2927</v>
      </c>
      <c r="D88">
        <v>84</v>
      </c>
      <c r="E88" s="8" t="s">
        <v>95</v>
      </c>
      <c r="G88" s="2">
        <v>1.1999999999999999E-3</v>
      </c>
      <c r="H88" s="3">
        <v>3746655</v>
      </c>
      <c r="I88" s="3">
        <v>160985</v>
      </c>
      <c r="K88">
        <f t="shared" si="3"/>
        <v>55</v>
      </c>
      <c r="L88">
        <f t="shared" si="3"/>
        <v>55</v>
      </c>
      <c r="M88" s="7">
        <f t="shared" si="4"/>
        <v>1557</v>
      </c>
      <c r="N88" s="7">
        <f t="shared" si="4"/>
        <v>15</v>
      </c>
    </row>
    <row r="89" spans="1:14">
      <c r="A89">
        <v>88</v>
      </c>
      <c r="B89">
        <v>69696</v>
      </c>
      <c r="C89">
        <v>2942</v>
      </c>
      <c r="D89">
        <v>84</v>
      </c>
      <c r="E89" s="8" t="s">
        <v>95</v>
      </c>
      <c r="G89" s="2">
        <v>1.1999999999999999E-3</v>
      </c>
      <c r="H89" s="3">
        <v>3833280</v>
      </c>
      <c r="I89" s="3">
        <v>161810</v>
      </c>
      <c r="K89">
        <f t="shared" si="3"/>
        <v>55</v>
      </c>
      <c r="L89">
        <f t="shared" si="3"/>
        <v>55</v>
      </c>
      <c r="M89" s="7">
        <f t="shared" si="4"/>
        <v>1575</v>
      </c>
      <c r="N89" s="7">
        <f t="shared" si="4"/>
        <v>15</v>
      </c>
    </row>
    <row r="90" spans="1:14">
      <c r="A90">
        <v>89</v>
      </c>
      <c r="B90">
        <v>71289</v>
      </c>
      <c r="C90">
        <v>2957</v>
      </c>
      <c r="D90">
        <v>84</v>
      </c>
      <c r="E90" s="8" t="s">
        <v>95</v>
      </c>
      <c r="G90" s="2">
        <v>1.4E-3</v>
      </c>
      <c r="H90" s="3">
        <v>3920895</v>
      </c>
      <c r="I90" s="3">
        <v>162635</v>
      </c>
      <c r="K90">
        <f t="shared" si="3"/>
        <v>55</v>
      </c>
      <c r="L90">
        <f t="shared" si="3"/>
        <v>55</v>
      </c>
      <c r="M90" s="7">
        <f t="shared" si="4"/>
        <v>1593</v>
      </c>
      <c r="N90" s="7">
        <f t="shared" si="4"/>
        <v>15</v>
      </c>
    </row>
    <row r="91" spans="1:14">
      <c r="A91">
        <v>90</v>
      </c>
      <c r="B91">
        <v>72900</v>
      </c>
      <c r="C91">
        <v>3253</v>
      </c>
      <c r="D91">
        <v>84</v>
      </c>
      <c r="F91" s="8" t="s">
        <v>95</v>
      </c>
      <c r="G91" s="2">
        <v>1.4E-3</v>
      </c>
      <c r="H91" s="3">
        <v>4009500</v>
      </c>
      <c r="I91" s="3">
        <v>178915</v>
      </c>
      <c r="K91">
        <f t="shared" si="3"/>
        <v>55</v>
      </c>
      <c r="L91">
        <f t="shared" si="3"/>
        <v>55</v>
      </c>
      <c r="M91" s="7">
        <f t="shared" si="4"/>
        <v>1611</v>
      </c>
      <c r="N91" s="13">
        <f t="shared" si="4"/>
        <v>296</v>
      </c>
    </row>
    <row r="92" spans="1:14">
      <c r="A92" s="1">
        <v>91</v>
      </c>
      <c r="B92">
        <v>74529</v>
      </c>
      <c r="C92">
        <v>3286</v>
      </c>
      <c r="D92">
        <v>88</v>
      </c>
      <c r="E92" s="8" t="s">
        <v>95</v>
      </c>
      <c r="G92" s="2">
        <v>1.5E-3</v>
      </c>
      <c r="H92" s="3">
        <v>4099095</v>
      </c>
      <c r="I92" s="3">
        <v>180730</v>
      </c>
      <c r="K92">
        <f t="shared" si="3"/>
        <v>55</v>
      </c>
      <c r="L92">
        <f t="shared" si="3"/>
        <v>55</v>
      </c>
      <c r="M92" s="7">
        <f t="shared" si="4"/>
        <v>1629</v>
      </c>
      <c r="N92" s="7">
        <f t="shared" si="4"/>
        <v>33</v>
      </c>
    </row>
    <row r="93" spans="1:14">
      <c r="A93">
        <v>92</v>
      </c>
      <c r="B93">
        <v>76176</v>
      </c>
      <c r="C93">
        <v>3319</v>
      </c>
      <c r="D93">
        <v>88</v>
      </c>
      <c r="E93" s="8" t="s">
        <v>95</v>
      </c>
      <c r="G93" s="2">
        <v>1.5E-3</v>
      </c>
      <c r="H93" s="3">
        <v>4189680</v>
      </c>
      <c r="I93" s="3">
        <v>182545</v>
      </c>
      <c r="K93">
        <f t="shared" si="3"/>
        <v>55</v>
      </c>
      <c r="L93">
        <f t="shared" si="3"/>
        <v>55</v>
      </c>
      <c r="M93" s="7">
        <f t="shared" si="4"/>
        <v>1647</v>
      </c>
      <c r="N93" s="7">
        <f t="shared" si="4"/>
        <v>33</v>
      </c>
    </row>
    <row r="94" spans="1:14">
      <c r="A94">
        <v>93</v>
      </c>
      <c r="B94">
        <v>77841</v>
      </c>
      <c r="C94">
        <v>3352</v>
      </c>
      <c r="D94">
        <v>88</v>
      </c>
      <c r="E94" s="8" t="s">
        <v>95</v>
      </c>
      <c r="G94" s="2">
        <v>1.5E-3</v>
      </c>
      <c r="H94" s="3">
        <v>4281255</v>
      </c>
      <c r="I94" s="3">
        <v>184360</v>
      </c>
      <c r="K94">
        <f t="shared" si="3"/>
        <v>55</v>
      </c>
      <c r="L94">
        <f t="shared" si="3"/>
        <v>55</v>
      </c>
      <c r="M94" s="7">
        <f t="shared" si="4"/>
        <v>1665</v>
      </c>
      <c r="N94" s="7">
        <f t="shared" si="4"/>
        <v>33</v>
      </c>
    </row>
    <row r="95" spans="1:14">
      <c r="A95">
        <v>94</v>
      </c>
      <c r="B95">
        <v>79524</v>
      </c>
      <c r="C95">
        <v>3386</v>
      </c>
      <c r="D95">
        <v>88</v>
      </c>
      <c r="E95" s="8" t="s">
        <v>95</v>
      </c>
      <c r="G95" s="2">
        <v>1.6999999999999999E-3</v>
      </c>
      <c r="H95" s="3">
        <v>4373820</v>
      </c>
      <c r="I95" s="3">
        <v>186230</v>
      </c>
      <c r="K95">
        <f t="shared" si="3"/>
        <v>55</v>
      </c>
      <c r="L95">
        <f t="shared" si="3"/>
        <v>55</v>
      </c>
      <c r="M95" s="7">
        <f t="shared" si="4"/>
        <v>1683</v>
      </c>
      <c r="N95" s="7">
        <f t="shared" si="4"/>
        <v>34</v>
      </c>
    </row>
    <row r="96" spans="1:14">
      <c r="A96">
        <v>95</v>
      </c>
      <c r="B96">
        <v>81225</v>
      </c>
      <c r="C96">
        <v>3420</v>
      </c>
      <c r="D96">
        <v>88</v>
      </c>
      <c r="F96" s="8" t="s">
        <v>95</v>
      </c>
      <c r="G96" s="2">
        <v>1.6999999999999999E-3</v>
      </c>
      <c r="H96" s="3">
        <v>4467375</v>
      </c>
      <c r="I96" s="3">
        <v>188100</v>
      </c>
      <c r="K96">
        <f t="shared" si="3"/>
        <v>55</v>
      </c>
      <c r="L96">
        <f t="shared" si="3"/>
        <v>55</v>
      </c>
      <c r="M96" s="7">
        <f t="shared" si="4"/>
        <v>1701</v>
      </c>
      <c r="N96" s="7">
        <f t="shared" si="4"/>
        <v>34</v>
      </c>
    </row>
    <row r="97" spans="1:14">
      <c r="A97">
        <v>96</v>
      </c>
      <c r="B97">
        <v>82944</v>
      </c>
      <c r="C97">
        <v>3454</v>
      </c>
      <c r="D97">
        <v>92</v>
      </c>
      <c r="E97" s="8" t="s">
        <v>95</v>
      </c>
      <c r="G97" s="2">
        <v>1.8E-3</v>
      </c>
      <c r="H97" s="3">
        <v>4561920</v>
      </c>
      <c r="I97" s="3">
        <v>189970</v>
      </c>
      <c r="K97">
        <f t="shared" si="3"/>
        <v>55</v>
      </c>
      <c r="L97">
        <f t="shared" si="3"/>
        <v>55</v>
      </c>
      <c r="M97" s="7">
        <f t="shared" si="4"/>
        <v>1719</v>
      </c>
      <c r="N97" s="7">
        <f t="shared" si="4"/>
        <v>34</v>
      </c>
    </row>
    <row r="98" spans="1:14">
      <c r="A98">
        <v>97</v>
      </c>
      <c r="B98">
        <v>84681</v>
      </c>
      <c r="C98">
        <v>3489</v>
      </c>
      <c r="D98">
        <v>92</v>
      </c>
      <c r="E98" s="8" t="s">
        <v>95</v>
      </c>
      <c r="G98" s="2">
        <v>1.8E-3</v>
      </c>
      <c r="H98" s="3">
        <v>4657455</v>
      </c>
      <c r="I98" s="3">
        <v>191895</v>
      </c>
      <c r="K98">
        <f t="shared" ref="K98:L113" si="5">H98/B98</f>
        <v>55</v>
      </c>
      <c r="L98">
        <f t="shared" si="5"/>
        <v>55</v>
      </c>
      <c r="M98" s="7">
        <f t="shared" si="4"/>
        <v>1737</v>
      </c>
      <c r="N98" s="7">
        <f t="shared" si="4"/>
        <v>35</v>
      </c>
    </row>
    <row r="99" spans="1:14">
      <c r="A99">
        <v>98</v>
      </c>
      <c r="B99">
        <v>86436</v>
      </c>
      <c r="C99">
        <v>3524</v>
      </c>
      <c r="D99">
        <v>92</v>
      </c>
      <c r="E99" s="8" t="s">
        <v>95</v>
      </c>
      <c r="G99" s="2">
        <v>1.8E-3</v>
      </c>
      <c r="H99" s="3">
        <v>4753980</v>
      </c>
      <c r="I99" s="3">
        <v>193820</v>
      </c>
      <c r="K99">
        <f t="shared" si="5"/>
        <v>55</v>
      </c>
      <c r="L99">
        <f t="shared" si="5"/>
        <v>55</v>
      </c>
      <c r="M99" s="7">
        <f t="shared" si="4"/>
        <v>1755</v>
      </c>
      <c r="N99" s="7">
        <f t="shared" si="4"/>
        <v>35</v>
      </c>
    </row>
    <row r="100" spans="1:14">
      <c r="A100">
        <v>99</v>
      </c>
      <c r="B100">
        <v>88209</v>
      </c>
      <c r="C100">
        <v>3559</v>
      </c>
      <c r="D100">
        <v>92</v>
      </c>
      <c r="E100" s="8" t="s">
        <v>95</v>
      </c>
      <c r="G100" s="2">
        <v>2E-3</v>
      </c>
      <c r="H100" s="3">
        <v>4851495</v>
      </c>
      <c r="I100" s="3">
        <v>195745</v>
      </c>
      <c r="K100">
        <f t="shared" si="5"/>
        <v>55</v>
      </c>
      <c r="L100">
        <f t="shared" si="5"/>
        <v>55</v>
      </c>
      <c r="M100" s="7">
        <f t="shared" si="4"/>
        <v>1773</v>
      </c>
      <c r="N100" s="7">
        <f t="shared" si="4"/>
        <v>35</v>
      </c>
    </row>
    <row r="101" spans="1:14">
      <c r="A101">
        <v>100</v>
      </c>
      <c r="B101">
        <v>90000</v>
      </c>
      <c r="C101">
        <v>3595</v>
      </c>
      <c r="D101">
        <v>92</v>
      </c>
      <c r="F101" s="8" t="s">
        <v>95</v>
      </c>
      <c r="G101" s="2">
        <v>2E-3</v>
      </c>
      <c r="H101" s="3">
        <v>4950000</v>
      </c>
      <c r="I101" s="3">
        <v>197725</v>
      </c>
      <c r="K101">
        <f t="shared" si="5"/>
        <v>55</v>
      </c>
      <c r="L101">
        <f t="shared" si="5"/>
        <v>55</v>
      </c>
      <c r="M101" s="7">
        <f t="shared" si="4"/>
        <v>1791</v>
      </c>
      <c r="N101" s="7">
        <f t="shared" si="4"/>
        <v>36</v>
      </c>
    </row>
    <row r="102" spans="1:14">
      <c r="A102" s="1">
        <v>101</v>
      </c>
      <c r="B102">
        <v>112211</v>
      </c>
      <c r="C102">
        <v>3955</v>
      </c>
      <c r="D102">
        <v>120</v>
      </c>
      <c r="E102" s="8" t="s">
        <v>96</v>
      </c>
      <c r="G102" s="2">
        <v>5.0000000000000001E-4</v>
      </c>
      <c r="H102" s="3">
        <v>7854770</v>
      </c>
      <c r="I102" s="3">
        <v>276850</v>
      </c>
      <c r="K102" s="13">
        <f t="shared" si="5"/>
        <v>70</v>
      </c>
      <c r="L102" s="13">
        <f t="shared" si="5"/>
        <v>70</v>
      </c>
      <c r="M102" s="13">
        <f t="shared" si="4"/>
        <v>22211</v>
      </c>
      <c r="N102" s="13">
        <f t="shared" si="4"/>
        <v>360</v>
      </c>
    </row>
    <row r="103" spans="1:14">
      <c r="A103">
        <v>102</v>
      </c>
      <c r="B103">
        <v>114444</v>
      </c>
      <c r="C103">
        <v>3995</v>
      </c>
      <c r="D103">
        <v>120</v>
      </c>
      <c r="E103" s="8" t="s">
        <v>96</v>
      </c>
      <c r="G103" s="2">
        <v>5.0000000000000001E-4</v>
      </c>
      <c r="H103" s="3">
        <v>8011080</v>
      </c>
      <c r="I103" s="3">
        <v>279650</v>
      </c>
      <c r="K103">
        <f t="shared" si="5"/>
        <v>70</v>
      </c>
      <c r="L103">
        <f t="shared" si="5"/>
        <v>70</v>
      </c>
      <c r="M103" s="7">
        <f t="shared" si="4"/>
        <v>2233</v>
      </c>
      <c r="N103" s="7">
        <f t="shared" si="4"/>
        <v>40</v>
      </c>
    </row>
    <row r="104" spans="1:14">
      <c r="A104">
        <v>103</v>
      </c>
      <c r="B104">
        <v>116699</v>
      </c>
      <c r="C104">
        <v>4035</v>
      </c>
      <c r="D104">
        <v>120</v>
      </c>
      <c r="E104" s="8" t="s">
        <v>96</v>
      </c>
      <c r="G104" s="2">
        <v>5.9999999999999995E-4</v>
      </c>
      <c r="H104" s="3">
        <v>8168930</v>
      </c>
      <c r="I104" s="3">
        <v>282450</v>
      </c>
      <c r="K104">
        <f t="shared" si="5"/>
        <v>70</v>
      </c>
      <c r="L104">
        <f t="shared" si="5"/>
        <v>70</v>
      </c>
      <c r="M104" s="7">
        <f t="shared" si="4"/>
        <v>2255</v>
      </c>
      <c r="N104" s="7">
        <f t="shared" si="4"/>
        <v>40</v>
      </c>
    </row>
    <row r="105" spans="1:14">
      <c r="A105">
        <v>104</v>
      </c>
      <c r="B105">
        <v>118976</v>
      </c>
      <c r="C105">
        <v>4075</v>
      </c>
      <c r="D105">
        <v>120</v>
      </c>
      <c r="E105" s="8" t="s">
        <v>96</v>
      </c>
      <c r="G105" s="2">
        <v>5.9999999999999995E-4</v>
      </c>
      <c r="H105" s="3">
        <v>8328320</v>
      </c>
      <c r="I105" s="3">
        <v>285250</v>
      </c>
      <c r="K105">
        <f t="shared" si="5"/>
        <v>70</v>
      </c>
      <c r="L105">
        <f t="shared" si="5"/>
        <v>70</v>
      </c>
      <c r="M105" s="7">
        <f t="shared" si="4"/>
        <v>2277</v>
      </c>
      <c r="N105" s="7">
        <f t="shared" si="4"/>
        <v>40</v>
      </c>
    </row>
    <row r="106" spans="1:14">
      <c r="A106">
        <v>105</v>
      </c>
      <c r="B106">
        <v>121275</v>
      </c>
      <c r="C106">
        <v>4483</v>
      </c>
      <c r="D106">
        <v>120</v>
      </c>
      <c r="F106" s="8" t="s">
        <v>96</v>
      </c>
      <c r="G106" s="2">
        <v>6.9999999999999999E-4</v>
      </c>
      <c r="H106" s="3">
        <v>8489250</v>
      </c>
      <c r="I106" s="3">
        <v>313810</v>
      </c>
      <c r="K106">
        <f t="shared" si="5"/>
        <v>70</v>
      </c>
      <c r="L106">
        <f t="shared" si="5"/>
        <v>70</v>
      </c>
      <c r="M106" s="7">
        <f t="shared" si="4"/>
        <v>2299</v>
      </c>
      <c r="N106" s="13">
        <f t="shared" si="4"/>
        <v>408</v>
      </c>
    </row>
    <row r="107" spans="1:14">
      <c r="A107">
        <v>106</v>
      </c>
      <c r="B107">
        <v>123596</v>
      </c>
      <c r="C107">
        <v>4528</v>
      </c>
      <c r="D107">
        <v>124</v>
      </c>
      <c r="E107" s="8" t="s">
        <v>96</v>
      </c>
      <c r="G107" s="2">
        <v>6.9999999999999999E-4</v>
      </c>
      <c r="H107" s="3">
        <v>8651720</v>
      </c>
      <c r="I107" s="3">
        <v>316960</v>
      </c>
      <c r="K107">
        <f t="shared" si="5"/>
        <v>70</v>
      </c>
      <c r="L107">
        <f t="shared" si="5"/>
        <v>70</v>
      </c>
      <c r="M107" s="7">
        <f t="shared" si="4"/>
        <v>2321</v>
      </c>
      <c r="N107" s="7">
        <f t="shared" si="4"/>
        <v>45</v>
      </c>
    </row>
    <row r="108" spans="1:14">
      <c r="A108">
        <v>107</v>
      </c>
      <c r="B108">
        <v>125939</v>
      </c>
      <c r="C108">
        <v>4573</v>
      </c>
      <c r="D108">
        <v>124</v>
      </c>
      <c r="E108" s="8" t="s">
        <v>96</v>
      </c>
      <c r="G108" s="2">
        <v>8.0000000000000004E-4</v>
      </c>
      <c r="H108" s="3">
        <v>8815730</v>
      </c>
      <c r="I108" s="3">
        <v>320110</v>
      </c>
      <c r="K108">
        <f t="shared" si="5"/>
        <v>70</v>
      </c>
      <c r="L108">
        <f t="shared" si="5"/>
        <v>70</v>
      </c>
      <c r="M108" s="7">
        <f t="shared" si="4"/>
        <v>2343</v>
      </c>
      <c r="N108" s="7">
        <f t="shared" si="4"/>
        <v>45</v>
      </c>
    </row>
    <row r="109" spans="1:14">
      <c r="A109">
        <v>108</v>
      </c>
      <c r="B109">
        <v>128304</v>
      </c>
      <c r="C109">
        <v>4619</v>
      </c>
      <c r="D109">
        <v>124</v>
      </c>
      <c r="E109" s="8" t="s">
        <v>96</v>
      </c>
      <c r="G109" s="2">
        <v>8.0000000000000004E-4</v>
      </c>
      <c r="H109" s="3">
        <v>8981280</v>
      </c>
      <c r="I109" s="3">
        <v>323330</v>
      </c>
      <c r="K109">
        <f t="shared" si="5"/>
        <v>70</v>
      </c>
      <c r="L109">
        <f t="shared" si="5"/>
        <v>70</v>
      </c>
      <c r="M109" s="7">
        <f t="shared" si="4"/>
        <v>2365</v>
      </c>
      <c r="N109" s="7">
        <f t="shared" si="4"/>
        <v>46</v>
      </c>
    </row>
    <row r="110" spans="1:14">
      <c r="A110">
        <v>109</v>
      </c>
      <c r="B110">
        <v>130691</v>
      </c>
      <c r="C110">
        <v>5081</v>
      </c>
      <c r="D110">
        <v>124</v>
      </c>
      <c r="E110" s="8" t="s">
        <v>96</v>
      </c>
      <c r="G110" s="2">
        <v>8.9999999999999998E-4</v>
      </c>
      <c r="H110" s="3">
        <v>9148370</v>
      </c>
      <c r="I110" s="3">
        <v>355670</v>
      </c>
      <c r="K110">
        <f t="shared" si="5"/>
        <v>70</v>
      </c>
      <c r="L110">
        <f t="shared" si="5"/>
        <v>70</v>
      </c>
      <c r="M110" s="7">
        <f t="shared" si="4"/>
        <v>2387</v>
      </c>
      <c r="N110" s="13">
        <f t="shared" si="4"/>
        <v>462</v>
      </c>
    </row>
    <row r="111" spans="1:14">
      <c r="A111">
        <v>110</v>
      </c>
      <c r="B111">
        <v>133100</v>
      </c>
      <c r="C111">
        <v>5132</v>
      </c>
      <c r="D111">
        <v>124</v>
      </c>
      <c r="F111" s="8" t="s">
        <v>96</v>
      </c>
      <c r="G111" s="2">
        <v>8.9999999999999998E-4</v>
      </c>
      <c r="H111" s="3">
        <v>9317000</v>
      </c>
      <c r="I111" s="3">
        <v>359240</v>
      </c>
      <c r="K111">
        <f t="shared" si="5"/>
        <v>70</v>
      </c>
      <c r="L111">
        <f t="shared" si="5"/>
        <v>70</v>
      </c>
      <c r="M111" s="7">
        <f t="shared" si="4"/>
        <v>2409</v>
      </c>
      <c r="N111" s="7">
        <f t="shared" si="4"/>
        <v>51</v>
      </c>
    </row>
    <row r="112" spans="1:14">
      <c r="A112" s="1">
        <v>111</v>
      </c>
      <c r="B112">
        <v>135531</v>
      </c>
      <c r="C112">
        <v>5183</v>
      </c>
      <c r="D112">
        <v>128</v>
      </c>
      <c r="E112" s="8" t="s">
        <v>96</v>
      </c>
      <c r="G112" s="2">
        <v>1E-3</v>
      </c>
      <c r="H112" s="3">
        <v>9487170</v>
      </c>
      <c r="I112" s="3">
        <v>362810</v>
      </c>
      <c r="K112">
        <f t="shared" si="5"/>
        <v>70</v>
      </c>
      <c r="L112">
        <f t="shared" si="5"/>
        <v>70</v>
      </c>
      <c r="M112" s="7">
        <f t="shared" si="4"/>
        <v>2431</v>
      </c>
      <c r="N112" s="7">
        <f t="shared" si="4"/>
        <v>51</v>
      </c>
    </row>
    <row r="113" spans="1:14">
      <c r="A113">
        <v>112</v>
      </c>
      <c r="B113">
        <v>137984</v>
      </c>
      <c r="C113">
        <v>5235</v>
      </c>
      <c r="D113">
        <v>128</v>
      </c>
      <c r="E113" s="8" t="s">
        <v>96</v>
      </c>
      <c r="G113" s="2">
        <v>1E-3</v>
      </c>
      <c r="H113" s="3">
        <v>9658880</v>
      </c>
      <c r="I113" s="3">
        <v>366450</v>
      </c>
      <c r="K113">
        <f t="shared" si="5"/>
        <v>70</v>
      </c>
      <c r="L113">
        <f t="shared" si="5"/>
        <v>70</v>
      </c>
      <c r="M113" s="7">
        <f t="shared" si="4"/>
        <v>2453</v>
      </c>
      <c r="N113" s="7">
        <f t="shared" si="4"/>
        <v>52</v>
      </c>
    </row>
    <row r="114" spans="1:14">
      <c r="A114">
        <v>113</v>
      </c>
      <c r="B114">
        <v>140459</v>
      </c>
      <c r="C114">
        <v>5287</v>
      </c>
      <c r="D114">
        <v>128</v>
      </c>
      <c r="E114" s="8" t="s">
        <v>96</v>
      </c>
      <c r="G114" s="2">
        <v>1.1000000000000001E-3</v>
      </c>
      <c r="H114" s="3">
        <v>9832130</v>
      </c>
      <c r="I114" s="3">
        <v>370090</v>
      </c>
      <c r="K114">
        <f t="shared" ref="K114:L145" si="6">H114/B114</f>
        <v>70</v>
      </c>
      <c r="L114">
        <f t="shared" si="6"/>
        <v>70</v>
      </c>
      <c r="M114" s="7">
        <f t="shared" si="4"/>
        <v>2475</v>
      </c>
      <c r="N114" s="7">
        <f t="shared" si="4"/>
        <v>52</v>
      </c>
    </row>
    <row r="115" spans="1:14">
      <c r="A115">
        <v>114</v>
      </c>
      <c r="B115">
        <v>142956</v>
      </c>
      <c r="C115">
        <v>5340</v>
      </c>
      <c r="D115">
        <v>128</v>
      </c>
      <c r="E115" s="8" t="s">
        <v>96</v>
      </c>
      <c r="G115" s="2">
        <v>1.1000000000000001E-3</v>
      </c>
      <c r="H115" s="3">
        <v>10006920</v>
      </c>
      <c r="I115" s="3">
        <v>373800</v>
      </c>
      <c r="K115">
        <f t="shared" si="6"/>
        <v>70</v>
      </c>
      <c r="L115">
        <f t="shared" si="6"/>
        <v>70</v>
      </c>
      <c r="M115" s="7">
        <f t="shared" si="4"/>
        <v>2497</v>
      </c>
      <c r="N115" s="7">
        <f t="shared" si="4"/>
        <v>53</v>
      </c>
    </row>
    <row r="116" spans="1:14">
      <c r="A116">
        <v>115</v>
      </c>
      <c r="B116">
        <v>145475</v>
      </c>
      <c r="C116">
        <v>5393</v>
      </c>
      <c r="D116">
        <v>128</v>
      </c>
      <c r="F116" s="8" t="s">
        <v>97</v>
      </c>
      <c r="G116" s="2">
        <v>5.0000000000000001E-4</v>
      </c>
      <c r="H116" s="3">
        <v>10183250</v>
      </c>
      <c r="I116" s="3">
        <v>377510</v>
      </c>
      <c r="K116">
        <f t="shared" si="6"/>
        <v>70</v>
      </c>
      <c r="L116">
        <f t="shared" si="6"/>
        <v>70</v>
      </c>
      <c r="M116" s="7">
        <f t="shared" si="4"/>
        <v>2519</v>
      </c>
      <c r="N116" s="7">
        <f t="shared" si="4"/>
        <v>53</v>
      </c>
    </row>
    <row r="117" spans="1:14">
      <c r="A117">
        <v>116</v>
      </c>
      <c r="B117">
        <v>148016</v>
      </c>
      <c r="C117">
        <v>8090</v>
      </c>
      <c r="D117">
        <v>132</v>
      </c>
      <c r="E117" s="8" t="s">
        <v>97</v>
      </c>
      <c r="G117" s="2">
        <v>5.0000000000000001E-4</v>
      </c>
      <c r="H117" s="3">
        <v>10361120</v>
      </c>
      <c r="I117" s="3">
        <v>566300</v>
      </c>
      <c r="K117">
        <f t="shared" si="6"/>
        <v>70</v>
      </c>
      <c r="L117">
        <f t="shared" si="6"/>
        <v>70</v>
      </c>
      <c r="M117" s="7">
        <f t="shared" si="4"/>
        <v>2541</v>
      </c>
      <c r="N117" s="13">
        <f>C117-C116</f>
        <v>2697</v>
      </c>
    </row>
    <row r="118" spans="1:14">
      <c r="A118">
        <v>117</v>
      </c>
      <c r="B118">
        <v>150579</v>
      </c>
      <c r="C118">
        <v>8171</v>
      </c>
      <c r="D118">
        <v>132</v>
      </c>
      <c r="E118" s="8" t="s">
        <v>97</v>
      </c>
      <c r="G118" s="2">
        <v>5.0000000000000001E-4</v>
      </c>
      <c r="H118" s="3">
        <v>10540530</v>
      </c>
      <c r="I118" s="3">
        <v>571970</v>
      </c>
      <c r="K118">
        <f t="shared" si="6"/>
        <v>70</v>
      </c>
      <c r="L118">
        <f t="shared" si="6"/>
        <v>70</v>
      </c>
      <c r="M118" s="7">
        <f t="shared" si="4"/>
        <v>2563</v>
      </c>
      <c r="N118" s="7">
        <f t="shared" si="4"/>
        <v>81</v>
      </c>
    </row>
    <row r="119" spans="1:14">
      <c r="A119">
        <v>118</v>
      </c>
      <c r="B119">
        <v>153164</v>
      </c>
      <c r="C119">
        <v>8253</v>
      </c>
      <c r="D119">
        <v>132</v>
      </c>
      <c r="E119" s="8" t="s">
        <v>97</v>
      </c>
      <c r="G119" s="2">
        <v>5.9999999999999995E-4</v>
      </c>
      <c r="H119" s="3">
        <v>10721480</v>
      </c>
      <c r="I119" s="3">
        <v>577710</v>
      </c>
      <c r="K119">
        <f t="shared" si="6"/>
        <v>70</v>
      </c>
      <c r="L119">
        <f t="shared" si="6"/>
        <v>70</v>
      </c>
      <c r="M119" s="7">
        <f t="shared" si="4"/>
        <v>2585</v>
      </c>
      <c r="N119" s="7">
        <f t="shared" si="4"/>
        <v>82</v>
      </c>
    </row>
    <row r="120" spans="1:14">
      <c r="A120">
        <v>119</v>
      </c>
      <c r="B120">
        <v>155771</v>
      </c>
      <c r="C120">
        <v>8336</v>
      </c>
      <c r="D120">
        <v>132</v>
      </c>
      <c r="E120" s="8" t="s">
        <v>97</v>
      </c>
      <c r="G120" s="2">
        <v>5.9999999999999995E-4</v>
      </c>
      <c r="H120" s="3">
        <v>10903970</v>
      </c>
      <c r="I120" s="3">
        <v>583520</v>
      </c>
      <c r="K120">
        <f t="shared" si="6"/>
        <v>70</v>
      </c>
      <c r="L120">
        <f t="shared" si="6"/>
        <v>70</v>
      </c>
      <c r="M120" s="7">
        <f t="shared" si="4"/>
        <v>2607</v>
      </c>
      <c r="N120" s="7">
        <f t="shared" si="4"/>
        <v>83</v>
      </c>
    </row>
    <row r="121" spans="1:14">
      <c r="A121">
        <v>120</v>
      </c>
      <c r="B121">
        <v>158400</v>
      </c>
      <c r="C121">
        <v>8419</v>
      </c>
      <c r="D121">
        <v>132</v>
      </c>
      <c r="F121" s="8" t="s">
        <v>97</v>
      </c>
      <c r="G121" s="2">
        <v>5.9999999999999995E-4</v>
      </c>
      <c r="H121" s="3">
        <v>11088000</v>
      </c>
      <c r="I121" s="3">
        <v>589330</v>
      </c>
      <c r="K121">
        <f t="shared" si="6"/>
        <v>70</v>
      </c>
      <c r="L121">
        <f t="shared" si="6"/>
        <v>70</v>
      </c>
      <c r="M121" s="7">
        <f t="shared" si="4"/>
        <v>2629</v>
      </c>
      <c r="N121" s="7">
        <f t="shared" si="4"/>
        <v>83</v>
      </c>
    </row>
    <row r="122" spans="1:14">
      <c r="A122" s="1">
        <v>121</v>
      </c>
      <c r="B122">
        <v>190333</v>
      </c>
      <c r="C122">
        <v>8503</v>
      </c>
      <c r="D122">
        <v>150</v>
      </c>
      <c r="E122" s="8" t="s">
        <v>97</v>
      </c>
      <c r="G122" s="2">
        <v>6.9999999999999999E-4</v>
      </c>
      <c r="H122" s="3">
        <v>15226640</v>
      </c>
      <c r="I122" s="3">
        <v>680240</v>
      </c>
      <c r="K122" s="13">
        <f t="shared" si="6"/>
        <v>80</v>
      </c>
      <c r="L122" s="13">
        <f t="shared" si="6"/>
        <v>80</v>
      </c>
      <c r="M122" s="13">
        <f t="shared" si="4"/>
        <v>31933</v>
      </c>
      <c r="N122" s="7">
        <f t="shared" si="4"/>
        <v>84</v>
      </c>
    </row>
    <row r="123" spans="1:14">
      <c r="A123">
        <v>122</v>
      </c>
      <c r="B123">
        <v>193492</v>
      </c>
      <c r="C123">
        <v>8588</v>
      </c>
      <c r="D123">
        <v>150</v>
      </c>
      <c r="E123" s="8" t="s">
        <v>97</v>
      </c>
      <c r="G123" s="2">
        <v>6.9999999999999999E-4</v>
      </c>
      <c r="H123" s="3">
        <v>15479360</v>
      </c>
      <c r="I123" s="3">
        <v>687040</v>
      </c>
      <c r="K123">
        <f t="shared" si="6"/>
        <v>80</v>
      </c>
      <c r="L123">
        <f t="shared" si="6"/>
        <v>80</v>
      </c>
      <c r="M123" s="7">
        <f t="shared" si="4"/>
        <v>3159</v>
      </c>
      <c r="N123" s="7">
        <f t="shared" si="4"/>
        <v>85</v>
      </c>
    </row>
    <row r="124" spans="1:14">
      <c r="A124">
        <v>123</v>
      </c>
      <c r="B124">
        <v>196677</v>
      </c>
      <c r="C124">
        <v>8674</v>
      </c>
      <c r="D124">
        <v>150</v>
      </c>
      <c r="E124" s="8" t="s">
        <v>97</v>
      </c>
      <c r="G124" s="2">
        <v>6.9999999999999999E-4</v>
      </c>
      <c r="H124" s="3">
        <v>15734160</v>
      </c>
      <c r="I124" s="3">
        <v>693920</v>
      </c>
      <c r="K124">
        <f t="shared" si="6"/>
        <v>80</v>
      </c>
      <c r="L124">
        <f t="shared" si="6"/>
        <v>80</v>
      </c>
      <c r="M124" s="7">
        <f t="shared" si="4"/>
        <v>3185</v>
      </c>
      <c r="N124" s="7">
        <f t="shared" si="4"/>
        <v>86</v>
      </c>
    </row>
    <row r="125" spans="1:14">
      <c r="A125">
        <v>124</v>
      </c>
      <c r="B125">
        <v>199888</v>
      </c>
      <c r="C125">
        <v>8761</v>
      </c>
      <c r="D125">
        <v>150</v>
      </c>
      <c r="E125" s="8" t="s">
        <v>97</v>
      </c>
      <c r="G125" s="2">
        <v>8.0000000000000004E-4</v>
      </c>
      <c r="H125" s="3">
        <v>15991040</v>
      </c>
      <c r="I125" s="3">
        <v>700880</v>
      </c>
      <c r="K125">
        <f t="shared" si="6"/>
        <v>80</v>
      </c>
      <c r="L125">
        <f t="shared" si="6"/>
        <v>80</v>
      </c>
      <c r="M125" s="7">
        <f t="shared" si="4"/>
        <v>3211</v>
      </c>
      <c r="N125" s="7">
        <f t="shared" si="4"/>
        <v>87</v>
      </c>
    </row>
    <row r="126" spans="1:14">
      <c r="A126">
        <v>125</v>
      </c>
      <c r="B126">
        <v>203125</v>
      </c>
      <c r="C126">
        <v>8849</v>
      </c>
      <c r="D126">
        <v>150</v>
      </c>
      <c r="F126" s="8" t="s">
        <v>97</v>
      </c>
      <c r="G126" s="2">
        <v>8.0000000000000004E-4</v>
      </c>
      <c r="H126" s="3">
        <v>16250000</v>
      </c>
      <c r="I126" s="3">
        <v>707920</v>
      </c>
      <c r="K126">
        <f t="shared" si="6"/>
        <v>80</v>
      </c>
      <c r="L126">
        <f t="shared" si="6"/>
        <v>80</v>
      </c>
      <c r="M126" s="7">
        <f t="shared" si="4"/>
        <v>3237</v>
      </c>
      <c r="N126" s="7">
        <f t="shared" si="4"/>
        <v>88</v>
      </c>
    </row>
    <row r="127" spans="1:14">
      <c r="A127">
        <v>126</v>
      </c>
      <c r="B127">
        <v>206388</v>
      </c>
      <c r="C127">
        <v>8937</v>
      </c>
      <c r="D127">
        <v>155</v>
      </c>
      <c r="E127" s="8" t="s">
        <v>97</v>
      </c>
      <c r="G127" s="2">
        <v>8.0000000000000004E-4</v>
      </c>
      <c r="H127" s="3">
        <v>16511040</v>
      </c>
      <c r="I127" s="3">
        <v>714960</v>
      </c>
      <c r="K127">
        <f t="shared" si="6"/>
        <v>80</v>
      </c>
      <c r="L127">
        <f t="shared" si="6"/>
        <v>80</v>
      </c>
      <c r="M127" s="7">
        <f t="shared" si="4"/>
        <v>3263</v>
      </c>
      <c r="N127" s="7">
        <f t="shared" si="4"/>
        <v>88</v>
      </c>
    </row>
    <row r="128" spans="1:14">
      <c r="A128">
        <v>127</v>
      </c>
      <c r="B128">
        <v>209677</v>
      </c>
      <c r="C128">
        <v>9026</v>
      </c>
      <c r="D128">
        <v>155</v>
      </c>
      <c r="E128" s="8" t="s">
        <v>97</v>
      </c>
      <c r="G128" s="2">
        <v>8.9999999999999998E-4</v>
      </c>
      <c r="H128" s="3">
        <v>16774160</v>
      </c>
      <c r="I128" s="3">
        <v>722080</v>
      </c>
      <c r="K128">
        <f t="shared" si="6"/>
        <v>80</v>
      </c>
      <c r="L128">
        <f t="shared" si="6"/>
        <v>80</v>
      </c>
      <c r="M128" s="7">
        <f t="shared" si="4"/>
        <v>3289</v>
      </c>
      <c r="N128" s="7">
        <f t="shared" si="4"/>
        <v>89</v>
      </c>
    </row>
    <row r="129" spans="1:14">
      <c r="A129">
        <v>128</v>
      </c>
      <c r="B129">
        <v>212992</v>
      </c>
      <c r="C129">
        <v>9116</v>
      </c>
      <c r="D129">
        <v>155</v>
      </c>
      <c r="E129" s="8" t="s">
        <v>97</v>
      </c>
      <c r="G129" s="2">
        <v>8.9999999999999998E-4</v>
      </c>
      <c r="H129" s="3">
        <v>17039360</v>
      </c>
      <c r="I129" s="3">
        <v>729280</v>
      </c>
      <c r="K129">
        <f t="shared" si="6"/>
        <v>80</v>
      </c>
      <c r="L129">
        <f t="shared" si="6"/>
        <v>80</v>
      </c>
      <c r="M129" s="7">
        <f t="shared" si="4"/>
        <v>3315</v>
      </c>
      <c r="N129" s="7">
        <f t="shared" si="4"/>
        <v>90</v>
      </c>
    </row>
    <row r="130" spans="1:14">
      <c r="A130">
        <v>129</v>
      </c>
      <c r="B130">
        <v>216333</v>
      </c>
      <c r="C130">
        <v>9207</v>
      </c>
      <c r="D130">
        <v>155</v>
      </c>
      <c r="E130" s="8" t="s">
        <v>97</v>
      </c>
      <c r="G130" s="2">
        <v>8.9999999999999998E-4</v>
      </c>
      <c r="H130" s="3">
        <v>17306640</v>
      </c>
      <c r="I130" s="3">
        <v>736560</v>
      </c>
      <c r="K130">
        <f t="shared" si="6"/>
        <v>80</v>
      </c>
      <c r="L130">
        <f t="shared" si="6"/>
        <v>80</v>
      </c>
      <c r="M130" s="7">
        <f t="shared" si="4"/>
        <v>3341</v>
      </c>
      <c r="N130" s="7">
        <f t="shared" si="4"/>
        <v>91</v>
      </c>
    </row>
    <row r="131" spans="1:14">
      <c r="A131">
        <v>130</v>
      </c>
      <c r="B131">
        <v>219700</v>
      </c>
      <c r="C131">
        <v>9299</v>
      </c>
      <c r="D131">
        <v>155</v>
      </c>
      <c r="F131" s="8" t="s">
        <v>97</v>
      </c>
      <c r="G131" s="2">
        <v>1E-3</v>
      </c>
      <c r="H131" s="3">
        <v>17576000</v>
      </c>
      <c r="I131" s="3">
        <v>743920</v>
      </c>
      <c r="K131">
        <f t="shared" si="6"/>
        <v>80</v>
      </c>
      <c r="L131">
        <f t="shared" si="6"/>
        <v>80</v>
      </c>
      <c r="M131" s="7">
        <f t="shared" ref="M131:N194" si="7">B131-B130</f>
        <v>3367</v>
      </c>
      <c r="N131" s="7">
        <f t="shared" si="7"/>
        <v>92</v>
      </c>
    </row>
    <row r="132" spans="1:14">
      <c r="A132" s="1">
        <v>131</v>
      </c>
      <c r="B132">
        <v>446186</v>
      </c>
      <c r="C132">
        <v>9392</v>
      </c>
      <c r="D132">
        <v>160</v>
      </c>
      <c r="E132" s="8" t="s">
        <v>97</v>
      </c>
      <c r="G132" s="2">
        <v>1E-3</v>
      </c>
      <c r="H132" s="3">
        <v>35694880</v>
      </c>
      <c r="I132" s="3">
        <v>751360</v>
      </c>
      <c r="K132">
        <f t="shared" si="6"/>
        <v>80</v>
      </c>
      <c r="L132">
        <f t="shared" si="6"/>
        <v>80</v>
      </c>
      <c r="M132" s="13">
        <f t="shared" si="7"/>
        <v>226486</v>
      </c>
      <c r="N132" s="7">
        <f t="shared" si="7"/>
        <v>93</v>
      </c>
    </row>
    <row r="133" spans="1:14">
      <c r="A133">
        <v>132</v>
      </c>
      <c r="B133">
        <v>453024</v>
      </c>
      <c r="C133">
        <v>9486</v>
      </c>
      <c r="D133">
        <v>160</v>
      </c>
      <c r="E133" s="8" t="s">
        <v>97</v>
      </c>
      <c r="G133" s="2">
        <v>1E-3</v>
      </c>
      <c r="H133" s="3">
        <v>36241920</v>
      </c>
      <c r="I133" s="3">
        <v>758880</v>
      </c>
      <c r="K133">
        <f t="shared" si="6"/>
        <v>80</v>
      </c>
      <c r="L133">
        <f t="shared" si="6"/>
        <v>80</v>
      </c>
      <c r="M133" s="7">
        <f t="shared" si="7"/>
        <v>6838</v>
      </c>
      <c r="N133" s="7">
        <f t="shared" si="7"/>
        <v>94</v>
      </c>
    </row>
    <row r="134" spans="1:14">
      <c r="A134">
        <v>133</v>
      </c>
      <c r="B134">
        <v>459914</v>
      </c>
      <c r="C134">
        <v>9581</v>
      </c>
      <c r="D134">
        <v>160</v>
      </c>
      <c r="E134" s="8" t="s">
        <v>97</v>
      </c>
      <c r="G134" s="2">
        <v>1.1000000000000001E-3</v>
      </c>
      <c r="H134" s="3">
        <v>36793120</v>
      </c>
      <c r="I134" s="3">
        <v>766480</v>
      </c>
      <c r="K134">
        <f t="shared" si="6"/>
        <v>80</v>
      </c>
      <c r="L134">
        <f t="shared" si="6"/>
        <v>80</v>
      </c>
      <c r="M134" s="7">
        <f t="shared" si="7"/>
        <v>6890</v>
      </c>
      <c r="N134" s="7">
        <f t="shared" si="7"/>
        <v>95</v>
      </c>
    </row>
    <row r="135" spans="1:14">
      <c r="A135">
        <v>134</v>
      </c>
      <c r="B135">
        <v>466856</v>
      </c>
      <c r="C135">
        <v>9677</v>
      </c>
      <c r="D135">
        <v>160</v>
      </c>
      <c r="E135" s="8" t="s">
        <v>97</v>
      </c>
      <c r="G135" s="2">
        <v>1.1000000000000001E-3</v>
      </c>
      <c r="H135" s="3">
        <v>37348480</v>
      </c>
      <c r="I135" s="3">
        <v>774160</v>
      </c>
      <c r="K135">
        <f t="shared" si="6"/>
        <v>80</v>
      </c>
      <c r="L135">
        <f t="shared" si="6"/>
        <v>80</v>
      </c>
      <c r="M135" s="7">
        <f t="shared" si="7"/>
        <v>6942</v>
      </c>
      <c r="N135" s="7">
        <f t="shared" si="7"/>
        <v>96</v>
      </c>
    </row>
    <row r="136" spans="1:14">
      <c r="A136">
        <v>135</v>
      </c>
      <c r="B136">
        <v>473850</v>
      </c>
      <c r="C136">
        <v>9774</v>
      </c>
      <c r="D136">
        <v>160</v>
      </c>
      <c r="F136" s="8" t="s">
        <v>97</v>
      </c>
      <c r="G136" s="2">
        <v>1.1000000000000001E-3</v>
      </c>
      <c r="H136" s="3">
        <v>37908000</v>
      </c>
      <c r="I136" s="3">
        <v>781920</v>
      </c>
      <c r="K136">
        <f t="shared" si="6"/>
        <v>80</v>
      </c>
      <c r="L136">
        <f t="shared" si="6"/>
        <v>80</v>
      </c>
      <c r="M136" s="7">
        <f t="shared" si="7"/>
        <v>6994</v>
      </c>
      <c r="N136" s="7">
        <f t="shared" si="7"/>
        <v>97</v>
      </c>
    </row>
    <row r="137" spans="1:14">
      <c r="A137">
        <v>136</v>
      </c>
      <c r="B137">
        <v>480896</v>
      </c>
      <c r="C137">
        <v>9872</v>
      </c>
      <c r="D137">
        <v>165</v>
      </c>
      <c r="E137" s="8" t="s">
        <v>97</v>
      </c>
      <c r="G137" s="2">
        <v>1.1999999999999999E-3</v>
      </c>
      <c r="H137" s="3">
        <v>38471680</v>
      </c>
      <c r="I137" s="3">
        <v>789760</v>
      </c>
      <c r="K137">
        <f t="shared" si="6"/>
        <v>80</v>
      </c>
      <c r="L137">
        <f t="shared" si="6"/>
        <v>80</v>
      </c>
      <c r="M137" s="7">
        <f t="shared" si="7"/>
        <v>7046</v>
      </c>
      <c r="N137" s="7">
        <f t="shared" si="7"/>
        <v>98</v>
      </c>
    </row>
    <row r="138" spans="1:14">
      <c r="A138">
        <v>137</v>
      </c>
      <c r="B138">
        <v>487994</v>
      </c>
      <c r="C138">
        <v>9971</v>
      </c>
      <c r="D138">
        <v>165</v>
      </c>
      <c r="E138" s="8" t="s">
        <v>97</v>
      </c>
      <c r="G138" s="2">
        <v>1.1999999999999999E-3</v>
      </c>
      <c r="H138" s="3">
        <v>39039520</v>
      </c>
      <c r="I138" s="3">
        <v>797680</v>
      </c>
      <c r="K138">
        <f t="shared" si="6"/>
        <v>80</v>
      </c>
      <c r="L138">
        <f t="shared" si="6"/>
        <v>80</v>
      </c>
      <c r="M138" s="7">
        <f t="shared" si="7"/>
        <v>7098</v>
      </c>
      <c r="N138" s="7">
        <f t="shared" si="7"/>
        <v>99</v>
      </c>
    </row>
    <row r="139" spans="1:14">
      <c r="A139">
        <v>138</v>
      </c>
      <c r="B139">
        <v>495144</v>
      </c>
      <c r="C139">
        <v>10071</v>
      </c>
      <c r="D139">
        <v>165</v>
      </c>
      <c r="E139" s="8" t="s">
        <v>97</v>
      </c>
      <c r="G139" s="2">
        <v>1.1999999999999999E-3</v>
      </c>
      <c r="H139" s="3">
        <v>39611520</v>
      </c>
      <c r="I139" s="3">
        <v>805680</v>
      </c>
      <c r="K139">
        <f t="shared" si="6"/>
        <v>80</v>
      </c>
      <c r="L139">
        <f t="shared" si="6"/>
        <v>80</v>
      </c>
      <c r="M139" s="7">
        <f t="shared" si="7"/>
        <v>7150</v>
      </c>
      <c r="N139" s="7">
        <f t="shared" si="7"/>
        <v>100</v>
      </c>
    </row>
    <row r="140" spans="1:14">
      <c r="A140">
        <v>139</v>
      </c>
      <c r="B140">
        <v>502346</v>
      </c>
      <c r="C140">
        <v>10172</v>
      </c>
      <c r="D140">
        <v>165</v>
      </c>
      <c r="E140" s="8" t="s">
        <v>97</v>
      </c>
      <c r="G140" s="2">
        <v>1.2999999999999999E-3</v>
      </c>
      <c r="H140" s="3">
        <v>40187680</v>
      </c>
      <c r="I140" s="3">
        <v>813760</v>
      </c>
      <c r="K140">
        <f t="shared" si="6"/>
        <v>80</v>
      </c>
      <c r="L140">
        <f t="shared" si="6"/>
        <v>80</v>
      </c>
      <c r="M140" s="7">
        <f t="shared" si="7"/>
        <v>7202</v>
      </c>
      <c r="N140" s="7">
        <f t="shared" si="7"/>
        <v>101</v>
      </c>
    </row>
    <row r="141" spans="1:14">
      <c r="A141">
        <v>140</v>
      </c>
      <c r="B141">
        <v>509600</v>
      </c>
      <c r="C141">
        <v>10681</v>
      </c>
      <c r="D141">
        <v>165</v>
      </c>
      <c r="F141" s="8" t="s">
        <v>97</v>
      </c>
      <c r="G141" s="2">
        <v>1.2999999999999999E-3</v>
      </c>
      <c r="H141" s="3">
        <v>40768000</v>
      </c>
      <c r="I141" s="3">
        <v>854480</v>
      </c>
      <c r="K141">
        <f t="shared" si="6"/>
        <v>80</v>
      </c>
      <c r="L141">
        <f t="shared" si="6"/>
        <v>80</v>
      </c>
      <c r="M141" s="7">
        <f t="shared" si="7"/>
        <v>7254</v>
      </c>
      <c r="N141" s="7">
        <f t="shared" si="7"/>
        <v>509</v>
      </c>
    </row>
    <row r="142" spans="1:14" s="9" customFormat="1">
      <c r="A142" s="1">
        <v>141</v>
      </c>
      <c r="B142" s="9">
        <v>596430</v>
      </c>
      <c r="C142" s="9">
        <v>12817</v>
      </c>
      <c r="D142" s="9">
        <v>280</v>
      </c>
      <c r="E142" s="8" t="s">
        <v>97</v>
      </c>
      <c r="G142" s="10">
        <v>1.2999999999999999E-3</v>
      </c>
      <c r="H142" s="11">
        <v>107357400</v>
      </c>
      <c r="I142" s="11">
        <v>1153530</v>
      </c>
      <c r="K142" s="13">
        <f t="shared" si="6"/>
        <v>180</v>
      </c>
      <c r="L142" s="13">
        <f t="shared" si="6"/>
        <v>90</v>
      </c>
      <c r="M142" s="13">
        <f t="shared" si="7"/>
        <v>86830</v>
      </c>
      <c r="N142" s="13">
        <f t="shared" si="7"/>
        <v>2136</v>
      </c>
    </row>
    <row r="143" spans="1:14">
      <c r="A143">
        <v>142</v>
      </c>
      <c r="B143">
        <v>604920</v>
      </c>
      <c r="C143">
        <v>12830</v>
      </c>
      <c r="D143">
        <v>280</v>
      </c>
      <c r="E143" s="8" t="s">
        <v>97</v>
      </c>
      <c r="G143" s="2">
        <v>1.4E-3</v>
      </c>
      <c r="H143" s="3">
        <v>108885600</v>
      </c>
      <c r="I143" s="3">
        <v>1154700</v>
      </c>
      <c r="K143">
        <f t="shared" si="6"/>
        <v>180</v>
      </c>
      <c r="L143">
        <f t="shared" si="6"/>
        <v>90</v>
      </c>
      <c r="M143" s="7">
        <f t="shared" si="7"/>
        <v>8490</v>
      </c>
      <c r="N143" s="7">
        <f t="shared" si="7"/>
        <v>13</v>
      </c>
    </row>
    <row r="144" spans="1:14">
      <c r="A144">
        <v>143</v>
      </c>
      <c r="B144">
        <v>613470</v>
      </c>
      <c r="C144">
        <v>12843</v>
      </c>
      <c r="D144">
        <v>280</v>
      </c>
      <c r="E144" s="8" t="s">
        <v>97</v>
      </c>
      <c r="G144" s="2">
        <v>1.4E-3</v>
      </c>
      <c r="H144" s="3">
        <v>110424600</v>
      </c>
      <c r="I144" s="3">
        <v>1155870</v>
      </c>
      <c r="K144">
        <f t="shared" si="6"/>
        <v>180</v>
      </c>
      <c r="L144">
        <f t="shared" si="6"/>
        <v>90</v>
      </c>
      <c r="M144" s="7">
        <f t="shared" si="7"/>
        <v>8550</v>
      </c>
      <c r="N144" s="7">
        <f t="shared" si="7"/>
        <v>13</v>
      </c>
    </row>
    <row r="145" spans="1:14">
      <c r="A145">
        <v>144</v>
      </c>
      <c r="B145">
        <v>622080</v>
      </c>
      <c r="C145">
        <v>12856</v>
      </c>
      <c r="D145">
        <v>280</v>
      </c>
      <c r="E145" s="8" t="s">
        <v>97</v>
      </c>
      <c r="G145" s="2">
        <v>1.4E-3</v>
      </c>
      <c r="H145" s="3">
        <v>111974400</v>
      </c>
      <c r="I145" s="3">
        <v>1157040</v>
      </c>
      <c r="K145">
        <f t="shared" si="6"/>
        <v>180</v>
      </c>
      <c r="L145">
        <f t="shared" si="6"/>
        <v>90</v>
      </c>
      <c r="M145" s="7">
        <f t="shared" si="7"/>
        <v>8610</v>
      </c>
      <c r="N145" s="7">
        <f t="shared" si="7"/>
        <v>13</v>
      </c>
    </row>
    <row r="146" spans="1:14">
      <c r="A146">
        <v>145</v>
      </c>
      <c r="B146">
        <v>630750</v>
      </c>
      <c r="C146">
        <v>12869</v>
      </c>
      <c r="D146">
        <v>280</v>
      </c>
      <c r="F146" s="8" t="s">
        <v>97</v>
      </c>
      <c r="G146" s="2">
        <v>1.4E-3</v>
      </c>
      <c r="H146" s="3">
        <v>113535000</v>
      </c>
      <c r="I146" s="3">
        <v>1158210</v>
      </c>
      <c r="K146">
        <f t="shared" ref="K146:L172" si="8">H146/B146</f>
        <v>180</v>
      </c>
      <c r="L146">
        <f t="shared" si="8"/>
        <v>90</v>
      </c>
      <c r="M146" s="7">
        <f t="shared" si="7"/>
        <v>8670</v>
      </c>
      <c r="N146" s="7">
        <f t="shared" si="7"/>
        <v>13</v>
      </c>
    </row>
    <row r="147" spans="1:14">
      <c r="A147">
        <v>146</v>
      </c>
      <c r="B147">
        <v>639480</v>
      </c>
      <c r="C147">
        <v>12882</v>
      </c>
      <c r="D147">
        <v>300</v>
      </c>
      <c r="E147" s="8" t="s">
        <v>97</v>
      </c>
      <c r="G147" s="2">
        <v>1.4E-3</v>
      </c>
      <c r="H147" s="3">
        <v>115106400</v>
      </c>
      <c r="I147" s="3">
        <v>1159380</v>
      </c>
      <c r="K147">
        <f t="shared" si="8"/>
        <v>180</v>
      </c>
      <c r="L147">
        <f t="shared" si="8"/>
        <v>90</v>
      </c>
      <c r="M147" s="7">
        <f t="shared" si="7"/>
        <v>8730</v>
      </c>
      <c r="N147" s="7">
        <f t="shared" si="7"/>
        <v>13</v>
      </c>
    </row>
    <row r="148" spans="1:14">
      <c r="A148">
        <v>147</v>
      </c>
      <c r="B148">
        <v>648270</v>
      </c>
      <c r="C148">
        <v>12895</v>
      </c>
      <c r="D148">
        <v>300</v>
      </c>
      <c r="E148" s="12" t="s">
        <v>98</v>
      </c>
      <c r="G148" s="2">
        <v>2.9999999999999997E-4</v>
      </c>
      <c r="H148" s="3">
        <v>116688600</v>
      </c>
      <c r="I148" s="3">
        <v>1160550</v>
      </c>
      <c r="K148">
        <f t="shared" si="8"/>
        <v>180</v>
      </c>
      <c r="L148">
        <f t="shared" si="8"/>
        <v>90</v>
      </c>
      <c r="M148" s="7">
        <f t="shared" si="7"/>
        <v>8790</v>
      </c>
      <c r="N148" s="7">
        <f t="shared" si="7"/>
        <v>13</v>
      </c>
    </row>
    <row r="149" spans="1:14">
      <c r="A149">
        <v>148</v>
      </c>
      <c r="B149">
        <v>657120</v>
      </c>
      <c r="C149">
        <v>12908</v>
      </c>
      <c r="D149">
        <v>300</v>
      </c>
      <c r="E149" s="12" t="s">
        <v>98</v>
      </c>
      <c r="G149" s="2">
        <v>2.9999999999999997E-4</v>
      </c>
      <c r="H149" s="3">
        <v>118281600</v>
      </c>
      <c r="I149" s="3">
        <v>1161720</v>
      </c>
      <c r="K149">
        <f t="shared" si="8"/>
        <v>180</v>
      </c>
      <c r="L149">
        <f t="shared" si="8"/>
        <v>90</v>
      </c>
      <c r="M149" s="7">
        <f t="shared" si="7"/>
        <v>8850</v>
      </c>
      <c r="N149" s="7">
        <f t="shared" si="7"/>
        <v>13</v>
      </c>
    </row>
    <row r="150" spans="1:14">
      <c r="A150">
        <v>149</v>
      </c>
      <c r="B150">
        <v>666030</v>
      </c>
      <c r="C150">
        <v>12921</v>
      </c>
      <c r="D150">
        <v>300</v>
      </c>
      <c r="E150" s="12" t="s">
        <v>98</v>
      </c>
      <c r="G150" s="2">
        <v>2.9999999999999997E-4</v>
      </c>
      <c r="H150" s="3">
        <v>119885400</v>
      </c>
      <c r="I150" s="3">
        <v>1162890</v>
      </c>
      <c r="K150">
        <f t="shared" si="8"/>
        <v>180</v>
      </c>
      <c r="L150">
        <f t="shared" si="8"/>
        <v>90</v>
      </c>
      <c r="M150" s="7">
        <f t="shared" si="7"/>
        <v>8910</v>
      </c>
      <c r="N150" s="7">
        <f t="shared" si="7"/>
        <v>13</v>
      </c>
    </row>
    <row r="151" spans="1:14">
      <c r="A151">
        <v>150</v>
      </c>
      <c r="B151">
        <v>675000</v>
      </c>
      <c r="C151">
        <v>12934</v>
      </c>
      <c r="D151">
        <v>300</v>
      </c>
      <c r="F151" s="12" t="s">
        <v>98</v>
      </c>
      <c r="G151" s="2">
        <v>4.0000000000000002E-4</v>
      </c>
      <c r="H151" s="3">
        <v>121500000</v>
      </c>
      <c r="I151" s="3">
        <v>1164060</v>
      </c>
      <c r="K151">
        <f t="shared" si="8"/>
        <v>180</v>
      </c>
      <c r="L151">
        <f t="shared" si="8"/>
        <v>90</v>
      </c>
      <c r="M151" s="7">
        <f t="shared" si="7"/>
        <v>8970</v>
      </c>
      <c r="N151" s="7">
        <f t="shared" si="7"/>
        <v>13</v>
      </c>
    </row>
    <row r="152" spans="1:14">
      <c r="A152" s="1">
        <v>151</v>
      </c>
      <c r="B152">
        <v>684030</v>
      </c>
      <c r="C152">
        <v>15521</v>
      </c>
      <c r="D152">
        <v>320</v>
      </c>
      <c r="E152" s="12" t="s">
        <v>98</v>
      </c>
      <c r="G152" s="2">
        <v>4.0000000000000002E-4</v>
      </c>
      <c r="H152" s="3">
        <v>123125400</v>
      </c>
      <c r="I152" s="3">
        <v>1396890</v>
      </c>
      <c r="K152">
        <f t="shared" si="8"/>
        <v>180</v>
      </c>
      <c r="L152">
        <f t="shared" si="8"/>
        <v>90</v>
      </c>
      <c r="M152" s="7">
        <f t="shared" si="7"/>
        <v>9030</v>
      </c>
      <c r="N152" s="13">
        <f t="shared" si="7"/>
        <v>2587</v>
      </c>
    </row>
    <row r="153" spans="1:14">
      <c r="A153">
        <v>152</v>
      </c>
      <c r="B153">
        <v>693120</v>
      </c>
      <c r="C153">
        <v>15537</v>
      </c>
      <c r="D153">
        <v>320</v>
      </c>
      <c r="E153" s="12" t="s">
        <v>98</v>
      </c>
      <c r="G153" s="2">
        <v>4.0000000000000002E-4</v>
      </c>
      <c r="H153" s="3">
        <v>124761600</v>
      </c>
      <c r="I153" s="3">
        <v>1398330</v>
      </c>
      <c r="K153">
        <f t="shared" si="8"/>
        <v>180</v>
      </c>
      <c r="L153">
        <f t="shared" si="8"/>
        <v>90</v>
      </c>
      <c r="M153" s="7">
        <f t="shared" si="7"/>
        <v>9090</v>
      </c>
      <c r="N153" s="7">
        <f t="shared" si="7"/>
        <v>16</v>
      </c>
    </row>
    <row r="154" spans="1:14">
      <c r="A154">
        <v>153</v>
      </c>
      <c r="B154">
        <v>702270</v>
      </c>
      <c r="C154">
        <v>15553</v>
      </c>
      <c r="D154">
        <v>320</v>
      </c>
      <c r="E154" s="12" t="s">
        <v>98</v>
      </c>
      <c r="G154" s="2">
        <v>5.0000000000000001E-4</v>
      </c>
      <c r="H154" s="3">
        <v>126408600</v>
      </c>
      <c r="I154" s="3">
        <v>1399770</v>
      </c>
      <c r="K154">
        <f t="shared" si="8"/>
        <v>180</v>
      </c>
      <c r="L154">
        <f t="shared" si="8"/>
        <v>90</v>
      </c>
      <c r="M154" s="7">
        <f t="shared" si="7"/>
        <v>9150</v>
      </c>
      <c r="N154" s="7">
        <f t="shared" si="7"/>
        <v>16</v>
      </c>
    </row>
    <row r="155" spans="1:14">
      <c r="A155">
        <v>154</v>
      </c>
      <c r="B155">
        <v>711480</v>
      </c>
      <c r="C155">
        <v>15569</v>
      </c>
      <c r="D155">
        <v>320</v>
      </c>
      <c r="E155" s="12" t="s">
        <v>98</v>
      </c>
      <c r="G155" s="2">
        <v>5.0000000000000001E-4</v>
      </c>
      <c r="H155" s="3">
        <v>128066400</v>
      </c>
      <c r="I155" s="3">
        <v>1401210</v>
      </c>
      <c r="K155">
        <f t="shared" si="8"/>
        <v>180</v>
      </c>
      <c r="L155">
        <f t="shared" si="8"/>
        <v>90</v>
      </c>
      <c r="M155" s="7">
        <f t="shared" si="7"/>
        <v>9210</v>
      </c>
      <c r="N155" s="7">
        <f t="shared" si="7"/>
        <v>16</v>
      </c>
    </row>
    <row r="156" spans="1:14">
      <c r="A156">
        <v>155</v>
      </c>
      <c r="B156">
        <v>720750</v>
      </c>
      <c r="C156">
        <v>15585</v>
      </c>
      <c r="D156">
        <v>320</v>
      </c>
      <c r="F156" s="12" t="s">
        <v>98</v>
      </c>
      <c r="G156" s="2">
        <v>5.0000000000000001E-4</v>
      </c>
      <c r="H156" s="3">
        <v>129735000</v>
      </c>
      <c r="I156" s="3">
        <v>1402650</v>
      </c>
      <c r="K156">
        <f t="shared" si="8"/>
        <v>180</v>
      </c>
      <c r="L156">
        <f t="shared" si="8"/>
        <v>90</v>
      </c>
      <c r="M156" s="7">
        <f t="shared" si="7"/>
        <v>9270</v>
      </c>
      <c r="N156" s="7">
        <f t="shared" si="7"/>
        <v>16</v>
      </c>
    </row>
    <row r="157" spans="1:14">
      <c r="A157">
        <v>156</v>
      </c>
      <c r="B157">
        <v>730080</v>
      </c>
      <c r="C157">
        <v>15601</v>
      </c>
      <c r="D157">
        <v>340</v>
      </c>
      <c r="E157" s="12" t="s">
        <v>98</v>
      </c>
      <c r="G157" s="2">
        <v>5.9999999999999995E-4</v>
      </c>
      <c r="H157" s="3">
        <v>131414400</v>
      </c>
      <c r="I157" s="3">
        <v>1404090</v>
      </c>
      <c r="K157">
        <f t="shared" si="8"/>
        <v>180</v>
      </c>
      <c r="L157">
        <f t="shared" si="8"/>
        <v>90</v>
      </c>
      <c r="M157" s="7">
        <f t="shared" si="7"/>
        <v>9330</v>
      </c>
      <c r="N157" s="7">
        <f t="shared" si="7"/>
        <v>16</v>
      </c>
    </row>
    <row r="158" spans="1:14">
      <c r="A158">
        <v>157</v>
      </c>
      <c r="B158">
        <v>739470</v>
      </c>
      <c r="C158">
        <v>15617</v>
      </c>
      <c r="D158">
        <v>340</v>
      </c>
      <c r="E158" s="12" t="s">
        <v>98</v>
      </c>
      <c r="G158" s="2">
        <v>5.9999999999999995E-4</v>
      </c>
      <c r="H158" s="3">
        <v>133104600</v>
      </c>
      <c r="I158" s="3">
        <v>1405530</v>
      </c>
      <c r="K158">
        <f t="shared" si="8"/>
        <v>180</v>
      </c>
      <c r="L158">
        <f t="shared" si="8"/>
        <v>90</v>
      </c>
      <c r="M158" s="7">
        <f t="shared" si="7"/>
        <v>9390</v>
      </c>
      <c r="N158" s="7">
        <f t="shared" si="7"/>
        <v>16</v>
      </c>
    </row>
    <row r="159" spans="1:14">
      <c r="A159">
        <v>158</v>
      </c>
      <c r="B159">
        <v>748920</v>
      </c>
      <c r="C159">
        <v>15633</v>
      </c>
      <c r="D159">
        <v>340</v>
      </c>
      <c r="E159" s="12" t="s">
        <v>98</v>
      </c>
      <c r="G159" s="2">
        <v>5.9999999999999995E-4</v>
      </c>
      <c r="H159" s="3">
        <v>134805600</v>
      </c>
      <c r="I159" s="3">
        <v>1406970</v>
      </c>
      <c r="K159">
        <f t="shared" si="8"/>
        <v>180</v>
      </c>
      <c r="L159">
        <f t="shared" si="8"/>
        <v>90</v>
      </c>
      <c r="M159" s="7">
        <f t="shared" si="7"/>
        <v>9450</v>
      </c>
      <c r="N159" s="7">
        <f t="shared" si="7"/>
        <v>16</v>
      </c>
    </row>
    <row r="160" spans="1:14">
      <c r="A160">
        <v>159</v>
      </c>
      <c r="B160">
        <v>758430</v>
      </c>
      <c r="C160">
        <v>15649</v>
      </c>
      <c r="D160">
        <v>340</v>
      </c>
      <c r="E160" s="12" t="s">
        <v>98</v>
      </c>
      <c r="G160" s="2">
        <v>6.9999999999999999E-4</v>
      </c>
      <c r="H160" s="3">
        <v>136517400</v>
      </c>
      <c r="I160" s="3">
        <v>1408410</v>
      </c>
      <c r="K160">
        <f t="shared" si="8"/>
        <v>180</v>
      </c>
      <c r="L160">
        <f t="shared" si="8"/>
        <v>90</v>
      </c>
      <c r="M160" s="7">
        <f t="shared" si="7"/>
        <v>9510</v>
      </c>
      <c r="N160" s="7">
        <f t="shared" si="7"/>
        <v>16</v>
      </c>
    </row>
    <row r="161" spans="1:15">
      <c r="A161">
        <v>160</v>
      </c>
      <c r="B161">
        <v>768000</v>
      </c>
      <c r="C161">
        <v>15665</v>
      </c>
      <c r="D161">
        <v>340</v>
      </c>
      <c r="F161" s="12" t="s">
        <v>98</v>
      </c>
      <c r="G161" s="2">
        <v>6.9999999999999999E-4</v>
      </c>
      <c r="H161" s="3">
        <v>138240000</v>
      </c>
      <c r="I161" s="3">
        <v>1409850</v>
      </c>
      <c r="K161">
        <f t="shared" si="8"/>
        <v>180</v>
      </c>
      <c r="L161">
        <f t="shared" si="8"/>
        <v>90</v>
      </c>
      <c r="M161" s="7">
        <f t="shared" si="7"/>
        <v>9570</v>
      </c>
      <c r="N161" s="7">
        <f t="shared" si="7"/>
        <v>16</v>
      </c>
      <c r="O161">
        <v>16</v>
      </c>
    </row>
    <row r="162" spans="1:15">
      <c r="A162" s="1">
        <v>161</v>
      </c>
      <c r="B162">
        <v>2488416</v>
      </c>
      <c r="C162">
        <v>20365</v>
      </c>
      <c r="D162">
        <v>450</v>
      </c>
      <c r="E162" s="12" t="s">
        <v>98</v>
      </c>
      <c r="G162" s="2">
        <v>6.9999999999999999E-4</v>
      </c>
      <c r="H162" s="3">
        <v>373262400</v>
      </c>
      <c r="I162" s="3">
        <v>2036500</v>
      </c>
      <c r="K162">
        <f t="shared" si="8"/>
        <v>150</v>
      </c>
      <c r="L162">
        <f t="shared" si="8"/>
        <v>100</v>
      </c>
      <c r="M162" s="13">
        <f t="shared" si="7"/>
        <v>1720416</v>
      </c>
      <c r="N162" s="13">
        <f t="shared" si="7"/>
        <v>4700</v>
      </c>
      <c r="O162">
        <v>8</v>
      </c>
    </row>
    <row r="163" spans="1:15">
      <c r="A163">
        <v>162</v>
      </c>
      <c r="B163">
        <v>2519424</v>
      </c>
      <c r="C163">
        <v>20385</v>
      </c>
      <c r="D163">
        <v>450</v>
      </c>
      <c r="E163" s="12" t="s">
        <v>98</v>
      </c>
      <c r="G163" s="2">
        <v>8.0000000000000004E-4</v>
      </c>
      <c r="H163" s="3">
        <v>377913600</v>
      </c>
      <c r="I163" s="3">
        <v>2038500</v>
      </c>
      <c r="K163">
        <f t="shared" si="8"/>
        <v>150</v>
      </c>
      <c r="L163">
        <f t="shared" si="8"/>
        <v>100</v>
      </c>
      <c r="M163" s="7">
        <f t="shared" si="7"/>
        <v>31008</v>
      </c>
      <c r="N163" s="7">
        <f t="shared" si="7"/>
        <v>20</v>
      </c>
      <c r="O163">
        <v>8</v>
      </c>
    </row>
    <row r="164" spans="1:15">
      <c r="A164">
        <v>163</v>
      </c>
      <c r="B164">
        <v>2550624</v>
      </c>
      <c r="C164">
        <v>20405</v>
      </c>
      <c r="D164">
        <v>450</v>
      </c>
      <c r="E164" s="12" t="s">
        <v>98</v>
      </c>
      <c r="G164" s="2">
        <v>8.0000000000000004E-4</v>
      </c>
      <c r="H164" s="3">
        <v>382593600</v>
      </c>
      <c r="I164" s="3">
        <v>2040500</v>
      </c>
      <c r="K164">
        <f t="shared" si="8"/>
        <v>150</v>
      </c>
      <c r="L164">
        <f t="shared" si="8"/>
        <v>100</v>
      </c>
      <c r="M164" s="7">
        <f t="shared" si="7"/>
        <v>31200</v>
      </c>
      <c r="N164" s="7">
        <f t="shared" si="7"/>
        <v>20</v>
      </c>
      <c r="O164">
        <v>8</v>
      </c>
    </row>
    <row r="165" spans="1:15">
      <c r="A165">
        <v>164</v>
      </c>
      <c r="B165">
        <v>2582016</v>
      </c>
      <c r="C165">
        <v>20425</v>
      </c>
      <c r="D165">
        <v>450</v>
      </c>
      <c r="E165" s="12" t="s">
        <v>98</v>
      </c>
      <c r="G165" s="2">
        <v>8.0000000000000004E-4</v>
      </c>
      <c r="H165" s="3">
        <v>387302400</v>
      </c>
      <c r="I165" s="3">
        <v>2042500</v>
      </c>
      <c r="K165">
        <f t="shared" si="8"/>
        <v>150</v>
      </c>
      <c r="L165">
        <f t="shared" si="8"/>
        <v>100</v>
      </c>
      <c r="M165" s="7">
        <f t="shared" si="7"/>
        <v>31392</v>
      </c>
      <c r="N165" s="7">
        <f t="shared" si="7"/>
        <v>20</v>
      </c>
      <c r="O165">
        <v>8</v>
      </c>
    </row>
    <row r="166" spans="1:15">
      <c r="A166">
        <v>165</v>
      </c>
      <c r="B166">
        <v>2613600</v>
      </c>
      <c r="C166">
        <v>20445</v>
      </c>
      <c r="D166">
        <v>450</v>
      </c>
      <c r="F166" s="12" t="s">
        <v>98</v>
      </c>
      <c r="G166" s="2">
        <v>8.9999999999999998E-4</v>
      </c>
      <c r="H166" s="3">
        <v>392040000</v>
      </c>
      <c r="I166" s="3">
        <v>2044500</v>
      </c>
      <c r="K166">
        <f t="shared" si="8"/>
        <v>150</v>
      </c>
      <c r="L166">
        <f t="shared" si="8"/>
        <v>100</v>
      </c>
      <c r="M166" s="7">
        <f t="shared" si="7"/>
        <v>31584</v>
      </c>
      <c r="N166" s="7">
        <f t="shared" si="7"/>
        <v>20</v>
      </c>
      <c r="O166">
        <v>8</v>
      </c>
    </row>
    <row r="167" spans="1:15">
      <c r="A167">
        <v>166</v>
      </c>
      <c r="B167">
        <v>7495232</v>
      </c>
      <c r="C167">
        <v>20465</v>
      </c>
      <c r="D167">
        <v>460</v>
      </c>
      <c r="E167" s="12" t="s">
        <v>98</v>
      </c>
      <c r="G167" s="2">
        <v>8.9999999999999998E-4</v>
      </c>
      <c r="H167" s="3">
        <v>412237760</v>
      </c>
      <c r="I167" s="3">
        <v>2046500</v>
      </c>
      <c r="K167">
        <f t="shared" si="8"/>
        <v>55</v>
      </c>
      <c r="L167">
        <f t="shared" si="8"/>
        <v>100</v>
      </c>
      <c r="M167" s="13">
        <f t="shared" si="7"/>
        <v>4881632</v>
      </c>
      <c r="N167" s="7">
        <f t="shared" si="7"/>
        <v>20</v>
      </c>
      <c r="O167">
        <v>4</v>
      </c>
    </row>
    <row r="168" spans="1:15">
      <c r="A168">
        <v>167</v>
      </c>
      <c r="B168">
        <v>7585808</v>
      </c>
      <c r="C168">
        <v>20485</v>
      </c>
      <c r="D168">
        <v>460</v>
      </c>
      <c r="E168" s="12" t="s">
        <v>98</v>
      </c>
      <c r="G168" s="2">
        <v>8.9999999999999998E-4</v>
      </c>
      <c r="H168" s="3">
        <v>417219440</v>
      </c>
      <c r="I168" s="3">
        <v>2048500</v>
      </c>
      <c r="K168">
        <f t="shared" si="8"/>
        <v>55</v>
      </c>
      <c r="L168">
        <f t="shared" si="8"/>
        <v>100</v>
      </c>
      <c r="M168" s="7">
        <f t="shared" si="7"/>
        <v>90576</v>
      </c>
      <c r="N168" s="7">
        <f t="shared" si="7"/>
        <v>20</v>
      </c>
      <c r="O168">
        <v>4</v>
      </c>
    </row>
    <row r="169" spans="1:15">
      <c r="A169">
        <v>168</v>
      </c>
      <c r="B169">
        <v>7676928</v>
      </c>
      <c r="C169">
        <v>20505</v>
      </c>
      <c r="D169">
        <v>460</v>
      </c>
      <c r="E169" s="12" t="s">
        <v>98</v>
      </c>
      <c r="G169" s="2">
        <v>1E-3</v>
      </c>
      <c r="H169" s="3">
        <v>422231040</v>
      </c>
      <c r="I169" s="3">
        <v>2050500</v>
      </c>
      <c r="K169">
        <f t="shared" si="8"/>
        <v>55</v>
      </c>
      <c r="L169">
        <f t="shared" si="8"/>
        <v>100</v>
      </c>
      <c r="M169" s="7">
        <f t="shared" si="7"/>
        <v>91120</v>
      </c>
      <c r="N169" s="7">
        <f t="shared" si="7"/>
        <v>20</v>
      </c>
      <c r="O169">
        <v>4</v>
      </c>
    </row>
    <row r="170" spans="1:15">
      <c r="A170">
        <v>169</v>
      </c>
      <c r="B170">
        <v>7768592</v>
      </c>
      <c r="C170">
        <v>20526</v>
      </c>
      <c r="D170">
        <v>460</v>
      </c>
      <c r="E170" s="12" t="s">
        <v>98</v>
      </c>
      <c r="G170" s="2">
        <v>1E-3</v>
      </c>
      <c r="H170" s="3">
        <v>427272560</v>
      </c>
      <c r="I170" s="3">
        <v>2052600</v>
      </c>
      <c r="K170">
        <f t="shared" si="8"/>
        <v>55</v>
      </c>
      <c r="L170">
        <f t="shared" si="8"/>
        <v>100</v>
      </c>
      <c r="M170" s="7">
        <f t="shared" si="7"/>
        <v>91664</v>
      </c>
      <c r="N170" s="7">
        <f t="shared" si="7"/>
        <v>21</v>
      </c>
      <c r="O170">
        <v>4</v>
      </c>
    </row>
    <row r="171" spans="1:15">
      <c r="A171">
        <v>170</v>
      </c>
      <c r="B171">
        <v>7860800</v>
      </c>
      <c r="C171">
        <v>20547</v>
      </c>
      <c r="D171">
        <v>460</v>
      </c>
      <c r="F171" s="12" t="s">
        <v>98</v>
      </c>
      <c r="G171" s="2">
        <v>1E-3</v>
      </c>
      <c r="H171" s="3">
        <v>432344000</v>
      </c>
      <c r="I171" s="3">
        <v>2054700</v>
      </c>
      <c r="K171">
        <f t="shared" si="8"/>
        <v>55</v>
      </c>
      <c r="L171">
        <f t="shared" si="8"/>
        <v>100</v>
      </c>
      <c r="M171" s="7">
        <f t="shared" si="7"/>
        <v>92208</v>
      </c>
      <c r="N171" s="7">
        <f t="shared" si="7"/>
        <v>21</v>
      </c>
      <c r="O171">
        <v>4</v>
      </c>
    </row>
    <row r="172" spans="1:15">
      <c r="A172" s="1">
        <v>171</v>
      </c>
      <c r="B172">
        <v>6362842</v>
      </c>
      <c r="C172">
        <v>20568</v>
      </c>
      <c r="D172">
        <v>470</v>
      </c>
      <c r="E172" s="12" t="s">
        <v>98</v>
      </c>
      <c r="G172" s="2">
        <v>1.1000000000000001E-3</v>
      </c>
      <c r="H172" s="3">
        <v>437445388</v>
      </c>
      <c r="I172" s="3">
        <v>2056800</v>
      </c>
      <c r="K172">
        <f t="shared" si="8"/>
        <v>68.750000078581238</v>
      </c>
      <c r="L172">
        <f t="shared" si="8"/>
        <v>100</v>
      </c>
      <c r="M172" s="7">
        <f>B172-B171</f>
        <v>-1497958</v>
      </c>
      <c r="N172" s="7">
        <f t="shared" si="7"/>
        <v>21</v>
      </c>
      <c r="O172">
        <v>5</v>
      </c>
    </row>
    <row r="173" spans="1:15">
      <c r="A173">
        <v>172</v>
      </c>
      <c r="M173" s="7">
        <f t="shared" si="7"/>
        <v>-6362842</v>
      </c>
      <c r="N173" s="7">
        <f t="shared" si="7"/>
        <v>-20568</v>
      </c>
    </row>
    <row r="174" spans="1:15">
      <c r="A174">
        <v>173</v>
      </c>
      <c r="M174" s="7">
        <f t="shared" si="7"/>
        <v>0</v>
      </c>
      <c r="N174" s="7">
        <f t="shared" si="7"/>
        <v>0</v>
      </c>
    </row>
    <row r="175" spans="1:15">
      <c r="A175">
        <v>174</v>
      </c>
      <c r="M175" s="7">
        <f t="shared" si="7"/>
        <v>0</v>
      </c>
      <c r="N175" s="7">
        <f t="shared" si="7"/>
        <v>0</v>
      </c>
    </row>
    <row r="176" spans="1:15">
      <c r="A176">
        <v>175</v>
      </c>
      <c r="M176" s="7">
        <f t="shared" si="7"/>
        <v>0</v>
      </c>
      <c r="N176" s="7">
        <f t="shared" si="7"/>
        <v>0</v>
      </c>
    </row>
    <row r="177" spans="1:14">
      <c r="A177">
        <v>176</v>
      </c>
      <c r="M177" s="7">
        <f t="shared" si="7"/>
        <v>0</v>
      </c>
      <c r="N177" s="7">
        <f t="shared" si="7"/>
        <v>0</v>
      </c>
    </row>
    <row r="178" spans="1:14">
      <c r="A178">
        <v>177</v>
      </c>
      <c r="M178" s="7">
        <f t="shared" si="7"/>
        <v>0</v>
      </c>
      <c r="N178" s="7">
        <f t="shared" si="7"/>
        <v>0</v>
      </c>
    </row>
    <row r="179" spans="1:14">
      <c r="A179">
        <v>178</v>
      </c>
      <c r="M179" s="7">
        <f t="shared" si="7"/>
        <v>0</v>
      </c>
      <c r="N179" s="7">
        <f t="shared" si="7"/>
        <v>0</v>
      </c>
    </row>
    <row r="180" spans="1:14">
      <c r="A180">
        <v>179</v>
      </c>
      <c r="M180" s="7">
        <f t="shared" si="7"/>
        <v>0</v>
      </c>
      <c r="N180" s="7">
        <f t="shared" si="7"/>
        <v>0</v>
      </c>
    </row>
    <row r="181" spans="1:14">
      <c r="A181">
        <v>180</v>
      </c>
      <c r="M181" s="7">
        <f t="shared" si="7"/>
        <v>0</v>
      </c>
      <c r="N181" s="7">
        <f t="shared" si="7"/>
        <v>0</v>
      </c>
    </row>
    <row r="182" spans="1:14">
      <c r="A182">
        <v>181</v>
      </c>
      <c r="M182" s="7">
        <f t="shared" si="7"/>
        <v>0</v>
      </c>
      <c r="N182" s="7">
        <f t="shared" si="7"/>
        <v>0</v>
      </c>
    </row>
    <row r="183" spans="1:14">
      <c r="A183">
        <v>182</v>
      </c>
      <c r="M183" s="7">
        <f t="shared" si="7"/>
        <v>0</v>
      </c>
      <c r="N183" s="7">
        <f t="shared" si="7"/>
        <v>0</v>
      </c>
    </row>
    <row r="184" spans="1:14">
      <c r="A184">
        <v>183</v>
      </c>
      <c r="M184" s="7">
        <f t="shared" si="7"/>
        <v>0</v>
      </c>
      <c r="N184" s="7">
        <f t="shared" si="7"/>
        <v>0</v>
      </c>
    </row>
    <row r="185" spans="1:14">
      <c r="A185">
        <v>184</v>
      </c>
      <c r="M185" s="7">
        <f t="shared" si="7"/>
        <v>0</v>
      </c>
      <c r="N185" s="7">
        <f t="shared" si="7"/>
        <v>0</v>
      </c>
    </row>
    <row r="186" spans="1:14">
      <c r="A186">
        <v>185</v>
      </c>
      <c r="M186" s="7">
        <f t="shared" si="7"/>
        <v>0</v>
      </c>
      <c r="N186" s="7">
        <f t="shared" si="7"/>
        <v>0</v>
      </c>
    </row>
    <row r="187" spans="1:14">
      <c r="A187">
        <v>186</v>
      </c>
      <c r="M187" s="7">
        <f t="shared" si="7"/>
        <v>0</v>
      </c>
      <c r="N187" s="7">
        <f t="shared" si="7"/>
        <v>0</v>
      </c>
    </row>
    <row r="188" spans="1:14">
      <c r="A188">
        <v>187</v>
      </c>
      <c r="M188" s="7">
        <f t="shared" si="7"/>
        <v>0</v>
      </c>
      <c r="N188" s="7">
        <f t="shared" si="7"/>
        <v>0</v>
      </c>
    </row>
    <row r="189" spans="1:14">
      <c r="A189">
        <v>188</v>
      </c>
      <c r="M189" s="7">
        <f t="shared" si="7"/>
        <v>0</v>
      </c>
      <c r="N189" s="7">
        <f t="shared" si="7"/>
        <v>0</v>
      </c>
    </row>
    <row r="190" spans="1:14">
      <c r="A190">
        <v>189</v>
      </c>
      <c r="M190" s="7">
        <f t="shared" si="7"/>
        <v>0</v>
      </c>
      <c r="N190" s="7">
        <f t="shared" si="7"/>
        <v>0</v>
      </c>
    </row>
    <row r="191" spans="1:14">
      <c r="A191">
        <v>190</v>
      </c>
      <c r="M191" s="7">
        <f t="shared" si="7"/>
        <v>0</v>
      </c>
      <c r="N191" s="7">
        <f t="shared" si="7"/>
        <v>0</v>
      </c>
    </row>
    <row r="192" spans="1:14">
      <c r="A192">
        <v>191</v>
      </c>
      <c r="M192" s="7">
        <f t="shared" si="7"/>
        <v>0</v>
      </c>
      <c r="N192" s="7">
        <f t="shared" si="7"/>
        <v>0</v>
      </c>
    </row>
    <row r="193" spans="1:14">
      <c r="A193">
        <v>192</v>
      </c>
      <c r="M193" s="7">
        <f t="shared" si="7"/>
        <v>0</v>
      </c>
      <c r="N193" s="7">
        <f t="shared" si="7"/>
        <v>0</v>
      </c>
    </row>
    <row r="194" spans="1:14">
      <c r="A194">
        <v>193</v>
      </c>
      <c r="M194" s="7">
        <f t="shared" si="7"/>
        <v>0</v>
      </c>
      <c r="N194" s="7">
        <f t="shared" si="7"/>
        <v>0</v>
      </c>
    </row>
    <row r="195" spans="1:14">
      <c r="A195">
        <v>194</v>
      </c>
      <c r="M195" s="7">
        <f t="shared" ref="M195:N258" si="9">B195-B194</f>
        <v>0</v>
      </c>
      <c r="N195" s="7">
        <f t="shared" si="9"/>
        <v>0</v>
      </c>
    </row>
    <row r="196" spans="1:14">
      <c r="A196">
        <v>195</v>
      </c>
      <c r="M196" s="7">
        <f t="shared" si="9"/>
        <v>0</v>
      </c>
      <c r="N196" s="7">
        <f t="shared" si="9"/>
        <v>0</v>
      </c>
    </row>
    <row r="197" spans="1:14">
      <c r="A197">
        <v>196</v>
      </c>
      <c r="M197" s="7">
        <f t="shared" si="9"/>
        <v>0</v>
      </c>
      <c r="N197" s="7">
        <f t="shared" si="9"/>
        <v>0</v>
      </c>
    </row>
    <row r="198" spans="1:14">
      <c r="A198">
        <v>197</v>
      </c>
      <c r="M198" s="7">
        <f t="shared" si="9"/>
        <v>0</v>
      </c>
      <c r="N198" s="7">
        <f t="shared" si="9"/>
        <v>0</v>
      </c>
    </row>
    <row r="199" spans="1:14">
      <c r="A199">
        <v>198</v>
      </c>
      <c r="M199" s="7">
        <f t="shared" si="9"/>
        <v>0</v>
      </c>
      <c r="N199" s="7">
        <f t="shared" si="9"/>
        <v>0</v>
      </c>
    </row>
    <row r="200" spans="1:14">
      <c r="A200">
        <v>199</v>
      </c>
      <c r="M200" s="7">
        <f t="shared" si="9"/>
        <v>0</v>
      </c>
      <c r="N200" s="7">
        <f t="shared" si="9"/>
        <v>0</v>
      </c>
    </row>
    <row r="201" spans="1:14">
      <c r="A201">
        <v>200</v>
      </c>
      <c r="M201" s="7">
        <f t="shared" si="9"/>
        <v>0</v>
      </c>
      <c r="N201" s="7">
        <f t="shared" si="9"/>
        <v>0</v>
      </c>
    </row>
    <row r="202" spans="1:14">
      <c r="M202" s="7">
        <f t="shared" si="9"/>
        <v>0</v>
      </c>
      <c r="N202" s="7">
        <f t="shared" si="9"/>
        <v>0</v>
      </c>
    </row>
    <row r="203" spans="1:14">
      <c r="M203" s="7">
        <f t="shared" si="9"/>
        <v>0</v>
      </c>
      <c r="N203" s="7">
        <f t="shared" si="9"/>
        <v>0</v>
      </c>
    </row>
    <row r="204" spans="1:14">
      <c r="M204" s="7">
        <f t="shared" si="9"/>
        <v>0</v>
      </c>
      <c r="N204" s="7">
        <f t="shared" si="9"/>
        <v>0</v>
      </c>
    </row>
    <row r="205" spans="1:14">
      <c r="M205" s="7">
        <f t="shared" si="9"/>
        <v>0</v>
      </c>
      <c r="N205" s="7">
        <f t="shared" si="9"/>
        <v>0</v>
      </c>
    </row>
    <row r="206" spans="1:14">
      <c r="M206" s="7">
        <f t="shared" si="9"/>
        <v>0</v>
      </c>
      <c r="N206" s="7">
        <f t="shared" si="9"/>
        <v>0</v>
      </c>
    </row>
    <row r="207" spans="1:14">
      <c r="M207" s="7">
        <f t="shared" si="9"/>
        <v>0</v>
      </c>
      <c r="N207" s="7">
        <f t="shared" si="9"/>
        <v>0</v>
      </c>
    </row>
    <row r="208" spans="1:14">
      <c r="M208" s="7">
        <f t="shared" si="9"/>
        <v>0</v>
      </c>
      <c r="N208" s="7">
        <f t="shared" si="9"/>
        <v>0</v>
      </c>
    </row>
    <row r="209" spans="13:14">
      <c r="M209" s="7">
        <f t="shared" si="9"/>
        <v>0</v>
      </c>
      <c r="N209" s="7">
        <f t="shared" si="9"/>
        <v>0</v>
      </c>
    </row>
    <row r="210" spans="13:14">
      <c r="M210" s="7">
        <f t="shared" si="9"/>
        <v>0</v>
      </c>
      <c r="N210" s="7">
        <f t="shared" si="9"/>
        <v>0</v>
      </c>
    </row>
    <row r="211" spans="13:14">
      <c r="M211" s="7">
        <f t="shared" si="9"/>
        <v>0</v>
      </c>
      <c r="N211" s="7">
        <f t="shared" si="9"/>
        <v>0</v>
      </c>
    </row>
    <row r="212" spans="13:14">
      <c r="M212" s="7">
        <f t="shared" si="9"/>
        <v>0</v>
      </c>
      <c r="N212" s="7">
        <f t="shared" si="9"/>
        <v>0</v>
      </c>
    </row>
    <row r="213" spans="13:14">
      <c r="M213" s="7">
        <f t="shared" si="9"/>
        <v>0</v>
      </c>
      <c r="N213" s="7">
        <f t="shared" si="9"/>
        <v>0</v>
      </c>
    </row>
    <row r="214" spans="13:14">
      <c r="M214" s="7">
        <f t="shared" si="9"/>
        <v>0</v>
      </c>
      <c r="N214" s="7">
        <f t="shared" si="9"/>
        <v>0</v>
      </c>
    </row>
    <row r="215" spans="13:14">
      <c r="M215" s="7">
        <f t="shared" si="9"/>
        <v>0</v>
      </c>
      <c r="N215" s="7">
        <f t="shared" si="9"/>
        <v>0</v>
      </c>
    </row>
    <row r="216" spans="13:14">
      <c r="M216" s="7">
        <f t="shared" si="9"/>
        <v>0</v>
      </c>
      <c r="N216" s="7">
        <f t="shared" si="9"/>
        <v>0</v>
      </c>
    </row>
    <row r="217" spans="13:14">
      <c r="M217" s="7">
        <f t="shared" si="9"/>
        <v>0</v>
      </c>
      <c r="N217" s="7">
        <f t="shared" si="9"/>
        <v>0</v>
      </c>
    </row>
    <row r="218" spans="13:14">
      <c r="M218" s="7">
        <f t="shared" si="9"/>
        <v>0</v>
      </c>
      <c r="N218" s="7">
        <f t="shared" si="9"/>
        <v>0</v>
      </c>
    </row>
    <row r="219" spans="13:14">
      <c r="M219" s="7">
        <f t="shared" si="9"/>
        <v>0</v>
      </c>
      <c r="N219" s="7">
        <f t="shared" si="9"/>
        <v>0</v>
      </c>
    </row>
    <row r="220" spans="13:14">
      <c r="M220" s="7">
        <f t="shared" si="9"/>
        <v>0</v>
      </c>
      <c r="N220" s="7">
        <f t="shared" si="9"/>
        <v>0</v>
      </c>
    </row>
    <row r="221" spans="13:14">
      <c r="M221" s="7">
        <f t="shared" si="9"/>
        <v>0</v>
      </c>
      <c r="N221" s="7">
        <f t="shared" si="9"/>
        <v>0</v>
      </c>
    </row>
    <row r="222" spans="13:14">
      <c r="M222" s="7">
        <f t="shared" si="9"/>
        <v>0</v>
      </c>
      <c r="N222" s="7">
        <f t="shared" si="9"/>
        <v>0</v>
      </c>
    </row>
    <row r="223" spans="13:14">
      <c r="M223" s="7">
        <f t="shared" si="9"/>
        <v>0</v>
      </c>
      <c r="N223" s="7">
        <f t="shared" si="9"/>
        <v>0</v>
      </c>
    </row>
    <row r="224" spans="13:14">
      <c r="M224" s="7">
        <f t="shared" si="9"/>
        <v>0</v>
      </c>
      <c r="N224" s="7">
        <f t="shared" si="9"/>
        <v>0</v>
      </c>
    </row>
    <row r="225" spans="13:14">
      <c r="M225" s="7">
        <f t="shared" si="9"/>
        <v>0</v>
      </c>
      <c r="N225" s="7">
        <f t="shared" si="9"/>
        <v>0</v>
      </c>
    </row>
    <row r="226" spans="13:14">
      <c r="M226" s="7">
        <f t="shared" si="9"/>
        <v>0</v>
      </c>
      <c r="N226" s="7">
        <f t="shared" si="9"/>
        <v>0</v>
      </c>
    </row>
    <row r="227" spans="13:14">
      <c r="M227" s="7">
        <f t="shared" si="9"/>
        <v>0</v>
      </c>
      <c r="N227" s="7">
        <f t="shared" si="9"/>
        <v>0</v>
      </c>
    </row>
    <row r="228" spans="13:14">
      <c r="M228" s="7">
        <f t="shared" si="9"/>
        <v>0</v>
      </c>
      <c r="N228" s="7">
        <f t="shared" si="9"/>
        <v>0</v>
      </c>
    </row>
    <row r="229" spans="13:14">
      <c r="M229" s="7">
        <f t="shared" si="9"/>
        <v>0</v>
      </c>
      <c r="N229" s="7">
        <f t="shared" si="9"/>
        <v>0</v>
      </c>
    </row>
    <row r="230" spans="13:14">
      <c r="M230" s="7">
        <f t="shared" si="9"/>
        <v>0</v>
      </c>
      <c r="N230" s="7">
        <f t="shared" si="9"/>
        <v>0</v>
      </c>
    </row>
    <row r="231" spans="13:14">
      <c r="M231" s="7">
        <f t="shared" si="9"/>
        <v>0</v>
      </c>
      <c r="N231" s="7">
        <f t="shared" si="9"/>
        <v>0</v>
      </c>
    </row>
    <row r="232" spans="13:14">
      <c r="M232" s="7">
        <f t="shared" si="9"/>
        <v>0</v>
      </c>
      <c r="N232" s="7">
        <f t="shared" si="9"/>
        <v>0</v>
      </c>
    </row>
    <row r="233" spans="13:14">
      <c r="M233" s="7">
        <f t="shared" si="9"/>
        <v>0</v>
      </c>
      <c r="N233" s="7">
        <f t="shared" si="9"/>
        <v>0</v>
      </c>
    </row>
    <row r="234" spans="13:14">
      <c r="M234" s="7">
        <f t="shared" si="9"/>
        <v>0</v>
      </c>
      <c r="N234" s="7">
        <f t="shared" si="9"/>
        <v>0</v>
      </c>
    </row>
    <row r="235" spans="13:14">
      <c r="M235" s="7">
        <f t="shared" si="9"/>
        <v>0</v>
      </c>
      <c r="N235" s="7">
        <f t="shared" si="9"/>
        <v>0</v>
      </c>
    </row>
    <row r="236" spans="13:14">
      <c r="M236" s="7">
        <f t="shared" si="9"/>
        <v>0</v>
      </c>
      <c r="N236" s="7">
        <f t="shared" si="9"/>
        <v>0</v>
      </c>
    </row>
    <row r="237" spans="13:14">
      <c r="M237" s="7">
        <f t="shared" si="9"/>
        <v>0</v>
      </c>
      <c r="N237" s="7">
        <f t="shared" si="9"/>
        <v>0</v>
      </c>
    </row>
    <row r="238" spans="13:14">
      <c r="M238" s="7">
        <f t="shared" si="9"/>
        <v>0</v>
      </c>
      <c r="N238" s="7">
        <f t="shared" si="9"/>
        <v>0</v>
      </c>
    </row>
    <row r="239" spans="13:14">
      <c r="M239" s="7">
        <f t="shared" si="9"/>
        <v>0</v>
      </c>
      <c r="N239" s="7">
        <f t="shared" si="9"/>
        <v>0</v>
      </c>
    </row>
    <row r="240" spans="13:14">
      <c r="M240" s="7">
        <f t="shared" si="9"/>
        <v>0</v>
      </c>
      <c r="N240" s="7">
        <f t="shared" si="9"/>
        <v>0</v>
      </c>
    </row>
    <row r="241" spans="13:14">
      <c r="M241" s="7">
        <f t="shared" si="9"/>
        <v>0</v>
      </c>
      <c r="N241" s="7">
        <f t="shared" si="9"/>
        <v>0</v>
      </c>
    </row>
    <row r="242" spans="13:14">
      <c r="M242" s="7">
        <f t="shared" si="9"/>
        <v>0</v>
      </c>
      <c r="N242" s="7">
        <f t="shared" si="9"/>
        <v>0</v>
      </c>
    </row>
    <row r="243" spans="13:14">
      <c r="M243" s="7">
        <f t="shared" si="9"/>
        <v>0</v>
      </c>
      <c r="N243" s="7">
        <f t="shared" si="9"/>
        <v>0</v>
      </c>
    </row>
    <row r="244" spans="13:14">
      <c r="M244" s="7">
        <f t="shared" si="9"/>
        <v>0</v>
      </c>
      <c r="N244" s="7">
        <f t="shared" si="9"/>
        <v>0</v>
      </c>
    </row>
    <row r="245" spans="13:14">
      <c r="M245" s="7">
        <f t="shared" si="9"/>
        <v>0</v>
      </c>
      <c r="N245" s="7">
        <f t="shared" si="9"/>
        <v>0</v>
      </c>
    </row>
    <row r="246" spans="13:14">
      <c r="M246" s="7">
        <f t="shared" si="9"/>
        <v>0</v>
      </c>
      <c r="N246" s="7">
        <f t="shared" si="9"/>
        <v>0</v>
      </c>
    </row>
    <row r="247" spans="13:14">
      <c r="M247" s="7">
        <f t="shared" si="9"/>
        <v>0</v>
      </c>
      <c r="N247" s="7">
        <f t="shared" si="9"/>
        <v>0</v>
      </c>
    </row>
    <row r="248" spans="13:14">
      <c r="M248" s="7">
        <f t="shared" si="9"/>
        <v>0</v>
      </c>
      <c r="N248" s="7">
        <f t="shared" si="9"/>
        <v>0</v>
      </c>
    </row>
    <row r="249" spans="13:14">
      <c r="M249" s="7">
        <f t="shared" si="9"/>
        <v>0</v>
      </c>
      <c r="N249" s="7">
        <f t="shared" si="9"/>
        <v>0</v>
      </c>
    </row>
    <row r="250" spans="13:14">
      <c r="M250" s="7">
        <f t="shared" si="9"/>
        <v>0</v>
      </c>
      <c r="N250" s="7">
        <f t="shared" si="9"/>
        <v>0</v>
      </c>
    </row>
    <row r="251" spans="13:14">
      <c r="M251" s="7">
        <f t="shared" si="9"/>
        <v>0</v>
      </c>
      <c r="N251" s="7">
        <f t="shared" si="9"/>
        <v>0</v>
      </c>
    </row>
    <row r="252" spans="13:14">
      <c r="M252" s="7">
        <f t="shared" si="9"/>
        <v>0</v>
      </c>
      <c r="N252" s="7">
        <f t="shared" si="9"/>
        <v>0</v>
      </c>
    </row>
    <row r="253" spans="13:14">
      <c r="M253" s="7">
        <f t="shared" si="9"/>
        <v>0</v>
      </c>
      <c r="N253" s="7">
        <f t="shared" si="9"/>
        <v>0</v>
      </c>
    </row>
    <row r="254" spans="13:14">
      <c r="M254" s="7">
        <f t="shared" si="9"/>
        <v>0</v>
      </c>
      <c r="N254" s="7">
        <f t="shared" si="9"/>
        <v>0</v>
      </c>
    </row>
    <row r="255" spans="13:14">
      <c r="M255" s="7">
        <f t="shared" si="9"/>
        <v>0</v>
      </c>
      <c r="N255" s="7">
        <f t="shared" si="9"/>
        <v>0</v>
      </c>
    </row>
    <row r="256" spans="13:14">
      <c r="M256" s="7">
        <f t="shared" si="9"/>
        <v>0</v>
      </c>
      <c r="N256" s="7">
        <f t="shared" si="9"/>
        <v>0</v>
      </c>
    </row>
    <row r="257" spans="13:14">
      <c r="M257" s="7">
        <f t="shared" si="9"/>
        <v>0</v>
      </c>
      <c r="N257" s="7">
        <f t="shared" si="9"/>
        <v>0</v>
      </c>
    </row>
    <row r="258" spans="13:14">
      <c r="M258" s="7">
        <f t="shared" si="9"/>
        <v>0</v>
      </c>
      <c r="N258" s="7">
        <f t="shared" si="9"/>
        <v>0</v>
      </c>
    </row>
    <row r="259" spans="13:14">
      <c r="M259" s="7">
        <f t="shared" ref="M259:N322" si="10">B259-B258</f>
        <v>0</v>
      </c>
      <c r="N259" s="7">
        <f t="shared" si="10"/>
        <v>0</v>
      </c>
    </row>
    <row r="260" spans="13:14">
      <c r="M260" s="7">
        <f t="shared" si="10"/>
        <v>0</v>
      </c>
      <c r="N260" s="7">
        <f t="shared" si="10"/>
        <v>0</v>
      </c>
    </row>
    <row r="261" spans="13:14">
      <c r="M261" s="7">
        <f t="shared" si="10"/>
        <v>0</v>
      </c>
      <c r="N261" s="7">
        <f t="shared" si="10"/>
        <v>0</v>
      </c>
    </row>
    <row r="262" spans="13:14">
      <c r="M262" s="7">
        <f t="shared" si="10"/>
        <v>0</v>
      </c>
      <c r="N262" s="7">
        <f t="shared" si="10"/>
        <v>0</v>
      </c>
    </row>
    <row r="263" spans="13:14">
      <c r="M263" s="7">
        <f t="shared" si="10"/>
        <v>0</v>
      </c>
      <c r="N263" s="7">
        <f t="shared" si="10"/>
        <v>0</v>
      </c>
    </row>
    <row r="264" spans="13:14">
      <c r="M264" s="7">
        <f t="shared" si="10"/>
        <v>0</v>
      </c>
      <c r="N264" s="7">
        <f t="shared" si="10"/>
        <v>0</v>
      </c>
    </row>
    <row r="265" spans="13:14">
      <c r="M265" s="7">
        <f t="shared" si="10"/>
        <v>0</v>
      </c>
      <c r="N265" s="7">
        <f t="shared" si="10"/>
        <v>0</v>
      </c>
    </row>
    <row r="266" spans="13:14">
      <c r="M266" s="7">
        <f t="shared" si="10"/>
        <v>0</v>
      </c>
      <c r="N266" s="7">
        <f t="shared" si="10"/>
        <v>0</v>
      </c>
    </row>
    <row r="267" spans="13:14">
      <c r="M267" s="7">
        <f t="shared" si="10"/>
        <v>0</v>
      </c>
      <c r="N267" s="7">
        <f t="shared" si="10"/>
        <v>0</v>
      </c>
    </row>
    <row r="268" spans="13:14">
      <c r="M268" s="7">
        <f t="shared" si="10"/>
        <v>0</v>
      </c>
      <c r="N268" s="7">
        <f t="shared" si="10"/>
        <v>0</v>
      </c>
    </row>
    <row r="269" spans="13:14">
      <c r="M269" s="7">
        <f t="shared" si="10"/>
        <v>0</v>
      </c>
      <c r="N269" s="7">
        <f t="shared" si="10"/>
        <v>0</v>
      </c>
    </row>
    <row r="270" spans="13:14">
      <c r="M270" s="7">
        <f t="shared" si="10"/>
        <v>0</v>
      </c>
      <c r="N270" s="7">
        <f t="shared" si="10"/>
        <v>0</v>
      </c>
    </row>
    <row r="271" spans="13:14">
      <c r="M271" s="7">
        <f t="shared" si="10"/>
        <v>0</v>
      </c>
      <c r="N271" s="7">
        <f t="shared" si="10"/>
        <v>0</v>
      </c>
    </row>
    <row r="272" spans="13:14">
      <c r="M272" s="7">
        <f t="shared" si="10"/>
        <v>0</v>
      </c>
      <c r="N272" s="7">
        <f t="shared" si="10"/>
        <v>0</v>
      </c>
    </row>
    <row r="273" spans="13:14">
      <c r="M273" s="7">
        <f t="shared" si="10"/>
        <v>0</v>
      </c>
      <c r="N273" s="7">
        <f t="shared" si="10"/>
        <v>0</v>
      </c>
    </row>
    <row r="274" spans="13:14">
      <c r="M274" s="7">
        <f t="shared" si="10"/>
        <v>0</v>
      </c>
      <c r="N274" s="7">
        <f t="shared" si="10"/>
        <v>0</v>
      </c>
    </row>
    <row r="275" spans="13:14">
      <c r="M275" s="7">
        <f t="shared" si="10"/>
        <v>0</v>
      </c>
      <c r="N275" s="7">
        <f t="shared" si="10"/>
        <v>0</v>
      </c>
    </row>
    <row r="276" spans="13:14">
      <c r="M276" s="7">
        <f t="shared" si="10"/>
        <v>0</v>
      </c>
      <c r="N276" s="7">
        <f t="shared" si="10"/>
        <v>0</v>
      </c>
    </row>
    <row r="277" spans="13:14">
      <c r="M277" s="7">
        <f t="shared" si="10"/>
        <v>0</v>
      </c>
      <c r="N277" s="7">
        <f t="shared" si="10"/>
        <v>0</v>
      </c>
    </row>
    <row r="278" spans="13:14">
      <c r="M278" s="7">
        <f t="shared" si="10"/>
        <v>0</v>
      </c>
      <c r="N278" s="7">
        <f t="shared" si="10"/>
        <v>0</v>
      </c>
    </row>
    <row r="279" spans="13:14">
      <c r="M279" s="7">
        <f t="shared" si="10"/>
        <v>0</v>
      </c>
      <c r="N279" s="7">
        <f t="shared" si="10"/>
        <v>0</v>
      </c>
    </row>
    <row r="280" spans="13:14">
      <c r="M280" s="7">
        <f t="shared" si="10"/>
        <v>0</v>
      </c>
      <c r="N280" s="7">
        <f t="shared" si="10"/>
        <v>0</v>
      </c>
    </row>
    <row r="281" spans="13:14">
      <c r="M281" s="7">
        <f t="shared" si="10"/>
        <v>0</v>
      </c>
      <c r="N281" s="7">
        <f t="shared" si="10"/>
        <v>0</v>
      </c>
    </row>
    <row r="282" spans="13:14">
      <c r="M282" s="7">
        <f t="shared" si="10"/>
        <v>0</v>
      </c>
      <c r="N282" s="7">
        <f t="shared" si="10"/>
        <v>0</v>
      </c>
    </row>
    <row r="283" spans="13:14">
      <c r="M283" s="7">
        <f t="shared" si="10"/>
        <v>0</v>
      </c>
      <c r="N283" s="7">
        <f t="shared" si="10"/>
        <v>0</v>
      </c>
    </row>
    <row r="284" spans="13:14">
      <c r="M284" s="7">
        <f t="shared" si="10"/>
        <v>0</v>
      </c>
      <c r="N284" s="7">
        <f t="shared" si="10"/>
        <v>0</v>
      </c>
    </row>
    <row r="285" spans="13:14">
      <c r="M285" s="7">
        <f t="shared" si="10"/>
        <v>0</v>
      </c>
      <c r="N285" s="7">
        <f t="shared" si="10"/>
        <v>0</v>
      </c>
    </row>
    <row r="286" spans="13:14">
      <c r="M286" s="7">
        <f t="shared" si="10"/>
        <v>0</v>
      </c>
      <c r="N286" s="7">
        <f t="shared" si="10"/>
        <v>0</v>
      </c>
    </row>
    <row r="287" spans="13:14">
      <c r="M287" s="7">
        <f t="shared" si="10"/>
        <v>0</v>
      </c>
      <c r="N287" s="7">
        <f t="shared" si="10"/>
        <v>0</v>
      </c>
    </row>
    <row r="288" spans="13:14">
      <c r="M288" s="7">
        <f t="shared" si="10"/>
        <v>0</v>
      </c>
      <c r="N288" s="7">
        <f t="shared" si="10"/>
        <v>0</v>
      </c>
    </row>
    <row r="289" spans="13:14">
      <c r="M289" s="7">
        <f t="shared" si="10"/>
        <v>0</v>
      </c>
      <c r="N289" s="7">
        <f t="shared" si="10"/>
        <v>0</v>
      </c>
    </row>
    <row r="290" spans="13:14">
      <c r="M290" s="7">
        <f t="shared" si="10"/>
        <v>0</v>
      </c>
      <c r="N290" s="7">
        <f t="shared" si="10"/>
        <v>0</v>
      </c>
    </row>
    <row r="291" spans="13:14">
      <c r="M291" s="7">
        <f t="shared" si="10"/>
        <v>0</v>
      </c>
      <c r="N291" s="7">
        <f t="shared" si="10"/>
        <v>0</v>
      </c>
    </row>
    <row r="292" spans="13:14">
      <c r="M292" s="7">
        <f t="shared" si="10"/>
        <v>0</v>
      </c>
      <c r="N292" s="7">
        <f t="shared" si="10"/>
        <v>0</v>
      </c>
    </row>
    <row r="293" spans="13:14">
      <c r="M293" s="7">
        <f t="shared" si="10"/>
        <v>0</v>
      </c>
      <c r="N293" s="7">
        <f t="shared" si="10"/>
        <v>0</v>
      </c>
    </row>
    <row r="294" spans="13:14">
      <c r="M294" s="7">
        <f t="shared" si="10"/>
        <v>0</v>
      </c>
      <c r="N294" s="7">
        <f t="shared" si="10"/>
        <v>0</v>
      </c>
    </row>
    <row r="295" spans="13:14">
      <c r="M295" s="7">
        <f t="shared" si="10"/>
        <v>0</v>
      </c>
      <c r="N295" s="7">
        <f t="shared" si="10"/>
        <v>0</v>
      </c>
    </row>
    <row r="296" spans="13:14">
      <c r="M296" s="7">
        <f t="shared" si="10"/>
        <v>0</v>
      </c>
      <c r="N296" s="7">
        <f t="shared" si="10"/>
        <v>0</v>
      </c>
    </row>
    <row r="297" spans="13:14">
      <c r="M297" s="7">
        <f t="shared" si="10"/>
        <v>0</v>
      </c>
      <c r="N297" s="7">
        <f t="shared" si="10"/>
        <v>0</v>
      </c>
    </row>
    <row r="298" spans="13:14">
      <c r="M298" s="7">
        <f t="shared" si="10"/>
        <v>0</v>
      </c>
      <c r="N298" s="7">
        <f t="shared" si="10"/>
        <v>0</v>
      </c>
    </row>
    <row r="299" spans="13:14">
      <c r="M299" s="7">
        <f t="shared" si="10"/>
        <v>0</v>
      </c>
      <c r="N299" s="7">
        <f t="shared" si="10"/>
        <v>0</v>
      </c>
    </row>
    <row r="300" spans="13:14">
      <c r="M300" s="7">
        <f t="shared" si="10"/>
        <v>0</v>
      </c>
      <c r="N300" s="7">
        <f t="shared" si="10"/>
        <v>0</v>
      </c>
    </row>
    <row r="301" spans="13:14">
      <c r="M301" s="7">
        <f t="shared" si="10"/>
        <v>0</v>
      </c>
      <c r="N301" s="7">
        <f t="shared" si="10"/>
        <v>0</v>
      </c>
    </row>
    <row r="302" spans="13:14">
      <c r="M302" s="7">
        <f t="shared" si="10"/>
        <v>0</v>
      </c>
      <c r="N302" s="7">
        <f t="shared" si="10"/>
        <v>0</v>
      </c>
    </row>
    <row r="303" spans="13:14">
      <c r="M303" s="7">
        <f t="shared" si="10"/>
        <v>0</v>
      </c>
      <c r="N303" s="7">
        <f t="shared" si="10"/>
        <v>0</v>
      </c>
    </row>
    <row r="304" spans="13:14">
      <c r="M304" s="7">
        <f t="shared" si="10"/>
        <v>0</v>
      </c>
      <c r="N304" s="7">
        <f t="shared" si="10"/>
        <v>0</v>
      </c>
    </row>
    <row r="305" spans="13:14">
      <c r="M305" s="7">
        <f t="shared" si="10"/>
        <v>0</v>
      </c>
      <c r="N305" s="7">
        <f t="shared" si="10"/>
        <v>0</v>
      </c>
    </row>
    <row r="306" spans="13:14">
      <c r="M306" s="7">
        <f t="shared" si="10"/>
        <v>0</v>
      </c>
      <c r="N306" s="7">
        <f t="shared" si="10"/>
        <v>0</v>
      </c>
    </row>
    <row r="307" spans="13:14">
      <c r="M307" s="7">
        <f t="shared" si="10"/>
        <v>0</v>
      </c>
      <c r="N307" s="7">
        <f t="shared" si="10"/>
        <v>0</v>
      </c>
    </row>
    <row r="308" spans="13:14">
      <c r="M308" s="7">
        <f t="shared" si="10"/>
        <v>0</v>
      </c>
      <c r="N308" s="7">
        <f t="shared" si="10"/>
        <v>0</v>
      </c>
    </row>
    <row r="309" spans="13:14">
      <c r="M309" s="7">
        <f t="shared" si="10"/>
        <v>0</v>
      </c>
      <c r="N309" s="7">
        <f t="shared" si="10"/>
        <v>0</v>
      </c>
    </row>
    <row r="310" spans="13:14">
      <c r="M310" s="7">
        <f t="shared" si="10"/>
        <v>0</v>
      </c>
      <c r="N310" s="7">
        <f t="shared" si="10"/>
        <v>0</v>
      </c>
    </row>
    <row r="311" spans="13:14">
      <c r="M311" s="7">
        <f t="shared" si="10"/>
        <v>0</v>
      </c>
      <c r="N311" s="7">
        <f t="shared" si="10"/>
        <v>0</v>
      </c>
    </row>
    <row r="312" spans="13:14">
      <c r="M312" s="7">
        <f t="shared" si="10"/>
        <v>0</v>
      </c>
      <c r="N312" s="7">
        <f t="shared" si="10"/>
        <v>0</v>
      </c>
    </row>
    <row r="313" spans="13:14">
      <c r="M313" s="7">
        <f t="shared" si="10"/>
        <v>0</v>
      </c>
      <c r="N313" s="7">
        <f t="shared" si="10"/>
        <v>0</v>
      </c>
    </row>
    <row r="314" spans="13:14">
      <c r="M314" s="7">
        <f t="shared" si="10"/>
        <v>0</v>
      </c>
      <c r="N314" s="7">
        <f t="shared" si="10"/>
        <v>0</v>
      </c>
    </row>
    <row r="315" spans="13:14">
      <c r="M315" s="7">
        <f t="shared" si="10"/>
        <v>0</v>
      </c>
      <c r="N315" s="7">
        <f t="shared" si="10"/>
        <v>0</v>
      </c>
    </row>
    <row r="316" spans="13:14">
      <c r="M316" s="7">
        <f t="shared" si="10"/>
        <v>0</v>
      </c>
      <c r="N316" s="7">
        <f t="shared" si="10"/>
        <v>0</v>
      </c>
    </row>
    <row r="317" spans="13:14">
      <c r="M317" s="7">
        <f t="shared" si="10"/>
        <v>0</v>
      </c>
      <c r="N317" s="7">
        <f t="shared" si="10"/>
        <v>0</v>
      </c>
    </row>
    <row r="318" spans="13:14">
      <c r="M318" s="7">
        <f t="shared" si="10"/>
        <v>0</v>
      </c>
      <c r="N318" s="7">
        <f t="shared" si="10"/>
        <v>0</v>
      </c>
    </row>
    <row r="319" spans="13:14">
      <c r="M319" s="7">
        <f t="shared" si="10"/>
        <v>0</v>
      </c>
      <c r="N319" s="7">
        <f t="shared" si="10"/>
        <v>0</v>
      </c>
    </row>
    <row r="320" spans="13:14">
      <c r="M320" s="7">
        <f t="shared" si="10"/>
        <v>0</v>
      </c>
      <c r="N320" s="7">
        <f t="shared" si="10"/>
        <v>0</v>
      </c>
    </row>
    <row r="321" spans="13:14">
      <c r="M321" s="7">
        <f t="shared" si="10"/>
        <v>0</v>
      </c>
      <c r="N321" s="7">
        <f t="shared" si="10"/>
        <v>0</v>
      </c>
    </row>
    <row r="322" spans="13:14">
      <c r="M322" s="7">
        <f t="shared" si="10"/>
        <v>0</v>
      </c>
      <c r="N322" s="7">
        <f t="shared" si="10"/>
        <v>0</v>
      </c>
    </row>
    <row r="323" spans="13:14">
      <c r="M323" s="7">
        <f t="shared" ref="M323:N386" si="11">B323-B322</f>
        <v>0</v>
      </c>
      <c r="N323" s="7">
        <f t="shared" si="11"/>
        <v>0</v>
      </c>
    </row>
    <row r="324" spans="13:14">
      <c r="M324" s="7">
        <f t="shared" si="11"/>
        <v>0</v>
      </c>
      <c r="N324" s="7">
        <f t="shared" si="11"/>
        <v>0</v>
      </c>
    </row>
    <row r="325" spans="13:14">
      <c r="M325" s="7">
        <f t="shared" si="11"/>
        <v>0</v>
      </c>
      <c r="N325" s="7">
        <f t="shared" si="11"/>
        <v>0</v>
      </c>
    </row>
    <row r="326" spans="13:14">
      <c r="M326" s="7">
        <f t="shared" si="11"/>
        <v>0</v>
      </c>
      <c r="N326" s="7">
        <f t="shared" si="11"/>
        <v>0</v>
      </c>
    </row>
    <row r="327" spans="13:14">
      <c r="M327" s="7">
        <f t="shared" si="11"/>
        <v>0</v>
      </c>
      <c r="N327" s="7">
        <f t="shared" si="11"/>
        <v>0</v>
      </c>
    </row>
    <row r="328" spans="13:14">
      <c r="M328" s="7">
        <f t="shared" si="11"/>
        <v>0</v>
      </c>
      <c r="N328" s="7">
        <f t="shared" si="11"/>
        <v>0</v>
      </c>
    </row>
    <row r="329" spans="13:14">
      <c r="M329" s="7">
        <f t="shared" si="11"/>
        <v>0</v>
      </c>
      <c r="N329" s="7">
        <f t="shared" si="11"/>
        <v>0</v>
      </c>
    </row>
    <row r="330" spans="13:14">
      <c r="M330" s="7">
        <f t="shared" si="11"/>
        <v>0</v>
      </c>
      <c r="N330" s="7">
        <f t="shared" si="11"/>
        <v>0</v>
      </c>
    </row>
    <row r="331" spans="13:14">
      <c r="M331" s="7">
        <f t="shared" si="11"/>
        <v>0</v>
      </c>
      <c r="N331" s="7">
        <f t="shared" si="11"/>
        <v>0</v>
      </c>
    </row>
    <row r="332" spans="13:14">
      <c r="M332" s="7">
        <f t="shared" si="11"/>
        <v>0</v>
      </c>
      <c r="N332" s="7">
        <f t="shared" si="11"/>
        <v>0</v>
      </c>
    </row>
    <row r="333" spans="13:14">
      <c r="M333" s="7">
        <f t="shared" si="11"/>
        <v>0</v>
      </c>
      <c r="N333" s="7">
        <f t="shared" si="11"/>
        <v>0</v>
      </c>
    </row>
    <row r="334" spans="13:14">
      <c r="M334" s="7">
        <f t="shared" si="11"/>
        <v>0</v>
      </c>
      <c r="N334" s="7">
        <f t="shared" si="11"/>
        <v>0</v>
      </c>
    </row>
    <row r="335" spans="13:14">
      <c r="M335" s="7">
        <f t="shared" si="11"/>
        <v>0</v>
      </c>
      <c r="N335" s="7">
        <f t="shared" si="11"/>
        <v>0</v>
      </c>
    </row>
    <row r="336" spans="13:14">
      <c r="M336" s="7">
        <f t="shared" si="11"/>
        <v>0</v>
      </c>
      <c r="N336" s="7">
        <f t="shared" si="11"/>
        <v>0</v>
      </c>
    </row>
    <row r="337" spans="13:14">
      <c r="M337" s="7">
        <f t="shared" si="11"/>
        <v>0</v>
      </c>
      <c r="N337" s="7">
        <f t="shared" si="11"/>
        <v>0</v>
      </c>
    </row>
    <row r="338" spans="13:14">
      <c r="M338" s="7">
        <f t="shared" si="11"/>
        <v>0</v>
      </c>
      <c r="N338" s="7">
        <f t="shared" si="11"/>
        <v>0</v>
      </c>
    </row>
    <row r="339" spans="13:14">
      <c r="M339" s="7">
        <f t="shared" si="11"/>
        <v>0</v>
      </c>
      <c r="N339" s="7">
        <f t="shared" si="11"/>
        <v>0</v>
      </c>
    </row>
    <row r="340" spans="13:14">
      <c r="M340" s="7">
        <f t="shared" si="11"/>
        <v>0</v>
      </c>
      <c r="N340" s="7">
        <f t="shared" si="11"/>
        <v>0</v>
      </c>
    </row>
    <row r="341" spans="13:14">
      <c r="M341" s="7">
        <f t="shared" si="11"/>
        <v>0</v>
      </c>
      <c r="N341" s="7">
        <f t="shared" si="11"/>
        <v>0</v>
      </c>
    </row>
    <row r="342" spans="13:14">
      <c r="M342" s="7">
        <f t="shared" si="11"/>
        <v>0</v>
      </c>
      <c r="N342" s="7">
        <f t="shared" si="11"/>
        <v>0</v>
      </c>
    </row>
    <row r="343" spans="13:14">
      <c r="M343" s="7">
        <f t="shared" si="11"/>
        <v>0</v>
      </c>
      <c r="N343" s="7">
        <f t="shared" si="11"/>
        <v>0</v>
      </c>
    </row>
    <row r="344" spans="13:14">
      <c r="M344" s="7">
        <f t="shared" si="11"/>
        <v>0</v>
      </c>
      <c r="N344" s="7">
        <f t="shared" si="11"/>
        <v>0</v>
      </c>
    </row>
    <row r="345" spans="13:14">
      <c r="M345" s="7">
        <f t="shared" si="11"/>
        <v>0</v>
      </c>
      <c r="N345" s="7">
        <f t="shared" si="11"/>
        <v>0</v>
      </c>
    </row>
    <row r="346" spans="13:14">
      <c r="M346" s="7">
        <f t="shared" si="11"/>
        <v>0</v>
      </c>
      <c r="N346" s="7">
        <f t="shared" si="11"/>
        <v>0</v>
      </c>
    </row>
    <row r="347" spans="13:14">
      <c r="M347" s="7">
        <f t="shared" si="11"/>
        <v>0</v>
      </c>
      <c r="N347" s="7">
        <f t="shared" si="11"/>
        <v>0</v>
      </c>
    </row>
    <row r="348" spans="13:14">
      <c r="M348" s="7">
        <f t="shared" si="11"/>
        <v>0</v>
      </c>
      <c r="N348" s="7">
        <f t="shared" si="11"/>
        <v>0</v>
      </c>
    </row>
    <row r="349" spans="13:14">
      <c r="M349" s="7">
        <f t="shared" si="11"/>
        <v>0</v>
      </c>
      <c r="N349" s="7">
        <f t="shared" si="11"/>
        <v>0</v>
      </c>
    </row>
    <row r="350" spans="13:14">
      <c r="M350" s="7">
        <f t="shared" si="11"/>
        <v>0</v>
      </c>
      <c r="N350" s="7">
        <f t="shared" si="11"/>
        <v>0</v>
      </c>
    </row>
    <row r="351" spans="13:14">
      <c r="M351" s="7">
        <f t="shared" si="11"/>
        <v>0</v>
      </c>
      <c r="N351" s="7">
        <f t="shared" si="11"/>
        <v>0</v>
      </c>
    </row>
    <row r="352" spans="13:14">
      <c r="M352" s="7">
        <f t="shared" si="11"/>
        <v>0</v>
      </c>
      <c r="N352" s="7">
        <f t="shared" si="11"/>
        <v>0</v>
      </c>
    </row>
    <row r="353" spans="13:14">
      <c r="M353" s="7">
        <f t="shared" si="11"/>
        <v>0</v>
      </c>
      <c r="N353" s="7">
        <f t="shared" si="11"/>
        <v>0</v>
      </c>
    </row>
    <row r="354" spans="13:14">
      <c r="M354" s="7">
        <f t="shared" si="11"/>
        <v>0</v>
      </c>
      <c r="N354" s="7">
        <f t="shared" si="11"/>
        <v>0</v>
      </c>
    </row>
    <row r="355" spans="13:14">
      <c r="M355" s="7">
        <f t="shared" si="11"/>
        <v>0</v>
      </c>
      <c r="N355" s="7">
        <f t="shared" si="11"/>
        <v>0</v>
      </c>
    </row>
    <row r="356" spans="13:14">
      <c r="M356" s="7">
        <f t="shared" si="11"/>
        <v>0</v>
      </c>
      <c r="N356" s="7">
        <f t="shared" si="11"/>
        <v>0</v>
      </c>
    </row>
    <row r="357" spans="13:14">
      <c r="M357" s="7">
        <f t="shared" si="11"/>
        <v>0</v>
      </c>
      <c r="N357" s="7">
        <f t="shared" si="11"/>
        <v>0</v>
      </c>
    </row>
    <row r="358" spans="13:14">
      <c r="M358" s="7">
        <f t="shared" si="11"/>
        <v>0</v>
      </c>
      <c r="N358" s="7">
        <f t="shared" si="11"/>
        <v>0</v>
      </c>
    </row>
    <row r="359" spans="13:14">
      <c r="M359" s="7">
        <f t="shared" si="11"/>
        <v>0</v>
      </c>
      <c r="N359" s="7">
        <f t="shared" si="11"/>
        <v>0</v>
      </c>
    </row>
    <row r="360" spans="13:14">
      <c r="M360" s="7">
        <f t="shared" si="11"/>
        <v>0</v>
      </c>
      <c r="N360" s="7">
        <f t="shared" si="11"/>
        <v>0</v>
      </c>
    </row>
    <row r="361" spans="13:14">
      <c r="M361" s="7">
        <f t="shared" si="11"/>
        <v>0</v>
      </c>
      <c r="N361" s="7">
        <f t="shared" si="11"/>
        <v>0</v>
      </c>
    </row>
    <row r="362" spans="13:14">
      <c r="M362" s="7">
        <f t="shared" si="11"/>
        <v>0</v>
      </c>
      <c r="N362" s="7">
        <f t="shared" si="11"/>
        <v>0</v>
      </c>
    </row>
    <row r="363" spans="13:14">
      <c r="M363" s="7">
        <f t="shared" si="11"/>
        <v>0</v>
      </c>
      <c r="N363" s="7">
        <f t="shared" si="11"/>
        <v>0</v>
      </c>
    </row>
    <row r="364" spans="13:14">
      <c r="M364" s="7">
        <f t="shared" si="11"/>
        <v>0</v>
      </c>
      <c r="N364" s="7">
        <f t="shared" si="11"/>
        <v>0</v>
      </c>
    </row>
    <row r="365" spans="13:14">
      <c r="M365" s="7">
        <f t="shared" si="11"/>
        <v>0</v>
      </c>
      <c r="N365" s="7">
        <f t="shared" si="11"/>
        <v>0</v>
      </c>
    </row>
    <row r="366" spans="13:14">
      <c r="M366" s="7">
        <f t="shared" si="11"/>
        <v>0</v>
      </c>
      <c r="N366" s="7">
        <f t="shared" si="11"/>
        <v>0</v>
      </c>
    </row>
    <row r="367" spans="13:14">
      <c r="M367" s="7">
        <f t="shared" si="11"/>
        <v>0</v>
      </c>
      <c r="N367" s="7">
        <f t="shared" si="11"/>
        <v>0</v>
      </c>
    </row>
    <row r="368" spans="13:14">
      <c r="M368" s="7">
        <f t="shared" si="11"/>
        <v>0</v>
      </c>
      <c r="N368" s="7">
        <f t="shared" si="11"/>
        <v>0</v>
      </c>
    </row>
    <row r="369" spans="13:14">
      <c r="M369" s="7">
        <f t="shared" si="11"/>
        <v>0</v>
      </c>
      <c r="N369" s="7">
        <f t="shared" si="11"/>
        <v>0</v>
      </c>
    </row>
    <row r="370" spans="13:14">
      <c r="M370" s="7">
        <f t="shared" si="11"/>
        <v>0</v>
      </c>
      <c r="N370" s="7">
        <f t="shared" si="11"/>
        <v>0</v>
      </c>
    </row>
    <row r="371" spans="13:14">
      <c r="M371" s="7">
        <f t="shared" si="11"/>
        <v>0</v>
      </c>
      <c r="N371" s="7">
        <f t="shared" si="11"/>
        <v>0</v>
      </c>
    </row>
    <row r="372" spans="13:14">
      <c r="M372" s="7">
        <f t="shared" si="11"/>
        <v>0</v>
      </c>
      <c r="N372" s="7">
        <f t="shared" si="11"/>
        <v>0</v>
      </c>
    </row>
    <row r="373" spans="13:14">
      <c r="M373" s="7">
        <f t="shared" si="11"/>
        <v>0</v>
      </c>
      <c r="N373" s="7">
        <f t="shared" si="11"/>
        <v>0</v>
      </c>
    </row>
    <row r="374" spans="13:14">
      <c r="M374" s="7">
        <f t="shared" si="11"/>
        <v>0</v>
      </c>
      <c r="N374" s="7">
        <f t="shared" si="11"/>
        <v>0</v>
      </c>
    </row>
    <row r="375" spans="13:14">
      <c r="M375" s="7">
        <f t="shared" si="11"/>
        <v>0</v>
      </c>
      <c r="N375" s="7">
        <f t="shared" si="11"/>
        <v>0</v>
      </c>
    </row>
    <row r="376" spans="13:14">
      <c r="M376" s="7">
        <f t="shared" si="11"/>
        <v>0</v>
      </c>
      <c r="N376" s="7">
        <f t="shared" si="11"/>
        <v>0</v>
      </c>
    </row>
    <row r="377" spans="13:14">
      <c r="M377" s="7">
        <f t="shared" si="11"/>
        <v>0</v>
      </c>
      <c r="N377" s="7">
        <f t="shared" si="11"/>
        <v>0</v>
      </c>
    </row>
    <row r="378" spans="13:14">
      <c r="M378" s="7">
        <f t="shared" si="11"/>
        <v>0</v>
      </c>
      <c r="N378" s="7">
        <f t="shared" si="11"/>
        <v>0</v>
      </c>
    </row>
    <row r="379" spans="13:14">
      <c r="M379" s="7">
        <f t="shared" si="11"/>
        <v>0</v>
      </c>
      <c r="N379" s="7">
        <f t="shared" si="11"/>
        <v>0</v>
      </c>
    </row>
    <row r="380" spans="13:14">
      <c r="M380" s="7">
        <f t="shared" si="11"/>
        <v>0</v>
      </c>
      <c r="N380" s="7">
        <f t="shared" si="11"/>
        <v>0</v>
      </c>
    </row>
    <row r="381" spans="13:14">
      <c r="M381" s="7">
        <f t="shared" si="11"/>
        <v>0</v>
      </c>
      <c r="N381" s="7">
        <f t="shared" si="11"/>
        <v>0</v>
      </c>
    </row>
    <row r="382" spans="13:14">
      <c r="M382" s="7">
        <f t="shared" si="11"/>
        <v>0</v>
      </c>
      <c r="N382" s="7">
        <f t="shared" si="11"/>
        <v>0</v>
      </c>
    </row>
    <row r="383" spans="13:14">
      <c r="M383" s="7">
        <f t="shared" si="11"/>
        <v>0</v>
      </c>
      <c r="N383" s="7">
        <f t="shared" si="11"/>
        <v>0</v>
      </c>
    </row>
    <row r="384" spans="13:14">
      <c r="M384" s="7">
        <f t="shared" si="11"/>
        <v>0</v>
      </c>
      <c r="N384" s="7">
        <f t="shared" si="11"/>
        <v>0</v>
      </c>
    </row>
    <row r="385" spans="13:14">
      <c r="M385" s="7">
        <f t="shared" si="11"/>
        <v>0</v>
      </c>
      <c r="N385" s="7">
        <f t="shared" si="11"/>
        <v>0</v>
      </c>
    </row>
    <row r="386" spans="13:14">
      <c r="M386" s="7">
        <f t="shared" si="11"/>
        <v>0</v>
      </c>
      <c r="N386" s="7">
        <f t="shared" si="11"/>
        <v>0</v>
      </c>
    </row>
    <row r="387" spans="13:14">
      <c r="M387" s="7">
        <f t="shared" ref="M387:N450" si="12">B387-B386</f>
        <v>0</v>
      </c>
      <c r="N387" s="7">
        <f t="shared" si="12"/>
        <v>0</v>
      </c>
    </row>
    <row r="388" spans="13:14">
      <c r="M388" s="7">
        <f t="shared" si="12"/>
        <v>0</v>
      </c>
      <c r="N388" s="7">
        <f t="shared" si="12"/>
        <v>0</v>
      </c>
    </row>
    <row r="389" spans="13:14">
      <c r="M389" s="7">
        <f t="shared" si="12"/>
        <v>0</v>
      </c>
      <c r="N389" s="7">
        <f t="shared" si="12"/>
        <v>0</v>
      </c>
    </row>
    <row r="390" spans="13:14">
      <c r="M390" s="7">
        <f t="shared" si="12"/>
        <v>0</v>
      </c>
      <c r="N390" s="7">
        <f t="shared" si="12"/>
        <v>0</v>
      </c>
    </row>
    <row r="391" spans="13:14">
      <c r="M391" s="7">
        <f t="shared" si="12"/>
        <v>0</v>
      </c>
      <c r="N391" s="7">
        <f t="shared" si="12"/>
        <v>0</v>
      </c>
    </row>
    <row r="392" spans="13:14">
      <c r="M392" s="7">
        <f t="shared" si="12"/>
        <v>0</v>
      </c>
      <c r="N392" s="7">
        <f t="shared" si="12"/>
        <v>0</v>
      </c>
    </row>
    <row r="393" spans="13:14">
      <c r="M393" s="7">
        <f t="shared" si="12"/>
        <v>0</v>
      </c>
      <c r="N393" s="7">
        <f t="shared" si="12"/>
        <v>0</v>
      </c>
    </row>
    <row r="394" spans="13:14">
      <c r="M394" s="7">
        <f t="shared" si="12"/>
        <v>0</v>
      </c>
      <c r="N394" s="7">
        <f t="shared" si="12"/>
        <v>0</v>
      </c>
    </row>
    <row r="395" spans="13:14">
      <c r="M395" s="7">
        <f t="shared" si="12"/>
        <v>0</v>
      </c>
      <c r="N395" s="7">
        <f t="shared" si="12"/>
        <v>0</v>
      </c>
    </row>
    <row r="396" spans="13:14">
      <c r="M396" s="7">
        <f t="shared" si="12"/>
        <v>0</v>
      </c>
      <c r="N396" s="7">
        <f t="shared" si="12"/>
        <v>0</v>
      </c>
    </row>
    <row r="397" spans="13:14">
      <c r="M397" s="7">
        <f t="shared" si="12"/>
        <v>0</v>
      </c>
      <c r="N397" s="7">
        <f t="shared" si="12"/>
        <v>0</v>
      </c>
    </row>
    <row r="398" spans="13:14">
      <c r="M398" s="7">
        <f t="shared" si="12"/>
        <v>0</v>
      </c>
      <c r="N398" s="7">
        <f t="shared" si="12"/>
        <v>0</v>
      </c>
    </row>
    <row r="399" spans="13:14">
      <c r="M399" s="7">
        <f t="shared" si="12"/>
        <v>0</v>
      </c>
      <c r="N399" s="7">
        <f t="shared" si="12"/>
        <v>0</v>
      </c>
    </row>
    <row r="400" spans="13:14">
      <c r="M400" s="7">
        <f t="shared" si="12"/>
        <v>0</v>
      </c>
      <c r="N400" s="7">
        <f t="shared" si="12"/>
        <v>0</v>
      </c>
    </row>
    <row r="401" spans="13:14">
      <c r="M401" s="7">
        <f t="shared" si="12"/>
        <v>0</v>
      </c>
      <c r="N401" s="7">
        <f t="shared" si="12"/>
        <v>0</v>
      </c>
    </row>
    <row r="402" spans="13:14">
      <c r="M402" s="7">
        <f t="shared" si="12"/>
        <v>0</v>
      </c>
      <c r="N402" s="7">
        <f t="shared" si="12"/>
        <v>0</v>
      </c>
    </row>
    <row r="403" spans="13:14">
      <c r="M403" s="7">
        <f t="shared" si="12"/>
        <v>0</v>
      </c>
      <c r="N403" s="7">
        <f t="shared" si="12"/>
        <v>0</v>
      </c>
    </row>
    <row r="404" spans="13:14">
      <c r="M404" s="7">
        <f t="shared" si="12"/>
        <v>0</v>
      </c>
      <c r="N404" s="7">
        <f t="shared" si="12"/>
        <v>0</v>
      </c>
    </row>
    <row r="405" spans="13:14">
      <c r="M405" s="7">
        <f t="shared" si="12"/>
        <v>0</v>
      </c>
      <c r="N405" s="7">
        <f t="shared" si="12"/>
        <v>0</v>
      </c>
    </row>
    <row r="406" spans="13:14">
      <c r="M406" s="7">
        <f t="shared" si="12"/>
        <v>0</v>
      </c>
      <c r="N406" s="7">
        <f t="shared" si="12"/>
        <v>0</v>
      </c>
    </row>
    <row r="407" spans="13:14">
      <c r="M407" s="7">
        <f t="shared" si="12"/>
        <v>0</v>
      </c>
      <c r="N407" s="7">
        <f t="shared" si="12"/>
        <v>0</v>
      </c>
    </row>
    <row r="408" spans="13:14">
      <c r="M408" s="7">
        <f t="shared" si="12"/>
        <v>0</v>
      </c>
      <c r="N408" s="7">
        <f t="shared" si="12"/>
        <v>0</v>
      </c>
    </row>
    <row r="409" spans="13:14">
      <c r="M409" s="7">
        <f t="shared" si="12"/>
        <v>0</v>
      </c>
      <c r="N409" s="7">
        <f t="shared" si="12"/>
        <v>0</v>
      </c>
    </row>
    <row r="410" spans="13:14">
      <c r="M410" s="7">
        <f t="shared" si="12"/>
        <v>0</v>
      </c>
      <c r="N410" s="7">
        <f t="shared" si="12"/>
        <v>0</v>
      </c>
    </row>
    <row r="411" spans="13:14">
      <c r="M411" s="7">
        <f t="shared" si="12"/>
        <v>0</v>
      </c>
      <c r="N411" s="7">
        <f t="shared" si="12"/>
        <v>0</v>
      </c>
    </row>
    <row r="412" spans="13:14">
      <c r="M412" s="7">
        <f t="shared" si="12"/>
        <v>0</v>
      </c>
      <c r="N412" s="7">
        <f t="shared" si="12"/>
        <v>0</v>
      </c>
    </row>
    <row r="413" spans="13:14">
      <c r="M413" s="7">
        <f t="shared" si="12"/>
        <v>0</v>
      </c>
      <c r="N413" s="7">
        <f t="shared" si="12"/>
        <v>0</v>
      </c>
    </row>
    <row r="414" spans="13:14">
      <c r="M414" s="7">
        <f t="shared" si="12"/>
        <v>0</v>
      </c>
      <c r="N414" s="7">
        <f t="shared" si="12"/>
        <v>0</v>
      </c>
    </row>
    <row r="415" spans="13:14">
      <c r="M415" s="7">
        <f t="shared" si="12"/>
        <v>0</v>
      </c>
      <c r="N415" s="7">
        <f t="shared" si="12"/>
        <v>0</v>
      </c>
    </row>
    <row r="416" spans="13:14">
      <c r="M416" s="7">
        <f t="shared" si="12"/>
        <v>0</v>
      </c>
      <c r="N416" s="7">
        <f t="shared" si="12"/>
        <v>0</v>
      </c>
    </row>
    <row r="417" spans="13:14">
      <c r="M417" s="7">
        <f t="shared" si="12"/>
        <v>0</v>
      </c>
      <c r="N417" s="7">
        <f t="shared" si="12"/>
        <v>0</v>
      </c>
    </row>
    <row r="418" spans="13:14">
      <c r="M418" s="7">
        <f t="shared" si="12"/>
        <v>0</v>
      </c>
      <c r="N418" s="7">
        <f t="shared" si="12"/>
        <v>0</v>
      </c>
    </row>
    <row r="419" spans="13:14">
      <c r="M419" s="7">
        <f t="shared" si="12"/>
        <v>0</v>
      </c>
      <c r="N419" s="7">
        <f t="shared" si="12"/>
        <v>0</v>
      </c>
    </row>
    <row r="420" spans="13:14">
      <c r="M420" s="7">
        <f t="shared" si="12"/>
        <v>0</v>
      </c>
      <c r="N420" s="7">
        <f t="shared" si="12"/>
        <v>0</v>
      </c>
    </row>
    <row r="421" spans="13:14">
      <c r="M421" s="7">
        <f t="shared" si="12"/>
        <v>0</v>
      </c>
      <c r="N421" s="7">
        <f t="shared" si="12"/>
        <v>0</v>
      </c>
    </row>
    <row r="422" spans="13:14">
      <c r="M422" s="7">
        <f t="shared" si="12"/>
        <v>0</v>
      </c>
      <c r="N422" s="7">
        <f t="shared" si="12"/>
        <v>0</v>
      </c>
    </row>
    <row r="423" spans="13:14">
      <c r="M423" s="7">
        <f t="shared" si="12"/>
        <v>0</v>
      </c>
      <c r="N423" s="7">
        <f t="shared" si="12"/>
        <v>0</v>
      </c>
    </row>
    <row r="424" spans="13:14">
      <c r="M424" s="7">
        <f t="shared" si="12"/>
        <v>0</v>
      </c>
      <c r="N424" s="7">
        <f t="shared" si="12"/>
        <v>0</v>
      </c>
    </row>
    <row r="425" spans="13:14">
      <c r="M425" s="7">
        <f t="shared" si="12"/>
        <v>0</v>
      </c>
      <c r="N425" s="7">
        <f t="shared" si="12"/>
        <v>0</v>
      </c>
    </row>
    <row r="426" spans="13:14">
      <c r="M426" s="7">
        <f t="shared" si="12"/>
        <v>0</v>
      </c>
      <c r="N426" s="7">
        <f t="shared" si="12"/>
        <v>0</v>
      </c>
    </row>
    <row r="427" spans="13:14">
      <c r="M427" s="7">
        <f t="shared" si="12"/>
        <v>0</v>
      </c>
      <c r="N427" s="7">
        <f t="shared" si="12"/>
        <v>0</v>
      </c>
    </row>
    <row r="428" spans="13:14">
      <c r="M428" s="7">
        <f t="shared" si="12"/>
        <v>0</v>
      </c>
      <c r="N428" s="7">
        <f t="shared" si="12"/>
        <v>0</v>
      </c>
    </row>
    <row r="429" spans="13:14">
      <c r="M429" s="7">
        <f t="shared" si="12"/>
        <v>0</v>
      </c>
      <c r="N429" s="7">
        <f t="shared" si="12"/>
        <v>0</v>
      </c>
    </row>
    <row r="430" spans="13:14">
      <c r="M430" s="7">
        <f t="shared" si="12"/>
        <v>0</v>
      </c>
      <c r="N430" s="7">
        <f t="shared" si="12"/>
        <v>0</v>
      </c>
    </row>
    <row r="431" spans="13:14">
      <c r="M431" s="7">
        <f t="shared" si="12"/>
        <v>0</v>
      </c>
      <c r="N431" s="7">
        <f t="shared" si="12"/>
        <v>0</v>
      </c>
    </row>
    <row r="432" spans="13:14">
      <c r="M432" s="7">
        <f t="shared" si="12"/>
        <v>0</v>
      </c>
      <c r="N432" s="7">
        <f t="shared" si="12"/>
        <v>0</v>
      </c>
    </row>
    <row r="433" spans="13:14">
      <c r="M433" s="7">
        <f t="shared" si="12"/>
        <v>0</v>
      </c>
      <c r="N433" s="7">
        <f t="shared" si="12"/>
        <v>0</v>
      </c>
    </row>
    <row r="434" spans="13:14">
      <c r="M434" s="7">
        <f t="shared" si="12"/>
        <v>0</v>
      </c>
      <c r="N434" s="7">
        <f t="shared" si="12"/>
        <v>0</v>
      </c>
    </row>
    <row r="435" spans="13:14">
      <c r="M435" s="7">
        <f t="shared" si="12"/>
        <v>0</v>
      </c>
      <c r="N435" s="7">
        <f t="shared" si="12"/>
        <v>0</v>
      </c>
    </row>
    <row r="436" spans="13:14">
      <c r="M436" s="7">
        <f t="shared" si="12"/>
        <v>0</v>
      </c>
      <c r="N436" s="7">
        <f t="shared" si="12"/>
        <v>0</v>
      </c>
    </row>
    <row r="437" spans="13:14">
      <c r="M437" s="7">
        <f t="shared" si="12"/>
        <v>0</v>
      </c>
      <c r="N437" s="7">
        <f t="shared" si="12"/>
        <v>0</v>
      </c>
    </row>
    <row r="438" spans="13:14">
      <c r="M438" s="7">
        <f t="shared" si="12"/>
        <v>0</v>
      </c>
      <c r="N438" s="7">
        <f t="shared" si="12"/>
        <v>0</v>
      </c>
    </row>
    <row r="439" spans="13:14">
      <c r="M439" s="7">
        <f t="shared" si="12"/>
        <v>0</v>
      </c>
      <c r="N439" s="7">
        <f t="shared" si="12"/>
        <v>0</v>
      </c>
    </row>
    <row r="440" spans="13:14">
      <c r="M440" s="7">
        <f t="shared" si="12"/>
        <v>0</v>
      </c>
      <c r="N440" s="7">
        <f t="shared" si="12"/>
        <v>0</v>
      </c>
    </row>
    <row r="441" spans="13:14">
      <c r="M441" s="7">
        <f t="shared" si="12"/>
        <v>0</v>
      </c>
      <c r="N441" s="7">
        <f t="shared" si="12"/>
        <v>0</v>
      </c>
    </row>
    <row r="442" spans="13:14">
      <c r="M442" s="7">
        <f t="shared" si="12"/>
        <v>0</v>
      </c>
      <c r="N442" s="7">
        <f t="shared" si="12"/>
        <v>0</v>
      </c>
    </row>
    <row r="443" spans="13:14">
      <c r="M443" s="7">
        <f t="shared" si="12"/>
        <v>0</v>
      </c>
      <c r="N443" s="7">
        <f t="shared" si="12"/>
        <v>0</v>
      </c>
    </row>
    <row r="444" spans="13:14">
      <c r="M444" s="7">
        <f t="shared" si="12"/>
        <v>0</v>
      </c>
      <c r="N444" s="7">
        <f t="shared" si="12"/>
        <v>0</v>
      </c>
    </row>
    <row r="445" spans="13:14">
      <c r="M445" s="7">
        <f t="shared" si="12"/>
        <v>0</v>
      </c>
      <c r="N445" s="7">
        <f t="shared" si="12"/>
        <v>0</v>
      </c>
    </row>
    <row r="446" spans="13:14">
      <c r="M446" s="7">
        <f t="shared" si="12"/>
        <v>0</v>
      </c>
      <c r="N446" s="7">
        <f t="shared" si="12"/>
        <v>0</v>
      </c>
    </row>
    <row r="447" spans="13:14">
      <c r="M447" s="7">
        <f t="shared" si="12"/>
        <v>0</v>
      </c>
      <c r="N447" s="7">
        <f t="shared" si="12"/>
        <v>0</v>
      </c>
    </row>
    <row r="448" spans="13:14">
      <c r="M448" s="7">
        <f t="shared" si="12"/>
        <v>0</v>
      </c>
      <c r="N448" s="7">
        <f t="shared" si="12"/>
        <v>0</v>
      </c>
    </row>
    <row r="449" spans="13:14">
      <c r="M449" s="7">
        <f t="shared" si="12"/>
        <v>0</v>
      </c>
      <c r="N449" s="7">
        <f t="shared" si="12"/>
        <v>0</v>
      </c>
    </row>
    <row r="450" spans="13:14">
      <c r="M450" s="7">
        <f t="shared" si="12"/>
        <v>0</v>
      </c>
      <c r="N450" s="7">
        <f t="shared" si="12"/>
        <v>0</v>
      </c>
    </row>
    <row r="451" spans="13:14">
      <c r="M451" s="7">
        <f t="shared" ref="M451:N514" si="13">B451-B450</f>
        <v>0</v>
      </c>
      <c r="N451" s="7">
        <f t="shared" si="13"/>
        <v>0</v>
      </c>
    </row>
    <row r="452" spans="13:14">
      <c r="M452" s="7">
        <f t="shared" si="13"/>
        <v>0</v>
      </c>
      <c r="N452" s="7">
        <f t="shared" si="13"/>
        <v>0</v>
      </c>
    </row>
    <row r="453" spans="13:14">
      <c r="M453" s="7">
        <f t="shared" si="13"/>
        <v>0</v>
      </c>
      <c r="N453" s="7">
        <f t="shared" si="13"/>
        <v>0</v>
      </c>
    </row>
    <row r="454" spans="13:14">
      <c r="M454" s="7">
        <f t="shared" si="13"/>
        <v>0</v>
      </c>
      <c r="N454" s="7">
        <f t="shared" si="13"/>
        <v>0</v>
      </c>
    </row>
    <row r="455" spans="13:14">
      <c r="M455" s="7">
        <f t="shared" si="13"/>
        <v>0</v>
      </c>
      <c r="N455" s="7">
        <f t="shared" si="13"/>
        <v>0</v>
      </c>
    </row>
    <row r="456" spans="13:14">
      <c r="M456" s="7">
        <f t="shared" si="13"/>
        <v>0</v>
      </c>
      <c r="N456" s="7">
        <f t="shared" si="13"/>
        <v>0</v>
      </c>
    </row>
    <row r="457" spans="13:14">
      <c r="M457" s="7">
        <f t="shared" si="13"/>
        <v>0</v>
      </c>
      <c r="N457" s="7">
        <f t="shared" si="13"/>
        <v>0</v>
      </c>
    </row>
    <row r="458" spans="13:14">
      <c r="M458" s="7">
        <f t="shared" si="13"/>
        <v>0</v>
      </c>
      <c r="N458" s="7">
        <f t="shared" si="13"/>
        <v>0</v>
      </c>
    </row>
    <row r="459" spans="13:14">
      <c r="M459" s="7">
        <f t="shared" si="13"/>
        <v>0</v>
      </c>
      <c r="N459" s="7">
        <f t="shared" si="13"/>
        <v>0</v>
      </c>
    </row>
    <row r="460" spans="13:14">
      <c r="M460" s="7">
        <f t="shared" si="13"/>
        <v>0</v>
      </c>
      <c r="N460" s="7">
        <f t="shared" si="13"/>
        <v>0</v>
      </c>
    </row>
    <row r="461" spans="13:14">
      <c r="M461" s="7">
        <f t="shared" si="13"/>
        <v>0</v>
      </c>
      <c r="N461" s="7">
        <f t="shared" si="13"/>
        <v>0</v>
      </c>
    </row>
    <row r="462" spans="13:14">
      <c r="M462" s="7">
        <f t="shared" si="13"/>
        <v>0</v>
      </c>
      <c r="N462" s="7">
        <f t="shared" si="13"/>
        <v>0</v>
      </c>
    </row>
    <row r="463" spans="13:14">
      <c r="M463" s="7">
        <f t="shared" si="13"/>
        <v>0</v>
      </c>
      <c r="N463" s="7">
        <f t="shared" si="13"/>
        <v>0</v>
      </c>
    </row>
    <row r="464" spans="13:14">
      <c r="M464" s="7">
        <f t="shared" si="13"/>
        <v>0</v>
      </c>
      <c r="N464" s="7">
        <f t="shared" si="13"/>
        <v>0</v>
      </c>
    </row>
    <row r="465" spans="13:14">
      <c r="M465" s="7">
        <f t="shared" si="13"/>
        <v>0</v>
      </c>
      <c r="N465" s="7">
        <f t="shared" si="13"/>
        <v>0</v>
      </c>
    </row>
    <row r="466" spans="13:14">
      <c r="M466" s="7">
        <f t="shared" si="13"/>
        <v>0</v>
      </c>
      <c r="N466" s="7">
        <f t="shared" si="13"/>
        <v>0</v>
      </c>
    </row>
    <row r="467" spans="13:14">
      <c r="M467" s="7">
        <f t="shared" si="13"/>
        <v>0</v>
      </c>
      <c r="N467" s="7">
        <f t="shared" si="13"/>
        <v>0</v>
      </c>
    </row>
    <row r="468" spans="13:14">
      <c r="M468" s="7">
        <f t="shared" si="13"/>
        <v>0</v>
      </c>
      <c r="N468" s="7">
        <f t="shared" si="13"/>
        <v>0</v>
      </c>
    </row>
    <row r="469" spans="13:14">
      <c r="M469" s="7">
        <f t="shared" si="13"/>
        <v>0</v>
      </c>
      <c r="N469" s="7">
        <f t="shared" si="13"/>
        <v>0</v>
      </c>
    </row>
    <row r="470" spans="13:14">
      <c r="M470" s="7">
        <f t="shared" si="13"/>
        <v>0</v>
      </c>
      <c r="N470" s="7">
        <f t="shared" si="13"/>
        <v>0</v>
      </c>
    </row>
    <row r="471" spans="13:14">
      <c r="M471" s="7">
        <f t="shared" si="13"/>
        <v>0</v>
      </c>
      <c r="N471" s="7">
        <f t="shared" si="13"/>
        <v>0</v>
      </c>
    </row>
    <row r="472" spans="13:14">
      <c r="M472" s="7">
        <f t="shared" si="13"/>
        <v>0</v>
      </c>
      <c r="N472" s="7">
        <f t="shared" si="13"/>
        <v>0</v>
      </c>
    </row>
    <row r="473" spans="13:14">
      <c r="M473" s="7">
        <f t="shared" si="13"/>
        <v>0</v>
      </c>
      <c r="N473" s="7">
        <f t="shared" si="13"/>
        <v>0</v>
      </c>
    </row>
    <row r="474" spans="13:14">
      <c r="M474" s="7">
        <f t="shared" si="13"/>
        <v>0</v>
      </c>
      <c r="N474" s="7">
        <f t="shared" si="13"/>
        <v>0</v>
      </c>
    </row>
    <row r="475" spans="13:14">
      <c r="M475" s="7">
        <f t="shared" si="13"/>
        <v>0</v>
      </c>
      <c r="N475" s="7">
        <f t="shared" si="13"/>
        <v>0</v>
      </c>
    </row>
    <row r="476" spans="13:14">
      <c r="M476" s="7">
        <f t="shared" si="13"/>
        <v>0</v>
      </c>
      <c r="N476" s="7">
        <f t="shared" si="13"/>
        <v>0</v>
      </c>
    </row>
    <row r="477" spans="13:14">
      <c r="M477" s="7">
        <f t="shared" si="13"/>
        <v>0</v>
      </c>
      <c r="N477" s="7">
        <f t="shared" si="13"/>
        <v>0</v>
      </c>
    </row>
    <row r="478" spans="13:14">
      <c r="M478" s="7">
        <f t="shared" si="13"/>
        <v>0</v>
      </c>
      <c r="N478" s="7">
        <f t="shared" si="13"/>
        <v>0</v>
      </c>
    </row>
    <row r="479" spans="13:14">
      <c r="M479" s="7">
        <f t="shared" si="13"/>
        <v>0</v>
      </c>
      <c r="N479" s="7">
        <f t="shared" si="13"/>
        <v>0</v>
      </c>
    </row>
    <row r="480" spans="13:14">
      <c r="M480" s="7">
        <f t="shared" si="13"/>
        <v>0</v>
      </c>
      <c r="N480" s="7">
        <f t="shared" si="13"/>
        <v>0</v>
      </c>
    </row>
    <row r="481" spans="13:14">
      <c r="M481" s="7">
        <f t="shared" si="13"/>
        <v>0</v>
      </c>
      <c r="N481" s="7">
        <f t="shared" si="13"/>
        <v>0</v>
      </c>
    </row>
    <row r="482" spans="13:14">
      <c r="M482" s="7">
        <f t="shared" si="13"/>
        <v>0</v>
      </c>
      <c r="N482" s="7">
        <f t="shared" si="13"/>
        <v>0</v>
      </c>
    </row>
    <row r="483" spans="13:14">
      <c r="M483" s="7">
        <f t="shared" si="13"/>
        <v>0</v>
      </c>
      <c r="N483" s="7">
        <f t="shared" si="13"/>
        <v>0</v>
      </c>
    </row>
    <row r="484" spans="13:14">
      <c r="M484" s="7">
        <f t="shared" si="13"/>
        <v>0</v>
      </c>
      <c r="N484" s="7">
        <f t="shared" si="13"/>
        <v>0</v>
      </c>
    </row>
    <row r="485" spans="13:14">
      <c r="M485" s="7">
        <f t="shared" si="13"/>
        <v>0</v>
      </c>
      <c r="N485" s="7">
        <f t="shared" si="13"/>
        <v>0</v>
      </c>
    </row>
    <row r="486" spans="13:14">
      <c r="M486" s="7">
        <f t="shared" si="13"/>
        <v>0</v>
      </c>
      <c r="N486" s="7">
        <f t="shared" si="13"/>
        <v>0</v>
      </c>
    </row>
    <row r="487" spans="13:14">
      <c r="M487" s="7">
        <f t="shared" si="13"/>
        <v>0</v>
      </c>
      <c r="N487" s="7">
        <f t="shared" si="13"/>
        <v>0</v>
      </c>
    </row>
    <row r="488" spans="13:14">
      <c r="M488" s="7">
        <f t="shared" si="13"/>
        <v>0</v>
      </c>
      <c r="N488" s="7">
        <f t="shared" si="13"/>
        <v>0</v>
      </c>
    </row>
    <row r="489" spans="13:14">
      <c r="M489" s="7">
        <f t="shared" si="13"/>
        <v>0</v>
      </c>
      <c r="N489" s="7">
        <f t="shared" si="13"/>
        <v>0</v>
      </c>
    </row>
    <row r="490" spans="13:14">
      <c r="M490" s="7">
        <f t="shared" si="13"/>
        <v>0</v>
      </c>
      <c r="N490" s="7">
        <f t="shared" si="13"/>
        <v>0</v>
      </c>
    </row>
    <row r="491" spans="13:14">
      <c r="M491" s="7">
        <f t="shared" si="13"/>
        <v>0</v>
      </c>
      <c r="N491" s="7">
        <f t="shared" si="13"/>
        <v>0</v>
      </c>
    </row>
    <row r="492" spans="13:14">
      <c r="M492" s="7">
        <f t="shared" si="13"/>
        <v>0</v>
      </c>
      <c r="N492" s="7">
        <f t="shared" si="13"/>
        <v>0</v>
      </c>
    </row>
    <row r="493" spans="13:14">
      <c r="M493" s="7">
        <f t="shared" si="13"/>
        <v>0</v>
      </c>
      <c r="N493" s="7">
        <f t="shared" si="13"/>
        <v>0</v>
      </c>
    </row>
    <row r="494" spans="13:14">
      <c r="M494" s="7">
        <f t="shared" si="13"/>
        <v>0</v>
      </c>
      <c r="N494" s="7">
        <f t="shared" si="13"/>
        <v>0</v>
      </c>
    </row>
    <row r="495" spans="13:14">
      <c r="M495" s="7">
        <f t="shared" si="13"/>
        <v>0</v>
      </c>
      <c r="N495" s="7">
        <f t="shared" si="13"/>
        <v>0</v>
      </c>
    </row>
    <row r="496" spans="13:14">
      <c r="M496" s="7">
        <f t="shared" si="13"/>
        <v>0</v>
      </c>
      <c r="N496" s="7">
        <f t="shared" si="13"/>
        <v>0</v>
      </c>
    </row>
    <row r="497" spans="13:14">
      <c r="M497" s="7">
        <f t="shared" si="13"/>
        <v>0</v>
      </c>
      <c r="N497" s="7">
        <f t="shared" si="13"/>
        <v>0</v>
      </c>
    </row>
    <row r="498" spans="13:14">
      <c r="M498" s="7">
        <f t="shared" si="13"/>
        <v>0</v>
      </c>
      <c r="N498" s="7">
        <f t="shared" si="13"/>
        <v>0</v>
      </c>
    </row>
    <row r="499" spans="13:14">
      <c r="M499" s="7">
        <f t="shared" si="13"/>
        <v>0</v>
      </c>
      <c r="N499" s="7">
        <f t="shared" si="13"/>
        <v>0</v>
      </c>
    </row>
    <row r="500" spans="13:14">
      <c r="M500" s="7">
        <f t="shared" si="13"/>
        <v>0</v>
      </c>
      <c r="N500" s="7">
        <f t="shared" si="13"/>
        <v>0</v>
      </c>
    </row>
    <row r="501" spans="13:14">
      <c r="M501" s="7">
        <f t="shared" si="13"/>
        <v>0</v>
      </c>
      <c r="N501" s="7">
        <f t="shared" si="13"/>
        <v>0</v>
      </c>
    </row>
    <row r="502" spans="13:14">
      <c r="M502" s="7">
        <f t="shared" si="13"/>
        <v>0</v>
      </c>
      <c r="N502" s="7">
        <f t="shared" si="13"/>
        <v>0</v>
      </c>
    </row>
    <row r="503" spans="13:14">
      <c r="M503" s="7">
        <f t="shared" si="13"/>
        <v>0</v>
      </c>
      <c r="N503" s="7">
        <f t="shared" si="13"/>
        <v>0</v>
      </c>
    </row>
    <row r="504" spans="13:14">
      <c r="M504" s="7">
        <f t="shared" si="13"/>
        <v>0</v>
      </c>
      <c r="N504" s="7">
        <f t="shared" si="13"/>
        <v>0</v>
      </c>
    </row>
    <row r="505" spans="13:14">
      <c r="M505" s="7">
        <f t="shared" si="13"/>
        <v>0</v>
      </c>
      <c r="N505" s="7">
        <f t="shared" si="13"/>
        <v>0</v>
      </c>
    </row>
    <row r="506" spans="13:14">
      <c r="M506" s="7">
        <f t="shared" si="13"/>
        <v>0</v>
      </c>
      <c r="N506" s="7">
        <f t="shared" si="13"/>
        <v>0</v>
      </c>
    </row>
    <row r="507" spans="13:14">
      <c r="M507" s="7">
        <f t="shared" si="13"/>
        <v>0</v>
      </c>
      <c r="N507" s="7">
        <f t="shared" si="13"/>
        <v>0</v>
      </c>
    </row>
    <row r="508" spans="13:14">
      <c r="M508" s="7">
        <f t="shared" si="13"/>
        <v>0</v>
      </c>
      <c r="N508" s="7">
        <f t="shared" si="13"/>
        <v>0</v>
      </c>
    </row>
    <row r="509" spans="13:14">
      <c r="M509" s="7">
        <f t="shared" si="13"/>
        <v>0</v>
      </c>
      <c r="N509" s="7">
        <f t="shared" si="13"/>
        <v>0</v>
      </c>
    </row>
    <row r="510" spans="13:14">
      <c r="M510" s="7">
        <f t="shared" si="13"/>
        <v>0</v>
      </c>
      <c r="N510" s="7">
        <f t="shared" si="13"/>
        <v>0</v>
      </c>
    </row>
    <row r="511" spans="13:14">
      <c r="M511" s="7">
        <f t="shared" si="13"/>
        <v>0</v>
      </c>
      <c r="N511" s="7">
        <f t="shared" si="13"/>
        <v>0</v>
      </c>
    </row>
    <row r="512" spans="13:14">
      <c r="M512" s="7">
        <f t="shared" si="13"/>
        <v>0</v>
      </c>
      <c r="N512" s="7">
        <f t="shared" si="13"/>
        <v>0</v>
      </c>
    </row>
    <row r="513" spans="13:14">
      <c r="M513" s="7">
        <f t="shared" si="13"/>
        <v>0</v>
      </c>
      <c r="N513" s="7">
        <f t="shared" si="13"/>
        <v>0</v>
      </c>
    </row>
    <row r="514" spans="13:14">
      <c r="M514" s="7">
        <f t="shared" si="13"/>
        <v>0</v>
      </c>
      <c r="N514" s="7">
        <f t="shared" si="13"/>
        <v>0</v>
      </c>
    </row>
    <row r="515" spans="13:14">
      <c r="M515" s="7">
        <f t="shared" ref="M515:N578" si="14">B515-B514</f>
        <v>0</v>
      </c>
      <c r="N515" s="7">
        <f t="shared" si="14"/>
        <v>0</v>
      </c>
    </row>
    <row r="516" spans="13:14">
      <c r="M516" s="7">
        <f t="shared" si="14"/>
        <v>0</v>
      </c>
      <c r="N516" s="7">
        <f t="shared" si="14"/>
        <v>0</v>
      </c>
    </row>
    <row r="517" spans="13:14">
      <c r="M517" s="7">
        <f t="shared" si="14"/>
        <v>0</v>
      </c>
      <c r="N517" s="7">
        <f t="shared" si="14"/>
        <v>0</v>
      </c>
    </row>
    <row r="518" spans="13:14">
      <c r="M518" s="7">
        <f t="shared" si="14"/>
        <v>0</v>
      </c>
      <c r="N518" s="7">
        <f t="shared" si="14"/>
        <v>0</v>
      </c>
    </row>
    <row r="519" spans="13:14">
      <c r="M519" s="7">
        <f t="shared" si="14"/>
        <v>0</v>
      </c>
      <c r="N519" s="7">
        <f t="shared" si="14"/>
        <v>0</v>
      </c>
    </row>
    <row r="520" spans="13:14">
      <c r="M520" s="7">
        <f t="shared" si="14"/>
        <v>0</v>
      </c>
      <c r="N520" s="7">
        <f t="shared" si="14"/>
        <v>0</v>
      </c>
    </row>
    <row r="521" spans="13:14">
      <c r="M521" s="7">
        <f t="shared" si="14"/>
        <v>0</v>
      </c>
      <c r="N521" s="7">
        <f t="shared" si="14"/>
        <v>0</v>
      </c>
    </row>
    <row r="522" spans="13:14">
      <c r="M522" s="7">
        <f t="shared" si="14"/>
        <v>0</v>
      </c>
      <c r="N522" s="7">
        <f t="shared" si="14"/>
        <v>0</v>
      </c>
    </row>
    <row r="523" spans="13:14">
      <c r="M523" s="7">
        <f t="shared" si="14"/>
        <v>0</v>
      </c>
      <c r="N523" s="7">
        <f t="shared" si="14"/>
        <v>0</v>
      </c>
    </row>
    <row r="524" spans="13:14">
      <c r="M524" s="7">
        <f t="shared" si="14"/>
        <v>0</v>
      </c>
      <c r="N524" s="7">
        <f t="shared" si="14"/>
        <v>0</v>
      </c>
    </row>
    <row r="525" spans="13:14">
      <c r="M525" s="7">
        <f t="shared" si="14"/>
        <v>0</v>
      </c>
      <c r="N525" s="7">
        <f t="shared" si="14"/>
        <v>0</v>
      </c>
    </row>
    <row r="526" spans="13:14">
      <c r="M526" s="7">
        <f t="shared" si="14"/>
        <v>0</v>
      </c>
      <c r="N526" s="7">
        <f t="shared" si="14"/>
        <v>0</v>
      </c>
    </row>
    <row r="527" spans="13:14">
      <c r="M527" s="7">
        <f t="shared" si="14"/>
        <v>0</v>
      </c>
      <c r="N527" s="7">
        <f t="shared" si="14"/>
        <v>0</v>
      </c>
    </row>
    <row r="528" spans="13:14">
      <c r="M528" s="7">
        <f t="shared" si="14"/>
        <v>0</v>
      </c>
      <c r="N528" s="7">
        <f t="shared" si="14"/>
        <v>0</v>
      </c>
    </row>
    <row r="529" spans="13:14">
      <c r="M529" s="7">
        <f t="shared" si="14"/>
        <v>0</v>
      </c>
      <c r="N529" s="7">
        <f t="shared" si="14"/>
        <v>0</v>
      </c>
    </row>
    <row r="530" spans="13:14">
      <c r="M530" s="7">
        <f t="shared" si="14"/>
        <v>0</v>
      </c>
      <c r="N530" s="7">
        <f t="shared" si="14"/>
        <v>0</v>
      </c>
    </row>
    <row r="531" spans="13:14">
      <c r="M531" s="7">
        <f t="shared" si="14"/>
        <v>0</v>
      </c>
      <c r="N531" s="7">
        <f t="shared" si="14"/>
        <v>0</v>
      </c>
    </row>
    <row r="532" spans="13:14">
      <c r="M532" s="7">
        <f t="shared" si="14"/>
        <v>0</v>
      </c>
      <c r="N532" s="7">
        <f t="shared" si="14"/>
        <v>0</v>
      </c>
    </row>
    <row r="533" spans="13:14">
      <c r="M533" s="7">
        <f t="shared" si="14"/>
        <v>0</v>
      </c>
      <c r="N533" s="7">
        <f t="shared" si="14"/>
        <v>0</v>
      </c>
    </row>
    <row r="534" spans="13:14">
      <c r="M534" s="7">
        <f t="shared" si="14"/>
        <v>0</v>
      </c>
      <c r="N534" s="7">
        <f t="shared" si="14"/>
        <v>0</v>
      </c>
    </row>
    <row r="535" spans="13:14">
      <c r="M535" s="7">
        <f t="shared" si="14"/>
        <v>0</v>
      </c>
      <c r="N535" s="7">
        <f t="shared" si="14"/>
        <v>0</v>
      </c>
    </row>
    <row r="536" spans="13:14">
      <c r="M536" s="7">
        <f t="shared" si="14"/>
        <v>0</v>
      </c>
      <c r="N536" s="7">
        <f t="shared" si="14"/>
        <v>0</v>
      </c>
    </row>
    <row r="537" spans="13:14">
      <c r="M537" s="7">
        <f t="shared" si="14"/>
        <v>0</v>
      </c>
      <c r="N537" s="7">
        <f t="shared" si="14"/>
        <v>0</v>
      </c>
    </row>
    <row r="538" spans="13:14">
      <c r="M538" s="7">
        <f t="shared" si="14"/>
        <v>0</v>
      </c>
      <c r="N538" s="7">
        <f t="shared" si="14"/>
        <v>0</v>
      </c>
    </row>
    <row r="539" spans="13:14">
      <c r="M539" s="7">
        <f t="shared" si="14"/>
        <v>0</v>
      </c>
      <c r="N539" s="7">
        <f t="shared" si="14"/>
        <v>0</v>
      </c>
    </row>
    <row r="540" spans="13:14">
      <c r="M540" s="7">
        <f t="shared" si="14"/>
        <v>0</v>
      </c>
      <c r="N540" s="7">
        <f t="shared" si="14"/>
        <v>0</v>
      </c>
    </row>
    <row r="541" spans="13:14">
      <c r="M541" s="7">
        <f t="shared" si="14"/>
        <v>0</v>
      </c>
      <c r="N541" s="7">
        <f t="shared" si="14"/>
        <v>0</v>
      </c>
    </row>
    <row r="542" spans="13:14">
      <c r="M542" s="7">
        <f t="shared" si="14"/>
        <v>0</v>
      </c>
      <c r="N542" s="7">
        <f t="shared" si="14"/>
        <v>0</v>
      </c>
    </row>
    <row r="543" spans="13:14">
      <c r="M543" s="7">
        <f t="shared" si="14"/>
        <v>0</v>
      </c>
      <c r="N543" s="7">
        <f t="shared" si="14"/>
        <v>0</v>
      </c>
    </row>
    <row r="544" spans="13:14">
      <c r="M544" s="7">
        <f t="shared" si="14"/>
        <v>0</v>
      </c>
      <c r="N544" s="7">
        <f t="shared" si="14"/>
        <v>0</v>
      </c>
    </row>
    <row r="545" spans="13:14">
      <c r="M545" s="7">
        <f t="shared" si="14"/>
        <v>0</v>
      </c>
      <c r="N545" s="7">
        <f t="shared" si="14"/>
        <v>0</v>
      </c>
    </row>
    <row r="546" spans="13:14">
      <c r="M546" s="7">
        <f t="shared" si="14"/>
        <v>0</v>
      </c>
      <c r="N546" s="7">
        <f t="shared" si="14"/>
        <v>0</v>
      </c>
    </row>
    <row r="547" spans="13:14">
      <c r="M547" s="7">
        <f t="shared" si="14"/>
        <v>0</v>
      </c>
      <c r="N547" s="7">
        <f t="shared" si="14"/>
        <v>0</v>
      </c>
    </row>
    <row r="548" spans="13:14">
      <c r="M548" s="7">
        <f t="shared" si="14"/>
        <v>0</v>
      </c>
      <c r="N548" s="7">
        <f t="shared" si="14"/>
        <v>0</v>
      </c>
    </row>
    <row r="549" spans="13:14">
      <c r="M549" s="7">
        <f t="shared" si="14"/>
        <v>0</v>
      </c>
      <c r="N549" s="7">
        <f t="shared" si="14"/>
        <v>0</v>
      </c>
    </row>
    <row r="550" spans="13:14">
      <c r="M550" s="7">
        <f t="shared" si="14"/>
        <v>0</v>
      </c>
      <c r="N550" s="7">
        <f t="shared" si="14"/>
        <v>0</v>
      </c>
    </row>
    <row r="551" spans="13:14">
      <c r="M551" s="7">
        <f t="shared" si="14"/>
        <v>0</v>
      </c>
      <c r="N551" s="7">
        <f t="shared" si="14"/>
        <v>0</v>
      </c>
    </row>
    <row r="552" spans="13:14">
      <c r="M552" s="7">
        <f t="shared" si="14"/>
        <v>0</v>
      </c>
      <c r="N552" s="7">
        <f t="shared" si="14"/>
        <v>0</v>
      </c>
    </row>
    <row r="553" spans="13:14">
      <c r="M553" s="7">
        <f t="shared" si="14"/>
        <v>0</v>
      </c>
      <c r="N553" s="7">
        <f t="shared" si="14"/>
        <v>0</v>
      </c>
    </row>
    <row r="554" spans="13:14">
      <c r="M554" s="7">
        <f t="shared" si="14"/>
        <v>0</v>
      </c>
      <c r="N554" s="7">
        <f t="shared" si="14"/>
        <v>0</v>
      </c>
    </row>
    <row r="555" spans="13:14">
      <c r="M555" s="7">
        <f t="shared" si="14"/>
        <v>0</v>
      </c>
      <c r="N555" s="7">
        <f t="shared" si="14"/>
        <v>0</v>
      </c>
    </row>
    <row r="556" spans="13:14">
      <c r="M556" s="7">
        <f t="shared" si="14"/>
        <v>0</v>
      </c>
      <c r="N556" s="7">
        <f t="shared" si="14"/>
        <v>0</v>
      </c>
    </row>
    <row r="557" spans="13:14">
      <c r="M557" s="7">
        <f t="shared" si="14"/>
        <v>0</v>
      </c>
      <c r="N557" s="7">
        <f t="shared" si="14"/>
        <v>0</v>
      </c>
    </row>
    <row r="558" spans="13:14">
      <c r="M558" s="7">
        <f t="shared" si="14"/>
        <v>0</v>
      </c>
      <c r="N558" s="7">
        <f t="shared" si="14"/>
        <v>0</v>
      </c>
    </row>
    <row r="559" spans="13:14">
      <c r="M559" s="7">
        <f t="shared" si="14"/>
        <v>0</v>
      </c>
      <c r="N559" s="7">
        <f t="shared" si="14"/>
        <v>0</v>
      </c>
    </row>
    <row r="560" spans="13:14">
      <c r="M560" s="7">
        <f t="shared" si="14"/>
        <v>0</v>
      </c>
      <c r="N560" s="7">
        <f t="shared" si="14"/>
        <v>0</v>
      </c>
    </row>
    <row r="561" spans="13:14">
      <c r="M561" s="7">
        <f t="shared" si="14"/>
        <v>0</v>
      </c>
      <c r="N561" s="7">
        <f t="shared" si="14"/>
        <v>0</v>
      </c>
    </row>
    <row r="562" spans="13:14">
      <c r="M562" s="7">
        <f t="shared" si="14"/>
        <v>0</v>
      </c>
      <c r="N562" s="7">
        <f t="shared" si="14"/>
        <v>0</v>
      </c>
    </row>
    <row r="563" spans="13:14">
      <c r="M563" s="7">
        <f t="shared" si="14"/>
        <v>0</v>
      </c>
      <c r="N563" s="7">
        <f t="shared" si="14"/>
        <v>0</v>
      </c>
    </row>
    <row r="564" spans="13:14">
      <c r="M564" s="7">
        <f t="shared" si="14"/>
        <v>0</v>
      </c>
      <c r="N564" s="7">
        <f t="shared" si="14"/>
        <v>0</v>
      </c>
    </row>
    <row r="565" spans="13:14">
      <c r="M565" s="7">
        <f t="shared" si="14"/>
        <v>0</v>
      </c>
      <c r="N565" s="7">
        <f t="shared" si="14"/>
        <v>0</v>
      </c>
    </row>
    <row r="566" spans="13:14">
      <c r="M566" s="7">
        <f t="shared" si="14"/>
        <v>0</v>
      </c>
      <c r="N566" s="7">
        <f t="shared" si="14"/>
        <v>0</v>
      </c>
    </row>
    <row r="567" spans="13:14">
      <c r="M567" s="7">
        <f t="shared" si="14"/>
        <v>0</v>
      </c>
      <c r="N567" s="7">
        <f t="shared" si="14"/>
        <v>0</v>
      </c>
    </row>
    <row r="568" spans="13:14">
      <c r="M568" s="7">
        <f t="shared" si="14"/>
        <v>0</v>
      </c>
      <c r="N568" s="7">
        <f t="shared" si="14"/>
        <v>0</v>
      </c>
    </row>
    <row r="569" spans="13:14">
      <c r="M569" s="7">
        <f t="shared" si="14"/>
        <v>0</v>
      </c>
      <c r="N569" s="7">
        <f t="shared" si="14"/>
        <v>0</v>
      </c>
    </row>
    <row r="570" spans="13:14">
      <c r="M570" s="7">
        <f t="shared" si="14"/>
        <v>0</v>
      </c>
      <c r="N570" s="7">
        <f t="shared" si="14"/>
        <v>0</v>
      </c>
    </row>
    <row r="571" spans="13:14">
      <c r="M571" s="7">
        <f t="shared" si="14"/>
        <v>0</v>
      </c>
      <c r="N571" s="7">
        <f t="shared" si="14"/>
        <v>0</v>
      </c>
    </row>
    <row r="572" spans="13:14">
      <c r="M572" s="7">
        <f t="shared" si="14"/>
        <v>0</v>
      </c>
      <c r="N572" s="7">
        <f t="shared" si="14"/>
        <v>0</v>
      </c>
    </row>
    <row r="573" spans="13:14">
      <c r="M573" s="7">
        <f t="shared" si="14"/>
        <v>0</v>
      </c>
      <c r="N573" s="7">
        <f t="shared" si="14"/>
        <v>0</v>
      </c>
    </row>
    <row r="574" spans="13:14">
      <c r="M574" s="7">
        <f t="shared" si="14"/>
        <v>0</v>
      </c>
      <c r="N574" s="7">
        <f t="shared" si="14"/>
        <v>0</v>
      </c>
    </row>
    <row r="575" spans="13:14">
      <c r="M575" s="7">
        <f t="shared" si="14"/>
        <v>0</v>
      </c>
      <c r="N575" s="7">
        <f t="shared" si="14"/>
        <v>0</v>
      </c>
    </row>
    <row r="576" spans="13:14">
      <c r="M576" s="7">
        <f t="shared" si="14"/>
        <v>0</v>
      </c>
      <c r="N576" s="7">
        <f t="shared" si="14"/>
        <v>0</v>
      </c>
    </row>
    <row r="577" spans="13:14">
      <c r="M577" s="7">
        <f t="shared" si="14"/>
        <v>0</v>
      </c>
      <c r="N577" s="7">
        <f t="shared" si="14"/>
        <v>0</v>
      </c>
    </row>
    <row r="578" spans="13:14">
      <c r="M578" s="7">
        <f t="shared" si="14"/>
        <v>0</v>
      </c>
      <c r="N578" s="7">
        <f t="shared" si="14"/>
        <v>0</v>
      </c>
    </row>
    <row r="579" spans="13:14">
      <c r="M579" s="7">
        <f t="shared" ref="M579:N642" si="15">B579-B578</f>
        <v>0</v>
      </c>
      <c r="N579" s="7">
        <f t="shared" si="15"/>
        <v>0</v>
      </c>
    </row>
    <row r="580" spans="13:14">
      <c r="M580" s="7">
        <f t="shared" si="15"/>
        <v>0</v>
      </c>
      <c r="N580" s="7">
        <f t="shared" si="15"/>
        <v>0</v>
      </c>
    </row>
    <row r="581" spans="13:14">
      <c r="M581" s="7">
        <f t="shared" si="15"/>
        <v>0</v>
      </c>
      <c r="N581" s="7">
        <f t="shared" si="15"/>
        <v>0</v>
      </c>
    </row>
    <row r="582" spans="13:14">
      <c r="M582" s="7">
        <f t="shared" si="15"/>
        <v>0</v>
      </c>
      <c r="N582" s="7">
        <f t="shared" si="15"/>
        <v>0</v>
      </c>
    </row>
    <row r="583" spans="13:14">
      <c r="M583" s="7">
        <f t="shared" si="15"/>
        <v>0</v>
      </c>
      <c r="N583" s="7">
        <f t="shared" si="15"/>
        <v>0</v>
      </c>
    </row>
    <row r="584" spans="13:14">
      <c r="M584" s="7">
        <f t="shared" si="15"/>
        <v>0</v>
      </c>
      <c r="N584" s="7">
        <f t="shared" si="15"/>
        <v>0</v>
      </c>
    </row>
    <row r="585" spans="13:14">
      <c r="M585" s="7">
        <f t="shared" si="15"/>
        <v>0</v>
      </c>
      <c r="N585" s="7">
        <f t="shared" si="15"/>
        <v>0</v>
      </c>
    </row>
    <row r="586" spans="13:14">
      <c r="M586" s="7">
        <f t="shared" si="15"/>
        <v>0</v>
      </c>
      <c r="N586" s="7">
        <f t="shared" si="15"/>
        <v>0</v>
      </c>
    </row>
    <row r="587" spans="13:14">
      <c r="M587" s="7">
        <f t="shared" si="15"/>
        <v>0</v>
      </c>
      <c r="N587" s="7">
        <f t="shared" si="15"/>
        <v>0</v>
      </c>
    </row>
    <row r="588" spans="13:14">
      <c r="M588" s="7">
        <f t="shared" si="15"/>
        <v>0</v>
      </c>
      <c r="N588" s="7">
        <f t="shared" si="15"/>
        <v>0</v>
      </c>
    </row>
    <row r="589" spans="13:14">
      <c r="M589" s="7">
        <f t="shared" si="15"/>
        <v>0</v>
      </c>
      <c r="N589" s="7">
        <f t="shared" si="15"/>
        <v>0</v>
      </c>
    </row>
    <row r="590" spans="13:14">
      <c r="M590" s="7">
        <f t="shared" si="15"/>
        <v>0</v>
      </c>
      <c r="N590" s="7">
        <f t="shared" si="15"/>
        <v>0</v>
      </c>
    </row>
    <row r="591" spans="13:14">
      <c r="M591" s="7">
        <f t="shared" si="15"/>
        <v>0</v>
      </c>
      <c r="N591" s="7">
        <f t="shared" si="15"/>
        <v>0</v>
      </c>
    </row>
    <row r="592" spans="13:14">
      <c r="M592" s="7">
        <f t="shared" si="15"/>
        <v>0</v>
      </c>
      <c r="N592" s="7">
        <f t="shared" si="15"/>
        <v>0</v>
      </c>
    </row>
    <row r="593" spans="13:14">
      <c r="M593" s="7">
        <f t="shared" si="15"/>
        <v>0</v>
      </c>
      <c r="N593" s="7">
        <f t="shared" si="15"/>
        <v>0</v>
      </c>
    </row>
    <row r="594" spans="13:14">
      <c r="M594" s="7">
        <f t="shared" si="15"/>
        <v>0</v>
      </c>
      <c r="N594" s="7">
        <f t="shared" si="15"/>
        <v>0</v>
      </c>
    </row>
    <row r="595" spans="13:14">
      <c r="M595" s="7">
        <f t="shared" si="15"/>
        <v>0</v>
      </c>
      <c r="N595" s="7">
        <f t="shared" si="15"/>
        <v>0</v>
      </c>
    </row>
    <row r="596" spans="13:14">
      <c r="M596" s="7">
        <f t="shared" si="15"/>
        <v>0</v>
      </c>
      <c r="N596" s="7">
        <f t="shared" si="15"/>
        <v>0</v>
      </c>
    </row>
    <row r="597" spans="13:14">
      <c r="M597" s="7">
        <f t="shared" si="15"/>
        <v>0</v>
      </c>
      <c r="N597" s="7">
        <f t="shared" si="15"/>
        <v>0</v>
      </c>
    </row>
    <row r="598" spans="13:14">
      <c r="M598" s="7">
        <f t="shared" si="15"/>
        <v>0</v>
      </c>
      <c r="N598" s="7">
        <f t="shared" si="15"/>
        <v>0</v>
      </c>
    </row>
    <row r="599" spans="13:14">
      <c r="M599" s="7">
        <f t="shared" si="15"/>
        <v>0</v>
      </c>
      <c r="N599" s="7">
        <f t="shared" si="15"/>
        <v>0</v>
      </c>
    </row>
    <row r="600" spans="13:14">
      <c r="M600" s="7">
        <f t="shared" si="15"/>
        <v>0</v>
      </c>
      <c r="N600" s="7">
        <f t="shared" si="15"/>
        <v>0</v>
      </c>
    </row>
    <row r="601" spans="13:14">
      <c r="M601" s="7">
        <f t="shared" si="15"/>
        <v>0</v>
      </c>
      <c r="N601" s="7">
        <f t="shared" si="15"/>
        <v>0</v>
      </c>
    </row>
    <row r="602" spans="13:14">
      <c r="M602" s="7">
        <f t="shared" si="15"/>
        <v>0</v>
      </c>
      <c r="N602" s="7">
        <f t="shared" si="15"/>
        <v>0</v>
      </c>
    </row>
    <row r="603" spans="13:14">
      <c r="M603" s="7">
        <f t="shared" si="15"/>
        <v>0</v>
      </c>
      <c r="N603" s="7">
        <f t="shared" si="15"/>
        <v>0</v>
      </c>
    </row>
    <row r="604" spans="13:14">
      <c r="M604" s="7">
        <f t="shared" si="15"/>
        <v>0</v>
      </c>
      <c r="N604" s="7">
        <f t="shared" si="15"/>
        <v>0</v>
      </c>
    </row>
    <row r="605" spans="13:14">
      <c r="M605" s="7">
        <f t="shared" si="15"/>
        <v>0</v>
      </c>
      <c r="N605" s="7">
        <f t="shared" si="15"/>
        <v>0</v>
      </c>
    </row>
    <row r="606" spans="13:14">
      <c r="M606" s="7">
        <f t="shared" si="15"/>
        <v>0</v>
      </c>
      <c r="N606" s="7">
        <f t="shared" si="15"/>
        <v>0</v>
      </c>
    </row>
    <row r="607" spans="13:14">
      <c r="M607" s="7">
        <f t="shared" si="15"/>
        <v>0</v>
      </c>
      <c r="N607" s="7">
        <f t="shared" si="15"/>
        <v>0</v>
      </c>
    </row>
    <row r="608" spans="13:14">
      <c r="M608" s="7">
        <f t="shared" si="15"/>
        <v>0</v>
      </c>
      <c r="N608" s="7">
        <f t="shared" si="15"/>
        <v>0</v>
      </c>
    </row>
    <row r="609" spans="13:14">
      <c r="M609" s="7">
        <f t="shared" si="15"/>
        <v>0</v>
      </c>
      <c r="N609" s="7">
        <f t="shared" si="15"/>
        <v>0</v>
      </c>
    </row>
    <row r="610" spans="13:14">
      <c r="M610" s="7">
        <f t="shared" si="15"/>
        <v>0</v>
      </c>
      <c r="N610" s="7">
        <f t="shared" si="15"/>
        <v>0</v>
      </c>
    </row>
    <row r="611" spans="13:14">
      <c r="M611" s="7">
        <f t="shared" si="15"/>
        <v>0</v>
      </c>
      <c r="N611" s="7">
        <f t="shared" si="15"/>
        <v>0</v>
      </c>
    </row>
    <row r="612" spans="13:14">
      <c r="M612" s="7">
        <f t="shared" si="15"/>
        <v>0</v>
      </c>
      <c r="N612" s="7">
        <f t="shared" si="15"/>
        <v>0</v>
      </c>
    </row>
    <row r="613" spans="13:14">
      <c r="M613" s="7">
        <f t="shared" si="15"/>
        <v>0</v>
      </c>
      <c r="N613" s="7">
        <f t="shared" si="15"/>
        <v>0</v>
      </c>
    </row>
    <row r="614" spans="13:14">
      <c r="M614" s="7">
        <f t="shared" si="15"/>
        <v>0</v>
      </c>
      <c r="N614" s="7">
        <f t="shared" si="15"/>
        <v>0</v>
      </c>
    </row>
    <row r="615" spans="13:14">
      <c r="M615" s="7">
        <f t="shared" si="15"/>
        <v>0</v>
      </c>
      <c r="N615" s="7">
        <f t="shared" si="15"/>
        <v>0</v>
      </c>
    </row>
    <row r="616" spans="13:14">
      <c r="M616" s="7">
        <f t="shared" si="15"/>
        <v>0</v>
      </c>
      <c r="N616" s="7">
        <f t="shared" si="15"/>
        <v>0</v>
      </c>
    </row>
    <row r="617" spans="13:14">
      <c r="M617" s="7">
        <f t="shared" si="15"/>
        <v>0</v>
      </c>
      <c r="N617" s="7">
        <f t="shared" si="15"/>
        <v>0</v>
      </c>
    </row>
    <row r="618" spans="13:14">
      <c r="M618" s="7">
        <f t="shared" si="15"/>
        <v>0</v>
      </c>
      <c r="N618" s="7">
        <f t="shared" si="15"/>
        <v>0</v>
      </c>
    </row>
    <row r="619" spans="13:14">
      <c r="M619" s="7">
        <f t="shared" si="15"/>
        <v>0</v>
      </c>
      <c r="N619" s="7">
        <f t="shared" si="15"/>
        <v>0</v>
      </c>
    </row>
    <row r="620" spans="13:14">
      <c r="M620" s="7">
        <f t="shared" si="15"/>
        <v>0</v>
      </c>
      <c r="N620" s="7">
        <f t="shared" si="15"/>
        <v>0</v>
      </c>
    </row>
    <row r="621" spans="13:14">
      <c r="M621" s="7">
        <f t="shared" si="15"/>
        <v>0</v>
      </c>
      <c r="N621" s="7">
        <f t="shared" si="15"/>
        <v>0</v>
      </c>
    </row>
    <row r="622" spans="13:14">
      <c r="M622" s="7">
        <f t="shared" si="15"/>
        <v>0</v>
      </c>
      <c r="N622" s="7">
        <f t="shared" si="15"/>
        <v>0</v>
      </c>
    </row>
    <row r="623" spans="13:14">
      <c r="M623" s="7">
        <f t="shared" si="15"/>
        <v>0</v>
      </c>
      <c r="N623" s="7">
        <f t="shared" si="15"/>
        <v>0</v>
      </c>
    </row>
    <row r="624" spans="13:14">
      <c r="M624" s="7">
        <f t="shared" si="15"/>
        <v>0</v>
      </c>
      <c r="N624" s="7">
        <f t="shared" si="15"/>
        <v>0</v>
      </c>
    </row>
    <row r="625" spans="13:14">
      <c r="M625" s="7">
        <f t="shared" si="15"/>
        <v>0</v>
      </c>
      <c r="N625" s="7">
        <f t="shared" si="15"/>
        <v>0</v>
      </c>
    </row>
    <row r="626" spans="13:14">
      <c r="M626" s="7">
        <f t="shared" si="15"/>
        <v>0</v>
      </c>
      <c r="N626" s="7">
        <f t="shared" si="15"/>
        <v>0</v>
      </c>
    </row>
    <row r="627" spans="13:14">
      <c r="M627" s="7">
        <f t="shared" si="15"/>
        <v>0</v>
      </c>
      <c r="N627" s="7">
        <f t="shared" si="15"/>
        <v>0</v>
      </c>
    </row>
    <row r="628" spans="13:14">
      <c r="M628" s="7">
        <f t="shared" si="15"/>
        <v>0</v>
      </c>
      <c r="N628" s="7">
        <f t="shared" si="15"/>
        <v>0</v>
      </c>
    </row>
    <row r="629" spans="13:14">
      <c r="M629" s="7">
        <f t="shared" si="15"/>
        <v>0</v>
      </c>
      <c r="N629" s="7">
        <f t="shared" si="15"/>
        <v>0</v>
      </c>
    </row>
    <row r="630" spans="13:14">
      <c r="M630" s="7">
        <f t="shared" si="15"/>
        <v>0</v>
      </c>
      <c r="N630" s="7">
        <f t="shared" si="15"/>
        <v>0</v>
      </c>
    </row>
    <row r="631" spans="13:14">
      <c r="M631" s="7">
        <f t="shared" si="15"/>
        <v>0</v>
      </c>
      <c r="N631" s="7">
        <f t="shared" si="15"/>
        <v>0</v>
      </c>
    </row>
    <row r="632" spans="13:14">
      <c r="M632" s="7">
        <f t="shared" si="15"/>
        <v>0</v>
      </c>
      <c r="N632" s="7">
        <f t="shared" si="15"/>
        <v>0</v>
      </c>
    </row>
    <row r="633" spans="13:14">
      <c r="M633" s="7">
        <f t="shared" si="15"/>
        <v>0</v>
      </c>
      <c r="N633" s="7">
        <f t="shared" si="15"/>
        <v>0</v>
      </c>
    </row>
    <row r="634" spans="13:14">
      <c r="M634" s="7">
        <f t="shared" si="15"/>
        <v>0</v>
      </c>
      <c r="N634" s="7">
        <f t="shared" si="15"/>
        <v>0</v>
      </c>
    </row>
    <row r="635" spans="13:14">
      <c r="M635" s="7">
        <f t="shared" si="15"/>
        <v>0</v>
      </c>
      <c r="N635" s="7">
        <f t="shared" si="15"/>
        <v>0</v>
      </c>
    </row>
    <row r="636" spans="13:14">
      <c r="M636" s="7">
        <f t="shared" si="15"/>
        <v>0</v>
      </c>
      <c r="N636" s="7">
        <f t="shared" si="15"/>
        <v>0</v>
      </c>
    </row>
    <row r="637" spans="13:14">
      <c r="M637" s="7">
        <f t="shared" si="15"/>
        <v>0</v>
      </c>
      <c r="N637" s="7">
        <f t="shared" si="15"/>
        <v>0</v>
      </c>
    </row>
    <row r="638" spans="13:14">
      <c r="M638" s="7">
        <f t="shared" si="15"/>
        <v>0</v>
      </c>
      <c r="N638" s="7">
        <f t="shared" si="15"/>
        <v>0</v>
      </c>
    </row>
    <row r="639" spans="13:14">
      <c r="M639" s="7">
        <f t="shared" si="15"/>
        <v>0</v>
      </c>
      <c r="N639" s="7">
        <f t="shared" si="15"/>
        <v>0</v>
      </c>
    </row>
    <row r="640" spans="13:14">
      <c r="M640" s="7">
        <f t="shared" si="15"/>
        <v>0</v>
      </c>
      <c r="N640" s="7">
        <f t="shared" si="15"/>
        <v>0</v>
      </c>
    </row>
    <row r="641" spans="13:14">
      <c r="M641" s="7">
        <f t="shared" si="15"/>
        <v>0</v>
      </c>
      <c r="N641" s="7">
        <f t="shared" si="15"/>
        <v>0</v>
      </c>
    </row>
    <row r="642" spans="13:14">
      <c r="M642" s="7">
        <f t="shared" si="15"/>
        <v>0</v>
      </c>
      <c r="N642" s="7">
        <f t="shared" si="15"/>
        <v>0</v>
      </c>
    </row>
    <row r="643" spans="13:14">
      <c r="M643" s="7">
        <f t="shared" ref="M643:N706" si="16">B643-B642</f>
        <v>0</v>
      </c>
      <c r="N643" s="7">
        <f t="shared" si="16"/>
        <v>0</v>
      </c>
    </row>
    <row r="644" spans="13:14">
      <c r="M644" s="7">
        <f t="shared" si="16"/>
        <v>0</v>
      </c>
      <c r="N644" s="7">
        <f t="shared" si="16"/>
        <v>0</v>
      </c>
    </row>
    <row r="645" spans="13:14">
      <c r="M645" s="7">
        <f t="shared" si="16"/>
        <v>0</v>
      </c>
      <c r="N645" s="7">
        <f t="shared" si="16"/>
        <v>0</v>
      </c>
    </row>
    <row r="646" spans="13:14">
      <c r="M646" s="7">
        <f t="shared" si="16"/>
        <v>0</v>
      </c>
      <c r="N646" s="7">
        <f t="shared" si="16"/>
        <v>0</v>
      </c>
    </row>
    <row r="647" spans="13:14">
      <c r="M647" s="7">
        <f t="shared" si="16"/>
        <v>0</v>
      </c>
      <c r="N647" s="7">
        <f t="shared" si="16"/>
        <v>0</v>
      </c>
    </row>
    <row r="648" spans="13:14">
      <c r="M648" s="7">
        <f t="shared" si="16"/>
        <v>0</v>
      </c>
      <c r="N648" s="7">
        <f t="shared" si="16"/>
        <v>0</v>
      </c>
    </row>
    <row r="649" spans="13:14">
      <c r="M649" s="7">
        <f t="shared" si="16"/>
        <v>0</v>
      </c>
      <c r="N649" s="7">
        <f t="shared" si="16"/>
        <v>0</v>
      </c>
    </row>
    <row r="650" spans="13:14">
      <c r="M650" s="7">
        <f t="shared" si="16"/>
        <v>0</v>
      </c>
      <c r="N650" s="7">
        <f t="shared" si="16"/>
        <v>0</v>
      </c>
    </row>
    <row r="651" spans="13:14">
      <c r="M651" s="7">
        <f t="shared" si="16"/>
        <v>0</v>
      </c>
      <c r="N651" s="7">
        <f t="shared" si="16"/>
        <v>0</v>
      </c>
    </row>
    <row r="652" spans="13:14">
      <c r="M652" s="7">
        <f t="shared" si="16"/>
        <v>0</v>
      </c>
      <c r="N652" s="7">
        <f t="shared" si="16"/>
        <v>0</v>
      </c>
    </row>
    <row r="653" spans="13:14">
      <c r="M653" s="7">
        <f t="shared" si="16"/>
        <v>0</v>
      </c>
      <c r="N653" s="7">
        <f t="shared" si="16"/>
        <v>0</v>
      </c>
    </row>
    <row r="654" spans="13:14">
      <c r="M654" s="7">
        <f t="shared" si="16"/>
        <v>0</v>
      </c>
      <c r="N654" s="7">
        <f t="shared" si="16"/>
        <v>0</v>
      </c>
    </row>
    <row r="655" spans="13:14">
      <c r="M655" s="7">
        <f t="shared" si="16"/>
        <v>0</v>
      </c>
      <c r="N655" s="7">
        <f t="shared" si="16"/>
        <v>0</v>
      </c>
    </row>
    <row r="656" spans="13:14">
      <c r="M656" s="7">
        <f t="shared" si="16"/>
        <v>0</v>
      </c>
      <c r="N656" s="7">
        <f t="shared" si="16"/>
        <v>0</v>
      </c>
    </row>
    <row r="657" spans="13:14">
      <c r="M657" s="7">
        <f t="shared" si="16"/>
        <v>0</v>
      </c>
      <c r="N657" s="7">
        <f t="shared" si="16"/>
        <v>0</v>
      </c>
    </row>
    <row r="658" spans="13:14">
      <c r="M658" s="7">
        <f t="shared" si="16"/>
        <v>0</v>
      </c>
      <c r="N658" s="7">
        <f t="shared" si="16"/>
        <v>0</v>
      </c>
    </row>
    <row r="659" spans="13:14">
      <c r="M659" s="7">
        <f t="shared" si="16"/>
        <v>0</v>
      </c>
      <c r="N659" s="7">
        <f t="shared" si="16"/>
        <v>0</v>
      </c>
    </row>
    <row r="660" spans="13:14">
      <c r="M660" s="7">
        <f t="shared" si="16"/>
        <v>0</v>
      </c>
      <c r="N660" s="7">
        <f t="shared" si="16"/>
        <v>0</v>
      </c>
    </row>
    <row r="661" spans="13:14">
      <c r="M661" s="7">
        <f t="shared" si="16"/>
        <v>0</v>
      </c>
      <c r="N661" s="7">
        <f t="shared" si="16"/>
        <v>0</v>
      </c>
    </row>
    <row r="662" spans="13:14">
      <c r="M662" s="7">
        <f t="shared" si="16"/>
        <v>0</v>
      </c>
      <c r="N662" s="7">
        <f t="shared" si="16"/>
        <v>0</v>
      </c>
    </row>
    <row r="663" spans="13:14">
      <c r="M663" s="7">
        <f t="shared" si="16"/>
        <v>0</v>
      </c>
      <c r="N663" s="7">
        <f t="shared" si="16"/>
        <v>0</v>
      </c>
    </row>
    <row r="664" spans="13:14">
      <c r="M664" s="7">
        <f t="shared" si="16"/>
        <v>0</v>
      </c>
      <c r="N664" s="7">
        <f t="shared" si="16"/>
        <v>0</v>
      </c>
    </row>
    <row r="665" spans="13:14">
      <c r="M665" s="7">
        <f t="shared" si="16"/>
        <v>0</v>
      </c>
      <c r="N665" s="7">
        <f t="shared" si="16"/>
        <v>0</v>
      </c>
    </row>
    <row r="666" spans="13:14">
      <c r="M666" s="7">
        <f t="shared" si="16"/>
        <v>0</v>
      </c>
      <c r="N666" s="7">
        <f t="shared" si="16"/>
        <v>0</v>
      </c>
    </row>
    <row r="667" spans="13:14">
      <c r="M667" s="7">
        <f t="shared" si="16"/>
        <v>0</v>
      </c>
      <c r="N667" s="7">
        <f t="shared" si="16"/>
        <v>0</v>
      </c>
    </row>
    <row r="668" spans="13:14">
      <c r="M668" s="7">
        <f t="shared" si="16"/>
        <v>0</v>
      </c>
      <c r="N668" s="7">
        <f t="shared" si="16"/>
        <v>0</v>
      </c>
    </row>
    <row r="669" spans="13:14">
      <c r="M669" s="7">
        <f t="shared" si="16"/>
        <v>0</v>
      </c>
      <c r="N669" s="7">
        <f t="shared" si="16"/>
        <v>0</v>
      </c>
    </row>
    <row r="670" spans="13:14">
      <c r="M670" s="7">
        <f t="shared" si="16"/>
        <v>0</v>
      </c>
      <c r="N670" s="7">
        <f t="shared" si="16"/>
        <v>0</v>
      </c>
    </row>
    <row r="671" spans="13:14">
      <c r="M671" s="7">
        <f t="shared" si="16"/>
        <v>0</v>
      </c>
      <c r="N671" s="7">
        <f t="shared" si="16"/>
        <v>0</v>
      </c>
    </row>
    <row r="672" spans="13:14">
      <c r="M672" s="7">
        <f t="shared" si="16"/>
        <v>0</v>
      </c>
      <c r="N672" s="7">
        <f t="shared" si="16"/>
        <v>0</v>
      </c>
    </row>
    <row r="673" spans="13:14">
      <c r="M673" s="7">
        <f t="shared" si="16"/>
        <v>0</v>
      </c>
      <c r="N673" s="7">
        <f t="shared" si="16"/>
        <v>0</v>
      </c>
    </row>
    <row r="674" spans="13:14">
      <c r="M674" s="7">
        <f t="shared" si="16"/>
        <v>0</v>
      </c>
      <c r="N674" s="7">
        <f t="shared" si="16"/>
        <v>0</v>
      </c>
    </row>
    <row r="675" spans="13:14">
      <c r="M675" s="7">
        <f t="shared" si="16"/>
        <v>0</v>
      </c>
      <c r="N675" s="7">
        <f t="shared" si="16"/>
        <v>0</v>
      </c>
    </row>
    <row r="676" spans="13:14">
      <c r="M676" s="7">
        <f t="shared" si="16"/>
        <v>0</v>
      </c>
      <c r="N676" s="7">
        <f t="shared" si="16"/>
        <v>0</v>
      </c>
    </row>
    <row r="677" spans="13:14">
      <c r="M677" s="7">
        <f t="shared" si="16"/>
        <v>0</v>
      </c>
      <c r="N677" s="7">
        <f t="shared" si="16"/>
        <v>0</v>
      </c>
    </row>
    <row r="678" spans="13:14">
      <c r="M678" s="7">
        <f t="shared" si="16"/>
        <v>0</v>
      </c>
      <c r="N678" s="7">
        <f t="shared" si="16"/>
        <v>0</v>
      </c>
    </row>
    <row r="679" spans="13:14">
      <c r="M679" s="7">
        <f t="shared" si="16"/>
        <v>0</v>
      </c>
      <c r="N679" s="7">
        <f t="shared" si="16"/>
        <v>0</v>
      </c>
    </row>
    <row r="680" spans="13:14">
      <c r="M680" s="7">
        <f t="shared" si="16"/>
        <v>0</v>
      </c>
      <c r="N680" s="7">
        <f t="shared" si="16"/>
        <v>0</v>
      </c>
    </row>
    <row r="681" spans="13:14">
      <c r="M681" s="7">
        <f t="shared" si="16"/>
        <v>0</v>
      </c>
      <c r="N681" s="7">
        <f t="shared" si="16"/>
        <v>0</v>
      </c>
    </row>
    <row r="682" spans="13:14">
      <c r="M682" s="7">
        <f t="shared" si="16"/>
        <v>0</v>
      </c>
      <c r="N682" s="7">
        <f t="shared" si="16"/>
        <v>0</v>
      </c>
    </row>
    <row r="683" spans="13:14">
      <c r="M683" s="7">
        <f t="shared" si="16"/>
        <v>0</v>
      </c>
      <c r="N683" s="7">
        <f t="shared" si="16"/>
        <v>0</v>
      </c>
    </row>
    <row r="684" spans="13:14">
      <c r="M684" s="7">
        <f t="shared" si="16"/>
        <v>0</v>
      </c>
      <c r="N684" s="7">
        <f t="shared" si="16"/>
        <v>0</v>
      </c>
    </row>
    <row r="685" spans="13:14">
      <c r="M685" s="7">
        <f t="shared" si="16"/>
        <v>0</v>
      </c>
      <c r="N685" s="7">
        <f t="shared" si="16"/>
        <v>0</v>
      </c>
    </row>
    <row r="686" spans="13:14">
      <c r="M686" s="7">
        <f t="shared" si="16"/>
        <v>0</v>
      </c>
      <c r="N686" s="7">
        <f t="shared" si="16"/>
        <v>0</v>
      </c>
    </row>
    <row r="687" spans="13:14">
      <c r="M687" s="7">
        <f t="shared" si="16"/>
        <v>0</v>
      </c>
      <c r="N687" s="7">
        <f t="shared" si="16"/>
        <v>0</v>
      </c>
    </row>
    <row r="688" spans="13:14">
      <c r="M688" s="7">
        <f t="shared" si="16"/>
        <v>0</v>
      </c>
      <c r="N688" s="7">
        <f t="shared" si="16"/>
        <v>0</v>
      </c>
    </row>
    <row r="689" spans="13:14">
      <c r="M689" s="7">
        <f t="shared" si="16"/>
        <v>0</v>
      </c>
      <c r="N689" s="7">
        <f t="shared" si="16"/>
        <v>0</v>
      </c>
    </row>
    <row r="690" spans="13:14">
      <c r="M690" s="7">
        <f t="shared" si="16"/>
        <v>0</v>
      </c>
      <c r="N690" s="7">
        <f t="shared" si="16"/>
        <v>0</v>
      </c>
    </row>
    <row r="691" spans="13:14">
      <c r="M691" s="7">
        <f t="shared" si="16"/>
        <v>0</v>
      </c>
      <c r="N691" s="7">
        <f t="shared" si="16"/>
        <v>0</v>
      </c>
    </row>
    <row r="692" spans="13:14">
      <c r="M692" s="7">
        <f t="shared" si="16"/>
        <v>0</v>
      </c>
      <c r="N692" s="7">
        <f t="shared" si="16"/>
        <v>0</v>
      </c>
    </row>
    <row r="693" spans="13:14">
      <c r="M693" s="7">
        <f t="shared" si="16"/>
        <v>0</v>
      </c>
      <c r="N693" s="7">
        <f t="shared" si="16"/>
        <v>0</v>
      </c>
    </row>
    <row r="694" spans="13:14">
      <c r="M694" s="7">
        <f t="shared" si="16"/>
        <v>0</v>
      </c>
      <c r="N694" s="7">
        <f t="shared" si="16"/>
        <v>0</v>
      </c>
    </row>
    <row r="695" spans="13:14">
      <c r="M695" s="7">
        <f t="shared" si="16"/>
        <v>0</v>
      </c>
      <c r="N695" s="7">
        <f t="shared" si="16"/>
        <v>0</v>
      </c>
    </row>
    <row r="696" spans="13:14">
      <c r="M696" s="7">
        <f t="shared" si="16"/>
        <v>0</v>
      </c>
      <c r="N696" s="7">
        <f t="shared" si="16"/>
        <v>0</v>
      </c>
    </row>
    <row r="697" spans="13:14">
      <c r="M697" s="7">
        <f t="shared" si="16"/>
        <v>0</v>
      </c>
      <c r="N697" s="7">
        <f t="shared" si="16"/>
        <v>0</v>
      </c>
    </row>
    <row r="698" spans="13:14">
      <c r="M698" s="7">
        <f t="shared" si="16"/>
        <v>0</v>
      </c>
      <c r="N698" s="7">
        <f t="shared" si="16"/>
        <v>0</v>
      </c>
    </row>
    <row r="699" spans="13:14">
      <c r="M699" s="7">
        <f t="shared" si="16"/>
        <v>0</v>
      </c>
      <c r="N699" s="7">
        <f t="shared" si="16"/>
        <v>0</v>
      </c>
    </row>
    <row r="700" spans="13:14">
      <c r="M700" s="7">
        <f t="shared" si="16"/>
        <v>0</v>
      </c>
      <c r="N700" s="7">
        <f t="shared" si="16"/>
        <v>0</v>
      </c>
    </row>
    <row r="701" spans="13:14">
      <c r="M701" s="7">
        <f t="shared" si="16"/>
        <v>0</v>
      </c>
      <c r="N701" s="7">
        <f t="shared" si="16"/>
        <v>0</v>
      </c>
    </row>
    <row r="702" spans="13:14">
      <c r="M702" s="7">
        <f t="shared" si="16"/>
        <v>0</v>
      </c>
      <c r="N702" s="7">
        <f t="shared" si="16"/>
        <v>0</v>
      </c>
    </row>
    <row r="703" spans="13:14">
      <c r="M703" s="7">
        <f t="shared" si="16"/>
        <v>0</v>
      </c>
      <c r="N703" s="7">
        <f t="shared" si="16"/>
        <v>0</v>
      </c>
    </row>
    <row r="704" spans="13:14">
      <c r="M704" s="7">
        <f t="shared" si="16"/>
        <v>0</v>
      </c>
      <c r="N704" s="7">
        <f t="shared" si="16"/>
        <v>0</v>
      </c>
    </row>
    <row r="705" spans="13:14">
      <c r="M705" s="7">
        <f t="shared" si="16"/>
        <v>0</v>
      </c>
      <c r="N705" s="7">
        <f t="shared" si="16"/>
        <v>0</v>
      </c>
    </row>
    <row r="706" spans="13:14">
      <c r="M706" s="7">
        <f t="shared" si="16"/>
        <v>0</v>
      </c>
      <c r="N706" s="7">
        <f t="shared" si="16"/>
        <v>0</v>
      </c>
    </row>
    <row r="707" spans="13:14">
      <c r="M707" s="7">
        <f t="shared" ref="M707:N770" si="17">B707-B706</f>
        <v>0</v>
      </c>
      <c r="N707" s="7">
        <f t="shared" si="17"/>
        <v>0</v>
      </c>
    </row>
    <row r="708" spans="13:14">
      <c r="M708" s="7">
        <f t="shared" si="17"/>
        <v>0</v>
      </c>
      <c r="N708" s="7">
        <f t="shared" si="17"/>
        <v>0</v>
      </c>
    </row>
    <row r="709" spans="13:14">
      <c r="M709" s="7">
        <f t="shared" si="17"/>
        <v>0</v>
      </c>
      <c r="N709" s="7">
        <f t="shared" si="17"/>
        <v>0</v>
      </c>
    </row>
    <row r="710" spans="13:14">
      <c r="M710" s="7">
        <f t="shared" si="17"/>
        <v>0</v>
      </c>
      <c r="N710" s="7">
        <f t="shared" si="17"/>
        <v>0</v>
      </c>
    </row>
    <row r="711" spans="13:14">
      <c r="M711" s="7">
        <f t="shared" si="17"/>
        <v>0</v>
      </c>
      <c r="N711" s="7">
        <f t="shared" si="17"/>
        <v>0</v>
      </c>
    </row>
    <row r="712" spans="13:14">
      <c r="M712" s="7">
        <f t="shared" si="17"/>
        <v>0</v>
      </c>
      <c r="N712" s="7">
        <f t="shared" si="17"/>
        <v>0</v>
      </c>
    </row>
    <row r="713" spans="13:14">
      <c r="M713" s="7">
        <f t="shared" si="17"/>
        <v>0</v>
      </c>
      <c r="N713" s="7">
        <f t="shared" si="17"/>
        <v>0</v>
      </c>
    </row>
    <row r="714" spans="13:14">
      <c r="M714" s="7">
        <f t="shared" si="17"/>
        <v>0</v>
      </c>
      <c r="N714" s="7">
        <f t="shared" si="17"/>
        <v>0</v>
      </c>
    </row>
    <row r="715" spans="13:14">
      <c r="M715" s="7">
        <f t="shared" si="17"/>
        <v>0</v>
      </c>
      <c r="N715" s="7">
        <f t="shared" si="17"/>
        <v>0</v>
      </c>
    </row>
    <row r="716" spans="13:14">
      <c r="M716" s="7">
        <f t="shared" si="17"/>
        <v>0</v>
      </c>
      <c r="N716" s="7">
        <f t="shared" si="17"/>
        <v>0</v>
      </c>
    </row>
    <row r="717" spans="13:14">
      <c r="M717" s="7">
        <f t="shared" si="17"/>
        <v>0</v>
      </c>
      <c r="N717" s="7">
        <f t="shared" si="17"/>
        <v>0</v>
      </c>
    </row>
    <row r="718" spans="13:14">
      <c r="M718" s="7">
        <f t="shared" si="17"/>
        <v>0</v>
      </c>
      <c r="N718" s="7">
        <f t="shared" si="17"/>
        <v>0</v>
      </c>
    </row>
    <row r="719" spans="13:14">
      <c r="M719" s="7">
        <f t="shared" si="17"/>
        <v>0</v>
      </c>
      <c r="N719" s="7">
        <f t="shared" si="17"/>
        <v>0</v>
      </c>
    </row>
    <row r="720" spans="13:14">
      <c r="M720" s="7">
        <f t="shared" si="17"/>
        <v>0</v>
      </c>
      <c r="N720" s="7">
        <f t="shared" si="17"/>
        <v>0</v>
      </c>
    </row>
    <row r="721" spans="13:14">
      <c r="M721" s="7">
        <f t="shared" si="17"/>
        <v>0</v>
      </c>
      <c r="N721" s="7">
        <f t="shared" si="17"/>
        <v>0</v>
      </c>
    </row>
    <row r="722" spans="13:14">
      <c r="M722" s="7">
        <f t="shared" si="17"/>
        <v>0</v>
      </c>
      <c r="N722" s="7">
        <f t="shared" si="17"/>
        <v>0</v>
      </c>
    </row>
    <row r="723" spans="13:14">
      <c r="M723" s="7">
        <f t="shared" si="17"/>
        <v>0</v>
      </c>
      <c r="N723" s="7">
        <f t="shared" si="17"/>
        <v>0</v>
      </c>
    </row>
    <row r="724" spans="13:14">
      <c r="M724" s="7">
        <f t="shared" si="17"/>
        <v>0</v>
      </c>
      <c r="N724" s="7">
        <f t="shared" si="17"/>
        <v>0</v>
      </c>
    </row>
    <row r="725" spans="13:14">
      <c r="M725" s="7">
        <f t="shared" si="17"/>
        <v>0</v>
      </c>
      <c r="N725" s="7">
        <f t="shared" si="17"/>
        <v>0</v>
      </c>
    </row>
    <row r="726" spans="13:14">
      <c r="M726" s="7">
        <f t="shared" si="17"/>
        <v>0</v>
      </c>
      <c r="N726" s="7">
        <f t="shared" si="17"/>
        <v>0</v>
      </c>
    </row>
    <row r="727" spans="13:14">
      <c r="M727" s="7">
        <f t="shared" si="17"/>
        <v>0</v>
      </c>
      <c r="N727" s="7">
        <f t="shared" si="17"/>
        <v>0</v>
      </c>
    </row>
    <row r="728" spans="13:14">
      <c r="M728" s="7">
        <f t="shared" si="17"/>
        <v>0</v>
      </c>
      <c r="N728" s="7">
        <f t="shared" si="17"/>
        <v>0</v>
      </c>
    </row>
    <row r="729" spans="13:14">
      <c r="M729" s="7">
        <f t="shared" si="17"/>
        <v>0</v>
      </c>
      <c r="N729" s="7">
        <f t="shared" si="17"/>
        <v>0</v>
      </c>
    </row>
    <row r="730" spans="13:14">
      <c r="M730" s="7">
        <f t="shared" si="17"/>
        <v>0</v>
      </c>
      <c r="N730" s="7">
        <f t="shared" si="17"/>
        <v>0</v>
      </c>
    </row>
    <row r="731" spans="13:14">
      <c r="M731" s="7">
        <f t="shared" si="17"/>
        <v>0</v>
      </c>
      <c r="N731" s="7">
        <f t="shared" si="17"/>
        <v>0</v>
      </c>
    </row>
    <row r="732" spans="13:14">
      <c r="M732" s="7">
        <f t="shared" si="17"/>
        <v>0</v>
      </c>
      <c r="N732" s="7">
        <f t="shared" si="17"/>
        <v>0</v>
      </c>
    </row>
    <row r="733" spans="13:14">
      <c r="M733" s="7">
        <f t="shared" si="17"/>
        <v>0</v>
      </c>
      <c r="N733" s="7">
        <f t="shared" si="17"/>
        <v>0</v>
      </c>
    </row>
    <row r="734" spans="13:14">
      <c r="M734" s="7">
        <f t="shared" si="17"/>
        <v>0</v>
      </c>
      <c r="N734" s="7">
        <f t="shared" si="17"/>
        <v>0</v>
      </c>
    </row>
    <row r="735" spans="13:14">
      <c r="M735" s="7">
        <f t="shared" si="17"/>
        <v>0</v>
      </c>
      <c r="N735" s="7">
        <f t="shared" si="17"/>
        <v>0</v>
      </c>
    </row>
    <row r="736" spans="13:14">
      <c r="M736" s="7">
        <f t="shared" si="17"/>
        <v>0</v>
      </c>
      <c r="N736" s="7">
        <f t="shared" si="17"/>
        <v>0</v>
      </c>
    </row>
    <row r="737" spans="13:14">
      <c r="M737" s="7">
        <f t="shared" si="17"/>
        <v>0</v>
      </c>
      <c r="N737" s="7">
        <f t="shared" si="17"/>
        <v>0</v>
      </c>
    </row>
    <row r="738" spans="13:14">
      <c r="M738" s="7">
        <f t="shared" si="17"/>
        <v>0</v>
      </c>
      <c r="N738" s="7">
        <f t="shared" si="17"/>
        <v>0</v>
      </c>
    </row>
    <row r="739" spans="13:14">
      <c r="M739" s="7">
        <f t="shared" si="17"/>
        <v>0</v>
      </c>
      <c r="N739" s="7">
        <f t="shared" si="17"/>
        <v>0</v>
      </c>
    </row>
    <row r="740" spans="13:14">
      <c r="M740" s="7">
        <f t="shared" si="17"/>
        <v>0</v>
      </c>
      <c r="N740" s="7">
        <f t="shared" si="17"/>
        <v>0</v>
      </c>
    </row>
    <row r="741" spans="13:14">
      <c r="M741" s="7">
        <f t="shared" si="17"/>
        <v>0</v>
      </c>
      <c r="N741" s="7">
        <f t="shared" si="17"/>
        <v>0</v>
      </c>
    </row>
    <row r="742" spans="13:14">
      <c r="M742" s="7">
        <f t="shared" si="17"/>
        <v>0</v>
      </c>
      <c r="N742" s="7">
        <f t="shared" si="17"/>
        <v>0</v>
      </c>
    </row>
    <row r="743" spans="13:14">
      <c r="M743" s="7">
        <f t="shared" si="17"/>
        <v>0</v>
      </c>
      <c r="N743" s="7">
        <f t="shared" si="17"/>
        <v>0</v>
      </c>
    </row>
    <row r="744" spans="13:14">
      <c r="M744" s="7">
        <f t="shared" si="17"/>
        <v>0</v>
      </c>
      <c r="N744" s="7">
        <f t="shared" si="17"/>
        <v>0</v>
      </c>
    </row>
    <row r="745" spans="13:14">
      <c r="M745" s="7">
        <f t="shared" si="17"/>
        <v>0</v>
      </c>
      <c r="N745" s="7">
        <f t="shared" si="17"/>
        <v>0</v>
      </c>
    </row>
    <row r="746" spans="13:14">
      <c r="M746" s="7">
        <f t="shared" si="17"/>
        <v>0</v>
      </c>
      <c r="N746" s="7">
        <f t="shared" si="17"/>
        <v>0</v>
      </c>
    </row>
    <row r="747" spans="13:14">
      <c r="M747" s="7">
        <f t="shared" si="17"/>
        <v>0</v>
      </c>
      <c r="N747" s="7">
        <f t="shared" si="17"/>
        <v>0</v>
      </c>
    </row>
    <row r="748" spans="13:14">
      <c r="M748" s="7">
        <f t="shared" si="17"/>
        <v>0</v>
      </c>
      <c r="N748" s="7">
        <f t="shared" si="17"/>
        <v>0</v>
      </c>
    </row>
    <row r="749" spans="13:14">
      <c r="M749" s="7">
        <f t="shared" si="17"/>
        <v>0</v>
      </c>
      <c r="N749" s="7">
        <f t="shared" si="17"/>
        <v>0</v>
      </c>
    </row>
    <row r="750" spans="13:14">
      <c r="M750" s="7">
        <f t="shared" si="17"/>
        <v>0</v>
      </c>
      <c r="N750" s="7">
        <f t="shared" si="17"/>
        <v>0</v>
      </c>
    </row>
    <row r="751" spans="13:14">
      <c r="M751" s="7">
        <f t="shared" si="17"/>
        <v>0</v>
      </c>
      <c r="N751" s="7">
        <f t="shared" si="17"/>
        <v>0</v>
      </c>
    </row>
    <row r="752" spans="13:14">
      <c r="M752" s="7">
        <f t="shared" si="17"/>
        <v>0</v>
      </c>
      <c r="N752" s="7">
        <f t="shared" si="17"/>
        <v>0</v>
      </c>
    </row>
    <row r="753" spans="13:14">
      <c r="M753" s="7">
        <f t="shared" si="17"/>
        <v>0</v>
      </c>
      <c r="N753" s="7">
        <f t="shared" si="17"/>
        <v>0</v>
      </c>
    </row>
    <row r="754" spans="13:14">
      <c r="M754" s="7">
        <f t="shared" si="17"/>
        <v>0</v>
      </c>
      <c r="N754" s="7">
        <f t="shared" si="17"/>
        <v>0</v>
      </c>
    </row>
    <row r="755" spans="13:14">
      <c r="M755" s="7">
        <f t="shared" si="17"/>
        <v>0</v>
      </c>
      <c r="N755" s="7">
        <f t="shared" si="17"/>
        <v>0</v>
      </c>
    </row>
    <row r="756" spans="13:14">
      <c r="M756" s="7">
        <f t="shared" si="17"/>
        <v>0</v>
      </c>
      <c r="N756" s="7">
        <f t="shared" si="17"/>
        <v>0</v>
      </c>
    </row>
    <row r="757" spans="13:14">
      <c r="M757" s="7">
        <f t="shared" si="17"/>
        <v>0</v>
      </c>
      <c r="N757" s="7">
        <f t="shared" si="17"/>
        <v>0</v>
      </c>
    </row>
    <row r="758" spans="13:14">
      <c r="M758" s="7">
        <f t="shared" si="17"/>
        <v>0</v>
      </c>
      <c r="N758" s="7">
        <f t="shared" si="17"/>
        <v>0</v>
      </c>
    </row>
    <row r="759" spans="13:14">
      <c r="M759" s="7">
        <f t="shared" si="17"/>
        <v>0</v>
      </c>
      <c r="N759" s="7">
        <f t="shared" si="17"/>
        <v>0</v>
      </c>
    </row>
    <row r="760" spans="13:14">
      <c r="M760" s="7">
        <f t="shared" si="17"/>
        <v>0</v>
      </c>
      <c r="N760" s="7">
        <f t="shared" si="17"/>
        <v>0</v>
      </c>
    </row>
    <row r="761" spans="13:14">
      <c r="M761" s="7">
        <f t="shared" si="17"/>
        <v>0</v>
      </c>
      <c r="N761" s="7">
        <f t="shared" si="17"/>
        <v>0</v>
      </c>
    </row>
    <row r="762" spans="13:14">
      <c r="M762" s="7">
        <f t="shared" si="17"/>
        <v>0</v>
      </c>
      <c r="N762" s="7">
        <f t="shared" si="17"/>
        <v>0</v>
      </c>
    </row>
    <row r="763" spans="13:14">
      <c r="M763" s="7">
        <f t="shared" si="17"/>
        <v>0</v>
      </c>
      <c r="N763" s="7">
        <f t="shared" si="17"/>
        <v>0</v>
      </c>
    </row>
    <row r="764" spans="13:14">
      <c r="M764" s="7">
        <f t="shared" si="17"/>
        <v>0</v>
      </c>
      <c r="N764" s="7">
        <f t="shared" si="17"/>
        <v>0</v>
      </c>
    </row>
    <row r="765" spans="13:14">
      <c r="M765" s="7">
        <f t="shared" si="17"/>
        <v>0</v>
      </c>
      <c r="N765" s="7">
        <f t="shared" si="17"/>
        <v>0</v>
      </c>
    </row>
    <row r="766" spans="13:14">
      <c r="M766" s="7">
        <f t="shared" si="17"/>
        <v>0</v>
      </c>
      <c r="N766" s="7">
        <f t="shared" si="17"/>
        <v>0</v>
      </c>
    </row>
    <row r="767" spans="13:14">
      <c r="M767" s="7">
        <f t="shared" si="17"/>
        <v>0</v>
      </c>
      <c r="N767" s="7">
        <f t="shared" si="17"/>
        <v>0</v>
      </c>
    </row>
    <row r="768" spans="13:14">
      <c r="M768" s="7">
        <f t="shared" si="17"/>
        <v>0</v>
      </c>
      <c r="N768" s="7">
        <f t="shared" si="17"/>
        <v>0</v>
      </c>
    </row>
    <row r="769" spans="13:14">
      <c r="M769" s="7">
        <f t="shared" si="17"/>
        <v>0</v>
      </c>
      <c r="N769" s="7">
        <f t="shared" si="17"/>
        <v>0</v>
      </c>
    </row>
    <row r="770" spans="13:14">
      <c r="M770" s="7">
        <f t="shared" si="17"/>
        <v>0</v>
      </c>
      <c r="N770" s="7">
        <f t="shared" si="17"/>
        <v>0</v>
      </c>
    </row>
    <row r="771" spans="13:14">
      <c r="M771" s="7">
        <f t="shared" ref="M771:N834" si="18">B771-B770</f>
        <v>0</v>
      </c>
      <c r="N771" s="7">
        <f t="shared" si="18"/>
        <v>0</v>
      </c>
    </row>
    <row r="772" spans="13:14">
      <c r="M772" s="7">
        <f t="shared" si="18"/>
        <v>0</v>
      </c>
      <c r="N772" s="7">
        <f t="shared" si="18"/>
        <v>0</v>
      </c>
    </row>
    <row r="773" spans="13:14">
      <c r="M773" s="7">
        <f t="shared" si="18"/>
        <v>0</v>
      </c>
      <c r="N773" s="7">
        <f t="shared" si="18"/>
        <v>0</v>
      </c>
    </row>
    <row r="774" spans="13:14">
      <c r="M774" s="7">
        <f t="shared" si="18"/>
        <v>0</v>
      </c>
      <c r="N774" s="7">
        <f t="shared" si="18"/>
        <v>0</v>
      </c>
    </row>
    <row r="775" spans="13:14">
      <c r="M775" s="7">
        <f t="shared" si="18"/>
        <v>0</v>
      </c>
      <c r="N775" s="7">
        <f t="shared" si="18"/>
        <v>0</v>
      </c>
    </row>
    <row r="776" spans="13:14">
      <c r="M776" s="7">
        <f t="shared" si="18"/>
        <v>0</v>
      </c>
      <c r="N776" s="7">
        <f t="shared" si="18"/>
        <v>0</v>
      </c>
    </row>
    <row r="777" spans="13:14">
      <c r="M777" s="7">
        <f t="shared" si="18"/>
        <v>0</v>
      </c>
      <c r="N777" s="7">
        <f t="shared" si="18"/>
        <v>0</v>
      </c>
    </row>
    <row r="778" spans="13:14">
      <c r="M778" s="7">
        <f t="shared" si="18"/>
        <v>0</v>
      </c>
      <c r="N778" s="7">
        <f t="shared" si="18"/>
        <v>0</v>
      </c>
    </row>
    <row r="779" spans="13:14">
      <c r="M779" s="7">
        <f t="shared" si="18"/>
        <v>0</v>
      </c>
      <c r="N779" s="7">
        <f t="shared" si="18"/>
        <v>0</v>
      </c>
    </row>
    <row r="780" spans="13:14">
      <c r="M780" s="7">
        <f t="shared" si="18"/>
        <v>0</v>
      </c>
      <c r="N780" s="7">
        <f t="shared" si="18"/>
        <v>0</v>
      </c>
    </row>
    <row r="781" spans="13:14">
      <c r="M781" s="7">
        <f t="shared" si="18"/>
        <v>0</v>
      </c>
      <c r="N781" s="7">
        <f t="shared" si="18"/>
        <v>0</v>
      </c>
    </row>
    <row r="782" spans="13:14">
      <c r="M782" s="7">
        <f t="shared" si="18"/>
        <v>0</v>
      </c>
      <c r="N782" s="7">
        <f t="shared" si="18"/>
        <v>0</v>
      </c>
    </row>
    <row r="783" spans="13:14">
      <c r="M783" s="7">
        <f t="shared" si="18"/>
        <v>0</v>
      </c>
      <c r="N783" s="7">
        <f t="shared" si="18"/>
        <v>0</v>
      </c>
    </row>
    <row r="784" spans="13:14">
      <c r="M784" s="7">
        <f t="shared" si="18"/>
        <v>0</v>
      </c>
      <c r="N784" s="7">
        <f t="shared" si="18"/>
        <v>0</v>
      </c>
    </row>
    <row r="785" spans="13:14">
      <c r="M785" s="7">
        <f t="shared" si="18"/>
        <v>0</v>
      </c>
      <c r="N785" s="7">
        <f t="shared" si="18"/>
        <v>0</v>
      </c>
    </row>
    <row r="786" spans="13:14">
      <c r="M786" s="7">
        <f t="shared" si="18"/>
        <v>0</v>
      </c>
      <c r="N786" s="7">
        <f t="shared" si="18"/>
        <v>0</v>
      </c>
    </row>
    <row r="787" spans="13:14">
      <c r="M787" s="7">
        <f t="shared" si="18"/>
        <v>0</v>
      </c>
      <c r="N787" s="7">
        <f t="shared" si="18"/>
        <v>0</v>
      </c>
    </row>
    <row r="788" spans="13:14">
      <c r="M788" s="7">
        <f t="shared" si="18"/>
        <v>0</v>
      </c>
      <c r="N788" s="7">
        <f t="shared" si="18"/>
        <v>0</v>
      </c>
    </row>
    <row r="789" spans="13:14">
      <c r="M789" s="7">
        <f t="shared" si="18"/>
        <v>0</v>
      </c>
      <c r="N789" s="7">
        <f t="shared" si="18"/>
        <v>0</v>
      </c>
    </row>
    <row r="790" spans="13:14">
      <c r="M790" s="7">
        <f t="shared" si="18"/>
        <v>0</v>
      </c>
      <c r="N790" s="7">
        <f t="shared" si="18"/>
        <v>0</v>
      </c>
    </row>
    <row r="791" spans="13:14">
      <c r="M791" s="7">
        <f t="shared" si="18"/>
        <v>0</v>
      </c>
      <c r="N791" s="7">
        <f t="shared" si="18"/>
        <v>0</v>
      </c>
    </row>
    <row r="792" spans="13:14">
      <c r="M792" s="7">
        <f t="shared" si="18"/>
        <v>0</v>
      </c>
      <c r="N792" s="7">
        <f t="shared" si="18"/>
        <v>0</v>
      </c>
    </row>
    <row r="793" spans="13:14">
      <c r="M793" s="7">
        <f t="shared" si="18"/>
        <v>0</v>
      </c>
      <c r="N793" s="7">
        <f t="shared" si="18"/>
        <v>0</v>
      </c>
    </row>
    <row r="794" spans="13:14">
      <c r="M794" s="7">
        <f t="shared" si="18"/>
        <v>0</v>
      </c>
      <c r="N794" s="7">
        <f t="shared" si="18"/>
        <v>0</v>
      </c>
    </row>
    <row r="795" spans="13:14">
      <c r="M795" s="7">
        <f t="shared" si="18"/>
        <v>0</v>
      </c>
      <c r="N795" s="7">
        <f t="shared" si="18"/>
        <v>0</v>
      </c>
    </row>
    <row r="796" spans="13:14">
      <c r="M796" s="7">
        <f t="shared" si="18"/>
        <v>0</v>
      </c>
      <c r="N796" s="7">
        <f t="shared" si="18"/>
        <v>0</v>
      </c>
    </row>
    <row r="797" spans="13:14">
      <c r="M797" s="7">
        <f t="shared" si="18"/>
        <v>0</v>
      </c>
      <c r="N797" s="7">
        <f t="shared" si="18"/>
        <v>0</v>
      </c>
    </row>
    <row r="798" spans="13:14">
      <c r="M798" s="7">
        <f t="shared" si="18"/>
        <v>0</v>
      </c>
      <c r="N798" s="7">
        <f t="shared" si="18"/>
        <v>0</v>
      </c>
    </row>
    <row r="799" spans="13:14">
      <c r="M799" s="7">
        <f t="shared" si="18"/>
        <v>0</v>
      </c>
      <c r="N799" s="7">
        <f t="shared" si="18"/>
        <v>0</v>
      </c>
    </row>
    <row r="800" spans="13:14">
      <c r="M800" s="7">
        <f t="shared" si="18"/>
        <v>0</v>
      </c>
      <c r="N800" s="7">
        <f t="shared" si="18"/>
        <v>0</v>
      </c>
    </row>
    <row r="801" spans="13:14">
      <c r="M801" s="7">
        <f t="shared" si="18"/>
        <v>0</v>
      </c>
      <c r="N801" s="7">
        <f t="shared" si="18"/>
        <v>0</v>
      </c>
    </row>
    <row r="802" spans="13:14">
      <c r="M802" s="7">
        <f t="shared" si="18"/>
        <v>0</v>
      </c>
      <c r="N802" s="7">
        <f t="shared" si="18"/>
        <v>0</v>
      </c>
    </row>
    <row r="803" spans="13:14">
      <c r="M803" s="7">
        <f t="shared" si="18"/>
        <v>0</v>
      </c>
      <c r="N803" s="7">
        <f t="shared" si="18"/>
        <v>0</v>
      </c>
    </row>
    <row r="804" spans="13:14">
      <c r="M804" s="7">
        <f t="shared" si="18"/>
        <v>0</v>
      </c>
      <c r="N804" s="7">
        <f t="shared" si="18"/>
        <v>0</v>
      </c>
    </row>
    <row r="805" spans="13:14">
      <c r="M805" s="7">
        <f t="shared" si="18"/>
        <v>0</v>
      </c>
      <c r="N805" s="7">
        <f t="shared" si="18"/>
        <v>0</v>
      </c>
    </row>
    <row r="806" spans="13:14">
      <c r="M806" s="7">
        <f t="shared" si="18"/>
        <v>0</v>
      </c>
      <c r="N806" s="7">
        <f t="shared" si="18"/>
        <v>0</v>
      </c>
    </row>
    <row r="807" spans="13:14">
      <c r="M807" s="7">
        <f t="shared" si="18"/>
        <v>0</v>
      </c>
      <c r="N807" s="7">
        <f t="shared" si="18"/>
        <v>0</v>
      </c>
    </row>
    <row r="808" spans="13:14">
      <c r="M808" s="7">
        <f t="shared" si="18"/>
        <v>0</v>
      </c>
      <c r="N808" s="7">
        <f t="shared" si="18"/>
        <v>0</v>
      </c>
    </row>
    <row r="809" spans="13:14">
      <c r="M809" s="7">
        <f t="shared" si="18"/>
        <v>0</v>
      </c>
      <c r="N809" s="7">
        <f t="shared" si="18"/>
        <v>0</v>
      </c>
    </row>
    <row r="810" spans="13:14">
      <c r="M810" s="7">
        <f t="shared" si="18"/>
        <v>0</v>
      </c>
      <c r="N810" s="7">
        <f t="shared" si="18"/>
        <v>0</v>
      </c>
    </row>
    <row r="811" spans="13:14">
      <c r="M811" s="7">
        <f t="shared" si="18"/>
        <v>0</v>
      </c>
      <c r="N811" s="7">
        <f t="shared" si="18"/>
        <v>0</v>
      </c>
    </row>
    <row r="812" spans="13:14">
      <c r="M812" s="7">
        <f t="shared" si="18"/>
        <v>0</v>
      </c>
      <c r="N812" s="7">
        <f t="shared" si="18"/>
        <v>0</v>
      </c>
    </row>
    <row r="813" spans="13:14">
      <c r="M813" s="7">
        <f t="shared" si="18"/>
        <v>0</v>
      </c>
      <c r="N813" s="7">
        <f t="shared" si="18"/>
        <v>0</v>
      </c>
    </row>
    <row r="814" spans="13:14">
      <c r="M814" s="7">
        <f t="shared" si="18"/>
        <v>0</v>
      </c>
      <c r="N814" s="7">
        <f t="shared" si="18"/>
        <v>0</v>
      </c>
    </row>
    <row r="815" spans="13:14">
      <c r="M815" s="7">
        <f t="shared" si="18"/>
        <v>0</v>
      </c>
      <c r="N815" s="7">
        <f t="shared" si="18"/>
        <v>0</v>
      </c>
    </row>
    <row r="816" spans="13:14">
      <c r="M816" s="7">
        <f t="shared" si="18"/>
        <v>0</v>
      </c>
      <c r="N816" s="7">
        <f t="shared" si="18"/>
        <v>0</v>
      </c>
    </row>
    <row r="817" spans="13:14">
      <c r="M817" s="7">
        <f t="shared" si="18"/>
        <v>0</v>
      </c>
      <c r="N817" s="7">
        <f t="shared" si="18"/>
        <v>0</v>
      </c>
    </row>
    <row r="818" spans="13:14">
      <c r="M818" s="7">
        <f t="shared" si="18"/>
        <v>0</v>
      </c>
      <c r="N818" s="7">
        <f t="shared" si="18"/>
        <v>0</v>
      </c>
    </row>
    <row r="819" spans="13:14">
      <c r="M819" s="7">
        <f t="shared" si="18"/>
        <v>0</v>
      </c>
      <c r="N819" s="7">
        <f t="shared" si="18"/>
        <v>0</v>
      </c>
    </row>
    <row r="820" spans="13:14">
      <c r="M820" s="7">
        <f t="shared" si="18"/>
        <v>0</v>
      </c>
      <c r="N820" s="7">
        <f t="shared" si="18"/>
        <v>0</v>
      </c>
    </row>
    <row r="821" spans="13:14">
      <c r="M821" s="7">
        <f t="shared" si="18"/>
        <v>0</v>
      </c>
      <c r="N821" s="7">
        <f t="shared" si="18"/>
        <v>0</v>
      </c>
    </row>
    <row r="822" spans="13:14">
      <c r="M822" s="7">
        <f t="shared" si="18"/>
        <v>0</v>
      </c>
      <c r="N822" s="7">
        <f t="shared" si="18"/>
        <v>0</v>
      </c>
    </row>
    <row r="823" spans="13:14">
      <c r="M823" s="7">
        <f t="shared" si="18"/>
        <v>0</v>
      </c>
      <c r="N823" s="7">
        <f t="shared" si="18"/>
        <v>0</v>
      </c>
    </row>
    <row r="824" spans="13:14">
      <c r="M824" s="7">
        <f t="shared" si="18"/>
        <v>0</v>
      </c>
      <c r="N824" s="7">
        <f t="shared" si="18"/>
        <v>0</v>
      </c>
    </row>
    <row r="825" spans="13:14">
      <c r="M825" s="7">
        <f t="shared" si="18"/>
        <v>0</v>
      </c>
      <c r="N825" s="7">
        <f t="shared" si="18"/>
        <v>0</v>
      </c>
    </row>
    <row r="826" spans="13:14">
      <c r="M826" s="7">
        <f t="shared" si="18"/>
        <v>0</v>
      </c>
      <c r="N826" s="7">
        <f t="shared" si="18"/>
        <v>0</v>
      </c>
    </row>
    <row r="827" spans="13:14">
      <c r="M827" s="7">
        <f t="shared" si="18"/>
        <v>0</v>
      </c>
      <c r="N827" s="7">
        <f t="shared" si="18"/>
        <v>0</v>
      </c>
    </row>
    <row r="828" spans="13:14">
      <c r="M828" s="7">
        <f t="shared" si="18"/>
        <v>0</v>
      </c>
      <c r="N828" s="7">
        <f t="shared" si="18"/>
        <v>0</v>
      </c>
    </row>
    <row r="829" spans="13:14">
      <c r="M829" s="7">
        <f t="shared" si="18"/>
        <v>0</v>
      </c>
      <c r="N829" s="7">
        <f t="shared" si="18"/>
        <v>0</v>
      </c>
    </row>
    <row r="830" spans="13:14">
      <c r="M830" s="7">
        <f t="shared" si="18"/>
        <v>0</v>
      </c>
      <c r="N830" s="7">
        <f t="shared" si="18"/>
        <v>0</v>
      </c>
    </row>
    <row r="831" spans="13:14">
      <c r="M831" s="7">
        <f t="shared" si="18"/>
        <v>0</v>
      </c>
      <c r="N831" s="7">
        <f t="shared" si="18"/>
        <v>0</v>
      </c>
    </row>
    <row r="832" spans="13:14">
      <c r="M832" s="7">
        <f t="shared" si="18"/>
        <v>0</v>
      </c>
      <c r="N832" s="7">
        <f t="shared" si="18"/>
        <v>0</v>
      </c>
    </row>
    <row r="833" spans="13:14">
      <c r="M833" s="7">
        <f t="shared" si="18"/>
        <v>0</v>
      </c>
      <c r="N833" s="7">
        <f t="shared" si="18"/>
        <v>0</v>
      </c>
    </row>
    <row r="834" spans="13:14">
      <c r="M834" s="7">
        <f t="shared" si="18"/>
        <v>0</v>
      </c>
      <c r="N834" s="7">
        <f t="shared" si="18"/>
        <v>0</v>
      </c>
    </row>
    <row r="835" spans="13:14">
      <c r="M835" s="7">
        <f t="shared" ref="M835:N898" si="19">B835-B834</f>
        <v>0</v>
      </c>
      <c r="N835" s="7">
        <f t="shared" si="19"/>
        <v>0</v>
      </c>
    </row>
    <row r="836" spans="13:14">
      <c r="M836" s="7">
        <f t="shared" si="19"/>
        <v>0</v>
      </c>
      <c r="N836" s="7">
        <f t="shared" si="19"/>
        <v>0</v>
      </c>
    </row>
    <row r="837" spans="13:14">
      <c r="M837" s="7">
        <f t="shared" si="19"/>
        <v>0</v>
      </c>
      <c r="N837" s="7">
        <f t="shared" si="19"/>
        <v>0</v>
      </c>
    </row>
    <row r="838" spans="13:14">
      <c r="M838" s="7">
        <f t="shared" si="19"/>
        <v>0</v>
      </c>
      <c r="N838" s="7">
        <f t="shared" si="19"/>
        <v>0</v>
      </c>
    </row>
    <row r="839" spans="13:14">
      <c r="M839" s="7">
        <f t="shared" si="19"/>
        <v>0</v>
      </c>
      <c r="N839" s="7">
        <f t="shared" si="19"/>
        <v>0</v>
      </c>
    </row>
    <row r="840" spans="13:14">
      <c r="M840" s="7">
        <f t="shared" si="19"/>
        <v>0</v>
      </c>
      <c r="N840" s="7">
        <f t="shared" si="19"/>
        <v>0</v>
      </c>
    </row>
    <row r="841" spans="13:14">
      <c r="M841" s="7">
        <f t="shared" si="19"/>
        <v>0</v>
      </c>
      <c r="N841" s="7">
        <f t="shared" si="19"/>
        <v>0</v>
      </c>
    </row>
    <row r="842" spans="13:14">
      <c r="M842" s="7">
        <f t="shared" si="19"/>
        <v>0</v>
      </c>
      <c r="N842" s="7">
        <f t="shared" si="19"/>
        <v>0</v>
      </c>
    </row>
    <row r="843" spans="13:14">
      <c r="M843" s="7">
        <f t="shared" si="19"/>
        <v>0</v>
      </c>
      <c r="N843" s="7">
        <f t="shared" si="19"/>
        <v>0</v>
      </c>
    </row>
    <row r="844" spans="13:14">
      <c r="M844" s="7">
        <f t="shared" si="19"/>
        <v>0</v>
      </c>
      <c r="N844" s="7">
        <f t="shared" si="19"/>
        <v>0</v>
      </c>
    </row>
    <row r="845" spans="13:14">
      <c r="M845" s="7">
        <f t="shared" si="19"/>
        <v>0</v>
      </c>
      <c r="N845" s="7">
        <f t="shared" si="19"/>
        <v>0</v>
      </c>
    </row>
    <row r="846" spans="13:14">
      <c r="M846" s="7">
        <f t="shared" si="19"/>
        <v>0</v>
      </c>
      <c r="N846" s="7">
        <f t="shared" si="19"/>
        <v>0</v>
      </c>
    </row>
    <row r="847" spans="13:14">
      <c r="M847" s="7">
        <f t="shared" si="19"/>
        <v>0</v>
      </c>
      <c r="N847" s="7">
        <f t="shared" si="19"/>
        <v>0</v>
      </c>
    </row>
    <row r="848" spans="13:14">
      <c r="M848" s="7">
        <f t="shared" si="19"/>
        <v>0</v>
      </c>
      <c r="N848" s="7">
        <f t="shared" si="19"/>
        <v>0</v>
      </c>
    </row>
    <row r="849" spans="13:14">
      <c r="M849" s="7">
        <f t="shared" si="19"/>
        <v>0</v>
      </c>
      <c r="N849" s="7">
        <f t="shared" si="19"/>
        <v>0</v>
      </c>
    </row>
    <row r="850" spans="13:14">
      <c r="M850" s="7">
        <f t="shared" si="19"/>
        <v>0</v>
      </c>
      <c r="N850" s="7">
        <f t="shared" si="19"/>
        <v>0</v>
      </c>
    </row>
    <row r="851" spans="13:14">
      <c r="M851" s="7">
        <f t="shared" si="19"/>
        <v>0</v>
      </c>
      <c r="N851" s="7">
        <f t="shared" si="19"/>
        <v>0</v>
      </c>
    </row>
    <row r="852" spans="13:14">
      <c r="M852" s="7">
        <f t="shared" si="19"/>
        <v>0</v>
      </c>
      <c r="N852" s="7">
        <f t="shared" si="19"/>
        <v>0</v>
      </c>
    </row>
    <row r="853" spans="13:14">
      <c r="M853" s="7">
        <f t="shared" si="19"/>
        <v>0</v>
      </c>
      <c r="N853" s="7">
        <f t="shared" si="19"/>
        <v>0</v>
      </c>
    </row>
    <row r="854" spans="13:14">
      <c r="M854" s="7">
        <f t="shared" si="19"/>
        <v>0</v>
      </c>
      <c r="N854" s="7">
        <f t="shared" si="19"/>
        <v>0</v>
      </c>
    </row>
    <row r="855" spans="13:14">
      <c r="M855" s="7">
        <f t="shared" si="19"/>
        <v>0</v>
      </c>
      <c r="N855" s="7">
        <f t="shared" si="19"/>
        <v>0</v>
      </c>
    </row>
    <row r="856" spans="13:14">
      <c r="M856" s="7">
        <f t="shared" si="19"/>
        <v>0</v>
      </c>
      <c r="N856" s="7">
        <f t="shared" si="19"/>
        <v>0</v>
      </c>
    </row>
    <row r="857" spans="13:14">
      <c r="M857" s="7">
        <f t="shared" si="19"/>
        <v>0</v>
      </c>
      <c r="N857" s="7">
        <f t="shared" si="19"/>
        <v>0</v>
      </c>
    </row>
    <row r="858" spans="13:14">
      <c r="M858" s="7">
        <f t="shared" si="19"/>
        <v>0</v>
      </c>
      <c r="N858" s="7">
        <f t="shared" si="19"/>
        <v>0</v>
      </c>
    </row>
    <row r="859" spans="13:14">
      <c r="M859" s="7">
        <f t="shared" si="19"/>
        <v>0</v>
      </c>
      <c r="N859" s="7">
        <f t="shared" si="19"/>
        <v>0</v>
      </c>
    </row>
    <row r="860" spans="13:14">
      <c r="M860" s="7">
        <f t="shared" si="19"/>
        <v>0</v>
      </c>
      <c r="N860" s="7">
        <f t="shared" si="19"/>
        <v>0</v>
      </c>
    </row>
    <row r="861" spans="13:14">
      <c r="M861" s="7">
        <f t="shared" si="19"/>
        <v>0</v>
      </c>
      <c r="N861" s="7">
        <f t="shared" si="19"/>
        <v>0</v>
      </c>
    </row>
    <row r="862" spans="13:14">
      <c r="M862" s="7">
        <f t="shared" si="19"/>
        <v>0</v>
      </c>
      <c r="N862" s="7">
        <f t="shared" si="19"/>
        <v>0</v>
      </c>
    </row>
    <row r="863" spans="13:14">
      <c r="M863" s="7">
        <f t="shared" si="19"/>
        <v>0</v>
      </c>
      <c r="N863" s="7">
        <f t="shared" si="19"/>
        <v>0</v>
      </c>
    </row>
    <row r="864" spans="13:14">
      <c r="M864" s="7">
        <f t="shared" si="19"/>
        <v>0</v>
      </c>
      <c r="N864" s="7">
        <f t="shared" si="19"/>
        <v>0</v>
      </c>
    </row>
    <row r="865" spans="13:14">
      <c r="M865" s="7">
        <f t="shared" si="19"/>
        <v>0</v>
      </c>
      <c r="N865" s="7">
        <f t="shared" si="19"/>
        <v>0</v>
      </c>
    </row>
    <row r="866" spans="13:14">
      <c r="M866" s="7">
        <f t="shared" si="19"/>
        <v>0</v>
      </c>
      <c r="N866" s="7">
        <f t="shared" si="19"/>
        <v>0</v>
      </c>
    </row>
    <row r="867" spans="13:14">
      <c r="M867" s="7">
        <f t="shared" si="19"/>
        <v>0</v>
      </c>
      <c r="N867" s="7">
        <f t="shared" si="19"/>
        <v>0</v>
      </c>
    </row>
    <row r="868" spans="13:14">
      <c r="M868" s="7">
        <f t="shared" si="19"/>
        <v>0</v>
      </c>
      <c r="N868" s="7">
        <f t="shared" si="19"/>
        <v>0</v>
      </c>
    </row>
    <row r="869" spans="13:14">
      <c r="M869" s="7">
        <f t="shared" si="19"/>
        <v>0</v>
      </c>
      <c r="N869" s="7">
        <f t="shared" si="19"/>
        <v>0</v>
      </c>
    </row>
    <row r="870" spans="13:14">
      <c r="M870" s="7">
        <f t="shared" si="19"/>
        <v>0</v>
      </c>
      <c r="N870" s="7">
        <f t="shared" si="19"/>
        <v>0</v>
      </c>
    </row>
    <row r="871" spans="13:14">
      <c r="M871" s="7">
        <f t="shared" si="19"/>
        <v>0</v>
      </c>
      <c r="N871" s="7">
        <f t="shared" si="19"/>
        <v>0</v>
      </c>
    </row>
    <row r="872" spans="13:14">
      <c r="M872" s="7">
        <f t="shared" si="19"/>
        <v>0</v>
      </c>
      <c r="N872" s="7">
        <f t="shared" si="19"/>
        <v>0</v>
      </c>
    </row>
    <row r="873" spans="13:14">
      <c r="M873" s="7">
        <f t="shared" si="19"/>
        <v>0</v>
      </c>
      <c r="N873" s="7">
        <f t="shared" si="19"/>
        <v>0</v>
      </c>
    </row>
    <row r="874" spans="13:14">
      <c r="M874" s="7">
        <f t="shared" si="19"/>
        <v>0</v>
      </c>
      <c r="N874" s="7">
        <f t="shared" si="19"/>
        <v>0</v>
      </c>
    </row>
    <row r="875" spans="13:14">
      <c r="M875" s="7">
        <f t="shared" si="19"/>
        <v>0</v>
      </c>
      <c r="N875" s="7">
        <f t="shared" si="19"/>
        <v>0</v>
      </c>
    </row>
    <row r="876" spans="13:14">
      <c r="M876" s="7">
        <f t="shared" si="19"/>
        <v>0</v>
      </c>
      <c r="N876" s="7">
        <f t="shared" si="19"/>
        <v>0</v>
      </c>
    </row>
    <row r="877" spans="13:14">
      <c r="M877" s="7">
        <f t="shared" si="19"/>
        <v>0</v>
      </c>
      <c r="N877" s="7">
        <f t="shared" si="19"/>
        <v>0</v>
      </c>
    </row>
    <row r="878" spans="13:14">
      <c r="M878" s="7">
        <f t="shared" si="19"/>
        <v>0</v>
      </c>
      <c r="N878" s="7">
        <f t="shared" si="19"/>
        <v>0</v>
      </c>
    </row>
    <row r="879" spans="13:14">
      <c r="M879" s="7">
        <f t="shared" si="19"/>
        <v>0</v>
      </c>
      <c r="N879" s="7">
        <f t="shared" si="19"/>
        <v>0</v>
      </c>
    </row>
    <row r="880" spans="13:14">
      <c r="M880" s="7">
        <f t="shared" si="19"/>
        <v>0</v>
      </c>
      <c r="N880" s="7">
        <f t="shared" si="19"/>
        <v>0</v>
      </c>
    </row>
    <row r="881" spans="13:14">
      <c r="M881" s="7">
        <f t="shared" si="19"/>
        <v>0</v>
      </c>
      <c r="N881" s="7">
        <f t="shared" si="19"/>
        <v>0</v>
      </c>
    </row>
    <row r="882" spans="13:14">
      <c r="M882" s="7">
        <f t="shared" si="19"/>
        <v>0</v>
      </c>
      <c r="N882" s="7">
        <f t="shared" si="19"/>
        <v>0</v>
      </c>
    </row>
    <row r="883" spans="13:14">
      <c r="M883" s="7">
        <f t="shared" si="19"/>
        <v>0</v>
      </c>
      <c r="N883" s="7">
        <f t="shared" si="19"/>
        <v>0</v>
      </c>
    </row>
    <row r="884" spans="13:14">
      <c r="M884" s="7">
        <f t="shared" si="19"/>
        <v>0</v>
      </c>
      <c r="N884" s="7">
        <f t="shared" si="19"/>
        <v>0</v>
      </c>
    </row>
    <row r="885" spans="13:14">
      <c r="M885" s="7">
        <f t="shared" si="19"/>
        <v>0</v>
      </c>
      <c r="N885" s="7">
        <f t="shared" si="19"/>
        <v>0</v>
      </c>
    </row>
    <row r="886" spans="13:14">
      <c r="M886" s="7">
        <f t="shared" si="19"/>
        <v>0</v>
      </c>
      <c r="N886" s="7">
        <f t="shared" si="19"/>
        <v>0</v>
      </c>
    </row>
    <row r="887" spans="13:14">
      <c r="M887" s="7">
        <f t="shared" si="19"/>
        <v>0</v>
      </c>
      <c r="N887" s="7">
        <f t="shared" si="19"/>
        <v>0</v>
      </c>
    </row>
    <row r="888" spans="13:14">
      <c r="M888" s="7">
        <f t="shared" si="19"/>
        <v>0</v>
      </c>
      <c r="N888" s="7">
        <f t="shared" si="19"/>
        <v>0</v>
      </c>
    </row>
    <row r="889" spans="13:14">
      <c r="M889" s="7">
        <f t="shared" si="19"/>
        <v>0</v>
      </c>
      <c r="N889" s="7">
        <f t="shared" si="19"/>
        <v>0</v>
      </c>
    </row>
    <row r="890" spans="13:14">
      <c r="M890" s="7">
        <f t="shared" si="19"/>
        <v>0</v>
      </c>
      <c r="N890" s="7">
        <f t="shared" si="19"/>
        <v>0</v>
      </c>
    </row>
    <row r="891" spans="13:14">
      <c r="M891" s="7">
        <f t="shared" si="19"/>
        <v>0</v>
      </c>
      <c r="N891" s="7">
        <f t="shared" si="19"/>
        <v>0</v>
      </c>
    </row>
    <row r="892" spans="13:14">
      <c r="M892" s="7">
        <f t="shared" si="19"/>
        <v>0</v>
      </c>
      <c r="N892" s="7">
        <f t="shared" si="19"/>
        <v>0</v>
      </c>
    </row>
    <row r="893" spans="13:14">
      <c r="M893" s="7">
        <f t="shared" si="19"/>
        <v>0</v>
      </c>
      <c r="N893" s="7">
        <f t="shared" si="19"/>
        <v>0</v>
      </c>
    </row>
    <row r="894" spans="13:14">
      <c r="M894" s="7">
        <f t="shared" si="19"/>
        <v>0</v>
      </c>
      <c r="N894" s="7">
        <f t="shared" si="19"/>
        <v>0</v>
      </c>
    </row>
    <row r="895" spans="13:14">
      <c r="M895" s="7">
        <f t="shared" si="19"/>
        <v>0</v>
      </c>
      <c r="N895" s="7">
        <f t="shared" si="19"/>
        <v>0</v>
      </c>
    </row>
    <row r="896" spans="13:14">
      <c r="M896" s="7">
        <f t="shared" si="19"/>
        <v>0</v>
      </c>
      <c r="N896" s="7">
        <f t="shared" si="19"/>
        <v>0</v>
      </c>
    </row>
    <row r="897" spans="13:14">
      <c r="M897" s="7">
        <f t="shared" si="19"/>
        <v>0</v>
      </c>
      <c r="N897" s="7">
        <f t="shared" si="19"/>
        <v>0</v>
      </c>
    </row>
    <row r="898" spans="13:14">
      <c r="M898" s="7">
        <f t="shared" si="19"/>
        <v>0</v>
      </c>
      <c r="N898" s="7">
        <f t="shared" si="19"/>
        <v>0</v>
      </c>
    </row>
    <row r="899" spans="13:14">
      <c r="M899" s="7">
        <f t="shared" ref="M899:N962" si="20">B899-B898</f>
        <v>0</v>
      </c>
      <c r="N899" s="7">
        <f t="shared" si="20"/>
        <v>0</v>
      </c>
    </row>
    <row r="900" spans="13:14">
      <c r="M900" s="7">
        <f t="shared" si="20"/>
        <v>0</v>
      </c>
      <c r="N900" s="7">
        <f t="shared" si="20"/>
        <v>0</v>
      </c>
    </row>
    <row r="901" spans="13:14">
      <c r="M901" s="7">
        <f t="shared" si="20"/>
        <v>0</v>
      </c>
      <c r="N901" s="7">
        <f t="shared" si="20"/>
        <v>0</v>
      </c>
    </row>
    <row r="902" spans="13:14">
      <c r="M902" s="7">
        <f t="shared" si="20"/>
        <v>0</v>
      </c>
      <c r="N902" s="7">
        <f t="shared" si="20"/>
        <v>0</v>
      </c>
    </row>
    <row r="903" spans="13:14">
      <c r="M903" s="7">
        <f t="shared" si="20"/>
        <v>0</v>
      </c>
      <c r="N903" s="7">
        <f t="shared" si="20"/>
        <v>0</v>
      </c>
    </row>
    <row r="904" spans="13:14">
      <c r="M904" s="7">
        <f t="shared" si="20"/>
        <v>0</v>
      </c>
      <c r="N904" s="7">
        <f t="shared" si="20"/>
        <v>0</v>
      </c>
    </row>
    <row r="905" spans="13:14">
      <c r="M905" s="7">
        <f t="shared" si="20"/>
        <v>0</v>
      </c>
      <c r="N905" s="7">
        <f t="shared" si="20"/>
        <v>0</v>
      </c>
    </row>
    <row r="906" spans="13:14">
      <c r="M906" s="7">
        <f t="shared" si="20"/>
        <v>0</v>
      </c>
      <c r="N906" s="7">
        <f t="shared" si="20"/>
        <v>0</v>
      </c>
    </row>
    <row r="907" spans="13:14">
      <c r="M907" s="7">
        <f t="shared" si="20"/>
        <v>0</v>
      </c>
      <c r="N907" s="7">
        <f t="shared" si="20"/>
        <v>0</v>
      </c>
    </row>
    <row r="908" spans="13:14">
      <c r="M908" s="7">
        <f t="shared" si="20"/>
        <v>0</v>
      </c>
      <c r="N908" s="7">
        <f t="shared" si="20"/>
        <v>0</v>
      </c>
    </row>
    <row r="909" spans="13:14">
      <c r="M909" s="7">
        <f t="shared" si="20"/>
        <v>0</v>
      </c>
      <c r="N909" s="7">
        <f t="shared" si="20"/>
        <v>0</v>
      </c>
    </row>
    <row r="910" spans="13:14">
      <c r="M910" s="7">
        <f t="shared" si="20"/>
        <v>0</v>
      </c>
      <c r="N910" s="7">
        <f t="shared" si="20"/>
        <v>0</v>
      </c>
    </row>
    <row r="911" spans="13:14">
      <c r="M911" s="7">
        <f t="shared" si="20"/>
        <v>0</v>
      </c>
      <c r="N911" s="7">
        <f t="shared" si="20"/>
        <v>0</v>
      </c>
    </row>
    <row r="912" spans="13:14">
      <c r="M912" s="7">
        <f t="shared" si="20"/>
        <v>0</v>
      </c>
      <c r="N912" s="7">
        <f t="shared" si="20"/>
        <v>0</v>
      </c>
    </row>
    <row r="913" spans="13:14">
      <c r="M913" s="7">
        <f t="shared" si="20"/>
        <v>0</v>
      </c>
      <c r="N913" s="7">
        <f t="shared" si="20"/>
        <v>0</v>
      </c>
    </row>
    <row r="914" spans="13:14">
      <c r="M914" s="7">
        <f t="shared" si="20"/>
        <v>0</v>
      </c>
      <c r="N914" s="7">
        <f t="shared" si="20"/>
        <v>0</v>
      </c>
    </row>
    <row r="915" spans="13:14">
      <c r="M915" s="7">
        <f t="shared" si="20"/>
        <v>0</v>
      </c>
      <c r="N915" s="7">
        <f t="shared" si="20"/>
        <v>0</v>
      </c>
    </row>
    <row r="916" spans="13:14">
      <c r="M916" s="7">
        <f t="shared" si="20"/>
        <v>0</v>
      </c>
      <c r="N916" s="7">
        <f t="shared" si="20"/>
        <v>0</v>
      </c>
    </row>
    <row r="917" spans="13:14">
      <c r="M917" s="7">
        <f t="shared" si="20"/>
        <v>0</v>
      </c>
      <c r="N917" s="7">
        <f t="shared" si="20"/>
        <v>0</v>
      </c>
    </row>
    <row r="918" spans="13:14">
      <c r="M918" s="7">
        <f t="shared" si="20"/>
        <v>0</v>
      </c>
      <c r="N918" s="7">
        <f t="shared" si="20"/>
        <v>0</v>
      </c>
    </row>
    <row r="919" spans="13:14">
      <c r="M919" s="7">
        <f t="shared" si="20"/>
        <v>0</v>
      </c>
      <c r="N919" s="7">
        <f t="shared" si="20"/>
        <v>0</v>
      </c>
    </row>
    <row r="920" spans="13:14">
      <c r="M920" s="7">
        <f t="shared" si="20"/>
        <v>0</v>
      </c>
      <c r="N920" s="7">
        <f t="shared" si="20"/>
        <v>0</v>
      </c>
    </row>
    <row r="921" spans="13:14">
      <c r="M921" s="7">
        <f t="shared" si="20"/>
        <v>0</v>
      </c>
      <c r="N921" s="7">
        <f t="shared" si="20"/>
        <v>0</v>
      </c>
    </row>
    <row r="922" spans="13:14">
      <c r="M922" s="7">
        <f t="shared" si="20"/>
        <v>0</v>
      </c>
      <c r="N922" s="7">
        <f t="shared" si="20"/>
        <v>0</v>
      </c>
    </row>
    <row r="923" spans="13:14">
      <c r="M923" s="7">
        <f t="shared" si="20"/>
        <v>0</v>
      </c>
      <c r="N923" s="7">
        <f t="shared" si="20"/>
        <v>0</v>
      </c>
    </row>
    <row r="924" spans="13:14">
      <c r="M924" s="7">
        <f t="shared" si="20"/>
        <v>0</v>
      </c>
      <c r="N924" s="7">
        <f t="shared" si="20"/>
        <v>0</v>
      </c>
    </row>
    <row r="925" spans="13:14">
      <c r="M925" s="7">
        <f t="shared" si="20"/>
        <v>0</v>
      </c>
      <c r="N925" s="7">
        <f t="shared" si="20"/>
        <v>0</v>
      </c>
    </row>
    <row r="926" spans="13:14">
      <c r="M926" s="7">
        <f t="shared" si="20"/>
        <v>0</v>
      </c>
      <c r="N926" s="7">
        <f t="shared" si="20"/>
        <v>0</v>
      </c>
    </row>
    <row r="927" spans="13:14">
      <c r="M927" s="7">
        <f t="shared" si="20"/>
        <v>0</v>
      </c>
      <c r="N927" s="7">
        <f t="shared" si="20"/>
        <v>0</v>
      </c>
    </row>
    <row r="928" spans="13:14">
      <c r="M928" s="7">
        <f t="shared" si="20"/>
        <v>0</v>
      </c>
      <c r="N928" s="7">
        <f t="shared" si="20"/>
        <v>0</v>
      </c>
    </row>
    <row r="929" spans="13:14">
      <c r="M929" s="7">
        <f t="shared" si="20"/>
        <v>0</v>
      </c>
      <c r="N929" s="7">
        <f t="shared" si="20"/>
        <v>0</v>
      </c>
    </row>
    <row r="930" spans="13:14">
      <c r="M930" s="7">
        <f t="shared" si="20"/>
        <v>0</v>
      </c>
      <c r="N930" s="7">
        <f t="shared" si="20"/>
        <v>0</v>
      </c>
    </row>
    <row r="931" spans="13:14">
      <c r="M931" s="7">
        <f t="shared" si="20"/>
        <v>0</v>
      </c>
      <c r="N931" s="7">
        <f t="shared" si="20"/>
        <v>0</v>
      </c>
    </row>
    <row r="932" spans="13:14">
      <c r="M932" s="7">
        <f t="shared" si="20"/>
        <v>0</v>
      </c>
      <c r="N932" s="7">
        <f t="shared" si="20"/>
        <v>0</v>
      </c>
    </row>
    <row r="933" spans="13:14">
      <c r="M933" s="7">
        <f t="shared" si="20"/>
        <v>0</v>
      </c>
      <c r="N933" s="7">
        <f t="shared" si="20"/>
        <v>0</v>
      </c>
    </row>
    <row r="934" spans="13:14">
      <c r="M934" s="7">
        <f t="shared" si="20"/>
        <v>0</v>
      </c>
      <c r="N934" s="7">
        <f t="shared" si="20"/>
        <v>0</v>
      </c>
    </row>
    <row r="935" spans="13:14">
      <c r="M935" s="7">
        <f t="shared" si="20"/>
        <v>0</v>
      </c>
      <c r="N935" s="7">
        <f t="shared" si="20"/>
        <v>0</v>
      </c>
    </row>
    <row r="936" spans="13:14">
      <c r="M936" s="7">
        <f t="shared" si="20"/>
        <v>0</v>
      </c>
      <c r="N936" s="7">
        <f t="shared" si="20"/>
        <v>0</v>
      </c>
    </row>
    <row r="937" spans="13:14">
      <c r="M937" s="7">
        <f t="shared" si="20"/>
        <v>0</v>
      </c>
      <c r="N937" s="7">
        <f t="shared" si="20"/>
        <v>0</v>
      </c>
    </row>
    <row r="938" spans="13:14">
      <c r="M938" s="7">
        <f t="shared" si="20"/>
        <v>0</v>
      </c>
      <c r="N938" s="7">
        <f t="shared" si="20"/>
        <v>0</v>
      </c>
    </row>
    <row r="939" spans="13:14">
      <c r="M939" s="7">
        <f t="shared" si="20"/>
        <v>0</v>
      </c>
      <c r="N939" s="7">
        <f t="shared" si="20"/>
        <v>0</v>
      </c>
    </row>
    <row r="940" spans="13:14">
      <c r="M940" s="7">
        <f t="shared" si="20"/>
        <v>0</v>
      </c>
      <c r="N940" s="7">
        <f t="shared" si="20"/>
        <v>0</v>
      </c>
    </row>
    <row r="941" spans="13:14">
      <c r="M941" s="7">
        <f t="shared" si="20"/>
        <v>0</v>
      </c>
      <c r="N941" s="7">
        <f t="shared" si="20"/>
        <v>0</v>
      </c>
    </row>
    <row r="942" spans="13:14">
      <c r="M942" s="7">
        <f t="shared" si="20"/>
        <v>0</v>
      </c>
      <c r="N942" s="7">
        <f t="shared" si="20"/>
        <v>0</v>
      </c>
    </row>
    <row r="943" spans="13:14">
      <c r="M943" s="7">
        <f t="shared" si="20"/>
        <v>0</v>
      </c>
      <c r="N943" s="7">
        <f t="shared" si="20"/>
        <v>0</v>
      </c>
    </row>
    <row r="944" spans="13:14">
      <c r="M944" s="7">
        <f t="shared" si="20"/>
        <v>0</v>
      </c>
      <c r="N944" s="7">
        <f t="shared" si="20"/>
        <v>0</v>
      </c>
    </row>
    <row r="945" spans="13:14">
      <c r="M945" s="7">
        <f t="shared" si="20"/>
        <v>0</v>
      </c>
      <c r="N945" s="7">
        <f t="shared" si="20"/>
        <v>0</v>
      </c>
    </row>
    <row r="946" spans="13:14">
      <c r="M946" s="7">
        <f t="shared" si="20"/>
        <v>0</v>
      </c>
      <c r="N946" s="7">
        <f t="shared" si="20"/>
        <v>0</v>
      </c>
    </row>
    <row r="947" spans="13:14">
      <c r="M947" s="7">
        <f t="shared" si="20"/>
        <v>0</v>
      </c>
      <c r="N947" s="7">
        <f t="shared" si="20"/>
        <v>0</v>
      </c>
    </row>
    <row r="948" spans="13:14">
      <c r="M948" s="7">
        <f t="shared" si="20"/>
        <v>0</v>
      </c>
      <c r="N948" s="7">
        <f t="shared" si="20"/>
        <v>0</v>
      </c>
    </row>
    <row r="949" spans="13:14">
      <c r="M949" s="7">
        <f t="shared" si="20"/>
        <v>0</v>
      </c>
      <c r="N949" s="7">
        <f t="shared" si="20"/>
        <v>0</v>
      </c>
    </row>
    <row r="950" spans="13:14">
      <c r="M950" s="7">
        <f t="shared" si="20"/>
        <v>0</v>
      </c>
      <c r="N950" s="7">
        <f t="shared" si="20"/>
        <v>0</v>
      </c>
    </row>
    <row r="951" spans="13:14">
      <c r="M951" s="7">
        <f t="shared" si="20"/>
        <v>0</v>
      </c>
      <c r="N951" s="7">
        <f t="shared" si="20"/>
        <v>0</v>
      </c>
    </row>
    <row r="952" spans="13:14">
      <c r="M952" s="7">
        <f t="shared" si="20"/>
        <v>0</v>
      </c>
      <c r="N952" s="7">
        <f t="shared" si="20"/>
        <v>0</v>
      </c>
    </row>
    <row r="953" spans="13:14">
      <c r="M953" s="7">
        <f t="shared" si="20"/>
        <v>0</v>
      </c>
      <c r="N953" s="7">
        <f t="shared" si="20"/>
        <v>0</v>
      </c>
    </row>
    <row r="954" spans="13:14">
      <c r="M954" s="7">
        <f t="shared" si="20"/>
        <v>0</v>
      </c>
      <c r="N954" s="7">
        <f t="shared" si="20"/>
        <v>0</v>
      </c>
    </row>
    <row r="955" spans="13:14">
      <c r="M955" s="7">
        <f t="shared" si="20"/>
        <v>0</v>
      </c>
      <c r="N955" s="7">
        <f t="shared" si="20"/>
        <v>0</v>
      </c>
    </row>
    <row r="956" spans="13:14">
      <c r="M956" s="7">
        <f t="shared" si="20"/>
        <v>0</v>
      </c>
      <c r="N956" s="7">
        <f t="shared" si="20"/>
        <v>0</v>
      </c>
    </row>
    <row r="957" spans="13:14">
      <c r="M957" s="7">
        <f t="shared" si="20"/>
        <v>0</v>
      </c>
      <c r="N957" s="7">
        <f t="shared" si="20"/>
        <v>0</v>
      </c>
    </row>
    <row r="958" spans="13:14">
      <c r="M958" s="7">
        <f t="shared" si="20"/>
        <v>0</v>
      </c>
      <c r="N958" s="7">
        <f t="shared" si="20"/>
        <v>0</v>
      </c>
    </row>
    <row r="959" spans="13:14">
      <c r="M959" s="7">
        <f t="shared" si="20"/>
        <v>0</v>
      </c>
      <c r="N959" s="7">
        <f t="shared" si="20"/>
        <v>0</v>
      </c>
    </row>
    <row r="960" spans="13:14">
      <c r="M960" s="7">
        <f t="shared" si="20"/>
        <v>0</v>
      </c>
      <c r="N960" s="7">
        <f t="shared" si="20"/>
        <v>0</v>
      </c>
    </row>
    <row r="961" spans="13:14">
      <c r="M961" s="7">
        <f t="shared" si="20"/>
        <v>0</v>
      </c>
      <c r="N961" s="7">
        <f t="shared" si="20"/>
        <v>0</v>
      </c>
    </row>
    <row r="962" spans="13:14">
      <c r="M962" s="7">
        <f t="shared" si="20"/>
        <v>0</v>
      </c>
      <c r="N962" s="7">
        <f t="shared" si="20"/>
        <v>0</v>
      </c>
    </row>
    <row r="963" spans="13:14">
      <c r="M963" s="7">
        <f t="shared" ref="M963:N1026" si="21">B963-B962</f>
        <v>0</v>
      </c>
      <c r="N963" s="7">
        <f t="shared" si="21"/>
        <v>0</v>
      </c>
    </row>
    <row r="964" spans="13:14">
      <c r="M964" s="7">
        <f t="shared" si="21"/>
        <v>0</v>
      </c>
      <c r="N964" s="7">
        <f t="shared" si="21"/>
        <v>0</v>
      </c>
    </row>
    <row r="965" spans="13:14">
      <c r="M965" s="7">
        <f t="shared" si="21"/>
        <v>0</v>
      </c>
      <c r="N965" s="7">
        <f t="shared" si="21"/>
        <v>0</v>
      </c>
    </row>
    <row r="966" spans="13:14">
      <c r="M966" s="7">
        <f t="shared" si="21"/>
        <v>0</v>
      </c>
      <c r="N966" s="7">
        <f t="shared" si="21"/>
        <v>0</v>
      </c>
    </row>
    <row r="967" spans="13:14">
      <c r="M967" s="7">
        <f t="shared" si="21"/>
        <v>0</v>
      </c>
      <c r="N967" s="7">
        <f t="shared" si="21"/>
        <v>0</v>
      </c>
    </row>
    <row r="968" spans="13:14">
      <c r="M968" s="7">
        <f t="shared" si="21"/>
        <v>0</v>
      </c>
      <c r="N968" s="7">
        <f t="shared" si="21"/>
        <v>0</v>
      </c>
    </row>
    <row r="969" spans="13:14">
      <c r="M969" s="7">
        <f t="shared" si="21"/>
        <v>0</v>
      </c>
      <c r="N969" s="7">
        <f t="shared" si="21"/>
        <v>0</v>
      </c>
    </row>
    <row r="970" spans="13:14">
      <c r="M970" s="7">
        <f t="shared" si="21"/>
        <v>0</v>
      </c>
      <c r="N970" s="7">
        <f t="shared" si="21"/>
        <v>0</v>
      </c>
    </row>
    <row r="971" spans="13:14">
      <c r="M971" s="7">
        <f t="shared" si="21"/>
        <v>0</v>
      </c>
      <c r="N971" s="7">
        <f t="shared" si="21"/>
        <v>0</v>
      </c>
    </row>
    <row r="972" spans="13:14">
      <c r="M972" s="7">
        <f t="shared" si="21"/>
        <v>0</v>
      </c>
      <c r="N972" s="7">
        <f t="shared" si="21"/>
        <v>0</v>
      </c>
    </row>
    <row r="973" spans="13:14">
      <c r="M973" s="7">
        <f t="shared" si="21"/>
        <v>0</v>
      </c>
      <c r="N973" s="7">
        <f t="shared" si="21"/>
        <v>0</v>
      </c>
    </row>
    <row r="974" spans="13:14">
      <c r="M974" s="7">
        <f t="shared" si="21"/>
        <v>0</v>
      </c>
      <c r="N974" s="7">
        <f t="shared" si="21"/>
        <v>0</v>
      </c>
    </row>
    <row r="975" spans="13:14">
      <c r="M975" s="7">
        <f t="shared" si="21"/>
        <v>0</v>
      </c>
      <c r="N975" s="7">
        <f t="shared" si="21"/>
        <v>0</v>
      </c>
    </row>
    <row r="976" spans="13:14">
      <c r="M976" s="7">
        <f t="shared" si="21"/>
        <v>0</v>
      </c>
      <c r="N976" s="7">
        <f t="shared" si="21"/>
        <v>0</v>
      </c>
    </row>
    <row r="977" spans="13:14">
      <c r="M977" s="7">
        <f t="shared" si="21"/>
        <v>0</v>
      </c>
      <c r="N977" s="7">
        <f t="shared" si="21"/>
        <v>0</v>
      </c>
    </row>
    <row r="978" spans="13:14">
      <c r="M978" s="7">
        <f t="shared" si="21"/>
        <v>0</v>
      </c>
      <c r="N978" s="7">
        <f t="shared" si="21"/>
        <v>0</v>
      </c>
    </row>
    <row r="979" spans="13:14">
      <c r="M979" s="7">
        <f t="shared" si="21"/>
        <v>0</v>
      </c>
      <c r="N979" s="7">
        <f t="shared" si="21"/>
        <v>0</v>
      </c>
    </row>
    <row r="980" spans="13:14">
      <c r="M980" s="7">
        <f t="shared" si="21"/>
        <v>0</v>
      </c>
      <c r="N980" s="7">
        <f t="shared" si="21"/>
        <v>0</v>
      </c>
    </row>
    <row r="981" spans="13:14">
      <c r="M981" s="7">
        <f t="shared" si="21"/>
        <v>0</v>
      </c>
      <c r="N981" s="7">
        <f t="shared" si="21"/>
        <v>0</v>
      </c>
    </row>
    <row r="982" spans="13:14">
      <c r="M982" s="7">
        <f t="shared" si="21"/>
        <v>0</v>
      </c>
      <c r="N982" s="7">
        <f t="shared" si="21"/>
        <v>0</v>
      </c>
    </row>
    <row r="983" spans="13:14">
      <c r="M983" s="7">
        <f t="shared" si="21"/>
        <v>0</v>
      </c>
      <c r="N983" s="7">
        <f t="shared" si="21"/>
        <v>0</v>
      </c>
    </row>
    <row r="984" spans="13:14">
      <c r="M984" s="7">
        <f t="shared" si="21"/>
        <v>0</v>
      </c>
      <c r="N984" s="7">
        <f t="shared" si="21"/>
        <v>0</v>
      </c>
    </row>
    <row r="985" spans="13:14">
      <c r="M985" s="7">
        <f t="shared" si="21"/>
        <v>0</v>
      </c>
      <c r="N985" s="7">
        <f t="shared" si="21"/>
        <v>0</v>
      </c>
    </row>
    <row r="986" spans="13:14">
      <c r="M986" s="7">
        <f t="shared" si="21"/>
        <v>0</v>
      </c>
      <c r="N986" s="7">
        <f t="shared" si="21"/>
        <v>0</v>
      </c>
    </row>
    <row r="987" spans="13:14">
      <c r="M987" s="7">
        <f t="shared" si="21"/>
        <v>0</v>
      </c>
      <c r="N987" s="7">
        <f t="shared" si="21"/>
        <v>0</v>
      </c>
    </row>
    <row r="988" spans="13:14">
      <c r="M988" s="7">
        <f t="shared" si="21"/>
        <v>0</v>
      </c>
      <c r="N988" s="7">
        <f t="shared" si="21"/>
        <v>0</v>
      </c>
    </row>
    <row r="989" spans="13:14">
      <c r="M989" s="7">
        <f t="shared" si="21"/>
        <v>0</v>
      </c>
      <c r="N989" s="7">
        <f t="shared" si="21"/>
        <v>0</v>
      </c>
    </row>
    <row r="990" spans="13:14">
      <c r="M990" s="7">
        <f t="shared" si="21"/>
        <v>0</v>
      </c>
      <c r="N990" s="7">
        <f t="shared" si="21"/>
        <v>0</v>
      </c>
    </row>
    <row r="991" spans="13:14">
      <c r="M991" s="7">
        <f t="shared" si="21"/>
        <v>0</v>
      </c>
      <c r="N991" s="7">
        <f t="shared" si="21"/>
        <v>0</v>
      </c>
    </row>
    <row r="992" spans="13:14">
      <c r="M992" s="7">
        <f t="shared" si="21"/>
        <v>0</v>
      </c>
      <c r="N992" s="7">
        <f t="shared" si="21"/>
        <v>0</v>
      </c>
    </row>
    <row r="993" spans="13:14">
      <c r="M993" s="7">
        <f t="shared" si="21"/>
        <v>0</v>
      </c>
      <c r="N993" s="7">
        <f t="shared" si="21"/>
        <v>0</v>
      </c>
    </row>
    <row r="994" spans="13:14">
      <c r="M994" s="7">
        <f t="shared" si="21"/>
        <v>0</v>
      </c>
      <c r="N994" s="7">
        <f t="shared" si="21"/>
        <v>0</v>
      </c>
    </row>
    <row r="995" spans="13:14">
      <c r="M995" s="7">
        <f t="shared" si="21"/>
        <v>0</v>
      </c>
      <c r="N995" s="7">
        <f t="shared" si="21"/>
        <v>0</v>
      </c>
    </row>
    <row r="996" spans="13:14">
      <c r="M996" s="7">
        <f t="shared" si="21"/>
        <v>0</v>
      </c>
      <c r="N996" s="7">
        <f t="shared" si="21"/>
        <v>0</v>
      </c>
    </row>
    <row r="997" spans="13:14">
      <c r="M997" s="7">
        <f t="shared" si="21"/>
        <v>0</v>
      </c>
      <c r="N997" s="7">
        <f t="shared" si="21"/>
        <v>0</v>
      </c>
    </row>
    <row r="998" spans="13:14">
      <c r="M998" s="7">
        <f t="shared" si="21"/>
        <v>0</v>
      </c>
      <c r="N998" s="7">
        <f t="shared" si="21"/>
        <v>0</v>
      </c>
    </row>
    <row r="999" spans="13:14">
      <c r="M999" s="7">
        <f t="shared" si="21"/>
        <v>0</v>
      </c>
      <c r="N999" s="7">
        <f t="shared" si="21"/>
        <v>0</v>
      </c>
    </row>
    <row r="1000" spans="13:14">
      <c r="M1000" s="7">
        <f t="shared" si="21"/>
        <v>0</v>
      </c>
      <c r="N1000" s="7">
        <f t="shared" si="21"/>
        <v>0</v>
      </c>
    </row>
    <row r="1001" spans="13:14">
      <c r="M1001" s="7">
        <f t="shared" si="21"/>
        <v>0</v>
      </c>
      <c r="N1001" s="7">
        <f t="shared" si="21"/>
        <v>0</v>
      </c>
    </row>
    <row r="1002" spans="13:14">
      <c r="M1002" s="7">
        <f t="shared" si="21"/>
        <v>0</v>
      </c>
      <c r="N1002" s="7">
        <f t="shared" si="21"/>
        <v>0</v>
      </c>
    </row>
    <row r="1003" spans="13:14">
      <c r="M1003" s="7">
        <f t="shared" si="21"/>
        <v>0</v>
      </c>
      <c r="N1003" s="7">
        <f t="shared" si="21"/>
        <v>0</v>
      </c>
    </row>
    <row r="1004" spans="13:14">
      <c r="M1004" s="7">
        <f t="shared" si="21"/>
        <v>0</v>
      </c>
      <c r="N1004" s="7">
        <f t="shared" si="21"/>
        <v>0</v>
      </c>
    </row>
    <row r="1005" spans="13:14">
      <c r="M1005" s="7">
        <f t="shared" si="21"/>
        <v>0</v>
      </c>
      <c r="N1005" s="7">
        <f t="shared" si="21"/>
        <v>0</v>
      </c>
    </row>
    <row r="1006" spans="13:14">
      <c r="M1006" s="7">
        <f t="shared" si="21"/>
        <v>0</v>
      </c>
      <c r="N1006" s="7">
        <f t="shared" si="21"/>
        <v>0</v>
      </c>
    </row>
    <row r="1007" spans="13:14">
      <c r="M1007" s="7">
        <f t="shared" si="21"/>
        <v>0</v>
      </c>
      <c r="N1007" s="7">
        <f t="shared" si="21"/>
        <v>0</v>
      </c>
    </row>
    <row r="1008" spans="13:14">
      <c r="M1008" s="7">
        <f t="shared" si="21"/>
        <v>0</v>
      </c>
      <c r="N1008" s="7">
        <f t="shared" si="21"/>
        <v>0</v>
      </c>
    </row>
    <row r="1009" spans="13:14">
      <c r="M1009" s="7">
        <f t="shared" si="21"/>
        <v>0</v>
      </c>
      <c r="N1009" s="7">
        <f t="shared" si="21"/>
        <v>0</v>
      </c>
    </row>
    <row r="1010" spans="13:14">
      <c r="M1010" s="7">
        <f t="shared" si="21"/>
        <v>0</v>
      </c>
      <c r="N1010" s="7">
        <f t="shared" si="21"/>
        <v>0</v>
      </c>
    </row>
    <row r="1011" spans="13:14">
      <c r="M1011" s="7">
        <f t="shared" si="21"/>
        <v>0</v>
      </c>
      <c r="N1011" s="7">
        <f t="shared" si="21"/>
        <v>0</v>
      </c>
    </row>
    <row r="1012" spans="13:14">
      <c r="M1012" s="7">
        <f t="shared" si="21"/>
        <v>0</v>
      </c>
      <c r="N1012" s="7">
        <f t="shared" si="21"/>
        <v>0</v>
      </c>
    </row>
    <row r="1013" spans="13:14">
      <c r="M1013" s="7">
        <f t="shared" si="21"/>
        <v>0</v>
      </c>
      <c r="N1013" s="7">
        <f t="shared" si="21"/>
        <v>0</v>
      </c>
    </row>
    <row r="1014" spans="13:14">
      <c r="M1014" s="7">
        <f t="shared" si="21"/>
        <v>0</v>
      </c>
      <c r="N1014" s="7">
        <f t="shared" si="21"/>
        <v>0</v>
      </c>
    </row>
    <row r="1015" spans="13:14">
      <c r="M1015" s="7">
        <f t="shared" si="21"/>
        <v>0</v>
      </c>
      <c r="N1015" s="7">
        <f t="shared" si="21"/>
        <v>0</v>
      </c>
    </row>
    <row r="1016" spans="13:14">
      <c r="M1016" s="7">
        <f t="shared" si="21"/>
        <v>0</v>
      </c>
      <c r="N1016" s="7">
        <f t="shared" si="21"/>
        <v>0</v>
      </c>
    </row>
    <row r="1017" spans="13:14">
      <c r="M1017" s="7">
        <f t="shared" si="21"/>
        <v>0</v>
      </c>
      <c r="N1017" s="7">
        <f t="shared" si="21"/>
        <v>0</v>
      </c>
    </row>
    <row r="1018" spans="13:14">
      <c r="M1018" s="7">
        <f t="shared" si="21"/>
        <v>0</v>
      </c>
      <c r="N1018" s="7">
        <f t="shared" si="21"/>
        <v>0</v>
      </c>
    </row>
    <row r="1019" spans="13:14">
      <c r="M1019" s="7">
        <f t="shared" si="21"/>
        <v>0</v>
      </c>
      <c r="N1019" s="7">
        <f t="shared" si="21"/>
        <v>0</v>
      </c>
    </row>
    <row r="1020" spans="13:14">
      <c r="M1020" s="7">
        <f t="shared" si="21"/>
        <v>0</v>
      </c>
      <c r="N1020" s="7">
        <f t="shared" si="21"/>
        <v>0</v>
      </c>
    </row>
    <row r="1021" spans="13:14">
      <c r="M1021" s="7">
        <f t="shared" si="21"/>
        <v>0</v>
      </c>
      <c r="N1021" s="7">
        <f t="shared" si="21"/>
        <v>0</v>
      </c>
    </row>
    <row r="1022" spans="13:14">
      <c r="M1022" s="7">
        <f t="shared" si="21"/>
        <v>0</v>
      </c>
      <c r="N1022" s="7">
        <f t="shared" si="21"/>
        <v>0</v>
      </c>
    </row>
    <row r="1023" spans="13:14">
      <c r="M1023" s="7">
        <f t="shared" si="21"/>
        <v>0</v>
      </c>
      <c r="N1023" s="7">
        <f t="shared" si="21"/>
        <v>0</v>
      </c>
    </row>
    <row r="1024" spans="13:14">
      <c r="M1024" s="7">
        <f t="shared" si="21"/>
        <v>0</v>
      </c>
      <c r="N1024" s="7">
        <f t="shared" si="21"/>
        <v>0</v>
      </c>
    </row>
    <row r="1025" spans="13:14">
      <c r="M1025" s="7">
        <f t="shared" si="21"/>
        <v>0</v>
      </c>
      <c r="N1025" s="7">
        <f t="shared" si="21"/>
        <v>0</v>
      </c>
    </row>
    <row r="1026" spans="13:14">
      <c r="M1026" s="7">
        <f t="shared" si="21"/>
        <v>0</v>
      </c>
      <c r="N1026" s="7">
        <f t="shared" si="21"/>
        <v>0</v>
      </c>
    </row>
    <row r="1027" spans="13:14">
      <c r="M1027" s="7">
        <f t="shared" ref="M1027:N1090" si="22">B1027-B1026</f>
        <v>0</v>
      </c>
      <c r="N1027" s="7">
        <f t="shared" si="22"/>
        <v>0</v>
      </c>
    </row>
    <row r="1028" spans="13:14">
      <c r="M1028" s="7">
        <f t="shared" si="22"/>
        <v>0</v>
      </c>
      <c r="N1028" s="7">
        <f t="shared" si="22"/>
        <v>0</v>
      </c>
    </row>
    <row r="1029" spans="13:14">
      <c r="M1029" s="7">
        <f t="shared" si="22"/>
        <v>0</v>
      </c>
      <c r="N1029" s="7">
        <f t="shared" si="22"/>
        <v>0</v>
      </c>
    </row>
    <row r="1030" spans="13:14">
      <c r="M1030" s="7">
        <f t="shared" si="22"/>
        <v>0</v>
      </c>
      <c r="N1030" s="7">
        <f t="shared" si="22"/>
        <v>0</v>
      </c>
    </row>
    <row r="1031" spans="13:14">
      <c r="M1031" s="7">
        <f t="shared" si="22"/>
        <v>0</v>
      </c>
      <c r="N1031" s="7">
        <f t="shared" si="22"/>
        <v>0</v>
      </c>
    </row>
    <row r="1032" spans="13:14">
      <c r="M1032" s="7">
        <f t="shared" si="22"/>
        <v>0</v>
      </c>
      <c r="N1032" s="7">
        <f t="shared" si="22"/>
        <v>0</v>
      </c>
    </row>
    <row r="1033" spans="13:14">
      <c r="M1033" s="7">
        <f t="shared" si="22"/>
        <v>0</v>
      </c>
      <c r="N1033" s="7">
        <f t="shared" si="22"/>
        <v>0</v>
      </c>
    </row>
    <row r="1034" spans="13:14">
      <c r="M1034" s="7">
        <f t="shared" si="22"/>
        <v>0</v>
      </c>
      <c r="N1034" s="7">
        <f t="shared" si="22"/>
        <v>0</v>
      </c>
    </row>
    <row r="1035" spans="13:14">
      <c r="M1035" s="7">
        <f t="shared" si="22"/>
        <v>0</v>
      </c>
      <c r="N1035" s="7">
        <f t="shared" si="22"/>
        <v>0</v>
      </c>
    </row>
    <row r="1036" spans="13:14">
      <c r="M1036" s="7">
        <f t="shared" si="22"/>
        <v>0</v>
      </c>
      <c r="N1036" s="7">
        <f t="shared" si="22"/>
        <v>0</v>
      </c>
    </row>
    <row r="1037" spans="13:14">
      <c r="M1037" s="7">
        <f t="shared" si="22"/>
        <v>0</v>
      </c>
      <c r="N1037" s="7">
        <f t="shared" si="22"/>
        <v>0</v>
      </c>
    </row>
    <row r="1038" spans="13:14">
      <c r="M1038" s="7">
        <f t="shared" si="22"/>
        <v>0</v>
      </c>
      <c r="N1038" s="7">
        <f t="shared" si="22"/>
        <v>0</v>
      </c>
    </row>
    <row r="1039" spans="13:14">
      <c r="M1039" s="7">
        <f t="shared" si="22"/>
        <v>0</v>
      </c>
      <c r="N1039" s="7">
        <f t="shared" si="22"/>
        <v>0</v>
      </c>
    </row>
    <row r="1040" spans="13:14">
      <c r="M1040" s="7">
        <f t="shared" si="22"/>
        <v>0</v>
      </c>
      <c r="N1040" s="7">
        <f t="shared" si="22"/>
        <v>0</v>
      </c>
    </row>
    <row r="1041" spans="13:14">
      <c r="M1041" s="7">
        <f t="shared" si="22"/>
        <v>0</v>
      </c>
      <c r="N1041" s="7">
        <f t="shared" si="22"/>
        <v>0</v>
      </c>
    </row>
    <row r="1042" spans="13:14">
      <c r="M1042" s="7">
        <f t="shared" si="22"/>
        <v>0</v>
      </c>
      <c r="N1042" s="7">
        <f t="shared" si="22"/>
        <v>0</v>
      </c>
    </row>
    <row r="1043" spans="13:14">
      <c r="M1043" s="7">
        <f t="shared" si="22"/>
        <v>0</v>
      </c>
      <c r="N1043" s="7">
        <f t="shared" si="22"/>
        <v>0</v>
      </c>
    </row>
    <row r="1044" spans="13:14">
      <c r="M1044" s="7">
        <f t="shared" si="22"/>
        <v>0</v>
      </c>
      <c r="N1044" s="7">
        <f t="shared" si="22"/>
        <v>0</v>
      </c>
    </row>
    <row r="1045" spans="13:14">
      <c r="M1045" s="7">
        <f t="shared" si="22"/>
        <v>0</v>
      </c>
      <c r="N1045" s="7">
        <f t="shared" si="22"/>
        <v>0</v>
      </c>
    </row>
    <row r="1046" spans="13:14">
      <c r="M1046" s="7">
        <f t="shared" si="22"/>
        <v>0</v>
      </c>
      <c r="N1046" s="7">
        <f t="shared" si="22"/>
        <v>0</v>
      </c>
    </row>
    <row r="1047" spans="13:14">
      <c r="M1047" s="7">
        <f t="shared" si="22"/>
        <v>0</v>
      </c>
      <c r="N1047" s="7">
        <f t="shared" si="22"/>
        <v>0</v>
      </c>
    </row>
    <row r="1048" spans="13:14">
      <c r="M1048" s="7">
        <f t="shared" si="22"/>
        <v>0</v>
      </c>
      <c r="N1048" s="7">
        <f t="shared" si="22"/>
        <v>0</v>
      </c>
    </row>
    <row r="1049" spans="13:14">
      <c r="M1049" s="7">
        <f t="shared" si="22"/>
        <v>0</v>
      </c>
      <c r="N1049" s="7">
        <f t="shared" si="22"/>
        <v>0</v>
      </c>
    </row>
    <row r="1050" spans="13:14">
      <c r="M1050" s="7">
        <f t="shared" si="22"/>
        <v>0</v>
      </c>
      <c r="N1050" s="7">
        <f t="shared" si="22"/>
        <v>0</v>
      </c>
    </row>
    <row r="1051" spans="13:14">
      <c r="M1051" s="7">
        <f t="shared" si="22"/>
        <v>0</v>
      </c>
      <c r="N1051" s="7">
        <f t="shared" si="22"/>
        <v>0</v>
      </c>
    </row>
    <row r="1052" spans="13:14">
      <c r="M1052" s="7">
        <f t="shared" si="22"/>
        <v>0</v>
      </c>
      <c r="N1052" s="7">
        <f t="shared" si="22"/>
        <v>0</v>
      </c>
    </row>
    <row r="1053" spans="13:14">
      <c r="M1053" s="7">
        <f t="shared" si="22"/>
        <v>0</v>
      </c>
      <c r="N1053" s="7">
        <f t="shared" si="22"/>
        <v>0</v>
      </c>
    </row>
    <row r="1054" spans="13:14">
      <c r="M1054" s="7">
        <f t="shared" si="22"/>
        <v>0</v>
      </c>
      <c r="N1054" s="7">
        <f t="shared" si="22"/>
        <v>0</v>
      </c>
    </row>
    <row r="1055" spans="13:14">
      <c r="M1055" s="7">
        <f t="shared" si="22"/>
        <v>0</v>
      </c>
      <c r="N1055" s="7">
        <f t="shared" si="22"/>
        <v>0</v>
      </c>
    </row>
    <row r="1056" spans="13:14">
      <c r="M1056" s="7">
        <f t="shared" si="22"/>
        <v>0</v>
      </c>
      <c r="N1056" s="7">
        <f t="shared" si="22"/>
        <v>0</v>
      </c>
    </row>
    <row r="1057" spans="13:14">
      <c r="M1057" s="7">
        <f t="shared" si="22"/>
        <v>0</v>
      </c>
      <c r="N1057" s="7">
        <f t="shared" si="22"/>
        <v>0</v>
      </c>
    </row>
    <row r="1058" spans="13:14">
      <c r="M1058" s="7">
        <f t="shared" si="22"/>
        <v>0</v>
      </c>
      <c r="N1058" s="7">
        <f t="shared" si="22"/>
        <v>0</v>
      </c>
    </row>
    <row r="1059" spans="13:14">
      <c r="M1059" s="7">
        <f t="shared" si="22"/>
        <v>0</v>
      </c>
      <c r="N1059" s="7">
        <f t="shared" si="22"/>
        <v>0</v>
      </c>
    </row>
    <row r="1060" spans="13:14">
      <c r="M1060" s="7">
        <f t="shared" si="22"/>
        <v>0</v>
      </c>
      <c r="N1060" s="7">
        <f t="shared" si="22"/>
        <v>0</v>
      </c>
    </row>
    <row r="1061" spans="13:14">
      <c r="M1061" s="7">
        <f t="shared" si="22"/>
        <v>0</v>
      </c>
      <c r="N1061" s="7">
        <f t="shared" si="22"/>
        <v>0</v>
      </c>
    </row>
    <row r="1062" spans="13:14">
      <c r="M1062" s="7">
        <f t="shared" si="22"/>
        <v>0</v>
      </c>
      <c r="N1062" s="7">
        <f t="shared" si="22"/>
        <v>0</v>
      </c>
    </row>
    <row r="1063" spans="13:14">
      <c r="M1063" s="7">
        <f t="shared" si="22"/>
        <v>0</v>
      </c>
      <c r="N1063" s="7">
        <f t="shared" si="22"/>
        <v>0</v>
      </c>
    </row>
    <row r="1064" spans="13:14">
      <c r="M1064" s="7">
        <f t="shared" si="22"/>
        <v>0</v>
      </c>
      <c r="N1064" s="7">
        <f t="shared" si="22"/>
        <v>0</v>
      </c>
    </row>
    <row r="1065" spans="13:14">
      <c r="M1065" s="7">
        <f t="shared" si="22"/>
        <v>0</v>
      </c>
      <c r="N1065" s="7">
        <f t="shared" si="22"/>
        <v>0</v>
      </c>
    </row>
    <row r="1066" spans="13:14">
      <c r="M1066" s="7">
        <f t="shared" si="22"/>
        <v>0</v>
      </c>
      <c r="N1066" s="7">
        <f t="shared" si="22"/>
        <v>0</v>
      </c>
    </row>
    <row r="1067" spans="13:14">
      <c r="M1067" s="7">
        <f t="shared" si="22"/>
        <v>0</v>
      </c>
      <c r="N1067" s="7">
        <f t="shared" si="22"/>
        <v>0</v>
      </c>
    </row>
    <row r="1068" spans="13:14">
      <c r="M1068" s="7">
        <f t="shared" si="22"/>
        <v>0</v>
      </c>
      <c r="N1068" s="7">
        <f t="shared" si="22"/>
        <v>0</v>
      </c>
    </row>
    <row r="1069" spans="13:14">
      <c r="M1069" s="7">
        <f t="shared" si="22"/>
        <v>0</v>
      </c>
      <c r="N1069" s="7">
        <f t="shared" si="22"/>
        <v>0</v>
      </c>
    </row>
    <row r="1070" spans="13:14">
      <c r="M1070" s="7">
        <f t="shared" si="22"/>
        <v>0</v>
      </c>
      <c r="N1070" s="7">
        <f t="shared" si="22"/>
        <v>0</v>
      </c>
    </row>
    <row r="1071" spans="13:14">
      <c r="M1071" s="7">
        <f t="shared" si="22"/>
        <v>0</v>
      </c>
      <c r="N1071" s="7">
        <f t="shared" si="22"/>
        <v>0</v>
      </c>
    </row>
    <row r="1072" spans="13:14">
      <c r="M1072" s="7">
        <f t="shared" si="22"/>
        <v>0</v>
      </c>
      <c r="N1072" s="7">
        <f t="shared" si="22"/>
        <v>0</v>
      </c>
    </row>
    <row r="1073" spans="13:14">
      <c r="M1073" s="7">
        <f t="shared" si="22"/>
        <v>0</v>
      </c>
      <c r="N1073" s="7">
        <f t="shared" si="22"/>
        <v>0</v>
      </c>
    </row>
    <row r="1074" spans="13:14">
      <c r="M1074" s="7">
        <f t="shared" si="22"/>
        <v>0</v>
      </c>
      <c r="N1074" s="7">
        <f t="shared" si="22"/>
        <v>0</v>
      </c>
    </row>
    <row r="1075" spans="13:14">
      <c r="M1075" s="7">
        <f t="shared" si="22"/>
        <v>0</v>
      </c>
      <c r="N1075" s="7">
        <f t="shared" si="22"/>
        <v>0</v>
      </c>
    </row>
    <row r="1076" spans="13:14">
      <c r="M1076" s="7">
        <f t="shared" si="22"/>
        <v>0</v>
      </c>
      <c r="N1076" s="7">
        <f t="shared" si="22"/>
        <v>0</v>
      </c>
    </row>
    <row r="1077" spans="13:14">
      <c r="M1077" s="7">
        <f t="shared" si="22"/>
        <v>0</v>
      </c>
      <c r="N1077" s="7">
        <f t="shared" si="22"/>
        <v>0</v>
      </c>
    </row>
    <row r="1078" spans="13:14">
      <c r="M1078" s="7">
        <f t="shared" si="22"/>
        <v>0</v>
      </c>
      <c r="N1078" s="7">
        <f t="shared" si="22"/>
        <v>0</v>
      </c>
    </row>
    <row r="1079" spans="13:14">
      <c r="M1079" s="7">
        <f t="shared" si="22"/>
        <v>0</v>
      </c>
      <c r="N1079" s="7">
        <f t="shared" si="22"/>
        <v>0</v>
      </c>
    </row>
    <row r="1080" spans="13:14">
      <c r="M1080" s="7">
        <f t="shared" si="22"/>
        <v>0</v>
      </c>
      <c r="N1080" s="7">
        <f t="shared" si="22"/>
        <v>0</v>
      </c>
    </row>
    <row r="1081" spans="13:14">
      <c r="M1081" s="7">
        <f t="shared" si="22"/>
        <v>0</v>
      </c>
      <c r="N1081" s="7">
        <f t="shared" si="22"/>
        <v>0</v>
      </c>
    </row>
    <row r="1082" spans="13:14">
      <c r="M1082" s="7">
        <f t="shared" si="22"/>
        <v>0</v>
      </c>
      <c r="N1082" s="7">
        <f t="shared" si="22"/>
        <v>0</v>
      </c>
    </row>
    <row r="1083" spans="13:14">
      <c r="M1083" s="7">
        <f t="shared" si="22"/>
        <v>0</v>
      </c>
      <c r="N1083" s="7">
        <f t="shared" si="22"/>
        <v>0</v>
      </c>
    </row>
    <row r="1084" spans="13:14">
      <c r="M1084" s="7">
        <f t="shared" si="22"/>
        <v>0</v>
      </c>
      <c r="N1084" s="7">
        <f t="shared" si="22"/>
        <v>0</v>
      </c>
    </row>
    <row r="1085" spans="13:14">
      <c r="M1085" s="7">
        <f t="shared" si="22"/>
        <v>0</v>
      </c>
      <c r="N1085" s="7">
        <f t="shared" si="22"/>
        <v>0</v>
      </c>
    </row>
    <row r="1086" spans="13:14">
      <c r="M1086" s="7">
        <f t="shared" si="22"/>
        <v>0</v>
      </c>
      <c r="N1086" s="7">
        <f t="shared" si="22"/>
        <v>0</v>
      </c>
    </row>
    <row r="1087" spans="13:14">
      <c r="M1087" s="7">
        <f t="shared" si="22"/>
        <v>0</v>
      </c>
      <c r="N1087" s="7">
        <f t="shared" si="22"/>
        <v>0</v>
      </c>
    </row>
    <row r="1088" spans="13:14">
      <c r="M1088" s="7">
        <f t="shared" si="22"/>
        <v>0</v>
      </c>
      <c r="N1088" s="7">
        <f t="shared" si="22"/>
        <v>0</v>
      </c>
    </row>
    <row r="1089" spans="13:14">
      <c r="M1089" s="7">
        <f t="shared" si="22"/>
        <v>0</v>
      </c>
      <c r="N1089" s="7">
        <f t="shared" si="22"/>
        <v>0</v>
      </c>
    </row>
    <row r="1090" spans="13:14">
      <c r="M1090" s="7">
        <f t="shared" si="22"/>
        <v>0</v>
      </c>
      <c r="N1090" s="7">
        <f t="shared" si="22"/>
        <v>0</v>
      </c>
    </row>
    <row r="1091" spans="13:14">
      <c r="M1091" s="7">
        <f t="shared" ref="M1091:N1154" si="23">B1091-B1090</f>
        <v>0</v>
      </c>
      <c r="N1091" s="7">
        <f t="shared" si="23"/>
        <v>0</v>
      </c>
    </row>
    <row r="1092" spans="13:14">
      <c r="M1092" s="7">
        <f t="shared" si="23"/>
        <v>0</v>
      </c>
      <c r="N1092" s="7">
        <f t="shared" si="23"/>
        <v>0</v>
      </c>
    </row>
    <row r="1093" spans="13:14">
      <c r="M1093" s="7">
        <f t="shared" si="23"/>
        <v>0</v>
      </c>
      <c r="N1093" s="7">
        <f t="shared" si="23"/>
        <v>0</v>
      </c>
    </row>
    <row r="1094" spans="13:14">
      <c r="M1094" s="7">
        <f t="shared" si="23"/>
        <v>0</v>
      </c>
      <c r="N1094" s="7">
        <f t="shared" si="23"/>
        <v>0</v>
      </c>
    </row>
    <row r="1095" spans="13:14">
      <c r="M1095" s="7">
        <f t="shared" si="23"/>
        <v>0</v>
      </c>
      <c r="N1095" s="7">
        <f t="shared" si="23"/>
        <v>0</v>
      </c>
    </row>
    <row r="1096" spans="13:14">
      <c r="M1096" s="7">
        <f t="shared" si="23"/>
        <v>0</v>
      </c>
      <c r="N1096" s="7">
        <f t="shared" si="23"/>
        <v>0</v>
      </c>
    </row>
    <row r="1097" spans="13:14">
      <c r="M1097" s="7">
        <f t="shared" si="23"/>
        <v>0</v>
      </c>
      <c r="N1097" s="7">
        <f t="shared" si="23"/>
        <v>0</v>
      </c>
    </row>
    <row r="1098" spans="13:14">
      <c r="M1098" s="7">
        <f t="shared" si="23"/>
        <v>0</v>
      </c>
      <c r="N1098" s="7">
        <f t="shared" si="23"/>
        <v>0</v>
      </c>
    </row>
    <row r="1099" spans="13:14">
      <c r="M1099" s="7">
        <f t="shared" si="23"/>
        <v>0</v>
      </c>
      <c r="N1099" s="7">
        <f t="shared" si="23"/>
        <v>0</v>
      </c>
    </row>
    <row r="1100" spans="13:14">
      <c r="M1100" s="7">
        <f t="shared" si="23"/>
        <v>0</v>
      </c>
      <c r="N1100" s="7">
        <f t="shared" si="23"/>
        <v>0</v>
      </c>
    </row>
    <row r="1101" spans="13:14">
      <c r="M1101" s="7">
        <f t="shared" si="23"/>
        <v>0</v>
      </c>
      <c r="N1101" s="7">
        <f t="shared" si="23"/>
        <v>0</v>
      </c>
    </row>
    <row r="1102" spans="13:14">
      <c r="M1102" s="7">
        <f t="shared" si="23"/>
        <v>0</v>
      </c>
      <c r="N1102" s="7">
        <f t="shared" si="23"/>
        <v>0</v>
      </c>
    </row>
    <row r="1103" spans="13:14">
      <c r="M1103" s="7">
        <f t="shared" si="23"/>
        <v>0</v>
      </c>
      <c r="N1103" s="7">
        <f t="shared" si="23"/>
        <v>0</v>
      </c>
    </row>
    <row r="1104" spans="13:14">
      <c r="M1104" s="7">
        <f t="shared" si="23"/>
        <v>0</v>
      </c>
      <c r="N1104" s="7">
        <f t="shared" si="23"/>
        <v>0</v>
      </c>
    </row>
    <row r="1105" spans="13:14">
      <c r="M1105" s="7">
        <f t="shared" si="23"/>
        <v>0</v>
      </c>
      <c r="N1105" s="7">
        <f t="shared" si="23"/>
        <v>0</v>
      </c>
    </row>
    <row r="1106" spans="13:14">
      <c r="M1106" s="7">
        <f t="shared" si="23"/>
        <v>0</v>
      </c>
      <c r="N1106" s="7">
        <f t="shared" si="23"/>
        <v>0</v>
      </c>
    </row>
    <row r="1107" spans="13:14">
      <c r="M1107" s="7">
        <f t="shared" si="23"/>
        <v>0</v>
      </c>
      <c r="N1107" s="7">
        <f t="shared" si="23"/>
        <v>0</v>
      </c>
    </row>
    <row r="1108" spans="13:14">
      <c r="M1108" s="7">
        <f t="shared" si="23"/>
        <v>0</v>
      </c>
      <c r="N1108" s="7">
        <f t="shared" si="23"/>
        <v>0</v>
      </c>
    </row>
    <row r="1109" spans="13:14">
      <c r="M1109" s="7">
        <f t="shared" si="23"/>
        <v>0</v>
      </c>
      <c r="N1109" s="7">
        <f t="shared" si="23"/>
        <v>0</v>
      </c>
    </row>
    <row r="1110" spans="13:14">
      <c r="M1110" s="7">
        <f t="shared" si="23"/>
        <v>0</v>
      </c>
      <c r="N1110" s="7">
        <f t="shared" si="23"/>
        <v>0</v>
      </c>
    </row>
    <row r="1111" spans="13:14">
      <c r="M1111" s="7">
        <f t="shared" si="23"/>
        <v>0</v>
      </c>
      <c r="N1111" s="7">
        <f t="shared" si="23"/>
        <v>0</v>
      </c>
    </row>
    <row r="1112" spans="13:14">
      <c r="M1112" s="7">
        <f t="shared" si="23"/>
        <v>0</v>
      </c>
      <c r="N1112" s="7">
        <f t="shared" si="23"/>
        <v>0</v>
      </c>
    </row>
    <row r="1113" spans="13:14">
      <c r="M1113" s="7">
        <f t="shared" si="23"/>
        <v>0</v>
      </c>
      <c r="N1113" s="7">
        <f t="shared" si="23"/>
        <v>0</v>
      </c>
    </row>
    <row r="1114" spans="13:14">
      <c r="M1114" s="7">
        <f t="shared" si="23"/>
        <v>0</v>
      </c>
      <c r="N1114" s="7">
        <f t="shared" si="23"/>
        <v>0</v>
      </c>
    </row>
    <row r="1115" spans="13:14">
      <c r="M1115" s="7">
        <f t="shared" si="23"/>
        <v>0</v>
      </c>
      <c r="N1115" s="7">
        <f t="shared" si="23"/>
        <v>0</v>
      </c>
    </row>
    <row r="1116" spans="13:14">
      <c r="M1116" s="7">
        <f t="shared" si="23"/>
        <v>0</v>
      </c>
      <c r="N1116" s="7">
        <f t="shared" si="23"/>
        <v>0</v>
      </c>
    </row>
    <row r="1117" spans="13:14">
      <c r="M1117" s="7">
        <f t="shared" si="23"/>
        <v>0</v>
      </c>
      <c r="N1117" s="7">
        <f t="shared" si="23"/>
        <v>0</v>
      </c>
    </row>
    <row r="1118" spans="13:14">
      <c r="M1118" s="7">
        <f t="shared" si="23"/>
        <v>0</v>
      </c>
      <c r="N1118" s="7">
        <f t="shared" si="23"/>
        <v>0</v>
      </c>
    </row>
    <row r="1119" spans="13:14">
      <c r="M1119" s="7">
        <f t="shared" si="23"/>
        <v>0</v>
      </c>
      <c r="N1119" s="7">
        <f t="shared" si="23"/>
        <v>0</v>
      </c>
    </row>
    <row r="1120" spans="13:14">
      <c r="M1120" s="7">
        <f t="shared" si="23"/>
        <v>0</v>
      </c>
      <c r="N1120" s="7">
        <f t="shared" si="23"/>
        <v>0</v>
      </c>
    </row>
    <row r="1121" spans="13:14">
      <c r="M1121" s="7">
        <f t="shared" si="23"/>
        <v>0</v>
      </c>
      <c r="N1121" s="7">
        <f t="shared" si="23"/>
        <v>0</v>
      </c>
    </row>
    <row r="1122" spans="13:14">
      <c r="M1122" s="7">
        <f t="shared" si="23"/>
        <v>0</v>
      </c>
      <c r="N1122" s="7">
        <f t="shared" si="23"/>
        <v>0</v>
      </c>
    </row>
    <row r="1123" spans="13:14">
      <c r="M1123" s="7">
        <f t="shared" si="23"/>
        <v>0</v>
      </c>
      <c r="N1123" s="7">
        <f t="shared" si="23"/>
        <v>0</v>
      </c>
    </row>
    <row r="1124" spans="13:14">
      <c r="M1124" s="7">
        <f t="shared" si="23"/>
        <v>0</v>
      </c>
      <c r="N1124" s="7">
        <f t="shared" si="23"/>
        <v>0</v>
      </c>
    </row>
    <row r="1125" spans="13:14">
      <c r="M1125" s="7">
        <f t="shared" si="23"/>
        <v>0</v>
      </c>
      <c r="N1125" s="7">
        <f t="shared" si="23"/>
        <v>0</v>
      </c>
    </row>
    <row r="1126" spans="13:14">
      <c r="M1126" s="7">
        <f t="shared" si="23"/>
        <v>0</v>
      </c>
      <c r="N1126" s="7">
        <f t="shared" si="23"/>
        <v>0</v>
      </c>
    </row>
    <row r="1127" spans="13:14">
      <c r="M1127" s="7">
        <f t="shared" si="23"/>
        <v>0</v>
      </c>
      <c r="N1127" s="7">
        <f t="shared" si="23"/>
        <v>0</v>
      </c>
    </row>
    <row r="1128" spans="13:14">
      <c r="M1128" s="7">
        <f t="shared" si="23"/>
        <v>0</v>
      </c>
      <c r="N1128" s="7">
        <f t="shared" si="23"/>
        <v>0</v>
      </c>
    </row>
    <row r="1129" spans="13:14">
      <c r="M1129" s="7">
        <f t="shared" si="23"/>
        <v>0</v>
      </c>
      <c r="N1129" s="7">
        <f t="shared" si="23"/>
        <v>0</v>
      </c>
    </row>
    <row r="1130" spans="13:14">
      <c r="M1130" s="7">
        <f t="shared" si="23"/>
        <v>0</v>
      </c>
      <c r="N1130" s="7">
        <f t="shared" si="23"/>
        <v>0</v>
      </c>
    </row>
    <row r="1131" spans="13:14">
      <c r="M1131" s="7">
        <f t="shared" si="23"/>
        <v>0</v>
      </c>
      <c r="N1131" s="7">
        <f t="shared" si="23"/>
        <v>0</v>
      </c>
    </row>
    <row r="1132" spans="13:14">
      <c r="M1132" s="7">
        <f t="shared" si="23"/>
        <v>0</v>
      </c>
      <c r="N1132" s="7">
        <f t="shared" si="23"/>
        <v>0</v>
      </c>
    </row>
    <row r="1133" spans="13:14">
      <c r="M1133" s="7">
        <f t="shared" si="23"/>
        <v>0</v>
      </c>
      <c r="N1133" s="7">
        <f t="shared" si="23"/>
        <v>0</v>
      </c>
    </row>
    <row r="1134" spans="13:14">
      <c r="M1134" s="7">
        <f t="shared" si="23"/>
        <v>0</v>
      </c>
      <c r="N1134" s="7">
        <f t="shared" si="23"/>
        <v>0</v>
      </c>
    </row>
    <row r="1135" spans="13:14">
      <c r="M1135" s="7">
        <f t="shared" si="23"/>
        <v>0</v>
      </c>
      <c r="N1135" s="7">
        <f t="shared" si="23"/>
        <v>0</v>
      </c>
    </row>
    <row r="1136" spans="13:14">
      <c r="M1136" s="7">
        <f t="shared" si="23"/>
        <v>0</v>
      </c>
      <c r="N1136" s="7">
        <f t="shared" si="23"/>
        <v>0</v>
      </c>
    </row>
    <row r="1137" spans="13:14">
      <c r="M1137" s="7">
        <f t="shared" si="23"/>
        <v>0</v>
      </c>
      <c r="N1137" s="7">
        <f t="shared" si="23"/>
        <v>0</v>
      </c>
    </row>
    <row r="1138" spans="13:14">
      <c r="M1138" s="7">
        <f t="shared" si="23"/>
        <v>0</v>
      </c>
      <c r="N1138" s="7">
        <f t="shared" si="23"/>
        <v>0</v>
      </c>
    </row>
    <row r="1139" spans="13:14">
      <c r="M1139" s="7">
        <f t="shared" si="23"/>
        <v>0</v>
      </c>
      <c r="N1139" s="7">
        <f t="shared" si="23"/>
        <v>0</v>
      </c>
    </row>
    <row r="1140" spans="13:14">
      <c r="M1140" s="7">
        <f t="shared" si="23"/>
        <v>0</v>
      </c>
      <c r="N1140" s="7">
        <f t="shared" si="23"/>
        <v>0</v>
      </c>
    </row>
    <row r="1141" spans="13:14">
      <c r="M1141" s="7">
        <f t="shared" si="23"/>
        <v>0</v>
      </c>
      <c r="N1141" s="7">
        <f t="shared" si="23"/>
        <v>0</v>
      </c>
    </row>
    <row r="1142" spans="13:14">
      <c r="M1142" s="7">
        <f t="shared" si="23"/>
        <v>0</v>
      </c>
      <c r="N1142" s="7">
        <f t="shared" si="23"/>
        <v>0</v>
      </c>
    </row>
    <row r="1143" spans="13:14">
      <c r="M1143" s="7">
        <f t="shared" si="23"/>
        <v>0</v>
      </c>
      <c r="N1143" s="7">
        <f t="shared" si="23"/>
        <v>0</v>
      </c>
    </row>
    <row r="1144" spans="13:14">
      <c r="M1144" s="7">
        <f t="shared" si="23"/>
        <v>0</v>
      </c>
      <c r="N1144" s="7">
        <f t="shared" si="23"/>
        <v>0</v>
      </c>
    </row>
    <row r="1145" spans="13:14">
      <c r="M1145" s="7">
        <f t="shared" si="23"/>
        <v>0</v>
      </c>
      <c r="N1145" s="7">
        <f t="shared" si="23"/>
        <v>0</v>
      </c>
    </row>
    <row r="1146" spans="13:14">
      <c r="M1146" s="7">
        <f t="shared" si="23"/>
        <v>0</v>
      </c>
      <c r="N1146" s="7">
        <f t="shared" si="23"/>
        <v>0</v>
      </c>
    </row>
    <row r="1147" spans="13:14">
      <c r="M1147" s="7">
        <f t="shared" si="23"/>
        <v>0</v>
      </c>
      <c r="N1147" s="7">
        <f t="shared" si="23"/>
        <v>0</v>
      </c>
    </row>
    <row r="1148" spans="13:14">
      <c r="M1148" s="7">
        <f t="shared" si="23"/>
        <v>0</v>
      </c>
      <c r="N1148" s="7">
        <f t="shared" si="23"/>
        <v>0</v>
      </c>
    </row>
    <row r="1149" spans="13:14">
      <c r="M1149" s="7">
        <f t="shared" si="23"/>
        <v>0</v>
      </c>
      <c r="N1149" s="7">
        <f t="shared" si="23"/>
        <v>0</v>
      </c>
    </row>
    <row r="1150" spans="13:14">
      <c r="M1150" s="7">
        <f t="shared" si="23"/>
        <v>0</v>
      </c>
      <c r="N1150" s="7">
        <f t="shared" si="23"/>
        <v>0</v>
      </c>
    </row>
    <row r="1151" spans="13:14">
      <c r="M1151" s="7">
        <f t="shared" si="23"/>
        <v>0</v>
      </c>
      <c r="N1151" s="7">
        <f t="shared" si="23"/>
        <v>0</v>
      </c>
    </row>
    <row r="1152" spans="13:14">
      <c r="M1152" s="7">
        <f t="shared" si="23"/>
        <v>0</v>
      </c>
      <c r="N1152" s="7">
        <f t="shared" si="23"/>
        <v>0</v>
      </c>
    </row>
    <row r="1153" spans="13:14">
      <c r="M1153" s="7">
        <f t="shared" si="23"/>
        <v>0</v>
      </c>
      <c r="N1153" s="7">
        <f t="shared" si="23"/>
        <v>0</v>
      </c>
    </row>
    <row r="1154" spans="13:14">
      <c r="M1154" s="7">
        <f t="shared" si="23"/>
        <v>0</v>
      </c>
      <c r="N1154" s="7">
        <f t="shared" si="23"/>
        <v>0</v>
      </c>
    </row>
    <row r="1155" spans="13:14">
      <c r="M1155" s="7">
        <f t="shared" ref="M1155:N1218" si="24">B1155-B1154</f>
        <v>0</v>
      </c>
      <c r="N1155" s="7">
        <f t="shared" si="24"/>
        <v>0</v>
      </c>
    </row>
    <row r="1156" spans="13:14">
      <c r="M1156" s="7">
        <f t="shared" si="24"/>
        <v>0</v>
      </c>
      <c r="N1156" s="7">
        <f t="shared" si="24"/>
        <v>0</v>
      </c>
    </row>
    <row r="1157" spans="13:14">
      <c r="M1157" s="7">
        <f t="shared" si="24"/>
        <v>0</v>
      </c>
      <c r="N1157" s="7">
        <f t="shared" si="24"/>
        <v>0</v>
      </c>
    </row>
    <row r="1158" spans="13:14">
      <c r="M1158" s="7">
        <f t="shared" si="24"/>
        <v>0</v>
      </c>
      <c r="N1158" s="7">
        <f t="shared" si="24"/>
        <v>0</v>
      </c>
    </row>
    <row r="1159" spans="13:14">
      <c r="M1159" s="7">
        <f t="shared" si="24"/>
        <v>0</v>
      </c>
      <c r="N1159" s="7">
        <f t="shared" si="24"/>
        <v>0</v>
      </c>
    </row>
    <row r="1160" spans="13:14">
      <c r="M1160" s="7">
        <f t="shared" si="24"/>
        <v>0</v>
      </c>
      <c r="N1160" s="7">
        <f t="shared" si="24"/>
        <v>0</v>
      </c>
    </row>
    <row r="1161" spans="13:14">
      <c r="M1161" s="7">
        <f t="shared" si="24"/>
        <v>0</v>
      </c>
      <c r="N1161" s="7">
        <f t="shared" si="24"/>
        <v>0</v>
      </c>
    </row>
    <row r="1162" spans="13:14">
      <c r="M1162" s="7">
        <f t="shared" si="24"/>
        <v>0</v>
      </c>
      <c r="N1162" s="7">
        <f t="shared" si="24"/>
        <v>0</v>
      </c>
    </row>
    <row r="1163" spans="13:14">
      <c r="M1163" s="7">
        <f t="shared" si="24"/>
        <v>0</v>
      </c>
      <c r="N1163" s="7">
        <f t="shared" si="24"/>
        <v>0</v>
      </c>
    </row>
    <row r="1164" spans="13:14">
      <c r="M1164" s="7">
        <f t="shared" si="24"/>
        <v>0</v>
      </c>
      <c r="N1164" s="7">
        <f t="shared" si="24"/>
        <v>0</v>
      </c>
    </row>
    <row r="1165" spans="13:14">
      <c r="M1165" s="7">
        <f t="shared" si="24"/>
        <v>0</v>
      </c>
      <c r="N1165" s="7">
        <f t="shared" si="24"/>
        <v>0</v>
      </c>
    </row>
    <row r="1166" spans="13:14">
      <c r="M1166" s="7">
        <f t="shared" si="24"/>
        <v>0</v>
      </c>
      <c r="N1166" s="7">
        <f t="shared" si="24"/>
        <v>0</v>
      </c>
    </row>
    <row r="1167" spans="13:14">
      <c r="M1167" s="7">
        <f t="shared" si="24"/>
        <v>0</v>
      </c>
      <c r="N1167" s="7">
        <f t="shared" si="24"/>
        <v>0</v>
      </c>
    </row>
    <row r="1168" spans="13:14">
      <c r="M1168" s="7">
        <f t="shared" si="24"/>
        <v>0</v>
      </c>
      <c r="N1168" s="7">
        <f t="shared" si="24"/>
        <v>0</v>
      </c>
    </row>
    <row r="1169" spans="13:14">
      <c r="M1169" s="7">
        <f t="shared" si="24"/>
        <v>0</v>
      </c>
      <c r="N1169" s="7">
        <f t="shared" si="24"/>
        <v>0</v>
      </c>
    </row>
    <row r="1170" spans="13:14">
      <c r="M1170" s="7">
        <f t="shared" si="24"/>
        <v>0</v>
      </c>
      <c r="N1170" s="7">
        <f t="shared" si="24"/>
        <v>0</v>
      </c>
    </row>
    <row r="1171" spans="13:14">
      <c r="M1171" s="7">
        <f t="shared" si="24"/>
        <v>0</v>
      </c>
      <c r="N1171" s="7">
        <f t="shared" si="24"/>
        <v>0</v>
      </c>
    </row>
    <row r="1172" spans="13:14">
      <c r="M1172" s="7">
        <f t="shared" si="24"/>
        <v>0</v>
      </c>
      <c r="N1172" s="7">
        <f t="shared" si="24"/>
        <v>0</v>
      </c>
    </row>
    <row r="1173" spans="13:14">
      <c r="M1173" s="7">
        <f t="shared" si="24"/>
        <v>0</v>
      </c>
      <c r="N1173" s="7">
        <f t="shared" si="24"/>
        <v>0</v>
      </c>
    </row>
    <row r="1174" spans="13:14">
      <c r="M1174" s="7">
        <f t="shared" si="24"/>
        <v>0</v>
      </c>
      <c r="N1174" s="7">
        <f t="shared" si="24"/>
        <v>0</v>
      </c>
    </row>
    <row r="1175" spans="13:14">
      <c r="M1175" s="7">
        <f t="shared" si="24"/>
        <v>0</v>
      </c>
      <c r="N1175" s="7">
        <f t="shared" si="24"/>
        <v>0</v>
      </c>
    </row>
    <row r="1176" spans="13:14">
      <c r="M1176" s="7">
        <f t="shared" si="24"/>
        <v>0</v>
      </c>
      <c r="N1176" s="7">
        <f t="shared" si="24"/>
        <v>0</v>
      </c>
    </row>
    <row r="1177" spans="13:14">
      <c r="M1177" s="7">
        <f t="shared" si="24"/>
        <v>0</v>
      </c>
      <c r="N1177" s="7">
        <f t="shared" si="24"/>
        <v>0</v>
      </c>
    </row>
    <row r="1178" spans="13:14">
      <c r="M1178" s="7">
        <f t="shared" si="24"/>
        <v>0</v>
      </c>
      <c r="N1178" s="7">
        <f t="shared" si="24"/>
        <v>0</v>
      </c>
    </row>
    <row r="1179" spans="13:14">
      <c r="M1179" s="7">
        <f t="shared" si="24"/>
        <v>0</v>
      </c>
      <c r="N1179" s="7">
        <f t="shared" si="24"/>
        <v>0</v>
      </c>
    </row>
    <row r="1180" spans="13:14">
      <c r="M1180" s="7">
        <f t="shared" si="24"/>
        <v>0</v>
      </c>
      <c r="N1180" s="7">
        <f t="shared" si="24"/>
        <v>0</v>
      </c>
    </row>
    <row r="1181" spans="13:14">
      <c r="M1181" s="7">
        <f t="shared" si="24"/>
        <v>0</v>
      </c>
      <c r="N1181" s="7">
        <f t="shared" si="24"/>
        <v>0</v>
      </c>
    </row>
    <row r="1182" spans="13:14">
      <c r="M1182" s="7">
        <f t="shared" si="24"/>
        <v>0</v>
      </c>
      <c r="N1182" s="7">
        <f t="shared" si="24"/>
        <v>0</v>
      </c>
    </row>
    <row r="1183" spans="13:14">
      <c r="M1183" s="7">
        <f t="shared" si="24"/>
        <v>0</v>
      </c>
      <c r="N1183" s="7">
        <f t="shared" si="24"/>
        <v>0</v>
      </c>
    </row>
    <row r="1184" spans="13:14">
      <c r="M1184" s="7">
        <f t="shared" si="24"/>
        <v>0</v>
      </c>
      <c r="N1184" s="7">
        <f t="shared" si="24"/>
        <v>0</v>
      </c>
    </row>
    <row r="1185" spans="13:14">
      <c r="M1185" s="7">
        <f t="shared" si="24"/>
        <v>0</v>
      </c>
      <c r="N1185" s="7">
        <f t="shared" si="24"/>
        <v>0</v>
      </c>
    </row>
    <row r="1186" spans="13:14">
      <c r="M1186" s="7">
        <f t="shared" si="24"/>
        <v>0</v>
      </c>
      <c r="N1186" s="7">
        <f t="shared" si="24"/>
        <v>0</v>
      </c>
    </row>
    <row r="1187" spans="13:14">
      <c r="M1187" s="7">
        <f t="shared" si="24"/>
        <v>0</v>
      </c>
      <c r="N1187" s="7">
        <f t="shared" si="24"/>
        <v>0</v>
      </c>
    </row>
    <row r="1188" spans="13:14">
      <c r="M1188" s="7">
        <f t="shared" si="24"/>
        <v>0</v>
      </c>
      <c r="N1188" s="7">
        <f t="shared" si="24"/>
        <v>0</v>
      </c>
    </row>
    <row r="1189" spans="13:14">
      <c r="M1189" s="7">
        <f t="shared" si="24"/>
        <v>0</v>
      </c>
      <c r="N1189" s="7">
        <f t="shared" si="24"/>
        <v>0</v>
      </c>
    </row>
    <row r="1190" spans="13:14">
      <c r="M1190" s="7">
        <f t="shared" si="24"/>
        <v>0</v>
      </c>
      <c r="N1190" s="7">
        <f t="shared" si="24"/>
        <v>0</v>
      </c>
    </row>
    <row r="1191" spans="13:14">
      <c r="M1191" s="7">
        <f t="shared" si="24"/>
        <v>0</v>
      </c>
      <c r="N1191" s="7">
        <f t="shared" si="24"/>
        <v>0</v>
      </c>
    </row>
    <row r="1192" spans="13:14">
      <c r="M1192" s="7">
        <f t="shared" si="24"/>
        <v>0</v>
      </c>
      <c r="N1192" s="7">
        <f t="shared" si="24"/>
        <v>0</v>
      </c>
    </row>
    <row r="1193" spans="13:14">
      <c r="M1193" s="7">
        <f t="shared" si="24"/>
        <v>0</v>
      </c>
      <c r="N1193" s="7">
        <f t="shared" si="24"/>
        <v>0</v>
      </c>
    </row>
    <row r="1194" spans="13:14">
      <c r="M1194" s="7">
        <f t="shared" si="24"/>
        <v>0</v>
      </c>
      <c r="N1194" s="7">
        <f t="shared" si="24"/>
        <v>0</v>
      </c>
    </row>
    <row r="1195" spans="13:14">
      <c r="M1195" s="7">
        <f t="shared" si="24"/>
        <v>0</v>
      </c>
      <c r="N1195" s="7">
        <f t="shared" si="24"/>
        <v>0</v>
      </c>
    </row>
    <row r="1196" spans="13:14">
      <c r="M1196" s="7">
        <f t="shared" si="24"/>
        <v>0</v>
      </c>
      <c r="N1196" s="7">
        <f t="shared" si="24"/>
        <v>0</v>
      </c>
    </row>
    <row r="1197" spans="13:14">
      <c r="M1197" s="7">
        <f t="shared" si="24"/>
        <v>0</v>
      </c>
      <c r="N1197" s="7">
        <f t="shared" si="24"/>
        <v>0</v>
      </c>
    </row>
    <row r="1198" spans="13:14">
      <c r="M1198" s="7">
        <f t="shared" si="24"/>
        <v>0</v>
      </c>
      <c r="N1198" s="7">
        <f t="shared" si="24"/>
        <v>0</v>
      </c>
    </row>
    <row r="1199" spans="13:14">
      <c r="M1199" s="7">
        <f t="shared" si="24"/>
        <v>0</v>
      </c>
      <c r="N1199" s="7">
        <f t="shared" si="24"/>
        <v>0</v>
      </c>
    </row>
    <row r="1200" spans="13:14">
      <c r="M1200" s="7">
        <f t="shared" si="24"/>
        <v>0</v>
      </c>
      <c r="N1200" s="7">
        <f t="shared" si="24"/>
        <v>0</v>
      </c>
    </row>
    <row r="1201" spans="13:14">
      <c r="M1201" s="7">
        <f t="shared" si="24"/>
        <v>0</v>
      </c>
      <c r="N1201" s="7">
        <f t="shared" si="24"/>
        <v>0</v>
      </c>
    </row>
    <row r="1202" spans="13:14">
      <c r="M1202" s="7">
        <f t="shared" si="24"/>
        <v>0</v>
      </c>
      <c r="N1202" s="7">
        <f t="shared" si="24"/>
        <v>0</v>
      </c>
    </row>
    <row r="1203" spans="13:14">
      <c r="M1203" s="7">
        <f t="shared" si="24"/>
        <v>0</v>
      </c>
      <c r="N1203" s="7">
        <f t="shared" si="24"/>
        <v>0</v>
      </c>
    </row>
    <row r="1204" spans="13:14">
      <c r="M1204" s="7">
        <f t="shared" si="24"/>
        <v>0</v>
      </c>
      <c r="N1204" s="7">
        <f t="shared" si="24"/>
        <v>0</v>
      </c>
    </row>
    <row r="1205" spans="13:14">
      <c r="M1205" s="7">
        <f t="shared" si="24"/>
        <v>0</v>
      </c>
      <c r="N1205" s="7">
        <f t="shared" si="24"/>
        <v>0</v>
      </c>
    </row>
    <row r="1206" spans="13:14">
      <c r="M1206" s="7">
        <f t="shared" si="24"/>
        <v>0</v>
      </c>
      <c r="N1206" s="7">
        <f t="shared" si="24"/>
        <v>0</v>
      </c>
    </row>
    <row r="1207" spans="13:14">
      <c r="M1207" s="7">
        <f t="shared" si="24"/>
        <v>0</v>
      </c>
      <c r="N1207" s="7">
        <f t="shared" si="24"/>
        <v>0</v>
      </c>
    </row>
    <row r="1208" spans="13:14">
      <c r="M1208" s="7">
        <f t="shared" si="24"/>
        <v>0</v>
      </c>
      <c r="N1208" s="7">
        <f t="shared" si="24"/>
        <v>0</v>
      </c>
    </row>
    <row r="1209" spans="13:14">
      <c r="M1209" s="7">
        <f t="shared" si="24"/>
        <v>0</v>
      </c>
      <c r="N1209" s="7">
        <f t="shared" si="24"/>
        <v>0</v>
      </c>
    </row>
    <row r="1210" spans="13:14">
      <c r="M1210" s="7">
        <f t="shared" si="24"/>
        <v>0</v>
      </c>
      <c r="N1210" s="7">
        <f t="shared" si="24"/>
        <v>0</v>
      </c>
    </row>
    <row r="1211" spans="13:14">
      <c r="M1211" s="7">
        <f t="shared" si="24"/>
        <v>0</v>
      </c>
      <c r="N1211" s="7">
        <f t="shared" si="24"/>
        <v>0</v>
      </c>
    </row>
    <row r="1212" spans="13:14">
      <c r="M1212" s="7">
        <f t="shared" si="24"/>
        <v>0</v>
      </c>
      <c r="N1212" s="7">
        <f t="shared" si="24"/>
        <v>0</v>
      </c>
    </row>
    <row r="1213" spans="13:14">
      <c r="M1213" s="7">
        <f t="shared" si="24"/>
        <v>0</v>
      </c>
      <c r="N1213" s="7">
        <f t="shared" si="24"/>
        <v>0</v>
      </c>
    </row>
    <row r="1214" spans="13:14">
      <c r="M1214" s="7">
        <f t="shared" si="24"/>
        <v>0</v>
      </c>
      <c r="N1214" s="7">
        <f t="shared" si="24"/>
        <v>0</v>
      </c>
    </row>
    <row r="1215" spans="13:14">
      <c r="M1215" s="7">
        <f t="shared" si="24"/>
        <v>0</v>
      </c>
      <c r="N1215" s="7">
        <f t="shared" si="24"/>
        <v>0</v>
      </c>
    </row>
    <row r="1216" spans="13:14">
      <c r="M1216" s="7">
        <f t="shared" si="24"/>
        <v>0</v>
      </c>
      <c r="N1216" s="7">
        <f t="shared" si="24"/>
        <v>0</v>
      </c>
    </row>
    <row r="1217" spans="13:14">
      <c r="M1217" s="7">
        <f t="shared" si="24"/>
        <v>0</v>
      </c>
      <c r="N1217" s="7">
        <f t="shared" si="24"/>
        <v>0</v>
      </c>
    </row>
    <row r="1218" spans="13:14">
      <c r="M1218" s="7">
        <f t="shared" si="24"/>
        <v>0</v>
      </c>
      <c r="N1218" s="7">
        <f t="shared" si="24"/>
        <v>0</v>
      </c>
    </row>
    <row r="1219" spans="13:14">
      <c r="M1219" s="7">
        <f t="shared" ref="M1219:N1249" si="25">B1219-B1218</f>
        <v>0</v>
      </c>
      <c r="N1219" s="7">
        <f t="shared" si="25"/>
        <v>0</v>
      </c>
    </row>
    <row r="1220" spans="13:14">
      <c r="M1220" s="7">
        <f t="shared" si="25"/>
        <v>0</v>
      </c>
      <c r="N1220" s="7">
        <f t="shared" si="25"/>
        <v>0</v>
      </c>
    </row>
    <row r="1221" spans="13:14">
      <c r="M1221" s="7">
        <f t="shared" si="25"/>
        <v>0</v>
      </c>
      <c r="N1221" s="7">
        <f t="shared" si="25"/>
        <v>0</v>
      </c>
    </row>
    <row r="1222" spans="13:14">
      <c r="M1222" s="7">
        <f t="shared" si="25"/>
        <v>0</v>
      </c>
      <c r="N1222" s="7">
        <f t="shared" si="25"/>
        <v>0</v>
      </c>
    </row>
    <row r="1223" spans="13:14">
      <c r="M1223" s="7">
        <f t="shared" si="25"/>
        <v>0</v>
      </c>
      <c r="N1223" s="7">
        <f t="shared" si="25"/>
        <v>0</v>
      </c>
    </row>
    <row r="1224" spans="13:14">
      <c r="M1224" s="7">
        <f t="shared" si="25"/>
        <v>0</v>
      </c>
      <c r="N1224" s="7">
        <f t="shared" si="25"/>
        <v>0</v>
      </c>
    </row>
    <row r="1225" spans="13:14">
      <c r="M1225" s="7">
        <f t="shared" si="25"/>
        <v>0</v>
      </c>
      <c r="N1225" s="7">
        <f t="shared" si="25"/>
        <v>0</v>
      </c>
    </row>
    <row r="1226" spans="13:14">
      <c r="M1226" s="7">
        <f t="shared" si="25"/>
        <v>0</v>
      </c>
      <c r="N1226" s="7">
        <f t="shared" si="25"/>
        <v>0</v>
      </c>
    </row>
    <row r="1227" spans="13:14">
      <c r="M1227" s="7">
        <f t="shared" si="25"/>
        <v>0</v>
      </c>
      <c r="N1227" s="7">
        <f t="shared" si="25"/>
        <v>0</v>
      </c>
    </row>
    <row r="1228" spans="13:14">
      <c r="M1228" s="7">
        <f t="shared" si="25"/>
        <v>0</v>
      </c>
      <c r="N1228" s="7">
        <f t="shared" si="25"/>
        <v>0</v>
      </c>
    </row>
    <row r="1229" spans="13:14">
      <c r="M1229" s="7">
        <f t="shared" si="25"/>
        <v>0</v>
      </c>
      <c r="N1229" s="7">
        <f t="shared" si="25"/>
        <v>0</v>
      </c>
    </row>
    <row r="1230" spans="13:14">
      <c r="M1230" s="7">
        <f t="shared" si="25"/>
        <v>0</v>
      </c>
      <c r="N1230" s="7">
        <f t="shared" si="25"/>
        <v>0</v>
      </c>
    </row>
    <row r="1231" spans="13:14">
      <c r="M1231" s="7">
        <f t="shared" si="25"/>
        <v>0</v>
      </c>
      <c r="N1231" s="7">
        <f t="shared" si="25"/>
        <v>0</v>
      </c>
    </row>
    <row r="1232" spans="13:14">
      <c r="M1232" s="7">
        <f t="shared" si="25"/>
        <v>0</v>
      </c>
      <c r="N1232" s="7">
        <f t="shared" si="25"/>
        <v>0</v>
      </c>
    </row>
    <row r="1233" spans="13:14">
      <c r="M1233" s="7">
        <f t="shared" si="25"/>
        <v>0</v>
      </c>
      <c r="N1233" s="7">
        <f t="shared" si="25"/>
        <v>0</v>
      </c>
    </row>
    <row r="1234" spans="13:14">
      <c r="M1234" s="7">
        <f t="shared" si="25"/>
        <v>0</v>
      </c>
      <c r="N1234" s="7">
        <f t="shared" si="25"/>
        <v>0</v>
      </c>
    </row>
    <row r="1235" spans="13:14">
      <c r="M1235" s="7">
        <f t="shared" si="25"/>
        <v>0</v>
      </c>
      <c r="N1235" s="7">
        <f t="shared" si="25"/>
        <v>0</v>
      </c>
    </row>
    <row r="1236" spans="13:14">
      <c r="M1236" s="7">
        <f t="shared" si="25"/>
        <v>0</v>
      </c>
      <c r="N1236" s="7">
        <f t="shared" si="25"/>
        <v>0</v>
      </c>
    </row>
    <row r="1237" spans="13:14">
      <c r="M1237" s="7">
        <f t="shared" si="25"/>
        <v>0</v>
      </c>
      <c r="N1237" s="7">
        <f t="shared" si="25"/>
        <v>0</v>
      </c>
    </row>
    <row r="1238" spans="13:14">
      <c r="M1238" s="7">
        <f t="shared" si="25"/>
        <v>0</v>
      </c>
      <c r="N1238" s="7">
        <f t="shared" si="25"/>
        <v>0</v>
      </c>
    </row>
    <row r="1239" spans="13:14">
      <c r="M1239" s="7">
        <f t="shared" si="25"/>
        <v>0</v>
      </c>
      <c r="N1239" s="7">
        <f t="shared" si="25"/>
        <v>0</v>
      </c>
    </row>
    <row r="1240" spans="13:14">
      <c r="M1240" s="7">
        <f t="shared" si="25"/>
        <v>0</v>
      </c>
      <c r="N1240" s="7">
        <f t="shared" si="25"/>
        <v>0</v>
      </c>
    </row>
    <row r="1241" spans="13:14">
      <c r="M1241" s="7">
        <f t="shared" si="25"/>
        <v>0</v>
      </c>
      <c r="N1241" s="7">
        <f t="shared" si="25"/>
        <v>0</v>
      </c>
    </row>
    <row r="1242" spans="13:14">
      <c r="M1242" s="7">
        <f t="shared" si="25"/>
        <v>0</v>
      </c>
      <c r="N1242" s="7">
        <f t="shared" si="25"/>
        <v>0</v>
      </c>
    </row>
    <row r="1243" spans="13:14">
      <c r="M1243" s="7">
        <f t="shared" si="25"/>
        <v>0</v>
      </c>
      <c r="N1243" s="7">
        <f t="shared" si="25"/>
        <v>0</v>
      </c>
    </row>
    <row r="1244" spans="13:14">
      <c r="M1244" s="7">
        <f t="shared" si="25"/>
        <v>0</v>
      </c>
      <c r="N1244" s="7">
        <f t="shared" si="25"/>
        <v>0</v>
      </c>
    </row>
    <row r="1245" spans="13:14">
      <c r="M1245" s="7">
        <f t="shared" si="25"/>
        <v>0</v>
      </c>
      <c r="N1245" s="7">
        <f t="shared" si="25"/>
        <v>0</v>
      </c>
    </row>
    <row r="1246" spans="13:14">
      <c r="M1246" s="7">
        <f t="shared" si="25"/>
        <v>0</v>
      </c>
      <c r="N1246" s="7">
        <f t="shared" si="25"/>
        <v>0</v>
      </c>
    </row>
    <row r="1247" spans="13:14">
      <c r="M1247" s="7">
        <f t="shared" si="25"/>
        <v>0</v>
      </c>
      <c r="N1247" s="7">
        <f t="shared" si="25"/>
        <v>0</v>
      </c>
    </row>
    <row r="1248" spans="13:14">
      <c r="M1248" s="7">
        <f t="shared" si="25"/>
        <v>0</v>
      </c>
      <c r="N1248" s="7">
        <f t="shared" si="25"/>
        <v>0</v>
      </c>
    </row>
    <row r="1249" spans="7:14">
      <c r="M1249" s="7">
        <f t="shared" si="25"/>
        <v>0</v>
      </c>
      <c r="N1249" s="7">
        <f t="shared" si="25"/>
        <v>0</v>
      </c>
    </row>
    <row r="1250" spans="7:14">
      <c r="G1250"/>
      <c r="H1250"/>
      <c r="I125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F07C-B0F0-4FC7-AA78-AA032B2B9650}">
  <dimension ref="A1:H1241"/>
  <sheetViews>
    <sheetView topLeftCell="A148" workbookViewId="0">
      <selection activeCell="E44" sqref="E44"/>
    </sheetView>
  </sheetViews>
  <sheetFormatPr defaultRowHeight="16.5"/>
  <cols>
    <col min="2" max="2" width="11.625" style="69" bestFit="1" customWidth="1"/>
    <col min="5" max="5" width="14.375" bestFit="1" customWidth="1"/>
  </cols>
  <sheetData>
    <row r="1" spans="1:8">
      <c r="A1" t="s">
        <v>182</v>
      </c>
      <c r="B1" s="69" t="s">
        <v>183</v>
      </c>
      <c r="D1" t="s">
        <v>185</v>
      </c>
      <c r="E1" t="s">
        <v>186</v>
      </c>
      <c r="H1" t="s">
        <v>184</v>
      </c>
    </row>
    <row r="2" spans="1:8">
      <c r="A2">
        <v>1</v>
      </c>
      <c r="B2" s="69">
        <v>5</v>
      </c>
      <c r="D2">
        <f>50+5*(A2*A2)</f>
        <v>55</v>
      </c>
      <c r="E2" s="70">
        <f>D2/B2</f>
        <v>11</v>
      </c>
    </row>
    <row r="3" spans="1:8">
      <c r="A3">
        <v>2</v>
      </c>
      <c r="B3" s="69">
        <v>6</v>
      </c>
      <c r="D3">
        <f t="shared" ref="D3:D66" si="0">50+5*(A3*A3)</f>
        <v>70</v>
      </c>
      <c r="E3" s="70">
        <f t="shared" ref="E3:E66" si="1">D3/B3</f>
        <v>11.666666666666666</v>
      </c>
    </row>
    <row r="4" spans="1:8">
      <c r="A4">
        <v>3</v>
      </c>
      <c r="B4" s="69">
        <v>7</v>
      </c>
      <c r="D4">
        <f t="shared" si="0"/>
        <v>95</v>
      </c>
      <c r="E4" s="70">
        <f t="shared" si="1"/>
        <v>13.571428571428571</v>
      </c>
    </row>
    <row r="5" spans="1:8">
      <c r="A5">
        <v>4</v>
      </c>
      <c r="B5" s="69">
        <v>8</v>
      </c>
      <c r="D5">
        <f t="shared" si="0"/>
        <v>130</v>
      </c>
      <c r="E5" s="70">
        <f t="shared" si="1"/>
        <v>16.25</v>
      </c>
    </row>
    <row r="6" spans="1:8">
      <c r="A6">
        <v>5</v>
      </c>
      <c r="B6" s="69">
        <v>9</v>
      </c>
      <c r="D6">
        <f t="shared" si="0"/>
        <v>175</v>
      </c>
      <c r="E6" s="70">
        <f t="shared" si="1"/>
        <v>19.444444444444443</v>
      </c>
    </row>
    <row r="7" spans="1:8">
      <c r="A7">
        <v>6</v>
      </c>
      <c r="B7" s="69">
        <v>10</v>
      </c>
      <c r="D7">
        <f t="shared" si="0"/>
        <v>230</v>
      </c>
      <c r="E7" s="70">
        <f>D7/B7</f>
        <v>23</v>
      </c>
    </row>
    <row r="8" spans="1:8">
      <c r="A8">
        <v>7</v>
      </c>
      <c r="B8" s="69">
        <v>11</v>
      </c>
      <c r="D8">
        <f t="shared" si="0"/>
        <v>295</v>
      </c>
      <c r="E8" s="70">
        <f t="shared" si="1"/>
        <v>26.818181818181817</v>
      </c>
    </row>
    <row r="9" spans="1:8">
      <c r="A9">
        <v>8</v>
      </c>
      <c r="B9" s="69">
        <v>12</v>
      </c>
      <c r="D9">
        <f t="shared" si="0"/>
        <v>370</v>
      </c>
      <c r="E9" s="70">
        <f t="shared" si="1"/>
        <v>30.833333333333332</v>
      </c>
    </row>
    <row r="10" spans="1:8">
      <c r="A10">
        <v>9</v>
      </c>
      <c r="B10" s="69">
        <v>13</v>
      </c>
      <c r="D10">
        <f t="shared" si="0"/>
        <v>455</v>
      </c>
      <c r="E10" s="70">
        <f t="shared" si="1"/>
        <v>35</v>
      </c>
    </row>
    <row r="11" spans="1:8">
      <c r="A11">
        <v>10</v>
      </c>
      <c r="B11" s="69">
        <v>14</v>
      </c>
      <c r="D11">
        <f t="shared" si="0"/>
        <v>550</v>
      </c>
      <c r="E11" s="70">
        <f t="shared" si="1"/>
        <v>39.285714285714285</v>
      </c>
    </row>
    <row r="12" spans="1:8">
      <c r="A12">
        <v>11</v>
      </c>
      <c r="B12" s="69">
        <v>15</v>
      </c>
      <c r="D12">
        <f t="shared" si="0"/>
        <v>655</v>
      </c>
      <c r="E12" s="70">
        <f t="shared" si="1"/>
        <v>43.666666666666664</v>
      </c>
    </row>
    <row r="13" spans="1:8">
      <c r="A13">
        <v>12</v>
      </c>
      <c r="B13" s="69">
        <v>16</v>
      </c>
      <c r="D13">
        <f t="shared" si="0"/>
        <v>770</v>
      </c>
      <c r="E13" s="70">
        <f t="shared" si="1"/>
        <v>48.125</v>
      </c>
    </row>
    <row r="14" spans="1:8">
      <c r="A14">
        <v>13</v>
      </c>
      <c r="B14" s="69">
        <v>17</v>
      </c>
      <c r="D14">
        <f t="shared" si="0"/>
        <v>895</v>
      </c>
      <c r="E14" s="70">
        <f t="shared" si="1"/>
        <v>52.647058823529413</v>
      </c>
    </row>
    <row r="15" spans="1:8">
      <c r="A15">
        <v>14</v>
      </c>
      <c r="B15" s="69">
        <v>18</v>
      </c>
      <c r="D15">
        <f t="shared" si="0"/>
        <v>1030</v>
      </c>
      <c r="E15" s="70">
        <f t="shared" si="1"/>
        <v>57.222222222222221</v>
      </c>
    </row>
    <row r="16" spans="1:8">
      <c r="A16">
        <v>15</v>
      </c>
      <c r="B16" s="69">
        <v>19</v>
      </c>
      <c r="D16">
        <f t="shared" si="0"/>
        <v>1175</v>
      </c>
      <c r="E16" s="70">
        <f t="shared" si="1"/>
        <v>61.842105263157897</v>
      </c>
    </row>
    <row r="17" spans="1:5">
      <c r="A17">
        <v>16</v>
      </c>
      <c r="B17" s="69">
        <v>20</v>
      </c>
      <c r="D17">
        <f t="shared" si="0"/>
        <v>1330</v>
      </c>
      <c r="E17" s="70">
        <f t="shared" si="1"/>
        <v>66.5</v>
      </c>
    </row>
    <row r="18" spans="1:5">
      <c r="A18">
        <v>17</v>
      </c>
      <c r="B18" s="69">
        <v>21</v>
      </c>
      <c r="D18">
        <f t="shared" si="0"/>
        <v>1495</v>
      </c>
      <c r="E18" s="70">
        <f t="shared" si="1"/>
        <v>71.19047619047619</v>
      </c>
    </row>
    <row r="19" spans="1:5">
      <c r="A19">
        <v>18</v>
      </c>
      <c r="B19" s="69">
        <v>22</v>
      </c>
      <c r="D19">
        <f t="shared" si="0"/>
        <v>1670</v>
      </c>
      <c r="E19" s="70">
        <f t="shared" si="1"/>
        <v>75.909090909090907</v>
      </c>
    </row>
    <row r="20" spans="1:5">
      <c r="A20">
        <v>19</v>
      </c>
      <c r="B20" s="69">
        <v>23</v>
      </c>
      <c r="D20">
        <f t="shared" si="0"/>
        <v>1855</v>
      </c>
      <c r="E20" s="70">
        <f t="shared" si="1"/>
        <v>80.652173913043484</v>
      </c>
    </row>
    <row r="21" spans="1:5">
      <c r="A21">
        <v>20</v>
      </c>
      <c r="B21" s="69">
        <v>24</v>
      </c>
      <c r="D21">
        <f t="shared" si="0"/>
        <v>2050</v>
      </c>
      <c r="E21" s="70">
        <f t="shared" si="1"/>
        <v>85.416666666666671</v>
      </c>
    </row>
    <row r="22" spans="1:5">
      <c r="A22">
        <v>21</v>
      </c>
      <c r="B22" s="69">
        <v>26</v>
      </c>
      <c r="D22">
        <f t="shared" si="0"/>
        <v>2255</v>
      </c>
      <c r="E22" s="70">
        <f t="shared" si="1"/>
        <v>86.730769230769226</v>
      </c>
    </row>
    <row r="23" spans="1:5">
      <c r="A23">
        <v>22</v>
      </c>
      <c r="B23" s="69">
        <v>28</v>
      </c>
      <c r="D23">
        <f t="shared" si="0"/>
        <v>2470</v>
      </c>
      <c r="E23" s="70">
        <f t="shared" si="1"/>
        <v>88.214285714285708</v>
      </c>
    </row>
    <row r="24" spans="1:5">
      <c r="A24">
        <v>23</v>
      </c>
      <c r="B24" s="69">
        <v>30</v>
      </c>
      <c r="D24">
        <f t="shared" si="0"/>
        <v>2695</v>
      </c>
      <c r="E24" s="70">
        <f t="shared" si="1"/>
        <v>89.833333333333329</v>
      </c>
    </row>
    <row r="25" spans="1:5">
      <c r="A25">
        <v>24</v>
      </c>
      <c r="B25" s="69">
        <v>32</v>
      </c>
      <c r="D25">
        <f t="shared" si="0"/>
        <v>2930</v>
      </c>
      <c r="E25" s="70">
        <f t="shared" si="1"/>
        <v>91.5625</v>
      </c>
    </row>
    <row r="26" spans="1:5">
      <c r="A26">
        <v>25</v>
      </c>
      <c r="B26" s="69">
        <v>34</v>
      </c>
      <c r="D26">
        <f t="shared" si="0"/>
        <v>3175</v>
      </c>
      <c r="E26" s="70">
        <f t="shared" si="1"/>
        <v>93.382352941176464</v>
      </c>
    </row>
    <row r="27" spans="1:5">
      <c r="A27">
        <v>26</v>
      </c>
      <c r="B27" s="69">
        <v>36</v>
      </c>
      <c r="D27">
        <f t="shared" si="0"/>
        <v>3430</v>
      </c>
      <c r="E27" s="70">
        <f t="shared" si="1"/>
        <v>95.277777777777771</v>
      </c>
    </row>
    <row r="28" spans="1:5">
      <c r="A28">
        <v>27</v>
      </c>
      <c r="B28" s="69">
        <v>38</v>
      </c>
      <c r="D28">
        <f t="shared" si="0"/>
        <v>3695</v>
      </c>
      <c r="E28" s="70">
        <f t="shared" si="1"/>
        <v>97.236842105263165</v>
      </c>
    </row>
    <row r="29" spans="1:5">
      <c r="A29">
        <v>28</v>
      </c>
      <c r="B29" s="69">
        <v>40</v>
      </c>
      <c r="D29">
        <f t="shared" si="0"/>
        <v>3970</v>
      </c>
      <c r="E29" s="70">
        <f t="shared" si="1"/>
        <v>99.25</v>
      </c>
    </row>
    <row r="30" spans="1:5">
      <c r="A30">
        <v>29</v>
      </c>
      <c r="B30" s="69">
        <v>42</v>
      </c>
      <c r="D30">
        <f t="shared" si="0"/>
        <v>4255</v>
      </c>
      <c r="E30" s="70">
        <f t="shared" si="1"/>
        <v>101.30952380952381</v>
      </c>
    </row>
    <row r="31" spans="1:5">
      <c r="A31">
        <v>30</v>
      </c>
      <c r="B31" s="69">
        <v>44</v>
      </c>
      <c r="D31">
        <f t="shared" si="0"/>
        <v>4550</v>
      </c>
      <c r="E31" s="70">
        <f t="shared" si="1"/>
        <v>103.40909090909091</v>
      </c>
    </row>
    <row r="32" spans="1:5">
      <c r="A32">
        <v>31</v>
      </c>
      <c r="B32" s="69">
        <v>46</v>
      </c>
      <c r="D32">
        <f t="shared" si="0"/>
        <v>4855</v>
      </c>
      <c r="E32" s="70">
        <f t="shared" si="1"/>
        <v>105.54347826086956</v>
      </c>
    </row>
    <row r="33" spans="1:5">
      <c r="A33">
        <v>32</v>
      </c>
      <c r="B33" s="69">
        <v>48</v>
      </c>
      <c r="D33">
        <f t="shared" si="0"/>
        <v>5170</v>
      </c>
      <c r="E33" s="70">
        <f t="shared" si="1"/>
        <v>107.70833333333333</v>
      </c>
    </row>
    <row r="34" spans="1:5">
      <c r="A34">
        <v>33</v>
      </c>
      <c r="B34" s="69">
        <v>50</v>
      </c>
      <c r="D34">
        <f t="shared" si="0"/>
        <v>5495</v>
      </c>
      <c r="E34" s="70">
        <f t="shared" si="1"/>
        <v>109.9</v>
      </c>
    </row>
    <row r="35" spans="1:5">
      <c r="A35">
        <v>34</v>
      </c>
      <c r="B35" s="69">
        <v>52</v>
      </c>
      <c r="D35">
        <f t="shared" si="0"/>
        <v>5830</v>
      </c>
      <c r="E35" s="70">
        <f t="shared" si="1"/>
        <v>112.11538461538461</v>
      </c>
    </row>
    <row r="36" spans="1:5">
      <c r="A36">
        <v>35</v>
      </c>
      <c r="B36" s="69">
        <v>54</v>
      </c>
      <c r="D36">
        <f t="shared" si="0"/>
        <v>6175</v>
      </c>
      <c r="E36" s="70">
        <f t="shared" si="1"/>
        <v>114.35185185185185</v>
      </c>
    </row>
    <row r="37" spans="1:5">
      <c r="A37">
        <v>36</v>
      </c>
      <c r="B37" s="69">
        <v>56</v>
      </c>
      <c r="D37">
        <f t="shared" si="0"/>
        <v>6530</v>
      </c>
      <c r="E37" s="70">
        <f t="shared" si="1"/>
        <v>116.60714285714286</v>
      </c>
    </row>
    <row r="38" spans="1:5">
      <c r="A38">
        <v>37</v>
      </c>
      <c r="B38" s="69">
        <v>58</v>
      </c>
      <c r="D38">
        <f t="shared" si="0"/>
        <v>6895</v>
      </c>
      <c r="E38" s="70">
        <f t="shared" si="1"/>
        <v>118.87931034482759</v>
      </c>
    </row>
    <row r="39" spans="1:5">
      <c r="A39">
        <v>38</v>
      </c>
      <c r="B39" s="69">
        <v>60</v>
      </c>
      <c r="D39">
        <f t="shared" si="0"/>
        <v>7270</v>
      </c>
      <c r="E39" s="70">
        <f t="shared" si="1"/>
        <v>121.16666666666667</v>
      </c>
    </row>
    <row r="40" spans="1:5">
      <c r="A40">
        <v>39</v>
      </c>
      <c r="B40" s="69">
        <v>62</v>
      </c>
      <c r="D40">
        <f t="shared" si="0"/>
        <v>7655</v>
      </c>
      <c r="E40" s="70">
        <f t="shared" si="1"/>
        <v>123.46774193548387</v>
      </c>
    </row>
    <row r="41" spans="1:5">
      <c r="A41">
        <v>40</v>
      </c>
      <c r="B41" s="69">
        <v>64</v>
      </c>
      <c r="D41">
        <f t="shared" si="0"/>
        <v>8050</v>
      </c>
      <c r="E41" s="70">
        <f t="shared" si="1"/>
        <v>125.78125</v>
      </c>
    </row>
    <row r="42" spans="1:5">
      <c r="A42">
        <v>41</v>
      </c>
      <c r="B42" s="69">
        <v>67</v>
      </c>
      <c r="D42">
        <f t="shared" si="0"/>
        <v>8455</v>
      </c>
      <c r="E42" s="70">
        <f t="shared" si="1"/>
        <v>126.19402985074628</v>
      </c>
    </row>
    <row r="43" spans="1:5">
      <c r="A43">
        <v>42</v>
      </c>
      <c r="B43" s="69">
        <v>70</v>
      </c>
      <c r="D43">
        <f t="shared" si="0"/>
        <v>8870</v>
      </c>
      <c r="E43" s="70">
        <f t="shared" si="1"/>
        <v>126.71428571428571</v>
      </c>
    </row>
    <row r="44" spans="1:5">
      <c r="A44">
        <v>43</v>
      </c>
      <c r="B44" s="69">
        <v>73</v>
      </c>
      <c r="D44">
        <f t="shared" si="0"/>
        <v>9295</v>
      </c>
      <c r="E44" s="70">
        <f t="shared" si="1"/>
        <v>127.32876712328768</v>
      </c>
    </row>
    <row r="45" spans="1:5">
      <c r="A45">
        <v>44</v>
      </c>
      <c r="B45" s="69">
        <v>76</v>
      </c>
      <c r="D45">
        <f t="shared" si="0"/>
        <v>9730</v>
      </c>
      <c r="E45" s="70">
        <f t="shared" si="1"/>
        <v>128.02631578947367</v>
      </c>
    </row>
    <row r="46" spans="1:5">
      <c r="A46">
        <v>45</v>
      </c>
      <c r="B46" s="69">
        <v>79</v>
      </c>
      <c r="D46">
        <f t="shared" si="0"/>
        <v>10175</v>
      </c>
      <c r="E46" s="70">
        <f t="shared" si="1"/>
        <v>128.79746835443038</v>
      </c>
    </row>
    <row r="47" spans="1:5">
      <c r="A47">
        <v>46</v>
      </c>
      <c r="B47" s="69">
        <v>82</v>
      </c>
      <c r="D47">
        <f t="shared" si="0"/>
        <v>10630</v>
      </c>
      <c r="E47" s="70">
        <f t="shared" si="1"/>
        <v>129.63414634146341</v>
      </c>
    </row>
    <row r="48" spans="1:5">
      <c r="A48">
        <v>47</v>
      </c>
      <c r="B48" s="69">
        <v>85</v>
      </c>
      <c r="D48">
        <f t="shared" si="0"/>
        <v>11095</v>
      </c>
      <c r="E48" s="70">
        <f t="shared" si="1"/>
        <v>130.52941176470588</v>
      </c>
    </row>
    <row r="49" spans="1:5">
      <c r="A49">
        <v>48</v>
      </c>
      <c r="B49" s="69">
        <v>88</v>
      </c>
      <c r="D49">
        <f t="shared" si="0"/>
        <v>11570</v>
      </c>
      <c r="E49" s="70">
        <f t="shared" si="1"/>
        <v>131.47727272727272</v>
      </c>
    </row>
    <row r="50" spans="1:5">
      <c r="A50">
        <v>49</v>
      </c>
      <c r="B50" s="69">
        <v>91</v>
      </c>
      <c r="D50">
        <f t="shared" si="0"/>
        <v>12055</v>
      </c>
      <c r="E50" s="70">
        <f t="shared" si="1"/>
        <v>132.47252747252747</v>
      </c>
    </row>
    <row r="51" spans="1:5">
      <c r="A51">
        <v>50</v>
      </c>
      <c r="B51" s="69">
        <v>94</v>
      </c>
      <c r="D51">
        <f t="shared" si="0"/>
        <v>12550</v>
      </c>
      <c r="E51" s="70">
        <f t="shared" si="1"/>
        <v>133.51063829787233</v>
      </c>
    </row>
    <row r="52" spans="1:5">
      <c r="A52">
        <v>51</v>
      </c>
      <c r="B52" s="69">
        <v>97</v>
      </c>
      <c r="D52">
        <f t="shared" si="0"/>
        <v>13055</v>
      </c>
      <c r="E52" s="70">
        <f t="shared" si="1"/>
        <v>134.58762886597938</v>
      </c>
    </row>
    <row r="53" spans="1:5">
      <c r="A53">
        <v>52</v>
      </c>
      <c r="B53" s="69">
        <v>100</v>
      </c>
      <c r="D53">
        <f t="shared" si="0"/>
        <v>13570</v>
      </c>
      <c r="E53" s="70">
        <f t="shared" si="1"/>
        <v>135.69999999999999</v>
      </c>
    </row>
    <row r="54" spans="1:5">
      <c r="A54">
        <v>53</v>
      </c>
      <c r="B54" s="69">
        <v>103</v>
      </c>
      <c r="D54">
        <f t="shared" si="0"/>
        <v>14095</v>
      </c>
      <c r="E54" s="70">
        <f t="shared" si="1"/>
        <v>136.84466019417476</v>
      </c>
    </row>
    <row r="55" spans="1:5">
      <c r="A55">
        <v>54</v>
      </c>
      <c r="B55" s="69">
        <v>106</v>
      </c>
      <c r="D55">
        <f t="shared" si="0"/>
        <v>14630</v>
      </c>
      <c r="E55" s="70">
        <f t="shared" si="1"/>
        <v>138.01886792452831</v>
      </c>
    </row>
    <row r="56" spans="1:5">
      <c r="A56">
        <v>55</v>
      </c>
      <c r="B56" s="69">
        <v>109</v>
      </c>
      <c r="D56">
        <f t="shared" si="0"/>
        <v>15175</v>
      </c>
      <c r="E56" s="70">
        <f t="shared" si="1"/>
        <v>139.22018348623854</v>
      </c>
    </row>
    <row r="57" spans="1:5">
      <c r="A57">
        <v>56</v>
      </c>
      <c r="B57" s="69">
        <v>112</v>
      </c>
      <c r="D57">
        <f t="shared" si="0"/>
        <v>15730</v>
      </c>
      <c r="E57" s="70">
        <f t="shared" si="1"/>
        <v>140.44642857142858</v>
      </c>
    </row>
    <row r="58" spans="1:5">
      <c r="A58">
        <v>57</v>
      </c>
      <c r="B58" s="69">
        <v>115</v>
      </c>
      <c r="D58">
        <f t="shared" si="0"/>
        <v>16295</v>
      </c>
      <c r="E58" s="70">
        <f t="shared" si="1"/>
        <v>141.69565217391303</v>
      </c>
    </row>
    <row r="59" spans="1:5">
      <c r="A59">
        <v>58</v>
      </c>
      <c r="B59" s="69">
        <v>118</v>
      </c>
      <c r="D59">
        <f t="shared" si="0"/>
        <v>16870</v>
      </c>
      <c r="E59" s="70">
        <f t="shared" si="1"/>
        <v>142.96610169491527</v>
      </c>
    </row>
    <row r="60" spans="1:5">
      <c r="A60">
        <v>59</v>
      </c>
      <c r="B60" s="69">
        <v>121</v>
      </c>
      <c r="D60">
        <f t="shared" si="0"/>
        <v>17455</v>
      </c>
      <c r="E60" s="70">
        <f t="shared" si="1"/>
        <v>144.25619834710744</v>
      </c>
    </row>
    <row r="61" spans="1:5">
      <c r="A61">
        <v>60</v>
      </c>
      <c r="B61" s="69">
        <v>124</v>
      </c>
      <c r="D61">
        <f t="shared" si="0"/>
        <v>18050</v>
      </c>
      <c r="E61" s="70">
        <f t="shared" si="1"/>
        <v>145.56451612903226</v>
      </c>
    </row>
    <row r="62" spans="1:5">
      <c r="A62">
        <v>61</v>
      </c>
      <c r="B62" s="69">
        <v>127</v>
      </c>
      <c r="D62">
        <f t="shared" si="0"/>
        <v>18655</v>
      </c>
      <c r="E62" s="70">
        <f t="shared" si="1"/>
        <v>146.88976377952756</v>
      </c>
    </row>
    <row r="63" spans="1:5">
      <c r="A63">
        <v>62</v>
      </c>
      <c r="B63" s="69">
        <v>130</v>
      </c>
      <c r="D63">
        <f t="shared" si="0"/>
        <v>19270</v>
      </c>
      <c r="E63" s="70">
        <f t="shared" si="1"/>
        <v>148.23076923076923</v>
      </c>
    </row>
    <row r="64" spans="1:5">
      <c r="A64">
        <v>63</v>
      </c>
      <c r="B64" s="69">
        <v>133</v>
      </c>
      <c r="D64">
        <f t="shared" si="0"/>
        <v>19895</v>
      </c>
      <c r="E64" s="70">
        <f t="shared" si="1"/>
        <v>149.58646616541353</v>
      </c>
    </row>
    <row r="65" spans="1:5">
      <c r="A65">
        <v>64</v>
      </c>
      <c r="B65" s="69">
        <v>136</v>
      </c>
      <c r="D65">
        <f t="shared" si="0"/>
        <v>20530</v>
      </c>
      <c r="E65" s="70">
        <f t="shared" si="1"/>
        <v>150.95588235294119</v>
      </c>
    </row>
    <row r="66" spans="1:5">
      <c r="A66">
        <v>65</v>
      </c>
      <c r="B66" s="69">
        <v>139</v>
      </c>
      <c r="D66">
        <f t="shared" si="0"/>
        <v>21175</v>
      </c>
      <c r="E66" s="70">
        <f t="shared" si="1"/>
        <v>152.33812949640287</v>
      </c>
    </row>
    <row r="67" spans="1:5">
      <c r="A67">
        <v>66</v>
      </c>
      <c r="B67" s="69">
        <v>142</v>
      </c>
      <c r="D67">
        <f t="shared" ref="D67:D130" si="2">50+5*(A67*A67)</f>
        <v>21830</v>
      </c>
      <c r="E67" s="70">
        <f t="shared" ref="E67:E130" si="3">D67/B67</f>
        <v>153.73239436619718</v>
      </c>
    </row>
    <row r="68" spans="1:5">
      <c r="A68">
        <v>67</v>
      </c>
      <c r="B68" s="69">
        <v>145</v>
      </c>
      <c r="D68">
        <f t="shared" si="2"/>
        <v>22495</v>
      </c>
      <c r="E68" s="70">
        <f t="shared" si="3"/>
        <v>155.13793103448276</v>
      </c>
    </row>
    <row r="69" spans="1:5">
      <c r="A69">
        <v>68</v>
      </c>
      <c r="B69" s="69">
        <v>148</v>
      </c>
      <c r="D69">
        <f t="shared" si="2"/>
        <v>23170</v>
      </c>
      <c r="E69" s="70">
        <f t="shared" si="3"/>
        <v>156.55405405405406</v>
      </c>
    </row>
    <row r="70" spans="1:5">
      <c r="A70">
        <v>69</v>
      </c>
      <c r="B70" s="69">
        <v>151</v>
      </c>
      <c r="D70">
        <f t="shared" si="2"/>
        <v>23855</v>
      </c>
      <c r="E70" s="70">
        <f t="shared" si="3"/>
        <v>157.98013245033113</v>
      </c>
    </row>
    <row r="71" spans="1:5">
      <c r="A71">
        <v>70</v>
      </c>
      <c r="B71" s="69">
        <v>154</v>
      </c>
      <c r="D71">
        <f t="shared" si="2"/>
        <v>24550</v>
      </c>
      <c r="E71" s="70">
        <f t="shared" si="3"/>
        <v>159.41558441558442</v>
      </c>
    </row>
    <row r="72" spans="1:5">
      <c r="A72">
        <v>71</v>
      </c>
      <c r="B72" s="69">
        <v>157</v>
      </c>
      <c r="D72">
        <f t="shared" si="2"/>
        <v>25255</v>
      </c>
      <c r="E72" s="70">
        <f t="shared" si="3"/>
        <v>160.85987261146497</v>
      </c>
    </row>
    <row r="73" spans="1:5">
      <c r="A73">
        <v>72</v>
      </c>
      <c r="B73" s="69">
        <v>160</v>
      </c>
      <c r="D73">
        <f t="shared" si="2"/>
        <v>25970</v>
      </c>
      <c r="E73" s="70">
        <f t="shared" si="3"/>
        <v>162.3125</v>
      </c>
    </row>
    <row r="74" spans="1:5">
      <c r="A74">
        <v>73</v>
      </c>
      <c r="B74" s="69">
        <v>163</v>
      </c>
      <c r="D74">
        <f t="shared" si="2"/>
        <v>26695</v>
      </c>
      <c r="E74" s="70">
        <f t="shared" si="3"/>
        <v>163.77300613496934</v>
      </c>
    </row>
    <row r="75" spans="1:5">
      <c r="A75">
        <v>74</v>
      </c>
      <c r="B75" s="69">
        <v>166</v>
      </c>
      <c r="D75">
        <f t="shared" si="2"/>
        <v>27430</v>
      </c>
      <c r="E75" s="70">
        <f t="shared" si="3"/>
        <v>165.24096385542168</v>
      </c>
    </row>
    <row r="76" spans="1:5">
      <c r="A76">
        <v>75</v>
      </c>
      <c r="B76" s="69">
        <v>169</v>
      </c>
      <c r="D76">
        <f t="shared" si="2"/>
        <v>28175</v>
      </c>
      <c r="E76" s="70">
        <f t="shared" si="3"/>
        <v>166.71597633136093</v>
      </c>
    </row>
    <row r="77" spans="1:5">
      <c r="A77">
        <v>76</v>
      </c>
      <c r="B77" s="69">
        <v>172</v>
      </c>
      <c r="D77">
        <f t="shared" si="2"/>
        <v>28930</v>
      </c>
      <c r="E77" s="70">
        <f t="shared" si="3"/>
        <v>168.19767441860466</v>
      </c>
    </row>
    <row r="78" spans="1:5">
      <c r="A78">
        <v>77</v>
      </c>
      <c r="B78" s="69">
        <v>175</v>
      </c>
      <c r="D78">
        <f t="shared" si="2"/>
        <v>29695</v>
      </c>
      <c r="E78" s="70">
        <f t="shared" si="3"/>
        <v>169.68571428571428</v>
      </c>
    </row>
    <row r="79" spans="1:5">
      <c r="A79">
        <v>78</v>
      </c>
      <c r="B79" s="69">
        <v>178</v>
      </c>
      <c r="D79">
        <f t="shared" si="2"/>
        <v>30470</v>
      </c>
      <c r="E79" s="70">
        <f t="shared" si="3"/>
        <v>171.17977528089887</v>
      </c>
    </row>
    <row r="80" spans="1:5">
      <c r="A80">
        <v>79</v>
      </c>
      <c r="B80" s="69">
        <v>181</v>
      </c>
      <c r="D80">
        <f t="shared" si="2"/>
        <v>31255</v>
      </c>
      <c r="E80" s="70">
        <f t="shared" si="3"/>
        <v>172.67955801104972</v>
      </c>
    </row>
    <row r="81" spans="1:5">
      <c r="A81">
        <v>80</v>
      </c>
      <c r="B81" s="69">
        <v>184</v>
      </c>
      <c r="D81">
        <f t="shared" si="2"/>
        <v>32050</v>
      </c>
      <c r="E81" s="70">
        <f t="shared" si="3"/>
        <v>174.18478260869566</v>
      </c>
    </row>
    <row r="82" spans="1:5">
      <c r="A82">
        <v>81</v>
      </c>
      <c r="B82" s="69">
        <v>187</v>
      </c>
      <c r="D82">
        <f t="shared" si="2"/>
        <v>32855</v>
      </c>
      <c r="E82" s="70">
        <f t="shared" si="3"/>
        <v>175.69518716577539</v>
      </c>
    </row>
    <row r="83" spans="1:5">
      <c r="A83">
        <v>82</v>
      </c>
      <c r="B83" s="69">
        <v>190</v>
      </c>
      <c r="D83">
        <f t="shared" si="2"/>
        <v>33670</v>
      </c>
      <c r="E83" s="70">
        <f t="shared" si="3"/>
        <v>177.21052631578948</v>
      </c>
    </row>
    <row r="84" spans="1:5">
      <c r="A84">
        <v>83</v>
      </c>
      <c r="B84" s="69">
        <v>193</v>
      </c>
      <c r="D84">
        <f t="shared" si="2"/>
        <v>34495</v>
      </c>
      <c r="E84" s="70">
        <f t="shared" si="3"/>
        <v>178.73056994818654</v>
      </c>
    </row>
    <row r="85" spans="1:5">
      <c r="A85">
        <v>84</v>
      </c>
      <c r="B85" s="69">
        <v>196</v>
      </c>
      <c r="D85">
        <f t="shared" si="2"/>
        <v>35330</v>
      </c>
      <c r="E85" s="70">
        <f t="shared" si="3"/>
        <v>180.25510204081633</v>
      </c>
    </row>
    <row r="86" spans="1:5">
      <c r="A86">
        <v>85</v>
      </c>
      <c r="B86" s="69">
        <v>199</v>
      </c>
      <c r="D86">
        <f t="shared" si="2"/>
        <v>36175</v>
      </c>
      <c r="E86" s="70">
        <f t="shared" si="3"/>
        <v>181.78391959798995</v>
      </c>
    </row>
    <row r="87" spans="1:5">
      <c r="A87">
        <v>86</v>
      </c>
      <c r="B87" s="69">
        <v>202</v>
      </c>
      <c r="D87">
        <f t="shared" si="2"/>
        <v>37030</v>
      </c>
      <c r="E87" s="70">
        <f t="shared" si="3"/>
        <v>183.31683168316832</v>
      </c>
    </row>
    <row r="88" spans="1:5">
      <c r="A88">
        <v>87</v>
      </c>
      <c r="B88" s="69">
        <v>205</v>
      </c>
      <c r="D88">
        <f t="shared" si="2"/>
        <v>37895</v>
      </c>
      <c r="E88" s="70">
        <f t="shared" si="3"/>
        <v>184.85365853658536</v>
      </c>
    </row>
    <row r="89" spans="1:5">
      <c r="A89">
        <v>88</v>
      </c>
      <c r="B89" s="69">
        <v>208</v>
      </c>
      <c r="D89">
        <f t="shared" si="2"/>
        <v>38770</v>
      </c>
      <c r="E89" s="70">
        <f t="shared" si="3"/>
        <v>186.39423076923077</v>
      </c>
    </row>
    <row r="90" spans="1:5">
      <c r="A90">
        <v>89</v>
      </c>
      <c r="B90" s="69">
        <v>211</v>
      </c>
      <c r="D90">
        <f t="shared" si="2"/>
        <v>39655</v>
      </c>
      <c r="E90" s="70">
        <f t="shared" si="3"/>
        <v>187.93838862559241</v>
      </c>
    </row>
    <row r="91" spans="1:5">
      <c r="A91">
        <v>90</v>
      </c>
      <c r="B91" s="69">
        <v>214</v>
      </c>
      <c r="D91">
        <f t="shared" si="2"/>
        <v>40550</v>
      </c>
      <c r="E91" s="70">
        <f t="shared" si="3"/>
        <v>189.48598130841123</v>
      </c>
    </row>
    <row r="92" spans="1:5">
      <c r="A92">
        <v>91</v>
      </c>
      <c r="B92" s="69">
        <v>217</v>
      </c>
      <c r="D92">
        <f t="shared" si="2"/>
        <v>41455</v>
      </c>
      <c r="E92" s="70">
        <f t="shared" si="3"/>
        <v>191.036866359447</v>
      </c>
    </row>
    <row r="93" spans="1:5">
      <c r="A93">
        <v>92</v>
      </c>
      <c r="B93" s="69">
        <v>220</v>
      </c>
      <c r="D93">
        <f t="shared" si="2"/>
        <v>42370</v>
      </c>
      <c r="E93" s="70">
        <f t="shared" si="3"/>
        <v>192.59090909090909</v>
      </c>
    </row>
    <row r="94" spans="1:5">
      <c r="A94">
        <v>93</v>
      </c>
      <c r="B94" s="69">
        <v>223</v>
      </c>
      <c r="D94">
        <f t="shared" si="2"/>
        <v>43295</v>
      </c>
      <c r="E94" s="70">
        <f t="shared" si="3"/>
        <v>194.14798206278027</v>
      </c>
    </row>
    <row r="95" spans="1:5">
      <c r="A95">
        <v>94</v>
      </c>
      <c r="B95" s="69">
        <v>226</v>
      </c>
      <c r="D95">
        <f t="shared" si="2"/>
        <v>44230</v>
      </c>
      <c r="E95" s="70">
        <f t="shared" si="3"/>
        <v>195.7079646017699</v>
      </c>
    </row>
    <row r="96" spans="1:5">
      <c r="A96">
        <v>95</v>
      </c>
      <c r="B96" s="69">
        <v>229</v>
      </c>
      <c r="D96">
        <f t="shared" si="2"/>
        <v>45175</v>
      </c>
      <c r="E96" s="70">
        <f t="shared" si="3"/>
        <v>197.27074235807859</v>
      </c>
    </row>
    <row r="97" spans="1:5">
      <c r="A97">
        <v>96</v>
      </c>
      <c r="B97" s="69">
        <v>232</v>
      </c>
      <c r="D97">
        <f t="shared" si="2"/>
        <v>46130</v>
      </c>
      <c r="E97" s="70">
        <f t="shared" si="3"/>
        <v>198.83620689655172</v>
      </c>
    </row>
    <row r="98" spans="1:5">
      <c r="A98">
        <v>97</v>
      </c>
      <c r="B98" s="69">
        <v>235</v>
      </c>
      <c r="D98">
        <f t="shared" si="2"/>
        <v>47095</v>
      </c>
      <c r="E98" s="70">
        <f t="shared" si="3"/>
        <v>200.40425531914894</v>
      </c>
    </row>
    <row r="99" spans="1:5">
      <c r="A99">
        <v>98</v>
      </c>
      <c r="B99" s="69">
        <v>238</v>
      </c>
      <c r="D99">
        <f t="shared" si="2"/>
        <v>48070</v>
      </c>
      <c r="E99" s="70">
        <f t="shared" si="3"/>
        <v>201.9747899159664</v>
      </c>
    </row>
    <row r="100" spans="1:5">
      <c r="A100">
        <v>99</v>
      </c>
      <c r="B100" s="69">
        <v>241</v>
      </c>
      <c r="D100">
        <f t="shared" si="2"/>
        <v>49055</v>
      </c>
      <c r="E100" s="70">
        <f t="shared" si="3"/>
        <v>203.54771784232366</v>
      </c>
    </row>
    <row r="101" spans="1:5">
      <c r="A101">
        <v>100</v>
      </c>
      <c r="B101" s="69">
        <v>244</v>
      </c>
      <c r="D101">
        <f t="shared" si="2"/>
        <v>50050</v>
      </c>
      <c r="E101" s="70">
        <f t="shared" si="3"/>
        <v>205.12295081967213</v>
      </c>
    </row>
    <row r="102" spans="1:5">
      <c r="A102">
        <v>101</v>
      </c>
      <c r="B102" s="69">
        <v>247</v>
      </c>
      <c r="D102">
        <f t="shared" si="2"/>
        <v>51055</v>
      </c>
      <c r="E102" s="70">
        <f t="shared" si="3"/>
        <v>206.70040485829961</v>
      </c>
    </row>
    <row r="103" spans="1:5">
      <c r="A103">
        <v>102</v>
      </c>
      <c r="B103" s="69">
        <v>250</v>
      </c>
      <c r="D103">
        <f t="shared" si="2"/>
        <v>52070</v>
      </c>
      <c r="E103" s="70">
        <f t="shared" si="3"/>
        <v>208.28</v>
      </c>
    </row>
    <row r="104" spans="1:5">
      <c r="A104">
        <v>103</v>
      </c>
      <c r="B104" s="69">
        <v>253</v>
      </c>
      <c r="D104">
        <f t="shared" si="2"/>
        <v>53095</v>
      </c>
      <c r="E104" s="70">
        <f t="shared" si="3"/>
        <v>209.86166007905138</v>
      </c>
    </row>
    <row r="105" spans="1:5">
      <c r="A105">
        <v>104</v>
      </c>
      <c r="B105" s="69">
        <v>256</v>
      </c>
      <c r="D105">
        <f t="shared" si="2"/>
        <v>54130</v>
      </c>
      <c r="E105" s="70">
        <f t="shared" si="3"/>
        <v>211.4453125</v>
      </c>
    </row>
    <row r="106" spans="1:5">
      <c r="A106">
        <v>105</v>
      </c>
      <c r="B106" s="69">
        <v>259</v>
      </c>
      <c r="D106">
        <f t="shared" si="2"/>
        <v>55175</v>
      </c>
      <c r="E106" s="70">
        <f t="shared" si="3"/>
        <v>213.03088803088804</v>
      </c>
    </row>
    <row r="107" spans="1:5">
      <c r="A107">
        <v>106</v>
      </c>
      <c r="B107" s="69">
        <v>262</v>
      </c>
      <c r="D107">
        <f t="shared" si="2"/>
        <v>56230</v>
      </c>
      <c r="E107" s="70">
        <f t="shared" si="3"/>
        <v>214.61832061068702</v>
      </c>
    </row>
    <row r="108" spans="1:5">
      <c r="A108">
        <v>107</v>
      </c>
      <c r="B108" s="69">
        <v>265</v>
      </c>
      <c r="D108">
        <f t="shared" si="2"/>
        <v>57295</v>
      </c>
      <c r="E108" s="70">
        <f t="shared" si="3"/>
        <v>216.20754716981133</v>
      </c>
    </row>
    <row r="109" spans="1:5">
      <c r="A109">
        <v>108</v>
      </c>
      <c r="B109" s="69">
        <v>268</v>
      </c>
      <c r="D109">
        <f t="shared" si="2"/>
        <v>58370</v>
      </c>
      <c r="E109" s="70">
        <f t="shared" si="3"/>
        <v>217.79850746268656</v>
      </c>
    </row>
    <row r="110" spans="1:5">
      <c r="A110">
        <v>109</v>
      </c>
      <c r="B110" s="69">
        <v>271</v>
      </c>
      <c r="D110">
        <f t="shared" si="2"/>
        <v>59455</v>
      </c>
      <c r="E110" s="70">
        <f t="shared" si="3"/>
        <v>219.39114391143912</v>
      </c>
    </row>
    <row r="111" spans="1:5">
      <c r="A111">
        <v>110</v>
      </c>
      <c r="B111" s="69">
        <v>274</v>
      </c>
      <c r="D111">
        <f t="shared" si="2"/>
        <v>60550</v>
      </c>
      <c r="E111" s="70">
        <f t="shared" si="3"/>
        <v>220.98540145985402</v>
      </c>
    </row>
    <row r="112" spans="1:5">
      <c r="A112">
        <v>111</v>
      </c>
      <c r="B112" s="69">
        <v>277</v>
      </c>
      <c r="D112">
        <f t="shared" si="2"/>
        <v>61655</v>
      </c>
      <c r="E112" s="70">
        <f t="shared" si="3"/>
        <v>222.5812274368231</v>
      </c>
    </row>
    <row r="113" spans="1:5">
      <c r="A113">
        <v>112</v>
      </c>
      <c r="B113" s="69">
        <v>280</v>
      </c>
      <c r="D113">
        <f t="shared" si="2"/>
        <v>62770</v>
      </c>
      <c r="E113" s="70">
        <f t="shared" si="3"/>
        <v>224.17857142857142</v>
      </c>
    </row>
    <row r="114" spans="1:5">
      <c r="A114">
        <v>113</v>
      </c>
      <c r="B114" s="69">
        <v>283</v>
      </c>
      <c r="D114">
        <f t="shared" si="2"/>
        <v>63895</v>
      </c>
      <c r="E114" s="70">
        <f t="shared" si="3"/>
        <v>225.77738515901061</v>
      </c>
    </row>
    <row r="115" spans="1:5">
      <c r="A115">
        <v>114</v>
      </c>
      <c r="B115" s="69">
        <v>286</v>
      </c>
      <c r="D115">
        <f t="shared" si="2"/>
        <v>65030</v>
      </c>
      <c r="E115" s="70">
        <f t="shared" si="3"/>
        <v>227.37762237762237</v>
      </c>
    </row>
    <row r="116" spans="1:5">
      <c r="A116">
        <v>115</v>
      </c>
      <c r="B116" s="69">
        <v>289</v>
      </c>
      <c r="D116">
        <f t="shared" si="2"/>
        <v>66175</v>
      </c>
      <c r="E116" s="70">
        <f t="shared" si="3"/>
        <v>228.97923875432525</v>
      </c>
    </row>
    <row r="117" spans="1:5">
      <c r="A117">
        <v>116</v>
      </c>
      <c r="B117" s="69">
        <v>292</v>
      </c>
      <c r="D117">
        <f t="shared" si="2"/>
        <v>67330</v>
      </c>
      <c r="E117" s="70">
        <f t="shared" si="3"/>
        <v>230.58219178082192</v>
      </c>
    </row>
    <row r="118" spans="1:5">
      <c r="A118">
        <v>117</v>
      </c>
      <c r="B118" s="69">
        <v>295</v>
      </c>
      <c r="D118">
        <f t="shared" si="2"/>
        <v>68495</v>
      </c>
      <c r="E118" s="70">
        <f t="shared" si="3"/>
        <v>232.18644067796609</v>
      </c>
    </row>
    <row r="119" spans="1:5">
      <c r="A119">
        <v>118</v>
      </c>
      <c r="B119" s="69">
        <v>298</v>
      </c>
      <c r="D119">
        <f t="shared" si="2"/>
        <v>69670</v>
      </c>
      <c r="E119" s="70">
        <f t="shared" si="3"/>
        <v>233.79194630872485</v>
      </c>
    </row>
    <row r="120" spans="1:5">
      <c r="A120">
        <v>119</v>
      </c>
      <c r="B120" s="69">
        <v>301</v>
      </c>
      <c r="D120">
        <f t="shared" si="2"/>
        <v>70855</v>
      </c>
      <c r="E120" s="70">
        <f t="shared" si="3"/>
        <v>235.39867109634551</v>
      </c>
    </row>
    <row r="121" spans="1:5">
      <c r="A121">
        <v>120</v>
      </c>
      <c r="B121" s="69">
        <v>304</v>
      </c>
      <c r="D121">
        <f t="shared" si="2"/>
        <v>72050</v>
      </c>
      <c r="E121" s="70">
        <f t="shared" si="3"/>
        <v>237.00657894736841</v>
      </c>
    </row>
    <row r="122" spans="1:5">
      <c r="A122">
        <v>121</v>
      </c>
      <c r="B122" s="69">
        <v>307</v>
      </c>
      <c r="D122">
        <f t="shared" si="2"/>
        <v>73255</v>
      </c>
      <c r="E122" s="70">
        <f t="shared" si="3"/>
        <v>238.61563517915309</v>
      </c>
    </row>
    <row r="123" spans="1:5">
      <c r="A123">
        <v>122</v>
      </c>
      <c r="B123" s="69">
        <v>310</v>
      </c>
      <c r="D123">
        <f t="shared" si="2"/>
        <v>74470</v>
      </c>
      <c r="E123" s="70">
        <f t="shared" si="3"/>
        <v>240.2258064516129</v>
      </c>
    </row>
    <row r="124" spans="1:5">
      <c r="A124">
        <v>123</v>
      </c>
      <c r="B124" s="69">
        <v>313</v>
      </c>
      <c r="D124">
        <f t="shared" si="2"/>
        <v>75695</v>
      </c>
      <c r="E124" s="70">
        <f t="shared" si="3"/>
        <v>241.83706070287539</v>
      </c>
    </row>
    <row r="125" spans="1:5">
      <c r="A125">
        <v>124</v>
      </c>
      <c r="B125" s="69">
        <v>316</v>
      </c>
      <c r="D125">
        <f t="shared" si="2"/>
        <v>76930</v>
      </c>
      <c r="E125" s="70">
        <f t="shared" si="3"/>
        <v>243.4493670886076</v>
      </c>
    </row>
    <row r="126" spans="1:5">
      <c r="A126">
        <v>125</v>
      </c>
      <c r="B126" s="69">
        <v>319</v>
      </c>
      <c r="D126">
        <f t="shared" si="2"/>
        <v>78175</v>
      </c>
      <c r="E126" s="70">
        <f t="shared" si="3"/>
        <v>245.06269592476488</v>
      </c>
    </row>
    <row r="127" spans="1:5">
      <c r="A127">
        <v>126</v>
      </c>
      <c r="B127" s="69">
        <v>322</v>
      </c>
      <c r="D127">
        <f t="shared" si="2"/>
        <v>79430</v>
      </c>
      <c r="E127" s="70">
        <f t="shared" si="3"/>
        <v>246.67701863354037</v>
      </c>
    </row>
    <row r="128" spans="1:5">
      <c r="A128">
        <v>127</v>
      </c>
      <c r="B128" s="69">
        <v>325</v>
      </c>
      <c r="D128">
        <f t="shared" si="2"/>
        <v>80695</v>
      </c>
      <c r="E128" s="70">
        <f t="shared" si="3"/>
        <v>248.2923076923077</v>
      </c>
    </row>
    <row r="129" spans="1:5">
      <c r="A129">
        <v>128</v>
      </c>
      <c r="B129" s="69">
        <v>328</v>
      </c>
      <c r="D129">
        <f t="shared" si="2"/>
        <v>81970</v>
      </c>
      <c r="E129" s="70">
        <f t="shared" si="3"/>
        <v>249.90853658536585</v>
      </c>
    </row>
    <row r="130" spans="1:5">
      <c r="A130">
        <v>129</v>
      </c>
      <c r="B130" s="69">
        <v>331</v>
      </c>
      <c r="D130">
        <f t="shared" si="2"/>
        <v>83255</v>
      </c>
      <c r="E130" s="70">
        <f t="shared" si="3"/>
        <v>251.52567975830814</v>
      </c>
    </row>
    <row r="131" spans="1:5">
      <c r="A131">
        <v>130</v>
      </c>
      <c r="B131" s="69">
        <v>334</v>
      </c>
      <c r="D131">
        <f t="shared" ref="D131:D194" si="4">50+5*(A131*A131)</f>
        <v>84550</v>
      </c>
      <c r="E131" s="70">
        <f t="shared" ref="E131:E194" si="5">D131/B131</f>
        <v>253.1437125748503</v>
      </c>
    </row>
    <row r="132" spans="1:5">
      <c r="A132">
        <v>131</v>
      </c>
      <c r="B132" s="69">
        <v>337</v>
      </c>
      <c r="D132">
        <f t="shared" si="4"/>
        <v>85855</v>
      </c>
      <c r="E132" s="70">
        <f t="shared" si="5"/>
        <v>254.76261127596439</v>
      </c>
    </row>
    <row r="133" spans="1:5">
      <c r="A133">
        <v>132</v>
      </c>
      <c r="B133" s="69">
        <v>340</v>
      </c>
      <c r="D133">
        <f t="shared" si="4"/>
        <v>87170</v>
      </c>
      <c r="E133" s="70">
        <f t="shared" si="5"/>
        <v>256.38235294117646</v>
      </c>
    </row>
    <row r="134" spans="1:5">
      <c r="A134">
        <v>133</v>
      </c>
      <c r="B134" s="69">
        <v>343</v>
      </c>
      <c r="D134">
        <f t="shared" si="4"/>
        <v>88495</v>
      </c>
      <c r="E134" s="70">
        <f t="shared" si="5"/>
        <v>258.00291545189503</v>
      </c>
    </row>
    <row r="135" spans="1:5">
      <c r="A135">
        <v>134</v>
      </c>
      <c r="B135" s="69">
        <v>346</v>
      </c>
      <c r="D135">
        <f t="shared" si="4"/>
        <v>89830</v>
      </c>
      <c r="E135" s="70">
        <f t="shared" si="5"/>
        <v>259.62427745664741</v>
      </c>
    </row>
    <row r="136" spans="1:5">
      <c r="A136">
        <v>135</v>
      </c>
      <c r="B136" s="69">
        <v>349</v>
      </c>
      <c r="D136">
        <f t="shared" si="4"/>
        <v>91175</v>
      </c>
      <c r="E136" s="70">
        <f t="shared" si="5"/>
        <v>261.24641833810887</v>
      </c>
    </row>
    <row r="137" spans="1:5">
      <c r="A137">
        <v>136</v>
      </c>
      <c r="B137" s="69">
        <v>352</v>
      </c>
      <c r="D137">
        <f t="shared" si="4"/>
        <v>92530</v>
      </c>
      <c r="E137" s="70">
        <f t="shared" si="5"/>
        <v>262.86931818181819</v>
      </c>
    </row>
    <row r="138" spans="1:5">
      <c r="A138">
        <v>137</v>
      </c>
      <c r="B138" s="69">
        <v>355</v>
      </c>
      <c r="D138">
        <f t="shared" si="4"/>
        <v>93895</v>
      </c>
      <c r="E138" s="70">
        <f t="shared" si="5"/>
        <v>264.49295774647885</v>
      </c>
    </row>
    <row r="139" spans="1:5">
      <c r="A139">
        <v>138</v>
      </c>
      <c r="B139" s="69">
        <v>358</v>
      </c>
      <c r="D139">
        <f t="shared" si="4"/>
        <v>95270</v>
      </c>
      <c r="E139" s="70">
        <f t="shared" si="5"/>
        <v>266.11731843575421</v>
      </c>
    </row>
    <row r="140" spans="1:5">
      <c r="A140">
        <v>139</v>
      </c>
      <c r="B140" s="69">
        <v>361</v>
      </c>
      <c r="D140">
        <f t="shared" si="4"/>
        <v>96655</v>
      </c>
      <c r="E140" s="70">
        <f t="shared" si="5"/>
        <v>267.74238227146816</v>
      </c>
    </row>
    <row r="141" spans="1:5">
      <c r="A141">
        <v>140</v>
      </c>
      <c r="B141" s="69">
        <v>364</v>
      </c>
      <c r="D141">
        <f t="shared" si="4"/>
        <v>98050</v>
      </c>
      <c r="E141" s="70">
        <f t="shared" si="5"/>
        <v>269.36813186813185</v>
      </c>
    </row>
    <row r="142" spans="1:5">
      <c r="A142">
        <v>141</v>
      </c>
      <c r="B142" s="69">
        <v>367</v>
      </c>
      <c r="D142">
        <f t="shared" si="4"/>
        <v>99455</v>
      </c>
      <c r="E142" s="70">
        <f t="shared" si="5"/>
        <v>270.99455040871936</v>
      </c>
    </row>
    <row r="143" spans="1:5">
      <c r="A143">
        <v>142</v>
      </c>
      <c r="B143" s="69">
        <v>370</v>
      </c>
      <c r="D143">
        <f t="shared" si="4"/>
        <v>100870</v>
      </c>
      <c r="E143" s="70">
        <f t="shared" si="5"/>
        <v>272.62162162162161</v>
      </c>
    </row>
    <row r="144" spans="1:5">
      <c r="A144">
        <v>143</v>
      </c>
      <c r="B144" s="69">
        <v>373</v>
      </c>
      <c r="D144">
        <f t="shared" si="4"/>
        <v>102295</v>
      </c>
      <c r="E144" s="70">
        <f t="shared" si="5"/>
        <v>274.24932975871315</v>
      </c>
    </row>
    <row r="145" spans="1:5">
      <c r="A145">
        <v>144</v>
      </c>
      <c r="B145" s="69">
        <v>376</v>
      </c>
      <c r="D145">
        <f t="shared" si="4"/>
        <v>103730</v>
      </c>
      <c r="E145" s="70">
        <f t="shared" si="5"/>
        <v>275.87765957446811</v>
      </c>
    </row>
    <row r="146" spans="1:5">
      <c r="A146">
        <v>145</v>
      </c>
      <c r="B146" s="69">
        <v>379</v>
      </c>
      <c r="D146">
        <f t="shared" si="4"/>
        <v>105175</v>
      </c>
      <c r="E146" s="70">
        <f t="shared" si="5"/>
        <v>277.50659630606862</v>
      </c>
    </row>
    <row r="147" spans="1:5">
      <c r="A147">
        <v>146</v>
      </c>
      <c r="B147" s="69">
        <v>382</v>
      </c>
      <c r="D147">
        <f t="shared" si="4"/>
        <v>106630</v>
      </c>
      <c r="E147" s="70">
        <f t="shared" si="5"/>
        <v>279.13612565445027</v>
      </c>
    </row>
    <row r="148" spans="1:5">
      <c r="A148">
        <v>147</v>
      </c>
      <c r="B148" s="69">
        <v>385</v>
      </c>
      <c r="D148">
        <f t="shared" si="4"/>
        <v>108095</v>
      </c>
      <c r="E148" s="70">
        <f t="shared" si="5"/>
        <v>280.76623376623377</v>
      </c>
    </row>
    <row r="149" spans="1:5">
      <c r="A149">
        <v>148</v>
      </c>
      <c r="B149" s="69">
        <v>388</v>
      </c>
      <c r="D149">
        <f t="shared" si="4"/>
        <v>109570</v>
      </c>
      <c r="E149" s="70">
        <f t="shared" si="5"/>
        <v>282.39690721649487</v>
      </c>
    </row>
    <row r="150" spans="1:5">
      <c r="A150">
        <v>149</v>
      </c>
      <c r="B150" s="69">
        <v>391</v>
      </c>
      <c r="D150">
        <f t="shared" si="4"/>
        <v>111055</v>
      </c>
      <c r="E150" s="70">
        <f t="shared" si="5"/>
        <v>284.02813299232736</v>
      </c>
    </row>
    <row r="151" spans="1:5">
      <c r="A151">
        <v>150</v>
      </c>
      <c r="B151" s="69">
        <v>394</v>
      </c>
      <c r="D151">
        <f t="shared" si="4"/>
        <v>112550</v>
      </c>
      <c r="E151" s="70">
        <f t="shared" si="5"/>
        <v>285.65989847715736</v>
      </c>
    </row>
    <row r="152" spans="1:5">
      <c r="A152">
        <v>151</v>
      </c>
      <c r="B152" s="69">
        <v>397</v>
      </c>
      <c r="D152">
        <f t="shared" si="4"/>
        <v>114055</v>
      </c>
      <c r="E152" s="70">
        <f t="shared" si="5"/>
        <v>287.29219143576825</v>
      </c>
    </row>
    <row r="153" spans="1:5">
      <c r="A153">
        <v>152</v>
      </c>
      <c r="B153" s="69">
        <v>400</v>
      </c>
      <c r="D153">
        <f t="shared" si="4"/>
        <v>115570</v>
      </c>
      <c r="E153" s="70">
        <f t="shared" si="5"/>
        <v>288.92500000000001</v>
      </c>
    </row>
    <row r="154" spans="1:5">
      <c r="A154">
        <v>153</v>
      </c>
      <c r="B154" s="69">
        <v>403</v>
      </c>
      <c r="D154">
        <f t="shared" si="4"/>
        <v>117095</v>
      </c>
      <c r="E154" s="70">
        <f t="shared" si="5"/>
        <v>290.55831265508687</v>
      </c>
    </row>
    <row r="155" spans="1:5">
      <c r="A155">
        <v>154</v>
      </c>
      <c r="B155" s="69">
        <v>406</v>
      </c>
      <c r="D155">
        <f t="shared" si="4"/>
        <v>118630</v>
      </c>
      <c r="E155" s="70">
        <f t="shared" si="5"/>
        <v>292.192118226601</v>
      </c>
    </row>
    <row r="156" spans="1:5">
      <c r="A156">
        <v>155</v>
      </c>
      <c r="B156" s="69">
        <v>409</v>
      </c>
      <c r="D156">
        <f t="shared" si="4"/>
        <v>120175</v>
      </c>
      <c r="E156" s="70">
        <f t="shared" si="5"/>
        <v>293.82640586797066</v>
      </c>
    </row>
    <row r="157" spans="1:5">
      <c r="A157">
        <v>156</v>
      </c>
      <c r="B157" s="69">
        <v>412</v>
      </c>
      <c r="D157">
        <f t="shared" si="4"/>
        <v>121730</v>
      </c>
      <c r="E157" s="70">
        <f t="shared" si="5"/>
        <v>295.46116504854371</v>
      </c>
    </row>
    <row r="158" spans="1:5">
      <c r="A158">
        <v>157</v>
      </c>
      <c r="B158" s="69">
        <v>415</v>
      </c>
      <c r="D158">
        <f t="shared" si="4"/>
        <v>123295</v>
      </c>
      <c r="E158" s="70">
        <f t="shared" si="5"/>
        <v>297.09638554216866</v>
      </c>
    </row>
    <row r="159" spans="1:5">
      <c r="A159">
        <v>158</v>
      </c>
      <c r="B159" s="69">
        <v>418</v>
      </c>
      <c r="D159">
        <f t="shared" si="4"/>
        <v>124870</v>
      </c>
      <c r="E159" s="70">
        <f t="shared" si="5"/>
        <v>298.73205741626793</v>
      </c>
    </row>
    <row r="160" spans="1:5">
      <c r="A160">
        <v>159</v>
      </c>
      <c r="B160" s="69">
        <v>421</v>
      </c>
      <c r="D160">
        <f t="shared" si="4"/>
        <v>126455</v>
      </c>
      <c r="E160" s="70">
        <f t="shared" si="5"/>
        <v>300.36817102137769</v>
      </c>
    </row>
    <row r="161" spans="1:5">
      <c r="A161">
        <v>160</v>
      </c>
      <c r="B161" s="69">
        <v>424</v>
      </c>
      <c r="D161">
        <f t="shared" si="4"/>
        <v>128050</v>
      </c>
      <c r="E161" s="70">
        <f t="shared" si="5"/>
        <v>302.00471698113205</v>
      </c>
    </row>
    <row r="162" spans="1:5">
      <c r="A162">
        <v>161</v>
      </c>
      <c r="B162" s="69">
        <v>427</v>
      </c>
      <c r="D162">
        <f t="shared" si="4"/>
        <v>129655</v>
      </c>
      <c r="E162" s="70">
        <f t="shared" si="5"/>
        <v>303.64168618266979</v>
      </c>
    </row>
    <row r="163" spans="1:5">
      <c r="A163">
        <v>162</v>
      </c>
      <c r="B163" s="69">
        <v>430</v>
      </c>
      <c r="D163">
        <f t="shared" si="4"/>
        <v>131270</v>
      </c>
      <c r="E163" s="70">
        <f t="shared" si="5"/>
        <v>305.27906976744185</v>
      </c>
    </row>
    <row r="164" spans="1:5">
      <c r="A164">
        <v>163</v>
      </c>
      <c r="B164" s="69">
        <v>433</v>
      </c>
      <c r="D164">
        <f t="shared" si="4"/>
        <v>132895</v>
      </c>
      <c r="E164" s="70">
        <f t="shared" si="5"/>
        <v>306.91685912240183</v>
      </c>
    </row>
    <row r="165" spans="1:5">
      <c r="A165">
        <v>164</v>
      </c>
      <c r="B165" s="69">
        <v>436</v>
      </c>
      <c r="D165">
        <f t="shared" si="4"/>
        <v>134530</v>
      </c>
      <c r="E165" s="70">
        <f t="shared" si="5"/>
        <v>308.55504587155963</v>
      </c>
    </row>
    <row r="166" spans="1:5">
      <c r="A166">
        <v>165</v>
      </c>
      <c r="B166" s="69">
        <v>439</v>
      </c>
      <c r="D166">
        <f t="shared" si="4"/>
        <v>136175</v>
      </c>
      <c r="E166" s="70">
        <f t="shared" si="5"/>
        <v>310.19362186788157</v>
      </c>
    </row>
    <row r="167" spans="1:5">
      <c r="A167">
        <v>166</v>
      </c>
      <c r="B167" s="69">
        <v>442</v>
      </c>
      <c r="D167">
        <f t="shared" si="4"/>
        <v>137830</v>
      </c>
      <c r="E167" s="70">
        <f t="shared" si="5"/>
        <v>311.83257918552039</v>
      </c>
    </row>
    <row r="168" spans="1:5">
      <c r="A168">
        <v>167</v>
      </c>
      <c r="B168" s="69">
        <v>445</v>
      </c>
      <c r="D168">
        <f t="shared" si="4"/>
        <v>139495</v>
      </c>
      <c r="E168" s="70">
        <f t="shared" si="5"/>
        <v>313.47191011235952</v>
      </c>
    </row>
    <row r="169" spans="1:5">
      <c r="A169">
        <v>168</v>
      </c>
      <c r="B169" s="69">
        <v>448</v>
      </c>
      <c r="D169">
        <f t="shared" si="4"/>
        <v>141170</v>
      </c>
      <c r="E169" s="70">
        <f t="shared" si="5"/>
        <v>315.11160714285717</v>
      </c>
    </row>
    <row r="170" spans="1:5">
      <c r="A170">
        <v>169</v>
      </c>
      <c r="B170" s="69">
        <v>451</v>
      </c>
      <c r="D170">
        <f t="shared" si="4"/>
        <v>142855</v>
      </c>
      <c r="E170" s="70">
        <f t="shared" si="5"/>
        <v>316.75166297117516</v>
      </c>
    </row>
    <row r="171" spans="1:5">
      <c r="A171">
        <v>170</v>
      </c>
      <c r="B171" s="69">
        <v>454</v>
      </c>
      <c r="D171">
        <f t="shared" si="4"/>
        <v>144550</v>
      </c>
      <c r="E171" s="70">
        <f t="shared" si="5"/>
        <v>318.3920704845815</v>
      </c>
    </row>
    <row r="172" spans="1:5">
      <c r="A172">
        <v>171</v>
      </c>
      <c r="B172" s="69">
        <v>457</v>
      </c>
      <c r="D172">
        <f t="shared" si="4"/>
        <v>146255</v>
      </c>
      <c r="E172" s="70">
        <f t="shared" si="5"/>
        <v>320.0328227571116</v>
      </c>
    </row>
    <row r="173" spans="1:5">
      <c r="A173">
        <v>172</v>
      </c>
      <c r="B173" s="69">
        <v>460</v>
      </c>
      <c r="D173">
        <f t="shared" si="4"/>
        <v>147970</v>
      </c>
      <c r="E173" s="70">
        <f t="shared" si="5"/>
        <v>321.67391304347825</v>
      </c>
    </row>
    <row r="174" spans="1:5">
      <c r="A174">
        <v>173</v>
      </c>
      <c r="B174" s="69">
        <v>463</v>
      </c>
      <c r="D174">
        <f t="shared" si="4"/>
        <v>149695</v>
      </c>
      <c r="E174" s="70">
        <f t="shared" si="5"/>
        <v>323.31533477321813</v>
      </c>
    </row>
    <row r="175" spans="1:5">
      <c r="A175">
        <v>174</v>
      </c>
      <c r="B175" s="69">
        <v>466</v>
      </c>
      <c r="D175">
        <f t="shared" si="4"/>
        <v>151430</v>
      </c>
      <c r="E175" s="70">
        <f t="shared" si="5"/>
        <v>324.9570815450644</v>
      </c>
    </row>
    <row r="176" spans="1:5">
      <c r="A176">
        <v>175</v>
      </c>
      <c r="B176" s="69">
        <v>469</v>
      </c>
      <c r="D176">
        <f t="shared" si="4"/>
        <v>153175</v>
      </c>
      <c r="E176" s="70">
        <f t="shared" si="5"/>
        <v>326.59914712153517</v>
      </c>
    </row>
    <row r="177" spans="1:5">
      <c r="A177">
        <v>176</v>
      </c>
      <c r="B177" s="69">
        <v>472</v>
      </c>
      <c r="D177">
        <f t="shared" si="4"/>
        <v>154930</v>
      </c>
      <c r="E177" s="70">
        <f t="shared" si="5"/>
        <v>328.24152542372883</v>
      </c>
    </row>
    <row r="178" spans="1:5">
      <c r="A178">
        <v>177</v>
      </c>
      <c r="B178" s="69">
        <v>475</v>
      </c>
      <c r="D178">
        <f t="shared" si="4"/>
        <v>156695</v>
      </c>
      <c r="E178" s="70">
        <f t="shared" si="5"/>
        <v>329.88421052631577</v>
      </c>
    </row>
    <row r="179" spans="1:5">
      <c r="A179">
        <v>178</v>
      </c>
      <c r="B179" s="69">
        <v>478</v>
      </c>
      <c r="D179">
        <f t="shared" si="4"/>
        <v>158470</v>
      </c>
      <c r="E179" s="70">
        <f t="shared" si="5"/>
        <v>331.52719665271968</v>
      </c>
    </row>
    <row r="180" spans="1:5">
      <c r="A180">
        <v>179</v>
      </c>
      <c r="B180" s="69">
        <v>481</v>
      </c>
      <c r="D180">
        <f t="shared" si="4"/>
        <v>160255</v>
      </c>
      <c r="E180" s="70">
        <f t="shared" si="5"/>
        <v>333.17047817047819</v>
      </c>
    </row>
    <row r="181" spans="1:5">
      <c r="A181">
        <v>180</v>
      </c>
      <c r="B181" s="69">
        <v>484</v>
      </c>
      <c r="D181">
        <f t="shared" si="4"/>
        <v>162050</v>
      </c>
      <c r="E181" s="70">
        <f t="shared" si="5"/>
        <v>334.81404958677683</v>
      </c>
    </row>
    <row r="182" spans="1:5">
      <c r="A182">
        <v>181</v>
      </c>
      <c r="B182" s="69">
        <v>487</v>
      </c>
      <c r="D182">
        <f t="shared" si="4"/>
        <v>163855</v>
      </c>
      <c r="E182" s="70">
        <f t="shared" si="5"/>
        <v>336.45790554414782</v>
      </c>
    </row>
    <row r="183" spans="1:5">
      <c r="A183">
        <v>182</v>
      </c>
      <c r="B183" s="69">
        <v>490</v>
      </c>
      <c r="D183">
        <f t="shared" si="4"/>
        <v>165670</v>
      </c>
      <c r="E183" s="70">
        <f t="shared" si="5"/>
        <v>338.10204081632651</v>
      </c>
    </row>
    <row r="184" spans="1:5">
      <c r="A184">
        <v>183</v>
      </c>
      <c r="B184" s="69">
        <v>493</v>
      </c>
      <c r="D184">
        <f t="shared" si="4"/>
        <v>167495</v>
      </c>
      <c r="E184" s="70">
        <f t="shared" si="5"/>
        <v>339.74645030425961</v>
      </c>
    </row>
    <row r="185" spans="1:5">
      <c r="A185">
        <v>184</v>
      </c>
      <c r="B185" s="69">
        <v>496</v>
      </c>
      <c r="D185">
        <f t="shared" si="4"/>
        <v>169330</v>
      </c>
      <c r="E185" s="70">
        <f t="shared" si="5"/>
        <v>341.39112903225805</v>
      </c>
    </row>
    <row r="186" spans="1:5">
      <c r="A186">
        <v>185</v>
      </c>
      <c r="B186" s="69">
        <v>499</v>
      </c>
      <c r="D186">
        <f t="shared" si="4"/>
        <v>171175</v>
      </c>
      <c r="E186" s="70">
        <f t="shared" si="5"/>
        <v>343.0360721442886</v>
      </c>
    </row>
    <row r="187" spans="1:5">
      <c r="A187">
        <v>186</v>
      </c>
      <c r="B187" s="69">
        <v>502</v>
      </c>
      <c r="D187">
        <f t="shared" si="4"/>
        <v>173030</v>
      </c>
      <c r="E187" s="70">
        <f t="shared" si="5"/>
        <v>344.68127490039842</v>
      </c>
    </row>
    <row r="188" spans="1:5">
      <c r="A188">
        <v>187</v>
      </c>
      <c r="B188" s="69">
        <v>505</v>
      </c>
      <c r="D188">
        <f t="shared" si="4"/>
        <v>174895</v>
      </c>
      <c r="E188" s="70">
        <f t="shared" si="5"/>
        <v>346.32673267326732</v>
      </c>
    </row>
    <row r="189" spans="1:5">
      <c r="A189">
        <v>188</v>
      </c>
      <c r="B189" s="69">
        <v>508</v>
      </c>
      <c r="D189">
        <f t="shared" si="4"/>
        <v>176770</v>
      </c>
      <c r="E189" s="70">
        <f t="shared" si="5"/>
        <v>347.9724409448819</v>
      </c>
    </row>
    <row r="190" spans="1:5">
      <c r="A190">
        <v>189</v>
      </c>
      <c r="B190" s="69">
        <v>511</v>
      </c>
      <c r="D190">
        <f t="shared" si="4"/>
        <v>178655</v>
      </c>
      <c r="E190" s="70">
        <f t="shared" si="5"/>
        <v>349.61839530332679</v>
      </c>
    </row>
    <row r="191" spans="1:5">
      <c r="A191">
        <v>190</v>
      </c>
      <c r="B191" s="69">
        <v>514</v>
      </c>
      <c r="D191">
        <f t="shared" si="4"/>
        <v>180550</v>
      </c>
      <c r="E191" s="70">
        <f t="shared" si="5"/>
        <v>351.26459143968873</v>
      </c>
    </row>
    <row r="192" spans="1:5">
      <c r="A192">
        <v>191</v>
      </c>
      <c r="B192" s="69">
        <v>517</v>
      </c>
      <c r="D192">
        <f t="shared" si="4"/>
        <v>182455</v>
      </c>
      <c r="E192" s="70">
        <f t="shared" si="5"/>
        <v>352.9110251450677</v>
      </c>
    </row>
    <row r="193" spans="1:5">
      <c r="A193">
        <v>192</v>
      </c>
      <c r="B193" s="69">
        <v>520</v>
      </c>
      <c r="D193">
        <f t="shared" si="4"/>
        <v>184370</v>
      </c>
      <c r="E193" s="70">
        <f t="shared" si="5"/>
        <v>354.55769230769232</v>
      </c>
    </row>
    <row r="194" spans="1:5">
      <c r="A194">
        <v>193</v>
      </c>
      <c r="B194" s="69">
        <v>523</v>
      </c>
      <c r="D194">
        <f t="shared" si="4"/>
        <v>186295</v>
      </c>
      <c r="E194" s="70">
        <f t="shared" si="5"/>
        <v>356.20458891013385</v>
      </c>
    </row>
    <row r="195" spans="1:5">
      <c r="A195">
        <v>194</v>
      </c>
      <c r="B195" s="69">
        <v>526</v>
      </c>
      <c r="D195">
        <f t="shared" ref="D195:D258" si="6">50+5*(A195*A195)</f>
        <v>188230</v>
      </c>
      <c r="E195" s="70">
        <f t="shared" ref="E195:E258" si="7">D195/B195</f>
        <v>357.85171102661599</v>
      </c>
    </row>
    <row r="196" spans="1:5">
      <c r="A196">
        <v>195</v>
      </c>
      <c r="B196" s="69">
        <v>529</v>
      </c>
      <c r="D196">
        <f t="shared" si="6"/>
        <v>190175</v>
      </c>
      <c r="E196" s="70">
        <f t="shared" si="7"/>
        <v>359.49905482041589</v>
      </c>
    </row>
    <row r="197" spans="1:5">
      <c r="A197">
        <v>196</v>
      </c>
      <c r="B197" s="69">
        <v>532</v>
      </c>
      <c r="D197">
        <f t="shared" si="6"/>
        <v>192130</v>
      </c>
      <c r="E197" s="70">
        <f t="shared" si="7"/>
        <v>361.14661654135341</v>
      </c>
    </row>
    <row r="198" spans="1:5">
      <c r="A198">
        <v>197</v>
      </c>
      <c r="B198" s="69">
        <v>535</v>
      </c>
      <c r="D198">
        <f t="shared" si="6"/>
        <v>194095</v>
      </c>
      <c r="E198" s="70">
        <f t="shared" si="7"/>
        <v>362.79439252336448</v>
      </c>
    </row>
    <row r="199" spans="1:5">
      <c r="A199">
        <v>198</v>
      </c>
      <c r="B199" s="69">
        <v>538</v>
      </c>
      <c r="D199">
        <f t="shared" si="6"/>
        <v>196070</v>
      </c>
      <c r="E199" s="70">
        <f t="shared" si="7"/>
        <v>364.44237918215612</v>
      </c>
    </row>
    <row r="200" spans="1:5">
      <c r="A200">
        <v>199</v>
      </c>
      <c r="B200" s="69">
        <v>541</v>
      </c>
      <c r="D200">
        <f t="shared" si="6"/>
        <v>198055</v>
      </c>
      <c r="E200" s="70">
        <f t="shared" si="7"/>
        <v>366.09057301293899</v>
      </c>
    </row>
    <row r="201" spans="1:5">
      <c r="A201">
        <v>200</v>
      </c>
      <c r="B201" s="69">
        <v>544</v>
      </c>
      <c r="D201">
        <f t="shared" si="6"/>
        <v>200050</v>
      </c>
      <c r="E201" s="70">
        <f t="shared" si="7"/>
        <v>367.7389705882353</v>
      </c>
    </row>
    <row r="202" spans="1:5">
      <c r="A202">
        <v>201</v>
      </c>
      <c r="B202" s="69">
        <v>547</v>
      </c>
      <c r="D202">
        <f t="shared" si="6"/>
        <v>202055</v>
      </c>
      <c r="E202" s="70">
        <f t="shared" si="7"/>
        <v>369.38756855575866</v>
      </c>
    </row>
    <row r="203" spans="1:5">
      <c r="A203">
        <v>202</v>
      </c>
      <c r="B203" s="69">
        <v>550</v>
      </c>
      <c r="D203">
        <f t="shared" si="6"/>
        <v>204070</v>
      </c>
      <c r="E203" s="70">
        <f t="shared" si="7"/>
        <v>371.03636363636366</v>
      </c>
    </row>
    <row r="204" spans="1:5">
      <c r="A204">
        <v>203</v>
      </c>
      <c r="B204" s="69">
        <v>553</v>
      </c>
      <c r="D204">
        <f t="shared" si="6"/>
        <v>206095</v>
      </c>
      <c r="E204" s="70">
        <f t="shared" si="7"/>
        <v>372.68535262206149</v>
      </c>
    </row>
    <row r="205" spans="1:5">
      <c r="A205">
        <v>204</v>
      </c>
      <c r="B205" s="69">
        <v>556</v>
      </c>
      <c r="D205">
        <f t="shared" si="6"/>
        <v>208130</v>
      </c>
      <c r="E205" s="70">
        <f t="shared" si="7"/>
        <v>374.33453237410072</v>
      </c>
    </row>
    <row r="206" spans="1:5">
      <c r="A206">
        <v>205</v>
      </c>
      <c r="B206" s="69">
        <v>559</v>
      </c>
      <c r="D206">
        <f t="shared" si="6"/>
        <v>210175</v>
      </c>
      <c r="E206" s="70">
        <f t="shared" si="7"/>
        <v>375.98389982110911</v>
      </c>
    </row>
    <row r="207" spans="1:5">
      <c r="A207">
        <v>206</v>
      </c>
      <c r="B207" s="69">
        <v>562</v>
      </c>
      <c r="D207">
        <f t="shared" si="6"/>
        <v>212230</v>
      </c>
      <c r="E207" s="70">
        <f t="shared" si="7"/>
        <v>377.63345195729539</v>
      </c>
    </row>
    <row r="208" spans="1:5">
      <c r="A208">
        <v>207</v>
      </c>
      <c r="B208" s="69">
        <v>565</v>
      </c>
      <c r="D208">
        <f t="shared" si="6"/>
        <v>214295</v>
      </c>
      <c r="E208" s="70">
        <f t="shared" si="7"/>
        <v>379.28318584070797</v>
      </c>
    </row>
    <row r="209" spans="1:5">
      <c r="A209">
        <v>208</v>
      </c>
      <c r="B209" s="69">
        <v>568</v>
      </c>
      <c r="D209">
        <f t="shared" si="6"/>
        <v>216370</v>
      </c>
      <c r="E209" s="70">
        <f t="shared" si="7"/>
        <v>380.93309859154931</v>
      </c>
    </row>
    <row r="210" spans="1:5">
      <c r="A210">
        <v>209</v>
      </c>
      <c r="B210" s="69">
        <v>571</v>
      </c>
      <c r="D210">
        <f t="shared" si="6"/>
        <v>218455</v>
      </c>
      <c r="E210" s="70">
        <f t="shared" si="7"/>
        <v>382.58318739054289</v>
      </c>
    </row>
    <row r="211" spans="1:5">
      <c r="A211">
        <v>210</v>
      </c>
      <c r="B211" s="69">
        <v>574</v>
      </c>
      <c r="D211">
        <f t="shared" si="6"/>
        <v>220550</v>
      </c>
      <c r="E211" s="70">
        <f t="shared" si="7"/>
        <v>384.23344947735194</v>
      </c>
    </row>
    <row r="212" spans="1:5">
      <c r="A212">
        <v>211</v>
      </c>
      <c r="B212" s="69">
        <v>577</v>
      </c>
      <c r="D212">
        <f t="shared" si="6"/>
        <v>222655</v>
      </c>
      <c r="E212" s="70">
        <f t="shared" si="7"/>
        <v>385.88388214904677</v>
      </c>
    </row>
    <row r="213" spans="1:5">
      <c r="A213">
        <v>212</v>
      </c>
      <c r="B213" s="69">
        <v>580</v>
      </c>
      <c r="D213">
        <f t="shared" si="6"/>
        <v>224770</v>
      </c>
      <c r="E213" s="70">
        <f t="shared" si="7"/>
        <v>387.5344827586207</v>
      </c>
    </row>
    <row r="214" spans="1:5">
      <c r="A214">
        <v>213</v>
      </c>
      <c r="B214" s="69">
        <v>583</v>
      </c>
      <c r="D214">
        <f t="shared" si="6"/>
        <v>226895</v>
      </c>
      <c r="E214" s="70">
        <f t="shared" si="7"/>
        <v>389.18524871355061</v>
      </c>
    </row>
    <row r="215" spans="1:5">
      <c r="A215">
        <v>214</v>
      </c>
      <c r="B215" s="69">
        <v>586</v>
      </c>
      <c r="D215">
        <f t="shared" si="6"/>
        <v>229030</v>
      </c>
      <c r="E215" s="70">
        <f t="shared" si="7"/>
        <v>390.83617747440275</v>
      </c>
    </row>
    <row r="216" spans="1:5">
      <c r="A216">
        <v>215</v>
      </c>
      <c r="B216" s="69">
        <v>589</v>
      </c>
      <c r="D216">
        <f t="shared" si="6"/>
        <v>231175</v>
      </c>
      <c r="E216" s="70">
        <f t="shared" si="7"/>
        <v>392.48726655348048</v>
      </c>
    </row>
    <row r="217" spans="1:5">
      <c r="A217">
        <v>216</v>
      </c>
      <c r="B217" s="69">
        <v>592</v>
      </c>
      <c r="D217">
        <f t="shared" si="6"/>
        <v>233330</v>
      </c>
      <c r="E217" s="70">
        <f t="shared" si="7"/>
        <v>394.13851351351349</v>
      </c>
    </row>
    <row r="218" spans="1:5">
      <c r="A218">
        <v>217</v>
      </c>
      <c r="B218" s="69">
        <v>595</v>
      </c>
      <c r="D218">
        <f t="shared" si="6"/>
        <v>235495</v>
      </c>
      <c r="E218" s="70">
        <f t="shared" si="7"/>
        <v>395.78991596638656</v>
      </c>
    </row>
    <row r="219" spans="1:5">
      <c r="A219">
        <v>218</v>
      </c>
      <c r="B219" s="69">
        <v>598</v>
      </c>
      <c r="D219">
        <f t="shared" si="6"/>
        <v>237670</v>
      </c>
      <c r="E219" s="70">
        <f t="shared" si="7"/>
        <v>397.44147157190633</v>
      </c>
    </row>
    <row r="220" spans="1:5">
      <c r="A220">
        <v>219</v>
      </c>
      <c r="B220" s="69">
        <v>601</v>
      </c>
      <c r="D220">
        <f t="shared" si="6"/>
        <v>239855</v>
      </c>
      <c r="E220" s="70">
        <f t="shared" si="7"/>
        <v>399.09317803660565</v>
      </c>
    </row>
    <row r="221" spans="1:5">
      <c r="A221">
        <v>220</v>
      </c>
      <c r="B221" s="69">
        <v>604</v>
      </c>
      <c r="D221">
        <f t="shared" si="6"/>
        <v>242050</v>
      </c>
      <c r="E221" s="70">
        <f t="shared" si="7"/>
        <v>400.7450331125828</v>
      </c>
    </row>
    <row r="222" spans="1:5">
      <c r="A222">
        <v>221</v>
      </c>
      <c r="B222" s="69">
        <v>607</v>
      </c>
      <c r="D222">
        <f t="shared" si="6"/>
        <v>244255</v>
      </c>
      <c r="E222" s="70">
        <f t="shared" si="7"/>
        <v>402.39703459637559</v>
      </c>
    </row>
    <row r="223" spans="1:5">
      <c r="A223">
        <v>222</v>
      </c>
      <c r="B223" s="69">
        <v>610</v>
      </c>
      <c r="D223">
        <f t="shared" si="6"/>
        <v>246470</v>
      </c>
      <c r="E223" s="70">
        <f t="shared" si="7"/>
        <v>404.04918032786884</v>
      </c>
    </row>
    <row r="224" spans="1:5">
      <c r="A224">
        <v>223</v>
      </c>
      <c r="B224" s="69">
        <v>613</v>
      </c>
      <c r="D224">
        <f t="shared" si="6"/>
        <v>248695</v>
      </c>
      <c r="E224" s="70">
        <f t="shared" si="7"/>
        <v>405.70146818923325</v>
      </c>
    </row>
    <row r="225" spans="1:5">
      <c r="A225">
        <v>224</v>
      </c>
      <c r="B225" s="69">
        <v>616</v>
      </c>
      <c r="D225">
        <f t="shared" si="6"/>
        <v>250930</v>
      </c>
      <c r="E225" s="70">
        <f t="shared" si="7"/>
        <v>407.35389610389609</v>
      </c>
    </row>
    <row r="226" spans="1:5">
      <c r="A226">
        <v>225</v>
      </c>
      <c r="B226" s="69">
        <v>619</v>
      </c>
      <c r="D226">
        <f t="shared" si="6"/>
        <v>253175</v>
      </c>
      <c r="E226" s="70">
        <f t="shared" si="7"/>
        <v>409.00646203554118</v>
      </c>
    </row>
    <row r="227" spans="1:5">
      <c r="A227">
        <v>226</v>
      </c>
      <c r="B227" s="69">
        <v>622</v>
      </c>
      <c r="D227">
        <f t="shared" si="6"/>
        <v>255430</v>
      </c>
      <c r="E227" s="70">
        <f t="shared" si="7"/>
        <v>410.65916398713824</v>
      </c>
    </row>
    <row r="228" spans="1:5">
      <c r="A228">
        <v>227</v>
      </c>
      <c r="B228" s="69">
        <v>625</v>
      </c>
      <c r="D228">
        <f t="shared" si="6"/>
        <v>257695</v>
      </c>
      <c r="E228" s="70">
        <f t="shared" si="7"/>
        <v>412.31200000000001</v>
      </c>
    </row>
    <row r="229" spans="1:5">
      <c r="A229">
        <v>228</v>
      </c>
      <c r="B229" s="69">
        <v>628</v>
      </c>
      <c r="D229">
        <f t="shared" si="6"/>
        <v>259970</v>
      </c>
      <c r="E229" s="70">
        <f t="shared" si="7"/>
        <v>413.96496815286622</v>
      </c>
    </row>
    <row r="230" spans="1:5">
      <c r="A230">
        <v>229</v>
      </c>
      <c r="B230" s="69">
        <v>631</v>
      </c>
      <c r="D230">
        <f t="shared" si="6"/>
        <v>262255</v>
      </c>
      <c r="E230" s="70">
        <f t="shared" si="7"/>
        <v>415.61806656101425</v>
      </c>
    </row>
    <row r="231" spans="1:5">
      <c r="A231">
        <v>230</v>
      </c>
      <c r="B231" s="69">
        <v>634</v>
      </c>
      <c r="D231">
        <f t="shared" si="6"/>
        <v>264550</v>
      </c>
      <c r="E231" s="70">
        <f t="shared" si="7"/>
        <v>417.27129337539429</v>
      </c>
    </row>
    <row r="232" spans="1:5">
      <c r="A232">
        <v>231</v>
      </c>
      <c r="B232" s="69">
        <v>637</v>
      </c>
      <c r="D232">
        <f t="shared" si="6"/>
        <v>266855</v>
      </c>
      <c r="E232" s="70">
        <f t="shared" si="7"/>
        <v>418.92464678178965</v>
      </c>
    </row>
    <row r="233" spans="1:5">
      <c r="A233">
        <v>232</v>
      </c>
      <c r="B233" s="69">
        <v>640</v>
      </c>
      <c r="D233">
        <f t="shared" si="6"/>
        <v>269170</v>
      </c>
      <c r="E233" s="70">
        <f t="shared" si="7"/>
        <v>420.578125</v>
      </c>
    </row>
    <row r="234" spans="1:5">
      <c r="A234">
        <v>233</v>
      </c>
      <c r="B234" s="69">
        <v>643</v>
      </c>
      <c r="D234">
        <f t="shared" si="6"/>
        <v>271495</v>
      </c>
      <c r="E234" s="70">
        <f t="shared" si="7"/>
        <v>422.2317262830482</v>
      </c>
    </row>
    <row r="235" spans="1:5">
      <c r="A235">
        <v>234</v>
      </c>
      <c r="B235" s="69">
        <v>646</v>
      </c>
      <c r="D235">
        <f t="shared" si="6"/>
        <v>273830</v>
      </c>
      <c r="E235" s="70">
        <f t="shared" si="7"/>
        <v>423.88544891640868</v>
      </c>
    </row>
    <row r="236" spans="1:5">
      <c r="A236">
        <v>235</v>
      </c>
      <c r="B236" s="69">
        <v>649</v>
      </c>
      <c r="D236">
        <f t="shared" si="6"/>
        <v>276175</v>
      </c>
      <c r="E236" s="70">
        <f t="shared" si="7"/>
        <v>425.5392912172573</v>
      </c>
    </row>
    <row r="237" spans="1:5">
      <c r="A237">
        <v>236</v>
      </c>
      <c r="B237" s="69">
        <v>652</v>
      </c>
      <c r="D237">
        <f t="shared" si="6"/>
        <v>278530</v>
      </c>
      <c r="E237" s="70">
        <f t="shared" si="7"/>
        <v>427.19325153374234</v>
      </c>
    </row>
    <row r="238" spans="1:5">
      <c r="A238">
        <v>237</v>
      </c>
      <c r="B238" s="69">
        <v>655</v>
      </c>
      <c r="D238">
        <f t="shared" si="6"/>
        <v>280895</v>
      </c>
      <c r="E238" s="70">
        <f t="shared" si="7"/>
        <v>428.84732824427482</v>
      </c>
    </row>
    <row r="239" spans="1:5">
      <c r="A239">
        <v>238</v>
      </c>
      <c r="B239" s="69">
        <v>658</v>
      </c>
      <c r="D239">
        <f t="shared" si="6"/>
        <v>283270</v>
      </c>
      <c r="E239" s="70">
        <f t="shared" si="7"/>
        <v>430.50151975683889</v>
      </c>
    </row>
    <row r="240" spans="1:5">
      <c r="A240">
        <v>239</v>
      </c>
      <c r="B240" s="69">
        <v>661</v>
      </c>
      <c r="D240">
        <f t="shared" si="6"/>
        <v>285655</v>
      </c>
      <c r="E240" s="70">
        <f t="shared" si="7"/>
        <v>432.15582450832073</v>
      </c>
    </row>
    <row r="241" spans="1:5">
      <c r="A241">
        <v>240</v>
      </c>
      <c r="B241" s="69">
        <v>664</v>
      </c>
      <c r="D241">
        <f t="shared" si="6"/>
        <v>288050</v>
      </c>
      <c r="E241" s="70">
        <f t="shared" si="7"/>
        <v>433.81024096385545</v>
      </c>
    </row>
    <row r="242" spans="1:5">
      <c r="A242">
        <v>241</v>
      </c>
      <c r="B242" s="69">
        <v>667</v>
      </c>
      <c r="D242">
        <f t="shared" si="6"/>
        <v>290455</v>
      </c>
      <c r="E242" s="70">
        <f t="shared" si="7"/>
        <v>435.46476761619192</v>
      </c>
    </row>
    <row r="243" spans="1:5">
      <c r="A243">
        <v>242</v>
      </c>
      <c r="B243" s="69">
        <v>670</v>
      </c>
      <c r="D243">
        <f t="shared" si="6"/>
        <v>292870</v>
      </c>
      <c r="E243" s="70">
        <f t="shared" si="7"/>
        <v>437.1194029850746</v>
      </c>
    </row>
    <row r="244" spans="1:5">
      <c r="A244">
        <v>243</v>
      </c>
      <c r="B244" s="69">
        <v>673</v>
      </c>
      <c r="D244">
        <f t="shared" si="6"/>
        <v>295295</v>
      </c>
      <c r="E244" s="70">
        <f t="shared" si="7"/>
        <v>438.77414561664187</v>
      </c>
    </row>
    <row r="245" spans="1:5">
      <c r="A245">
        <v>244</v>
      </c>
      <c r="B245" s="69">
        <v>676</v>
      </c>
      <c r="D245">
        <f t="shared" si="6"/>
        <v>297730</v>
      </c>
      <c r="E245" s="70">
        <f t="shared" si="7"/>
        <v>440.42899408284023</v>
      </c>
    </row>
    <row r="246" spans="1:5">
      <c r="A246">
        <v>245</v>
      </c>
      <c r="B246" s="69">
        <v>679</v>
      </c>
      <c r="D246">
        <f t="shared" si="6"/>
        <v>300175</v>
      </c>
      <c r="E246" s="70">
        <f t="shared" si="7"/>
        <v>442.08394698085419</v>
      </c>
    </row>
    <row r="247" spans="1:5">
      <c r="A247">
        <v>246</v>
      </c>
      <c r="B247" s="69">
        <v>682</v>
      </c>
      <c r="D247">
        <f t="shared" si="6"/>
        <v>302630</v>
      </c>
      <c r="E247" s="70">
        <f t="shared" si="7"/>
        <v>443.73900293255133</v>
      </c>
    </row>
    <row r="248" spans="1:5">
      <c r="A248">
        <v>247</v>
      </c>
      <c r="B248" s="69">
        <v>685</v>
      </c>
      <c r="D248">
        <f t="shared" si="6"/>
        <v>305095</v>
      </c>
      <c r="E248" s="70">
        <f t="shared" si="7"/>
        <v>445.39416058394158</v>
      </c>
    </row>
    <row r="249" spans="1:5">
      <c r="A249">
        <v>248</v>
      </c>
      <c r="B249" s="69">
        <v>688</v>
      </c>
      <c r="D249">
        <f t="shared" si="6"/>
        <v>307570</v>
      </c>
      <c r="E249" s="70">
        <f t="shared" si="7"/>
        <v>447.04941860465118</v>
      </c>
    </row>
    <row r="250" spans="1:5">
      <c r="A250">
        <v>249</v>
      </c>
      <c r="B250" s="69">
        <v>691</v>
      </c>
      <c r="D250">
        <f t="shared" si="6"/>
        <v>310055</v>
      </c>
      <c r="E250" s="70">
        <f t="shared" si="7"/>
        <v>448.70477568740955</v>
      </c>
    </row>
    <row r="251" spans="1:5">
      <c r="A251">
        <v>250</v>
      </c>
      <c r="B251" s="69">
        <v>694</v>
      </c>
      <c r="D251">
        <f t="shared" si="6"/>
        <v>312550</v>
      </c>
      <c r="E251" s="70">
        <f t="shared" si="7"/>
        <v>450.36023054755043</v>
      </c>
    </row>
    <row r="252" spans="1:5">
      <c r="A252">
        <v>251</v>
      </c>
      <c r="B252" s="69">
        <v>697</v>
      </c>
      <c r="D252">
        <f t="shared" si="6"/>
        <v>315055</v>
      </c>
      <c r="E252" s="70">
        <f t="shared" si="7"/>
        <v>452.01578192252509</v>
      </c>
    </row>
    <row r="253" spans="1:5">
      <c r="A253">
        <v>252</v>
      </c>
      <c r="B253" s="69">
        <v>700</v>
      </c>
      <c r="D253">
        <f t="shared" si="6"/>
        <v>317570</v>
      </c>
      <c r="E253" s="70">
        <f t="shared" si="7"/>
        <v>453.67142857142858</v>
      </c>
    </row>
    <row r="254" spans="1:5">
      <c r="A254">
        <v>253</v>
      </c>
      <c r="B254" s="69">
        <v>703</v>
      </c>
      <c r="D254">
        <f t="shared" si="6"/>
        <v>320095</v>
      </c>
      <c r="E254" s="70">
        <f t="shared" si="7"/>
        <v>455.32716927453771</v>
      </c>
    </row>
    <row r="255" spans="1:5">
      <c r="A255">
        <v>254</v>
      </c>
      <c r="B255" s="69">
        <v>706</v>
      </c>
      <c r="D255">
        <f t="shared" si="6"/>
        <v>322630</v>
      </c>
      <c r="E255" s="70">
        <f t="shared" si="7"/>
        <v>456.98300283286119</v>
      </c>
    </row>
    <row r="256" spans="1:5">
      <c r="A256">
        <v>255</v>
      </c>
      <c r="B256" s="69">
        <v>709</v>
      </c>
      <c r="D256">
        <f t="shared" si="6"/>
        <v>325175</v>
      </c>
      <c r="E256" s="70">
        <f t="shared" si="7"/>
        <v>458.63892806770099</v>
      </c>
    </row>
    <row r="257" spans="1:5">
      <c r="A257">
        <v>256</v>
      </c>
      <c r="B257" s="69">
        <v>712</v>
      </c>
      <c r="D257">
        <f t="shared" si="6"/>
        <v>327730</v>
      </c>
      <c r="E257" s="70">
        <f t="shared" si="7"/>
        <v>460.29494382022472</v>
      </c>
    </row>
    <row r="258" spans="1:5">
      <c r="A258">
        <v>257</v>
      </c>
      <c r="B258" s="69">
        <v>715</v>
      </c>
      <c r="D258">
        <f t="shared" si="6"/>
        <v>330295</v>
      </c>
      <c r="E258" s="70">
        <f t="shared" si="7"/>
        <v>461.95104895104896</v>
      </c>
    </row>
    <row r="259" spans="1:5">
      <c r="A259">
        <v>258</v>
      </c>
      <c r="B259" s="69">
        <v>718</v>
      </c>
      <c r="D259">
        <f t="shared" ref="D259:D322" si="8">50+5*(A259*A259)</f>
        <v>332870</v>
      </c>
      <c r="E259" s="70">
        <f t="shared" ref="E259:E322" si="9">D259/B259</f>
        <v>463.60724233983285</v>
      </c>
    </row>
    <row r="260" spans="1:5">
      <c r="A260">
        <v>259</v>
      </c>
      <c r="B260" s="69">
        <v>721</v>
      </c>
      <c r="D260">
        <f t="shared" si="8"/>
        <v>335455</v>
      </c>
      <c r="E260" s="70">
        <f t="shared" si="9"/>
        <v>465.26352288488209</v>
      </c>
    </row>
    <row r="261" spans="1:5">
      <c r="A261">
        <v>260</v>
      </c>
      <c r="B261" s="69">
        <v>724</v>
      </c>
      <c r="D261">
        <f t="shared" si="8"/>
        <v>338050</v>
      </c>
      <c r="E261" s="70">
        <f t="shared" si="9"/>
        <v>466.91988950276243</v>
      </c>
    </row>
    <row r="262" spans="1:5">
      <c r="A262">
        <v>261</v>
      </c>
      <c r="B262" s="69">
        <v>727</v>
      </c>
      <c r="D262">
        <f t="shared" si="8"/>
        <v>340655</v>
      </c>
      <c r="E262" s="70">
        <f t="shared" si="9"/>
        <v>468.57634112792294</v>
      </c>
    </row>
    <row r="263" spans="1:5">
      <c r="A263">
        <v>262</v>
      </c>
      <c r="B263" s="69">
        <v>730</v>
      </c>
      <c r="D263">
        <f t="shared" si="8"/>
        <v>343270</v>
      </c>
      <c r="E263" s="70">
        <f t="shared" si="9"/>
        <v>470.23287671232879</v>
      </c>
    </row>
    <row r="264" spans="1:5">
      <c r="A264">
        <v>263</v>
      </c>
      <c r="B264" s="69">
        <v>733</v>
      </c>
      <c r="D264">
        <f t="shared" si="8"/>
        <v>345895</v>
      </c>
      <c r="E264" s="70">
        <f t="shared" si="9"/>
        <v>471.88949522510234</v>
      </c>
    </row>
    <row r="265" spans="1:5">
      <c r="A265">
        <v>264</v>
      </c>
      <c r="B265" s="69">
        <v>736</v>
      </c>
      <c r="D265">
        <f t="shared" si="8"/>
        <v>348530</v>
      </c>
      <c r="E265" s="70">
        <f t="shared" si="9"/>
        <v>473.54619565217394</v>
      </c>
    </row>
    <row r="266" spans="1:5">
      <c r="A266">
        <v>265</v>
      </c>
      <c r="B266" s="69">
        <v>739</v>
      </c>
      <c r="D266">
        <f t="shared" si="8"/>
        <v>351175</v>
      </c>
      <c r="E266" s="70">
        <f t="shared" si="9"/>
        <v>475.20297699594045</v>
      </c>
    </row>
    <row r="267" spans="1:5">
      <c r="A267">
        <v>266</v>
      </c>
      <c r="B267" s="69">
        <v>742</v>
      </c>
      <c r="D267">
        <f t="shared" si="8"/>
        <v>353830</v>
      </c>
      <c r="E267" s="70">
        <f t="shared" si="9"/>
        <v>476.8598382749326</v>
      </c>
    </row>
    <row r="268" spans="1:5">
      <c r="A268">
        <v>267</v>
      </c>
      <c r="B268" s="69">
        <v>745</v>
      </c>
      <c r="D268">
        <f t="shared" si="8"/>
        <v>356495</v>
      </c>
      <c r="E268" s="70">
        <f t="shared" si="9"/>
        <v>478.51677852348996</v>
      </c>
    </row>
    <row r="269" spans="1:5">
      <c r="A269">
        <v>268</v>
      </c>
      <c r="B269" s="69">
        <v>748</v>
      </c>
      <c r="D269">
        <f t="shared" si="8"/>
        <v>359170</v>
      </c>
      <c r="E269" s="70">
        <f t="shared" si="9"/>
        <v>480.17379679144386</v>
      </c>
    </row>
    <row r="270" spans="1:5">
      <c r="A270">
        <v>269</v>
      </c>
      <c r="B270" s="69">
        <v>751</v>
      </c>
      <c r="D270">
        <f t="shared" si="8"/>
        <v>361855</v>
      </c>
      <c r="E270" s="70">
        <f t="shared" si="9"/>
        <v>481.83089214380823</v>
      </c>
    </row>
    <row r="271" spans="1:5">
      <c r="A271">
        <v>270</v>
      </c>
      <c r="B271" s="69">
        <v>754</v>
      </c>
      <c r="D271">
        <f t="shared" si="8"/>
        <v>364550</v>
      </c>
      <c r="E271" s="70">
        <f t="shared" si="9"/>
        <v>483.48806366047745</v>
      </c>
    </row>
    <row r="272" spans="1:5">
      <c r="A272">
        <v>271</v>
      </c>
      <c r="B272" s="69">
        <v>757</v>
      </c>
      <c r="D272">
        <f t="shared" si="8"/>
        <v>367255</v>
      </c>
      <c r="E272" s="70">
        <f t="shared" si="9"/>
        <v>485.14531043593132</v>
      </c>
    </row>
    <row r="273" spans="1:5">
      <c r="A273">
        <v>272</v>
      </c>
      <c r="B273" s="69">
        <v>760</v>
      </c>
      <c r="D273">
        <f t="shared" si="8"/>
        <v>369970</v>
      </c>
      <c r="E273" s="70">
        <f t="shared" si="9"/>
        <v>486.80263157894734</v>
      </c>
    </row>
    <row r="274" spans="1:5">
      <c r="A274">
        <v>273</v>
      </c>
      <c r="B274" s="69">
        <v>763</v>
      </c>
      <c r="D274">
        <f t="shared" si="8"/>
        <v>372695</v>
      </c>
      <c r="E274" s="70">
        <f t="shared" si="9"/>
        <v>488.4600262123198</v>
      </c>
    </row>
    <row r="275" spans="1:5">
      <c r="A275">
        <v>274</v>
      </c>
      <c r="B275" s="69">
        <v>766</v>
      </c>
      <c r="D275">
        <f t="shared" si="8"/>
        <v>375430</v>
      </c>
      <c r="E275" s="70">
        <f t="shared" si="9"/>
        <v>490.11749347258484</v>
      </c>
    </row>
    <row r="276" spans="1:5">
      <c r="A276">
        <v>275</v>
      </c>
      <c r="B276" s="69">
        <v>769</v>
      </c>
      <c r="D276">
        <f t="shared" si="8"/>
        <v>378175</v>
      </c>
      <c r="E276" s="70">
        <f t="shared" si="9"/>
        <v>491.77503250975292</v>
      </c>
    </row>
    <row r="277" spans="1:5">
      <c r="A277">
        <v>276</v>
      </c>
      <c r="B277" s="69">
        <v>772</v>
      </c>
      <c r="D277">
        <f t="shared" si="8"/>
        <v>380930</v>
      </c>
      <c r="E277" s="70">
        <f t="shared" si="9"/>
        <v>493.43264248704662</v>
      </c>
    </row>
    <row r="278" spans="1:5">
      <c r="A278">
        <v>277</v>
      </c>
      <c r="B278" s="69">
        <v>775</v>
      </c>
      <c r="D278">
        <f t="shared" si="8"/>
        <v>383695</v>
      </c>
      <c r="E278" s="70">
        <f t="shared" si="9"/>
        <v>495.09032258064514</v>
      </c>
    </row>
    <row r="279" spans="1:5">
      <c r="A279">
        <v>278</v>
      </c>
      <c r="B279" s="69">
        <v>778</v>
      </c>
      <c r="D279">
        <f t="shared" si="8"/>
        <v>386470</v>
      </c>
      <c r="E279" s="70">
        <f t="shared" si="9"/>
        <v>496.74807197943443</v>
      </c>
    </row>
    <row r="280" spans="1:5">
      <c r="A280">
        <v>279</v>
      </c>
      <c r="B280" s="69">
        <v>781</v>
      </c>
      <c r="D280">
        <f t="shared" si="8"/>
        <v>389255</v>
      </c>
      <c r="E280" s="70">
        <f t="shared" si="9"/>
        <v>498.4058898847631</v>
      </c>
    </row>
    <row r="281" spans="1:5">
      <c r="A281">
        <v>280</v>
      </c>
      <c r="B281" s="69">
        <v>784</v>
      </c>
      <c r="D281">
        <f t="shared" si="8"/>
        <v>392050</v>
      </c>
      <c r="E281" s="70">
        <f t="shared" si="9"/>
        <v>500.0637755102041</v>
      </c>
    </row>
    <row r="282" spans="1:5">
      <c r="A282">
        <v>281</v>
      </c>
      <c r="B282" s="69">
        <v>787</v>
      </c>
      <c r="D282">
        <f t="shared" si="8"/>
        <v>394855</v>
      </c>
      <c r="E282" s="70">
        <f t="shared" si="9"/>
        <v>501.72172808132149</v>
      </c>
    </row>
    <row r="283" spans="1:5">
      <c r="A283">
        <v>282</v>
      </c>
      <c r="B283" s="69">
        <v>790</v>
      </c>
      <c r="D283">
        <f t="shared" si="8"/>
        <v>397670</v>
      </c>
      <c r="E283" s="70">
        <f t="shared" si="9"/>
        <v>503.37974683544303</v>
      </c>
    </row>
    <row r="284" spans="1:5">
      <c r="A284">
        <v>283</v>
      </c>
      <c r="B284" s="69">
        <v>793</v>
      </c>
      <c r="D284">
        <f t="shared" si="8"/>
        <v>400495</v>
      </c>
      <c r="E284" s="70">
        <f t="shared" si="9"/>
        <v>505.03783102143757</v>
      </c>
    </row>
    <row r="285" spans="1:5">
      <c r="A285">
        <v>284</v>
      </c>
      <c r="B285" s="69">
        <v>796</v>
      </c>
      <c r="D285">
        <f t="shared" si="8"/>
        <v>403330</v>
      </c>
      <c r="E285" s="70">
        <f t="shared" si="9"/>
        <v>506.6959798994975</v>
      </c>
    </row>
    <row r="286" spans="1:5">
      <c r="A286">
        <v>285</v>
      </c>
      <c r="B286" s="69">
        <v>799</v>
      </c>
      <c r="D286">
        <f t="shared" si="8"/>
        <v>406175</v>
      </c>
      <c r="E286" s="70">
        <f t="shared" si="9"/>
        <v>508.35419274092618</v>
      </c>
    </row>
    <row r="287" spans="1:5">
      <c r="A287">
        <v>286</v>
      </c>
      <c r="B287" s="69">
        <v>802</v>
      </c>
      <c r="D287">
        <f t="shared" si="8"/>
        <v>409030</v>
      </c>
      <c r="E287" s="70">
        <f t="shared" si="9"/>
        <v>510.01246882793015</v>
      </c>
    </row>
    <row r="288" spans="1:5">
      <c r="A288">
        <v>287</v>
      </c>
      <c r="B288" s="69">
        <v>805</v>
      </c>
      <c r="D288">
        <f t="shared" si="8"/>
        <v>411895</v>
      </c>
      <c r="E288" s="70">
        <f t="shared" si="9"/>
        <v>511.67080745341616</v>
      </c>
    </row>
    <row r="289" spans="1:5">
      <c r="A289">
        <v>288</v>
      </c>
      <c r="B289" s="69">
        <v>808</v>
      </c>
      <c r="D289">
        <f t="shared" si="8"/>
        <v>414770</v>
      </c>
      <c r="E289" s="70">
        <f t="shared" si="9"/>
        <v>513.3292079207921</v>
      </c>
    </row>
    <row r="290" spans="1:5">
      <c r="A290">
        <v>289</v>
      </c>
      <c r="B290" s="69">
        <v>811</v>
      </c>
      <c r="D290">
        <f t="shared" si="8"/>
        <v>417655</v>
      </c>
      <c r="E290" s="70">
        <f t="shared" si="9"/>
        <v>514.98766954377311</v>
      </c>
    </row>
    <row r="291" spans="1:5">
      <c r="A291">
        <v>290</v>
      </c>
      <c r="B291" s="69">
        <v>814</v>
      </c>
      <c r="D291">
        <f t="shared" si="8"/>
        <v>420550</v>
      </c>
      <c r="E291" s="70">
        <f t="shared" si="9"/>
        <v>516.6461916461916</v>
      </c>
    </row>
    <row r="292" spans="1:5">
      <c r="A292">
        <v>291</v>
      </c>
      <c r="B292" s="69">
        <v>817</v>
      </c>
      <c r="D292">
        <f t="shared" si="8"/>
        <v>423455</v>
      </c>
      <c r="E292" s="70">
        <f t="shared" si="9"/>
        <v>518.30477356181154</v>
      </c>
    </row>
    <row r="293" spans="1:5">
      <c r="A293">
        <v>292</v>
      </c>
      <c r="B293" s="69">
        <v>820</v>
      </c>
      <c r="D293">
        <f t="shared" si="8"/>
        <v>426370</v>
      </c>
      <c r="E293" s="70">
        <f t="shared" si="9"/>
        <v>519.96341463414637</v>
      </c>
    </row>
    <row r="294" spans="1:5">
      <c r="A294">
        <v>293</v>
      </c>
      <c r="B294" s="69">
        <v>823</v>
      </c>
      <c r="D294">
        <f t="shared" si="8"/>
        <v>429295</v>
      </c>
      <c r="E294" s="70">
        <f t="shared" si="9"/>
        <v>521.62211421628194</v>
      </c>
    </row>
    <row r="295" spans="1:5">
      <c r="A295">
        <v>294</v>
      </c>
      <c r="B295" s="69">
        <v>826</v>
      </c>
      <c r="D295">
        <f t="shared" si="8"/>
        <v>432230</v>
      </c>
      <c r="E295" s="70">
        <f t="shared" si="9"/>
        <v>523.28087167070214</v>
      </c>
    </row>
    <row r="296" spans="1:5">
      <c r="A296">
        <v>295</v>
      </c>
      <c r="B296" s="69">
        <v>829</v>
      </c>
      <c r="D296">
        <f t="shared" si="8"/>
        <v>435175</v>
      </c>
      <c r="E296" s="70">
        <f t="shared" si="9"/>
        <v>524.93968636911939</v>
      </c>
    </row>
    <row r="297" spans="1:5">
      <c r="A297">
        <v>296</v>
      </c>
      <c r="B297" s="69">
        <v>832</v>
      </c>
      <c r="D297">
        <f t="shared" si="8"/>
        <v>438130</v>
      </c>
      <c r="E297" s="70">
        <f t="shared" si="9"/>
        <v>526.59855769230774</v>
      </c>
    </row>
    <row r="298" spans="1:5">
      <c r="A298">
        <v>297</v>
      </c>
      <c r="B298" s="69">
        <v>835</v>
      </c>
      <c r="D298">
        <f t="shared" si="8"/>
        <v>441095</v>
      </c>
      <c r="E298" s="70">
        <f t="shared" si="9"/>
        <v>528.25748502994009</v>
      </c>
    </row>
    <row r="299" spans="1:5">
      <c r="A299">
        <v>298</v>
      </c>
      <c r="B299" s="69">
        <v>838</v>
      </c>
      <c r="D299">
        <f t="shared" si="8"/>
        <v>444070</v>
      </c>
      <c r="E299" s="70">
        <f t="shared" si="9"/>
        <v>529.91646778042957</v>
      </c>
    </row>
    <row r="300" spans="1:5">
      <c r="A300">
        <v>299</v>
      </c>
      <c r="B300" s="69">
        <v>841</v>
      </c>
      <c r="D300">
        <f t="shared" si="8"/>
        <v>447055</v>
      </c>
      <c r="E300" s="70">
        <f t="shared" si="9"/>
        <v>531.57550535077291</v>
      </c>
    </row>
    <row r="301" spans="1:5">
      <c r="A301">
        <v>300</v>
      </c>
      <c r="B301" s="69">
        <v>844</v>
      </c>
      <c r="D301">
        <f t="shared" si="8"/>
        <v>450050</v>
      </c>
      <c r="E301" s="70">
        <f t="shared" si="9"/>
        <v>533.23459715639808</v>
      </c>
    </row>
    <row r="302" spans="1:5">
      <c r="A302">
        <v>301</v>
      </c>
      <c r="B302" s="69">
        <v>847</v>
      </c>
      <c r="D302">
        <f t="shared" si="8"/>
        <v>453055</v>
      </c>
      <c r="E302" s="70">
        <f t="shared" si="9"/>
        <v>534.89374262101535</v>
      </c>
    </row>
    <row r="303" spans="1:5">
      <c r="A303">
        <v>302</v>
      </c>
      <c r="B303" s="69">
        <v>850</v>
      </c>
      <c r="D303">
        <f t="shared" si="8"/>
        <v>456070</v>
      </c>
      <c r="E303" s="70">
        <f t="shared" si="9"/>
        <v>536.55294117647054</v>
      </c>
    </row>
    <row r="304" spans="1:5">
      <c r="A304">
        <v>303</v>
      </c>
      <c r="B304" s="69">
        <v>853</v>
      </c>
      <c r="D304">
        <f t="shared" si="8"/>
        <v>459095</v>
      </c>
      <c r="E304" s="70">
        <f t="shared" si="9"/>
        <v>538.21219226260257</v>
      </c>
    </row>
    <row r="305" spans="1:5">
      <c r="A305">
        <v>304</v>
      </c>
      <c r="B305" s="69">
        <v>856</v>
      </c>
      <c r="D305">
        <f t="shared" si="8"/>
        <v>462130</v>
      </c>
      <c r="E305" s="70">
        <f t="shared" si="9"/>
        <v>539.87149532710282</v>
      </c>
    </row>
    <row r="306" spans="1:5">
      <c r="A306">
        <v>305</v>
      </c>
      <c r="B306" s="69">
        <v>859</v>
      </c>
      <c r="D306">
        <f t="shared" si="8"/>
        <v>465175</v>
      </c>
      <c r="E306" s="70">
        <f t="shared" si="9"/>
        <v>541.53084982537837</v>
      </c>
    </row>
    <row r="307" spans="1:5">
      <c r="A307">
        <v>306</v>
      </c>
      <c r="B307" s="69">
        <v>862</v>
      </c>
      <c r="D307">
        <f t="shared" si="8"/>
        <v>468230</v>
      </c>
      <c r="E307" s="70">
        <f t="shared" si="9"/>
        <v>543.19025522041761</v>
      </c>
    </row>
    <row r="308" spans="1:5">
      <c r="A308">
        <v>307</v>
      </c>
      <c r="B308" s="69">
        <v>865</v>
      </c>
      <c r="D308">
        <f t="shared" si="8"/>
        <v>471295</v>
      </c>
      <c r="E308" s="70">
        <f t="shared" si="9"/>
        <v>544.84971098265896</v>
      </c>
    </row>
    <row r="309" spans="1:5">
      <c r="A309">
        <v>308</v>
      </c>
      <c r="B309" s="69">
        <v>868</v>
      </c>
      <c r="D309">
        <f t="shared" si="8"/>
        <v>474370</v>
      </c>
      <c r="E309" s="70">
        <f t="shared" si="9"/>
        <v>546.50921658986181</v>
      </c>
    </row>
    <row r="310" spans="1:5">
      <c r="A310">
        <v>309</v>
      </c>
      <c r="B310" s="69">
        <v>871</v>
      </c>
      <c r="D310">
        <f t="shared" si="8"/>
        <v>477455</v>
      </c>
      <c r="E310" s="70">
        <f t="shared" si="9"/>
        <v>548.16877152698044</v>
      </c>
    </row>
    <row r="311" spans="1:5">
      <c r="A311">
        <v>310</v>
      </c>
      <c r="B311" s="69">
        <v>874</v>
      </c>
      <c r="D311">
        <f t="shared" si="8"/>
        <v>480550</v>
      </c>
      <c r="E311" s="70">
        <f t="shared" si="9"/>
        <v>549.82837528604114</v>
      </c>
    </row>
    <row r="312" spans="1:5">
      <c r="A312">
        <v>311</v>
      </c>
      <c r="B312" s="69">
        <v>877</v>
      </c>
      <c r="D312">
        <f t="shared" si="8"/>
        <v>483655</v>
      </c>
      <c r="E312" s="70">
        <f t="shared" si="9"/>
        <v>551.48802736602056</v>
      </c>
    </row>
    <row r="313" spans="1:5">
      <c r="A313">
        <v>312</v>
      </c>
      <c r="B313" s="69">
        <v>880</v>
      </c>
      <c r="D313">
        <f t="shared" si="8"/>
        <v>486770</v>
      </c>
      <c r="E313" s="70">
        <f t="shared" si="9"/>
        <v>553.14772727272725</v>
      </c>
    </row>
    <row r="314" spans="1:5">
      <c r="A314">
        <v>313</v>
      </c>
      <c r="B314" s="69">
        <v>883</v>
      </c>
      <c r="D314">
        <f t="shared" si="8"/>
        <v>489895</v>
      </c>
      <c r="E314" s="70">
        <f t="shared" si="9"/>
        <v>554.80747451868626</v>
      </c>
    </row>
    <row r="315" spans="1:5">
      <c r="A315">
        <v>314</v>
      </c>
      <c r="B315" s="69">
        <v>886</v>
      </c>
      <c r="D315">
        <f t="shared" si="8"/>
        <v>493030</v>
      </c>
      <c r="E315" s="70">
        <f t="shared" si="9"/>
        <v>556.46726862302478</v>
      </c>
    </row>
    <row r="316" spans="1:5">
      <c r="A316">
        <v>315</v>
      </c>
      <c r="B316" s="69">
        <v>889</v>
      </c>
      <c r="D316">
        <f t="shared" si="8"/>
        <v>496175</v>
      </c>
      <c r="E316" s="70">
        <f t="shared" si="9"/>
        <v>558.12710911136105</v>
      </c>
    </row>
    <row r="317" spans="1:5">
      <c r="A317">
        <v>316</v>
      </c>
      <c r="B317" s="69">
        <v>892</v>
      </c>
      <c r="D317">
        <f t="shared" si="8"/>
        <v>499330</v>
      </c>
      <c r="E317" s="70">
        <f t="shared" si="9"/>
        <v>559.78699551569503</v>
      </c>
    </row>
    <row r="318" spans="1:5">
      <c r="A318">
        <v>317</v>
      </c>
      <c r="B318" s="69">
        <v>895</v>
      </c>
      <c r="D318">
        <f t="shared" si="8"/>
        <v>502495</v>
      </c>
      <c r="E318" s="70">
        <f t="shared" si="9"/>
        <v>561.44692737430171</v>
      </c>
    </row>
    <row r="319" spans="1:5">
      <c r="A319">
        <v>318</v>
      </c>
      <c r="B319" s="69">
        <v>898</v>
      </c>
      <c r="D319">
        <f t="shared" si="8"/>
        <v>505670</v>
      </c>
      <c r="E319" s="70">
        <f t="shared" si="9"/>
        <v>563.10690423162589</v>
      </c>
    </row>
    <row r="320" spans="1:5">
      <c r="A320">
        <v>319</v>
      </c>
      <c r="B320" s="69">
        <v>901</v>
      </c>
      <c r="D320">
        <f t="shared" si="8"/>
        <v>508855</v>
      </c>
      <c r="E320" s="70">
        <f t="shared" si="9"/>
        <v>564.76692563817983</v>
      </c>
    </row>
    <row r="321" spans="1:5">
      <c r="A321">
        <v>320</v>
      </c>
      <c r="B321" s="69">
        <v>904</v>
      </c>
      <c r="D321">
        <f t="shared" si="8"/>
        <v>512050</v>
      </c>
      <c r="E321" s="70">
        <f t="shared" si="9"/>
        <v>566.42699115044252</v>
      </c>
    </row>
    <row r="322" spans="1:5">
      <c r="A322">
        <v>321</v>
      </c>
      <c r="B322" s="69">
        <v>907</v>
      </c>
      <c r="D322">
        <f t="shared" si="8"/>
        <v>515255</v>
      </c>
      <c r="E322" s="70">
        <f t="shared" si="9"/>
        <v>568.08710033076079</v>
      </c>
    </row>
    <row r="323" spans="1:5">
      <c r="A323">
        <v>322</v>
      </c>
      <c r="B323" s="69">
        <v>910</v>
      </c>
      <c r="D323">
        <f t="shared" ref="D323:D386" si="10">50+5*(A323*A323)</f>
        <v>518470</v>
      </c>
      <c r="E323" s="70">
        <f t="shared" ref="E323:E386" si="11">D323/B323</f>
        <v>569.74725274725279</v>
      </c>
    </row>
    <row r="324" spans="1:5">
      <c r="A324">
        <v>323</v>
      </c>
      <c r="B324" s="69">
        <v>913</v>
      </c>
      <c r="D324">
        <f t="shared" si="10"/>
        <v>521695</v>
      </c>
      <c r="E324" s="70">
        <f t="shared" si="11"/>
        <v>571.40744797371303</v>
      </c>
    </row>
    <row r="325" spans="1:5">
      <c r="A325">
        <v>324</v>
      </c>
      <c r="B325" s="69">
        <v>916</v>
      </c>
      <c r="D325">
        <f t="shared" si="10"/>
        <v>524930</v>
      </c>
      <c r="E325" s="70">
        <f t="shared" si="11"/>
        <v>573.06768558951967</v>
      </c>
    </row>
    <row r="326" spans="1:5">
      <c r="A326">
        <v>325</v>
      </c>
      <c r="B326" s="69">
        <v>919</v>
      </c>
      <c r="D326">
        <f t="shared" si="10"/>
        <v>528175</v>
      </c>
      <c r="E326" s="70">
        <f t="shared" si="11"/>
        <v>574.72796517954293</v>
      </c>
    </row>
    <row r="327" spans="1:5">
      <c r="A327">
        <v>326</v>
      </c>
      <c r="B327" s="69">
        <v>922</v>
      </c>
      <c r="D327">
        <f t="shared" si="10"/>
        <v>531430</v>
      </c>
      <c r="E327" s="70">
        <f t="shared" si="11"/>
        <v>576.38828633405637</v>
      </c>
    </row>
    <row r="328" spans="1:5">
      <c r="A328">
        <v>327</v>
      </c>
      <c r="B328" s="69">
        <v>925</v>
      </c>
      <c r="D328">
        <f t="shared" si="10"/>
        <v>534695</v>
      </c>
      <c r="E328" s="70">
        <f t="shared" si="11"/>
        <v>578.04864864864862</v>
      </c>
    </row>
    <row r="329" spans="1:5">
      <c r="A329">
        <v>328</v>
      </c>
      <c r="B329" s="69">
        <v>928</v>
      </c>
      <c r="D329">
        <f t="shared" si="10"/>
        <v>537970</v>
      </c>
      <c r="E329" s="70">
        <f t="shared" si="11"/>
        <v>579.70905172413791</v>
      </c>
    </row>
    <row r="330" spans="1:5">
      <c r="A330">
        <v>329</v>
      </c>
      <c r="B330" s="69">
        <v>931</v>
      </c>
      <c r="D330">
        <f t="shared" si="10"/>
        <v>541255</v>
      </c>
      <c r="E330" s="70">
        <f t="shared" si="11"/>
        <v>581.3694951664877</v>
      </c>
    </row>
    <row r="331" spans="1:5">
      <c r="A331">
        <v>330</v>
      </c>
      <c r="B331" s="69">
        <v>934</v>
      </c>
      <c r="D331">
        <f t="shared" si="10"/>
        <v>544550</v>
      </c>
      <c r="E331" s="70">
        <f t="shared" si="11"/>
        <v>583.02997858672381</v>
      </c>
    </row>
    <row r="332" spans="1:5">
      <c r="A332">
        <v>331</v>
      </c>
      <c r="B332" s="69">
        <v>937</v>
      </c>
      <c r="D332">
        <f t="shared" si="10"/>
        <v>547855</v>
      </c>
      <c r="E332" s="70">
        <f t="shared" si="11"/>
        <v>584.69050160085374</v>
      </c>
    </row>
    <row r="333" spans="1:5">
      <c r="A333">
        <v>332</v>
      </c>
      <c r="B333" s="69">
        <v>940</v>
      </c>
      <c r="D333">
        <f t="shared" si="10"/>
        <v>551170</v>
      </c>
      <c r="E333" s="70">
        <f t="shared" si="11"/>
        <v>586.35106382978722</v>
      </c>
    </row>
    <row r="334" spans="1:5">
      <c r="A334">
        <v>333</v>
      </c>
      <c r="B334" s="69">
        <v>943</v>
      </c>
      <c r="D334">
        <f t="shared" si="10"/>
        <v>554495</v>
      </c>
      <c r="E334" s="70">
        <f t="shared" si="11"/>
        <v>588.01166489925765</v>
      </c>
    </row>
    <row r="335" spans="1:5">
      <c r="A335">
        <v>334</v>
      </c>
      <c r="B335" s="69">
        <v>946</v>
      </c>
      <c r="D335">
        <f t="shared" si="10"/>
        <v>557830</v>
      </c>
      <c r="E335" s="70">
        <f t="shared" si="11"/>
        <v>589.67230443974631</v>
      </c>
    </row>
    <row r="336" spans="1:5">
      <c r="A336">
        <v>335</v>
      </c>
      <c r="B336" s="69">
        <v>949</v>
      </c>
      <c r="D336">
        <f t="shared" si="10"/>
        <v>561175</v>
      </c>
      <c r="E336" s="70">
        <f t="shared" si="11"/>
        <v>591.33298208640679</v>
      </c>
    </row>
    <row r="337" spans="1:5">
      <c r="A337">
        <v>336</v>
      </c>
      <c r="B337" s="69">
        <v>952</v>
      </c>
      <c r="D337">
        <f t="shared" si="10"/>
        <v>564530</v>
      </c>
      <c r="E337" s="70">
        <f t="shared" si="11"/>
        <v>592.99369747899163</v>
      </c>
    </row>
    <row r="338" spans="1:5">
      <c r="A338">
        <v>337</v>
      </c>
      <c r="B338" s="69">
        <v>955</v>
      </c>
      <c r="D338">
        <f t="shared" si="10"/>
        <v>567895</v>
      </c>
      <c r="E338" s="70">
        <f t="shared" si="11"/>
        <v>594.65445026178008</v>
      </c>
    </row>
    <row r="339" spans="1:5">
      <c r="A339">
        <v>338</v>
      </c>
      <c r="B339" s="69">
        <v>958</v>
      </c>
      <c r="D339">
        <f t="shared" si="10"/>
        <v>571270</v>
      </c>
      <c r="E339" s="70">
        <f t="shared" si="11"/>
        <v>596.31524008350732</v>
      </c>
    </row>
    <row r="340" spans="1:5">
      <c r="A340">
        <v>339</v>
      </c>
      <c r="B340" s="69">
        <v>961</v>
      </c>
      <c r="D340">
        <f t="shared" si="10"/>
        <v>574655</v>
      </c>
      <c r="E340" s="70">
        <f t="shared" si="11"/>
        <v>597.97606659729445</v>
      </c>
    </row>
    <row r="341" spans="1:5">
      <c r="A341">
        <v>340</v>
      </c>
      <c r="B341" s="69">
        <v>964</v>
      </c>
      <c r="D341">
        <f t="shared" si="10"/>
        <v>578050</v>
      </c>
      <c r="E341" s="70">
        <f t="shared" si="11"/>
        <v>599.63692946058086</v>
      </c>
    </row>
    <row r="342" spans="1:5">
      <c r="A342">
        <v>341</v>
      </c>
      <c r="B342" s="69">
        <v>967</v>
      </c>
      <c r="D342">
        <f t="shared" si="10"/>
        <v>581455</v>
      </c>
      <c r="E342" s="70">
        <f t="shared" si="11"/>
        <v>601.29782833505692</v>
      </c>
    </row>
    <row r="343" spans="1:5">
      <c r="A343">
        <v>342</v>
      </c>
      <c r="B343" s="69">
        <v>970</v>
      </c>
      <c r="D343">
        <f t="shared" si="10"/>
        <v>584870</v>
      </c>
      <c r="E343" s="70">
        <f t="shared" si="11"/>
        <v>602.95876288659792</v>
      </c>
    </row>
    <row r="344" spans="1:5">
      <c r="A344">
        <v>343</v>
      </c>
      <c r="B344" s="69">
        <v>973</v>
      </c>
      <c r="D344">
        <f t="shared" si="10"/>
        <v>588295</v>
      </c>
      <c r="E344" s="70">
        <f t="shared" si="11"/>
        <v>604.61973278520043</v>
      </c>
    </row>
    <row r="345" spans="1:5">
      <c r="A345">
        <v>344</v>
      </c>
      <c r="B345" s="69">
        <v>976</v>
      </c>
      <c r="D345">
        <f t="shared" si="10"/>
        <v>591730</v>
      </c>
      <c r="E345" s="70">
        <f t="shared" si="11"/>
        <v>606.28073770491801</v>
      </c>
    </row>
    <row r="346" spans="1:5">
      <c r="A346">
        <v>345</v>
      </c>
      <c r="B346" s="69">
        <v>979</v>
      </c>
      <c r="D346">
        <f t="shared" si="10"/>
        <v>595175</v>
      </c>
      <c r="E346" s="70">
        <f t="shared" si="11"/>
        <v>607.94177732379978</v>
      </c>
    </row>
    <row r="347" spans="1:5">
      <c r="A347">
        <v>346</v>
      </c>
      <c r="B347" s="69">
        <v>982</v>
      </c>
      <c r="D347">
        <f t="shared" si="10"/>
        <v>598630</v>
      </c>
      <c r="E347" s="70">
        <f t="shared" si="11"/>
        <v>609.60285132382887</v>
      </c>
    </row>
    <row r="348" spans="1:5">
      <c r="A348">
        <v>347</v>
      </c>
      <c r="B348" s="69">
        <v>985</v>
      </c>
      <c r="D348">
        <f t="shared" si="10"/>
        <v>602095</v>
      </c>
      <c r="E348" s="70">
        <f t="shared" si="11"/>
        <v>611.26395939086296</v>
      </c>
    </row>
    <row r="349" spans="1:5">
      <c r="A349">
        <v>348</v>
      </c>
      <c r="B349" s="69">
        <v>988</v>
      </c>
      <c r="D349">
        <f t="shared" si="10"/>
        <v>605570</v>
      </c>
      <c r="E349" s="70">
        <f t="shared" si="11"/>
        <v>612.92510121457485</v>
      </c>
    </row>
    <row r="350" spans="1:5">
      <c r="A350">
        <v>349</v>
      </c>
      <c r="B350" s="69">
        <v>991</v>
      </c>
      <c r="D350">
        <f t="shared" si="10"/>
        <v>609055</v>
      </c>
      <c r="E350" s="70">
        <f t="shared" si="11"/>
        <v>614.58627648839558</v>
      </c>
    </row>
    <row r="351" spans="1:5">
      <c r="A351">
        <v>350</v>
      </c>
      <c r="B351" s="69">
        <v>994</v>
      </c>
      <c r="D351">
        <f t="shared" si="10"/>
        <v>612550</v>
      </c>
      <c r="E351" s="70">
        <f t="shared" si="11"/>
        <v>616.24748490945672</v>
      </c>
    </row>
    <row r="352" spans="1:5">
      <c r="A352">
        <v>351</v>
      </c>
      <c r="B352" s="69">
        <v>997</v>
      </c>
      <c r="D352">
        <f t="shared" si="10"/>
        <v>616055</v>
      </c>
      <c r="E352" s="70">
        <f t="shared" si="11"/>
        <v>617.90872617853563</v>
      </c>
    </row>
    <row r="353" spans="1:5">
      <c r="A353">
        <v>352</v>
      </c>
      <c r="B353" s="69">
        <v>1000</v>
      </c>
      <c r="D353">
        <f t="shared" si="10"/>
        <v>619570</v>
      </c>
      <c r="E353" s="70">
        <f t="shared" si="11"/>
        <v>619.57000000000005</v>
      </c>
    </row>
    <row r="354" spans="1:5">
      <c r="A354">
        <v>353</v>
      </c>
      <c r="B354" s="69">
        <v>1003</v>
      </c>
      <c r="D354">
        <f t="shared" si="10"/>
        <v>623095</v>
      </c>
      <c r="E354" s="70">
        <f t="shared" si="11"/>
        <v>621.23130608175472</v>
      </c>
    </row>
    <row r="355" spans="1:5">
      <c r="A355">
        <v>354</v>
      </c>
      <c r="B355" s="69">
        <v>1006</v>
      </c>
      <c r="D355">
        <f t="shared" si="10"/>
        <v>626630</v>
      </c>
      <c r="E355" s="70">
        <f t="shared" si="11"/>
        <v>622.8926441351889</v>
      </c>
    </row>
    <row r="356" spans="1:5">
      <c r="A356">
        <v>355</v>
      </c>
      <c r="B356" s="69">
        <v>1009</v>
      </c>
      <c r="D356">
        <f t="shared" si="10"/>
        <v>630175</v>
      </c>
      <c r="E356" s="70">
        <f t="shared" si="11"/>
        <v>624.55401387512393</v>
      </c>
    </row>
    <row r="357" spans="1:5">
      <c r="A357">
        <v>356</v>
      </c>
      <c r="B357" s="69">
        <v>1012</v>
      </c>
      <c r="D357">
        <f t="shared" si="10"/>
        <v>633730</v>
      </c>
      <c r="E357" s="70">
        <f t="shared" si="11"/>
        <v>626.21541501976287</v>
      </c>
    </row>
    <row r="358" spans="1:5">
      <c r="A358">
        <v>357</v>
      </c>
      <c r="B358" s="69">
        <v>1015</v>
      </c>
      <c r="D358">
        <f t="shared" si="10"/>
        <v>637295</v>
      </c>
      <c r="E358" s="70">
        <f t="shared" si="11"/>
        <v>627.8768472906404</v>
      </c>
    </row>
    <row r="359" spans="1:5">
      <c r="A359">
        <v>358</v>
      </c>
      <c r="B359" s="69">
        <v>1018</v>
      </c>
      <c r="D359">
        <f t="shared" si="10"/>
        <v>640870</v>
      </c>
      <c r="E359" s="70">
        <f t="shared" si="11"/>
        <v>629.53831041257365</v>
      </c>
    </row>
    <row r="360" spans="1:5">
      <c r="A360">
        <v>359</v>
      </c>
      <c r="B360" s="69">
        <v>1021</v>
      </c>
      <c r="D360">
        <f t="shared" si="10"/>
        <v>644455</v>
      </c>
      <c r="E360" s="70">
        <f t="shared" si="11"/>
        <v>631.19980411361405</v>
      </c>
    </row>
    <row r="361" spans="1:5">
      <c r="A361">
        <v>360</v>
      </c>
      <c r="B361" s="69">
        <v>1024</v>
      </c>
      <c r="D361">
        <f t="shared" si="10"/>
        <v>648050</v>
      </c>
      <c r="E361" s="70">
        <f t="shared" si="11"/>
        <v>632.861328125</v>
      </c>
    </row>
    <row r="362" spans="1:5">
      <c r="A362">
        <v>361</v>
      </c>
      <c r="B362" s="69">
        <v>1027</v>
      </c>
      <c r="D362">
        <f t="shared" si="10"/>
        <v>651655</v>
      </c>
      <c r="E362" s="70">
        <f t="shared" si="11"/>
        <v>634.52288218111005</v>
      </c>
    </row>
    <row r="363" spans="1:5">
      <c r="A363">
        <v>362</v>
      </c>
      <c r="B363" s="69">
        <v>1030</v>
      </c>
      <c r="D363">
        <f t="shared" si="10"/>
        <v>655270</v>
      </c>
      <c r="E363" s="70">
        <f t="shared" si="11"/>
        <v>636.18446601941753</v>
      </c>
    </row>
    <row r="364" spans="1:5">
      <c r="A364">
        <v>363</v>
      </c>
      <c r="B364" s="69">
        <v>1033</v>
      </c>
      <c r="D364">
        <f t="shared" si="10"/>
        <v>658895</v>
      </c>
      <c r="E364" s="70">
        <f t="shared" si="11"/>
        <v>637.8460793804453</v>
      </c>
    </row>
    <row r="365" spans="1:5">
      <c r="A365">
        <v>364</v>
      </c>
      <c r="B365" s="69">
        <v>1036</v>
      </c>
      <c r="D365">
        <f t="shared" si="10"/>
        <v>662530</v>
      </c>
      <c r="E365" s="70">
        <f t="shared" si="11"/>
        <v>639.50772200772201</v>
      </c>
    </row>
    <row r="366" spans="1:5">
      <c r="A366">
        <v>365</v>
      </c>
      <c r="B366" s="69">
        <v>1039</v>
      </c>
      <c r="D366">
        <f t="shared" si="10"/>
        <v>666175</v>
      </c>
      <c r="E366" s="70">
        <f t="shared" si="11"/>
        <v>641.16939364773816</v>
      </c>
    </row>
    <row r="367" spans="1:5">
      <c r="A367">
        <v>366</v>
      </c>
      <c r="B367" s="69">
        <v>1042</v>
      </c>
      <c r="D367">
        <f t="shared" si="10"/>
        <v>669830</v>
      </c>
      <c r="E367" s="70">
        <f t="shared" si="11"/>
        <v>642.83109404990398</v>
      </c>
    </row>
    <row r="368" spans="1:5">
      <c r="A368">
        <v>367</v>
      </c>
      <c r="B368" s="69">
        <v>1045</v>
      </c>
      <c r="D368">
        <f t="shared" si="10"/>
        <v>673495</v>
      </c>
      <c r="E368" s="70">
        <f t="shared" si="11"/>
        <v>644.49282296650722</v>
      </c>
    </row>
    <row r="369" spans="1:5">
      <c r="A369">
        <v>368</v>
      </c>
      <c r="B369" s="69">
        <v>1048</v>
      </c>
      <c r="D369">
        <f t="shared" si="10"/>
        <v>677170</v>
      </c>
      <c r="E369" s="70">
        <f t="shared" si="11"/>
        <v>646.15458015267177</v>
      </c>
    </row>
    <row r="370" spans="1:5">
      <c r="A370">
        <v>369</v>
      </c>
      <c r="B370" s="69">
        <v>1051</v>
      </c>
      <c r="D370">
        <f t="shared" si="10"/>
        <v>680855</v>
      </c>
      <c r="E370" s="70">
        <f t="shared" si="11"/>
        <v>647.81636536631777</v>
      </c>
    </row>
    <row r="371" spans="1:5">
      <c r="A371">
        <v>370</v>
      </c>
      <c r="B371" s="69">
        <v>1054</v>
      </c>
      <c r="D371">
        <f t="shared" si="10"/>
        <v>684550</v>
      </c>
      <c r="E371" s="70">
        <f t="shared" si="11"/>
        <v>649.47817836812146</v>
      </c>
    </row>
    <row r="372" spans="1:5">
      <c r="A372">
        <v>371</v>
      </c>
      <c r="B372" s="69">
        <v>1057</v>
      </c>
      <c r="D372">
        <f t="shared" si="10"/>
        <v>688255</v>
      </c>
      <c r="E372" s="70">
        <f t="shared" si="11"/>
        <v>651.14001892147587</v>
      </c>
    </row>
    <row r="373" spans="1:5">
      <c r="A373">
        <v>372</v>
      </c>
      <c r="B373" s="69">
        <v>1060</v>
      </c>
      <c r="D373">
        <f t="shared" si="10"/>
        <v>691970</v>
      </c>
      <c r="E373" s="70">
        <f t="shared" si="11"/>
        <v>652.80188679245282</v>
      </c>
    </row>
    <row r="374" spans="1:5">
      <c r="A374">
        <v>373</v>
      </c>
      <c r="B374" s="69">
        <v>1063</v>
      </c>
      <c r="D374">
        <f t="shared" si="10"/>
        <v>695695</v>
      </c>
      <c r="E374" s="70">
        <f t="shared" si="11"/>
        <v>654.46378174976485</v>
      </c>
    </row>
    <row r="375" spans="1:5">
      <c r="A375">
        <v>374</v>
      </c>
      <c r="B375" s="69">
        <v>1066</v>
      </c>
      <c r="D375">
        <f t="shared" si="10"/>
        <v>699430</v>
      </c>
      <c r="E375" s="70">
        <f t="shared" si="11"/>
        <v>656.12570356472793</v>
      </c>
    </row>
    <row r="376" spans="1:5">
      <c r="A376">
        <v>375</v>
      </c>
      <c r="B376" s="69">
        <v>1069</v>
      </c>
      <c r="D376">
        <f t="shared" si="10"/>
        <v>703175</v>
      </c>
      <c r="E376" s="70">
        <f t="shared" si="11"/>
        <v>657.78765201122542</v>
      </c>
    </row>
    <row r="377" spans="1:5">
      <c r="A377">
        <v>376</v>
      </c>
      <c r="B377" s="69">
        <v>1072</v>
      </c>
      <c r="D377">
        <f t="shared" si="10"/>
        <v>706930</v>
      </c>
      <c r="E377" s="70">
        <f t="shared" si="11"/>
        <v>659.44962686567169</v>
      </c>
    </row>
    <row r="378" spans="1:5">
      <c r="A378">
        <v>377</v>
      </c>
      <c r="B378" s="69">
        <v>1075</v>
      </c>
      <c r="D378">
        <f t="shared" si="10"/>
        <v>710695</v>
      </c>
      <c r="E378" s="70">
        <f t="shared" si="11"/>
        <v>661.11162790697676</v>
      </c>
    </row>
    <row r="379" spans="1:5">
      <c r="A379">
        <v>378</v>
      </c>
      <c r="B379" s="69">
        <v>1078</v>
      </c>
      <c r="D379">
        <f t="shared" si="10"/>
        <v>714470</v>
      </c>
      <c r="E379" s="70">
        <f t="shared" si="11"/>
        <v>662.7736549165121</v>
      </c>
    </row>
    <row r="380" spans="1:5">
      <c r="A380">
        <v>379</v>
      </c>
      <c r="B380" s="69">
        <v>1081</v>
      </c>
      <c r="D380">
        <f t="shared" si="10"/>
        <v>718255</v>
      </c>
      <c r="E380" s="70">
        <f t="shared" si="11"/>
        <v>664.4357076780758</v>
      </c>
    </row>
    <row r="381" spans="1:5">
      <c r="A381">
        <v>380</v>
      </c>
      <c r="B381" s="69">
        <v>1084</v>
      </c>
      <c r="D381">
        <f t="shared" si="10"/>
        <v>722050</v>
      </c>
      <c r="E381" s="70">
        <f t="shared" si="11"/>
        <v>666.09778597785976</v>
      </c>
    </row>
    <row r="382" spans="1:5">
      <c r="A382">
        <v>381</v>
      </c>
      <c r="B382" s="69">
        <v>1087</v>
      </c>
      <c r="D382">
        <f t="shared" si="10"/>
        <v>725855</v>
      </c>
      <c r="E382" s="70">
        <f t="shared" si="11"/>
        <v>667.75988960441578</v>
      </c>
    </row>
    <row r="383" spans="1:5">
      <c r="A383">
        <v>382</v>
      </c>
      <c r="B383" s="69">
        <v>1090</v>
      </c>
      <c r="D383">
        <f t="shared" si="10"/>
        <v>729670</v>
      </c>
      <c r="E383" s="70">
        <f t="shared" si="11"/>
        <v>669.42201834862385</v>
      </c>
    </row>
    <row r="384" spans="1:5">
      <c r="A384">
        <v>383</v>
      </c>
      <c r="B384" s="69">
        <v>1093</v>
      </c>
      <c r="D384">
        <f t="shared" si="10"/>
        <v>733495</v>
      </c>
      <c r="E384" s="70">
        <f t="shared" si="11"/>
        <v>671.08417200365966</v>
      </c>
    </row>
    <row r="385" spans="1:5">
      <c r="A385">
        <v>384</v>
      </c>
      <c r="B385" s="69">
        <v>1096</v>
      </c>
      <c r="D385">
        <f t="shared" si="10"/>
        <v>737330</v>
      </c>
      <c r="E385" s="70">
        <f t="shared" si="11"/>
        <v>672.74635036496352</v>
      </c>
    </row>
    <row r="386" spans="1:5">
      <c r="A386">
        <v>385</v>
      </c>
      <c r="B386" s="69">
        <v>1099</v>
      </c>
      <c r="D386">
        <f t="shared" si="10"/>
        <v>741175</v>
      </c>
      <c r="E386" s="70">
        <f t="shared" si="11"/>
        <v>674.40855323020924</v>
      </c>
    </row>
    <row r="387" spans="1:5">
      <c r="A387">
        <v>386</v>
      </c>
      <c r="B387" s="69">
        <v>1102</v>
      </c>
      <c r="D387">
        <f t="shared" ref="D387:D450" si="12">50+5*(A387*A387)</f>
        <v>745030</v>
      </c>
      <c r="E387" s="70">
        <f t="shared" ref="E387:E450" si="13">D387/B387</f>
        <v>676.0707803992741</v>
      </c>
    </row>
    <row r="388" spans="1:5">
      <c r="A388">
        <v>387</v>
      </c>
      <c r="B388" s="69">
        <v>1105</v>
      </c>
      <c r="D388">
        <f t="shared" si="12"/>
        <v>748895</v>
      </c>
      <c r="E388" s="70">
        <f t="shared" si="13"/>
        <v>677.73303167420818</v>
      </c>
    </row>
    <row r="389" spans="1:5">
      <c r="A389">
        <v>388</v>
      </c>
      <c r="B389" s="69">
        <v>1108</v>
      </c>
      <c r="D389">
        <f t="shared" si="12"/>
        <v>752770</v>
      </c>
      <c r="E389" s="70">
        <f t="shared" si="13"/>
        <v>679.39530685920579</v>
      </c>
    </row>
    <row r="390" spans="1:5">
      <c r="A390">
        <v>389</v>
      </c>
      <c r="B390" s="69">
        <v>1111</v>
      </c>
      <c r="D390">
        <f t="shared" si="12"/>
        <v>756655</v>
      </c>
      <c r="E390" s="70">
        <f t="shared" si="13"/>
        <v>681.05760576057605</v>
      </c>
    </row>
    <row r="391" spans="1:5">
      <c r="A391">
        <v>390</v>
      </c>
      <c r="B391" s="69">
        <v>1114</v>
      </c>
      <c r="D391">
        <f t="shared" si="12"/>
        <v>760550</v>
      </c>
      <c r="E391" s="70">
        <f t="shared" si="13"/>
        <v>682.71992818671458</v>
      </c>
    </row>
    <row r="392" spans="1:5">
      <c r="A392">
        <v>391</v>
      </c>
      <c r="B392" s="69">
        <v>1117</v>
      </c>
      <c r="D392">
        <f t="shared" si="12"/>
        <v>764455</v>
      </c>
      <c r="E392" s="70">
        <f t="shared" si="13"/>
        <v>684.38227394807518</v>
      </c>
    </row>
    <row r="393" spans="1:5">
      <c r="A393">
        <v>392</v>
      </c>
      <c r="B393" s="69">
        <v>1120</v>
      </c>
      <c r="D393">
        <f t="shared" si="12"/>
        <v>768370</v>
      </c>
      <c r="E393" s="70">
        <f t="shared" si="13"/>
        <v>686.04464285714289</v>
      </c>
    </row>
    <row r="394" spans="1:5">
      <c r="A394">
        <v>393</v>
      </c>
      <c r="B394" s="69">
        <v>1123</v>
      </c>
      <c r="D394">
        <f t="shared" si="12"/>
        <v>772295</v>
      </c>
      <c r="E394" s="70">
        <f t="shared" si="13"/>
        <v>687.70703472840603</v>
      </c>
    </row>
    <row r="395" spans="1:5">
      <c r="A395">
        <v>394</v>
      </c>
      <c r="B395" s="69">
        <v>1126</v>
      </c>
      <c r="D395">
        <f t="shared" si="12"/>
        <v>776230</v>
      </c>
      <c r="E395" s="70">
        <f t="shared" si="13"/>
        <v>689.36944937833039</v>
      </c>
    </row>
    <row r="396" spans="1:5">
      <c r="A396">
        <v>395</v>
      </c>
      <c r="B396" s="69">
        <v>1129</v>
      </c>
      <c r="D396">
        <f t="shared" si="12"/>
        <v>780175</v>
      </c>
      <c r="E396" s="70">
        <f t="shared" si="13"/>
        <v>691.03188662533216</v>
      </c>
    </row>
    <row r="397" spans="1:5">
      <c r="A397">
        <v>396</v>
      </c>
      <c r="B397" s="69">
        <v>1132</v>
      </c>
      <c r="D397">
        <f t="shared" si="12"/>
        <v>784130</v>
      </c>
      <c r="E397" s="70">
        <f t="shared" si="13"/>
        <v>692.69434628975262</v>
      </c>
    </row>
    <row r="398" spans="1:5">
      <c r="A398">
        <v>397</v>
      </c>
      <c r="B398" s="69">
        <v>1135</v>
      </c>
      <c r="D398">
        <f t="shared" si="12"/>
        <v>788095</v>
      </c>
      <c r="E398" s="70">
        <f t="shared" si="13"/>
        <v>694.3568281938326</v>
      </c>
    </row>
    <row r="399" spans="1:5">
      <c r="A399">
        <v>398</v>
      </c>
      <c r="B399" s="69">
        <v>1138</v>
      </c>
      <c r="D399">
        <f t="shared" si="12"/>
        <v>792070</v>
      </c>
      <c r="E399" s="70">
        <f t="shared" si="13"/>
        <v>696.0193321616872</v>
      </c>
    </row>
    <row r="400" spans="1:5">
      <c r="A400">
        <v>399</v>
      </c>
      <c r="B400" s="69">
        <v>1141</v>
      </c>
      <c r="D400">
        <f t="shared" si="12"/>
        <v>796055</v>
      </c>
      <c r="E400" s="70">
        <f t="shared" si="13"/>
        <v>697.68185801928132</v>
      </c>
    </row>
    <row r="401" spans="1:5">
      <c r="A401">
        <v>400</v>
      </c>
      <c r="B401" s="69">
        <v>1144</v>
      </c>
      <c r="D401">
        <f t="shared" si="12"/>
        <v>800050</v>
      </c>
      <c r="E401" s="70">
        <f t="shared" si="13"/>
        <v>699.34440559440554</v>
      </c>
    </row>
    <row r="402" spans="1:5">
      <c r="A402">
        <v>401</v>
      </c>
      <c r="B402" s="69">
        <v>1147</v>
      </c>
      <c r="D402">
        <f t="shared" si="12"/>
        <v>804055</v>
      </c>
      <c r="E402" s="70">
        <f t="shared" si="13"/>
        <v>701.00697471665217</v>
      </c>
    </row>
    <row r="403" spans="1:5">
      <c r="A403">
        <v>402</v>
      </c>
      <c r="B403" s="69">
        <v>1150</v>
      </c>
      <c r="D403">
        <f t="shared" si="12"/>
        <v>808070</v>
      </c>
      <c r="E403" s="70">
        <f t="shared" si="13"/>
        <v>702.66956521739132</v>
      </c>
    </row>
    <row r="404" spans="1:5">
      <c r="A404">
        <v>403</v>
      </c>
      <c r="B404" s="69">
        <v>1153</v>
      </c>
      <c r="D404">
        <f t="shared" si="12"/>
        <v>812095</v>
      </c>
      <c r="E404" s="70">
        <f t="shared" si="13"/>
        <v>704.33217692974847</v>
      </c>
    </row>
    <row r="405" spans="1:5">
      <c r="A405">
        <v>404</v>
      </c>
      <c r="B405" s="69">
        <v>1156</v>
      </c>
      <c r="D405">
        <f t="shared" si="12"/>
        <v>816130</v>
      </c>
      <c r="E405" s="70">
        <f t="shared" si="13"/>
        <v>705.99480968858131</v>
      </c>
    </row>
    <row r="406" spans="1:5">
      <c r="A406">
        <v>405</v>
      </c>
      <c r="B406" s="69">
        <v>1159</v>
      </c>
      <c r="D406">
        <f t="shared" si="12"/>
        <v>820175</v>
      </c>
      <c r="E406" s="70">
        <f t="shared" si="13"/>
        <v>707.65746333045729</v>
      </c>
    </row>
    <row r="407" spans="1:5">
      <c r="A407">
        <v>406</v>
      </c>
      <c r="B407" s="69">
        <v>1162</v>
      </c>
      <c r="D407">
        <f t="shared" si="12"/>
        <v>824230</v>
      </c>
      <c r="E407" s="70">
        <f t="shared" si="13"/>
        <v>709.32013769363164</v>
      </c>
    </row>
    <row r="408" spans="1:5">
      <c r="A408">
        <v>407</v>
      </c>
      <c r="B408" s="69">
        <v>1165</v>
      </c>
      <c r="D408">
        <f t="shared" si="12"/>
        <v>828295</v>
      </c>
      <c r="E408" s="70">
        <f t="shared" si="13"/>
        <v>710.98283261802578</v>
      </c>
    </row>
    <row r="409" spans="1:5">
      <c r="A409">
        <v>408</v>
      </c>
      <c r="B409" s="69">
        <v>1168</v>
      </c>
      <c r="D409">
        <f t="shared" si="12"/>
        <v>832370</v>
      </c>
      <c r="E409" s="70">
        <f t="shared" si="13"/>
        <v>712.64554794520552</v>
      </c>
    </row>
    <row r="410" spans="1:5">
      <c r="A410">
        <v>409</v>
      </c>
      <c r="B410" s="69">
        <v>1171</v>
      </c>
      <c r="D410">
        <f t="shared" si="12"/>
        <v>836455</v>
      </c>
      <c r="E410" s="70">
        <f t="shared" si="13"/>
        <v>714.30828351836033</v>
      </c>
    </row>
    <row r="411" spans="1:5">
      <c r="A411">
        <v>410</v>
      </c>
      <c r="B411" s="69">
        <v>1174</v>
      </c>
      <c r="D411">
        <f t="shared" si="12"/>
        <v>840550</v>
      </c>
      <c r="E411" s="70">
        <f t="shared" si="13"/>
        <v>715.97103918228277</v>
      </c>
    </row>
    <row r="412" spans="1:5">
      <c r="A412">
        <v>411</v>
      </c>
      <c r="B412" s="69">
        <v>1177</v>
      </c>
      <c r="D412">
        <f t="shared" si="12"/>
        <v>844655</v>
      </c>
      <c r="E412" s="70">
        <f t="shared" si="13"/>
        <v>717.63381478334747</v>
      </c>
    </row>
    <row r="413" spans="1:5">
      <c r="A413">
        <v>412</v>
      </c>
      <c r="B413" s="69">
        <v>1180</v>
      </c>
      <c r="D413">
        <f t="shared" si="12"/>
        <v>848770</v>
      </c>
      <c r="E413" s="70">
        <f t="shared" si="13"/>
        <v>719.29661016949149</v>
      </c>
    </row>
    <row r="414" spans="1:5">
      <c r="A414">
        <v>413</v>
      </c>
      <c r="B414" s="69">
        <v>1183</v>
      </c>
      <c r="D414">
        <f t="shared" si="12"/>
        <v>852895</v>
      </c>
      <c r="E414" s="70">
        <f t="shared" si="13"/>
        <v>720.95942519019445</v>
      </c>
    </row>
    <row r="415" spans="1:5">
      <c r="A415">
        <v>414</v>
      </c>
      <c r="B415" s="69">
        <v>1186</v>
      </c>
      <c r="D415">
        <f t="shared" si="12"/>
        <v>857030</v>
      </c>
      <c r="E415" s="70">
        <f t="shared" si="13"/>
        <v>722.62225969645874</v>
      </c>
    </row>
    <row r="416" spans="1:5">
      <c r="A416">
        <v>415</v>
      </c>
      <c r="B416" s="69">
        <v>1189</v>
      </c>
      <c r="D416">
        <f t="shared" si="12"/>
        <v>861175</v>
      </c>
      <c r="E416" s="70">
        <f t="shared" si="13"/>
        <v>724.28511354079058</v>
      </c>
    </row>
    <row r="417" spans="1:5">
      <c r="A417">
        <v>416</v>
      </c>
      <c r="B417" s="69">
        <v>1192</v>
      </c>
      <c r="D417">
        <f t="shared" si="12"/>
        <v>865330</v>
      </c>
      <c r="E417" s="70">
        <f t="shared" si="13"/>
        <v>725.94798657718115</v>
      </c>
    </row>
    <row r="418" spans="1:5">
      <c r="A418">
        <v>417</v>
      </c>
      <c r="B418" s="69">
        <v>1195</v>
      </c>
      <c r="D418">
        <f t="shared" si="12"/>
        <v>869495</v>
      </c>
      <c r="E418" s="70">
        <f t="shared" si="13"/>
        <v>727.6108786610879</v>
      </c>
    </row>
    <row r="419" spans="1:5">
      <c r="A419">
        <v>418</v>
      </c>
      <c r="B419" s="69">
        <v>1198</v>
      </c>
      <c r="D419">
        <f t="shared" si="12"/>
        <v>873670</v>
      </c>
      <c r="E419" s="70">
        <f t="shared" si="13"/>
        <v>729.27378964941568</v>
      </c>
    </row>
    <row r="420" spans="1:5">
      <c r="A420">
        <v>419</v>
      </c>
      <c r="B420" s="69">
        <v>1201</v>
      </c>
      <c r="D420">
        <f t="shared" si="12"/>
        <v>877855</v>
      </c>
      <c r="E420" s="70">
        <f t="shared" si="13"/>
        <v>730.93671940049956</v>
      </c>
    </row>
    <row r="421" spans="1:5">
      <c r="A421">
        <v>420</v>
      </c>
      <c r="B421" s="69">
        <v>1204</v>
      </c>
      <c r="D421">
        <f t="shared" si="12"/>
        <v>882050</v>
      </c>
      <c r="E421" s="70">
        <f t="shared" si="13"/>
        <v>732.59966777408636</v>
      </c>
    </row>
    <row r="422" spans="1:5">
      <c r="A422">
        <v>421</v>
      </c>
      <c r="B422" s="69">
        <v>1207</v>
      </c>
      <c r="D422">
        <f t="shared" si="12"/>
        <v>886255</v>
      </c>
      <c r="E422" s="70">
        <f t="shared" si="13"/>
        <v>734.26263463131727</v>
      </c>
    </row>
    <row r="423" spans="1:5">
      <c r="A423">
        <v>422</v>
      </c>
      <c r="B423" s="69">
        <v>1210</v>
      </c>
      <c r="D423">
        <f t="shared" si="12"/>
        <v>890470</v>
      </c>
      <c r="E423" s="70">
        <f t="shared" si="13"/>
        <v>735.92561983471069</v>
      </c>
    </row>
    <row r="424" spans="1:5">
      <c r="A424">
        <v>423</v>
      </c>
      <c r="B424" s="69">
        <v>1213</v>
      </c>
      <c r="D424">
        <f t="shared" si="12"/>
        <v>894695</v>
      </c>
      <c r="E424" s="70">
        <f t="shared" si="13"/>
        <v>737.58862324814504</v>
      </c>
    </row>
    <row r="425" spans="1:5">
      <c r="A425">
        <v>424</v>
      </c>
      <c r="B425" s="69">
        <v>1216</v>
      </c>
      <c r="D425">
        <f t="shared" si="12"/>
        <v>898930</v>
      </c>
      <c r="E425" s="70">
        <f t="shared" si="13"/>
        <v>739.25164473684208</v>
      </c>
    </row>
    <row r="426" spans="1:5">
      <c r="A426">
        <v>425</v>
      </c>
      <c r="B426" s="69">
        <v>1219</v>
      </c>
      <c r="D426">
        <f t="shared" si="12"/>
        <v>903175</v>
      </c>
      <c r="E426" s="70">
        <f t="shared" si="13"/>
        <v>740.91468416735029</v>
      </c>
    </row>
    <row r="427" spans="1:5">
      <c r="A427">
        <v>426</v>
      </c>
      <c r="B427" s="69">
        <v>1222</v>
      </c>
      <c r="D427">
        <f t="shared" si="12"/>
        <v>907430</v>
      </c>
      <c r="E427" s="70">
        <f t="shared" si="13"/>
        <v>742.57774140752861</v>
      </c>
    </row>
    <row r="428" spans="1:5">
      <c r="A428">
        <v>427</v>
      </c>
      <c r="B428" s="69">
        <v>1225</v>
      </c>
      <c r="D428">
        <f t="shared" si="12"/>
        <v>911695</v>
      </c>
      <c r="E428" s="70">
        <f t="shared" si="13"/>
        <v>744.24081632653065</v>
      </c>
    </row>
    <row r="429" spans="1:5">
      <c r="A429">
        <v>428</v>
      </c>
      <c r="B429" s="69">
        <v>1228</v>
      </c>
      <c r="D429">
        <f t="shared" si="12"/>
        <v>915970</v>
      </c>
      <c r="E429" s="70">
        <f t="shared" si="13"/>
        <v>745.90390879478832</v>
      </c>
    </row>
    <row r="430" spans="1:5">
      <c r="A430">
        <v>429</v>
      </c>
      <c r="B430" s="69">
        <v>1231</v>
      </c>
      <c r="D430">
        <f t="shared" si="12"/>
        <v>920255</v>
      </c>
      <c r="E430" s="70">
        <f t="shared" si="13"/>
        <v>747.56701868399671</v>
      </c>
    </row>
    <row r="431" spans="1:5">
      <c r="A431">
        <v>430</v>
      </c>
      <c r="B431" s="69">
        <v>1234</v>
      </c>
      <c r="D431">
        <f t="shared" si="12"/>
        <v>924550</v>
      </c>
      <c r="E431" s="70">
        <f t="shared" si="13"/>
        <v>749.23014586709883</v>
      </c>
    </row>
    <row r="432" spans="1:5">
      <c r="A432">
        <v>431</v>
      </c>
      <c r="B432" s="69">
        <v>1237</v>
      </c>
      <c r="D432">
        <f t="shared" si="12"/>
        <v>928855</v>
      </c>
      <c r="E432" s="70">
        <f t="shared" si="13"/>
        <v>750.89329021826995</v>
      </c>
    </row>
    <row r="433" spans="1:5">
      <c r="A433">
        <v>432</v>
      </c>
      <c r="B433" s="69">
        <v>1240</v>
      </c>
      <c r="D433">
        <f t="shared" si="12"/>
        <v>933170</v>
      </c>
      <c r="E433" s="70">
        <f t="shared" si="13"/>
        <v>752.55645161290317</v>
      </c>
    </row>
    <row r="434" spans="1:5">
      <c r="A434">
        <v>433</v>
      </c>
      <c r="B434" s="69">
        <v>1243</v>
      </c>
      <c r="D434">
        <f t="shared" si="12"/>
        <v>937495</v>
      </c>
      <c r="E434" s="70">
        <f t="shared" si="13"/>
        <v>754.2196299275945</v>
      </c>
    </row>
    <row r="435" spans="1:5">
      <c r="A435">
        <v>434</v>
      </c>
      <c r="B435" s="69">
        <v>1246</v>
      </c>
      <c r="D435">
        <f t="shared" si="12"/>
        <v>941830</v>
      </c>
      <c r="E435" s="70">
        <f t="shared" si="13"/>
        <v>755.88282504012841</v>
      </c>
    </row>
    <row r="436" spans="1:5">
      <c r="A436">
        <v>435</v>
      </c>
      <c r="B436" s="69">
        <v>1249</v>
      </c>
      <c r="D436">
        <f t="shared" si="12"/>
        <v>946175</v>
      </c>
      <c r="E436" s="70">
        <f t="shared" si="13"/>
        <v>757.54603682946356</v>
      </c>
    </row>
    <row r="437" spans="1:5">
      <c r="A437">
        <v>436</v>
      </c>
      <c r="B437" s="69">
        <v>1252</v>
      </c>
      <c r="D437">
        <f t="shared" si="12"/>
        <v>950530</v>
      </c>
      <c r="E437" s="70">
        <f t="shared" si="13"/>
        <v>759.20926517571888</v>
      </c>
    </row>
    <row r="438" spans="1:5">
      <c r="A438">
        <v>437</v>
      </c>
      <c r="B438" s="69">
        <v>1255</v>
      </c>
      <c r="D438">
        <f t="shared" si="12"/>
        <v>954895</v>
      </c>
      <c r="E438" s="70">
        <f t="shared" si="13"/>
        <v>760.87250996015939</v>
      </c>
    </row>
    <row r="439" spans="1:5">
      <c r="A439">
        <v>438</v>
      </c>
      <c r="B439" s="69">
        <v>1258</v>
      </c>
      <c r="D439">
        <f t="shared" si="12"/>
        <v>959270</v>
      </c>
      <c r="E439" s="70">
        <f t="shared" si="13"/>
        <v>762.53577106518287</v>
      </c>
    </row>
    <row r="440" spans="1:5">
      <c r="A440">
        <v>439</v>
      </c>
      <c r="B440" s="69">
        <v>1261</v>
      </c>
      <c r="D440">
        <f t="shared" si="12"/>
        <v>963655</v>
      </c>
      <c r="E440" s="70">
        <f t="shared" si="13"/>
        <v>764.19904837430613</v>
      </c>
    </row>
    <row r="441" spans="1:5">
      <c r="A441">
        <v>440</v>
      </c>
      <c r="B441" s="69">
        <v>1264</v>
      </c>
      <c r="D441">
        <f t="shared" si="12"/>
        <v>968050</v>
      </c>
      <c r="E441" s="70">
        <f t="shared" si="13"/>
        <v>765.86234177215192</v>
      </c>
    </row>
    <row r="442" spans="1:5">
      <c r="A442">
        <v>441</v>
      </c>
      <c r="B442" s="69">
        <v>1267</v>
      </c>
      <c r="D442">
        <f t="shared" si="12"/>
        <v>972455</v>
      </c>
      <c r="E442" s="70">
        <f t="shared" si="13"/>
        <v>767.52565114443564</v>
      </c>
    </row>
    <row r="443" spans="1:5">
      <c r="A443">
        <v>442</v>
      </c>
      <c r="B443" s="69">
        <v>1270</v>
      </c>
      <c r="D443">
        <f t="shared" si="12"/>
        <v>976870</v>
      </c>
      <c r="E443" s="70">
        <f t="shared" si="13"/>
        <v>769.18897637795271</v>
      </c>
    </row>
    <row r="444" spans="1:5">
      <c r="A444">
        <v>443</v>
      </c>
      <c r="B444" s="69">
        <v>1273</v>
      </c>
      <c r="D444">
        <f t="shared" si="12"/>
        <v>981295</v>
      </c>
      <c r="E444" s="70">
        <f t="shared" si="13"/>
        <v>770.85231736056562</v>
      </c>
    </row>
    <row r="445" spans="1:5">
      <c r="A445">
        <v>444</v>
      </c>
      <c r="B445" s="69">
        <v>1276</v>
      </c>
      <c r="D445">
        <f t="shared" si="12"/>
        <v>985730</v>
      </c>
      <c r="E445" s="70">
        <f t="shared" si="13"/>
        <v>772.51567398119118</v>
      </c>
    </row>
    <row r="446" spans="1:5">
      <c r="A446">
        <v>445</v>
      </c>
      <c r="B446" s="69">
        <v>1279</v>
      </c>
      <c r="D446">
        <f t="shared" si="12"/>
        <v>990175</v>
      </c>
      <c r="E446" s="70">
        <f t="shared" si="13"/>
        <v>774.17904612978884</v>
      </c>
    </row>
    <row r="447" spans="1:5">
      <c r="A447">
        <v>446</v>
      </c>
      <c r="B447" s="69">
        <v>1282</v>
      </c>
      <c r="D447">
        <f t="shared" si="12"/>
        <v>994630</v>
      </c>
      <c r="E447" s="70">
        <f t="shared" si="13"/>
        <v>775.84243369734793</v>
      </c>
    </row>
    <row r="448" spans="1:5">
      <c r="A448">
        <v>447</v>
      </c>
      <c r="B448" s="69">
        <v>1285</v>
      </c>
      <c r="D448">
        <f t="shared" si="12"/>
        <v>999095</v>
      </c>
      <c r="E448" s="70">
        <f t="shared" si="13"/>
        <v>777.50583657587549</v>
      </c>
    </row>
    <row r="449" spans="1:5">
      <c r="A449">
        <v>448</v>
      </c>
      <c r="B449" s="69">
        <v>1288</v>
      </c>
      <c r="D449">
        <f t="shared" si="12"/>
        <v>1003570</v>
      </c>
      <c r="E449" s="70">
        <f t="shared" si="13"/>
        <v>779.16925465838506</v>
      </c>
    </row>
    <row r="450" spans="1:5">
      <c r="A450">
        <v>449</v>
      </c>
      <c r="B450" s="69">
        <v>1291</v>
      </c>
      <c r="D450">
        <f t="shared" si="12"/>
        <v>1008055</v>
      </c>
      <c r="E450" s="70">
        <f t="shared" si="13"/>
        <v>780.83268783888457</v>
      </c>
    </row>
    <row r="451" spans="1:5">
      <c r="A451">
        <v>450</v>
      </c>
      <c r="B451" s="69">
        <v>1294</v>
      </c>
      <c r="D451">
        <f t="shared" ref="D451:D514" si="14">50+5*(A451*A451)</f>
        <v>1012550</v>
      </c>
      <c r="E451" s="70">
        <f t="shared" ref="E451:E514" si="15">D451/B451</f>
        <v>782.49613601236479</v>
      </c>
    </row>
    <row r="452" spans="1:5">
      <c r="A452">
        <v>451</v>
      </c>
      <c r="B452" s="69">
        <v>1297</v>
      </c>
      <c r="D452">
        <f t="shared" si="14"/>
        <v>1017055</v>
      </c>
      <c r="E452" s="70">
        <f t="shared" si="15"/>
        <v>784.15959907478793</v>
      </c>
    </row>
    <row r="453" spans="1:5">
      <c r="A453">
        <v>452</v>
      </c>
      <c r="B453" s="69">
        <v>1300</v>
      </c>
      <c r="D453">
        <f t="shared" si="14"/>
        <v>1021570</v>
      </c>
      <c r="E453" s="70">
        <f t="shared" si="15"/>
        <v>785.82307692307688</v>
      </c>
    </row>
    <row r="454" spans="1:5">
      <c r="A454">
        <v>453</v>
      </c>
      <c r="B454" s="69">
        <v>1303</v>
      </c>
      <c r="D454">
        <f t="shared" si="14"/>
        <v>1026095</v>
      </c>
      <c r="E454" s="70">
        <f t="shared" si="15"/>
        <v>787.48656945510356</v>
      </c>
    </row>
    <row r="455" spans="1:5">
      <c r="A455">
        <v>454</v>
      </c>
      <c r="B455" s="69">
        <v>1306</v>
      </c>
      <c r="D455">
        <f t="shared" si="14"/>
        <v>1030630</v>
      </c>
      <c r="E455" s="70">
        <f t="shared" si="15"/>
        <v>789.15007656967839</v>
      </c>
    </row>
    <row r="456" spans="1:5">
      <c r="A456">
        <v>455</v>
      </c>
      <c r="B456" s="69">
        <v>1309</v>
      </c>
      <c r="D456">
        <f t="shared" si="14"/>
        <v>1035175</v>
      </c>
      <c r="E456" s="70">
        <f t="shared" si="15"/>
        <v>790.81359816653935</v>
      </c>
    </row>
    <row r="457" spans="1:5">
      <c r="A457">
        <v>456</v>
      </c>
      <c r="B457" s="69">
        <v>1312</v>
      </c>
      <c r="D457">
        <f t="shared" si="14"/>
        <v>1039730</v>
      </c>
      <c r="E457" s="70">
        <f t="shared" si="15"/>
        <v>792.47713414634143</v>
      </c>
    </row>
    <row r="458" spans="1:5">
      <c r="A458">
        <v>457</v>
      </c>
      <c r="B458" s="69">
        <v>1315</v>
      </c>
      <c r="D458">
        <f t="shared" si="14"/>
        <v>1044295</v>
      </c>
      <c r="E458" s="70">
        <f t="shared" si="15"/>
        <v>794.14068441064637</v>
      </c>
    </row>
    <row r="459" spans="1:5">
      <c r="A459">
        <v>458</v>
      </c>
      <c r="B459" s="69">
        <v>1318</v>
      </c>
      <c r="D459">
        <f t="shared" si="14"/>
        <v>1048870</v>
      </c>
      <c r="E459" s="70">
        <f t="shared" si="15"/>
        <v>795.80424886191201</v>
      </c>
    </row>
    <row r="460" spans="1:5">
      <c r="A460">
        <v>459</v>
      </c>
      <c r="B460" s="69">
        <v>1321</v>
      </c>
      <c r="D460">
        <f t="shared" si="14"/>
        <v>1053455</v>
      </c>
      <c r="E460" s="70">
        <f t="shared" si="15"/>
        <v>797.46782740348226</v>
      </c>
    </row>
    <row r="461" spans="1:5">
      <c r="A461">
        <v>460</v>
      </c>
      <c r="B461" s="69">
        <v>1324</v>
      </c>
      <c r="D461">
        <f t="shared" si="14"/>
        <v>1058050</v>
      </c>
      <c r="E461" s="70">
        <f t="shared" si="15"/>
        <v>799.13141993957709</v>
      </c>
    </row>
    <row r="462" spans="1:5">
      <c r="A462">
        <v>461</v>
      </c>
      <c r="B462" s="69">
        <v>1327</v>
      </c>
      <c r="D462">
        <f t="shared" si="14"/>
        <v>1062655</v>
      </c>
      <c r="E462" s="70">
        <f t="shared" si="15"/>
        <v>800.79502637528265</v>
      </c>
    </row>
    <row r="463" spans="1:5">
      <c r="A463">
        <v>462</v>
      </c>
      <c r="B463" s="69">
        <v>1330</v>
      </c>
      <c r="D463">
        <f t="shared" si="14"/>
        <v>1067270</v>
      </c>
      <c r="E463" s="70">
        <f t="shared" si="15"/>
        <v>802.45864661654139</v>
      </c>
    </row>
    <row r="464" spans="1:5">
      <c r="A464">
        <v>463</v>
      </c>
      <c r="B464" s="69">
        <v>1333</v>
      </c>
      <c r="D464">
        <f t="shared" si="14"/>
        <v>1071895</v>
      </c>
      <c r="E464" s="70">
        <f t="shared" si="15"/>
        <v>804.12228057014249</v>
      </c>
    </row>
    <row r="465" spans="1:5">
      <c r="A465">
        <v>464</v>
      </c>
      <c r="B465" s="69">
        <v>1336</v>
      </c>
      <c r="D465">
        <f t="shared" si="14"/>
        <v>1076530</v>
      </c>
      <c r="E465" s="70">
        <f t="shared" si="15"/>
        <v>805.78592814371257</v>
      </c>
    </row>
    <row r="466" spans="1:5">
      <c r="A466">
        <v>465</v>
      </c>
      <c r="B466" s="69">
        <v>1339</v>
      </c>
      <c r="D466">
        <f t="shared" si="14"/>
        <v>1081175</v>
      </c>
      <c r="E466" s="70">
        <f t="shared" si="15"/>
        <v>807.44958924570574</v>
      </c>
    </row>
    <row r="467" spans="1:5">
      <c r="A467">
        <v>466</v>
      </c>
      <c r="B467" s="69">
        <v>1342</v>
      </c>
      <c r="D467">
        <f t="shared" si="14"/>
        <v>1085830</v>
      </c>
      <c r="E467" s="70">
        <f t="shared" si="15"/>
        <v>809.11326378539491</v>
      </c>
    </row>
    <row r="468" spans="1:5">
      <c r="A468">
        <v>467</v>
      </c>
      <c r="B468" s="69">
        <v>1345</v>
      </c>
      <c r="D468">
        <f t="shared" si="14"/>
        <v>1090495</v>
      </c>
      <c r="E468" s="70">
        <f t="shared" si="15"/>
        <v>810.77695167286242</v>
      </c>
    </row>
    <row r="469" spans="1:5">
      <c r="A469">
        <v>468</v>
      </c>
      <c r="B469" s="69">
        <v>1348</v>
      </c>
      <c r="D469">
        <f t="shared" si="14"/>
        <v>1095170</v>
      </c>
      <c r="E469" s="70">
        <f t="shared" si="15"/>
        <v>812.44065281899111</v>
      </c>
    </row>
    <row r="470" spans="1:5">
      <c r="A470">
        <v>469</v>
      </c>
      <c r="B470" s="69">
        <v>1351</v>
      </c>
      <c r="D470">
        <f t="shared" si="14"/>
        <v>1099855</v>
      </c>
      <c r="E470" s="70">
        <f t="shared" si="15"/>
        <v>814.10436713545516</v>
      </c>
    </row>
    <row r="471" spans="1:5">
      <c r="A471">
        <v>470</v>
      </c>
      <c r="B471" s="69">
        <v>1354</v>
      </c>
      <c r="D471">
        <f t="shared" si="14"/>
        <v>1104550</v>
      </c>
      <c r="E471" s="70">
        <f t="shared" si="15"/>
        <v>815.76809453471196</v>
      </c>
    </row>
    <row r="472" spans="1:5">
      <c r="A472">
        <v>471</v>
      </c>
      <c r="B472" s="69">
        <v>1357</v>
      </c>
      <c r="D472">
        <f t="shared" si="14"/>
        <v>1109255</v>
      </c>
      <c r="E472" s="70">
        <f t="shared" si="15"/>
        <v>817.43183492999265</v>
      </c>
    </row>
    <row r="473" spans="1:5">
      <c r="A473">
        <v>472</v>
      </c>
      <c r="B473" s="69">
        <v>1360</v>
      </c>
      <c r="D473">
        <f t="shared" si="14"/>
        <v>1113970</v>
      </c>
      <c r="E473" s="70">
        <f t="shared" si="15"/>
        <v>819.09558823529414</v>
      </c>
    </row>
    <row r="474" spans="1:5">
      <c r="A474">
        <v>473</v>
      </c>
      <c r="B474" s="69">
        <v>1363</v>
      </c>
      <c r="D474">
        <f t="shared" si="14"/>
        <v>1118695</v>
      </c>
      <c r="E474" s="70">
        <f t="shared" si="15"/>
        <v>820.75935436537054</v>
      </c>
    </row>
    <row r="475" spans="1:5">
      <c r="A475">
        <v>474</v>
      </c>
      <c r="B475" s="69">
        <v>1366</v>
      </c>
      <c r="D475">
        <f t="shared" si="14"/>
        <v>1123430</v>
      </c>
      <c r="E475" s="70">
        <f t="shared" si="15"/>
        <v>822.42313323572478</v>
      </c>
    </row>
    <row r="476" spans="1:5">
      <c r="A476">
        <v>475</v>
      </c>
      <c r="B476" s="69">
        <v>1369</v>
      </c>
      <c r="D476">
        <f t="shared" si="14"/>
        <v>1128175</v>
      </c>
      <c r="E476" s="70">
        <f t="shared" si="15"/>
        <v>824.08692476260046</v>
      </c>
    </row>
    <row r="477" spans="1:5">
      <c r="A477">
        <v>476</v>
      </c>
      <c r="B477" s="69">
        <v>1372</v>
      </c>
      <c r="D477">
        <f t="shared" si="14"/>
        <v>1132930</v>
      </c>
      <c r="E477" s="70">
        <f t="shared" si="15"/>
        <v>825.7507288629738</v>
      </c>
    </row>
    <row r="478" spans="1:5">
      <c r="A478">
        <v>477</v>
      </c>
      <c r="B478" s="69">
        <v>1375</v>
      </c>
      <c r="D478">
        <f t="shared" si="14"/>
        <v>1137695</v>
      </c>
      <c r="E478" s="70">
        <f t="shared" si="15"/>
        <v>827.41454545454542</v>
      </c>
    </row>
    <row r="479" spans="1:5">
      <c r="A479">
        <v>478</v>
      </c>
      <c r="B479" s="69">
        <v>1378</v>
      </c>
      <c r="D479">
        <f t="shared" si="14"/>
        <v>1142470</v>
      </c>
      <c r="E479" s="70">
        <f t="shared" si="15"/>
        <v>829.07837445573296</v>
      </c>
    </row>
    <row r="480" spans="1:5">
      <c r="A480">
        <v>479</v>
      </c>
      <c r="B480" s="69">
        <v>1381</v>
      </c>
      <c r="D480">
        <f t="shared" si="14"/>
        <v>1147255</v>
      </c>
      <c r="E480" s="70">
        <f t="shared" si="15"/>
        <v>830.74221578566255</v>
      </c>
    </row>
    <row r="481" spans="1:5">
      <c r="A481">
        <v>480</v>
      </c>
      <c r="B481" s="69">
        <v>1384</v>
      </c>
      <c r="D481">
        <f t="shared" si="14"/>
        <v>1152050</v>
      </c>
      <c r="E481" s="70">
        <f t="shared" si="15"/>
        <v>832.40606936416179</v>
      </c>
    </row>
    <row r="482" spans="1:5">
      <c r="A482">
        <v>481</v>
      </c>
      <c r="B482" s="69">
        <v>1387</v>
      </c>
      <c r="D482">
        <f t="shared" si="14"/>
        <v>1156855</v>
      </c>
      <c r="E482" s="70">
        <f t="shared" si="15"/>
        <v>834.06993511175199</v>
      </c>
    </row>
    <row r="483" spans="1:5">
      <c r="A483">
        <v>482</v>
      </c>
      <c r="B483" s="69">
        <v>1390</v>
      </c>
      <c r="D483">
        <f t="shared" si="14"/>
        <v>1161670</v>
      </c>
      <c r="E483" s="70">
        <f t="shared" si="15"/>
        <v>835.73381294964031</v>
      </c>
    </row>
    <row r="484" spans="1:5">
      <c r="A484">
        <v>483</v>
      </c>
      <c r="B484" s="69">
        <v>1393</v>
      </c>
      <c r="D484">
        <f t="shared" si="14"/>
        <v>1166495</v>
      </c>
      <c r="E484" s="70">
        <f t="shared" si="15"/>
        <v>837.39770279971287</v>
      </c>
    </row>
    <row r="485" spans="1:5">
      <c r="A485">
        <v>484</v>
      </c>
      <c r="B485" s="69">
        <v>1396</v>
      </c>
      <c r="D485">
        <f t="shared" si="14"/>
        <v>1171330</v>
      </c>
      <c r="E485" s="70">
        <f t="shared" si="15"/>
        <v>839.06160458452723</v>
      </c>
    </row>
    <row r="486" spans="1:5">
      <c r="A486">
        <v>485</v>
      </c>
      <c r="B486" s="69">
        <v>1399</v>
      </c>
      <c r="D486">
        <f t="shared" si="14"/>
        <v>1176175</v>
      </c>
      <c r="E486" s="70">
        <f t="shared" si="15"/>
        <v>840.7255182273052</v>
      </c>
    </row>
    <row r="487" spans="1:5">
      <c r="A487">
        <v>486</v>
      </c>
      <c r="B487" s="69">
        <v>1402</v>
      </c>
      <c r="D487">
        <f t="shared" si="14"/>
        <v>1181030</v>
      </c>
      <c r="E487" s="70">
        <f t="shared" si="15"/>
        <v>842.38944365192583</v>
      </c>
    </row>
    <row r="488" spans="1:5">
      <c r="A488">
        <v>487</v>
      </c>
      <c r="B488" s="69">
        <v>1405</v>
      </c>
      <c r="D488">
        <f t="shared" si="14"/>
        <v>1185895</v>
      </c>
      <c r="E488" s="70">
        <f t="shared" si="15"/>
        <v>844.05338078291811</v>
      </c>
    </row>
    <row r="489" spans="1:5">
      <c r="A489">
        <v>488</v>
      </c>
      <c r="B489" s="69">
        <v>1408</v>
      </c>
      <c r="D489">
        <f t="shared" si="14"/>
        <v>1190770</v>
      </c>
      <c r="E489" s="70">
        <f t="shared" si="15"/>
        <v>845.7173295454545</v>
      </c>
    </row>
    <row r="490" spans="1:5">
      <c r="A490">
        <v>489</v>
      </c>
      <c r="B490" s="69">
        <v>1411</v>
      </c>
      <c r="D490">
        <f t="shared" si="14"/>
        <v>1195655</v>
      </c>
      <c r="E490" s="70">
        <f t="shared" si="15"/>
        <v>847.38128986534377</v>
      </c>
    </row>
    <row r="491" spans="1:5">
      <c r="A491">
        <v>490</v>
      </c>
      <c r="B491" s="69">
        <v>1414</v>
      </c>
      <c r="D491">
        <f t="shared" si="14"/>
        <v>1200550</v>
      </c>
      <c r="E491" s="70">
        <f t="shared" si="15"/>
        <v>849.04526166902406</v>
      </c>
    </row>
    <row r="492" spans="1:5">
      <c r="A492">
        <v>491</v>
      </c>
      <c r="B492" s="69">
        <v>1417</v>
      </c>
      <c r="D492">
        <f t="shared" si="14"/>
        <v>1205455</v>
      </c>
      <c r="E492" s="70">
        <f t="shared" si="15"/>
        <v>850.70924488355683</v>
      </c>
    </row>
    <row r="493" spans="1:5">
      <c r="A493">
        <v>492</v>
      </c>
      <c r="B493" s="69">
        <v>1420</v>
      </c>
      <c r="D493">
        <f t="shared" si="14"/>
        <v>1210370</v>
      </c>
      <c r="E493" s="70">
        <f t="shared" si="15"/>
        <v>852.37323943661977</v>
      </c>
    </row>
    <row r="494" spans="1:5">
      <c r="A494">
        <v>493</v>
      </c>
      <c r="B494" s="69">
        <v>1423</v>
      </c>
      <c r="D494">
        <f t="shared" si="14"/>
        <v>1215295</v>
      </c>
      <c r="E494" s="70">
        <f t="shared" si="15"/>
        <v>854.03724525650034</v>
      </c>
    </row>
    <row r="495" spans="1:5">
      <c r="A495">
        <v>494</v>
      </c>
      <c r="B495" s="69">
        <v>1426</v>
      </c>
      <c r="D495">
        <f t="shared" si="14"/>
        <v>1220230</v>
      </c>
      <c r="E495" s="70">
        <f t="shared" si="15"/>
        <v>855.70126227208971</v>
      </c>
    </row>
    <row r="496" spans="1:5">
      <c r="A496">
        <v>495</v>
      </c>
      <c r="B496" s="69">
        <v>1429</v>
      </c>
      <c r="D496">
        <f t="shared" si="14"/>
        <v>1225175</v>
      </c>
      <c r="E496" s="70">
        <f t="shared" si="15"/>
        <v>857.36529041287611</v>
      </c>
    </row>
    <row r="497" spans="1:5">
      <c r="A497">
        <v>496</v>
      </c>
      <c r="B497" s="69">
        <v>1432</v>
      </c>
      <c r="D497">
        <f t="shared" si="14"/>
        <v>1230130</v>
      </c>
      <c r="E497" s="70">
        <f t="shared" si="15"/>
        <v>859.0293296089385</v>
      </c>
    </row>
    <row r="498" spans="1:5">
      <c r="A498">
        <v>497</v>
      </c>
      <c r="B498" s="69">
        <v>1435</v>
      </c>
      <c r="D498">
        <f t="shared" si="14"/>
        <v>1235095</v>
      </c>
      <c r="E498" s="70">
        <f t="shared" si="15"/>
        <v>860.69337979094075</v>
      </c>
    </row>
    <row r="499" spans="1:5">
      <c r="A499">
        <v>498</v>
      </c>
      <c r="B499" s="69">
        <v>1438</v>
      </c>
      <c r="D499">
        <f t="shared" si="14"/>
        <v>1240070</v>
      </c>
      <c r="E499" s="70">
        <f t="shared" si="15"/>
        <v>862.35744089012519</v>
      </c>
    </row>
    <row r="500" spans="1:5">
      <c r="A500">
        <v>499</v>
      </c>
      <c r="B500" s="69">
        <v>1441</v>
      </c>
      <c r="D500">
        <f t="shared" si="14"/>
        <v>1245055</v>
      </c>
      <c r="E500" s="70">
        <f t="shared" si="15"/>
        <v>864.02151283830676</v>
      </c>
    </row>
    <row r="501" spans="1:5">
      <c r="A501">
        <v>500</v>
      </c>
      <c r="B501" s="69">
        <v>1444</v>
      </c>
      <c r="D501">
        <f t="shared" si="14"/>
        <v>1250050</v>
      </c>
      <c r="E501" s="70">
        <f t="shared" si="15"/>
        <v>865.68559556786704</v>
      </c>
    </row>
    <row r="502" spans="1:5">
      <c r="A502">
        <v>501</v>
      </c>
      <c r="B502" s="69">
        <v>1447</v>
      </c>
      <c r="D502">
        <f t="shared" si="14"/>
        <v>1255055</v>
      </c>
      <c r="E502" s="70">
        <f t="shared" si="15"/>
        <v>867.34968901174841</v>
      </c>
    </row>
    <row r="503" spans="1:5">
      <c r="A503">
        <v>502</v>
      </c>
      <c r="B503" s="69">
        <v>1450</v>
      </c>
      <c r="D503">
        <f t="shared" si="14"/>
        <v>1260070</v>
      </c>
      <c r="E503" s="70">
        <f t="shared" si="15"/>
        <v>869.01379310344828</v>
      </c>
    </row>
    <row r="504" spans="1:5">
      <c r="A504">
        <v>503</v>
      </c>
      <c r="B504" s="69">
        <v>1453</v>
      </c>
      <c r="D504">
        <f t="shared" si="14"/>
        <v>1265095</v>
      </c>
      <c r="E504" s="70">
        <f t="shared" si="15"/>
        <v>870.67790777701305</v>
      </c>
    </row>
    <row r="505" spans="1:5">
      <c r="A505">
        <v>504</v>
      </c>
      <c r="B505" s="69">
        <v>1456</v>
      </c>
      <c r="D505">
        <f t="shared" si="14"/>
        <v>1270130</v>
      </c>
      <c r="E505" s="70">
        <f t="shared" si="15"/>
        <v>872.34203296703299</v>
      </c>
    </row>
    <row r="506" spans="1:5">
      <c r="A506">
        <v>505</v>
      </c>
      <c r="B506" s="69">
        <v>1459</v>
      </c>
      <c r="D506">
        <f t="shared" si="14"/>
        <v>1275175</v>
      </c>
      <c r="E506" s="70">
        <f t="shared" si="15"/>
        <v>874.00616860863602</v>
      </c>
    </row>
    <row r="507" spans="1:5">
      <c r="A507">
        <v>506</v>
      </c>
      <c r="B507" s="69">
        <v>1462</v>
      </c>
      <c r="D507">
        <f t="shared" si="14"/>
        <v>1280230</v>
      </c>
      <c r="E507" s="70">
        <f t="shared" si="15"/>
        <v>875.67031463748287</v>
      </c>
    </row>
    <row r="508" spans="1:5">
      <c r="A508">
        <v>507</v>
      </c>
      <c r="B508" s="69">
        <v>1465</v>
      </c>
      <c r="D508">
        <f t="shared" si="14"/>
        <v>1285295</v>
      </c>
      <c r="E508" s="70">
        <f t="shared" si="15"/>
        <v>877.33447098976114</v>
      </c>
    </row>
    <row r="509" spans="1:5">
      <c r="A509">
        <v>508</v>
      </c>
      <c r="B509" s="69">
        <v>1468</v>
      </c>
      <c r="D509">
        <f t="shared" si="14"/>
        <v>1290370</v>
      </c>
      <c r="E509" s="70">
        <f t="shared" si="15"/>
        <v>878.99863760217988</v>
      </c>
    </row>
    <row r="510" spans="1:5">
      <c r="A510">
        <v>509</v>
      </c>
      <c r="B510" s="69">
        <v>1471</v>
      </c>
      <c r="D510">
        <f t="shared" si="14"/>
        <v>1295455</v>
      </c>
      <c r="E510" s="70">
        <f t="shared" si="15"/>
        <v>880.66281441196463</v>
      </c>
    </row>
    <row r="511" spans="1:5">
      <c r="A511">
        <v>510</v>
      </c>
      <c r="B511" s="69">
        <v>1474</v>
      </c>
      <c r="D511">
        <f t="shared" si="14"/>
        <v>1300550</v>
      </c>
      <c r="E511" s="70">
        <f t="shared" si="15"/>
        <v>882.32700135685207</v>
      </c>
    </row>
    <row r="512" spans="1:5">
      <c r="A512">
        <v>511</v>
      </c>
      <c r="B512" s="69">
        <v>1477</v>
      </c>
      <c r="D512">
        <f t="shared" si="14"/>
        <v>1305655</v>
      </c>
      <c r="E512" s="70">
        <f t="shared" si="15"/>
        <v>883.99119837508465</v>
      </c>
    </row>
    <row r="513" spans="1:5">
      <c r="A513">
        <v>512</v>
      </c>
      <c r="B513" s="69">
        <v>1480</v>
      </c>
      <c r="D513">
        <f t="shared" si="14"/>
        <v>1310770</v>
      </c>
      <c r="E513" s="70">
        <f t="shared" si="15"/>
        <v>885.65540540540542</v>
      </c>
    </row>
    <row r="514" spans="1:5">
      <c r="A514">
        <v>513</v>
      </c>
      <c r="B514" s="69">
        <v>1483</v>
      </c>
      <c r="D514">
        <f t="shared" si="14"/>
        <v>1315895</v>
      </c>
      <c r="E514" s="70">
        <f t="shared" si="15"/>
        <v>887.3196223870533</v>
      </c>
    </row>
    <row r="515" spans="1:5">
      <c r="A515">
        <v>514</v>
      </c>
      <c r="B515" s="69">
        <v>1486</v>
      </c>
      <c r="D515">
        <f t="shared" ref="D515:D578" si="16">50+5*(A515*A515)</f>
        <v>1321030</v>
      </c>
      <c r="E515" s="70">
        <f t="shared" ref="E515:E578" si="17">D515/B515</f>
        <v>888.98384925975779</v>
      </c>
    </row>
    <row r="516" spans="1:5">
      <c r="A516">
        <v>515</v>
      </c>
      <c r="B516" s="69">
        <v>1489</v>
      </c>
      <c r="D516">
        <f t="shared" si="16"/>
        <v>1326175</v>
      </c>
      <c r="E516" s="70">
        <f t="shared" si="17"/>
        <v>890.64808596373405</v>
      </c>
    </row>
    <row r="517" spans="1:5">
      <c r="A517">
        <v>516</v>
      </c>
      <c r="B517" s="69">
        <v>1492</v>
      </c>
      <c r="D517">
        <f t="shared" si="16"/>
        <v>1331330</v>
      </c>
      <c r="E517" s="70">
        <f t="shared" si="17"/>
        <v>892.31233243967824</v>
      </c>
    </row>
    <row r="518" spans="1:5">
      <c r="A518">
        <v>517</v>
      </c>
      <c r="B518" s="69">
        <v>1495</v>
      </c>
      <c r="D518">
        <f t="shared" si="16"/>
        <v>1336495</v>
      </c>
      <c r="E518" s="70">
        <f t="shared" si="17"/>
        <v>893.97658862876256</v>
      </c>
    </row>
    <row r="519" spans="1:5">
      <c r="A519">
        <v>518</v>
      </c>
      <c r="B519" s="69">
        <v>1498</v>
      </c>
      <c r="D519">
        <f t="shared" si="16"/>
        <v>1341670</v>
      </c>
      <c r="E519" s="70">
        <f t="shared" si="17"/>
        <v>895.64085447263017</v>
      </c>
    </row>
    <row r="520" spans="1:5">
      <c r="A520">
        <v>519</v>
      </c>
      <c r="B520" s="69">
        <v>1501</v>
      </c>
      <c r="D520">
        <f t="shared" si="16"/>
        <v>1346855</v>
      </c>
      <c r="E520" s="70">
        <f t="shared" si="17"/>
        <v>897.30512991339106</v>
      </c>
    </row>
    <row r="521" spans="1:5">
      <c r="A521">
        <v>520</v>
      </c>
      <c r="B521" s="69">
        <v>1504</v>
      </c>
      <c r="D521">
        <f t="shared" si="16"/>
        <v>1352050</v>
      </c>
      <c r="E521" s="70">
        <f t="shared" si="17"/>
        <v>898.969414893617</v>
      </c>
    </row>
    <row r="522" spans="1:5">
      <c r="A522">
        <v>521</v>
      </c>
      <c r="B522" s="69">
        <v>1507</v>
      </c>
      <c r="D522">
        <f t="shared" si="16"/>
        <v>1357255</v>
      </c>
      <c r="E522" s="70">
        <f t="shared" si="17"/>
        <v>900.63370935633714</v>
      </c>
    </row>
    <row r="523" spans="1:5">
      <c r="A523">
        <v>522</v>
      </c>
      <c r="B523" s="69">
        <v>1510</v>
      </c>
      <c r="D523">
        <f t="shared" si="16"/>
        <v>1362470</v>
      </c>
      <c r="E523" s="70">
        <f t="shared" si="17"/>
        <v>902.29801324503308</v>
      </c>
    </row>
    <row r="524" spans="1:5">
      <c r="A524">
        <v>523</v>
      </c>
      <c r="B524" s="69">
        <v>1513</v>
      </c>
      <c r="D524">
        <f t="shared" si="16"/>
        <v>1367695</v>
      </c>
      <c r="E524" s="70">
        <f t="shared" si="17"/>
        <v>903.96232650363515</v>
      </c>
    </row>
    <row r="525" spans="1:5">
      <c r="A525">
        <v>524</v>
      </c>
      <c r="B525" s="69">
        <v>1516</v>
      </c>
      <c r="D525">
        <f t="shared" si="16"/>
        <v>1372930</v>
      </c>
      <c r="E525" s="70">
        <f t="shared" si="17"/>
        <v>905.6266490765172</v>
      </c>
    </row>
    <row r="526" spans="1:5">
      <c r="A526">
        <v>525</v>
      </c>
      <c r="B526" s="69">
        <v>1519</v>
      </c>
      <c r="D526">
        <f t="shared" si="16"/>
        <v>1378175</v>
      </c>
      <c r="E526" s="70">
        <f t="shared" si="17"/>
        <v>907.29098090849243</v>
      </c>
    </row>
    <row r="527" spans="1:5">
      <c r="A527">
        <v>526</v>
      </c>
      <c r="B527" s="69">
        <v>1522</v>
      </c>
      <c r="D527">
        <f t="shared" si="16"/>
        <v>1383430</v>
      </c>
      <c r="E527" s="70">
        <f t="shared" si="17"/>
        <v>908.9553219448095</v>
      </c>
    </row>
    <row r="528" spans="1:5">
      <c r="A528">
        <v>527</v>
      </c>
      <c r="B528" s="69">
        <v>1525</v>
      </c>
      <c r="D528">
        <f t="shared" si="16"/>
        <v>1388695</v>
      </c>
      <c r="E528" s="70">
        <f t="shared" si="17"/>
        <v>910.61967213114758</v>
      </c>
    </row>
    <row r="529" spans="1:5">
      <c r="A529">
        <v>528</v>
      </c>
      <c r="B529" s="69">
        <v>1528</v>
      </c>
      <c r="D529">
        <f t="shared" si="16"/>
        <v>1393970</v>
      </c>
      <c r="E529" s="70">
        <f t="shared" si="17"/>
        <v>912.28403141361252</v>
      </c>
    </row>
    <row r="530" spans="1:5">
      <c r="A530">
        <v>529</v>
      </c>
      <c r="B530" s="69">
        <v>1531</v>
      </c>
      <c r="D530">
        <f t="shared" si="16"/>
        <v>1399255</v>
      </c>
      <c r="E530" s="70">
        <f t="shared" si="17"/>
        <v>913.94839973873286</v>
      </c>
    </row>
    <row r="531" spans="1:5">
      <c r="A531">
        <v>530</v>
      </c>
      <c r="B531" s="69">
        <v>1534</v>
      </c>
      <c r="D531">
        <f t="shared" si="16"/>
        <v>1404550</v>
      </c>
      <c r="E531" s="70">
        <f t="shared" si="17"/>
        <v>915.61277705345503</v>
      </c>
    </row>
    <row r="532" spans="1:5">
      <c r="A532">
        <v>531</v>
      </c>
      <c r="B532" s="69">
        <v>1537</v>
      </c>
      <c r="D532">
        <f t="shared" si="16"/>
        <v>1409855</v>
      </c>
      <c r="E532" s="70">
        <f t="shared" si="17"/>
        <v>917.27716330513988</v>
      </c>
    </row>
    <row r="533" spans="1:5">
      <c r="A533">
        <v>532</v>
      </c>
      <c r="B533" s="69">
        <v>1540</v>
      </c>
      <c r="D533">
        <f t="shared" si="16"/>
        <v>1415170</v>
      </c>
      <c r="E533" s="70">
        <f t="shared" si="17"/>
        <v>918.94155844155841</v>
      </c>
    </row>
    <row r="534" spans="1:5">
      <c r="A534">
        <v>533</v>
      </c>
      <c r="B534" s="69">
        <v>1543</v>
      </c>
      <c r="D534">
        <f t="shared" si="16"/>
        <v>1420495</v>
      </c>
      <c r="E534" s="70">
        <f t="shared" si="17"/>
        <v>920.60596241088786</v>
      </c>
    </row>
    <row r="535" spans="1:5">
      <c r="A535">
        <v>534</v>
      </c>
      <c r="B535" s="69">
        <v>1546</v>
      </c>
      <c r="D535">
        <f t="shared" si="16"/>
        <v>1425830</v>
      </c>
      <c r="E535" s="70">
        <f t="shared" si="17"/>
        <v>922.27037516170765</v>
      </c>
    </row>
    <row r="536" spans="1:5">
      <c r="A536">
        <v>535</v>
      </c>
      <c r="B536" s="69">
        <v>1549</v>
      </c>
      <c r="D536">
        <f t="shared" si="16"/>
        <v>1431175</v>
      </c>
      <c r="E536" s="70">
        <f t="shared" si="17"/>
        <v>923.93479664299548</v>
      </c>
    </row>
    <row r="537" spans="1:5">
      <c r="A537">
        <v>536</v>
      </c>
      <c r="B537" s="69">
        <v>1552</v>
      </c>
      <c r="D537">
        <f t="shared" si="16"/>
        <v>1436530</v>
      </c>
      <c r="E537" s="70">
        <f t="shared" si="17"/>
        <v>925.59922680412376</v>
      </c>
    </row>
    <row r="538" spans="1:5">
      <c r="A538">
        <v>537</v>
      </c>
      <c r="B538" s="69">
        <v>1555</v>
      </c>
      <c r="D538">
        <f t="shared" si="16"/>
        <v>1441895</v>
      </c>
      <c r="E538" s="70">
        <f t="shared" si="17"/>
        <v>927.2636655948553</v>
      </c>
    </row>
    <row r="539" spans="1:5">
      <c r="A539">
        <v>538</v>
      </c>
      <c r="B539" s="69">
        <v>1558</v>
      </c>
      <c r="D539">
        <f t="shared" si="16"/>
        <v>1447270</v>
      </c>
      <c r="E539" s="70">
        <f t="shared" si="17"/>
        <v>928.92811296534023</v>
      </c>
    </row>
    <row r="540" spans="1:5">
      <c r="A540">
        <v>539</v>
      </c>
      <c r="B540" s="69">
        <v>1561</v>
      </c>
      <c r="D540">
        <f t="shared" si="16"/>
        <v>1452655</v>
      </c>
      <c r="E540" s="70">
        <f t="shared" si="17"/>
        <v>930.59256886611149</v>
      </c>
    </row>
    <row r="541" spans="1:5">
      <c r="A541">
        <v>540</v>
      </c>
      <c r="B541" s="69">
        <v>1564</v>
      </c>
      <c r="D541">
        <f t="shared" si="16"/>
        <v>1458050</v>
      </c>
      <c r="E541" s="70">
        <f t="shared" si="17"/>
        <v>932.25703324808183</v>
      </c>
    </row>
    <row r="542" spans="1:5">
      <c r="A542">
        <v>541</v>
      </c>
      <c r="B542" s="69">
        <v>1567</v>
      </c>
      <c r="D542">
        <f t="shared" si="16"/>
        <v>1463455</v>
      </c>
      <c r="E542" s="70">
        <f t="shared" si="17"/>
        <v>933.92150606253983</v>
      </c>
    </row>
    <row r="543" spans="1:5">
      <c r="A543">
        <v>542</v>
      </c>
      <c r="B543" s="69">
        <v>1570</v>
      </c>
      <c r="D543">
        <f t="shared" si="16"/>
        <v>1468870</v>
      </c>
      <c r="E543" s="70">
        <f t="shared" si="17"/>
        <v>935.58598726114644</v>
      </c>
    </row>
    <row r="544" spans="1:5">
      <c r="A544">
        <v>543</v>
      </c>
      <c r="B544" s="69">
        <v>1573</v>
      </c>
      <c r="D544">
        <f t="shared" si="16"/>
        <v>1474295</v>
      </c>
      <c r="E544" s="70">
        <f t="shared" si="17"/>
        <v>937.25047679593138</v>
      </c>
    </row>
    <row r="545" spans="1:5">
      <c r="A545">
        <v>544</v>
      </c>
      <c r="B545" s="69">
        <v>1576</v>
      </c>
      <c r="D545">
        <f t="shared" si="16"/>
        <v>1479730</v>
      </c>
      <c r="E545" s="70">
        <f t="shared" si="17"/>
        <v>938.9149746192893</v>
      </c>
    </row>
    <row r="546" spans="1:5">
      <c r="A546">
        <v>545</v>
      </c>
      <c r="B546" s="69">
        <v>1579</v>
      </c>
      <c r="D546">
        <f t="shared" si="16"/>
        <v>1485175</v>
      </c>
      <c r="E546" s="70">
        <f t="shared" si="17"/>
        <v>940.57948068397718</v>
      </c>
    </row>
    <row r="547" spans="1:5">
      <c r="A547">
        <v>546</v>
      </c>
      <c r="B547" s="69">
        <v>1582</v>
      </c>
      <c r="D547">
        <f t="shared" si="16"/>
        <v>1490630</v>
      </c>
      <c r="E547" s="70">
        <f t="shared" si="17"/>
        <v>942.24399494311001</v>
      </c>
    </row>
    <row r="548" spans="1:5">
      <c r="A548">
        <v>547</v>
      </c>
      <c r="B548" s="69">
        <v>1585</v>
      </c>
      <c r="D548">
        <f t="shared" si="16"/>
        <v>1496095</v>
      </c>
      <c r="E548" s="70">
        <f t="shared" si="17"/>
        <v>943.90851735015769</v>
      </c>
    </row>
    <row r="549" spans="1:5">
      <c r="A549">
        <v>548</v>
      </c>
      <c r="B549" s="69">
        <v>1588</v>
      </c>
      <c r="D549">
        <f t="shared" si="16"/>
        <v>1501570</v>
      </c>
      <c r="E549" s="70">
        <f t="shared" si="17"/>
        <v>945.57304785894212</v>
      </c>
    </row>
    <row r="550" spans="1:5">
      <c r="A550">
        <v>549</v>
      </c>
      <c r="B550" s="69">
        <v>1591</v>
      </c>
      <c r="D550">
        <f t="shared" si="16"/>
        <v>1507055</v>
      </c>
      <c r="E550" s="70">
        <f t="shared" si="17"/>
        <v>947.23758642363293</v>
      </c>
    </row>
    <row r="551" spans="1:5">
      <c r="A551">
        <v>550</v>
      </c>
      <c r="B551" s="69">
        <v>1594</v>
      </c>
      <c r="D551">
        <f t="shared" si="16"/>
        <v>1512550</v>
      </c>
      <c r="E551" s="70">
        <f t="shared" si="17"/>
        <v>948.90213299874529</v>
      </c>
    </row>
    <row r="552" spans="1:5">
      <c r="A552">
        <v>551</v>
      </c>
      <c r="B552" s="69">
        <v>1597</v>
      </c>
      <c r="D552">
        <f t="shared" si="16"/>
        <v>1518055</v>
      </c>
      <c r="E552" s="70">
        <f t="shared" si="17"/>
        <v>950.56668753913584</v>
      </c>
    </row>
    <row r="553" spans="1:5">
      <c r="A553">
        <v>552</v>
      </c>
      <c r="B553" s="69">
        <v>1600</v>
      </c>
      <c r="D553">
        <f t="shared" si="16"/>
        <v>1523570</v>
      </c>
      <c r="E553" s="70">
        <f t="shared" si="17"/>
        <v>952.23125000000005</v>
      </c>
    </row>
    <row r="554" spans="1:5">
      <c r="A554">
        <v>553</v>
      </c>
      <c r="B554" s="69">
        <v>1603</v>
      </c>
      <c r="D554">
        <f t="shared" si="16"/>
        <v>1529095</v>
      </c>
      <c r="E554" s="70">
        <f t="shared" si="17"/>
        <v>953.89582033686838</v>
      </c>
    </row>
    <row r="555" spans="1:5">
      <c r="A555">
        <v>554</v>
      </c>
      <c r="B555" s="69">
        <v>1606</v>
      </c>
      <c r="D555">
        <f t="shared" si="16"/>
        <v>1534630</v>
      </c>
      <c r="E555" s="70">
        <f t="shared" si="17"/>
        <v>955.56039850560398</v>
      </c>
    </row>
    <row r="556" spans="1:5">
      <c r="A556">
        <v>555</v>
      </c>
      <c r="B556" s="69">
        <v>1609</v>
      </c>
      <c r="D556">
        <f t="shared" si="16"/>
        <v>1540175</v>
      </c>
      <c r="E556" s="70">
        <f t="shared" si="17"/>
        <v>957.22498446239899</v>
      </c>
    </row>
    <row r="557" spans="1:5">
      <c r="A557">
        <v>556</v>
      </c>
      <c r="B557" s="69">
        <v>1612</v>
      </c>
      <c r="D557">
        <f t="shared" si="16"/>
        <v>1545730</v>
      </c>
      <c r="E557" s="70">
        <f t="shared" si="17"/>
        <v>958.88957816377172</v>
      </c>
    </row>
    <row r="558" spans="1:5">
      <c r="A558">
        <v>557</v>
      </c>
      <c r="B558" s="69">
        <v>1615</v>
      </c>
      <c r="D558">
        <f t="shared" si="16"/>
        <v>1551295</v>
      </c>
      <c r="E558" s="70">
        <f t="shared" si="17"/>
        <v>960.55417956656345</v>
      </c>
    </row>
    <row r="559" spans="1:5">
      <c r="A559">
        <v>558</v>
      </c>
      <c r="B559" s="69">
        <v>1618</v>
      </c>
      <c r="D559">
        <f t="shared" si="16"/>
        <v>1556870</v>
      </c>
      <c r="E559" s="70">
        <f t="shared" si="17"/>
        <v>962.21878862793574</v>
      </c>
    </row>
    <row r="560" spans="1:5">
      <c r="A560">
        <v>559</v>
      </c>
      <c r="B560" s="69">
        <v>1621</v>
      </c>
      <c r="D560">
        <f t="shared" si="16"/>
        <v>1562455</v>
      </c>
      <c r="E560" s="70">
        <f t="shared" si="17"/>
        <v>963.88340530536709</v>
      </c>
    </row>
    <row r="561" spans="1:5">
      <c r="A561">
        <v>560</v>
      </c>
      <c r="B561" s="69">
        <v>1624</v>
      </c>
      <c r="D561">
        <f t="shared" si="16"/>
        <v>1568050</v>
      </c>
      <c r="E561" s="70">
        <f t="shared" si="17"/>
        <v>965.54802955665025</v>
      </c>
    </row>
    <row r="562" spans="1:5">
      <c r="A562">
        <v>561</v>
      </c>
      <c r="B562" s="69">
        <v>1627</v>
      </c>
      <c r="D562">
        <f t="shared" si="16"/>
        <v>1573655</v>
      </c>
      <c r="E562" s="70">
        <f t="shared" si="17"/>
        <v>967.21266133988934</v>
      </c>
    </row>
    <row r="563" spans="1:5">
      <c r="A563">
        <v>562</v>
      </c>
      <c r="B563" s="69">
        <v>1630</v>
      </c>
      <c r="D563">
        <f t="shared" si="16"/>
        <v>1579270</v>
      </c>
      <c r="E563" s="70">
        <f t="shared" si="17"/>
        <v>968.87730061349691</v>
      </c>
    </row>
    <row r="564" spans="1:5">
      <c r="A564">
        <v>563</v>
      </c>
      <c r="B564" s="69">
        <v>1633</v>
      </c>
      <c r="D564">
        <f t="shared" si="16"/>
        <v>1584895</v>
      </c>
      <c r="E564" s="70">
        <f t="shared" si="17"/>
        <v>970.54194733619101</v>
      </c>
    </row>
    <row r="565" spans="1:5">
      <c r="A565">
        <v>564</v>
      </c>
      <c r="B565" s="69">
        <v>1636</v>
      </c>
      <c r="D565">
        <f t="shared" si="16"/>
        <v>1590530</v>
      </c>
      <c r="E565" s="70">
        <f t="shared" si="17"/>
        <v>972.20660146699265</v>
      </c>
    </row>
    <row r="566" spans="1:5">
      <c r="A566">
        <v>565</v>
      </c>
      <c r="B566" s="69">
        <v>1639</v>
      </c>
      <c r="D566">
        <f t="shared" si="16"/>
        <v>1596175</v>
      </c>
      <c r="E566" s="70">
        <f t="shared" si="17"/>
        <v>973.87126296522274</v>
      </c>
    </row>
    <row r="567" spans="1:5">
      <c r="A567">
        <v>566</v>
      </c>
      <c r="B567" s="69">
        <v>1642</v>
      </c>
      <c r="D567">
        <f t="shared" si="16"/>
        <v>1601830</v>
      </c>
      <c r="E567" s="70">
        <f t="shared" si="17"/>
        <v>975.53593179049938</v>
      </c>
    </row>
    <row r="568" spans="1:5">
      <c r="A568">
        <v>567</v>
      </c>
      <c r="B568" s="69">
        <v>1645</v>
      </c>
      <c r="D568">
        <f t="shared" si="16"/>
        <v>1607495</v>
      </c>
      <c r="E568" s="70">
        <f t="shared" si="17"/>
        <v>977.20060790273556</v>
      </c>
    </row>
    <row r="569" spans="1:5">
      <c r="A569">
        <v>568</v>
      </c>
      <c r="B569" s="69">
        <v>1648</v>
      </c>
      <c r="D569">
        <f t="shared" si="16"/>
        <v>1613170</v>
      </c>
      <c r="E569" s="70">
        <f t="shared" si="17"/>
        <v>978.86529126213588</v>
      </c>
    </row>
    <row r="570" spans="1:5">
      <c r="A570">
        <v>569</v>
      </c>
      <c r="B570" s="69">
        <v>1651</v>
      </c>
      <c r="D570">
        <f t="shared" si="16"/>
        <v>1618855</v>
      </c>
      <c r="E570" s="70">
        <f t="shared" si="17"/>
        <v>980.52998182919441</v>
      </c>
    </row>
    <row r="571" spans="1:5">
      <c r="A571">
        <v>570</v>
      </c>
      <c r="B571" s="69">
        <v>1654</v>
      </c>
      <c r="D571">
        <f t="shared" si="16"/>
        <v>1624550</v>
      </c>
      <c r="E571" s="70">
        <f t="shared" si="17"/>
        <v>982.19467956469168</v>
      </c>
    </row>
    <row r="572" spans="1:5">
      <c r="A572">
        <v>571</v>
      </c>
      <c r="B572" s="69">
        <v>1657</v>
      </c>
      <c r="D572">
        <f t="shared" si="16"/>
        <v>1630255</v>
      </c>
      <c r="E572" s="70">
        <f t="shared" si="17"/>
        <v>983.85938442969223</v>
      </c>
    </row>
    <row r="573" spans="1:5">
      <c r="A573">
        <v>572</v>
      </c>
      <c r="B573" s="69">
        <v>1660</v>
      </c>
      <c r="D573">
        <f t="shared" si="16"/>
        <v>1635970</v>
      </c>
      <c r="E573" s="70">
        <f t="shared" si="17"/>
        <v>985.52409638554218</v>
      </c>
    </row>
    <row r="574" spans="1:5">
      <c r="A574">
        <v>573</v>
      </c>
      <c r="B574" s="69">
        <v>1663</v>
      </c>
      <c r="D574">
        <f t="shared" si="16"/>
        <v>1641695</v>
      </c>
      <c r="E574" s="70">
        <f t="shared" si="17"/>
        <v>987.18881539386655</v>
      </c>
    </row>
    <row r="575" spans="1:5">
      <c r="A575">
        <v>574</v>
      </c>
      <c r="B575" s="69">
        <v>1666</v>
      </c>
      <c r="D575">
        <f t="shared" si="16"/>
        <v>1647430</v>
      </c>
      <c r="E575" s="70">
        <f t="shared" si="17"/>
        <v>988.8535414165666</v>
      </c>
    </row>
    <row r="576" spans="1:5">
      <c r="A576">
        <v>575</v>
      </c>
      <c r="B576" s="69">
        <v>1669</v>
      </c>
      <c r="D576">
        <f t="shared" si="16"/>
        <v>1653175</v>
      </c>
      <c r="E576" s="70">
        <f t="shared" si="17"/>
        <v>990.51827441581781</v>
      </c>
    </row>
    <row r="577" spans="1:5">
      <c r="A577">
        <v>576</v>
      </c>
      <c r="B577" s="69">
        <v>1672</v>
      </c>
      <c r="D577">
        <f t="shared" si="16"/>
        <v>1658930</v>
      </c>
      <c r="E577" s="70">
        <f t="shared" si="17"/>
        <v>992.18301435406704</v>
      </c>
    </row>
    <row r="578" spans="1:5">
      <c r="A578">
        <v>577</v>
      </c>
      <c r="B578" s="69">
        <v>1675</v>
      </c>
      <c r="D578">
        <f t="shared" si="16"/>
        <v>1664695</v>
      </c>
      <c r="E578" s="70">
        <f t="shared" si="17"/>
        <v>993.84776119402989</v>
      </c>
    </row>
    <row r="579" spans="1:5">
      <c r="A579">
        <v>578</v>
      </c>
      <c r="B579" s="69">
        <v>1678</v>
      </c>
      <c r="D579">
        <f t="shared" ref="D579:D642" si="18">50+5*(A579*A579)</f>
        <v>1670470</v>
      </c>
      <c r="E579" s="70">
        <f t="shared" ref="E579:E642" si="19">D579/B579</f>
        <v>995.51251489868889</v>
      </c>
    </row>
    <row r="580" spans="1:5">
      <c r="A580">
        <v>579</v>
      </c>
      <c r="B580" s="69">
        <v>1681</v>
      </c>
      <c r="D580">
        <f t="shared" si="18"/>
        <v>1676255</v>
      </c>
      <c r="E580" s="70">
        <f t="shared" si="19"/>
        <v>997.17727543129092</v>
      </c>
    </row>
    <row r="581" spans="1:5">
      <c r="A581">
        <v>580</v>
      </c>
      <c r="B581" s="69">
        <v>1684</v>
      </c>
      <c r="D581">
        <f t="shared" si="18"/>
        <v>1682050</v>
      </c>
      <c r="E581" s="70">
        <f t="shared" si="19"/>
        <v>998.84204275534444</v>
      </c>
    </row>
    <row r="582" spans="1:5">
      <c r="A582">
        <v>581</v>
      </c>
      <c r="B582" s="69">
        <v>1687</v>
      </c>
      <c r="D582">
        <f t="shared" si="18"/>
        <v>1687855</v>
      </c>
      <c r="E582" s="70">
        <f t="shared" si="19"/>
        <v>1000.5068168346177</v>
      </c>
    </row>
    <row r="583" spans="1:5">
      <c r="A583">
        <v>582</v>
      </c>
      <c r="B583" s="69">
        <v>1690</v>
      </c>
      <c r="D583">
        <f t="shared" si="18"/>
        <v>1693670</v>
      </c>
      <c r="E583" s="70">
        <f t="shared" si="19"/>
        <v>1002.1715976331361</v>
      </c>
    </row>
    <row r="584" spans="1:5">
      <c r="A584">
        <v>583</v>
      </c>
      <c r="B584" s="69">
        <v>1693</v>
      </c>
      <c r="D584">
        <f t="shared" si="18"/>
        <v>1699495</v>
      </c>
      <c r="E584" s="70">
        <f t="shared" si="19"/>
        <v>1003.8363851151802</v>
      </c>
    </row>
    <row r="585" spans="1:5">
      <c r="A585">
        <v>584</v>
      </c>
      <c r="B585" s="69">
        <v>1696</v>
      </c>
      <c r="D585">
        <f t="shared" si="18"/>
        <v>1705330</v>
      </c>
      <c r="E585" s="70">
        <f t="shared" si="19"/>
        <v>1005.501179245283</v>
      </c>
    </row>
    <row r="586" spans="1:5">
      <c r="A586">
        <v>585</v>
      </c>
      <c r="B586" s="69">
        <v>1699</v>
      </c>
      <c r="D586">
        <f t="shared" si="18"/>
        <v>1711175</v>
      </c>
      <c r="E586" s="70">
        <f t="shared" si="19"/>
        <v>1007.1659799882284</v>
      </c>
    </row>
    <row r="587" spans="1:5">
      <c r="A587">
        <v>586</v>
      </c>
      <c r="B587" s="69">
        <v>1702</v>
      </c>
      <c r="D587">
        <f t="shared" si="18"/>
        <v>1717030</v>
      </c>
      <c r="E587" s="70">
        <f t="shared" si="19"/>
        <v>1008.8307873090482</v>
      </c>
    </row>
    <row r="588" spans="1:5">
      <c r="A588">
        <v>587</v>
      </c>
      <c r="B588" s="69">
        <v>1705</v>
      </c>
      <c r="D588">
        <f t="shared" si="18"/>
        <v>1722895</v>
      </c>
      <c r="E588" s="70">
        <f t="shared" si="19"/>
        <v>1010.4956011730205</v>
      </c>
    </row>
    <row r="589" spans="1:5">
      <c r="A589">
        <v>588</v>
      </c>
      <c r="B589" s="69">
        <v>1708</v>
      </c>
      <c r="D589">
        <f t="shared" si="18"/>
        <v>1728770</v>
      </c>
      <c r="E589" s="70">
        <f t="shared" si="19"/>
        <v>1012.1604215456674</v>
      </c>
    </row>
    <row r="590" spans="1:5">
      <c r="A590">
        <v>589</v>
      </c>
      <c r="B590" s="69">
        <v>1711</v>
      </c>
      <c r="D590">
        <f t="shared" si="18"/>
        <v>1734655</v>
      </c>
      <c r="E590" s="70">
        <f t="shared" si="19"/>
        <v>1013.8252483927528</v>
      </c>
    </row>
    <row r="591" spans="1:5">
      <c r="A591">
        <v>590</v>
      </c>
      <c r="B591" s="69">
        <v>1714</v>
      </c>
      <c r="D591">
        <f t="shared" si="18"/>
        <v>1740550</v>
      </c>
      <c r="E591" s="70">
        <f t="shared" si="19"/>
        <v>1015.49008168028</v>
      </c>
    </row>
    <row r="592" spans="1:5">
      <c r="A592">
        <v>591</v>
      </c>
      <c r="B592" s="69">
        <v>1717</v>
      </c>
      <c r="D592">
        <f t="shared" si="18"/>
        <v>1746455</v>
      </c>
      <c r="E592" s="70">
        <f t="shared" si="19"/>
        <v>1017.1549213744904</v>
      </c>
    </row>
    <row r="593" spans="1:5">
      <c r="A593">
        <v>592</v>
      </c>
      <c r="B593" s="69">
        <v>1720</v>
      </c>
      <c r="D593">
        <f t="shared" si="18"/>
        <v>1752370</v>
      </c>
      <c r="E593" s="70">
        <f t="shared" si="19"/>
        <v>1018.8197674418604</v>
      </c>
    </row>
    <row r="594" spans="1:5">
      <c r="A594">
        <v>593</v>
      </c>
      <c r="B594" s="69">
        <v>1723</v>
      </c>
      <c r="D594">
        <f t="shared" si="18"/>
        <v>1758295</v>
      </c>
      <c r="E594" s="70">
        <f t="shared" si="19"/>
        <v>1020.4846198491005</v>
      </c>
    </row>
    <row r="595" spans="1:5">
      <c r="A595">
        <v>594</v>
      </c>
      <c r="B595" s="69">
        <v>1726</v>
      </c>
      <c r="D595">
        <f t="shared" si="18"/>
        <v>1764230</v>
      </c>
      <c r="E595" s="70">
        <f t="shared" si="19"/>
        <v>1022.1494785631518</v>
      </c>
    </row>
    <row r="596" spans="1:5">
      <c r="A596">
        <v>595</v>
      </c>
      <c r="B596" s="69">
        <v>1729</v>
      </c>
      <c r="D596">
        <f t="shared" si="18"/>
        <v>1770175</v>
      </c>
      <c r="E596" s="70">
        <f t="shared" si="19"/>
        <v>1023.8143435511856</v>
      </c>
    </row>
    <row r="597" spans="1:5">
      <c r="A597">
        <v>596</v>
      </c>
      <c r="B597" s="69">
        <v>1732</v>
      </c>
      <c r="D597">
        <f t="shared" si="18"/>
        <v>1776130</v>
      </c>
      <c r="E597" s="70">
        <f t="shared" si="19"/>
        <v>1025.4792147806004</v>
      </c>
    </row>
    <row r="598" spans="1:5">
      <c r="A598">
        <v>597</v>
      </c>
      <c r="B598" s="69">
        <v>1735</v>
      </c>
      <c r="D598">
        <f t="shared" si="18"/>
        <v>1782095</v>
      </c>
      <c r="E598" s="70">
        <f t="shared" si="19"/>
        <v>1027.1440922190202</v>
      </c>
    </row>
    <row r="599" spans="1:5">
      <c r="A599">
        <v>598</v>
      </c>
      <c r="B599" s="69">
        <v>1738</v>
      </c>
      <c r="D599">
        <f t="shared" si="18"/>
        <v>1788070</v>
      </c>
      <c r="E599" s="70">
        <f t="shared" si="19"/>
        <v>1028.8089758342924</v>
      </c>
    </row>
    <row r="600" spans="1:5">
      <c r="A600">
        <v>599</v>
      </c>
      <c r="B600" s="69">
        <v>1741</v>
      </c>
      <c r="D600">
        <f t="shared" si="18"/>
        <v>1794055</v>
      </c>
      <c r="E600" s="70">
        <f t="shared" si="19"/>
        <v>1030.4738655944859</v>
      </c>
    </row>
    <row r="601" spans="1:5">
      <c r="A601">
        <v>600</v>
      </c>
      <c r="B601" s="69">
        <v>1744</v>
      </c>
      <c r="D601">
        <f t="shared" si="18"/>
        <v>1800050</v>
      </c>
      <c r="E601" s="70">
        <f t="shared" si="19"/>
        <v>1032.1387614678899</v>
      </c>
    </row>
    <row r="602" spans="1:5">
      <c r="A602">
        <v>601</v>
      </c>
      <c r="B602" s="69">
        <v>1747</v>
      </c>
      <c r="D602">
        <f t="shared" si="18"/>
        <v>1806055</v>
      </c>
      <c r="E602" s="70">
        <f t="shared" si="19"/>
        <v>1033.8036634230109</v>
      </c>
    </row>
    <row r="603" spans="1:5">
      <c r="A603">
        <v>602</v>
      </c>
      <c r="B603" s="69">
        <v>1750</v>
      </c>
      <c r="D603">
        <f t="shared" si="18"/>
        <v>1812070</v>
      </c>
      <c r="E603" s="70">
        <f t="shared" si="19"/>
        <v>1035.4685714285715</v>
      </c>
    </row>
    <row r="604" spans="1:5">
      <c r="A604">
        <v>603</v>
      </c>
      <c r="B604" s="69">
        <v>1753</v>
      </c>
      <c r="D604">
        <f t="shared" si="18"/>
        <v>1818095</v>
      </c>
      <c r="E604" s="70">
        <f t="shared" si="19"/>
        <v>1037.1334854535082</v>
      </c>
    </row>
    <row r="605" spans="1:5">
      <c r="A605">
        <v>604</v>
      </c>
      <c r="B605" s="69">
        <v>1756</v>
      </c>
      <c r="D605">
        <f t="shared" si="18"/>
        <v>1824130</v>
      </c>
      <c r="E605" s="70">
        <f t="shared" si="19"/>
        <v>1038.7984054669703</v>
      </c>
    </row>
    <row r="606" spans="1:5">
      <c r="A606">
        <v>605</v>
      </c>
      <c r="B606" s="69">
        <v>1759</v>
      </c>
      <c r="D606">
        <f t="shared" si="18"/>
        <v>1830175</v>
      </c>
      <c r="E606" s="70">
        <f t="shared" si="19"/>
        <v>1040.4633314383173</v>
      </c>
    </row>
    <row r="607" spans="1:5">
      <c r="A607">
        <v>606</v>
      </c>
      <c r="B607" s="69">
        <v>1762</v>
      </c>
      <c r="D607">
        <f t="shared" si="18"/>
        <v>1836230</v>
      </c>
      <c r="E607" s="70">
        <f t="shared" si="19"/>
        <v>1042.128263337117</v>
      </c>
    </row>
    <row r="608" spans="1:5">
      <c r="A608">
        <v>607</v>
      </c>
      <c r="B608" s="69">
        <v>1765</v>
      </c>
      <c r="D608">
        <f t="shared" si="18"/>
        <v>1842295</v>
      </c>
      <c r="E608" s="70">
        <f t="shared" si="19"/>
        <v>1043.7932011331445</v>
      </c>
    </row>
    <row r="609" spans="1:5">
      <c r="A609">
        <v>608</v>
      </c>
      <c r="B609" s="69">
        <v>1768</v>
      </c>
      <c r="D609">
        <f t="shared" si="18"/>
        <v>1848370</v>
      </c>
      <c r="E609" s="70">
        <f t="shared" si="19"/>
        <v>1045.4581447963801</v>
      </c>
    </row>
    <row r="610" spans="1:5">
      <c r="A610">
        <v>609</v>
      </c>
      <c r="B610" s="69">
        <v>1771</v>
      </c>
      <c r="D610">
        <f t="shared" si="18"/>
        <v>1854455</v>
      </c>
      <c r="E610" s="70">
        <f t="shared" si="19"/>
        <v>1047.1230942970074</v>
      </c>
    </row>
    <row r="611" spans="1:5">
      <c r="A611">
        <v>610</v>
      </c>
      <c r="B611" s="69">
        <v>1774</v>
      </c>
      <c r="D611">
        <f t="shared" si="18"/>
        <v>1860550</v>
      </c>
      <c r="E611" s="70">
        <f t="shared" si="19"/>
        <v>1048.7880496054115</v>
      </c>
    </row>
    <row r="612" spans="1:5">
      <c r="A612">
        <v>611</v>
      </c>
      <c r="B612" s="69">
        <v>1777</v>
      </c>
      <c r="D612">
        <f t="shared" si="18"/>
        <v>1866655</v>
      </c>
      <c r="E612" s="70">
        <f t="shared" si="19"/>
        <v>1050.4530106921779</v>
      </c>
    </row>
    <row r="613" spans="1:5">
      <c r="A613">
        <v>612</v>
      </c>
      <c r="B613" s="69">
        <v>1780</v>
      </c>
      <c r="D613">
        <f t="shared" si="18"/>
        <v>1872770</v>
      </c>
      <c r="E613" s="70">
        <f t="shared" si="19"/>
        <v>1052.1179775280898</v>
      </c>
    </row>
    <row r="614" spans="1:5">
      <c r="A614">
        <v>613</v>
      </c>
      <c r="B614" s="69">
        <v>1783</v>
      </c>
      <c r="D614">
        <f t="shared" si="18"/>
        <v>1878895</v>
      </c>
      <c r="E614" s="70">
        <f t="shared" si="19"/>
        <v>1053.7829500841278</v>
      </c>
    </row>
    <row r="615" spans="1:5">
      <c r="A615">
        <v>614</v>
      </c>
      <c r="B615" s="69">
        <v>1786</v>
      </c>
      <c r="D615">
        <f t="shared" si="18"/>
        <v>1885030</v>
      </c>
      <c r="E615" s="70">
        <f t="shared" si="19"/>
        <v>1055.447928331467</v>
      </c>
    </row>
    <row r="616" spans="1:5">
      <c r="A616">
        <v>615</v>
      </c>
      <c r="B616" s="69">
        <v>1789</v>
      </c>
      <c r="D616">
        <f t="shared" si="18"/>
        <v>1891175</v>
      </c>
      <c r="E616" s="70">
        <f t="shared" si="19"/>
        <v>1057.1129122414757</v>
      </c>
    </row>
    <row r="617" spans="1:5">
      <c r="A617">
        <v>616</v>
      </c>
      <c r="B617" s="69">
        <v>1792</v>
      </c>
      <c r="D617">
        <f t="shared" si="18"/>
        <v>1897330</v>
      </c>
      <c r="E617" s="70">
        <f t="shared" si="19"/>
        <v>1058.7779017857142</v>
      </c>
    </row>
    <row r="618" spans="1:5">
      <c r="A618">
        <v>617</v>
      </c>
      <c r="B618" s="69">
        <v>1795</v>
      </c>
      <c r="D618">
        <f t="shared" si="18"/>
        <v>1903495</v>
      </c>
      <c r="E618" s="70">
        <f t="shared" si="19"/>
        <v>1060.442896935933</v>
      </c>
    </row>
    <row r="619" spans="1:5">
      <c r="A619">
        <v>618</v>
      </c>
      <c r="B619" s="69">
        <v>1798</v>
      </c>
      <c r="D619">
        <f t="shared" si="18"/>
        <v>1909670</v>
      </c>
      <c r="E619" s="70">
        <f t="shared" si="19"/>
        <v>1062.1078976640713</v>
      </c>
    </row>
    <row r="620" spans="1:5">
      <c r="A620">
        <v>619</v>
      </c>
      <c r="B620" s="69">
        <v>1801</v>
      </c>
      <c r="D620">
        <f t="shared" si="18"/>
        <v>1915855</v>
      </c>
      <c r="E620" s="70">
        <f t="shared" si="19"/>
        <v>1063.7729039422543</v>
      </c>
    </row>
    <row r="621" spans="1:5">
      <c r="A621">
        <v>620</v>
      </c>
      <c r="B621" s="69">
        <v>1804</v>
      </c>
      <c r="D621">
        <f t="shared" si="18"/>
        <v>1922050</v>
      </c>
      <c r="E621" s="70">
        <f t="shared" si="19"/>
        <v>1065.4379157427938</v>
      </c>
    </row>
    <row r="622" spans="1:5">
      <c r="A622">
        <v>621</v>
      </c>
      <c r="B622" s="69">
        <v>1807</v>
      </c>
      <c r="D622">
        <f t="shared" si="18"/>
        <v>1928255</v>
      </c>
      <c r="E622" s="70">
        <f t="shared" si="19"/>
        <v>1067.1029330381848</v>
      </c>
    </row>
    <row r="623" spans="1:5">
      <c r="A623">
        <v>622</v>
      </c>
      <c r="B623" s="69">
        <v>1810</v>
      </c>
      <c r="D623">
        <f t="shared" si="18"/>
        <v>1934470</v>
      </c>
      <c r="E623" s="70">
        <f t="shared" si="19"/>
        <v>1068.767955801105</v>
      </c>
    </row>
    <row r="624" spans="1:5">
      <c r="A624">
        <v>623</v>
      </c>
      <c r="B624" s="69">
        <v>1813</v>
      </c>
      <c r="D624">
        <f t="shared" si="18"/>
        <v>1940695</v>
      </c>
      <c r="E624" s="70">
        <f t="shared" si="19"/>
        <v>1070.4329840044127</v>
      </c>
    </row>
    <row r="625" spans="1:5">
      <c r="A625">
        <v>624</v>
      </c>
      <c r="B625" s="69">
        <v>1816</v>
      </c>
      <c r="D625">
        <f t="shared" si="18"/>
        <v>1946930</v>
      </c>
      <c r="E625" s="70">
        <f t="shared" si="19"/>
        <v>1072.0980176211453</v>
      </c>
    </row>
    <row r="626" spans="1:5">
      <c r="A626">
        <v>625</v>
      </c>
      <c r="B626" s="69">
        <v>1819</v>
      </c>
      <c r="D626">
        <f t="shared" si="18"/>
        <v>1953175</v>
      </c>
      <c r="E626" s="70">
        <f t="shared" si="19"/>
        <v>1073.7630566245189</v>
      </c>
    </row>
    <row r="627" spans="1:5">
      <c r="A627">
        <v>626</v>
      </c>
      <c r="B627" s="69">
        <v>1822</v>
      </c>
      <c r="D627">
        <f t="shared" si="18"/>
        <v>1959430</v>
      </c>
      <c r="E627" s="70">
        <f t="shared" si="19"/>
        <v>1075.4281009879253</v>
      </c>
    </row>
    <row r="628" spans="1:5">
      <c r="A628">
        <v>627</v>
      </c>
      <c r="B628" s="69">
        <v>1825</v>
      </c>
      <c r="D628">
        <f t="shared" si="18"/>
        <v>1965695</v>
      </c>
      <c r="E628" s="70">
        <f t="shared" si="19"/>
        <v>1077.0931506849315</v>
      </c>
    </row>
    <row r="629" spans="1:5">
      <c r="A629">
        <v>628</v>
      </c>
      <c r="B629" s="69">
        <v>1828</v>
      </c>
      <c r="D629">
        <f t="shared" si="18"/>
        <v>1971970</v>
      </c>
      <c r="E629" s="70">
        <f t="shared" si="19"/>
        <v>1078.7582056892779</v>
      </c>
    </row>
    <row r="630" spans="1:5">
      <c r="A630">
        <v>629</v>
      </c>
      <c r="B630" s="69">
        <v>1831</v>
      </c>
      <c r="D630">
        <f t="shared" si="18"/>
        <v>1978255</v>
      </c>
      <c r="E630" s="70">
        <f t="shared" si="19"/>
        <v>1080.423265974877</v>
      </c>
    </row>
    <row r="631" spans="1:5">
      <c r="A631">
        <v>630</v>
      </c>
      <c r="B631" s="69">
        <v>1834</v>
      </c>
      <c r="D631">
        <f t="shared" si="18"/>
        <v>1984550</v>
      </c>
      <c r="E631" s="70">
        <f t="shared" si="19"/>
        <v>1082.0883315158123</v>
      </c>
    </row>
    <row r="632" spans="1:5">
      <c r="A632">
        <v>631</v>
      </c>
      <c r="B632" s="69">
        <v>1837</v>
      </c>
      <c r="D632">
        <f t="shared" si="18"/>
        <v>1990855</v>
      </c>
      <c r="E632" s="70">
        <f t="shared" si="19"/>
        <v>1083.7534022863365</v>
      </c>
    </row>
    <row r="633" spans="1:5">
      <c r="A633">
        <v>632</v>
      </c>
      <c r="B633" s="69">
        <v>1840</v>
      </c>
      <c r="D633">
        <f t="shared" si="18"/>
        <v>1997170</v>
      </c>
      <c r="E633" s="70">
        <f t="shared" si="19"/>
        <v>1085.4184782608695</v>
      </c>
    </row>
    <row r="634" spans="1:5">
      <c r="A634">
        <v>633</v>
      </c>
      <c r="B634" s="69">
        <v>1843</v>
      </c>
      <c r="D634">
        <f t="shared" si="18"/>
        <v>2003495</v>
      </c>
      <c r="E634" s="70">
        <f t="shared" si="19"/>
        <v>1087.083559413999</v>
      </c>
    </row>
    <row r="635" spans="1:5">
      <c r="A635">
        <v>634</v>
      </c>
      <c r="B635" s="69">
        <v>1846</v>
      </c>
      <c r="D635">
        <f t="shared" si="18"/>
        <v>2009830</v>
      </c>
      <c r="E635" s="70">
        <f t="shared" si="19"/>
        <v>1088.7486457204768</v>
      </c>
    </row>
    <row r="636" spans="1:5">
      <c r="A636">
        <v>635</v>
      </c>
      <c r="B636" s="69">
        <v>1849</v>
      </c>
      <c r="D636">
        <f t="shared" si="18"/>
        <v>2016175</v>
      </c>
      <c r="E636" s="70">
        <f t="shared" si="19"/>
        <v>1090.413737155219</v>
      </c>
    </row>
    <row r="637" spans="1:5">
      <c r="A637">
        <v>636</v>
      </c>
      <c r="B637" s="69">
        <v>1852</v>
      </c>
      <c r="D637">
        <f t="shared" si="18"/>
        <v>2022530</v>
      </c>
      <c r="E637" s="70">
        <f t="shared" si="19"/>
        <v>1092.0788336933044</v>
      </c>
    </row>
    <row r="638" spans="1:5">
      <c r="A638">
        <v>637</v>
      </c>
      <c r="B638" s="69">
        <v>1855</v>
      </c>
      <c r="D638">
        <f t="shared" si="18"/>
        <v>2028895</v>
      </c>
      <c r="E638" s="70">
        <f t="shared" si="19"/>
        <v>1093.743935309973</v>
      </c>
    </row>
    <row r="639" spans="1:5">
      <c r="A639">
        <v>638</v>
      </c>
      <c r="B639" s="69">
        <v>1858</v>
      </c>
      <c r="D639">
        <f t="shared" si="18"/>
        <v>2035270</v>
      </c>
      <c r="E639" s="70">
        <f t="shared" si="19"/>
        <v>1095.4090419806244</v>
      </c>
    </row>
    <row r="640" spans="1:5">
      <c r="A640">
        <v>639</v>
      </c>
      <c r="B640" s="69">
        <v>1861</v>
      </c>
      <c r="D640">
        <f t="shared" si="18"/>
        <v>2041655</v>
      </c>
      <c r="E640" s="70">
        <f t="shared" si="19"/>
        <v>1097.0741536808168</v>
      </c>
    </row>
    <row r="641" spans="1:5">
      <c r="A641">
        <v>640</v>
      </c>
      <c r="B641" s="69">
        <v>1864</v>
      </c>
      <c r="D641">
        <f t="shared" si="18"/>
        <v>2048050</v>
      </c>
      <c r="E641" s="70">
        <f t="shared" si="19"/>
        <v>1098.7392703862661</v>
      </c>
    </row>
    <row r="642" spans="1:5">
      <c r="A642">
        <v>641</v>
      </c>
      <c r="B642" s="69">
        <v>1867</v>
      </c>
      <c r="D642">
        <f t="shared" si="18"/>
        <v>2054455</v>
      </c>
      <c r="E642" s="70">
        <f t="shared" si="19"/>
        <v>1100.4043920728441</v>
      </c>
    </row>
    <row r="643" spans="1:5">
      <c r="A643">
        <v>642</v>
      </c>
      <c r="B643" s="69">
        <v>1870</v>
      </c>
      <c r="D643">
        <f t="shared" ref="D643:D706" si="20">50+5*(A643*A643)</f>
        <v>2060870</v>
      </c>
      <c r="E643" s="70">
        <f t="shared" ref="E643:E706" si="21">D643/B643</f>
        <v>1102.0695187165775</v>
      </c>
    </row>
    <row r="644" spans="1:5">
      <c r="A644">
        <v>643</v>
      </c>
      <c r="B644" s="69">
        <v>1873</v>
      </c>
      <c r="D644">
        <f t="shared" si="20"/>
        <v>2067295</v>
      </c>
      <c r="E644" s="70">
        <f t="shared" si="21"/>
        <v>1103.7346502936466</v>
      </c>
    </row>
    <row r="645" spans="1:5">
      <c r="A645">
        <v>644</v>
      </c>
      <c r="B645" s="69">
        <v>1876</v>
      </c>
      <c r="D645">
        <f t="shared" si="20"/>
        <v>2073730</v>
      </c>
      <c r="E645" s="70">
        <f t="shared" si="21"/>
        <v>1105.3997867803837</v>
      </c>
    </row>
    <row r="646" spans="1:5">
      <c r="A646">
        <v>645</v>
      </c>
      <c r="B646" s="69">
        <v>1879</v>
      </c>
      <c r="D646">
        <f t="shared" si="20"/>
        <v>2080175</v>
      </c>
      <c r="E646" s="70">
        <f t="shared" si="21"/>
        <v>1107.0649281532731</v>
      </c>
    </row>
    <row r="647" spans="1:5">
      <c r="A647">
        <v>646</v>
      </c>
      <c r="B647" s="69">
        <v>1882</v>
      </c>
      <c r="D647">
        <f t="shared" si="20"/>
        <v>2086630</v>
      </c>
      <c r="E647" s="70">
        <f t="shared" si="21"/>
        <v>1108.730074388948</v>
      </c>
    </row>
    <row r="648" spans="1:5">
      <c r="A648">
        <v>647</v>
      </c>
      <c r="B648" s="69">
        <v>1885</v>
      </c>
      <c r="D648">
        <f t="shared" si="20"/>
        <v>2093095</v>
      </c>
      <c r="E648" s="70">
        <f t="shared" si="21"/>
        <v>1110.3952254641911</v>
      </c>
    </row>
    <row r="649" spans="1:5">
      <c r="A649">
        <v>648</v>
      </c>
      <c r="B649" s="69">
        <v>1888</v>
      </c>
      <c r="D649">
        <f t="shared" si="20"/>
        <v>2099570</v>
      </c>
      <c r="E649" s="70">
        <f t="shared" si="21"/>
        <v>1112.0603813559321</v>
      </c>
    </row>
    <row r="650" spans="1:5">
      <c r="A650">
        <v>649</v>
      </c>
      <c r="B650" s="69">
        <v>1891</v>
      </c>
      <c r="D650">
        <f t="shared" si="20"/>
        <v>2106055</v>
      </c>
      <c r="E650" s="70">
        <f t="shared" si="21"/>
        <v>1113.725542041248</v>
      </c>
    </row>
    <row r="651" spans="1:5">
      <c r="A651">
        <v>650</v>
      </c>
      <c r="B651" s="69">
        <v>1894</v>
      </c>
      <c r="D651">
        <f t="shared" si="20"/>
        <v>2112550</v>
      </c>
      <c r="E651" s="70">
        <f t="shared" si="21"/>
        <v>1115.3907074973602</v>
      </c>
    </row>
    <row r="652" spans="1:5">
      <c r="A652">
        <v>651</v>
      </c>
      <c r="B652" s="69">
        <v>1897</v>
      </c>
      <c r="D652">
        <f t="shared" si="20"/>
        <v>2119055</v>
      </c>
      <c r="E652" s="70">
        <f t="shared" si="21"/>
        <v>1117.0558777016342</v>
      </c>
    </row>
    <row r="653" spans="1:5">
      <c r="A653">
        <v>652</v>
      </c>
      <c r="B653" s="69">
        <v>1900</v>
      </c>
      <c r="D653">
        <f t="shared" si="20"/>
        <v>2125570</v>
      </c>
      <c r="E653" s="70">
        <f t="shared" si="21"/>
        <v>1118.7210526315789</v>
      </c>
    </row>
    <row r="654" spans="1:5">
      <c r="A654">
        <v>653</v>
      </c>
      <c r="B654" s="69">
        <v>1903</v>
      </c>
      <c r="D654">
        <f t="shared" si="20"/>
        <v>2132095</v>
      </c>
      <c r="E654" s="70">
        <f t="shared" si="21"/>
        <v>1120.3862322648449</v>
      </c>
    </row>
    <row r="655" spans="1:5">
      <c r="A655">
        <v>654</v>
      </c>
      <c r="B655" s="69">
        <v>1906</v>
      </c>
      <c r="D655">
        <f t="shared" si="20"/>
        <v>2138630</v>
      </c>
      <c r="E655" s="70">
        <f t="shared" si="21"/>
        <v>1122.0514165792235</v>
      </c>
    </row>
    <row r="656" spans="1:5">
      <c r="A656">
        <v>655</v>
      </c>
      <c r="B656" s="69">
        <v>1909</v>
      </c>
      <c r="D656">
        <f t="shared" si="20"/>
        <v>2145175</v>
      </c>
      <c r="E656" s="70">
        <f t="shared" si="21"/>
        <v>1123.7166055526454</v>
      </c>
    </row>
    <row r="657" spans="1:5">
      <c r="A657">
        <v>656</v>
      </c>
      <c r="B657" s="69">
        <v>1912</v>
      </c>
      <c r="D657">
        <f t="shared" si="20"/>
        <v>2151730</v>
      </c>
      <c r="E657" s="70">
        <f t="shared" si="21"/>
        <v>1125.3817991631799</v>
      </c>
    </row>
    <row r="658" spans="1:5">
      <c r="A658">
        <v>657</v>
      </c>
      <c r="B658" s="69">
        <v>1915</v>
      </c>
      <c r="D658">
        <f t="shared" si="20"/>
        <v>2158295</v>
      </c>
      <c r="E658" s="70">
        <f t="shared" si="21"/>
        <v>1127.046997389034</v>
      </c>
    </row>
    <row r="659" spans="1:5">
      <c r="A659">
        <v>658</v>
      </c>
      <c r="B659" s="69">
        <v>1918</v>
      </c>
      <c r="D659">
        <f t="shared" si="20"/>
        <v>2164870</v>
      </c>
      <c r="E659" s="70">
        <f t="shared" si="21"/>
        <v>1128.7122002085505</v>
      </c>
    </row>
    <row r="660" spans="1:5">
      <c r="A660">
        <v>659</v>
      </c>
      <c r="B660" s="69">
        <v>1921</v>
      </c>
      <c r="D660">
        <f t="shared" si="20"/>
        <v>2171455</v>
      </c>
      <c r="E660" s="70">
        <f t="shared" si="21"/>
        <v>1130.3774076002082</v>
      </c>
    </row>
    <row r="661" spans="1:5">
      <c r="A661">
        <v>660</v>
      </c>
      <c r="B661" s="69">
        <v>1924</v>
      </c>
      <c r="D661">
        <f t="shared" si="20"/>
        <v>2178050</v>
      </c>
      <c r="E661" s="70">
        <f t="shared" si="21"/>
        <v>1132.0426195426196</v>
      </c>
    </row>
    <row r="662" spans="1:5">
      <c r="A662">
        <v>661</v>
      </c>
      <c r="B662" s="69">
        <v>1927</v>
      </c>
      <c r="D662">
        <f t="shared" si="20"/>
        <v>2184655</v>
      </c>
      <c r="E662" s="70">
        <f t="shared" si="21"/>
        <v>1133.7078360145304</v>
      </c>
    </row>
    <row r="663" spans="1:5">
      <c r="A663">
        <v>662</v>
      </c>
      <c r="B663" s="69">
        <v>1930</v>
      </c>
      <c r="D663">
        <f t="shared" si="20"/>
        <v>2191270</v>
      </c>
      <c r="E663" s="70">
        <f t="shared" si="21"/>
        <v>1135.3730569948186</v>
      </c>
    </row>
    <row r="664" spans="1:5">
      <c r="A664">
        <v>663</v>
      </c>
      <c r="B664" s="69">
        <v>1933</v>
      </c>
      <c r="D664">
        <f t="shared" si="20"/>
        <v>2197895</v>
      </c>
      <c r="E664" s="70">
        <f t="shared" si="21"/>
        <v>1137.0382824624935</v>
      </c>
    </row>
    <row r="665" spans="1:5">
      <c r="A665">
        <v>664</v>
      </c>
      <c r="B665" s="69">
        <v>1936</v>
      </c>
      <c r="D665">
        <f t="shared" si="20"/>
        <v>2204530</v>
      </c>
      <c r="E665" s="70">
        <f t="shared" si="21"/>
        <v>1138.7035123966941</v>
      </c>
    </row>
    <row r="666" spans="1:5">
      <c r="A666">
        <v>665</v>
      </c>
      <c r="B666" s="69">
        <v>1939</v>
      </c>
      <c r="D666">
        <f t="shared" si="20"/>
        <v>2211175</v>
      </c>
      <c r="E666" s="70">
        <f t="shared" si="21"/>
        <v>1140.368746776689</v>
      </c>
    </row>
    <row r="667" spans="1:5">
      <c r="A667">
        <v>666</v>
      </c>
      <c r="B667" s="69">
        <v>1942</v>
      </c>
      <c r="D667">
        <f t="shared" si="20"/>
        <v>2217830</v>
      </c>
      <c r="E667" s="70">
        <f t="shared" si="21"/>
        <v>1142.0339855818743</v>
      </c>
    </row>
    <row r="668" spans="1:5">
      <c r="A668">
        <v>667</v>
      </c>
      <c r="B668" s="69">
        <v>1945</v>
      </c>
      <c r="D668">
        <f t="shared" si="20"/>
        <v>2224495</v>
      </c>
      <c r="E668" s="70">
        <f t="shared" si="21"/>
        <v>1143.6992287917737</v>
      </c>
    </row>
    <row r="669" spans="1:5">
      <c r="A669">
        <v>668</v>
      </c>
      <c r="B669" s="69">
        <v>1948</v>
      </c>
      <c r="D669">
        <f t="shared" si="20"/>
        <v>2231170</v>
      </c>
      <c r="E669" s="70">
        <f t="shared" si="21"/>
        <v>1145.364476386037</v>
      </c>
    </row>
    <row r="670" spans="1:5">
      <c r="A670">
        <v>669</v>
      </c>
      <c r="B670" s="69">
        <v>1951</v>
      </c>
      <c r="D670">
        <f t="shared" si="20"/>
        <v>2237855</v>
      </c>
      <c r="E670" s="70">
        <f t="shared" si="21"/>
        <v>1147.0297283444388</v>
      </c>
    </row>
    <row r="671" spans="1:5">
      <c r="A671">
        <v>670</v>
      </c>
      <c r="B671" s="69">
        <v>1954</v>
      </c>
      <c r="D671">
        <f t="shared" si="20"/>
        <v>2244550</v>
      </c>
      <c r="E671" s="70">
        <f t="shared" si="21"/>
        <v>1148.6949846468783</v>
      </c>
    </row>
    <row r="672" spans="1:5">
      <c r="A672">
        <v>671</v>
      </c>
      <c r="B672" s="69">
        <v>1957</v>
      </c>
      <c r="D672">
        <f t="shared" si="20"/>
        <v>2251255</v>
      </c>
      <c r="E672" s="70">
        <f t="shared" si="21"/>
        <v>1150.3602452733776</v>
      </c>
    </row>
    <row r="673" spans="1:5">
      <c r="A673">
        <v>672</v>
      </c>
      <c r="B673" s="69">
        <v>1960</v>
      </c>
      <c r="D673">
        <f t="shared" si="20"/>
        <v>2257970</v>
      </c>
      <c r="E673" s="70">
        <f t="shared" si="21"/>
        <v>1152.0255102040817</v>
      </c>
    </row>
    <row r="674" spans="1:5">
      <c r="A674">
        <v>673</v>
      </c>
      <c r="B674" s="69">
        <v>1963</v>
      </c>
      <c r="D674">
        <f t="shared" si="20"/>
        <v>2264695</v>
      </c>
      <c r="E674" s="70">
        <f t="shared" si="21"/>
        <v>1153.6907794192562</v>
      </c>
    </row>
    <row r="675" spans="1:5">
      <c r="A675">
        <v>674</v>
      </c>
      <c r="B675" s="69">
        <v>1966</v>
      </c>
      <c r="D675">
        <f t="shared" si="20"/>
        <v>2271430</v>
      </c>
      <c r="E675" s="70">
        <f t="shared" si="21"/>
        <v>1155.356052899288</v>
      </c>
    </row>
    <row r="676" spans="1:5">
      <c r="A676">
        <v>675</v>
      </c>
      <c r="B676" s="69">
        <v>1969</v>
      </c>
      <c r="D676">
        <f t="shared" si="20"/>
        <v>2278175</v>
      </c>
      <c r="E676" s="70">
        <f t="shared" si="21"/>
        <v>1157.0213306246826</v>
      </c>
    </row>
    <row r="677" spans="1:5">
      <c r="A677">
        <v>676</v>
      </c>
      <c r="B677" s="69">
        <v>1972</v>
      </c>
      <c r="D677">
        <f t="shared" si="20"/>
        <v>2284930</v>
      </c>
      <c r="E677" s="70">
        <f t="shared" si="21"/>
        <v>1158.6866125760648</v>
      </c>
    </row>
    <row r="678" spans="1:5">
      <c r="A678">
        <v>677</v>
      </c>
      <c r="B678" s="69">
        <v>1975</v>
      </c>
      <c r="D678">
        <f t="shared" si="20"/>
        <v>2291695</v>
      </c>
      <c r="E678" s="70">
        <f t="shared" si="21"/>
        <v>1160.3518987341772</v>
      </c>
    </row>
    <row r="679" spans="1:5">
      <c r="A679">
        <v>678</v>
      </c>
      <c r="B679" s="69">
        <v>1978</v>
      </c>
      <c r="D679">
        <f t="shared" si="20"/>
        <v>2298470</v>
      </c>
      <c r="E679" s="70">
        <f t="shared" si="21"/>
        <v>1162.0171890798786</v>
      </c>
    </row>
    <row r="680" spans="1:5">
      <c r="A680">
        <v>679</v>
      </c>
      <c r="B680" s="69">
        <v>1981</v>
      </c>
      <c r="D680">
        <f t="shared" si="20"/>
        <v>2305255</v>
      </c>
      <c r="E680" s="70">
        <f t="shared" si="21"/>
        <v>1163.6824835941443</v>
      </c>
    </row>
    <row r="681" spans="1:5">
      <c r="A681">
        <v>680</v>
      </c>
      <c r="B681" s="69">
        <v>1984</v>
      </c>
      <c r="D681">
        <f t="shared" si="20"/>
        <v>2312050</v>
      </c>
      <c r="E681" s="70">
        <f t="shared" si="21"/>
        <v>1165.3477822580646</v>
      </c>
    </row>
    <row r="682" spans="1:5">
      <c r="A682">
        <v>681</v>
      </c>
      <c r="B682" s="69">
        <v>1987</v>
      </c>
      <c r="D682">
        <f t="shared" si="20"/>
        <v>2318855</v>
      </c>
      <c r="E682" s="70">
        <f t="shared" si="21"/>
        <v>1167.0130850528435</v>
      </c>
    </row>
    <row r="683" spans="1:5">
      <c r="A683">
        <v>682</v>
      </c>
      <c r="B683" s="69">
        <v>1990</v>
      </c>
      <c r="D683">
        <f t="shared" si="20"/>
        <v>2325670</v>
      </c>
      <c r="E683" s="70">
        <f t="shared" si="21"/>
        <v>1168.678391959799</v>
      </c>
    </row>
    <row r="684" spans="1:5">
      <c r="A684">
        <v>683</v>
      </c>
      <c r="B684" s="69">
        <v>1993</v>
      </c>
      <c r="D684">
        <f t="shared" si="20"/>
        <v>2332495</v>
      </c>
      <c r="E684" s="70">
        <f t="shared" si="21"/>
        <v>1170.3437029603613</v>
      </c>
    </row>
    <row r="685" spans="1:5">
      <c r="A685">
        <v>684</v>
      </c>
      <c r="B685" s="69">
        <v>1996</v>
      </c>
      <c r="D685">
        <f t="shared" si="20"/>
        <v>2339330</v>
      </c>
      <c r="E685" s="70">
        <f t="shared" si="21"/>
        <v>1172.0090180360721</v>
      </c>
    </row>
    <row r="686" spans="1:5">
      <c r="A686">
        <v>685</v>
      </c>
      <c r="B686" s="69">
        <v>1999</v>
      </c>
      <c r="D686">
        <f t="shared" si="20"/>
        <v>2346175</v>
      </c>
      <c r="E686" s="70">
        <f t="shared" si="21"/>
        <v>1173.6743371685843</v>
      </c>
    </row>
    <row r="687" spans="1:5">
      <c r="A687">
        <v>686</v>
      </c>
      <c r="B687" s="69">
        <v>2002</v>
      </c>
      <c r="D687">
        <f t="shared" si="20"/>
        <v>2353030</v>
      </c>
      <c r="E687" s="70">
        <f t="shared" si="21"/>
        <v>1175.3396603396604</v>
      </c>
    </row>
    <row r="688" spans="1:5">
      <c r="A688">
        <v>687</v>
      </c>
      <c r="B688" s="69">
        <v>2005</v>
      </c>
      <c r="D688">
        <f t="shared" si="20"/>
        <v>2359895</v>
      </c>
      <c r="E688" s="70">
        <f t="shared" si="21"/>
        <v>1177.004987531172</v>
      </c>
    </row>
    <row r="689" spans="1:5">
      <c r="A689">
        <v>688</v>
      </c>
      <c r="B689" s="69">
        <v>2008</v>
      </c>
      <c r="D689">
        <f t="shared" si="20"/>
        <v>2366770</v>
      </c>
      <c r="E689" s="70">
        <f t="shared" si="21"/>
        <v>1178.6703187250996</v>
      </c>
    </row>
    <row r="690" spans="1:5">
      <c r="A690">
        <v>689</v>
      </c>
      <c r="B690" s="69">
        <v>2011</v>
      </c>
      <c r="D690">
        <f t="shared" si="20"/>
        <v>2373655</v>
      </c>
      <c r="E690" s="70">
        <f t="shared" si="21"/>
        <v>1180.3356539035306</v>
      </c>
    </row>
    <row r="691" spans="1:5">
      <c r="A691">
        <v>690</v>
      </c>
      <c r="B691" s="69">
        <v>2014</v>
      </c>
      <c r="D691">
        <f t="shared" si="20"/>
        <v>2380550</v>
      </c>
      <c r="E691" s="70">
        <f t="shared" si="21"/>
        <v>1182.0009930486594</v>
      </c>
    </row>
    <row r="692" spans="1:5">
      <c r="A692">
        <v>691</v>
      </c>
      <c r="B692" s="69">
        <v>2017</v>
      </c>
      <c r="D692">
        <f t="shared" si="20"/>
        <v>2387455</v>
      </c>
      <c r="E692" s="70">
        <f t="shared" si="21"/>
        <v>1183.6663361427863</v>
      </c>
    </row>
    <row r="693" spans="1:5">
      <c r="A693">
        <v>692</v>
      </c>
      <c r="B693" s="69">
        <v>2020</v>
      </c>
      <c r="D693">
        <f t="shared" si="20"/>
        <v>2394370</v>
      </c>
      <c r="E693" s="70">
        <f t="shared" si="21"/>
        <v>1185.3316831683169</v>
      </c>
    </row>
    <row r="694" spans="1:5">
      <c r="A694">
        <v>693</v>
      </c>
      <c r="B694" s="69">
        <v>2023</v>
      </c>
      <c r="D694">
        <f t="shared" si="20"/>
        <v>2401295</v>
      </c>
      <c r="E694" s="70">
        <f t="shared" si="21"/>
        <v>1186.9970341077608</v>
      </c>
    </row>
    <row r="695" spans="1:5">
      <c r="A695">
        <v>694</v>
      </c>
      <c r="B695" s="69">
        <v>2026</v>
      </c>
      <c r="D695">
        <f t="shared" si="20"/>
        <v>2408230</v>
      </c>
      <c r="E695" s="70">
        <f t="shared" si="21"/>
        <v>1188.6623889437315</v>
      </c>
    </row>
    <row r="696" spans="1:5">
      <c r="A696">
        <v>695</v>
      </c>
      <c r="B696" s="69">
        <v>2029</v>
      </c>
      <c r="D696">
        <f t="shared" si="20"/>
        <v>2415175</v>
      </c>
      <c r="E696" s="70">
        <f t="shared" si="21"/>
        <v>1190.3277476589453</v>
      </c>
    </row>
    <row r="697" spans="1:5">
      <c r="A697">
        <v>696</v>
      </c>
      <c r="B697" s="69">
        <v>2032</v>
      </c>
      <c r="D697">
        <f t="shared" si="20"/>
        <v>2422130</v>
      </c>
      <c r="E697" s="70">
        <f t="shared" si="21"/>
        <v>1191.9931102362204</v>
      </c>
    </row>
    <row r="698" spans="1:5">
      <c r="A698">
        <v>697</v>
      </c>
      <c r="B698" s="69">
        <v>2035</v>
      </c>
      <c r="D698">
        <f t="shared" si="20"/>
        <v>2429095</v>
      </c>
      <c r="E698" s="70">
        <f t="shared" si="21"/>
        <v>1193.6584766584767</v>
      </c>
    </row>
    <row r="699" spans="1:5">
      <c r="A699">
        <v>698</v>
      </c>
      <c r="B699" s="69">
        <v>2038</v>
      </c>
      <c r="D699">
        <f t="shared" si="20"/>
        <v>2436070</v>
      </c>
      <c r="E699" s="70">
        <f t="shared" si="21"/>
        <v>1195.3238469087341</v>
      </c>
    </row>
    <row r="700" spans="1:5">
      <c r="A700">
        <v>699</v>
      </c>
      <c r="B700" s="69">
        <v>2041</v>
      </c>
      <c r="D700">
        <f t="shared" si="20"/>
        <v>2443055</v>
      </c>
      <c r="E700" s="70">
        <f t="shared" si="21"/>
        <v>1196.9892209701127</v>
      </c>
    </row>
    <row r="701" spans="1:5">
      <c r="A701">
        <v>700</v>
      </c>
      <c r="B701" s="69">
        <v>2044</v>
      </c>
      <c r="D701">
        <f t="shared" si="20"/>
        <v>2450050</v>
      </c>
      <c r="E701" s="70">
        <f t="shared" si="21"/>
        <v>1198.6545988258317</v>
      </c>
    </row>
    <row r="702" spans="1:5">
      <c r="A702">
        <v>701</v>
      </c>
      <c r="B702" s="69">
        <v>2047</v>
      </c>
      <c r="D702">
        <f t="shared" si="20"/>
        <v>2457055</v>
      </c>
      <c r="E702" s="70">
        <f t="shared" si="21"/>
        <v>1200.3199804592086</v>
      </c>
    </row>
    <row r="703" spans="1:5">
      <c r="A703">
        <v>702</v>
      </c>
      <c r="B703" s="69">
        <v>2050</v>
      </c>
      <c r="D703">
        <f t="shared" si="20"/>
        <v>2464070</v>
      </c>
      <c r="E703" s="70">
        <f t="shared" si="21"/>
        <v>1201.9853658536585</v>
      </c>
    </row>
    <row r="704" spans="1:5">
      <c r="A704">
        <v>703</v>
      </c>
      <c r="B704" s="69">
        <v>2053</v>
      </c>
      <c r="D704">
        <f t="shared" si="20"/>
        <v>2471095</v>
      </c>
      <c r="E704" s="70">
        <f t="shared" si="21"/>
        <v>1203.6507549926937</v>
      </c>
    </row>
    <row r="705" spans="1:5">
      <c r="A705">
        <v>704</v>
      </c>
      <c r="B705" s="69">
        <v>2056</v>
      </c>
      <c r="D705">
        <f t="shared" si="20"/>
        <v>2478130</v>
      </c>
      <c r="E705" s="70">
        <f t="shared" si="21"/>
        <v>1205.3161478599222</v>
      </c>
    </row>
    <row r="706" spans="1:5">
      <c r="A706">
        <v>705</v>
      </c>
      <c r="B706" s="69">
        <v>2059</v>
      </c>
      <c r="D706">
        <f t="shared" si="20"/>
        <v>2485175</v>
      </c>
      <c r="E706" s="70">
        <f t="shared" si="21"/>
        <v>1206.9815444390481</v>
      </c>
    </row>
    <row r="707" spans="1:5">
      <c r="A707">
        <v>706</v>
      </c>
      <c r="B707" s="69">
        <v>2062</v>
      </c>
      <c r="D707">
        <f t="shared" ref="D707:D770" si="22">50+5*(A707*A707)</f>
        <v>2492230</v>
      </c>
      <c r="E707" s="70">
        <f t="shared" ref="E707:E770" si="23">D707/B707</f>
        <v>1208.64694471387</v>
      </c>
    </row>
    <row r="708" spans="1:5">
      <c r="A708">
        <v>707</v>
      </c>
      <c r="B708" s="69">
        <v>2065</v>
      </c>
      <c r="D708">
        <f t="shared" si="22"/>
        <v>2499295</v>
      </c>
      <c r="E708" s="70">
        <f t="shared" si="23"/>
        <v>1210.3123486682809</v>
      </c>
    </row>
    <row r="709" spans="1:5">
      <c r="A709">
        <v>708</v>
      </c>
      <c r="B709" s="69">
        <v>2068</v>
      </c>
      <c r="D709">
        <f t="shared" si="22"/>
        <v>2506370</v>
      </c>
      <c r="E709" s="70">
        <f t="shared" si="23"/>
        <v>1211.9777562862669</v>
      </c>
    </row>
    <row r="710" spans="1:5">
      <c r="A710">
        <v>709</v>
      </c>
      <c r="B710" s="69">
        <v>2071</v>
      </c>
      <c r="D710">
        <f t="shared" si="22"/>
        <v>2513455</v>
      </c>
      <c r="E710" s="70">
        <f t="shared" si="23"/>
        <v>1213.6431675519073</v>
      </c>
    </row>
    <row r="711" spans="1:5">
      <c r="A711">
        <v>710</v>
      </c>
      <c r="B711" s="69">
        <v>2074</v>
      </c>
      <c r="D711">
        <f t="shared" si="22"/>
        <v>2520550</v>
      </c>
      <c r="E711" s="70">
        <f t="shared" si="23"/>
        <v>1215.3085824493733</v>
      </c>
    </row>
    <row r="712" spans="1:5">
      <c r="A712">
        <v>711</v>
      </c>
      <c r="B712" s="69">
        <v>2077</v>
      </c>
      <c r="D712">
        <f t="shared" si="22"/>
        <v>2527655</v>
      </c>
      <c r="E712" s="70">
        <f t="shared" si="23"/>
        <v>1216.9740009629272</v>
      </c>
    </row>
    <row r="713" spans="1:5">
      <c r="A713">
        <v>712</v>
      </c>
      <c r="B713" s="69">
        <v>2080</v>
      </c>
      <c r="D713">
        <f t="shared" si="22"/>
        <v>2534770</v>
      </c>
      <c r="E713" s="70">
        <f t="shared" si="23"/>
        <v>1218.6394230769231</v>
      </c>
    </row>
    <row r="714" spans="1:5">
      <c r="A714">
        <v>713</v>
      </c>
      <c r="B714" s="69">
        <v>2083</v>
      </c>
      <c r="D714">
        <f t="shared" si="22"/>
        <v>2541895</v>
      </c>
      <c r="E714" s="70">
        <f t="shared" si="23"/>
        <v>1220.3048487758042</v>
      </c>
    </row>
    <row r="715" spans="1:5">
      <c r="A715">
        <v>714</v>
      </c>
      <c r="B715" s="69">
        <v>2086</v>
      </c>
      <c r="D715">
        <f t="shared" si="22"/>
        <v>2549030</v>
      </c>
      <c r="E715" s="70">
        <f t="shared" si="23"/>
        <v>1221.9702780441035</v>
      </c>
    </row>
    <row r="716" spans="1:5">
      <c r="A716">
        <v>715</v>
      </c>
      <c r="B716" s="69">
        <v>2089</v>
      </c>
      <c r="D716">
        <f t="shared" si="22"/>
        <v>2556175</v>
      </c>
      <c r="E716" s="70">
        <f t="shared" si="23"/>
        <v>1223.6357108664433</v>
      </c>
    </row>
    <row r="717" spans="1:5">
      <c r="A717">
        <v>716</v>
      </c>
      <c r="B717" s="69">
        <v>2092</v>
      </c>
      <c r="D717">
        <f t="shared" si="22"/>
        <v>2563330</v>
      </c>
      <c r="E717" s="70">
        <f t="shared" si="23"/>
        <v>1225.3011472275334</v>
      </c>
    </row>
    <row r="718" spans="1:5">
      <c r="A718">
        <v>717</v>
      </c>
      <c r="B718" s="69">
        <v>2095</v>
      </c>
      <c r="D718">
        <f t="shared" si="22"/>
        <v>2570495</v>
      </c>
      <c r="E718" s="70">
        <f t="shared" si="23"/>
        <v>1226.9665871121717</v>
      </c>
    </row>
    <row r="719" spans="1:5">
      <c r="A719">
        <v>718</v>
      </c>
      <c r="B719" s="69">
        <v>2098</v>
      </c>
      <c r="D719">
        <f t="shared" si="22"/>
        <v>2577670</v>
      </c>
      <c r="E719" s="70">
        <f t="shared" si="23"/>
        <v>1228.6320305052432</v>
      </c>
    </row>
    <row r="720" spans="1:5">
      <c r="A720">
        <v>719</v>
      </c>
      <c r="B720" s="69">
        <v>2101</v>
      </c>
      <c r="D720">
        <f t="shared" si="22"/>
        <v>2584855</v>
      </c>
      <c r="E720" s="70">
        <f t="shared" si="23"/>
        <v>1230.2974773917183</v>
      </c>
    </row>
    <row r="721" spans="1:5">
      <c r="A721">
        <v>720</v>
      </c>
      <c r="B721" s="69">
        <v>2104</v>
      </c>
      <c r="D721">
        <f t="shared" si="22"/>
        <v>2592050</v>
      </c>
      <c r="E721" s="70">
        <f t="shared" si="23"/>
        <v>1231.9629277566539</v>
      </c>
    </row>
    <row r="722" spans="1:5">
      <c r="A722">
        <v>721</v>
      </c>
      <c r="B722" s="69">
        <v>2107</v>
      </c>
      <c r="D722">
        <f t="shared" si="22"/>
        <v>2599255</v>
      </c>
      <c r="E722" s="70">
        <f t="shared" si="23"/>
        <v>1233.6283815851923</v>
      </c>
    </row>
    <row r="723" spans="1:5">
      <c r="A723">
        <v>722</v>
      </c>
      <c r="B723" s="69">
        <v>2110</v>
      </c>
      <c r="D723">
        <f t="shared" si="22"/>
        <v>2606470</v>
      </c>
      <c r="E723" s="70">
        <f t="shared" si="23"/>
        <v>1235.2938388625591</v>
      </c>
    </row>
    <row r="724" spans="1:5">
      <c r="A724">
        <v>723</v>
      </c>
      <c r="B724" s="69">
        <v>2113</v>
      </c>
      <c r="D724">
        <f t="shared" si="22"/>
        <v>2613695</v>
      </c>
      <c r="E724" s="70">
        <f t="shared" si="23"/>
        <v>1236.9592995740652</v>
      </c>
    </row>
    <row r="725" spans="1:5">
      <c r="A725">
        <v>724</v>
      </c>
      <c r="B725" s="69">
        <v>2116</v>
      </c>
      <c r="D725">
        <f t="shared" si="22"/>
        <v>2620930</v>
      </c>
      <c r="E725" s="70">
        <f t="shared" si="23"/>
        <v>1238.624763705104</v>
      </c>
    </row>
    <row r="726" spans="1:5">
      <c r="A726">
        <v>725</v>
      </c>
      <c r="B726" s="69">
        <v>2119</v>
      </c>
      <c r="D726">
        <f t="shared" si="22"/>
        <v>2628175</v>
      </c>
      <c r="E726" s="70">
        <f t="shared" si="23"/>
        <v>1240.2902312411516</v>
      </c>
    </row>
    <row r="727" spans="1:5">
      <c r="A727">
        <v>726</v>
      </c>
      <c r="B727" s="69">
        <v>2122</v>
      </c>
      <c r="D727">
        <f t="shared" si="22"/>
        <v>2635430</v>
      </c>
      <c r="E727" s="70">
        <f t="shared" si="23"/>
        <v>1241.9557021677663</v>
      </c>
    </row>
    <row r="728" spans="1:5">
      <c r="A728">
        <v>727</v>
      </c>
      <c r="B728" s="69">
        <v>2125</v>
      </c>
      <c r="D728">
        <f t="shared" si="22"/>
        <v>2642695</v>
      </c>
      <c r="E728" s="70">
        <f t="shared" si="23"/>
        <v>1243.6211764705881</v>
      </c>
    </row>
    <row r="729" spans="1:5">
      <c r="A729">
        <v>728</v>
      </c>
      <c r="B729" s="69">
        <v>2128</v>
      </c>
      <c r="D729">
        <f t="shared" si="22"/>
        <v>2649970</v>
      </c>
      <c r="E729" s="70">
        <f t="shared" si="23"/>
        <v>1245.2866541353383</v>
      </c>
    </row>
    <row r="730" spans="1:5">
      <c r="A730">
        <v>729</v>
      </c>
      <c r="B730" s="69">
        <v>2131</v>
      </c>
      <c r="D730">
        <f t="shared" si="22"/>
        <v>2657255</v>
      </c>
      <c r="E730" s="70">
        <f t="shared" si="23"/>
        <v>1246.9521351478179</v>
      </c>
    </row>
    <row r="731" spans="1:5">
      <c r="A731">
        <v>730</v>
      </c>
      <c r="B731" s="69">
        <v>2134</v>
      </c>
      <c r="D731">
        <f t="shared" si="22"/>
        <v>2664550</v>
      </c>
      <c r="E731" s="70">
        <f t="shared" si="23"/>
        <v>1248.6176194939083</v>
      </c>
    </row>
    <row r="732" spans="1:5">
      <c r="A732">
        <v>731</v>
      </c>
      <c r="B732" s="69">
        <v>2137</v>
      </c>
      <c r="D732">
        <f t="shared" si="22"/>
        <v>2671855</v>
      </c>
      <c r="E732" s="70">
        <f t="shared" si="23"/>
        <v>1250.2831071595695</v>
      </c>
    </row>
    <row r="733" spans="1:5">
      <c r="A733">
        <v>732</v>
      </c>
      <c r="B733" s="69">
        <v>2140</v>
      </c>
      <c r="D733">
        <f t="shared" si="22"/>
        <v>2679170</v>
      </c>
      <c r="E733" s="70">
        <f t="shared" si="23"/>
        <v>1251.9485981308412</v>
      </c>
    </row>
    <row r="734" spans="1:5">
      <c r="A734">
        <v>733</v>
      </c>
      <c r="B734" s="69">
        <v>2143</v>
      </c>
      <c r="D734">
        <f t="shared" si="22"/>
        <v>2686495</v>
      </c>
      <c r="E734" s="70">
        <f t="shared" si="23"/>
        <v>1253.6140923938403</v>
      </c>
    </row>
    <row r="735" spans="1:5">
      <c r="A735">
        <v>734</v>
      </c>
      <c r="B735" s="69">
        <v>2146</v>
      </c>
      <c r="D735">
        <f t="shared" si="22"/>
        <v>2693830</v>
      </c>
      <c r="E735" s="70">
        <f t="shared" si="23"/>
        <v>1255.2795899347623</v>
      </c>
    </row>
    <row r="736" spans="1:5">
      <c r="A736">
        <v>735</v>
      </c>
      <c r="B736" s="69">
        <v>2149</v>
      </c>
      <c r="D736">
        <f t="shared" si="22"/>
        <v>2701175</v>
      </c>
      <c r="E736" s="70">
        <f t="shared" si="23"/>
        <v>1256.9450907398791</v>
      </c>
    </row>
    <row r="737" spans="1:5">
      <c r="A737">
        <v>736</v>
      </c>
      <c r="B737" s="69">
        <v>2152</v>
      </c>
      <c r="D737">
        <f t="shared" si="22"/>
        <v>2708530</v>
      </c>
      <c r="E737" s="70">
        <f t="shared" si="23"/>
        <v>1258.6105947955391</v>
      </c>
    </row>
    <row r="738" spans="1:5">
      <c r="A738">
        <v>737</v>
      </c>
      <c r="B738" s="69">
        <v>2155</v>
      </c>
      <c r="D738">
        <f t="shared" si="22"/>
        <v>2715895</v>
      </c>
      <c r="E738" s="70">
        <f t="shared" si="23"/>
        <v>1260.2761020881671</v>
      </c>
    </row>
    <row r="739" spans="1:5">
      <c r="A739">
        <v>738</v>
      </c>
      <c r="B739" s="69">
        <v>2158</v>
      </c>
      <c r="D739">
        <f t="shared" si="22"/>
        <v>2723270</v>
      </c>
      <c r="E739" s="70">
        <f t="shared" si="23"/>
        <v>1261.9416126042631</v>
      </c>
    </row>
    <row r="740" spans="1:5">
      <c r="A740">
        <v>739</v>
      </c>
      <c r="B740" s="69">
        <v>2161</v>
      </c>
      <c r="D740">
        <f t="shared" si="22"/>
        <v>2730655</v>
      </c>
      <c r="E740" s="70">
        <f t="shared" si="23"/>
        <v>1263.6071263304025</v>
      </c>
    </row>
    <row r="741" spans="1:5">
      <c r="A741">
        <v>740</v>
      </c>
      <c r="B741" s="69">
        <v>2164</v>
      </c>
      <c r="D741">
        <f t="shared" si="22"/>
        <v>2738050</v>
      </c>
      <c r="E741" s="70">
        <f t="shared" si="23"/>
        <v>1265.2726432532347</v>
      </c>
    </row>
    <row r="742" spans="1:5">
      <c r="A742">
        <v>741</v>
      </c>
      <c r="B742" s="69">
        <v>2167</v>
      </c>
      <c r="D742">
        <f t="shared" si="22"/>
        <v>2745455</v>
      </c>
      <c r="E742" s="70">
        <f t="shared" si="23"/>
        <v>1266.9381633594833</v>
      </c>
    </row>
    <row r="743" spans="1:5">
      <c r="A743">
        <v>742</v>
      </c>
      <c r="B743" s="69">
        <v>2170</v>
      </c>
      <c r="D743">
        <f t="shared" si="22"/>
        <v>2752870</v>
      </c>
      <c r="E743" s="70">
        <f t="shared" si="23"/>
        <v>1268.6036866359448</v>
      </c>
    </row>
    <row r="744" spans="1:5">
      <c r="A744">
        <v>743</v>
      </c>
      <c r="B744" s="69">
        <v>2173</v>
      </c>
      <c r="D744">
        <f t="shared" si="22"/>
        <v>2760295</v>
      </c>
      <c r="E744" s="70">
        <f t="shared" si="23"/>
        <v>1270.2692130694893</v>
      </c>
    </row>
    <row r="745" spans="1:5">
      <c r="A745">
        <v>744</v>
      </c>
      <c r="B745" s="69">
        <v>2176</v>
      </c>
      <c r="D745">
        <f t="shared" si="22"/>
        <v>2767730</v>
      </c>
      <c r="E745" s="70">
        <f t="shared" si="23"/>
        <v>1271.9347426470588</v>
      </c>
    </row>
    <row r="746" spans="1:5">
      <c r="A746">
        <v>745</v>
      </c>
      <c r="B746" s="69">
        <v>2179</v>
      </c>
      <c r="D746">
        <f t="shared" si="22"/>
        <v>2775175</v>
      </c>
      <c r="E746" s="70">
        <f t="shared" si="23"/>
        <v>1273.6002753556677</v>
      </c>
    </row>
    <row r="747" spans="1:5">
      <c r="A747">
        <v>746</v>
      </c>
      <c r="B747" s="69">
        <v>2182</v>
      </c>
      <c r="D747">
        <f t="shared" si="22"/>
        <v>2782630</v>
      </c>
      <c r="E747" s="70">
        <f t="shared" si="23"/>
        <v>1275.2658111824014</v>
      </c>
    </row>
    <row r="748" spans="1:5">
      <c r="A748">
        <v>747</v>
      </c>
      <c r="B748" s="69">
        <v>2185</v>
      </c>
      <c r="D748">
        <f t="shared" si="22"/>
        <v>2790095</v>
      </c>
      <c r="E748" s="70">
        <f t="shared" si="23"/>
        <v>1276.9313501144165</v>
      </c>
    </row>
    <row r="749" spans="1:5">
      <c r="A749">
        <v>748</v>
      </c>
      <c r="B749" s="69">
        <v>2188</v>
      </c>
      <c r="D749">
        <f t="shared" si="22"/>
        <v>2797570</v>
      </c>
      <c r="E749" s="70">
        <f t="shared" si="23"/>
        <v>1278.5968921389397</v>
      </c>
    </row>
    <row r="750" spans="1:5">
      <c r="A750">
        <v>749</v>
      </c>
      <c r="B750" s="69">
        <v>2191</v>
      </c>
      <c r="D750">
        <f t="shared" si="22"/>
        <v>2805055</v>
      </c>
      <c r="E750" s="70">
        <f t="shared" si="23"/>
        <v>1280.2624372432679</v>
      </c>
    </row>
    <row r="751" spans="1:5">
      <c r="A751">
        <v>750</v>
      </c>
      <c r="B751" s="69">
        <v>2194</v>
      </c>
      <c r="D751">
        <f t="shared" si="22"/>
        <v>2812550</v>
      </c>
      <c r="E751" s="70">
        <f t="shared" si="23"/>
        <v>1281.9279854147676</v>
      </c>
    </row>
    <row r="752" spans="1:5">
      <c r="A752">
        <v>751</v>
      </c>
      <c r="B752" s="69">
        <v>2197</v>
      </c>
      <c r="D752">
        <f t="shared" si="22"/>
        <v>2820055</v>
      </c>
      <c r="E752" s="70">
        <f t="shared" si="23"/>
        <v>1283.5935366408739</v>
      </c>
    </row>
    <row r="753" spans="1:5">
      <c r="A753">
        <v>752</v>
      </c>
      <c r="B753" s="69">
        <v>2200</v>
      </c>
      <c r="D753">
        <f t="shared" si="22"/>
        <v>2827570</v>
      </c>
      <c r="E753" s="70">
        <f t="shared" si="23"/>
        <v>1285.2590909090909</v>
      </c>
    </row>
    <row r="754" spans="1:5">
      <c r="A754">
        <v>753</v>
      </c>
      <c r="B754" s="69">
        <v>2203</v>
      </c>
      <c r="D754">
        <f t="shared" si="22"/>
        <v>2835095</v>
      </c>
      <c r="E754" s="70">
        <f t="shared" si="23"/>
        <v>1286.9246482069905</v>
      </c>
    </row>
    <row r="755" spans="1:5">
      <c r="A755">
        <v>754</v>
      </c>
      <c r="B755" s="69">
        <v>2206</v>
      </c>
      <c r="D755">
        <f t="shared" si="22"/>
        <v>2842630</v>
      </c>
      <c r="E755" s="70">
        <f t="shared" si="23"/>
        <v>1288.5902085222122</v>
      </c>
    </row>
    <row r="756" spans="1:5">
      <c r="A756">
        <v>755</v>
      </c>
      <c r="B756" s="69">
        <v>2209</v>
      </c>
      <c r="D756">
        <f t="shared" si="22"/>
        <v>2850175</v>
      </c>
      <c r="E756" s="70">
        <f t="shared" si="23"/>
        <v>1290.2557718424628</v>
      </c>
    </row>
    <row r="757" spans="1:5">
      <c r="A757">
        <v>756</v>
      </c>
      <c r="B757" s="69">
        <v>2212</v>
      </c>
      <c r="D757">
        <f t="shared" si="22"/>
        <v>2857730</v>
      </c>
      <c r="E757" s="70">
        <f t="shared" si="23"/>
        <v>1291.9213381555153</v>
      </c>
    </row>
    <row r="758" spans="1:5">
      <c r="A758">
        <v>757</v>
      </c>
      <c r="B758" s="69">
        <v>2215</v>
      </c>
      <c r="D758">
        <f t="shared" si="22"/>
        <v>2865295</v>
      </c>
      <c r="E758" s="70">
        <f t="shared" si="23"/>
        <v>1293.58690744921</v>
      </c>
    </row>
    <row r="759" spans="1:5">
      <c r="A759">
        <v>758</v>
      </c>
      <c r="B759" s="69">
        <v>2218</v>
      </c>
      <c r="D759">
        <f t="shared" si="22"/>
        <v>2872870</v>
      </c>
      <c r="E759" s="70">
        <f t="shared" si="23"/>
        <v>1295.2524797114518</v>
      </c>
    </row>
    <row r="760" spans="1:5">
      <c r="A760">
        <v>759</v>
      </c>
      <c r="B760" s="69">
        <v>2221</v>
      </c>
      <c r="D760">
        <f t="shared" si="22"/>
        <v>2880455</v>
      </c>
      <c r="E760" s="70">
        <f t="shared" si="23"/>
        <v>1296.9180549302116</v>
      </c>
    </row>
    <row r="761" spans="1:5">
      <c r="A761">
        <v>760</v>
      </c>
      <c r="B761" s="69">
        <v>2224</v>
      </c>
      <c r="D761">
        <f t="shared" si="22"/>
        <v>2888050</v>
      </c>
      <c r="E761" s="70">
        <f t="shared" si="23"/>
        <v>1298.5836330935251</v>
      </c>
    </row>
    <row r="762" spans="1:5">
      <c r="A762">
        <v>761</v>
      </c>
      <c r="B762" s="69">
        <v>2227</v>
      </c>
      <c r="D762">
        <f t="shared" si="22"/>
        <v>2895655</v>
      </c>
      <c r="E762" s="70">
        <f t="shared" si="23"/>
        <v>1300.2492141894927</v>
      </c>
    </row>
    <row r="763" spans="1:5">
      <c r="A763">
        <v>762</v>
      </c>
      <c r="B763" s="69">
        <v>2230</v>
      </c>
      <c r="D763">
        <f t="shared" si="22"/>
        <v>2903270</v>
      </c>
      <c r="E763" s="70">
        <f t="shared" si="23"/>
        <v>1301.914798206278</v>
      </c>
    </row>
    <row r="764" spans="1:5">
      <c r="A764">
        <v>763</v>
      </c>
      <c r="B764" s="69">
        <v>2233</v>
      </c>
      <c r="D764">
        <f t="shared" si="22"/>
        <v>2910895</v>
      </c>
      <c r="E764" s="70">
        <f t="shared" si="23"/>
        <v>1303.5803851321093</v>
      </c>
    </row>
    <row r="765" spans="1:5">
      <c r="A765">
        <v>764</v>
      </c>
      <c r="B765" s="69">
        <v>2236</v>
      </c>
      <c r="D765">
        <f t="shared" si="22"/>
        <v>2918530</v>
      </c>
      <c r="E765" s="70">
        <f t="shared" si="23"/>
        <v>1305.2459749552772</v>
      </c>
    </row>
    <row r="766" spans="1:5">
      <c r="A766">
        <v>765</v>
      </c>
      <c r="B766" s="69">
        <v>2239</v>
      </c>
      <c r="D766">
        <f t="shared" si="22"/>
        <v>2926175</v>
      </c>
      <c r="E766" s="70">
        <f t="shared" si="23"/>
        <v>1306.9115676641359</v>
      </c>
    </row>
    <row r="767" spans="1:5">
      <c r="A767">
        <v>766</v>
      </c>
      <c r="B767" s="69">
        <v>2242</v>
      </c>
      <c r="D767">
        <f t="shared" si="22"/>
        <v>2933830</v>
      </c>
      <c r="E767" s="70">
        <f t="shared" si="23"/>
        <v>1308.5771632471008</v>
      </c>
    </row>
    <row r="768" spans="1:5">
      <c r="A768">
        <v>767</v>
      </c>
      <c r="B768" s="69">
        <v>2245</v>
      </c>
      <c r="D768">
        <f t="shared" si="22"/>
        <v>2941495</v>
      </c>
      <c r="E768" s="70">
        <f t="shared" si="23"/>
        <v>1310.2427616926504</v>
      </c>
    </row>
    <row r="769" spans="1:5">
      <c r="A769">
        <v>768</v>
      </c>
      <c r="B769" s="69">
        <v>2248</v>
      </c>
      <c r="D769">
        <f t="shared" si="22"/>
        <v>2949170</v>
      </c>
      <c r="E769" s="70">
        <f t="shared" si="23"/>
        <v>1311.9083629893239</v>
      </c>
    </row>
    <row r="770" spans="1:5">
      <c r="A770">
        <v>769</v>
      </c>
      <c r="B770" s="69">
        <v>2251</v>
      </c>
      <c r="D770">
        <f t="shared" si="22"/>
        <v>2956855</v>
      </c>
      <c r="E770" s="70">
        <f t="shared" si="23"/>
        <v>1313.573967125722</v>
      </c>
    </row>
    <row r="771" spans="1:5">
      <c r="A771">
        <v>770</v>
      </c>
      <c r="B771" s="69">
        <v>2254</v>
      </c>
      <c r="D771">
        <f t="shared" ref="D771:D834" si="24">50+5*(A771*A771)</f>
        <v>2964550</v>
      </c>
      <c r="E771" s="70">
        <f t="shared" ref="E771:E834" si="25">D771/B771</f>
        <v>1315.2395740905058</v>
      </c>
    </row>
    <row r="772" spans="1:5">
      <c r="A772">
        <v>771</v>
      </c>
      <c r="B772" s="69">
        <v>2257</v>
      </c>
      <c r="D772">
        <f t="shared" si="24"/>
        <v>2972255</v>
      </c>
      <c r="E772" s="70">
        <f t="shared" si="25"/>
        <v>1316.9051838723969</v>
      </c>
    </row>
    <row r="773" spans="1:5">
      <c r="A773">
        <v>772</v>
      </c>
      <c r="B773" s="69">
        <v>2260</v>
      </c>
      <c r="D773">
        <f t="shared" si="24"/>
        <v>2979970</v>
      </c>
      <c r="E773" s="70">
        <f t="shared" si="25"/>
        <v>1318.570796460177</v>
      </c>
    </row>
    <row r="774" spans="1:5">
      <c r="A774">
        <v>773</v>
      </c>
      <c r="B774" s="69">
        <v>2263</v>
      </c>
      <c r="D774">
        <f t="shared" si="24"/>
        <v>2987695</v>
      </c>
      <c r="E774" s="70">
        <f t="shared" si="25"/>
        <v>1320.2364118426867</v>
      </c>
    </row>
    <row r="775" spans="1:5">
      <c r="A775">
        <v>774</v>
      </c>
      <c r="B775" s="69">
        <v>2266</v>
      </c>
      <c r="D775">
        <f t="shared" si="24"/>
        <v>2995430</v>
      </c>
      <c r="E775" s="70">
        <f t="shared" si="25"/>
        <v>1321.9020300088262</v>
      </c>
    </row>
    <row r="776" spans="1:5">
      <c r="A776">
        <v>775</v>
      </c>
      <c r="B776" s="69">
        <v>2269</v>
      </c>
      <c r="D776">
        <f t="shared" si="24"/>
        <v>3003175</v>
      </c>
      <c r="E776" s="70">
        <f t="shared" si="25"/>
        <v>1323.5676509475541</v>
      </c>
    </row>
    <row r="777" spans="1:5">
      <c r="A777">
        <v>776</v>
      </c>
      <c r="B777" s="69">
        <v>2272</v>
      </c>
      <c r="D777">
        <f t="shared" si="24"/>
        <v>3010930</v>
      </c>
      <c r="E777" s="70">
        <f t="shared" si="25"/>
        <v>1325.2332746478874</v>
      </c>
    </row>
    <row r="778" spans="1:5">
      <c r="A778">
        <v>777</v>
      </c>
      <c r="B778" s="69">
        <v>2275</v>
      </c>
      <c r="D778">
        <f t="shared" si="24"/>
        <v>3018695</v>
      </c>
      <c r="E778" s="70">
        <f t="shared" si="25"/>
        <v>1326.8989010989012</v>
      </c>
    </row>
    <row r="779" spans="1:5">
      <c r="A779">
        <v>778</v>
      </c>
      <c r="B779" s="69">
        <v>2278</v>
      </c>
      <c r="D779">
        <f t="shared" si="24"/>
        <v>3026470</v>
      </c>
      <c r="E779" s="70">
        <f t="shared" si="25"/>
        <v>1328.5645302897278</v>
      </c>
    </row>
    <row r="780" spans="1:5">
      <c r="A780">
        <v>779</v>
      </c>
      <c r="B780" s="69">
        <v>2281</v>
      </c>
      <c r="D780">
        <f t="shared" si="24"/>
        <v>3034255</v>
      </c>
      <c r="E780" s="70">
        <f t="shared" si="25"/>
        <v>1330.2301622095572</v>
      </c>
    </row>
    <row r="781" spans="1:5">
      <c r="A781">
        <v>780</v>
      </c>
      <c r="B781" s="69">
        <v>2284</v>
      </c>
      <c r="D781">
        <f t="shared" si="24"/>
        <v>3042050</v>
      </c>
      <c r="E781" s="70">
        <f t="shared" si="25"/>
        <v>1331.8957968476357</v>
      </c>
    </row>
    <row r="782" spans="1:5">
      <c r="A782">
        <v>781</v>
      </c>
      <c r="B782" s="69">
        <v>2287</v>
      </c>
      <c r="D782">
        <f t="shared" si="24"/>
        <v>3049855</v>
      </c>
      <c r="E782" s="70">
        <f t="shared" si="25"/>
        <v>1333.5614341932662</v>
      </c>
    </row>
    <row r="783" spans="1:5">
      <c r="A783">
        <v>782</v>
      </c>
      <c r="B783" s="69">
        <v>2290</v>
      </c>
      <c r="D783">
        <f t="shared" si="24"/>
        <v>3057670</v>
      </c>
      <c r="E783" s="70">
        <f t="shared" si="25"/>
        <v>1335.2270742358078</v>
      </c>
    </row>
    <row r="784" spans="1:5">
      <c r="A784">
        <v>783</v>
      </c>
      <c r="B784" s="69">
        <v>2293</v>
      </c>
      <c r="D784">
        <f t="shared" si="24"/>
        <v>3065495</v>
      </c>
      <c r="E784" s="70">
        <f t="shared" si="25"/>
        <v>1336.8927169646752</v>
      </c>
    </row>
    <row r="785" spans="1:5">
      <c r="A785">
        <v>784</v>
      </c>
      <c r="B785" s="69">
        <v>2296</v>
      </c>
      <c r="D785">
        <f t="shared" si="24"/>
        <v>3073330</v>
      </c>
      <c r="E785" s="70">
        <f t="shared" si="25"/>
        <v>1338.5583623693381</v>
      </c>
    </row>
    <row r="786" spans="1:5">
      <c r="A786">
        <v>785</v>
      </c>
      <c r="B786" s="69">
        <v>2299</v>
      </c>
      <c r="D786">
        <f t="shared" si="24"/>
        <v>3081175</v>
      </c>
      <c r="E786" s="70">
        <f t="shared" si="25"/>
        <v>1340.2240104393215</v>
      </c>
    </row>
    <row r="787" spans="1:5">
      <c r="A787">
        <v>786</v>
      </c>
      <c r="B787" s="69">
        <v>2302</v>
      </c>
      <c r="D787">
        <f t="shared" si="24"/>
        <v>3089030</v>
      </c>
      <c r="E787" s="70">
        <f t="shared" si="25"/>
        <v>1341.8896611642051</v>
      </c>
    </row>
    <row r="788" spans="1:5">
      <c r="A788">
        <v>787</v>
      </c>
      <c r="B788" s="69">
        <v>2305</v>
      </c>
      <c r="D788">
        <f t="shared" si="24"/>
        <v>3096895</v>
      </c>
      <c r="E788" s="70">
        <f t="shared" si="25"/>
        <v>1343.5553145336225</v>
      </c>
    </row>
    <row r="789" spans="1:5">
      <c r="A789">
        <v>788</v>
      </c>
      <c r="B789" s="69">
        <v>2308</v>
      </c>
      <c r="D789">
        <f t="shared" si="24"/>
        <v>3104770</v>
      </c>
      <c r="E789" s="70">
        <f t="shared" si="25"/>
        <v>1345.2209705372618</v>
      </c>
    </row>
    <row r="790" spans="1:5">
      <c r="A790">
        <v>789</v>
      </c>
      <c r="B790" s="69">
        <v>2311</v>
      </c>
      <c r="D790">
        <f t="shared" si="24"/>
        <v>3112655</v>
      </c>
      <c r="E790" s="70">
        <f t="shared" si="25"/>
        <v>1346.8866291648637</v>
      </c>
    </row>
    <row r="791" spans="1:5">
      <c r="A791">
        <v>790</v>
      </c>
      <c r="B791" s="69">
        <v>2314</v>
      </c>
      <c r="D791">
        <f t="shared" si="24"/>
        <v>3120550</v>
      </c>
      <c r="E791" s="70">
        <f t="shared" si="25"/>
        <v>1348.5522904062229</v>
      </c>
    </row>
    <row r="792" spans="1:5">
      <c r="A792">
        <v>791</v>
      </c>
      <c r="B792" s="69">
        <v>2317</v>
      </c>
      <c r="D792">
        <f t="shared" si="24"/>
        <v>3128455</v>
      </c>
      <c r="E792" s="70">
        <f t="shared" si="25"/>
        <v>1350.2179542511869</v>
      </c>
    </row>
    <row r="793" spans="1:5">
      <c r="A793">
        <v>792</v>
      </c>
      <c r="B793" s="69">
        <v>2320</v>
      </c>
      <c r="D793">
        <f t="shared" si="24"/>
        <v>3136370</v>
      </c>
      <c r="E793" s="70">
        <f t="shared" si="25"/>
        <v>1351.8836206896551</v>
      </c>
    </row>
    <row r="794" spans="1:5">
      <c r="A794">
        <v>793</v>
      </c>
      <c r="B794" s="69">
        <v>2323</v>
      </c>
      <c r="D794">
        <f t="shared" si="24"/>
        <v>3144295</v>
      </c>
      <c r="E794" s="70">
        <f t="shared" si="25"/>
        <v>1353.5492897115798</v>
      </c>
    </row>
    <row r="795" spans="1:5">
      <c r="A795">
        <v>794</v>
      </c>
      <c r="B795" s="69">
        <v>2326</v>
      </c>
      <c r="D795">
        <f t="shared" si="24"/>
        <v>3152230</v>
      </c>
      <c r="E795" s="70">
        <f t="shared" si="25"/>
        <v>1355.2149613069648</v>
      </c>
    </row>
    <row r="796" spans="1:5">
      <c r="A796">
        <v>795</v>
      </c>
      <c r="B796" s="69">
        <v>2329</v>
      </c>
      <c r="D796">
        <f t="shared" si="24"/>
        <v>3160175</v>
      </c>
      <c r="E796" s="70">
        <f t="shared" si="25"/>
        <v>1356.8806354658652</v>
      </c>
    </row>
    <row r="797" spans="1:5">
      <c r="A797">
        <v>796</v>
      </c>
      <c r="B797" s="69">
        <v>2332</v>
      </c>
      <c r="D797">
        <f t="shared" si="24"/>
        <v>3168130</v>
      </c>
      <c r="E797" s="70">
        <f t="shared" si="25"/>
        <v>1358.5463121783876</v>
      </c>
    </row>
    <row r="798" spans="1:5">
      <c r="A798">
        <v>797</v>
      </c>
      <c r="B798" s="69">
        <v>2335</v>
      </c>
      <c r="D798">
        <f t="shared" si="24"/>
        <v>3176095</v>
      </c>
      <c r="E798" s="70">
        <f t="shared" si="25"/>
        <v>1360.2119914346895</v>
      </c>
    </row>
    <row r="799" spans="1:5">
      <c r="A799">
        <v>798</v>
      </c>
      <c r="B799" s="69">
        <v>2338</v>
      </c>
      <c r="D799">
        <f t="shared" si="24"/>
        <v>3184070</v>
      </c>
      <c r="E799" s="70">
        <f t="shared" si="25"/>
        <v>1361.8776732249787</v>
      </c>
    </row>
    <row r="800" spans="1:5">
      <c r="A800">
        <v>799</v>
      </c>
      <c r="B800" s="69">
        <v>2341</v>
      </c>
      <c r="D800">
        <f t="shared" si="24"/>
        <v>3192055</v>
      </c>
      <c r="E800" s="70">
        <f t="shared" si="25"/>
        <v>1363.543357539513</v>
      </c>
    </row>
    <row r="801" spans="1:5">
      <c r="A801">
        <v>800</v>
      </c>
      <c r="B801" s="69">
        <v>2344</v>
      </c>
      <c r="D801">
        <f t="shared" si="24"/>
        <v>3200050</v>
      </c>
      <c r="E801" s="70">
        <f t="shared" si="25"/>
        <v>1365.2090443686006</v>
      </c>
    </row>
    <row r="802" spans="1:5">
      <c r="A802">
        <v>801</v>
      </c>
      <c r="B802" s="69">
        <v>2347</v>
      </c>
      <c r="D802">
        <f t="shared" si="24"/>
        <v>3208055</v>
      </c>
      <c r="E802" s="70">
        <f t="shared" si="25"/>
        <v>1366.8747337025991</v>
      </c>
    </row>
    <row r="803" spans="1:5">
      <c r="A803">
        <v>802</v>
      </c>
      <c r="B803" s="69">
        <v>2350</v>
      </c>
      <c r="D803">
        <f t="shared" si="24"/>
        <v>3216070</v>
      </c>
      <c r="E803" s="70">
        <f t="shared" si="25"/>
        <v>1368.5404255319149</v>
      </c>
    </row>
    <row r="804" spans="1:5">
      <c r="A804">
        <v>803</v>
      </c>
      <c r="B804" s="69">
        <v>2353</v>
      </c>
      <c r="D804">
        <f t="shared" si="24"/>
        <v>3224095</v>
      </c>
      <c r="E804" s="70">
        <f t="shared" si="25"/>
        <v>1370.2061198470037</v>
      </c>
    </row>
    <row r="805" spans="1:5">
      <c r="A805">
        <v>804</v>
      </c>
      <c r="B805" s="69">
        <v>2356</v>
      </c>
      <c r="D805">
        <f t="shared" si="24"/>
        <v>3232130</v>
      </c>
      <c r="E805" s="70">
        <f t="shared" si="25"/>
        <v>1371.8718166383701</v>
      </c>
    </row>
    <row r="806" spans="1:5">
      <c r="A806">
        <v>805</v>
      </c>
      <c r="B806" s="69">
        <v>2359</v>
      </c>
      <c r="D806">
        <f t="shared" si="24"/>
        <v>3240175</v>
      </c>
      <c r="E806" s="70">
        <f t="shared" si="25"/>
        <v>1373.5375158965664</v>
      </c>
    </row>
    <row r="807" spans="1:5">
      <c r="A807">
        <v>806</v>
      </c>
      <c r="B807" s="69">
        <v>2362</v>
      </c>
      <c r="D807">
        <f t="shared" si="24"/>
        <v>3248230</v>
      </c>
      <c r="E807" s="70">
        <f t="shared" si="25"/>
        <v>1375.2032176121932</v>
      </c>
    </row>
    <row r="808" spans="1:5">
      <c r="A808">
        <v>807</v>
      </c>
      <c r="B808" s="69">
        <v>2365</v>
      </c>
      <c r="D808">
        <f t="shared" si="24"/>
        <v>3256295</v>
      </c>
      <c r="E808" s="70">
        <f t="shared" si="25"/>
        <v>1376.8689217758986</v>
      </c>
    </row>
    <row r="809" spans="1:5">
      <c r="A809">
        <v>808</v>
      </c>
      <c r="B809" s="69">
        <v>2368</v>
      </c>
      <c r="D809">
        <f t="shared" si="24"/>
        <v>3264370</v>
      </c>
      <c r="E809" s="70">
        <f t="shared" si="25"/>
        <v>1378.5346283783783</v>
      </c>
    </row>
    <row r="810" spans="1:5">
      <c r="A810">
        <v>809</v>
      </c>
      <c r="B810" s="69">
        <v>2371</v>
      </c>
      <c r="D810">
        <f t="shared" si="24"/>
        <v>3272455</v>
      </c>
      <c r="E810" s="70">
        <f t="shared" si="25"/>
        <v>1380.2003374103754</v>
      </c>
    </row>
    <row r="811" spans="1:5">
      <c r="A811">
        <v>810</v>
      </c>
      <c r="B811" s="69">
        <v>2374</v>
      </c>
      <c r="D811">
        <f t="shared" si="24"/>
        <v>3280550</v>
      </c>
      <c r="E811" s="70">
        <f t="shared" si="25"/>
        <v>1381.866048862679</v>
      </c>
    </row>
    <row r="812" spans="1:5">
      <c r="A812">
        <v>811</v>
      </c>
      <c r="B812" s="69">
        <v>2377</v>
      </c>
      <c r="D812">
        <f t="shared" si="24"/>
        <v>3288655</v>
      </c>
      <c r="E812" s="70">
        <f t="shared" si="25"/>
        <v>1383.5317627261254</v>
      </c>
    </row>
    <row r="813" spans="1:5">
      <c r="A813">
        <v>812</v>
      </c>
      <c r="B813" s="69">
        <v>2380</v>
      </c>
      <c r="D813">
        <f t="shared" si="24"/>
        <v>3296770</v>
      </c>
      <c r="E813" s="70">
        <f t="shared" si="25"/>
        <v>1385.1974789915967</v>
      </c>
    </row>
    <row r="814" spans="1:5">
      <c r="A814">
        <v>813</v>
      </c>
      <c r="B814" s="69">
        <v>2383</v>
      </c>
      <c r="D814">
        <f t="shared" si="24"/>
        <v>3304895</v>
      </c>
      <c r="E814" s="70">
        <f t="shared" si="25"/>
        <v>1386.863197650021</v>
      </c>
    </row>
    <row r="815" spans="1:5">
      <c r="A815">
        <v>814</v>
      </c>
      <c r="B815" s="69">
        <v>2386</v>
      </c>
      <c r="D815">
        <f t="shared" si="24"/>
        <v>3313030</v>
      </c>
      <c r="E815" s="70">
        <f t="shared" si="25"/>
        <v>1388.5289186923721</v>
      </c>
    </row>
    <row r="816" spans="1:5">
      <c r="A816">
        <v>815</v>
      </c>
      <c r="B816" s="69">
        <v>2389</v>
      </c>
      <c r="D816">
        <f t="shared" si="24"/>
        <v>3321175</v>
      </c>
      <c r="E816" s="70">
        <f t="shared" si="25"/>
        <v>1390.1946421096693</v>
      </c>
    </row>
    <row r="817" spans="1:5">
      <c r="A817">
        <v>816</v>
      </c>
      <c r="B817" s="69">
        <v>2392</v>
      </c>
      <c r="D817">
        <f t="shared" si="24"/>
        <v>3329330</v>
      </c>
      <c r="E817" s="70">
        <f t="shared" si="25"/>
        <v>1391.8603678929767</v>
      </c>
    </row>
    <row r="818" spans="1:5">
      <c r="A818">
        <v>817</v>
      </c>
      <c r="B818" s="69">
        <v>2395</v>
      </c>
      <c r="D818">
        <f t="shared" si="24"/>
        <v>3337495</v>
      </c>
      <c r="E818" s="70">
        <f t="shared" si="25"/>
        <v>1393.5260960334028</v>
      </c>
    </row>
    <row r="819" spans="1:5">
      <c r="A819">
        <v>818</v>
      </c>
      <c r="B819" s="69">
        <v>2398</v>
      </c>
      <c r="D819">
        <f t="shared" si="24"/>
        <v>3345670</v>
      </c>
      <c r="E819" s="70">
        <f t="shared" si="25"/>
        <v>1395.1918265221018</v>
      </c>
    </row>
    <row r="820" spans="1:5">
      <c r="A820">
        <v>819</v>
      </c>
      <c r="B820" s="69">
        <v>2401</v>
      </c>
      <c r="D820">
        <f t="shared" si="24"/>
        <v>3353855</v>
      </c>
      <c r="E820" s="70">
        <f t="shared" si="25"/>
        <v>1396.8575593502708</v>
      </c>
    </row>
    <row r="821" spans="1:5">
      <c r="A821">
        <v>820</v>
      </c>
      <c r="B821" s="69">
        <v>2404</v>
      </c>
      <c r="D821">
        <f t="shared" si="24"/>
        <v>3362050</v>
      </c>
      <c r="E821" s="70">
        <f t="shared" si="25"/>
        <v>1398.5232945091514</v>
      </c>
    </row>
    <row r="822" spans="1:5">
      <c r="A822">
        <v>821</v>
      </c>
      <c r="B822" s="69">
        <v>2407</v>
      </c>
      <c r="D822">
        <f t="shared" si="24"/>
        <v>3370255</v>
      </c>
      <c r="E822" s="70">
        <f t="shared" si="25"/>
        <v>1400.189031990029</v>
      </c>
    </row>
    <row r="823" spans="1:5">
      <c r="A823">
        <v>822</v>
      </c>
      <c r="B823" s="69">
        <v>2410</v>
      </c>
      <c r="D823">
        <f t="shared" si="24"/>
        <v>3378470</v>
      </c>
      <c r="E823" s="70">
        <f t="shared" si="25"/>
        <v>1401.8547717842323</v>
      </c>
    </row>
    <row r="824" spans="1:5">
      <c r="A824">
        <v>823</v>
      </c>
      <c r="B824" s="69">
        <v>2413</v>
      </c>
      <c r="D824">
        <f t="shared" si="24"/>
        <v>3386695</v>
      </c>
      <c r="E824" s="70">
        <f t="shared" si="25"/>
        <v>1403.5205138831329</v>
      </c>
    </row>
    <row r="825" spans="1:5">
      <c r="A825">
        <v>824</v>
      </c>
      <c r="B825" s="69">
        <v>2416</v>
      </c>
      <c r="D825">
        <f t="shared" si="24"/>
        <v>3394930</v>
      </c>
      <c r="E825" s="70">
        <f t="shared" si="25"/>
        <v>1405.1862582781457</v>
      </c>
    </row>
    <row r="826" spans="1:5">
      <c r="A826">
        <v>825</v>
      </c>
      <c r="B826" s="69">
        <v>2419</v>
      </c>
      <c r="D826">
        <f t="shared" si="24"/>
        <v>3403175</v>
      </c>
      <c r="E826" s="70">
        <f t="shared" si="25"/>
        <v>1406.8520049607275</v>
      </c>
    </row>
    <row r="827" spans="1:5">
      <c r="A827">
        <v>826</v>
      </c>
      <c r="B827" s="69">
        <v>2422</v>
      </c>
      <c r="D827">
        <f t="shared" si="24"/>
        <v>3411430</v>
      </c>
      <c r="E827" s="70">
        <f t="shared" si="25"/>
        <v>1408.5177539223782</v>
      </c>
    </row>
    <row r="828" spans="1:5">
      <c r="A828">
        <v>827</v>
      </c>
      <c r="B828" s="69">
        <v>2425</v>
      </c>
      <c r="D828">
        <f t="shared" si="24"/>
        <v>3419695</v>
      </c>
      <c r="E828" s="70">
        <f t="shared" si="25"/>
        <v>1410.1835051546391</v>
      </c>
    </row>
    <row r="829" spans="1:5">
      <c r="A829">
        <v>828</v>
      </c>
      <c r="B829" s="69">
        <v>2428</v>
      </c>
      <c r="D829">
        <f t="shared" si="24"/>
        <v>3427970</v>
      </c>
      <c r="E829" s="70">
        <f t="shared" si="25"/>
        <v>1411.8492586490938</v>
      </c>
    </row>
    <row r="830" spans="1:5">
      <c r="A830">
        <v>829</v>
      </c>
      <c r="B830" s="69">
        <v>2431</v>
      </c>
      <c r="D830">
        <f t="shared" si="24"/>
        <v>3436255</v>
      </c>
      <c r="E830" s="70">
        <f t="shared" si="25"/>
        <v>1413.5150143973674</v>
      </c>
    </row>
    <row r="831" spans="1:5">
      <c r="A831">
        <v>830</v>
      </c>
      <c r="B831" s="69">
        <v>2434</v>
      </c>
      <c r="D831">
        <f t="shared" si="24"/>
        <v>3444550</v>
      </c>
      <c r="E831" s="70">
        <f t="shared" si="25"/>
        <v>1415.1807723911256</v>
      </c>
    </row>
    <row r="832" spans="1:5">
      <c r="A832">
        <v>831</v>
      </c>
      <c r="B832" s="69">
        <v>2437</v>
      </c>
      <c r="D832">
        <f t="shared" si="24"/>
        <v>3452855</v>
      </c>
      <c r="E832" s="70">
        <f t="shared" si="25"/>
        <v>1416.8465326220762</v>
      </c>
    </row>
    <row r="833" spans="1:5">
      <c r="A833">
        <v>832</v>
      </c>
      <c r="B833" s="69">
        <v>2440</v>
      </c>
      <c r="D833">
        <f t="shared" si="24"/>
        <v>3461170</v>
      </c>
      <c r="E833" s="70">
        <f t="shared" si="25"/>
        <v>1418.5122950819673</v>
      </c>
    </row>
    <row r="834" spans="1:5">
      <c r="A834">
        <v>833</v>
      </c>
      <c r="B834" s="69">
        <v>2443</v>
      </c>
      <c r="D834">
        <f t="shared" si="24"/>
        <v>3469495</v>
      </c>
      <c r="E834" s="70">
        <f t="shared" si="25"/>
        <v>1420.1780597625871</v>
      </c>
    </row>
    <row r="835" spans="1:5">
      <c r="A835">
        <v>834</v>
      </c>
      <c r="B835" s="69">
        <v>2446</v>
      </c>
      <c r="D835">
        <f t="shared" ref="D835:D898" si="26">50+5*(A835*A835)</f>
        <v>3477830</v>
      </c>
      <c r="E835" s="70">
        <f t="shared" ref="E835:E898" si="27">D835/B835</f>
        <v>1421.8438266557646</v>
      </c>
    </row>
    <row r="836" spans="1:5">
      <c r="A836">
        <v>835</v>
      </c>
      <c r="B836" s="69">
        <v>2449</v>
      </c>
      <c r="D836">
        <f t="shared" si="26"/>
        <v>3486175</v>
      </c>
      <c r="E836" s="70">
        <f t="shared" si="27"/>
        <v>1423.5095957533688</v>
      </c>
    </row>
    <row r="837" spans="1:5">
      <c r="A837">
        <v>836</v>
      </c>
      <c r="B837" s="69">
        <v>2452</v>
      </c>
      <c r="D837">
        <f t="shared" si="26"/>
        <v>3494530</v>
      </c>
      <c r="E837" s="70">
        <f t="shared" si="27"/>
        <v>1425.1753670473083</v>
      </c>
    </row>
    <row r="838" spans="1:5">
      <c r="A838">
        <v>837</v>
      </c>
      <c r="B838" s="69">
        <v>2455</v>
      </c>
      <c r="D838">
        <f t="shared" si="26"/>
        <v>3502895</v>
      </c>
      <c r="E838" s="70">
        <f t="shared" si="27"/>
        <v>1426.8411405295315</v>
      </c>
    </row>
    <row r="839" spans="1:5">
      <c r="A839">
        <v>838</v>
      </c>
      <c r="B839" s="69">
        <v>2458</v>
      </c>
      <c r="D839">
        <f t="shared" si="26"/>
        <v>3511270</v>
      </c>
      <c r="E839" s="70">
        <f t="shared" si="27"/>
        <v>1428.506916192026</v>
      </c>
    </row>
    <row r="840" spans="1:5">
      <c r="A840">
        <v>839</v>
      </c>
      <c r="B840" s="69">
        <v>2461</v>
      </c>
      <c r="D840">
        <f t="shared" si="26"/>
        <v>3519655</v>
      </c>
      <c r="E840" s="70">
        <f t="shared" si="27"/>
        <v>1430.1726940268184</v>
      </c>
    </row>
    <row r="841" spans="1:5">
      <c r="A841">
        <v>840</v>
      </c>
      <c r="B841" s="69">
        <v>2464</v>
      </c>
      <c r="D841">
        <f t="shared" si="26"/>
        <v>3528050</v>
      </c>
      <c r="E841" s="70">
        <f t="shared" si="27"/>
        <v>1431.8384740259739</v>
      </c>
    </row>
    <row r="842" spans="1:5">
      <c r="A842">
        <v>841</v>
      </c>
      <c r="B842" s="69">
        <v>2467</v>
      </c>
      <c r="D842">
        <f t="shared" si="26"/>
        <v>3536455</v>
      </c>
      <c r="E842" s="70">
        <f t="shared" si="27"/>
        <v>1433.5042561815972</v>
      </c>
    </row>
    <row r="843" spans="1:5">
      <c r="A843">
        <v>842</v>
      </c>
      <c r="B843" s="69">
        <v>2470</v>
      </c>
      <c r="D843">
        <f t="shared" si="26"/>
        <v>3544870</v>
      </c>
      <c r="E843" s="70">
        <f t="shared" si="27"/>
        <v>1435.17004048583</v>
      </c>
    </row>
    <row r="844" spans="1:5">
      <c r="A844">
        <v>843</v>
      </c>
      <c r="B844" s="69">
        <v>2473</v>
      </c>
      <c r="D844">
        <f t="shared" si="26"/>
        <v>3553295</v>
      </c>
      <c r="E844" s="70">
        <f t="shared" si="27"/>
        <v>1436.8358269308533</v>
      </c>
    </row>
    <row r="845" spans="1:5">
      <c r="A845">
        <v>844</v>
      </c>
      <c r="B845" s="69">
        <v>2476</v>
      </c>
      <c r="D845">
        <f t="shared" si="26"/>
        <v>3561730</v>
      </c>
      <c r="E845" s="70">
        <f t="shared" si="27"/>
        <v>1438.5016155088854</v>
      </c>
    </row>
    <row r="846" spans="1:5">
      <c r="A846">
        <v>845</v>
      </c>
      <c r="B846" s="69">
        <v>2479</v>
      </c>
      <c r="D846">
        <f t="shared" si="26"/>
        <v>3570175</v>
      </c>
      <c r="E846" s="70">
        <f t="shared" si="27"/>
        <v>1440.1674062121824</v>
      </c>
    </row>
    <row r="847" spans="1:5">
      <c r="A847">
        <v>846</v>
      </c>
      <c r="B847" s="69">
        <v>2482</v>
      </c>
      <c r="D847">
        <f t="shared" si="26"/>
        <v>3578630</v>
      </c>
      <c r="E847" s="70">
        <f t="shared" si="27"/>
        <v>1441.8331990330378</v>
      </c>
    </row>
    <row r="848" spans="1:5">
      <c r="A848">
        <v>847</v>
      </c>
      <c r="B848" s="69">
        <v>2485</v>
      </c>
      <c r="D848">
        <f t="shared" si="26"/>
        <v>3587095</v>
      </c>
      <c r="E848" s="70">
        <f t="shared" si="27"/>
        <v>1443.4989939637826</v>
      </c>
    </row>
    <row r="849" spans="1:5">
      <c r="A849">
        <v>848</v>
      </c>
      <c r="B849" s="69">
        <v>2488</v>
      </c>
      <c r="D849">
        <f t="shared" si="26"/>
        <v>3595570</v>
      </c>
      <c r="E849" s="70">
        <f t="shared" si="27"/>
        <v>1445.1647909967846</v>
      </c>
    </row>
    <row r="850" spans="1:5">
      <c r="A850">
        <v>849</v>
      </c>
      <c r="B850" s="69">
        <v>2491</v>
      </c>
      <c r="D850">
        <f t="shared" si="26"/>
        <v>3604055</v>
      </c>
      <c r="E850" s="70">
        <f t="shared" si="27"/>
        <v>1446.830590124448</v>
      </c>
    </row>
    <row r="851" spans="1:5">
      <c r="A851">
        <v>850</v>
      </c>
      <c r="B851" s="69">
        <v>2494</v>
      </c>
      <c r="D851">
        <f t="shared" si="26"/>
        <v>3612550</v>
      </c>
      <c r="E851" s="70">
        <f t="shared" si="27"/>
        <v>1448.4963913392141</v>
      </c>
    </row>
    <row r="852" spans="1:5">
      <c r="A852">
        <v>851</v>
      </c>
      <c r="B852" s="69">
        <v>2497</v>
      </c>
      <c r="D852">
        <f t="shared" si="26"/>
        <v>3621055</v>
      </c>
      <c r="E852" s="70">
        <f t="shared" si="27"/>
        <v>1450.1621946335604</v>
      </c>
    </row>
    <row r="853" spans="1:5">
      <c r="A853">
        <v>852</v>
      </c>
      <c r="B853" s="69">
        <v>2500</v>
      </c>
      <c r="D853">
        <f t="shared" si="26"/>
        <v>3629570</v>
      </c>
      <c r="E853" s="70">
        <f t="shared" si="27"/>
        <v>1451.828</v>
      </c>
    </row>
    <row r="854" spans="1:5">
      <c r="A854">
        <v>853</v>
      </c>
      <c r="B854" s="69">
        <v>2503</v>
      </c>
      <c r="D854">
        <f t="shared" si="26"/>
        <v>3638095</v>
      </c>
      <c r="E854" s="70">
        <f t="shared" si="27"/>
        <v>1453.4938074310828</v>
      </c>
    </row>
    <row r="855" spans="1:5">
      <c r="A855">
        <v>854</v>
      </c>
      <c r="B855" s="69">
        <v>2506</v>
      </c>
      <c r="D855">
        <f t="shared" si="26"/>
        <v>3646630</v>
      </c>
      <c r="E855" s="70">
        <f t="shared" si="27"/>
        <v>1455.1596169193936</v>
      </c>
    </row>
    <row r="856" spans="1:5">
      <c r="A856">
        <v>855</v>
      </c>
      <c r="B856" s="69">
        <v>2509</v>
      </c>
      <c r="D856">
        <f t="shared" si="26"/>
        <v>3655175</v>
      </c>
      <c r="E856" s="70">
        <f t="shared" si="27"/>
        <v>1456.8254284575528</v>
      </c>
    </row>
    <row r="857" spans="1:5">
      <c r="A857">
        <v>856</v>
      </c>
      <c r="B857" s="69">
        <v>2512</v>
      </c>
      <c r="D857">
        <f t="shared" si="26"/>
        <v>3663730</v>
      </c>
      <c r="E857" s="70">
        <f t="shared" si="27"/>
        <v>1458.4912420382166</v>
      </c>
    </row>
    <row r="858" spans="1:5">
      <c r="A858">
        <v>857</v>
      </c>
      <c r="B858" s="69">
        <v>2515</v>
      </c>
      <c r="D858">
        <f t="shared" si="26"/>
        <v>3672295</v>
      </c>
      <c r="E858" s="70">
        <f t="shared" si="27"/>
        <v>1460.1570576540755</v>
      </c>
    </row>
    <row r="859" spans="1:5">
      <c r="A859">
        <v>858</v>
      </c>
      <c r="B859" s="69">
        <v>2518</v>
      </c>
      <c r="D859">
        <f t="shared" si="26"/>
        <v>3680870</v>
      </c>
      <c r="E859" s="70">
        <f t="shared" si="27"/>
        <v>1461.8228752978555</v>
      </c>
    </row>
    <row r="860" spans="1:5">
      <c r="A860">
        <v>859</v>
      </c>
      <c r="B860" s="69">
        <v>2521</v>
      </c>
      <c r="D860">
        <f t="shared" si="26"/>
        <v>3689455</v>
      </c>
      <c r="E860" s="70">
        <f t="shared" si="27"/>
        <v>1463.4886949623165</v>
      </c>
    </row>
    <row r="861" spans="1:5">
      <c r="A861">
        <v>860</v>
      </c>
      <c r="B861" s="69">
        <v>2524</v>
      </c>
      <c r="D861">
        <f t="shared" si="26"/>
        <v>3698050</v>
      </c>
      <c r="E861" s="70">
        <f t="shared" si="27"/>
        <v>1465.1545166402536</v>
      </c>
    </row>
    <row r="862" spans="1:5">
      <c r="A862">
        <v>861</v>
      </c>
      <c r="B862" s="69">
        <v>2527</v>
      </c>
      <c r="D862">
        <f t="shared" si="26"/>
        <v>3706655</v>
      </c>
      <c r="E862" s="70">
        <f t="shared" si="27"/>
        <v>1466.8203403244954</v>
      </c>
    </row>
    <row r="863" spans="1:5">
      <c r="A863">
        <v>862</v>
      </c>
      <c r="B863" s="69">
        <v>2530</v>
      </c>
      <c r="D863">
        <f t="shared" si="26"/>
        <v>3715270</v>
      </c>
      <c r="E863" s="70">
        <f t="shared" si="27"/>
        <v>1468.4861660079052</v>
      </c>
    </row>
    <row r="864" spans="1:5">
      <c r="A864">
        <v>863</v>
      </c>
      <c r="B864" s="69">
        <v>2533</v>
      </c>
      <c r="D864">
        <f t="shared" si="26"/>
        <v>3723895</v>
      </c>
      <c r="E864" s="70">
        <f t="shared" si="27"/>
        <v>1470.1519936833795</v>
      </c>
    </row>
    <row r="865" spans="1:5">
      <c r="A865">
        <v>864</v>
      </c>
      <c r="B865" s="69">
        <v>2536</v>
      </c>
      <c r="D865">
        <f t="shared" si="26"/>
        <v>3732530</v>
      </c>
      <c r="E865" s="70">
        <f t="shared" si="27"/>
        <v>1471.8178233438487</v>
      </c>
    </row>
    <row r="866" spans="1:5">
      <c r="A866">
        <v>865</v>
      </c>
      <c r="B866" s="69">
        <v>2539</v>
      </c>
      <c r="D866">
        <f t="shared" si="26"/>
        <v>3741175</v>
      </c>
      <c r="E866" s="70">
        <f t="shared" si="27"/>
        <v>1473.4836549822764</v>
      </c>
    </row>
    <row r="867" spans="1:5">
      <c r="A867">
        <v>866</v>
      </c>
      <c r="B867" s="69">
        <v>2542</v>
      </c>
      <c r="D867">
        <f t="shared" si="26"/>
        <v>3749830</v>
      </c>
      <c r="E867" s="70">
        <f t="shared" si="27"/>
        <v>1475.1494885916602</v>
      </c>
    </row>
    <row r="868" spans="1:5">
      <c r="A868">
        <v>867</v>
      </c>
      <c r="B868" s="69">
        <v>2545</v>
      </c>
      <c r="D868">
        <f t="shared" si="26"/>
        <v>3758495</v>
      </c>
      <c r="E868" s="70">
        <f t="shared" si="27"/>
        <v>1476.8153241650296</v>
      </c>
    </row>
    <row r="869" spans="1:5">
      <c r="A869">
        <v>868</v>
      </c>
      <c r="B869" s="69">
        <v>2548</v>
      </c>
      <c r="D869">
        <f t="shared" si="26"/>
        <v>3767170</v>
      </c>
      <c r="E869" s="70">
        <f t="shared" si="27"/>
        <v>1478.4811616954473</v>
      </c>
    </row>
    <row r="870" spans="1:5">
      <c r="A870">
        <v>869</v>
      </c>
      <c r="B870" s="69">
        <v>2551</v>
      </c>
      <c r="D870">
        <f t="shared" si="26"/>
        <v>3775855</v>
      </c>
      <c r="E870" s="70">
        <f t="shared" si="27"/>
        <v>1480.1470011760093</v>
      </c>
    </row>
    <row r="871" spans="1:5">
      <c r="A871">
        <v>870</v>
      </c>
      <c r="B871" s="69">
        <v>2554</v>
      </c>
      <c r="D871">
        <f t="shared" si="26"/>
        <v>3784550</v>
      </c>
      <c r="E871" s="70">
        <f t="shared" si="27"/>
        <v>1481.8128425998434</v>
      </c>
    </row>
    <row r="872" spans="1:5">
      <c r="A872">
        <v>871</v>
      </c>
      <c r="B872" s="69">
        <v>2557</v>
      </c>
      <c r="D872">
        <f t="shared" si="26"/>
        <v>3793255</v>
      </c>
      <c r="E872" s="70">
        <f t="shared" si="27"/>
        <v>1483.4786859601095</v>
      </c>
    </row>
    <row r="873" spans="1:5">
      <c r="A873">
        <v>872</v>
      </c>
      <c r="B873" s="69">
        <v>2560</v>
      </c>
      <c r="D873">
        <f t="shared" si="26"/>
        <v>3801970</v>
      </c>
      <c r="E873" s="70">
        <f t="shared" si="27"/>
        <v>1485.14453125</v>
      </c>
    </row>
    <row r="874" spans="1:5">
      <c r="A874">
        <v>873</v>
      </c>
      <c r="B874" s="69">
        <v>2563</v>
      </c>
      <c r="D874">
        <f t="shared" si="26"/>
        <v>3810695</v>
      </c>
      <c r="E874" s="70">
        <f t="shared" si="27"/>
        <v>1486.810378462739</v>
      </c>
    </row>
    <row r="875" spans="1:5">
      <c r="A875">
        <v>874</v>
      </c>
      <c r="B875" s="69">
        <v>2566</v>
      </c>
      <c r="D875">
        <f t="shared" si="26"/>
        <v>3819430</v>
      </c>
      <c r="E875" s="70">
        <f t="shared" si="27"/>
        <v>1488.4762275915823</v>
      </c>
    </row>
    <row r="876" spans="1:5">
      <c r="A876">
        <v>875</v>
      </c>
      <c r="B876" s="69">
        <v>2569</v>
      </c>
      <c r="D876">
        <f t="shared" si="26"/>
        <v>3828175</v>
      </c>
      <c r="E876" s="70">
        <f t="shared" si="27"/>
        <v>1490.142078629817</v>
      </c>
    </row>
    <row r="877" spans="1:5">
      <c r="A877">
        <v>876</v>
      </c>
      <c r="B877" s="69">
        <v>2572</v>
      </c>
      <c r="D877">
        <f t="shared" si="26"/>
        <v>3836930</v>
      </c>
      <c r="E877" s="70">
        <f t="shared" si="27"/>
        <v>1491.8079315707621</v>
      </c>
    </row>
    <row r="878" spans="1:5">
      <c r="A878">
        <v>877</v>
      </c>
      <c r="B878" s="69">
        <v>2575</v>
      </c>
      <c r="D878">
        <f t="shared" si="26"/>
        <v>3845695</v>
      </c>
      <c r="E878" s="70">
        <f t="shared" si="27"/>
        <v>1493.473786407767</v>
      </c>
    </row>
    <row r="879" spans="1:5">
      <c r="A879">
        <v>878</v>
      </c>
      <c r="B879" s="69">
        <v>2578</v>
      </c>
      <c r="D879">
        <f t="shared" si="26"/>
        <v>3854470</v>
      </c>
      <c r="E879" s="70">
        <f t="shared" si="27"/>
        <v>1495.1396431342125</v>
      </c>
    </row>
    <row r="880" spans="1:5">
      <c r="A880">
        <v>879</v>
      </c>
      <c r="B880" s="69">
        <v>2581</v>
      </c>
      <c r="D880">
        <f t="shared" si="26"/>
        <v>3863255</v>
      </c>
      <c r="E880" s="70">
        <f t="shared" si="27"/>
        <v>1496.8055017435104</v>
      </c>
    </row>
    <row r="881" spans="1:5">
      <c r="A881">
        <v>880</v>
      </c>
      <c r="B881" s="69">
        <v>2584</v>
      </c>
      <c r="D881">
        <f t="shared" si="26"/>
        <v>3872050</v>
      </c>
      <c r="E881" s="70">
        <f t="shared" si="27"/>
        <v>1498.4713622291022</v>
      </c>
    </row>
    <row r="882" spans="1:5">
      <c r="A882">
        <v>881</v>
      </c>
      <c r="B882" s="69">
        <v>2587</v>
      </c>
      <c r="D882">
        <f t="shared" si="26"/>
        <v>3880855</v>
      </c>
      <c r="E882" s="70">
        <f t="shared" si="27"/>
        <v>1500.1372245844607</v>
      </c>
    </row>
    <row r="883" spans="1:5">
      <c r="A883">
        <v>882</v>
      </c>
      <c r="B883" s="69">
        <v>2590</v>
      </c>
      <c r="D883">
        <f t="shared" si="26"/>
        <v>3889670</v>
      </c>
      <c r="E883" s="70">
        <f t="shared" si="27"/>
        <v>1501.8030888030887</v>
      </c>
    </row>
    <row r="884" spans="1:5">
      <c r="A884">
        <v>883</v>
      </c>
      <c r="B884" s="69">
        <v>2593</v>
      </c>
      <c r="D884">
        <f t="shared" si="26"/>
        <v>3898495</v>
      </c>
      <c r="E884" s="70">
        <f t="shared" si="27"/>
        <v>1503.4689548785191</v>
      </c>
    </row>
    <row r="885" spans="1:5">
      <c r="A885">
        <v>884</v>
      </c>
      <c r="B885" s="69">
        <v>2596</v>
      </c>
      <c r="D885">
        <f t="shared" si="26"/>
        <v>3907330</v>
      </c>
      <c r="E885" s="70">
        <f t="shared" si="27"/>
        <v>1505.1348228043144</v>
      </c>
    </row>
    <row r="886" spans="1:5">
      <c r="A886">
        <v>885</v>
      </c>
      <c r="B886" s="69">
        <v>2599</v>
      </c>
      <c r="D886">
        <f t="shared" si="26"/>
        <v>3916175</v>
      </c>
      <c r="E886" s="70">
        <f t="shared" si="27"/>
        <v>1506.8006925740669</v>
      </c>
    </row>
    <row r="887" spans="1:5">
      <c r="A887">
        <v>886</v>
      </c>
      <c r="B887" s="69">
        <v>2602</v>
      </c>
      <c r="D887">
        <f t="shared" si="26"/>
        <v>3925030</v>
      </c>
      <c r="E887" s="70">
        <f t="shared" si="27"/>
        <v>1508.466564181399</v>
      </c>
    </row>
    <row r="888" spans="1:5">
      <c r="A888">
        <v>887</v>
      </c>
      <c r="B888" s="69">
        <v>2605</v>
      </c>
      <c r="D888">
        <f t="shared" si="26"/>
        <v>3933895</v>
      </c>
      <c r="E888" s="70">
        <f t="shared" si="27"/>
        <v>1510.1324376199616</v>
      </c>
    </row>
    <row r="889" spans="1:5">
      <c r="A889">
        <v>888</v>
      </c>
      <c r="B889" s="69">
        <v>2608</v>
      </c>
      <c r="D889">
        <f t="shared" si="26"/>
        <v>3942770</v>
      </c>
      <c r="E889" s="70">
        <f t="shared" si="27"/>
        <v>1511.7983128834355</v>
      </c>
    </row>
    <row r="890" spans="1:5">
      <c r="A890">
        <v>889</v>
      </c>
      <c r="B890" s="69">
        <v>2611</v>
      </c>
      <c r="D890">
        <f t="shared" si="26"/>
        <v>3951655</v>
      </c>
      <c r="E890" s="70">
        <f t="shared" si="27"/>
        <v>1513.4641899655305</v>
      </c>
    </row>
    <row r="891" spans="1:5">
      <c r="A891">
        <v>890</v>
      </c>
      <c r="B891" s="69">
        <v>2614</v>
      </c>
      <c r="D891">
        <f t="shared" si="26"/>
        <v>3960550</v>
      </c>
      <c r="E891" s="70">
        <f t="shared" si="27"/>
        <v>1515.1300688599847</v>
      </c>
    </row>
    <row r="892" spans="1:5">
      <c r="A892">
        <v>891</v>
      </c>
      <c r="B892" s="69">
        <v>2617</v>
      </c>
      <c r="D892">
        <f t="shared" si="26"/>
        <v>3969455</v>
      </c>
      <c r="E892" s="70">
        <f t="shared" si="27"/>
        <v>1516.7959495605655</v>
      </c>
    </row>
    <row r="893" spans="1:5">
      <c r="A893">
        <v>892</v>
      </c>
      <c r="B893" s="69">
        <v>2620</v>
      </c>
      <c r="D893">
        <f t="shared" si="26"/>
        <v>3978370</v>
      </c>
      <c r="E893" s="70">
        <f t="shared" si="27"/>
        <v>1518.4618320610687</v>
      </c>
    </row>
    <row r="894" spans="1:5">
      <c r="A894">
        <v>893</v>
      </c>
      <c r="B894" s="69">
        <v>2623</v>
      </c>
      <c r="D894">
        <f t="shared" si="26"/>
        <v>3987295</v>
      </c>
      <c r="E894" s="70">
        <f t="shared" si="27"/>
        <v>1520.1277163553184</v>
      </c>
    </row>
    <row r="895" spans="1:5">
      <c r="A895">
        <v>894</v>
      </c>
      <c r="B895" s="69">
        <v>2626</v>
      </c>
      <c r="D895">
        <f t="shared" si="26"/>
        <v>3996230</v>
      </c>
      <c r="E895" s="70">
        <f t="shared" si="27"/>
        <v>1521.7936024371668</v>
      </c>
    </row>
    <row r="896" spans="1:5">
      <c r="A896">
        <v>895</v>
      </c>
      <c r="B896" s="69">
        <v>2629</v>
      </c>
      <c r="D896">
        <f t="shared" si="26"/>
        <v>4005175</v>
      </c>
      <c r="E896" s="70">
        <f t="shared" si="27"/>
        <v>1523.4594903004945</v>
      </c>
    </row>
    <row r="897" spans="1:5">
      <c r="A897">
        <v>896</v>
      </c>
      <c r="B897" s="69">
        <v>2632</v>
      </c>
      <c r="D897">
        <f t="shared" si="26"/>
        <v>4014130</v>
      </c>
      <c r="E897" s="70">
        <f t="shared" si="27"/>
        <v>1525.1253799392098</v>
      </c>
    </row>
    <row r="898" spans="1:5">
      <c r="A898">
        <v>897</v>
      </c>
      <c r="B898" s="69">
        <v>2635</v>
      </c>
      <c r="D898">
        <f t="shared" si="26"/>
        <v>4023095</v>
      </c>
      <c r="E898" s="70">
        <f t="shared" si="27"/>
        <v>1526.7912713472485</v>
      </c>
    </row>
    <row r="899" spans="1:5">
      <c r="A899">
        <v>898</v>
      </c>
      <c r="B899" s="69">
        <v>2638</v>
      </c>
      <c r="D899">
        <f t="shared" ref="D899:D962" si="28">50+5*(A899*A899)</f>
        <v>4032070</v>
      </c>
      <c r="E899" s="70">
        <f t="shared" ref="E899:E962" si="29">D899/B899</f>
        <v>1528.4571645185747</v>
      </c>
    </row>
    <row r="900" spans="1:5">
      <c r="A900">
        <v>899</v>
      </c>
      <c r="B900" s="69">
        <v>2641</v>
      </c>
      <c r="D900">
        <f t="shared" si="28"/>
        <v>4041055</v>
      </c>
      <c r="E900" s="70">
        <f t="shared" si="29"/>
        <v>1530.123059447179</v>
      </c>
    </row>
    <row r="901" spans="1:5">
      <c r="A901">
        <v>900</v>
      </c>
      <c r="B901" s="69">
        <v>2644</v>
      </c>
      <c r="D901">
        <f t="shared" si="28"/>
        <v>4050050</v>
      </c>
      <c r="E901" s="70">
        <f t="shared" si="29"/>
        <v>1531.7889561270802</v>
      </c>
    </row>
    <row r="902" spans="1:5">
      <c r="A902">
        <v>901</v>
      </c>
      <c r="B902" s="69">
        <v>2647</v>
      </c>
      <c r="D902">
        <f t="shared" si="28"/>
        <v>4059055</v>
      </c>
      <c r="E902" s="70">
        <f t="shared" si="29"/>
        <v>1533.4548545523235</v>
      </c>
    </row>
    <row r="903" spans="1:5">
      <c r="A903">
        <v>902</v>
      </c>
      <c r="B903" s="69">
        <v>2650</v>
      </c>
      <c r="D903">
        <f t="shared" si="28"/>
        <v>4068070</v>
      </c>
      <c r="E903" s="70">
        <f t="shared" si="29"/>
        <v>1535.1207547169811</v>
      </c>
    </row>
    <row r="904" spans="1:5">
      <c r="A904">
        <v>903</v>
      </c>
      <c r="B904" s="69">
        <v>2653</v>
      </c>
      <c r="D904">
        <f t="shared" si="28"/>
        <v>4077095</v>
      </c>
      <c r="E904" s="70">
        <f t="shared" si="29"/>
        <v>1536.7866566151527</v>
      </c>
    </row>
    <row r="905" spans="1:5">
      <c r="A905">
        <v>904</v>
      </c>
      <c r="B905" s="69">
        <v>2656</v>
      </c>
      <c r="D905">
        <f t="shared" si="28"/>
        <v>4086130</v>
      </c>
      <c r="E905" s="70">
        <f t="shared" si="29"/>
        <v>1538.4525602409637</v>
      </c>
    </row>
    <row r="906" spans="1:5">
      <c r="A906">
        <v>905</v>
      </c>
      <c r="B906" s="69">
        <v>2659</v>
      </c>
      <c r="D906">
        <f t="shared" si="28"/>
        <v>4095175</v>
      </c>
      <c r="E906" s="70">
        <f t="shared" si="29"/>
        <v>1540.1184655885672</v>
      </c>
    </row>
    <row r="907" spans="1:5">
      <c r="A907">
        <v>906</v>
      </c>
      <c r="B907" s="69">
        <v>2662</v>
      </c>
      <c r="D907">
        <f t="shared" si="28"/>
        <v>4104230</v>
      </c>
      <c r="E907" s="70">
        <f t="shared" si="29"/>
        <v>1541.7843726521412</v>
      </c>
    </row>
    <row r="908" spans="1:5">
      <c r="A908">
        <v>907</v>
      </c>
      <c r="B908" s="69">
        <v>2665</v>
      </c>
      <c r="D908">
        <f t="shared" si="28"/>
        <v>4113295</v>
      </c>
      <c r="E908" s="70">
        <f t="shared" si="29"/>
        <v>1543.4502814258913</v>
      </c>
    </row>
    <row r="909" spans="1:5">
      <c r="A909">
        <v>908</v>
      </c>
      <c r="B909" s="69">
        <v>2668</v>
      </c>
      <c r="D909">
        <f t="shared" si="28"/>
        <v>4122370</v>
      </c>
      <c r="E909" s="70">
        <f t="shared" si="29"/>
        <v>1545.116191904048</v>
      </c>
    </row>
    <row r="910" spans="1:5">
      <c r="A910">
        <v>909</v>
      </c>
      <c r="B910" s="69">
        <v>2671</v>
      </c>
      <c r="D910">
        <f t="shared" si="28"/>
        <v>4131455</v>
      </c>
      <c r="E910" s="70">
        <f t="shared" si="29"/>
        <v>1546.7821040808685</v>
      </c>
    </row>
    <row r="911" spans="1:5">
      <c r="A911">
        <v>910</v>
      </c>
      <c r="B911" s="69">
        <v>2674</v>
      </c>
      <c r="D911">
        <f t="shared" si="28"/>
        <v>4140550</v>
      </c>
      <c r="E911" s="70">
        <f t="shared" si="29"/>
        <v>1548.4480179506359</v>
      </c>
    </row>
    <row r="912" spans="1:5">
      <c r="A912">
        <v>911</v>
      </c>
      <c r="B912" s="69">
        <v>2677</v>
      </c>
      <c r="D912">
        <f t="shared" si="28"/>
        <v>4149655</v>
      </c>
      <c r="E912" s="70">
        <f t="shared" si="29"/>
        <v>1550.1139335076577</v>
      </c>
    </row>
    <row r="913" spans="1:5">
      <c r="A913">
        <v>912</v>
      </c>
      <c r="B913" s="69">
        <v>2680</v>
      </c>
      <c r="D913">
        <f t="shared" si="28"/>
        <v>4158770</v>
      </c>
      <c r="E913" s="70">
        <f t="shared" si="29"/>
        <v>1551.7798507462687</v>
      </c>
    </row>
    <row r="914" spans="1:5">
      <c r="A914">
        <v>913</v>
      </c>
      <c r="B914" s="69">
        <v>2683</v>
      </c>
      <c r="D914">
        <f t="shared" si="28"/>
        <v>4167895</v>
      </c>
      <c r="E914" s="70">
        <f t="shared" si="29"/>
        <v>1553.4457696608274</v>
      </c>
    </row>
    <row r="915" spans="1:5">
      <c r="A915">
        <v>914</v>
      </c>
      <c r="B915" s="69">
        <v>2686</v>
      </c>
      <c r="D915">
        <f t="shared" si="28"/>
        <v>4177030</v>
      </c>
      <c r="E915" s="70">
        <f t="shared" si="29"/>
        <v>1555.1116902457186</v>
      </c>
    </row>
    <row r="916" spans="1:5">
      <c r="A916">
        <v>915</v>
      </c>
      <c r="B916" s="69">
        <v>2689</v>
      </c>
      <c r="D916">
        <f t="shared" si="28"/>
        <v>4186175</v>
      </c>
      <c r="E916" s="70">
        <f t="shared" si="29"/>
        <v>1556.7776124953514</v>
      </c>
    </row>
    <row r="917" spans="1:5">
      <c r="A917">
        <v>916</v>
      </c>
      <c r="B917" s="69">
        <v>2692</v>
      </c>
      <c r="D917">
        <f t="shared" si="28"/>
        <v>4195330</v>
      </c>
      <c r="E917" s="70">
        <f t="shared" si="29"/>
        <v>1558.4435364041606</v>
      </c>
    </row>
    <row r="918" spans="1:5">
      <c r="A918">
        <v>917</v>
      </c>
      <c r="B918" s="69">
        <v>2695</v>
      </c>
      <c r="D918">
        <f t="shared" si="28"/>
        <v>4204495</v>
      </c>
      <c r="E918" s="70">
        <f t="shared" si="29"/>
        <v>1560.1094619666048</v>
      </c>
    </row>
    <row r="919" spans="1:5">
      <c r="A919">
        <v>918</v>
      </c>
      <c r="B919" s="69">
        <v>2698</v>
      </c>
      <c r="D919">
        <f t="shared" si="28"/>
        <v>4213670</v>
      </c>
      <c r="E919" s="70">
        <f t="shared" si="29"/>
        <v>1561.7753891771683</v>
      </c>
    </row>
    <row r="920" spans="1:5">
      <c r="A920">
        <v>919</v>
      </c>
      <c r="B920" s="69">
        <v>2701</v>
      </c>
      <c r="D920">
        <f t="shared" si="28"/>
        <v>4222855</v>
      </c>
      <c r="E920" s="70">
        <f t="shared" si="29"/>
        <v>1563.4413180303591</v>
      </c>
    </row>
    <row r="921" spans="1:5">
      <c r="A921">
        <v>920</v>
      </c>
      <c r="B921" s="69">
        <v>2704</v>
      </c>
      <c r="D921">
        <f t="shared" si="28"/>
        <v>4232050</v>
      </c>
      <c r="E921" s="70">
        <f t="shared" si="29"/>
        <v>1565.1072485207101</v>
      </c>
    </row>
    <row r="922" spans="1:5">
      <c r="A922">
        <v>921</v>
      </c>
      <c r="B922" s="69">
        <v>2707</v>
      </c>
      <c r="D922">
        <f t="shared" si="28"/>
        <v>4241255</v>
      </c>
      <c r="E922" s="70">
        <f t="shared" si="29"/>
        <v>1566.773180642778</v>
      </c>
    </row>
    <row r="923" spans="1:5">
      <c r="A923">
        <v>922</v>
      </c>
      <c r="B923" s="69">
        <v>2710</v>
      </c>
      <c r="D923">
        <f t="shared" si="28"/>
        <v>4250470</v>
      </c>
      <c r="E923" s="70">
        <f t="shared" si="29"/>
        <v>1568.4391143911439</v>
      </c>
    </row>
    <row r="924" spans="1:5">
      <c r="A924">
        <v>923</v>
      </c>
      <c r="B924" s="69">
        <v>2713</v>
      </c>
      <c r="D924">
        <f t="shared" si="28"/>
        <v>4259695</v>
      </c>
      <c r="E924" s="70">
        <f t="shared" si="29"/>
        <v>1570.1050497604128</v>
      </c>
    </row>
    <row r="925" spans="1:5">
      <c r="A925">
        <v>924</v>
      </c>
      <c r="B925" s="69">
        <v>2716</v>
      </c>
      <c r="D925">
        <f t="shared" si="28"/>
        <v>4268930</v>
      </c>
      <c r="E925" s="70">
        <f t="shared" si="29"/>
        <v>1571.7709867452136</v>
      </c>
    </row>
    <row r="926" spans="1:5">
      <c r="A926">
        <v>925</v>
      </c>
      <c r="B926" s="69">
        <v>2719</v>
      </c>
      <c r="D926">
        <f t="shared" si="28"/>
        <v>4278175</v>
      </c>
      <c r="E926" s="70">
        <f t="shared" si="29"/>
        <v>1573.4369253401985</v>
      </c>
    </row>
    <row r="927" spans="1:5">
      <c r="A927">
        <v>926</v>
      </c>
      <c r="B927" s="69">
        <v>2722</v>
      </c>
      <c r="D927">
        <f t="shared" si="28"/>
        <v>4287430</v>
      </c>
      <c r="E927" s="70">
        <f t="shared" si="29"/>
        <v>1575.1028655400441</v>
      </c>
    </row>
    <row r="928" spans="1:5">
      <c r="A928">
        <v>927</v>
      </c>
      <c r="B928" s="69">
        <v>2725</v>
      </c>
      <c r="D928">
        <f t="shared" si="28"/>
        <v>4296695</v>
      </c>
      <c r="E928" s="70">
        <f t="shared" si="29"/>
        <v>1576.7688073394495</v>
      </c>
    </row>
    <row r="929" spans="1:5">
      <c r="A929">
        <v>928</v>
      </c>
      <c r="B929" s="69">
        <v>2728</v>
      </c>
      <c r="D929">
        <f t="shared" si="28"/>
        <v>4305970</v>
      </c>
      <c r="E929" s="70">
        <f t="shared" si="29"/>
        <v>1578.4347507331379</v>
      </c>
    </row>
    <row r="930" spans="1:5">
      <c r="A930">
        <v>929</v>
      </c>
      <c r="B930" s="69">
        <v>2731</v>
      </c>
      <c r="D930">
        <f t="shared" si="28"/>
        <v>4315255</v>
      </c>
      <c r="E930" s="70">
        <f t="shared" si="29"/>
        <v>1580.100695715855</v>
      </c>
    </row>
    <row r="931" spans="1:5">
      <c r="A931">
        <v>930</v>
      </c>
      <c r="B931" s="69">
        <v>2734</v>
      </c>
      <c r="D931">
        <f t="shared" si="28"/>
        <v>4324550</v>
      </c>
      <c r="E931" s="70">
        <f t="shared" si="29"/>
        <v>1581.7666422823702</v>
      </c>
    </row>
    <row r="932" spans="1:5">
      <c r="A932">
        <v>931</v>
      </c>
      <c r="B932" s="69">
        <v>2737</v>
      </c>
      <c r="D932">
        <f t="shared" si="28"/>
        <v>4333855</v>
      </c>
      <c r="E932" s="70">
        <f t="shared" si="29"/>
        <v>1583.4325904274754</v>
      </c>
    </row>
    <row r="933" spans="1:5">
      <c r="A933">
        <v>932</v>
      </c>
      <c r="B933" s="69">
        <v>2740</v>
      </c>
      <c r="D933">
        <f t="shared" si="28"/>
        <v>4343170</v>
      </c>
      <c r="E933" s="70">
        <f t="shared" si="29"/>
        <v>1585.0985401459855</v>
      </c>
    </row>
    <row r="934" spans="1:5">
      <c r="A934">
        <v>933</v>
      </c>
      <c r="B934" s="69">
        <v>2743</v>
      </c>
      <c r="D934">
        <f t="shared" si="28"/>
        <v>4352495</v>
      </c>
      <c r="E934" s="70">
        <f t="shared" si="29"/>
        <v>1586.7644914327379</v>
      </c>
    </row>
    <row r="935" spans="1:5">
      <c r="A935">
        <v>934</v>
      </c>
      <c r="B935" s="69">
        <v>2746</v>
      </c>
      <c r="D935">
        <f t="shared" si="28"/>
        <v>4361830</v>
      </c>
      <c r="E935" s="70">
        <f t="shared" si="29"/>
        <v>1588.4304442825928</v>
      </c>
    </row>
    <row r="936" spans="1:5">
      <c r="A936">
        <v>935</v>
      </c>
      <c r="B936" s="69">
        <v>2749</v>
      </c>
      <c r="D936">
        <f t="shared" si="28"/>
        <v>4371175</v>
      </c>
      <c r="E936" s="70">
        <f t="shared" si="29"/>
        <v>1590.0963986904328</v>
      </c>
    </row>
    <row r="937" spans="1:5">
      <c r="A937">
        <v>936</v>
      </c>
      <c r="B937" s="69">
        <v>2752</v>
      </c>
      <c r="D937">
        <f t="shared" si="28"/>
        <v>4380530</v>
      </c>
      <c r="E937" s="70">
        <f t="shared" si="29"/>
        <v>1591.7623546511627</v>
      </c>
    </row>
    <row r="938" spans="1:5">
      <c r="A938">
        <v>937</v>
      </c>
      <c r="B938" s="69">
        <v>2755</v>
      </c>
      <c r="D938">
        <f t="shared" si="28"/>
        <v>4389895</v>
      </c>
      <c r="E938" s="70">
        <f t="shared" si="29"/>
        <v>1593.4283121597095</v>
      </c>
    </row>
    <row r="939" spans="1:5">
      <c r="A939">
        <v>938</v>
      </c>
      <c r="B939" s="69">
        <v>2758</v>
      </c>
      <c r="D939">
        <f t="shared" si="28"/>
        <v>4399270</v>
      </c>
      <c r="E939" s="70">
        <f t="shared" si="29"/>
        <v>1595.0942712110225</v>
      </c>
    </row>
    <row r="940" spans="1:5">
      <c r="A940">
        <v>939</v>
      </c>
      <c r="B940" s="69">
        <v>2761</v>
      </c>
      <c r="D940">
        <f t="shared" si="28"/>
        <v>4408655</v>
      </c>
      <c r="E940" s="70">
        <f t="shared" si="29"/>
        <v>1596.7602318000725</v>
      </c>
    </row>
    <row r="941" spans="1:5">
      <c r="A941">
        <v>940</v>
      </c>
      <c r="B941" s="69">
        <v>2764</v>
      </c>
      <c r="D941">
        <f t="shared" si="28"/>
        <v>4418050</v>
      </c>
      <c r="E941" s="70">
        <f t="shared" si="29"/>
        <v>1598.4261939218525</v>
      </c>
    </row>
    <row r="942" spans="1:5">
      <c r="A942">
        <v>941</v>
      </c>
      <c r="B942" s="69">
        <v>2767</v>
      </c>
      <c r="D942">
        <f t="shared" si="28"/>
        <v>4427455</v>
      </c>
      <c r="E942" s="70">
        <f t="shared" si="29"/>
        <v>1600.0921575713769</v>
      </c>
    </row>
    <row r="943" spans="1:5">
      <c r="A943">
        <v>942</v>
      </c>
      <c r="B943" s="69">
        <v>2770</v>
      </c>
      <c r="D943">
        <f t="shared" si="28"/>
        <v>4436870</v>
      </c>
      <c r="E943" s="70">
        <f t="shared" si="29"/>
        <v>1601.7581227436824</v>
      </c>
    </row>
    <row r="944" spans="1:5">
      <c r="A944">
        <v>943</v>
      </c>
      <c r="B944" s="69">
        <v>2773</v>
      </c>
      <c r="D944">
        <f t="shared" si="28"/>
        <v>4446295</v>
      </c>
      <c r="E944" s="70">
        <f t="shared" si="29"/>
        <v>1603.4240894338261</v>
      </c>
    </row>
    <row r="945" spans="1:5">
      <c r="A945">
        <v>944</v>
      </c>
      <c r="B945" s="69">
        <v>2776</v>
      </c>
      <c r="D945">
        <f t="shared" si="28"/>
        <v>4455730</v>
      </c>
      <c r="E945" s="70">
        <f t="shared" si="29"/>
        <v>1605.0900576368877</v>
      </c>
    </row>
    <row r="946" spans="1:5">
      <c r="A946">
        <v>945</v>
      </c>
      <c r="B946" s="69">
        <v>2779</v>
      </c>
      <c r="D946">
        <f t="shared" si="28"/>
        <v>4465175</v>
      </c>
      <c r="E946" s="70">
        <f t="shared" si="29"/>
        <v>1606.7560273479669</v>
      </c>
    </row>
    <row r="947" spans="1:5">
      <c r="A947">
        <v>946</v>
      </c>
      <c r="B947" s="69">
        <v>2782</v>
      </c>
      <c r="D947">
        <f t="shared" si="28"/>
        <v>4474630</v>
      </c>
      <c r="E947" s="70">
        <f t="shared" si="29"/>
        <v>1608.4219985621855</v>
      </c>
    </row>
    <row r="948" spans="1:5">
      <c r="A948">
        <v>947</v>
      </c>
      <c r="B948" s="69">
        <v>2785</v>
      </c>
      <c r="D948">
        <f t="shared" si="28"/>
        <v>4484095</v>
      </c>
      <c r="E948" s="70">
        <f t="shared" si="29"/>
        <v>1610.0879712746857</v>
      </c>
    </row>
    <row r="949" spans="1:5">
      <c r="A949">
        <v>948</v>
      </c>
      <c r="B949" s="69">
        <v>2788</v>
      </c>
      <c r="D949">
        <f t="shared" si="28"/>
        <v>4493570</v>
      </c>
      <c r="E949" s="70">
        <f t="shared" si="29"/>
        <v>1611.7539454806313</v>
      </c>
    </row>
    <row r="950" spans="1:5">
      <c r="A950">
        <v>949</v>
      </c>
      <c r="B950" s="69">
        <v>2791</v>
      </c>
      <c r="D950">
        <f t="shared" si="28"/>
        <v>4503055</v>
      </c>
      <c r="E950" s="70">
        <f t="shared" si="29"/>
        <v>1613.4199211752061</v>
      </c>
    </row>
    <row r="951" spans="1:5">
      <c r="A951">
        <v>950</v>
      </c>
      <c r="B951" s="69">
        <v>2794</v>
      </c>
      <c r="D951">
        <f t="shared" si="28"/>
        <v>4512550</v>
      </c>
      <c r="E951" s="70">
        <f t="shared" si="29"/>
        <v>1615.085898353615</v>
      </c>
    </row>
    <row r="952" spans="1:5">
      <c r="A952">
        <v>951</v>
      </c>
      <c r="B952" s="69">
        <v>2797</v>
      </c>
      <c r="D952">
        <f t="shared" si="28"/>
        <v>4522055</v>
      </c>
      <c r="E952" s="70">
        <f t="shared" si="29"/>
        <v>1616.7518770110833</v>
      </c>
    </row>
    <row r="953" spans="1:5">
      <c r="A953">
        <v>952</v>
      </c>
      <c r="B953" s="69">
        <v>2800</v>
      </c>
      <c r="D953">
        <f t="shared" si="28"/>
        <v>4531570</v>
      </c>
      <c r="E953" s="70">
        <f t="shared" si="29"/>
        <v>1618.4178571428572</v>
      </c>
    </row>
    <row r="954" spans="1:5">
      <c r="A954">
        <v>953</v>
      </c>
      <c r="B954" s="69">
        <v>2803</v>
      </c>
      <c r="D954">
        <f t="shared" si="28"/>
        <v>4541095</v>
      </c>
      <c r="E954" s="70">
        <f t="shared" si="29"/>
        <v>1620.0838387442027</v>
      </c>
    </row>
    <row r="955" spans="1:5">
      <c r="A955">
        <v>954</v>
      </c>
      <c r="B955" s="69">
        <v>2806</v>
      </c>
      <c r="D955">
        <f t="shared" si="28"/>
        <v>4550630</v>
      </c>
      <c r="E955" s="70">
        <f t="shared" si="29"/>
        <v>1621.7498218104063</v>
      </c>
    </row>
    <row r="956" spans="1:5">
      <c r="A956">
        <v>955</v>
      </c>
      <c r="B956" s="69">
        <v>2809</v>
      </c>
      <c r="D956">
        <f t="shared" si="28"/>
        <v>4560175</v>
      </c>
      <c r="E956" s="70">
        <f t="shared" si="29"/>
        <v>1623.4158063367747</v>
      </c>
    </row>
    <row r="957" spans="1:5">
      <c r="A957">
        <v>956</v>
      </c>
      <c r="B957" s="69">
        <v>2812</v>
      </c>
      <c r="D957">
        <f t="shared" si="28"/>
        <v>4569730</v>
      </c>
      <c r="E957" s="70">
        <f t="shared" si="29"/>
        <v>1625.0817923186344</v>
      </c>
    </row>
    <row r="958" spans="1:5">
      <c r="A958">
        <v>957</v>
      </c>
      <c r="B958" s="69">
        <v>2815</v>
      </c>
      <c r="D958">
        <f t="shared" si="28"/>
        <v>4579295</v>
      </c>
      <c r="E958" s="70">
        <f t="shared" si="29"/>
        <v>1626.7477797513322</v>
      </c>
    </row>
    <row r="959" spans="1:5">
      <c r="A959">
        <v>958</v>
      </c>
      <c r="B959" s="69">
        <v>2818</v>
      </c>
      <c r="D959">
        <f t="shared" si="28"/>
        <v>4588870</v>
      </c>
      <c r="E959" s="70">
        <f t="shared" si="29"/>
        <v>1628.4137686302342</v>
      </c>
    </row>
    <row r="960" spans="1:5">
      <c r="A960">
        <v>959</v>
      </c>
      <c r="B960" s="69">
        <v>2821</v>
      </c>
      <c r="D960">
        <f t="shared" si="28"/>
        <v>4598455</v>
      </c>
      <c r="E960" s="70">
        <f t="shared" si="29"/>
        <v>1630.0797589507267</v>
      </c>
    </row>
    <row r="961" spans="1:5">
      <c r="A961">
        <v>960</v>
      </c>
      <c r="B961" s="69">
        <v>2824</v>
      </c>
      <c r="D961">
        <f t="shared" si="28"/>
        <v>4608050</v>
      </c>
      <c r="E961" s="70">
        <f t="shared" si="29"/>
        <v>1631.7457507082154</v>
      </c>
    </row>
    <row r="962" spans="1:5">
      <c r="A962">
        <v>961</v>
      </c>
      <c r="B962" s="69">
        <v>2827</v>
      </c>
      <c r="D962">
        <f t="shared" si="28"/>
        <v>4617655</v>
      </c>
      <c r="E962" s="70">
        <f t="shared" si="29"/>
        <v>1633.4117438981252</v>
      </c>
    </row>
    <row r="963" spans="1:5">
      <c r="A963">
        <v>962</v>
      </c>
      <c r="B963" s="69">
        <v>2830</v>
      </c>
      <c r="D963">
        <f t="shared" ref="D963:D1026" si="30">50+5*(A963*A963)</f>
        <v>4627270</v>
      </c>
      <c r="E963" s="70">
        <f t="shared" ref="E963:E1026" si="31">D963/B963</f>
        <v>1635.077738515901</v>
      </c>
    </row>
    <row r="964" spans="1:5">
      <c r="A964">
        <v>963</v>
      </c>
      <c r="B964" s="69">
        <v>2833</v>
      </c>
      <c r="D964">
        <f t="shared" si="30"/>
        <v>4636895</v>
      </c>
      <c r="E964" s="70">
        <f t="shared" si="31"/>
        <v>1636.7437345570067</v>
      </c>
    </row>
    <row r="965" spans="1:5">
      <c r="A965">
        <v>964</v>
      </c>
      <c r="B965" s="69">
        <v>2836</v>
      </c>
      <c r="D965">
        <f t="shared" si="30"/>
        <v>4646530</v>
      </c>
      <c r="E965" s="70">
        <f t="shared" si="31"/>
        <v>1638.4097320169253</v>
      </c>
    </row>
    <row r="966" spans="1:5">
      <c r="A966">
        <v>965</v>
      </c>
      <c r="B966" s="69">
        <v>2839</v>
      </c>
      <c r="D966">
        <f t="shared" si="30"/>
        <v>4656175</v>
      </c>
      <c r="E966" s="70">
        <f t="shared" si="31"/>
        <v>1640.0757308911589</v>
      </c>
    </row>
    <row r="967" spans="1:5">
      <c r="A967">
        <v>966</v>
      </c>
      <c r="B967" s="69">
        <v>2842</v>
      </c>
      <c r="D967">
        <f t="shared" si="30"/>
        <v>4665830</v>
      </c>
      <c r="E967" s="70">
        <f t="shared" si="31"/>
        <v>1641.7417311752288</v>
      </c>
    </row>
    <row r="968" spans="1:5">
      <c r="A968">
        <v>967</v>
      </c>
      <c r="B968" s="69">
        <v>2845</v>
      </c>
      <c r="D968">
        <f t="shared" si="30"/>
        <v>4675495</v>
      </c>
      <c r="E968" s="70">
        <f t="shared" si="31"/>
        <v>1643.4077328646749</v>
      </c>
    </row>
    <row r="969" spans="1:5">
      <c r="A969">
        <v>968</v>
      </c>
      <c r="B969" s="69">
        <v>2848</v>
      </c>
      <c r="D969">
        <f t="shared" si="30"/>
        <v>4685170</v>
      </c>
      <c r="E969" s="70">
        <f t="shared" si="31"/>
        <v>1645.0737359550562</v>
      </c>
    </row>
    <row r="970" spans="1:5">
      <c r="A970">
        <v>969</v>
      </c>
      <c r="B970" s="69">
        <v>2851</v>
      </c>
      <c r="D970">
        <f t="shared" si="30"/>
        <v>4694855</v>
      </c>
      <c r="E970" s="70">
        <f t="shared" si="31"/>
        <v>1646.7397404419503</v>
      </c>
    </row>
    <row r="971" spans="1:5">
      <c r="A971">
        <v>970</v>
      </c>
      <c r="B971" s="69">
        <v>2854</v>
      </c>
      <c r="D971">
        <f t="shared" si="30"/>
        <v>4704550</v>
      </c>
      <c r="E971" s="70">
        <f t="shared" si="31"/>
        <v>1648.4057463209531</v>
      </c>
    </row>
    <row r="972" spans="1:5">
      <c r="A972">
        <v>971</v>
      </c>
      <c r="B972" s="69">
        <v>2857</v>
      </c>
      <c r="D972">
        <f t="shared" si="30"/>
        <v>4714255</v>
      </c>
      <c r="E972" s="70">
        <f t="shared" si="31"/>
        <v>1650.0717535876795</v>
      </c>
    </row>
    <row r="973" spans="1:5">
      <c r="A973">
        <v>972</v>
      </c>
      <c r="B973" s="69">
        <v>2860</v>
      </c>
      <c r="D973">
        <f t="shared" si="30"/>
        <v>4723970</v>
      </c>
      <c r="E973" s="70">
        <f t="shared" si="31"/>
        <v>1651.7377622377621</v>
      </c>
    </row>
    <row r="974" spans="1:5">
      <c r="A974">
        <v>973</v>
      </c>
      <c r="B974" s="69">
        <v>2863</v>
      </c>
      <c r="D974">
        <f t="shared" si="30"/>
        <v>4733695</v>
      </c>
      <c r="E974" s="70">
        <f t="shared" si="31"/>
        <v>1653.4037722668529</v>
      </c>
    </row>
    <row r="975" spans="1:5">
      <c r="A975">
        <v>974</v>
      </c>
      <c r="B975" s="69">
        <v>2866</v>
      </c>
      <c r="D975">
        <f t="shared" si="30"/>
        <v>4743430</v>
      </c>
      <c r="E975" s="70">
        <f t="shared" si="31"/>
        <v>1655.0697836706211</v>
      </c>
    </row>
    <row r="976" spans="1:5">
      <c r="A976">
        <v>975</v>
      </c>
      <c r="B976" s="69">
        <v>2869</v>
      </c>
      <c r="D976">
        <f t="shared" si="30"/>
        <v>4753175</v>
      </c>
      <c r="E976" s="70">
        <f t="shared" si="31"/>
        <v>1656.7357964447542</v>
      </c>
    </row>
    <row r="977" spans="1:5">
      <c r="A977">
        <v>976</v>
      </c>
      <c r="B977" s="69">
        <v>2872</v>
      </c>
      <c r="D977">
        <f t="shared" si="30"/>
        <v>4762930</v>
      </c>
      <c r="E977" s="70">
        <f t="shared" si="31"/>
        <v>1658.4018105849582</v>
      </c>
    </row>
    <row r="978" spans="1:5">
      <c r="A978">
        <v>977</v>
      </c>
      <c r="B978" s="69">
        <v>2875</v>
      </c>
      <c r="D978">
        <f t="shared" si="30"/>
        <v>4772695</v>
      </c>
      <c r="E978" s="70">
        <f t="shared" si="31"/>
        <v>1660.0678260869565</v>
      </c>
    </row>
    <row r="979" spans="1:5">
      <c r="A979">
        <v>978</v>
      </c>
      <c r="B979" s="69">
        <v>2878</v>
      </c>
      <c r="D979">
        <f t="shared" si="30"/>
        <v>4782470</v>
      </c>
      <c r="E979" s="70">
        <f t="shared" si="31"/>
        <v>1661.7338429464905</v>
      </c>
    </row>
    <row r="980" spans="1:5">
      <c r="A980">
        <v>979</v>
      </c>
      <c r="B980" s="69">
        <v>2881</v>
      </c>
      <c r="D980">
        <f t="shared" si="30"/>
        <v>4792255</v>
      </c>
      <c r="E980" s="70">
        <f t="shared" si="31"/>
        <v>1663.3998611593197</v>
      </c>
    </row>
    <row r="981" spans="1:5">
      <c r="A981">
        <v>980</v>
      </c>
      <c r="B981" s="69">
        <v>2884</v>
      </c>
      <c r="D981">
        <f t="shared" si="30"/>
        <v>4802050</v>
      </c>
      <c r="E981" s="70">
        <f t="shared" si="31"/>
        <v>1665.0658807212205</v>
      </c>
    </row>
    <row r="982" spans="1:5">
      <c r="A982">
        <v>981</v>
      </c>
      <c r="B982" s="69">
        <v>2887</v>
      </c>
      <c r="D982">
        <f t="shared" si="30"/>
        <v>4811855</v>
      </c>
      <c r="E982" s="70">
        <f t="shared" si="31"/>
        <v>1666.7319016279876</v>
      </c>
    </row>
    <row r="983" spans="1:5">
      <c r="A983">
        <v>982</v>
      </c>
      <c r="B983" s="69">
        <v>2890</v>
      </c>
      <c r="D983">
        <f t="shared" si="30"/>
        <v>4821670</v>
      </c>
      <c r="E983" s="70">
        <f t="shared" si="31"/>
        <v>1668.3979238754325</v>
      </c>
    </row>
    <row r="984" spans="1:5">
      <c r="A984">
        <v>983</v>
      </c>
      <c r="B984" s="69">
        <v>2893</v>
      </c>
      <c r="D984">
        <f t="shared" si="30"/>
        <v>4831495</v>
      </c>
      <c r="E984" s="70">
        <f t="shared" si="31"/>
        <v>1670.0639474593847</v>
      </c>
    </row>
    <row r="985" spans="1:5">
      <c r="A985">
        <v>984</v>
      </c>
      <c r="B985" s="69">
        <v>2896</v>
      </c>
      <c r="D985">
        <f t="shared" si="30"/>
        <v>4841330</v>
      </c>
      <c r="E985" s="70">
        <f t="shared" si="31"/>
        <v>1671.7299723756905</v>
      </c>
    </row>
    <row r="986" spans="1:5">
      <c r="A986">
        <v>985</v>
      </c>
      <c r="B986" s="69">
        <v>2899</v>
      </c>
      <c r="D986">
        <f t="shared" si="30"/>
        <v>4851175</v>
      </c>
      <c r="E986" s="70">
        <f t="shared" si="31"/>
        <v>1673.395998620214</v>
      </c>
    </row>
    <row r="987" spans="1:5">
      <c r="A987">
        <v>986</v>
      </c>
      <c r="B987" s="69">
        <v>2902</v>
      </c>
      <c r="D987">
        <f t="shared" si="30"/>
        <v>4861030</v>
      </c>
      <c r="E987" s="70">
        <f t="shared" si="31"/>
        <v>1675.0620261888353</v>
      </c>
    </row>
    <row r="988" spans="1:5">
      <c r="A988">
        <v>987</v>
      </c>
      <c r="B988" s="69">
        <v>2905</v>
      </c>
      <c r="D988">
        <f t="shared" si="30"/>
        <v>4870895</v>
      </c>
      <c r="E988" s="70">
        <f t="shared" si="31"/>
        <v>1676.7280550774526</v>
      </c>
    </row>
    <row r="989" spans="1:5">
      <c r="A989">
        <v>988</v>
      </c>
      <c r="B989" s="69">
        <v>2908</v>
      </c>
      <c r="D989">
        <f t="shared" si="30"/>
        <v>4880770</v>
      </c>
      <c r="E989" s="70">
        <f t="shared" si="31"/>
        <v>1678.3940852819808</v>
      </c>
    </row>
    <row r="990" spans="1:5">
      <c r="A990">
        <v>989</v>
      </c>
      <c r="B990" s="69">
        <v>2911</v>
      </c>
      <c r="D990">
        <f t="shared" si="30"/>
        <v>4890655</v>
      </c>
      <c r="E990" s="70">
        <f t="shared" si="31"/>
        <v>1680.0601167983511</v>
      </c>
    </row>
    <row r="991" spans="1:5">
      <c r="A991">
        <v>990</v>
      </c>
      <c r="B991" s="69">
        <v>2914</v>
      </c>
      <c r="D991">
        <f t="shared" si="30"/>
        <v>4900550</v>
      </c>
      <c r="E991" s="70">
        <f t="shared" si="31"/>
        <v>1681.7261496225119</v>
      </c>
    </row>
    <row r="992" spans="1:5">
      <c r="A992">
        <v>991</v>
      </c>
      <c r="B992" s="69">
        <v>2917</v>
      </c>
      <c r="D992">
        <f t="shared" si="30"/>
        <v>4910455</v>
      </c>
      <c r="E992" s="70">
        <f t="shared" si="31"/>
        <v>1683.3921837504286</v>
      </c>
    </row>
    <row r="993" spans="1:5">
      <c r="A993">
        <v>992</v>
      </c>
      <c r="B993" s="69">
        <v>2920</v>
      </c>
      <c r="D993">
        <f t="shared" si="30"/>
        <v>4920370</v>
      </c>
      <c r="E993" s="70">
        <f t="shared" si="31"/>
        <v>1685.0582191780823</v>
      </c>
    </row>
    <row r="994" spans="1:5">
      <c r="A994">
        <v>993</v>
      </c>
      <c r="B994" s="69">
        <v>2923</v>
      </c>
      <c r="D994">
        <f t="shared" si="30"/>
        <v>4930295</v>
      </c>
      <c r="E994" s="70">
        <f t="shared" si="31"/>
        <v>1686.724255901471</v>
      </c>
    </row>
    <row r="995" spans="1:5">
      <c r="A995">
        <v>994</v>
      </c>
      <c r="B995" s="69">
        <v>2926</v>
      </c>
      <c r="D995">
        <f t="shared" si="30"/>
        <v>4940230</v>
      </c>
      <c r="E995" s="70">
        <f t="shared" si="31"/>
        <v>1688.3902939166096</v>
      </c>
    </row>
    <row r="996" spans="1:5">
      <c r="A996">
        <v>995</v>
      </c>
      <c r="B996" s="69">
        <v>2929</v>
      </c>
      <c r="D996">
        <f t="shared" si="30"/>
        <v>4950175</v>
      </c>
      <c r="E996" s="70">
        <f t="shared" si="31"/>
        <v>1690.0563332195288</v>
      </c>
    </row>
    <row r="997" spans="1:5">
      <c r="A997">
        <v>996</v>
      </c>
      <c r="B997" s="69">
        <v>2932</v>
      </c>
      <c r="D997">
        <f t="shared" si="30"/>
        <v>4960130</v>
      </c>
      <c r="E997" s="70">
        <f t="shared" si="31"/>
        <v>1691.7223738062755</v>
      </c>
    </row>
    <row r="998" spans="1:5">
      <c r="A998">
        <v>997</v>
      </c>
      <c r="B998" s="69">
        <v>2935</v>
      </c>
      <c r="D998">
        <f t="shared" si="30"/>
        <v>4970095</v>
      </c>
      <c r="E998" s="70">
        <f t="shared" si="31"/>
        <v>1693.3884156729132</v>
      </c>
    </row>
    <row r="999" spans="1:5">
      <c r="A999">
        <v>998</v>
      </c>
      <c r="B999" s="69">
        <v>2938</v>
      </c>
      <c r="D999">
        <f t="shared" si="30"/>
        <v>4980070</v>
      </c>
      <c r="E999" s="70">
        <f t="shared" si="31"/>
        <v>1695.0544588155208</v>
      </c>
    </row>
    <row r="1000" spans="1:5">
      <c r="A1000">
        <v>999</v>
      </c>
      <c r="B1000" s="69">
        <v>2941</v>
      </c>
      <c r="D1000">
        <f t="shared" si="30"/>
        <v>4990055</v>
      </c>
      <c r="E1000" s="70">
        <f t="shared" si="31"/>
        <v>1696.7205032301938</v>
      </c>
    </row>
    <row r="1001" spans="1:5">
      <c r="A1001">
        <v>1000</v>
      </c>
      <c r="B1001" s="69">
        <v>2944</v>
      </c>
      <c r="D1001">
        <f t="shared" si="30"/>
        <v>5000050</v>
      </c>
      <c r="E1001" s="70">
        <f t="shared" si="31"/>
        <v>1698.3865489130435</v>
      </c>
    </row>
    <row r="1002" spans="1:5">
      <c r="A1002">
        <v>1001</v>
      </c>
      <c r="B1002" s="69">
        <v>2947</v>
      </c>
      <c r="D1002">
        <f t="shared" si="30"/>
        <v>5010055</v>
      </c>
      <c r="E1002" s="70">
        <f t="shared" si="31"/>
        <v>1700.0525958601968</v>
      </c>
    </row>
    <row r="1003" spans="1:5">
      <c r="A1003">
        <v>1002</v>
      </c>
      <c r="B1003" s="69">
        <v>2950</v>
      </c>
      <c r="D1003">
        <f t="shared" si="30"/>
        <v>5020070</v>
      </c>
      <c r="E1003" s="70">
        <f t="shared" si="31"/>
        <v>1701.7186440677965</v>
      </c>
    </row>
    <row r="1004" spans="1:5">
      <c r="A1004">
        <v>1003</v>
      </c>
      <c r="B1004" s="69">
        <v>2953</v>
      </c>
      <c r="D1004">
        <f t="shared" si="30"/>
        <v>5030095</v>
      </c>
      <c r="E1004" s="70">
        <f t="shared" si="31"/>
        <v>1703.3846935320014</v>
      </c>
    </row>
    <row r="1005" spans="1:5">
      <c r="A1005">
        <v>1004</v>
      </c>
      <c r="B1005" s="69">
        <v>2956</v>
      </c>
      <c r="D1005">
        <f t="shared" si="30"/>
        <v>5040130</v>
      </c>
      <c r="E1005" s="70">
        <f t="shared" si="31"/>
        <v>1705.0507442489852</v>
      </c>
    </row>
    <row r="1006" spans="1:5">
      <c r="A1006">
        <v>1005</v>
      </c>
      <c r="B1006" s="69">
        <v>2959</v>
      </c>
      <c r="D1006">
        <f t="shared" si="30"/>
        <v>5050175</v>
      </c>
      <c r="E1006" s="70">
        <f t="shared" si="31"/>
        <v>1706.7167962149374</v>
      </c>
    </row>
    <row r="1007" spans="1:5">
      <c r="A1007">
        <v>1006</v>
      </c>
      <c r="B1007" s="69">
        <v>2962</v>
      </c>
      <c r="D1007">
        <f t="shared" si="30"/>
        <v>5060230</v>
      </c>
      <c r="E1007" s="70">
        <f t="shared" si="31"/>
        <v>1708.3828494260636</v>
      </c>
    </row>
    <row r="1008" spans="1:5">
      <c r="A1008">
        <v>1007</v>
      </c>
      <c r="B1008" s="69">
        <v>2965</v>
      </c>
      <c r="D1008">
        <f t="shared" si="30"/>
        <v>5070295</v>
      </c>
      <c r="E1008" s="70">
        <f t="shared" si="31"/>
        <v>1710.0489038785836</v>
      </c>
    </row>
    <row r="1009" spans="1:5">
      <c r="A1009">
        <v>1008</v>
      </c>
      <c r="B1009" s="69">
        <v>2968</v>
      </c>
      <c r="D1009">
        <f t="shared" si="30"/>
        <v>5080370</v>
      </c>
      <c r="E1009" s="70">
        <f t="shared" si="31"/>
        <v>1711.7149595687331</v>
      </c>
    </row>
    <row r="1010" spans="1:5">
      <c r="A1010">
        <v>1009</v>
      </c>
      <c r="B1010" s="69">
        <v>2971</v>
      </c>
      <c r="D1010">
        <f t="shared" si="30"/>
        <v>5090455</v>
      </c>
      <c r="E1010" s="70">
        <f t="shared" si="31"/>
        <v>1713.3810164927634</v>
      </c>
    </row>
    <row r="1011" spans="1:5">
      <c r="A1011">
        <v>1010</v>
      </c>
      <c r="B1011" s="69">
        <v>2974</v>
      </c>
      <c r="D1011">
        <f t="shared" si="30"/>
        <v>5100550</v>
      </c>
      <c r="E1011" s="70">
        <f t="shared" si="31"/>
        <v>1715.0470746469402</v>
      </c>
    </row>
    <row r="1012" spans="1:5">
      <c r="A1012">
        <v>1011</v>
      </c>
      <c r="B1012" s="69">
        <v>2977</v>
      </c>
      <c r="D1012">
        <f t="shared" si="30"/>
        <v>5110655</v>
      </c>
      <c r="E1012" s="70">
        <f t="shared" si="31"/>
        <v>1716.7131340275446</v>
      </c>
    </row>
    <row r="1013" spans="1:5">
      <c r="A1013">
        <v>1012</v>
      </c>
      <c r="B1013" s="69">
        <v>2980</v>
      </c>
      <c r="D1013">
        <f t="shared" si="30"/>
        <v>5120770</v>
      </c>
      <c r="E1013" s="70">
        <f t="shared" si="31"/>
        <v>1718.3791946308725</v>
      </c>
    </row>
    <row r="1014" spans="1:5">
      <c r="A1014">
        <v>1013</v>
      </c>
      <c r="B1014" s="69">
        <v>2983</v>
      </c>
      <c r="D1014">
        <f t="shared" si="30"/>
        <v>5130895</v>
      </c>
      <c r="E1014" s="70">
        <f t="shared" si="31"/>
        <v>1720.045256453235</v>
      </c>
    </row>
    <row r="1015" spans="1:5">
      <c r="A1015">
        <v>1014</v>
      </c>
      <c r="B1015" s="69">
        <v>2986</v>
      </c>
      <c r="D1015">
        <f t="shared" si="30"/>
        <v>5141030</v>
      </c>
      <c r="E1015" s="70">
        <f t="shared" si="31"/>
        <v>1721.7113194909577</v>
      </c>
    </row>
    <row r="1016" spans="1:5">
      <c r="A1016">
        <v>1015</v>
      </c>
      <c r="B1016" s="69">
        <v>2989</v>
      </c>
      <c r="D1016">
        <f t="shared" si="30"/>
        <v>5151175</v>
      </c>
      <c r="E1016" s="70">
        <f t="shared" si="31"/>
        <v>1723.3773837403814</v>
      </c>
    </row>
    <row r="1017" spans="1:5">
      <c r="A1017">
        <v>1016</v>
      </c>
      <c r="B1017" s="69">
        <v>2992</v>
      </c>
      <c r="D1017">
        <f t="shared" si="30"/>
        <v>5161330</v>
      </c>
      <c r="E1017" s="70">
        <f t="shared" si="31"/>
        <v>1725.043449197861</v>
      </c>
    </row>
    <row r="1018" spans="1:5">
      <c r="A1018">
        <v>1017</v>
      </c>
      <c r="B1018" s="69">
        <v>2995</v>
      </c>
      <c r="D1018">
        <f t="shared" si="30"/>
        <v>5171495</v>
      </c>
      <c r="E1018" s="70">
        <f t="shared" si="31"/>
        <v>1726.7095158597663</v>
      </c>
    </row>
    <row r="1019" spans="1:5">
      <c r="A1019">
        <v>1018</v>
      </c>
      <c r="B1019" s="69">
        <v>2998</v>
      </c>
      <c r="D1019">
        <f t="shared" si="30"/>
        <v>5181670</v>
      </c>
      <c r="E1019" s="70">
        <f t="shared" si="31"/>
        <v>1728.3755837224817</v>
      </c>
    </row>
    <row r="1020" spans="1:5">
      <c r="A1020">
        <v>1019</v>
      </c>
      <c r="B1020" s="69">
        <v>3001</v>
      </c>
      <c r="D1020">
        <f t="shared" si="30"/>
        <v>5191855</v>
      </c>
      <c r="E1020" s="70">
        <f t="shared" si="31"/>
        <v>1730.0416527824059</v>
      </c>
    </row>
    <row r="1021" spans="1:5">
      <c r="A1021">
        <v>1020</v>
      </c>
      <c r="B1021" s="69">
        <v>3004</v>
      </c>
      <c r="D1021">
        <f t="shared" si="30"/>
        <v>5202050</v>
      </c>
      <c r="E1021" s="70">
        <f t="shared" si="31"/>
        <v>1731.7077230359521</v>
      </c>
    </row>
    <row r="1022" spans="1:5">
      <c r="A1022">
        <v>1021</v>
      </c>
      <c r="B1022" s="69">
        <v>3007</v>
      </c>
      <c r="D1022">
        <f t="shared" si="30"/>
        <v>5212255</v>
      </c>
      <c r="E1022" s="70">
        <f t="shared" si="31"/>
        <v>1733.3737944795478</v>
      </c>
    </row>
    <row r="1023" spans="1:5">
      <c r="A1023">
        <v>1022</v>
      </c>
      <c r="B1023" s="69">
        <v>3010</v>
      </c>
      <c r="D1023">
        <f t="shared" si="30"/>
        <v>5222470</v>
      </c>
      <c r="E1023" s="70">
        <f t="shared" si="31"/>
        <v>1735.0398671096345</v>
      </c>
    </row>
    <row r="1024" spans="1:5">
      <c r="A1024">
        <v>1023</v>
      </c>
      <c r="B1024" s="69">
        <v>3013</v>
      </c>
      <c r="D1024">
        <f t="shared" si="30"/>
        <v>5232695</v>
      </c>
      <c r="E1024" s="70">
        <f t="shared" si="31"/>
        <v>1736.7059409226683</v>
      </c>
    </row>
    <row r="1025" spans="1:5">
      <c r="A1025">
        <v>1024</v>
      </c>
      <c r="B1025" s="69">
        <v>3016</v>
      </c>
      <c r="D1025">
        <f t="shared" si="30"/>
        <v>5242930</v>
      </c>
      <c r="E1025" s="70">
        <f t="shared" si="31"/>
        <v>1738.3720159151194</v>
      </c>
    </row>
    <row r="1026" spans="1:5">
      <c r="A1026">
        <v>1025</v>
      </c>
      <c r="B1026" s="69">
        <v>3019</v>
      </c>
      <c r="D1026">
        <f t="shared" si="30"/>
        <v>5253175</v>
      </c>
      <c r="E1026" s="70">
        <f t="shared" si="31"/>
        <v>1740.0380920834714</v>
      </c>
    </row>
    <row r="1027" spans="1:5">
      <c r="A1027">
        <v>1026</v>
      </c>
      <c r="B1027" s="69">
        <v>3022</v>
      </c>
      <c r="D1027">
        <f t="shared" ref="D1027:D1090" si="32">50+5*(A1027*A1027)</f>
        <v>5263430</v>
      </c>
      <c r="E1027" s="70">
        <f t="shared" ref="E1027:E1090" si="33">D1027/B1027</f>
        <v>1741.7041694242223</v>
      </c>
    </row>
    <row r="1028" spans="1:5">
      <c r="A1028">
        <v>1027</v>
      </c>
      <c r="B1028" s="69">
        <v>3025</v>
      </c>
      <c r="D1028">
        <f t="shared" si="32"/>
        <v>5273695</v>
      </c>
      <c r="E1028" s="70">
        <f t="shared" si="33"/>
        <v>1743.3702479338842</v>
      </c>
    </row>
    <row r="1029" spans="1:5">
      <c r="A1029">
        <v>1028</v>
      </c>
      <c r="B1029" s="69">
        <v>3028</v>
      </c>
      <c r="D1029">
        <f t="shared" si="32"/>
        <v>5283970</v>
      </c>
      <c r="E1029" s="70">
        <f t="shared" si="33"/>
        <v>1745.0363276089829</v>
      </c>
    </row>
    <row r="1030" spans="1:5">
      <c r="A1030">
        <v>1029</v>
      </c>
      <c r="B1030" s="69">
        <v>3031</v>
      </c>
      <c r="D1030">
        <f t="shared" si="32"/>
        <v>5294255</v>
      </c>
      <c r="E1030" s="70">
        <f t="shared" si="33"/>
        <v>1746.7024084460575</v>
      </c>
    </row>
    <row r="1031" spans="1:5">
      <c r="A1031">
        <v>1030</v>
      </c>
      <c r="B1031" s="69">
        <v>3034</v>
      </c>
      <c r="D1031">
        <f t="shared" si="32"/>
        <v>5304550</v>
      </c>
      <c r="E1031" s="70">
        <f t="shared" si="33"/>
        <v>1748.3684904416612</v>
      </c>
    </row>
    <row r="1032" spans="1:5">
      <c r="A1032">
        <v>1031</v>
      </c>
      <c r="B1032" s="69">
        <v>3037</v>
      </c>
      <c r="D1032">
        <f t="shared" si="32"/>
        <v>5314855</v>
      </c>
      <c r="E1032" s="70">
        <f t="shared" si="33"/>
        <v>1750.0345735923609</v>
      </c>
    </row>
    <row r="1033" spans="1:5">
      <c r="A1033">
        <v>1032</v>
      </c>
      <c r="B1033" s="69">
        <v>3040</v>
      </c>
      <c r="D1033">
        <f t="shared" si="32"/>
        <v>5325170</v>
      </c>
      <c r="E1033" s="70">
        <f t="shared" si="33"/>
        <v>1751.7006578947369</v>
      </c>
    </row>
    <row r="1034" spans="1:5">
      <c r="A1034">
        <v>1033</v>
      </c>
      <c r="B1034" s="69">
        <v>3043</v>
      </c>
      <c r="D1034">
        <f t="shared" si="32"/>
        <v>5335495</v>
      </c>
      <c r="E1034" s="70">
        <f t="shared" si="33"/>
        <v>1753.3667433453829</v>
      </c>
    </row>
    <row r="1035" spans="1:5">
      <c r="A1035">
        <v>1034</v>
      </c>
      <c r="B1035" s="69">
        <v>3046</v>
      </c>
      <c r="D1035">
        <f t="shared" si="32"/>
        <v>5345830</v>
      </c>
      <c r="E1035" s="70">
        <f t="shared" si="33"/>
        <v>1755.0328299409061</v>
      </c>
    </row>
    <row r="1036" spans="1:5">
      <c r="A1036">
        <v>1035</v>
      </c>
      <c r="B1036" s="69">
        <v>3049</v>
      </c>
      <c r="D1036">
        <f t="shared" si="32"/>
        <v>5356175</v>
      </c>
      <c r="E1036" s="70">
        <f t="shared" si="33"/>
        <v>1756.6989176779273</v>
      </c>
    </row>
    <row r="1037" spans="1:5">
      <c r="A1037">
        <v>1036</v>
      </c>
      <c r="B1037" s="69">
        <v>3052</v>
      </c>
      <c r="D1037">
        <f t="shared" si="32"/>
        <v>5366530</v>
      </c>
      <c r="E1037" s="70">
        <f t="shared" si="33"/>
        <v>1758.3650065530799</v>
      </c>
    </row>
    <row r="1038" spans="1:5">
      <c r="A1038">
        <v>1037</v>
      </c>
      <c r="B1038" s="69">
        <v>3055</v>
      </c>
      <c r="D1038">
        <f t="shared" si="32"/>
        <v>5376895</v>
      </c>
      <c r="E1038" s="70">
        <f t="shared" si="33"/>
        <v>1760.0310965630115</v>
      </c>
    </row>
    <row r="1039" spans="1:5">
      <c r="A1039">
        <v>1038</v>
      </c>
      <c r="B1039" s="69">
        <v>3058</v>
      </c>
      <c r="D1039">
        <f t="shared" si="32"/>
        <v>5387270</v>
      </c>
      <c r="E1039" s="70">
        <f t="shared" si="33"/>
        <v>1761.697187704382</v>
      </c>
    </row>
    <row r="1040" spans="1:5">
      <c r="A1040">
        <v>1039</v>
      </c>
      <c r="B1040" s="69">
        <v>3061</v>
      </c>
      <c r="D1040">
        <f t="shared" si="32"/>
        <v>5397655</v>
      </c>
      <c r="E1040" s="70">
        <f t="shared" si="33"/>
        <v>1763.3632799738648</v>
      </c>
    </row>
    <row r="1041" spans="1:5">
      <c r="A1041">
        <v>1040</v>
      </c>
      <c r="B1041" s="69">
        <v>3064</v>
      </c>
      <c r="D1041">
        <f t="shared" si="32"/>
        <v>5408050</v>
      </c>
      <c r="E1041" s="70">
        <f t="shared" si="33"/>
        <v>1765.0293733681463</v>
      </c>
    </row>
    <row r="1042" spans="1:5">
      <c r="A1042">
        <v>1041</v>
      </c>
      <c r="B1042" s="69">
        <v>3067</v>
      </c>
      <c r="D1042">
        <f t="shared" si="32"/>
        <v>5418455</v>
      </c>
      <c r="E1042" s="70">
        <f t="shared" si="33"/>
        <v>1766.6954678839256</v>
      </c>
    </row>
    <row r="1043" spans="1:5">
      <c r="A1043">
        <v>1042</v>
      </c>
      <c r="B1043" s="69">
        <v>3070</v>
      </c>
      <c r="D1043">
        <f t="shared" si="32"/>
        <v>5428870</v>
      </c>
      <c r="E1043" s="70">
        <f t="shared" si="33"/>
        <v>1768.3615635179153</v>
      </c>
    </row>
    <row r="1044" spans="1:5">
      <c r="A1044">
        <v>1043</v>
      </c>
      <c r="B1044" s="69">
        <v>3073</v>
      </c>
      <c r="D1044">
        <f t="shared" si="32"/>
        <v>5439295</v>
      </c>
      <c r="E1044" s="70">
        <f t="shared" si="33"/>
        <v>1770.0276602668403</v>
      </c>
    </row>
    <row r="1045" spans="1:5">
      <c r="A1045">
        <v>1044</v>
      </c>
      <c r="B1045" s="69">
        <v>3076</v>
      </c>
      <c r="D1045">
        <f t="shared" si="32"/>
        <v>5449730</v>
      </c>
      <c r="E1045" s="70">
        <f t="shared" si="33"/>
        <v>1771.6937581274383</v>
      </c>
    </row>
    <row r="1046" spans="1:5">
      <c r="A1046">
        <v>1045</v>
      </c>
      <c r="B1046" s="69">
        <v>3079</v>
      </c>
      <c r="D1046">
        <f t="shared" si="32"/>
        <v>5460175</v>
      </c>
      <c r="E1046" s="70">
        <f t="shared" si="33"/>
        <v>1773.3598570964598</v>
      </c>
    </row>
    <row r="1047" spans="1:5">
      <c r="A1047">
        <v>1046</v>
      </c>
      <c r="B1047" s="69">
        <v>3082</v>
      </c>
      <c r="D1047">
        <f t="shared" si="32"/>
        <v>5470630</v>
      </c>
      <c r="E1047" s="70">
        <f t="shared" si="33"/>
        <v>1775.0259571706683</v>
      </c>
    </row>
    <row r="1048" spans="1:5">
      <c r="A1048">
        <v>1047</v>
      </c>
      <c r="B1048" s="69">
        <v>3085</v>
      </c>
      <c r="D1048">
        <f t="shared" si="32"/>
        <v>5481095</v>
      </c>
      <c r="E1048" s="70">
        <f t="shared" si="33"/>
        <v>1776.6920583468395</v>
      </c>
    </row>
    <row r="1049" spans="1:5">
      <c r="A1049">
        <v>1048</v>
      </c>
      <c r="B1049" s="69">
        <v>3088</v>
      </c>
      <c r="D1049">
        <f t="shared" si="32"/>
        <v>5491570</v>
      </c>
      <c r="E1049" s="70">
        <f t="shared" si="33"/>
        <v>1778.3581606217617</v>
      </c>
    </row>
    <row r="1050" spans="1:5">
      <c r="A1050">
        <v>1049</v>
      </c>
      <c r="B1050" s="69">
        <v>3091</v>
      </c>
      <c r="D1050">
        <f t="shared" si="32"/>
        <v>5502055</v>
      </c>
      <c r="E1050" s="70">
        <f t="shared" si="33"/>
        <v>1780.0242639922355</v>
      </c>
    </row>
    <row r="1051" spans="1:5">
      <c r="A1051">
        <v>1050</v>
      </c>
      <c r="B1051" s="69">
        <v>3094</v>
      </c>
      <c r="D1051">
        <f t="shared" si="32"/>
        <v>5512550</v>
      </c>
      <c r="E1051" s="70">
        <f t="shared" si="33"/>
        <v>1781.6903684550743</v>
      </c>
    </row>
    <row r="1052" spans="1:5">
      <c r="A1052">
        <v>1051</v>
      </c>
      <c r="B1052" s="69">
        <v>3097</v>
      </c>
      <c r="D1052">
        <f t="shared" si="32"/>
        <v>5523055</v>
      </c>
      <c r="E1052" s="70">
        <f t="shared" si="33"/>
        <v>1783.3564740071035</v>
      </c>
    </row>
    <row r="1053" spans="1:5">
      <c r="A1053">
        <v>1052</v>
      </c>
      <c r="B1053" s="69">
        <v>3100</v>
      </c>
      <c r="D1053">
        <f t="shared" si="32"/>
        <v>5533570</v>
      </c>
      <c r="E1053" s="70">
        <f t="shared" si="33"/>
        <v>1785.0225806451613</v>
      </c>
    </row>
    <row r="1054" spans="1:5">
      <c r="A1054">
        <v>1053</v>
      </c>
      <c r="B1054" s="69">
        <v>3103</v>
      </c>
      <c r="D1054">
        <f t="shared" si="32"/>
        <v>5544095</v>
      </c>
      <c r="E1054" s="70">
        <f t="shared" si="33"/>
        <v>1786.6886883660973</v>
      </c>
    </row>
    <row r="1055" spans="1:5">
      <c r="A1055">
        <v>1054</v>
      </c>
      <c r="B1055" s="69">
        <v>3106</v>
      </c>
      <c r="D1055">
        <f t="shared" si="32"/>
        <v>5554630</v>
      </c>
      <c r="E1055" s="70">
        <f t="shared" si="33"/>
        <v>1788.354797166774</v>
      </c>
    </row>
    <row r="1056" spans="1:5">
      <c r="A1056">
        <v>1055</v>
      </c>
      <c r="B1056" s="69">
        <v>3109</v>
      </c>
      <c r="D1056">
        <f t="shared" si="32"/>
        <v>5565175</v>
      </c>
      <c r="E1056" s="70">
        <f t="shared" si="33"/>
        <v>1790.0209070440656</v>
      </c>
    </row>
    <row r="1057" spans="1:5">
      <c r="A1057">
        <v>1056</v>
      </c>
      <c r="B1057" s="69">
        <v>3112</v>
      </c>
      <c r="D1057">
        <f t="shared" si="32"/>
        <v>5575730</v>
      </c>
      <c r="E1057" s="70">
        <f t="shared" si="33"/>
        <v>1791.6870179948587</v>
      </c>
    </row>
    <row r="1058" spans="1:5">
      <c r="A1058">
        <v>1057</v>
      </c>
      <c r="B1058" s="69">
        <v>3115</v>
      </c>
      <c r="D1058">
        <f t="shared" si="32"/>
        <v>5586295</v>
      </c>
      <c r="E1058" s="70">
        <f t="shared" si="33"/>
        <v>1793.3531300160514</v>
      </c>
    </row>
    <row r="1059" spans="1:5">
      <c r="A1059">
        <v>1058</v>
      </c>
      <c r="B1059" s="69">
        <v>3118</v>
      </c>
      <c r="D1059">
        <f t="shared" si="32"/>
        <v>5596870</v>
      </c>
      <c r="E1059" s="70">
        <f t="shared" si="33"/>
        <v>1795.0192431045541</v>
      </c>
    </row>
    <row r="1060" spans="1:5">
      <c r="A1060">
        <v>1059</v>
      </c>
      <c r="B1060" s="69">
        <v>3121</v>
      </c>
      <c r="D1060">
        <f t="shared" si="32"/>
        <v>5607455</v>
      </c>
      <c r="E1060" s="70">
        <f t="shared" si="33"/>
        <v>1796.6853572572893</v>
      </c>
    </row>
    <row r="1061" spans="1:5">
      <c r="A1061">
        <v>1060</v>
      </c>
      <c r="B1061" s="69">
        <v>3124</v>
      </c>
      <c r="D1061">
        <f t="shared" si="32"/>
        <v>5618050</v>
      </c>
      <c r="E1061" s="70">
        <f t="shared" si="33"/>
        <v>1798.3514724711908</v>
      </c>
    </row>
    <row r="1062" spans="1:5">
      <c r="A1062">
        <v>1061</v>
      </c>
      <c r="B1062" s="69">
        <v>3127</v>
      </c>
      <c r="D1062">
        <f t="shared" si="32"/>
        <v>5628655</v>
      </c>
      <c r="E1062" s="70">
        <f t="shared" si="33"/>
        <v>1800.0175887432044</v>
      </c>
    </row>
    <row r="1063" spans="1:5">
      <c r="A1063">
        <v>1062</v>
      </c>
      <c r="B1063" s="69">
        <v>3130</v>
      </c>
      <c r="D1063">
        <f t="shared" si="32"/>
        <v>5639270</v>
      </c>
      <c r="E1063" s="70">
        <f t="shared" si="33"/>
        <v>1801.6837060702876</v>
      </c>
    </row>
    <row r="1064" spans="1:5">
      <c r="A1064">
        <v>1063</v>
      </c>
      <c r="B1064" s="69">
        <v>3133</v>
      </c>
      <c r="D1064">
        <f t="shared" si="32"/>
        <v>5649895</v>
      </c>
      <c r="E1064" s="70">
        <f t="shared" si="33"/>
        <v>1803.3498244494094</v>
      </c>
    </row>
    <row r="1065" spans="1:5">
      <c r="A1065">
        <v>1064</v>
      </c>
      <c r="B1065" s="69">
        <v>3136</v>
      </c>
      <c r="D1065">
        <f t="shared" si="32"/>
        <v>5660530</v>
      </c>
      <c r="E1065" s="70">
        <f t="shared" si="33"/>
        <v>1805.0159438775511</v>
      </c>
    </row>
    <row r="1066" spans="1:5">
      <c r="A1066">
        <v>1065</v>
      </c>
      <c r="B1066" s="69">
        <v>3139</v>
      </c>
      <c r="D1066">
        <f t="shared" si="32"/>
        <v>5671175</v>
      </c>
      <c r="E1066" s="70">
        <f t="shared" si="33"/>
        <v>1806.6820643517044</v>
      </c>
    </row>
    <row r="1067" spans="1:5">
      <c r="A1067">
        <v>1066</v>
      </c>
      <c r="B1067" s="69">
        <v>3142</v>
      </c>
      <c r="D1067">
        <f t="shared" si="32"/>
        <v>5681830</v>
      </c>
      <c r="E1067" s="70">
        <f t="shared" si="33"/>
        <v>1808.3481858688733</v>
      </c>
    </row>
    <row r="1068" spans="1:5">
      <c r="A1068">
        <v>1067</v>
      </c>
      <c r="B1068" s="69">
        <v>3145</v>
      </c>
      <c r="D1068">
        <f t="shared" si="32"/>
        <v>5692495</v>
      </c>
      <c r="E1068" s="70">
        <f t="shared" si="33"/>
        <v>1810.0143084260731</v>
      </c>
    </row>
    <row r="1069" spans="1:5">
      <c r="A1069">
        <v>1068</v>
      </c>
      <c r="B1069" s="69">
        <v>3148</v>
      </c>
      <c r="D1069">
        <f t="shared" si="32"/>
        <v>5703170</v>
      </c>
      <c r="E1069" s="70">
        <f t="shared" si="33"/>
        <v>1811.6804320203303</v>
      </c>
    </row>
    <row r="1070" spans="1:5">
      <c r="A1070">
        <v>1069</v>
      </c>
      <c r="B1070" s="69">
        <v>3151</v>
      </c>
      <c r="D1070">
        <f t="shared" si="32"/>
        <v>5713855</v>
      </c>
      <c r="E1070" s="70">
        <f t="shared" si="33"/>
        <v>1813.346556648683</v>
      </c>
    </row>
    <row r="1071" spans="1:5">
      <c r="A1071">
        <v>1070</v>
      </c>
      <c r="B1071" s="69">
        <v>3154</v>
      </c>
      <c r="D1071">
        <f t="shared" si="32"/>
        <v>5724550</v>
      </c>
      <c r="E1071" s="70">
        <f t="shared" si="33"/>
        <v>1815.01268230818</v>
      </c>
    </row>
    <row r="1072" spans="1:5">
      <c r="A1072">
        <v>1071</v>
      </c>
      <c r="B1072" s="69">
        <v>3157</v>
      </c>
      <c r="D1072">
        <f t="shared" si="32"/>
        <v>5735255</v>
      </c>
      <c r="E1072" s="70">
        <f t="shared" si="33"/>
        <v>1816.6788089958823</v>
      </c>
    </row>
    <row r="1073" spans="1:5">
      <c r="A1073">
        <v>1072</v>
      </c>
      <c r="B1073" s="69">
        <v>3160</v>
      </c>
      <c r="D1073">
        <f t="shared" si="32"/>
        <v>5745970</v>
      </c>
      <c r="E1073" s="70">
        <f t="shared" si="33"/>
        <v>1818.3449367088608</v>
      </c>
    </row>
    <row r="1074" spans="1:5">
      <c r="A1074">
        <v>1073</v>
      </c>
      <c r="B1074" s="69">
        <v>3163</v>
      </c>
      <c r="D1074">
        <f t="shared" si="32"/>
        <v>5756695</v>
      </c>
      <c r="E1074" s="70">
        <f t="shared" si="33"/>
        <v>1820.0110654441985</v>
      </c>
    </row>
    <row r="1075" spans="1:5">
      <c r="A1075">
        <v>1074</v>
      </c>
      <c r="B1075" s="69">
        <v>3166</v>
      </c>
      <c r="D1075">
        <f t="shared" si="32"/>
        <v>5767430</v>
      </c>
      <c r="E1075" s="70">
        <f t="shared" si="33"/>
        <v>1821.6771951989892</v>
      </c>
    </row>
    <row r="1076" spans="1:5">
      <c r="A1076">
        <v>1075</v>
      </c>
      <c r="B1076" s="69">
        <v>3169</v>
      </c>
      <c r="D1076">
        <f t="shared" si="32"/>
        <v>5778175</v>
      </c>
      <c r="E1076" s="70">
        <f t="shared" si="33"/>
        <v>1823.3433259703377</v>
      </c>
    </row>
    <row r="1077" spans="1:5">
      <c r="A1077">
        <v>1076</v>
      </c>
      <c r="B1077" s="69">
        <v>3172</v>
      </c>
      <c r="D1077">
        <f t="shared" si="32"/>
        <v>5788930</v>
      </c>
      <c r="E1077" s="70">
        <f t="shared" si="33"/>
        <v>1825.0094577553593</v>
      </c>
    </row>
    <row r="1078" spans="1:5">
      <c r="A1078">
        <v>1077</v>
      </c>
      <c r="B1078" s="69">
        <v>3175</v>
      </c>
      <c r="D1078">
        <f t="shared" si="32"/>
        <v>5799695</v>
      </c>
      <c r="E1078" s="70">
        <f t="shared" si="33"/>
        <v>1826.6755905511811</v>
      </c>
    </row>
    <row r="1079" spans="1:5">
      <c r="A1079">
        <v>1078</v>
      </c>
      <c r="B1079" s="69">
        <v>3178</v>
      </c>
      <c r="D1079">
        <f t="shared" si="32"/>
        <v>5810470</v>
      </c>
      <c r="E1079" s="70">
        <f t="shared" si="33"/>
        <v>1828.3417243549402</v>
      </c>
    </row>
    <row r="1080" spans="1:5">
      <c r="A1080">
        <v>1079</v>
      </c>
      <c r="B1080" s="69">
        <v>3181</v>
      </c>
      <c r="D1080">
        <f t="shared" si="32"/>
        <v>5821255</v>
      </c>
      <c r="E1080" s="70">
        <f t="shared" si="33"/>
        <v>1830.007859163785</v>
      </c>
    </row>
    <row r="1081" spans="1:5">
      <c r="A1081">
        <v>1080</v>
      </c>
      <c r="B1081" s="69">
        <v>3184</v>
      </c>
      <c r="D1081">
        <f t="shared" si="32"/>
        <v>5832050</v>
      </c>
      <c r="E1081" s="70">
        <f t="shared" si="33"/>
        <v>1831.6739949748744</v>
      </c>
    </row>
    <row r="1082" spans="1:5">
      <c r="A1082">
        <v>1081</v>
      </c>
      <c r="B1082" s="69">
        <v>3187</v>
      </c>
      <c r="D1082">
        <f t="shared" si="32"/>
        <v>5842855</v>
      </c>
      <c r="E1082" s="70">
        <f t="shared" si="33"/>
        <v>1833.3401317853782</v>
      </c>
    </row>
    <row r="1083" spans="1:5">
      <c r="A1083">
        <v>1082</v>
      </c>
      <c r="B1083" s="69">
        <v>3190</v>
      </c>
      <c r="D1083">
        <f t="shared" si="32"/>
        <v>5853670</v>
      </c>
      <c r="E1083" s="70">
        <f t="shared" si="33"/>
        <v>1835.0062695924764</v>
      </c>
    </row>
    <row r="1084" spans="1:5">
      <c r="A1084">
        <v>1083</v>
      </c>
      <c r="B1084" s="69">
        <v>3193</v>
      </c>
      <c r="D1084">
        <f t="shared" si="32"/>
        <v>5864495</v>
      </c>
      <c r="E1084" s="70">
        <f t="shared" si="33"/>
        <v>1836.6724083933605</v>
      </c>
    </row>
    <row r="1085" spans="1:5">
      <c r="A1085">
        <v>1084</v>
      </c>
      <c r="B1085" s="69">
        <v>3196</v>
      </c>
      <c r="D1085">
        <f t="shared" si="32"/>
        <v>5875330</v>
      </c>
      <c r="E1085" s="70">
        <f t="shared" si="33"/>
        <v>1838.3385481852315</v>
      </c>
    </row>
    <row r="1086" spans="1:5">
      <c r="A1086">
        <v>1085</v>
      </c>
      <c r="B1086" s="69">
        <v>3199</v>
      </c>
      <c r="D1086">
        <f t="shared" si="32"/>
        <v>5886175</v>
      </c>
      <c r="E1086" s="70">
        <f t="shared" si="33"/>
        <v>1840.0046889653017</v>
      </c>
    </row>
    <row r="1087" spans="1:5">
      <c r="A1087">
        <v>1086</v>
      </c>
      <c r="B1087" s="69">
        <v>3202</v>
      </c>
      <c r="D1087">
        <f t="shared" si="32"/>
        <v>5897030</v>
      </c>
      <c r="E1087" s="70">
        <f t="shared" si="33"/>
        <v>1841.6708307307933</v>
      </c>
    </row>
    <row r="1088" spans="1:5">
      <c r="A1088">
        <v>1087</v>
      </c>
      <c r="B1088" s="69">
        <v>3205</v>
      </c>
      <c r="D1088">
        <f t="shared" si="32"/>
        <v>5907895</v>
      </c>
      <c r="E1088" s="70">
        <f t="shared" si="33"/>
        <v>1843.3369734789392</v>
      </c>
    </row>
    <row r="1089" spans="1:5">
      <c r="A1089">
        <v>1088</v>
      </c>
      <c r="B1089" s="69">
        <v>3208</v>
      </c>
      <c r="D1089">
        <f t="shared" si="32"/>
        <v>5918770</v>
      </c>
      <c r="E1089" s="70">
        <f t="shared" si="33"/>
        <v>1845.0031172069826</v>
      </c>
    </row>
    <row r="1090" spans="1:5">
      <c r="A1090">
        <v>1089</v>
      </c>
      <c r="B1090" s="69">
        <v>3211</v>
      </c>
      <c r="D1090">
        <f t="shared" si="32"/>
        <v>5929655</v>
      </c>
      <c r="E1090" s="70">
        <f t="shared" si="33"/>
        <v>1846.6692619121768</v>
      </c>
    </row>
    <row r="1091" spans="1:5">
      <c r="A1091">
        <v>1090</v>
      </c>
      <c r="B1091" s="69">
        <v>3214</v>
      </c>
      <c r="D1091">
        <f t="shared" ref="D1091:D1154" si="34">50+5*(A1091*A1091)</f>
        <v>5940550</v>
      </c>
      <c r="E1091" s="70">
        <f t="shared" ref="E1091:E1154" si="35">D1091/B1091</f>
        <v>1848.335407591786</v>
      </c>
    </row>
    <row r="1092" spans="1:5">
      <c r="A1092">
        <v>1091</v>
      </c>
      <c r="B1092" s="69">
        <v>3217</v>
      </c>
      <c r="D1092">
        <f t="shared" si="34"/>
        <v>5951455</v>
      </c>
      <c r="E1092" s="70">
        <f t="shared" si="35"/>
        <v>1850.0015542430835</v>
      </c>
    </row>
    <row r="1093" spans="1:5">
      <c r="A1093">
        <v>1092</v>
      </c>
      <c r="B1093" s="69">
        <v>3220</v>
      </c>
      <c r="D1093">
        <f t="shared" si="34"/>
        <v>5962370</v>
      </c>
      <c r="E1093" s="70">
        <f t="shared" si="35"/>
        <v>1851.6677018633541</v>
      </c>
    </row>
    <row r="1094" spans="1:5">
      <c r="A1094">
        <v>1093</v>
      </c>
      <c r="B1094" s="69">
        <v>3223</v>
      </c>
      <c r="D1094">
        <f t="shared" si="34"/>
        <v>5973295</v>
      </c>
      <c r="E1094" s="70">
        <f t="shared" si="35"/>
        <v>1853.3338504498913</v>
      </c>
    </row>
    <row r="1095" spans="1:5">
      <c r="A1095">
        <v>1094</v>
      </c>
      <c r="B1095" s="69">
        <v>3226</v>
      </c>
      <c r="D1095">
        <f t="shared" si="34"/>
        <v>5984230</v>
      </c>
      <c r="E1095" s="70">
        <f t="shared" si="35"/>
        <v>1855</v>
      </c>
    </row>
    <row r="1096" spans="1:5">
      <c r="A1096">
        <v>1095</v>
      </c>
      <c r="B1096" s="69">
        <v>3229</v>
      </c>
      <c r="D1096">
        <f t="shared" si="34"/>
        <v>5995175</v>
      </c>
      <c r="E1096" s="70">
        <f t="shared" si="35"/>
        <v>1856.6661505109942</v>
      </c>
    </row>
    <row r="1097" spans="1:5">
      <c r="A1097">
        <v>1096</v>
      </c>
      <c r="B1097" s="69">
        <v>3232</v>
      </c>
      <c r="D1097">
        <f t="shared" si="34"/>
        <v>6006130</v>
      </c>
      <c r="E1097" s="70">
        <f t="shared" si="35"/>
        <v>1858.3323019801981</v>
      </c>
    </row>
    <row r="1098" spans="1:5">
      <c r="A1098">
        <v>1097</v>
      </c>
      <c r="B1098" s="69">
        <v>3235</v>
      </c>
      <c r="D1098">
        <f t="shared" si="34"/>
        <v>6017095</v>
      </c>
      <c r="E1098" s="70">
        <f t="shared" si="35"/>
        <v>1859.998454404946</v>
      </c>
    </row>
    <row r="1099" spans="1:5">
      <c r="A1099">
        <v>1098</v>
      </c>
      <c r="B1099" s="69">
        <v>3238</v>
      </c>
      <c r="D1099">
        <f t="shared" si="34"/>
        <v>6028070</v>
      </c>
      <c r="E1099" s="70">
        <f t="shared" si="35"/>
        <v>1861.6646077825819</v>
      </c>
    </row>
    <row r="1100" spans="1:5">
      <c r="A1100">
        <v>1099</v>
      </c>
      <c r="B1100" s="69">
        <v>3241</v>
      </c>
      <c r="D1100">
        <f t="shared" si="34"/>
        <v>6039055</v>
      </c>
      <c r="E1100" s="70">
        <f t="shared" si="35"/>
        <v>1863.3307621104598</v>
      </c>
    </row>
    <row r="1101" spans="1:5">
      <c r="A1101">
        <v>1100</v>
      </c>
      <c r="B1101" s="69">
        <v>3244</v>
      </c>
      <c r="D1101">
        <f t="shared" si="34"/>
        <v>6050050</v>
      </c>
      <c r="E1101" s="70">
        <f t="shared" si="35"/>
        <v>1864.9969173859433</v>
      </c>
    </row>
    <row r="1102" spans="1:5">
      <c r="A1102">
        <v>1101</v>
      </c>
      <c r="B1102" s="69">
        <v>3247</v>
      </c>
      <c r="D1102">
        <f t="shared" si="34"/>
        <v>6061055</v>
      </c>
      <c r="E1102" s="70">
        <f t="shared" si="35"/>
        <v>1866.663073606406</v>
      </c>
    </row>
    <row r="1103" spans="1:5">
      <c r="A1103">
        <v>1102</v>
      </c>
      <c r="B1103" s="69">
        <v>3250</v>
      </c>
      <c r="D1103">
        <f t="shared" si="34"/>
        <v>6072070</v>
      </c>
      <c r="E1103" s="70">
        <f t="shared" si="35"/>
        <v>1868.3292307692307</v>
      </c>
    </row>
    <row r="1104" spans="1:5">
      <c r="A1104">
        <v>1103</v>
      </c>
      <c r="B1104" s="69">
        <v>3253</v>
      </c>
      <c r="D1104">
        <f t="shared" si="34"/>
        <v>6083095</v>
      </c>
      <c r="E1104" s="70">
        <f t="shared" si="35"/>
        <v>1869.9953888718107</v>
      </c>
    </row>
    <row r="1105" spans="1:5">
      <c r="A1105">
        <v>1104</v>
      </c>
      <c r="B1105" s="69">
        <v>3256</v>
      </c>
      <c r="D1105">
        <f t="shared" si="34"/>
        <v>6094130</v>
      </c>
      <c r="E1105" s="70">
        <f t="shared" si="35"/>
        <v>1871.6615479115478</v>
      </c>
    </row>
    <row r="1106" spans="1:5">
      <c r="A1106">
        <v>1105</v>
      </c>
      <c r="B1106" s="69">
        <v>3259</v>
      </c>
      <c r="D1106">
        <f t="shared" si="34"/>
        <v>6105175</v>
      </c>
      <c r="E1106" s="70">
        <f t="shared" si="35"/>
        <v>1873.3277078858546</v>
      </c>
    </row>
    <row r="1107" spans="1:5">
      <c r="A1107">
        <v>1106</v>
      </c>
      <c r="B1107" s="69">
        <v>3262</v>
      </c>
      <c r="D1107">
        <f t="shared" si="34"/>
        <v>6116230</v>
      </c>
      <c r="E1107" s="70">
        <f t="shared" si="35"/>
        <v>1874.9938687921519</v>
      </c>
    </row>
    <row r="1108" spans="1:5">
      <c r="A1108">
        <v>1107</v>
      </c>
      <c r="B1108" s="69">
        <v>3265</v>
      </c>
      <c r="D1108">
        <f t="shared" si="34"/>
        <v>6127295</v>
      </c>
      <c r="E1108" s="70">
        <f t="shared" si="35"/>
        <v>1876.6600306278713</v>
      </c>
    </row>
    <row r="1109" spans="1:5">
      <c r="A1109">
        <v>1108</v>
      </c>
      <c r="B1109" s="69">
        <v>3268</v>
      </c>
      <c r="D1109">
        <f t="shared" si="34"/>
        <v>6138370</v>
      </c>
      <c r="E1109" s="70">
        <f t="shared" si="35"/>
        <v>1878.3261933904528</v>
      </c>
    </row>
    <row r="1110" spans="1:5">
      <c r="A1110">
        <v>1109</v>
      </c>
      <c r="B1110" s="69">
        <v>3271</v>
      </c>
      <c r="D1110">
        <f t="shared" si="34"/>
        <v>6149455</v>
      </c>
      <c r="E1110" s="70">
        <f t="shared" si="35"/>
        <v>1879.9923570773465</v>
      </c>
    </row>
    <row r="1111" spans="1:5">
      <c r="A1111">
        <v>1110</v>
      </c>
      <c r="B1111" s="69">
        <v>3274</v>
      </c>
      <c r="D1111">
        <f t="shared" si="34"/>
        <v>6160550</v>
      </c>
      <c r="E1111" s="70">
        <f t="shared" si="35"/>
        <v>1881.658521686011</v>
      </c>
    </row>
    <row r="1112" spans="1:5">
      <c r="A1112">
        <v>1111</v>
      </c>
      <c r="B1112" s="69">
        <v>3277</v>
      </c>
      <c r="D1112">
        <f t="shared" si="34"/>
        <v>6171655</v>
      </c>
      <c r="E1112" s="70">
        <f t="shared" si="35"/>
        <v>1883.3246872139152</v>
      </c>
    </row>
    <row r="1113" spans="1:5">
      <c r="A1113">
        <v>1112</v>
      </c>
      <c r="B1113" s="69">
        <v>3280</v>
      </c>
      <c r="D1113">
        <f t="shared" si="34"/>
        <v>6182770</v>
      </c>
      <c r="E1113" s="70">
        <f t="shared" si="35"/>
        <v>1884.9908536585365</v>
      </c>
    </row>
    <row r="1114" spans="1:5">
      <c r="A1114">
        <v>1113</v>
      </c>
      <c r="B1114" s="69">
        <v>3283</v>
      </c>
      <c r="D1114">
        <f t="shared" si="34"/>
        <v>6193895</v>
      </c>
      <c r="E1114" s="70">
        <f t="shared" si="35"/>
        <v>1886.6570210173622</v>
      </c>
    </row>
    <row r="1115" spans="1:5">
      <c r="A1115">
        <v>1114</v>
      </c>
      <c r="B1115" s="69">
        <v>3286</v>
      </c>
      <c r="D1115">
        <f t="shared" si="34"/>
        <v>6205030</v>
      </c>
      <c r="E1115" s="70">
        <f t="shared" si="35"/>
        <v>1888.323189287888</v>
      </c>
    </row>
    <row r="1116" spans="1:5">
      <c r="A1116">
        <v>1115</v>
      </c>
      <c r="B1116" s="69">
        <v>3289</v>
      </c>
      <c r="D1116">
        <f t="shared" si="34"/>
        <v>6216175</v>
      </c>
      <c r="E1116" s="70">
        <f t="shared" si="35"/>
        <v>1889.9893584676192</v>
      </c>
    </row>
    <row r="1117" spans="1:5">
      <c r="A1117">
        <v>1116</v>
      </c>
      <c r="B1117" s="69">
        <v>3292</v>
      </c>
      <c r="D1117">
        <f t="shared" si="34"/>
        <v>6227330</v>
      </c>
      <c r="E1117" s="70">
        <f t="shared" si="35"/>
        <v>1891.6555285540705</v>
      </c>
    </row>
    <row r="1118" spans="1:5">
      <c r="A1118">
        <v>1117</v>
      </c>
      <c r="B1118" s="69">
        <v>3295</v>
      </c>
      <c r="D1118">
        <f t="shared" si="34"/>
        <v>6238495</v>
      </c>
      <c r="E1118" s="70">
        <f t="shared" si="35"/>
        <v>1893.3216995447649</v>
      </c>
    </row>
    <row r="1119" spans="1:5">
      <c r="A1119">
        <v>1118</v>
      </c>
      <c r="B1119" s="69">
        <v>3298</v>
      </c>
      <c r="D1119">
        <f t="shared" si="34"/>
        <v>6249670</v>
      </c>
      <c r="E1119" s="70">
        <f t="shared" si="35"/>
        <v>1894.9878714372346</v>
      </c>
    </row>
    <row r="1120" spans="1:5">
      <c r="A1120">
        <v>1119</v>
      </c>
      <c r="B1120" s="69">
        <v>3301</v>
      </c>
      <c r="D1120">
        <f t="shared" si="34"/>
        <v>6260855</v>
      </c>
      <c r="E1120" s="70">
        <f t="shared" si="35"/>
        <v>1896.6540442290216</v>
      </c>
    </row>
    <row r="1121" spans="1:5">
      <c r="A1121">
        <v>1120</v>
      </c>
      <c r="B1121" s="69">
        <v>3304</v>
      </c>
      <c r="D1121">
        <f t="shared" si="34"/>
        <v>6272050</v>
      </c>
      <c r="E1121" s="70">
        <f t="shared" si="35"/>
        <v>1898.3202179176756</v>
      </c>
    </row>
    <row r="1122" spans="1:5">
      <c r="A1122">
        <v>1121</v>
      </c>
      <c r="B1122" s="69">
        <v>3307</v>
      </c>
      <c r="D1122">
        <f t="shared" si="34"/>
        <v>6283255</v>
      </c>
      <c r="E1122" s="70">
        <f t="shared" si="35"/>
        <v>1899.986392500756</v>
      </c>
    </row>
    <row r="1123" spans="1:5">
      <c r="A1123">
        <v>1122</v>
      </c>
      <c r="B1123" s="69">
        <v>3310</v>
      </c>
      <c r="D1123">
        <f t="shared" si="34"/>
        <v>6294470</v>
      </c>
      <c r="E1123" s="70">
        <f t="shared" si="35"/>
        <v>1901.6525679758308</v>
      </c>
    </row>
    <row r="1124" spans="1:5">
      <c r="A1124">
        <v>1123</v>
      </c>
      <c r="B1124" s="69">
        <v>3313</v>
      </c>
      <c r="D1124">
        <f t="shared" si="34"/>
        <v>6305695</v>
      </c>
      <c r="E1124" s="70">
        <f t="shared" si="35"/>
        <v>1903.318744340477</v>
      </c>
    </row>
    <row r="1125" spans="1:5">
      <c r="A1125">
        <v>1124</v>
      </c>
      <c r="B1125" s="69">
        <v>3316</v>
      </c>
      <c r="D1125">
        <f t="shared" si="34"/>
        <v>6316930</v>
      </c>
      <c r="E1125" s="70">
        <f t="shared" si="35"/>
        <v>1904.9849215922798</v>
      </c>
    </row>
    <row r="1126" spans="1:5">
      <c r="A1126">
        <v>1125</v>
      </c>
      <c r="B1126" s="69">
        <v>3319</v>
      </c>
      <c r="D1126">
        <f t="shared" si="34"/>
        <v>6328175</v>
      </c>
      <c r="E1126" s="70">
        <f t="shared" si="35"/>
        <v>1906.651099728834</v>
      </c>
    </row>
    <row r="1127" spans="1:5">
      <c r="A1127">
        <v>1126</v>
      </c>
      <c r="B1127" s="69">
        <v>3322</v>
      </c>
      <c r="D1127">
        <f t="shared" si="34"/>
        <v>6339430</v>
      </c>
      <c r="E1127" s="70">
        <f t="shared" si="35"/>
        <v>1908.3172787477424</v>
      </c>
    </row>
    <row r="1128" spans="1:5">
      <c r="A1128">
        <v>1127</v>
      </c>
      <c r="B1128" s="69">
        <v>3325</v>
      </c>
      <c r="D1128">
        <f t="shared" si="34"/>
        <v>6350695</v>
      </c>
      <c r="E1128" s="70">
        <f t="shared" si="35"/>
        <v>1909.9834586466166</v>
      </c>
    </row>
    <row r="1129" spans="1:5">
      <c r="A1129">
        <v>1128</v>
      </c>
      <c r="B1129" s="69">
        <v>3328</v>
      </c>
      <c r="D1129">
        <f t="shared" si="34"/>
        <v>6361970</v>
      </c>
      <c r="E1129" s="70">
        <f t="shared" si="35"/>
        <v>1911.6496394230769</v>
      </c>
    </row>
    <row r="1130" spans="1:5">
      <c r="A1130">
        <v>1129</v>
      </c>
      <c r="B1130" s="69">
        <v>3331</v>
      </c>
      <c r="D1130">
        <f t="shared" si="34"/>
        <v>6373255</v>
      </c>
      <c r="E1130" s="70">
        <f t="shared" si="35"/>
        <v>1913.3158210747524</v>
      </c>
    </row>
    <row r="1131" spans="1:5">
      <c r="A1131">
        <v>1130</v>
      </c>
      <c r="B1131" s="69">
        <v>3334</v>
      </c>
      <c r="D1131">
        <f t="shared" si="34"/>
        <v>6384550</v>
      </c>
      <c r="E1131" s="70">
        <f t="shared" si="35"/>
        <v>1914.9820035992802</v>
      </c>
    </row>
    <row r="1132" spans="1:5">
      <c r="A1132">
        <v>1131</v>
      </c>
      <c r="B1132" s="69">
        <v>3337</v>
      </c>
      <c r="D1132">
        <f t="shared" si="34"/>
        <v>6395855</v>
      </c>
      <c r="E1132" s="70">
        <f t="shared" si="35"/>
        <v>1916.6481869943063</v>
      </c>
    </row>
    <row r="1133" spans="1:5">
      <c r="A1133">
        <v>1132</v>
      </c>
      <c r="B1133" s="69">
        <v>3340</v>
      </c>
      <c r="D1133">
        <f t="shared" si="34"/>
        <v>6407170</v>
      </c>
      <c r="E1133" s="70">
        <f t="shared" si="35"/>
        <v>1918.3143712574849</v>
      </c>
    </row>
    <row r="1134" spans="1:5">
      <c r="A1134">
        <v>1133</v>
      </c>
      <c r="B1134" s="69">
        <v>3343</v>
      </c>
      <c r="D1134">
        <f t="shared" si="34"/>
        <v>6418495</v>
      </c>
      <c r="E1134" s="70">
        <f t="shared" si="35"/>
        <v>1919.9805563864793</v>
      </c>
    </row>
    <row r="1135" spans="1:5">
      <c r="A1135">
        <v>1134</v>
      </c>
      <c r="B1135" s="69">
        <v>3346</v>
      </c>
      <c r="D1135">
        <f t="shared" si="34"/>
        <v>6429830</v>
      </c>
      <c r="E1135" s="70">
        <f t="shared" si="35"/>
        <v>1921.64674237896</v>
      </c>
    </row>
    <row r="1136" spans="1:5">
      <c r="A1136">
        <v>1135</v>
      </c>
      <c r="B1136" s="69">
        <v>3349</v>
      </c>
      <c r="D1136">
        <f t="shared" si="34"/>
        <v>6441175</v>
      </c>
      <c r="E1136" s="70">
        <f t="shared" si="35"/>
        <v>1923.3129292326068</v>
      </c>
    </row>
    <row r="1137" spans="1:5">
      <c r="A1137">
        <v>1136</v>
      </c>
      <c r="B1137" s="69">
        <v>3352</v>
      </c>
      <c r="D1137">
        <f t="shared" si="34"/>
        <v>6452530</v>
      </c>
      <c r="E1137" s="70">
        <f t="shared" si="35"/>
        <v>1924.9791169451073</v>
      </c>
    </row>
    <row r="1138" spans="1:5">
      <c r="A1138">
        <v>1137</v>
      </c>
      <c r="B1138" s="69">
        <v>3355</v>
      </c>
      <c r="D1138">
        <f t="shared" si="34"/>
        <v>6463895</v>
      </c>
      <c r="E1138" s="70">
        <f t="shared" si="35"/>
        <v>1926.6453055141581</v>
      </c>
    </row>
    <row r="1139" spans="1:5">
      <c r="A1139">
        <v>1138</v>
      </c>
      <c r="B1139" s="69">
        <v>3358</v>
      </c>
      <c r="D1139">
        <f t="shared" si="34"/>
        <v>6475270</v>
      </c>
      <c r="E1139" s="70">
        <f t="shared" si="35"/>
        <v>1928.3114949374628</v>
      </c>
    </row>
    <row r="1140" spans="1:5">
      <c r="A1140">
        <v>1139</v>
      </c>
      <c r="B1140" s="69">
        <v>3361</v>
      </c>
      <c r="D1140">
        <f t="shared" si="34"/>
        <v>6486655</v>
      </c>
      <c r="E1140" s="70">
        <f t="shared" si="35"/>
        <v>1929.9776852127343</v>
      </c>
    </row>
    <row r="1141" spans="1:5">
      <c r="A1141">
        <v>1140</v>
      </c>
      <c r="B1141" s="69">
        <v>3364</v>
      </c>
      <c r="D1141">
        <f t="shared" si="34"/>
        <v>6498050</v>
      </c>
      <c r="E1141" s="70">
        <f t="shared" si="35"/>
        <v>1931.6438763376932</v>
      </c>
    </row>
    <row r="1142" spans="1:5">
      <c r="A1142">
        <v>1141</v>
      </c>
      <c r="B1142" s="69">
        <v>3367</v>
      </c>
      <c r="D1142">
        <f t="shared" si="34"/>
        <v>6509455</v>
      </c>
      <c r="E1142" s="70">
        <f t="shared" si="35"/>
        <v>1933.3100683100683</v>
      </c>
    </row>
    <row r="1143" spans="1:5">
      <c r="A1143">
        <v>1142</v>
      </c>
      <c r="B1143" s="69">
        <v>3370</v>
      </c>
      <c r="D1143">
        <f t="shared" si="34"/>
        <v>6520870</v>
      </c>
      <c r="E1143" s="70">
        <f t="shared" si="35"/>
        <v>1934.9762611275964</v>
      </c>
    </row>
    <row r="1144" spans="1:5">
      <c r="A1144">
        <v>1143</v>
      </c>
      <c r="B1144" s="69">
        <v>3373</v>
      </c>
      <c r="D1144">
        <f t="shared" si="34"/>
        <v>6532295</v>
      </c>
      <c r="E1144" s="70">
        <f t="shared" si="35"/>
        <v>1936.6424547880226</v>
      </c>
    </row>
    <row r="1145" spans="1:5">
      <c r="A1145">
        <v>1144</v>
      </c>
      <c r="B1145" s="69">
        <v>3376</v>
      </c>
      <c r="D1145">
        <f t="shared" si="34"/>
        <v>6543730</v>
      </c>
      <c r="E1145" s="70">
        <f t="shared" si="35"/>
        <v>1938.3086492890995</v>
      </c>
    </row>
    <row r="1146" spans="1:5">
      <c r="A1146">
        <v>1145</v>
      </c>
      <c r="B1146" s="69">
        <v>3379</v>
      </c>
      <c r="D1146">
        <f t="shared" si="34"/>
        <v>6555175</v>
      </c>
      <c r="E1146" s="70">
        <f t="shared" si="35"/>
        <v>1939.9748446285882</v>
      </c>
    </row>
    <row r="1147" spans="1:5">
      <c r="A1147">
        <v>1146</v>
      </c>
      <c r="B1147" s="69">
        <v>3382</v>
      </c>
      <c r="D1147">
        <f t="shared" si="34"/>
        <v>6566630</v>
      </c>
      <c r="E1147" s="70">
        <f t="shared" si="35"/>
        <v>1941.6410408042577</v>
      </c>
    </row>
    <row r="1148" spans="1:5">
      <c r="A1148">
        <v>1147</v>
      </c>
      <c r="B1148" s="69">
        <v>3385</v>
      </c>
      <c r="D1148">
        <f t="shared" si="34"/>
        <v>6578095</v>
      </c>
      <c r="E1148" s="70">
        <f t="shared" si="35"/>
        <v>1943.3072378138847</v>
      </c>
    </row>
    <row r="1149" spans="1:5">
      <c r="A1149">
        <v>1148</v>
      </c>
      <c r="B1149" s="69">
        <v>3388</v>
      </c>
      <c r="D1149">
        <f t="shared" si="34"/>
        <v>6589570</v>
      </c>
      <c r="E1149" s="70">
        <f t="shared" si="35"/>
        <v>1944.9734356552538</v>
      </c>
    </row>
    <row r="1150" spans="1:5">
      <c r="A1150">
        <v>1149</v>
      </c>
      <c r="B1150" s="69">
        <v>3391</v>
      </c>
      <c r="D1150">
        <f t="shared" si="34"/>
        <v>6601055</v>
      </c>
      <c r="E1150" s="70">
        <f t="shared" si="35"/>
        <v>1946.6396343261574</v>
      </c>
    </row>
    <row r="1151" spans="1:5">
      <c r="A1151">
        <v>1150</v>
      </c>
      <c r="B1151" s="69">
        <v>3394</v>
      </c>
      <c r="D1151">
        <f t="shared" si="34"/>
        <v>6612550</v>
      </c>
      <c r="E1151" s="70">
        <f t="shared" si="35"/>
        <v>1948.3058338243959</v>
      </c>
    </row>
    <row r="1152" spans="1:5">
      <c r="A1152">
        <v>1151</v>
      </c>
      <c r="B1152" s="69">
        <v>3397</v>
      </c>
      <c r="D1152">
        <f t="shared" si="34"/>
        <v>6624055</v>
      </c>
      <c r="E1152" s="70">
        <f t="shared" si="35"/>
        <v>1949.9720341477775</v>
      </c>
    </row>
    <row r="1153" spans="1:5">
      <c r="A1153">
        <v>1152</v>
      </c>
      <c r="B1153" s="69">
        <v>3400</v>
      </c>
      <c r="D1153">
        <f t="shared" si="34"/>
        <v>6635570</v>
      </c>
      <c r="E1153" s="70">
        <f t="shared" si="35"/>
        <v>1951.6382352941177</v>
      </c>
    </row>
    <row r="1154" spans="1:5">
      <c r="A1154">
        <v>1153</v>
      </c>
      <c r="B1154" s="69">
        <v>3403</v>
      </c>
      <c r="D1154">
        <f t="shared" si="34"/>
        <v>6647095</v>
      </c>
      <c r="E1154" s="70">
        <f t="shared" si="35"/>
        <v>1953.3044372612401</v>
      </c>
    </row>
    <row r="1155" spans="1:5">
      <c r="A1155">
        <v>1154</v>
      </c>
      <c r="B1155" s="69">
        <v>3406</v>
      </c>
      <c r="D1155">
        <f t="shared" ref="D1155:D1218" si="36">50+5*(A1155*A1155)</f>
        <v>6658630</v>
      </c>
      <c r="E1155" s="70">
        <f t="shared" ref="E1155:E1218" si="37">D1155/B1155</f>
        <v>1954.9706400469759</v>
      </c>
    </row>
    <row r="1156" spans="1:5">
      <c r="A1156">
        <v>1155</v>
      </c>
      <c r="B1156" s="69">
        <v>3409</v>
      </c>
      <c r="D1156">
        <f t="shared" si="36"/>
        <v>6670175</v>
      </c>
      <c r="E1156" s="70">
        <f t="shared" si="37"/>
        <v>1956.6368436491639</v>
      </c>
    </row>
    <row r="1157" spans="1:5">
      <c r="A1157">
        <v>1156</v>
      </c>
      <c r="B1157" s="69">
        <v>3412</v>
      </c>
      <c r="D1157">
        <f t="shared" si="36"/>
        <v>6681730</v>
      </c>
      <c r="E1157" s="70">
        <f t="shared" si="37"/>
        <v>1958.3030480656507</v>
      </c>
    </row>
    <row r="1158" spans="1:5">
      <c r="A1158">
        <v>1157</v>
      </c>
      <c r="B1158" s="69">
        <v>3415</v>
      </c>
      <c r="D1158">
        <f t="shared" si="36"/>
        <v>6693295</v>
      </c>
      <c r="E1158" s="70">
        <f t="shared" si="37"/>
        <v>1959.96925329429</v>
      </c>
    </row>
    <row r="1159" spans="1:5">
      <c r="A1159">
        <v>1158</v>
      </c>
      <c r="B1159" s="69">
        <v>3418</v>
      </c>
      <c r="D1159">
        <f t="shared" si="36"/>
        <v>6704870</v>
      </c>
      <c r="E1159" s="70">
        <f t="shared" si="37"/>
        <v>1961.6354593329431</v>
      </c>
    </row>
    <row r="1160" spans="1:5">
      <c r="A1160">
        <v>1159</v>
      </c>
      <c r="B1160" s="69">
        <v>3421</v>
      </c>
      <c r="D1160">
        <f t="shared" si="36"/>
        <v>6716455</v>
      </c>
      <c r="E1160" s="70">
        <f t="shared" si="37"/>
        <v>1963.3016661794798</v>
      </c>
    </row>
    <row r="1161" spans="1:5">
      <c r="A1161">
        <v>1160</v>
      </c>
      <c r="B1161" s="69">
        <v>3424</v>
      </c>
      <c r="D1161">
        <f t="shared" si="36"/>
        <v>6728050</v>
      </c>
      <c r="E1161" s="70">
        <f t="shared" si="37"/>
        <v>1964.9678738317757</v>
      </c>
    </row>
    <row r="1162" spans="1:5">
      <c r="A1162">
        <v>1161</v>
      </c>
      <c r="B1162" s="69">
        <v>3427</v>
      </c>
      <c r="D1162">
        <f t="shared" si="36"/>
        <v>6739655</v>
      </c>
      <c r="E1162" s="70">
        <f t="shared" si="37"/>
        <v>1966.6340822877153</v>
      </c>
    </row>
    <row r="1163" spans="1:5">
      <c r="A1163">
        <v>1162</v>
      </c>
      <c r="B1163" s="69">
        <v>3430</v>
      </c>
      <c r="D1163">
        <f t="shared" si="36"/>
        <v>6751270</v>
      </c>
      <c r="E1163" s="70">
        <f t="shared" si="37"/>
        <v>1968.3002915451896</v>
      </c>
    </row>
    <row r="1164" spans="1:5">
      <c r="A1164">
        <v>1163</v>
      </c>
      <c r="B1164" s="69">
        <v>3433</v>
      </c>
      <c r="D1164">
        <f t="shared" si="36"/>
        <v>6762895</v>
      </c>
      <c r="E1164" s="70">
        <f t="shared" si="37"/>
        <v>1969.9665016020972</v>
      </c>
    </row>
    <row r="1165" spans="1:5">
      <c r="A1165">
        <v>1164</v>
      </c>
      <c r="B1165" s="69">
        <v>3436</v>
      </c>
      <c r="D1165">
        <f t="shared" si="36"/>
        <v>6774530</v>
      </c>
      <c r="E1165" s="70">
        <f t="shared" si="37"/>
        <v>1971.6327124563445</v>
      </c>
    </row>
    <row r="1166" spans="1:5">
      <c r="A1166">
        <v>1165</v>
      </c>
      <c r="B1166" s="69">
        <v>3439</v>
      </c>
      <c r="D1166">
        <f t="shared" si="36"/>
        <v>6786175</v>
      </c>
      <c r="E1166" s="70">
        <f t="shared" si="37"/>
        <v>1973.2989241058447</v>
      </c>
    </row>
    <row r="1167" spans="1:5">
      <c r="A1167">
        <v>1166</v>
      </c>
      <c r="B1167" s="69">
        <v>3442</v>
      </c>
      <c r="D1167">
        <f t="shared" si="36"/>
        <v>6797830</v>
      </c>
      <c r="E1167" s="70">
        <f t="shared" si="37"/>
        <v>1974.9651365485183</v>
      </c>
    </row>
    <row r="1168" spans="1:5">
      <c r="A1168">
        <v>1167</v>
      </c>
      <c r="B1168" s="69">
        <v>3445</v>
      </c>
      <c r="D1168">
        <f t="shared" si="36"/>
        <v>6809495</v>
      </c>
      <c r="E1168" s="70">
        <f t="shared" si="37"/>
        <v>1976.6313497822932</v>
      </c>
    </row>
    <row r="1169" spans="1:5">
      <c r="A1169">
        <v>1168</v>
      </c>
      <c r="B1169" s="69">
        <v>3448</v>
      </c>
      <c r="D1169">
        <f t="shared" si="36"/>
        <v>6821170</v>
      </c>
      <c r="E1169" s="70">
        <f t="shared" si="37"/>
        <v>1978.2975638051043</v>
      </c>
    </row>
    <row r="1170" spans="1:5">
      <c r="A1170">
        <v>1169</v>
      </c>
      <c r="B1170" s="69">
        <v>3451</v>
      </c>
      <c r="D1170">
        <f t="shared" si="36"/>
        <v>6832855</v>
      </c>
      <c r="E1170" s="70">
        <f t="shared" si="37"/>
        <v>1979.9637786148942</v>
      </c>
    </row>
    <row r="1171" spans="1:5">
      <c r="A1171">
        <v>1170</v>
      </c>
      <c r="B1171" s="69">
        <v>3454</v>
      </c>
      <c r="D1171">
        <f t="shared" si="36"/>
        <v>6844550</v>
      </c>
      <c r="E1171" s="70">
        <f t="shared" si="37"/>
        <v>1981.6299942096121</v>
      </c>
    </row>
    <row r="1172" spans="1:5">
      <c r="A1172">
        <v>1171</v>
      </c>
      <c r="B1172" s="69">
        <v>3457</v>
      </c>
      <c r="D1172">
        <f t="shared" si="36"/>
        <v>6856255</v>
      </c>
      <c r="E1172" s="70">
        <f t="shared" si="37"/>
        <v>1983.2962105872143</v>
      </c>
    </row>
    <row r="1173" spans="1:5">
      <c r="A1173">
        <v>1172</v>
      </c>
      <c r="B1173" s="69">
        <v>3460</v>
      </c>
      <c r="D1173">
        <f t="shared" si="36"/>
        <v>6867970</v>
      </c>
      <c r="E1173" s="70">
        <f t="shared" si="37"/>
        <v>1984.9624277456646</v>
      </c>
    </row>
    <row r="1174" spans="1:5">
      <c r="A1174">
        <v>1173</v>
      </c>
      <c r="B1174" s="69">
        <v>3463</v>
      </c>
      <c r="D1174">
        <f t="shared" si="36"/>
        <v>6879695</v>
      </c>
      <c r="E1174" s="70">
        <f t="shared" si="37"/>
        <v>1986.6286456829339</v>
      </c>
    </row>
    <row r="1175" spans="1:5">
      <c r="A1175">
        <v>1174</v>
      </c>
      <c r="B1175" s="69">
        <v>3466</v>
      </c>
      <c r="D1175">
        <f t="shared" si="36"/>
        <v>6891430</v>
      </c>
      <c r="E1175" s="70">
        <f t="shared" si="37"/>
        <v>1988.2948643969994</v>
      </c>
    </row>
    <row r="1176" spans="1:5">
      <c r="A1176">
        <v>1175</v>
      </c>
      <c r="B1176" s="69">
        <v>3469</v>
      </c>
      <c r="D1176">
        <f t="shared" si="36"/>
        <v>6903175</v>
      </c>
      <c r="E1176" s="70">
        <f t="shared" si="37"/>
        <v>1989.9610838858462</v>
      </c>
    </row>
    <row r="1177" spans="1:5">
      <c r="A1177">
        <v>1176</v>
      </c>
      <c r="B1177" s="69">
        <v>3472</v>
      </c>
      <c r="D1177">
        <f t="shared" si="36"/>
        <v>6914930</v>
      </c>
      <c r="E1177" s="70">
        <f t="shared" si="37"/>
        <v>1991.6273041474653</v>
      </c>
    </row>
    <row r="1178" spans="1:5">
      <c r="A1178">
        <v>1177</v>
      </c>
      <c r="B1178" s="69">
        <v>3475</v>
      </c>
      <c r="D1178">
        <f t="shared" si="36"/>
        <v>6926695</v>
      </c>
      <c r="E1178" s="70">
        <f t="shared" si="37"/>
        <v>1993.293525179856</v>
      </c>
    </row>
    <row r="1179" spans="1:5">
      <c r="A1179">
        <v>1178</v>
      </c>
      <c r="B1179" s="69">
        <v>3478</v>
      </c>
      <c r="D1179">
        <f t="shared" si="36"/>
        <v>6938470</v>
      </c>
      <c r="E1179" s="70">
        <f t="shared" si="37"/>
        <v>1994.9597469810235</v>
      </c>
    </row>
    <row r="1180" spans="1:5">
      <c r="A1180">
        <v>1179</v>
      </c>
      <c r="B1180" s="69">
        <v>3481</v>
      </c>
      <c r="D1180">
        <f t="shared" si="36"/>
        <v>6950255</v>
      </c>
      <c r="E1180" s="70">
        <f t="shared" si="37"/>
        <v>1996.6259695489803</v>
      </c>
    </row>
    <row r="1181" spans="1:5">
      <c r="A1181">
        <v>1180</v>
      </c>
      <c r="B1181" s="69">
        <v>3484</v>
      </c>
      <c r="D1181">
        <f t="shared" si="36"/>
        <v>6962050</v>
      </c>
      <c r="E1181" s="70">
        <f t="shared" si="37"/>
        <v>1998.2921928817452</v>
      </c>
    </row>
    <row r="1182" spans="1:5">
      <c r="A1182">
        <v>1181</v>
      </c>
      <c r="B1182" s="69">
        <v>3487</v>
      </c>
      <c r="D1182">
        <f t="shared" si="36"/>
        <v>6973855</v>
      </c>
      <c r="E1182" s="70">
        <f t="shared" si="37"/>
        <v>1999.9584169773443</v>
      </c>
    </row>
    <row r="1183" spans="1:5">
      <c r="A1183">
        <v>1182</v>
      </c>
      <c r="B1183" s="69">
        <v>3490</v>
      </c>
      <c r="D1183">
        <f t="shared" si="36"/>
        <v>6985670</v>
      </c>
      <c r="E1183" s="70">
        <f t="shared" si="37"/>
        <v>2001.624641833811</v>
      </c>
    </row>
    <row r="1184" spans="1:5">
      <c r="A1184">
        <v>1183</v>
      </c>
      <c r="B1184" s="69">
        <v>3493</v>
      </c>
      <c r="D1184">
        <f t="shared" si="36"/>
        <v>6997495</v>
      </c>
      <c r="E1184" s="70">
        <f t="shared" si="37"/>
        <v>2003.2908674491841</v>
      </c>
    </row>
    <row r="1185" spans="1:5">
      <c r="A1185">
        <v>1184</v>
      </c>
      <c r="B1185" s="69">
        <v>3496</v>
      </c>
      <c r="D1185">
        <f t="shared" si="36"/>
        <v>7009330</v>
      </c>
      <c r="E1185" s="70">
        <f t="shared" si="37"/>
        <v>2004.9570938215104</v>
      </c>
    </row>
    <row r="1186" spans="1:5">
      <c r="A1186">
        <v>1185</v>
      </c>
      <c r="B1186" s="69">
        <v>3499</v>
      </c>
      <c r="D1186">
        <f t="shared" si="36"/>
        <v>7021175</v>
      </c>
      <c r="E1186" s="70">
        <f t="shared" si="37"/>
        <v>2006.6233209488425</v>
      </c>
    </row>
    <row r="1187" spans="1:5">
      <c r="A1187">
        <v>1186</v>
      </c>
      <c r="B1187" s="69">
        <v>3502</v>
      </c>
      <c r="D1187">
        <f t="shared" si="36"/>
        <v>7033030</v>
      </c>
      <c r="E1187" s="70">
        <f t="shared" si="37"/>
        <v>2008.2895488292404</v>
      </c>
    </row>
    <row r="1188" spans="1:5">
      <c r="A1188">
        <v>1187</v>
      </c>
      <c r="B1188" s="69">
        <v>3505</v>
      </c>
      <c r="D1188">
        <f t="shared" si="36"/>
        <v>7044895</v>
      </c>
      <c r="E1188" s="70">
        <f t="shared" si="37"/>
        <v>2009.9557774607704</v>
      </c>
    </row>
    <row r="1189" spans="1:5">
      <c r="A1189">
        <v>1188</v>
      </c>
      <c r="B1189" s="69">
        <v>3508</v>
      </c>
      <c r="D1189">
        <f t="shared" si="36"/>
        <v>7056770</v>
      </c>
      <c r="E1189" s="70">
        <f t="shared" si="37"/>
        <v>2011.622006841505</v>
      </c>
    </row>
    <row r="1190" spans="1:5">
      <c r="A1190">
        <v>1189</v>
      </c>
      <c r="B1190" s="69">
        <v>3511</v>
      </c>
      <c r="D1190">
        <f t="shared" si="36"/>
        <v>7068655</v>
      </c>
      <c r="E1190" s="70">
        <f t="shared" si="37"/>
        <v>2013.2882369695244</v>
      </c>
    </row>
    <row r="1191" spans="1:5">
      <c r="A1191">
        <v>1190</v>
      </c>
      <c r="B1191" s="69">
        <v>3514</v>
      </c>
      <c r="D1191">
        <f t="shared" si="36"/>
        <v>7080550</v>
      </c>
      <c r="E1191" s="70">
        <f t="shared" si="37"/>
        <v>2014.954467842914</v>
      </c>
    </row>
    <row r="1192" spans="1:5">
      <c r="A1192">
        <v>1191</v>
      </c>
      <c r="B1192" s="69">
        <v>3517</v>
      </c>
      <c r="D1192">
        <f t="shared" si="36"/>
        <v>7092455</v>
      </c>
      <c r="E1192" s="70">
        <f t="shared" si="37"/>
        <v>2016.6206994597669</v>
      </c>
    </row>
    <row r="1193" spans="1:5">
      <c r="A1193">
        <v>1192</v>
      </c>
      <c r="B1193" s="69">
        <v>3520</v>
      </c>
      <c r="D1193">
        <f t="shared" si="36"/>
        <v>7104370</v>
      </c>
      <c r="E1193" s="70">
        <f t="shared" si="37"/>
        <v>2018.2869318181818</v>
      </c>
    </row>
    <row r="1194" spans="1:5">
      <c r="A1194">
        <v>1193</v>
      </c>
      <c r="B1194" s="69">
        <v>3523</v>
      </c>
      <c r="D1194">
        <f t="shared" si="36"/>
        <v>7116295</v>
      </c>
      <c r="E1194" s="70">
        <f t="shared" si="37"/>
        <v>2019.9531649162645</v>
      </c>
    </row>
    <row r="1195" spans="1:5">
      <c r="A1195">
        <v>1194</v>
      </c>
      <c r="B1195" s="69">
        <v>3526</v>
      </c>
      <c r="D1195">
        <f t="shared" si="36"/>
        <v>7128230</v>
      </c>
      <c r="E1195" s="70">
        <f t="shared" si="37"/>
        <v>2021.6193987521272</v>
      </c>
    </row>
    <row r="1196" spans="1:5">
      <c r="A1196">
        <v>1195</v>
      </c>
      <c r="B1196" s="69">
        <v>3529</v>
      </c>
      <c r="D1196">
        <f t="shared" si="36"/>
        <v>7140175</v>
      </c>
      <c r="E1196" s="70">
        <f t="shared" si="37"/>
        <v>2023.2856333238879</v>
      </c>
    </row>
    <row r="1197" spans="1:5">
      <c r="A1197">
        <v>1196</v>
      </c>
      <c r="B1197" s="69">
        <v>3532</v>
      </c>
      <c r="D1197">
        <f t="shared" si="36"/>
        <v>7152130</v>
      </c>
      <c r="E1197" s="70">
        <f t="shared" si="37"/>
        <v>2024.9518686296715</v>
      </c>
    </row>
    <row r="1198" spans="1:5">
      <c r="A1198">
        <v>1197</v>
      </c>
      <c r="B1198" s="69">
        <v>3535</v>
      </c>
      <c r="D1198">
        <f t="shared" si="36"/>
        <v>7164095</v>
      </c>
      <c r="E1198" s="70">
        <f t="shared" si="37"/>
        <v>2026.6181046676097</v>
      </c>
    </row>
    <row r="1199" spans="1:5">
      <c r="A1199">
        <v>1198</v>
      </c>
      <c r="B1199" s="69">
        <v>3538</v>
      </c>
      <c r="D1199">
        <f t="shared" si="36"/>
        <v>7176070</v>
      </c>
      <c r="E1199" s="70">
        <f t="shared" si="37"/>
        <v>2028.2843414358395</v>
      </c>
    </row>
    <row r="1200" spans="1:5">
      <c r="A1200">
        <v>1199</v>
      </c>
      <c r="B1200" s="69">
        <v>3541</v>
      </c>
      <c r="D1200">
        <f t="shared" si="36"/>
        <v>7188055</v>
      </c>
      <c r="E1200" s="70">
        <f t="shared" si="37"/>
        <v>2029.9505789325049</v>
      </c>
    </row>
    <row r="1201" spans="1:5">
      <c r="A1201">
        <v>1200</v>
      </c>
      <c r="B1201" s="69">
        <v>3544</v>
      </c>
      <c r="D1201">
        <f t="shared" si="36"/>
        <v>7200050</v>
      </c>
      <c r="E1201" s="70">
        <f t="shared" si="37"/>
        <v>2031.6168171557563</v>
      </c>
    </row>
    <row r="1202" spans="1:5">
      <c r="A1202">
        <v>1201</v>
      </c>
      <c r="B1202" s="69">
        <v>3547</v>
      </c>
      <c r="D1202">
        <f t="shared" si="36"/>
        <v>7212055</v>
      </c>
      <c r="E1202" s="70">
        <f t="shared" si="37"/>
        <v>2033.2830561037497</v>
      </c>
    </row>
    <row r="1203" spans="1:5">
      <c r="A1203">
        <v>1202</v>
      </c>
      <c r="B1203" s="69">
        <v>3550</v>
      </c>
      <c r="D1203">
        <f t="shared" si="36"/>
        <v>7224070</v>
      </c>
      <c r="E1203" s="70">
        <f t="shared" si="37"/>
        <v>2034.9492957746479</v>
      </c>
    </row>
    <row r="1204" spans="1:5">
      <c r="A1204">
        <v>1203</v>
      </c>
      <c r="B1204" s="69">
        <v>3553</v>
      </c>
      <c r="D1204">
        <f t="shared" si="36"/>
        <v>7236095</v>
      </c>
      <c r="E1204" s="70">
        <f t="shared" si="37"/>
        <v>2036.6155361666197</v>
      </c>
    </row>
    <row r="1205" spans="1:5">
      <c r="A1205">
        <v>1204</v>
      </c>
      <c r="B1205" s="69">
        <v>3556</v>
      </c>
      <c r="D1205">
        <f t="shared" si="36"/>
        <v>7248130</v>
      </c>
      <c r="E1205" s="70">
        <f t="shared" si="37"/>
        <v>2038.2817772778403</v>
      </c>
    </row>
    <row r="1206" spans="1:5">
      <c r="A1206">
        <v>1205</v>
      </c>
      <c r="B1206" s="69">
        <v>3559</v>
      </c>
      <c r="D1206">
        <f t="shared" si="36"/>
        <v>7260175</v>
      </c>
      <c r="E1206" s="70">
        <f t="shared" si="37"/>
        <v>2039.9480191064906</v>
      </c>
    </row>
    <row r="1207" spans="1:5">
      <c r="A1207">
        <v>1206</v>
      </c>
      <c r="B1207" s="69">
        <v>3562</v>
      </c>
      <c r="D1207">
        <f t="shared" si="36"/>
        <v>7272230</v>
      </c>
      <c r="E1207" s="70">
        <f t="shared" si="37"/>
        <v>2041.614261650758</v>
      </c>
    </row>
    <row r="1208" spans="1:5">
      <c r="A1208">
        <v>1207</v>
      </c>
      <c r="B1208" s="69">
        <v>3565</v>
      </c>
      <c r="D1208">
        <f t="shared" si="36"/>
        <v>7284295</v>
      </c>
      <c r="E1208" s="70">
        <f t="shared" si="37"/>
        <v>2043.2805049088358</v>
      </c>
    </row>
    <row r="1209" spans="1:5">
      <c r="A1209">
        <v>1208</v>
      </c>
      <c r="B1209" s="69">
        <v>3568</v>
      </c>
      <c r="D1209">
        <f t="shared" si="36"/>
        <v>7296370</v>
      </c>
      <c r="E1209" s="70">
        <f t="shared" si="37"/>
        <v>2044.9467488789237</v>
      </c>
    </row>
    <row r="1210" spans="1:5">
      <c r="A1210">
        <v>1209</v>
      </c>
      <c r="B1210" s="69">
        <v>3571</v>
      </c>
      <c r="D1210">
        <f t="shared" si="36"/>
        <v>7308455</v>
      </c>
      <c r="E1210" s="70">
        <f t="shared" si="37"/>
        <v>2046.6129935592271</v>
      </c>
    </row>
    <row r="1211" spans="1:5">
      <c r="A1211">
        <v>1210</v>
      </c>
      <c r="B1211" s="69">
        <v>3574</v>
      </c>
      <c r="D1211">
        <f t="shared" si="36"/>
        <v>7320550</v>
      </c>
      <c r="E1211" s="70">
        <f t="shared" si="37"/>
        <v>2048.2792389479573</v>
      </c>
    </row>
    <row r="1212" spans="1:5">
      <c r="A1212">
        <v>1211</v>
      </c>
      <c r="B1212" s="69">
        <v>3577</v>
      </c>
      <c r="D1212">
        <f t="shared" si="36"/>
        <v>7332655</v>
      </c>
      <c r="E1212" s="70">
        <f t="shared" si="37"/>
        <v>2049.9454850433326</v>
      </c>
    </row>
    <row r="1213" spans="1:5">
      <c r="A1213">
        <v>1212</v>
      </c>
      <c r="B1213" s="69">
        <v>3580</v>
      </c>
      <c r="D1213">
        <f t="shared" si="36"/>
        <v>7344770</v>
      </c>
      <c r="E1213" s="70">
        <f t="shared" si="37"/>
        <v>2051.6117318435754</v>
      </c>
    </row>
    <row r="1214" spans="1:5">
      <c r="A1214">
        <v>1213</v>
      </c>
      <c r="B1214" s="69">
        <v>3583</v>
      </c>
      <c r="D1214">
        <f t="shared" si="36"/>
        <v>7356895</v>
      </c>
      <c r="E1214" s="70">
        <f t="shared" si="37"/>
        <v>2053.2779793469158</v>
      </c>
    </row>
    <row r="1215" spans="1:5">
      <c r="A1215">
        <v>1214</v>
      </c>
      <c r="B1215" s="69">
        <v>3586</v>
      </c>
      <c r="D1215">
        <f t="shared" si="36"/>
        <v>7369030</v>
      </c>
      <c r="E1215" s="70">
        <f t="shared" si="37"/>
        <v>2054.9442275515894</v>
      </c>
    </row>
    <row r="1216" spans="1:5">
      <c r="A1216">
        <v>1215</v>
      </c>
      <c r="B1216" s="69">
        <v>3589</v>
      </c>
      <c r="D1216">
        <f t="shared" si="36"/>
        <v>7381175</v>
      </c>
      <c r="E1216" s="70">
        <f t="shared" si="37"/>
        <v>2056.6104764558372</v>
      </c>
    </row>
    <row r="1217" spans="1:5">
      <c r="A1217">
        <v>1216</v>
      </c>
      <c r="B1217" s="69">
        <v>3592</v>
      </c>
      <c r="D1217">
        <f t="shared" si="36"/>
        <v>7393330</v>
      </c>
      <c r="E1217" s="70">
        <f t="shared" si="37"/>
        <v>2058.2767260579067</v>
      </c>
    </row>
    <row r="1218" spans="1:5">
      <c r="A1218">
        <v>1217</v>
      </c>
      <c r="B1218" s="69">
        <v>3595</v>
      </c>
      <c r="D1218">
        <f t="shared" si="36"/>
        <v>7405495</v>
      </c>
      <c r="E1218" s="70">
        <f t="shared" si="37"/>
        <v>2059.9429763560502</v>
      </c>
    </row>
    <row r="1219" spans="1:5">
      <c r="A1219">
        <v>1218</v>
      </c>
      <c r="B1219" s="69">
        <v>3598</v>
      </c>
      <c r="D1219">
        <f t="shared" ref="D1219:D1241" si="38">50+5*(A1219*A1219)</f>
        <v>7417670</v>
      </c>
      <c r="E1219" s="70">
        <f t="shared" ref="E1219:E1241" si="39">D1219/B1219</f>
        <v>2061.6092273485269</v>
      </c>
    </row>
    <row r="1220" spans="1:5">
      <c r="A1220">
        <v>1219</v>
      </c>
      <c r="B1220" s="69">
        <v>3601</v>
      </c>
      <c r="D1220">
        <f t="shared" si="38"/>
        <v>7429855</v>
      </c>
      <c r="E1220" s="70">
        <f t="shared" si="39"/>
        <v>2063.2754790336016</v>
      </c>
    </row>
    <row r="1221" spans="1:5">
      <c r="A1221">
        <v>1220</v>
      </c>
      <c r="B1221" s="69">
        <v>3604</v>
      </c>
      <c r="D1221">
        <f t="shared" si="38"/>
        <v>7442050</v>
      </c>
      <c r="E1221" s="70">
        <f t="shared" si="39"/>
        <v>2064.9417314095449</v>
      </c>
    </row>
    <row r="1222" spans="1:5">
      <c r="A1222">
        <v>1221</v>
      </c>
      <c r="B1222" s="69">
        <v>3607</v>
      </c>
      <c r="D1222">
        <f t="shared" si="38"/>
        <v>7454255</v>
      </c>
      <c r="E1222" s="70">
        <f t="shared" si="39"/>
        <v>2066.6079844746328</v>
      </c>
    </row>
    <row r="1223" spans="1:5">
      <c r="A1223">
        <v>1222</v>
      </c>
      <c r="B1223" s="69">
        <v>3610</v>
      </c>
      <c r="D1223">
        <f t="shared" si="38"/>
        <v>7466470</v>
      </c>
      <c r="E1223" s="70">
        <f t="shared" si="39"/>
        <v>2068.2742382271467</v>
      </c>
    </row>
    <row r="1224" spans="1:5">
      <c r="A1224">
        <v>1223</v>
      </c>
      <c r="B1224" s="69">
        <v>3613</v>
      </c>
      <c r="D1224">
        <f t="shared" si="38"/>
        <v>7478695</v>
      </c>
      <c r="E1224" s="70">
        <f t="shared" si="39"/>
        <v>2069.9404926653751</v>
      </c>
    </row>
    <row r="1225" spans="1:5">
      <c r="A1225">
        <v>1224</v>
      </c>
      <c r="B1225" s="69">
        <v>3616</v>
      </c>
      <c r="D1225">
        <f t="shared" si="38"/>
        <v>7490930</v>
      </c>
      <c r="E1225" s="70">
        <f t="shared" si="39"/>
        <v>2071.6067477876104</v>
      </c>
    </row>
    <row r="1226" spans="1:5">
      <c r="A1226">
        <v>1225</v>
      </c>
      <c r="B1226" s="69">
        <v>3619</v>
      </c>
      <c r="D1226">
        <f t="shared" si="38"/>
        <v>7503175</v>
      </c>
      <c r="E1226" s="70">
        <f t="shared" si="39"/>
        <v>2073.2730035921527</v>
      </c>
    </row>
    <row r="1227" spans="1:5">
      <c r="A1227">
        <v>1226</v>
      </c>
      <c r="B1227" s="69">
        <v>3622</v>
      </c>
      <c r="D1227">
        <f t="shared" si="38"/>
        <v>7515430</v>
      </c>
      <c r="E1227" s="70">
        <f t="shared" si="39"/>
        <v>2074.9392600773053</v>
      </c>
    </row>
    <row r="1228" spans="1:5">
      <c r="A1228">
        <v>1227</v>
      </c>
      <c r="B1228" s="69">
        <v>3625</v>
      </c>
      <c r="D1228">
        <f t="shared" si="38"/>
        <v>7527695</v>
      </c>
      <c r="E1228" s="70">
        <f t="shared" si="39"/>
        <v>2076.6055172413794</v>
      </c>
    </row>
    <row r="1229" spans="1:5">
      <c r="A1229">
        <v>1228</v>
      </c>
      <c r="B1229" s="69">
        <v>3628</v>
      </c>
      <c r="D1229">
        <f t="shared" si="38"/>
        <v>7539970</v>
      </c>
      <c r="E1229" s="70">
        <f t="shared" si="39"/>
        <v>2078.2717750826901</v>
      </c>
    </row>
    <row r="1230" spans="1:5">
      <c r="A1230">
        <v>1229</v>
      </c>
      <c r="B1230" s="69">
        <v>3631</v>
      </c>
      <c r="D1230">
        <f t="shared" si="38"/>
        <v>7552255</v>
      </c>
      <c r="E1230" s="70">
        <f t="shared" si="39"/>
        <v>2079.9380335995593</v>
      </c>
    </row>
    <row r="1231" spans="1:5">
      <c r="A1231">
        <v>1230</v>
      </c>
      <c r="B1231" s="69">
        <v>3634</v>
      </c>
      <c r="D1231">
        <f t="shared" si="38"/>
        <v>7564550</v>
      </c>
      <c r="E1231" s="70">
        <f t="shared" si="39"/>
        <v>2081.6042927903136</v>
      </c>
    </row>
    <row r="1232" spans="1:5">
      <c r="A1232">
        <v>1231</v>
      </c>
      <c r="B1232" s="69">
        <v>3637</v>
      </c>
      <c r="D1232">
        <f t="shared" si="38"/>
        <v>7576855</v>
      </c>
      <c r="E1232" s="70">
        <f t="shared" si="39"/>
        <v>2083.2705526532854</v>
      </c>
    </row>
    <row r="1233" spans="1:5">
      <c r="A1233">
        <v>1232</v>
      </c>
      <c r="B1233" s="69">
        <v>3640</v>
      </c>
      <c r="D1233">
        <f t="shared" si="38"/>
        <v>7589170</v>
      </c>
      <c r="E1233" s="70">
        <f t="shared" si="39"/>
        <v>2084.9368131868132</v>
      </c>
    </row>
    <row r="1234" spans="1:5">
      <c r="A1234">
        <v>1233</v>
      </c>
      <c r="B1234" s="69">
        <v>3643</v>
      </c>
      <c r="D1234">
        <f t="shared" si="38"/>
        <v>7601495</v>
      </c>
      <c r="E1234" s="70">
        <f t="shared" si="39"/>
        <v>2086.6030743892397</v>
      </c>
    </row>
    <row r="1235" spans="1:5">
      <c r="A1235">
        <v>1234</v>
      </c>
      <c r="B1235" s="69">
        <v>3646</v>
      </c>
      <c r="D1235">
        <f t="shared" si="38"/>
        <v>7613830</v>
      </c>
      <c r="E1235" s="70">
        <f t="shared" si="39"/>
        <v>2088.2693362589139</v>
      </c>
    </row>
    <row r="1236" spans="1:5">
      <c r="A1236">
        <v>1235</v>
      </c>
      <c r="B1236" s="69">
        <v>3649</v>
      </c>
      <c r="D1236">
        <f t="shared" si="38"/>
        <v>7626175</v>
      </c>
      <c r="E1236" s="70">
        <f t="shared" si="39"/>
        <v>2089.9355987941904</v>
      </c>
    </row>
    <row r="1237" spans="1:5">
      <c r="A1237">
        <v>1236</v>
      </c>
      <c r="B1237" s="69">
        <v>3652</v>
      </c>
      <c r="D1237">
        <f t="shared" si="38"/>
        <v>7638530</v>
      </c>
      <c r="E1237" s="70">
        <f t="shared" si="39"/>
        <v>2091.6018619934284</v>
      </c>
    </row>
    <row r="1238" spans="1:5">
      <c r="A1238">
        <v>1237</v>
      </c>
      <c r="B1238" s="69">
        <v>3655</v>
      </c>
      <c r="D1238">
        <f t="shared" si="38"/>
        <v>7650895</v>
      </c>
      <c r="E1238" s="70">
        <f t="shared" si="39"/>
        <v>2093.2681258549933</v>
      </c>
    </row>
    <row r="1239" spans="1:5">
      <c r="A1239">
        <v>1238</v>
      </c>
      <c r="B1239" s="69">
        <v>3658</v>
      </c>
      <c r="D1239">
        <f t="shared" si="38"/>
        <v>7663270</v>
      </c>
      <c r="E1239" s="70">
        <f t="shared" si="39"/>
        <v>2094.9343903772551</v>
      </c>
    </row>
    <row r="1240" spans="1:5">
      <c r="A1240">
        <v>1239</v>
      </c>
      <c r="B1240" s="69">
        <v>3661</v>
      </c>
      <c r="D1240">
        <f t="shared" si="38"/>
        <v>7675655</v>
      </c>
      <c r="E1240" s="70">
        <f t="shared" si="39"/>
        <v>2096.6006555585905</v>
      </c>
    </row>
    <row r="1241" spans="1:5">
      <c r="A1241">
        <v>1240</v>
      </c>
      <c r="B1241" s="69">
        <v>3664</v>
      </c>
      <c r="D1241">
        <f t="shared" si="38"/>
        <v>7688050</v>
      </c>
      <c r="E1241" s="70">
        <f t="shared" si="39"/>
        <v>2098.26692139738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53B3-DC49-4754-B335-2327E6F9EDD9}">
  <dimension ref="A1:J20002"/>
  <sheetViews>
    <sheetView zoomScaleNormal="100" workbookViewId="0">
      <selection activeCell="F191" sqref="F191"/>
    </sheetView>
  </sheetViews>
  <sheetFormatPr defaultRowHeight="16.5"/>
  <cols>
    <col min="2" max="2" width="9.625" bestFit="1" customWidth="1"/>
    <col min="5" max="5" width="17.25" style="72" bestFit="1" customWidth="1"/>
    <col min="6" max="6" width="11" bestFit="1" customWidth="1"/>
    <col min="8" max="8" width="10.5" style="38" bestFit="1" customWidth="1"/>
  </cols>
  <sheetData>
    <row r="1" spans="1:10">
      <c r="A1" t="s">
        <v>0</v>
      </c>
      <c r="B1" t="s">
        <v>187</v>
      </c>
      <c r="D1" t="s">
        <v>67</v>
      </c>
      <c r="E1" s="72" t="s">
        <v>190</v>
      </c>
      <c r="F1" t="s">
        <v>188</v>
      </c>
      <c r="H1" s="72" t="s">
        <v>189</v>
      </c>
    </row>
    <row r="2" spans="1:10">
      <c r="A2">
        <v>1</v>
      </c>
      <c r="B2">
        <v>30</v>
      </c>
      <c r="D2">
        <v>0</v>
      </c>
      <c r="E2" s="72">
        <v>40</v>
      </c>
      <c r="H2" s="38">
        <v>40</v>
      </c>
    </row>
    <row r="3" spans="1:10">
      <c r="A3">
        <v>2</v>
      </c>
      <c r="B3">
        <v>35</v>
      </c>
      <c r="D3">
        <v>1</v>
      </c>
      <c r="E3" s="72">
        <f>40+(D2*D2)+(E2/1.3)</f>
        <v>70.769230769230774</v>
      </c>
      <c r="F3" s="71">
        <f t="shared" ref="F3:F66" si="0">E3/B2</f>
        <v>2.358974358974359</v>
      </c>
      <c r="H3" s="38">
        <v>70</v>
      </c>
    </row>
    <row r="4" spans="1:10">
      <c r="A4">
        <v>3</v>
      </c>
      <c r="B4">
        <v>41</v>
      </c>
      <c r="D4">
        <v>2</v>
      </c>
      <c r="E4" s="72">
        <f t="shared" ref="E4:E67" si="1">40+(D3*D3)+(E3/1.3)</f>
        <v>95.437869822485212</v>
      </c>
      <c r="F4" s="71">
        <f t="shared" si="0"/>
        <v>2.7267962806424344</v>
      </c>
      <c r="H4" s="38">
        <v>95</v>
      </c>
    </row>
    <row r="5" spans="1:10">
      <c r="A5">
        <v>4</v>
      </c>
      <c r="B5">
        <v>48</v>
      </c>
      <c r="D5">
        <v>3</v>
      </c>
      <c r="E5" s="72">
        <f t="shared" si="1"/>
        <v>117.41374601729632</v>
      </c>
      <c r="F5" s="71">
        <f t="shared" si="0"/>
        <v>2.8637499028608859</v>
      </c>
      <c r="H5" s="38">
        <v>117</v>
      </c>
    </row>
    <row r="6" spans="1:10">
      <c r="A6">
        <v>5</v>
      </c>
      <c r="B6">
        <v>56</v>
      </c>
      <c r="D6">
        <v>4</v>
      </c>
      <c r="E6" s="72">
        <f t="shared" si="1"/>
        <v>139.31826616715102</v>
      </c>
      <c r="F6" s="71">
        <f t="shared" si="0"/>
        <v>2.9024638784823131</v>
      </c>
      <c r="H6" s="38">
        <v>139</v>
      </c>
    </row>
    <row r="7" spans="1:10">
      <c r="A7">
        <v>6</v>
      </c>
      <c r="B7">
        <v>65</v>
      </c>
      <c r="D7">
        <v>5</v>
      </c>
      <c r="E7" s="72">
        <f t="shared" si="1"/>
        <v>163.16789705165462</v>
      </c>
      <c r="F7" s="71">
        <f t="shared" si="0"/>
        <v>2.9137124473509752</v>
      </c>
      <c r="H7" s="38">
        <v>163</v>
      </c>
      <c r="J7" s="72"/>
    </row>
    <row r="8" spans="1:10">
      <c r="A8">
        <v>7</v>
      </c>
      <c r="B8">
        <v>75</v>
      </c>
      <c r="D8">
        <v>6</v>
      </c>
      <c r="E8" s="72">
        <f t="shared" si="1"/>
        <v>190.51376696281125</v>
      </c>
      <c r="F8" s="71">
        <f t="shared" si="0"/>
        <v>2.930981030197096</v>
      </c>
      <c r="H8" s="38">
        <v>190</v>
      </c>
    </row>
    <row r="9" spans="1:10">
      <c r="A9">
        <v>8</v>
      </c>
      <c r="B9">
        <v>86</v>
      </c>
      <c r="D9">
        <v>7</v>
      </c>
      <c r="E9" s="72">
        <f t="shared" si="1"/>
        <v>222.54905150985479</v>
      </c>
      <c r="F9" s="71">
        <f t="shared" si="0"/>
        <v>2.9673206867980637</v>
      </c>
      <c r="H9" s="38">
        <v>222</v>
      </c>
    </row>
    <row r="10" spans="1:10">
      <c r="A10">
        <v>9</v>
      </c>
      <c r="B10">
        <v>98</v>
      </c>
      <c r="D10">
        <v>8</v>
      </c>
      <c r="E10" s="72">
        <f t="shared" si="1"/>
        <v>260.1915780845037</v>
      </c>
      <c r="F10" s="71">
        <f t="shared" si="0"/>
        <v>3.0254834660988803</v>
      </c>
      <c r="H10" s="38">
        <v>260</v>
      </c>
    </row>
    <row r="11" spans="1:10">
      <c r="A11">
        <v>10</v>
      </c>
      <c r="B11">
        <v>101</v>
      </c>
      <c r="D11">
        <v>9</v>
      </c>
      <c r="E11" s="72">
        <f t="shared" si="1"/>
        <v>304.14736775731058</v>
      </c>
      <c r="F11" s="71">
        <f t="shared" si="0"/>
        <v>3.1035445689521488</v>
      </c>
      <c r="H11" s="38">
        <v>304</v>
      </c>
    </row>
    <row r="12" spans="1:10">
      <c r="A12">
        <v>11</v>
      </c>
      <c r="B12">
        <v>121</v>
      </c>
      <c r="D12">
        <v>10</v>
      </c>
      <c r="E12" s="72">
        <f t="shared" si="1"/>
        <v>354.95951365946968</v>
      </c>
      <c r="F12" s="71">
        <f t="shared" si="0"/>
        <v>3.5144506302917788</v>
      </c>
      <c r="H12" s="38">
        <v>354</v>
      </c>
    </row>
    <row r="13" spans="1:10">
      <c r="A13">
        <v>12</v>
      </c>
      <c r="B13">
        <v>144</v>
      </c>
      <c r="D13">
        <v>11</v>
      </c>
      <c r="E13" s="72">
        <f t="shared" si="1"/>
        <v>413.04577973805357</v>
      </c>
      <c r="F13" s="71">
        <f t="shared" si="0"/>
        <v>3.4136014854384591</v>
      </c>
      <c r="H13" s="38">
        <v>413</v>
      </c>
    </row>
    <row r="14" spans="1:10">
      <c r="A14">
        <v>13</v>
      </c>
      <c r="B14">
        <v>169</v>
      </c>
      <c r="D14">
        <v>12</v>
      </c>
      <c r="E14" s="72">
        <f t="shared" si="1"/>
        <v>478.72752287542579</v>
      </c>
      <c r="F14" s="71">
        <f t="shared" si="0"/>
        <v>3.3244966866349013</v>
      </c>
      <c r="H14" s="38">
        <v>478</v>
      </c>
    </row>
    <row r="15" spans="1:10">
      <c r="A15">
        <v>14</v>
      </c>
      <c r="B15">
        <v>196</v>
      </c>
      <c r="D15">
        <v>13</v>
      </c>
      <c r="E15" s="72">
        <f t="shared" si="1"/>
        <v>552.25194067340442</v>
      </c>
      <c r="F15" s="71">
        <f t="shared" si="0"/>
        <v>3.267762962564523</v>
      </c>
      <c r="H15" s="38">
        <v>552</v>
      </c>
    </row>
    <row r="16" spans="1:10">
      <c r="A16">
        <v>15</v>
      </c>
      <c r="B16">
        <v>225</v>
      </c>
      <c r="D16">
        <v>14</v>
      </c>
      <c r="E16" s="72">
        <f t="shared" si="1"/>
        <v>633.80918513338793</v>
      </c>
      <c r="F16" s="71">
        <f t="shared" si="0"/>
        <v>3.2337203323132035</v>
      </c>
      <c r="H16" s="38">
        <v>633</v>
      </c>
    </row>
    <row r="17" spans="1:8">
      <c r="A17">
        <v>16</v>
      </c>
      <c r="B17">
        <v>256</v>
      </c>
      <c r="D17">
        <v>15</v>
      </c>
      <c r="E17" s="72">
        <f t="shared" si="1"/>
        <v>723.54552702568299</v>
      </c>
      <c r="F17" s="71">
        <f t="shared" si="0"/>
        <v>3.2157578978919243</v>
      </c>
      <c r="H17" s="38">
        <v>723</v>
      </c>
    </row>
    <row r="18" spans="1:8">
      <c r="A18">
        <v>17</v>
      </c>
      <c r="B18">
        <v>289</v>
      </c>
      <c r="D18">
        <v>16</v>
      </c>
      <c r="E18" s="72">
        <f t="shared" si="1"/>
        <v>821.57348232744846</v>
      </c>
      <c r="F18" s="71">
        <f t="shared" si="0"/>
        <v>3.2092714153415955</v>
      </c>
      <c r="H18" s="38">
        <v>821</v>
      </c>
    </row>
    <row r="19" spans="1:8">
      <c r="A19">
        <v>18</v>
      </c>
      <c r="B19">
        <v>324</v>
      </c>
      <c r="D19">
        <v>17</v>
      </c>
      <c r="E19" s="72">
        <f t="shared" si="1"/>
        <v>927.97960179034499</v>
      </c>
      <c r="F19" s="71">
        <f t="shared" si="0"/>
        <v>3.2110020823195327</v>
      </c>
      <c r="H19" s="38">
        <v>927</v>
      </c>
    </row>
    <row r="20" spans="1:8">
      <c r="A20">
        <v>19</v>
      </c>
      <c r="B20">
        <v>361</v>
      </c>
      <c r="D20">
        <v>18</v>
      </c>
      <c r="E20" s="72">
        <f t="shared" si="1"/>
        <v>1042.8304629156501</v>
      </c>
      <c r="F20" s="71">
        <f t="shared" si="0"/>
        <v>3.2186125398631176</v>
      </c>
      <c r="H20" s="38">
        <v>1042</v>
      </c>
    </row>
    <row r="21" spans="1:8">
      <c r="A21">
        <v>20</v>
      </c>
      <c r="B21">
        <v>400</v>
      </c>
      <c r="D21">
        <v>19</v>
      </c>
      <c r="E21" s="72">
        <f t="shared" si="1"/>
        <v>1166.1772791658846</v>
      </c>
      <c r="F21" s="71">
        <f t="shared" si="0"/>
        <v>3.2304079755287662</v>
      </c>
      <c r="H21" s="38">
        <v>1166</v>
      </c>
    </row>
    <row r="22" spans="1:8">
      <c r="A22">
        <v>21</v>
      </c>
      <c r="B22">
        <v>441</v>
      </c>
      <c r="D22">
        <v>20</v>
      </c>
      <c r="E22" s="72">
        <f t="shared" si="1"/>
        <v>1298.0594455122189</v>
      </c>
      <c r="F22" s="71">
        <f t="shared" si="0"/>
        <v>3.2451486137805472</v>
      </c>
      <c r="H22" s="38">
        <v>1298</v>
      </c>
    </row>
    <row r="23" spans="1:8">
      <c r="A23">
        <v>22</v>
      </c>
      <c r="B23">
        <v>484</v>
      </c>
      <c r="D23">
        <v>21</v>
      </c>
      <c r="E23" s="72">
        <f t="shared" si="1"/>
        <v>1438.50726577863</v>
      </c>
      <c r="F23" s="71">
        <f t="shared" si="0"/>
        <v>3.2619212375932651</v>
      </c>
      <c r="H23" s="38">
        <v>1438</v>
      </c>
    </row>
    <row r="24" spans="1:8">
      <c r="A24">
        <v>23</v>
      </c>
      <c r="B24">
        <v>529</v>
      </c>
      <c r="D24">
        <v>22</v>
      </c>
      <c r="E24" s="72">
        <f t="shared" si="1"/>
        <v>1587.5440505989461</v>
      </c>
      <c r="F24" s="71">
        <f t="shared" si="0"/>
        <v>3.2800496913201367</v>
      </c>
      <c r="H24" s="38">
        <v>1587</v>
      </c>
    </row>
    <row r="25" spans="1:8">
      <c r="A25">
        <v>24</v>
      </c>
      <c r="B25">
        <v>576</v>
      </c>
      <c r="D25">
        <v>23</v>
      </c>
      <c r="E25" s="72">
        <f t="shared" si="1"/>
        <v>1745.1877312299584</v>
      </c>
      <c r="F25" s="71">
        <f t="shared" si="0"/>
        <v>3.2990316280339478</v>
      </c>
      <c r="H25" s="38">
        <v>1745</v>
      </c>
    </row>
    <row r="26" spans="1:8">
      <c r="A26">
        <v>25</v>
      </c>
      <c r="B26">
        <v>625</v>
      </c>
      <c r="D26">
        <v>24</v>
      </c>
      <c r="E26" s="72">
        <f t="shared" si="1"/>
        <v>1911.4521009461218</v>
      </c>
      <c r="F26" s="71">
        <f t="shared" si="0"/>
        <v>3.3184932308092394</v>
      </c>
      <c r="H26" s="38">
        <v>1911</v>
      </c>
    </row>
    <row r="27" spans="1:8">
      <c r="A27">
        <v>26</v>
      </c>
      <c r="B27">
        <v>676</v>
      </c>
      <c r="D27">
        <v>25</v>
      </c>
      <c r="E27" s="72">
        <f t="shared" si="1"/>
        <v>2086.3477699585555</v>
      </c>
      <c r="F27" s="71">
        <f t="shared" si="0"/>
        <v>3.3381564319336889</v>
      </c>
      <c r="H27" s="38">
        <v>2086</v>
      </c>
    </row>
    <row r="28" spans="1:8">
      <c r="A28">
        <v>27</v>
      </c>
      <c r="B28">
        <v>729</v>
      </c>
      <c r="D28">
        <v>26</v>
      </c>
      <c r="E28" s="72">
        <f t="shared" si="1"/>
        <v>2269.8828999681195</v>
      </c>
      <c r="F28" s="71">
        <f t="shared" si="0"/>
        <v>3.3578149407812421</v>
      </c>
      <c r="H28" s="38">
        <v>2269</v>
      </c>
    </row>
    <row r="29" spans="1:8">
      <c r="A29">
        <v>28</v>
      </c>
      <c r="B29">
        <v>784</v>
      </c>
      <c r="D29">
        <v>27</v>
      </c>
      <c r="E29" s="72">
        <f t="shared" si="1"/>
        <v>2462.0637692062455</v>
      </c>
      <c r="F29" s="71">
        <f t="shared" si="0"/>
        <v>3.3773165558384712</v>
      </c>
      <c r="H29" s="38">
        <v>2462</v>
      </c>
    </row>
    <row r="30" spans="1:8">
      <c r="A30">
        <v>29</v>
      </c>
      <c r="B30">
        <v>841</v>
      </c>
      <c r="D30">
        <v>28</v>
      </c>
      <c r="E30" s="72">
        <f t="shared" si="1"/>
        <v>2662.8952070817272</v>
      </c>
      <c r="F30" s="71">
        <f t="shared" si="0"/>
        <v>3.3965500090328153</v>
      </c>
      <c r="H30" s="38">
        <v>2662</v>
      </c>
    </row>
    <row r="31" spans="1:8">
      <c r="A31">
        <v>30</v>
      </c>
      <c r="B31">
        <v>900</v>
      </c>
      <c r="D31">
        <v>29</v>
      </c>
      <c r="E31" s="72">
        <f t="shared" si="1"/>
        <v>2872.3809285244056</v>
      </c>
      <c r="F31" s="71">
        <f t="shared" si="0"/>
        <v>3.4154351112061896</v>
      </c>
      <c r="H31" s="38">
        <v>2872</v>
      </c>
    </row>
    <row r="32" spans="1:8">
      <c r="A32">
        <v>31</v>
      </c>
      <c r="B32">
        <v>961</v>
      </c>
      <c r="D32">
        <v>30</v>
      </c>
      <c r="E32" s="72">
        <f t="shared" si="1"/>
        <v>3090.5237911726194</v>
      </c>
      <c r="F32" s="71">
        <f t="shared" si="0"/>
        <v>3.4339153235251327</v>
      </c>
      <c r="H32" s="38">
        <v>3090</v>
      </c>
    </row>
    <row r="33" spans="1:8">
      <c r="A33">
        <v>32</v>
      </c>
      <c r="B33">
        <v>1024</v>
      </c>
      <c r="D33">
        <v>31</v>
      </c>
      <c r="E33" s="72">
        <f t="shared" si="1"/>
        <v>3317.3259932097071</v>
      </c>
      <c r="F33" s="71">
        <f t="shared" si="0"/>
        <v>3.4519521261287274</v>
      </c>
      <c r="H33" s="38">
        <v>3317</v>
      </c>
    </row>
    <row r="34" spans="1:8">
      <c r="A34">
        <v>33</v>
      </c>
      <c r="B34">
        <v>1089</v>
      </c>
      <c r="D34">
        <v>32</v>
      </c>
      <c r="E34" s="72">
        <f t="shared" si="1"/>
        <v>3552.7892255459283</v>
      </c>
      <c r="F34" s="71">
        <f t="shared" si="0"/>
        <v>3.4695207280721956</v>
      </c>
      <c r="H34" s="38">
        <v>3552</v>
      </c>
    </row>
    <row r="35" spans="1:8">
      <c r="A35">
        <v>34</v>
      </c>
      <c r="B35">
        <v>1156</v>
      </c>
      <c r="D35">
        <v>33</v>
      </c>
      <c r="E35" s="72">
        <f t="shared" si="1"/>
        <v>3796.9147888814832</v>
      </c>
      <c r="F35" s="71">
        <f t="shared" si="0"/>
        <v>3.4866067850151361</v>
      </c>
      <c r="H35" s="38">
        <v>3796</v>
      </c>
    </row>
    <row r="36" spans="1:8">
      <c r="A36">
        <v>35</v>
      </c>
      <c r="B36">
        <v>1225</v>
      </c>
      <c r="D36">
        <v>34</v>
      </c>
      <c r="E36" s="72">
        <f t="shared" si="1"/>
        <v>4049.7036837549872</v>
      </c>
      <c r="F36" s="71">
        <f t="shared" si="0"/>
        <v>3.5032038786807846</v>
      </c>
      <c r="H36" s="38">
        <v>4049</v>
      </c>
    </row>
    <row r="37" spans="1:8">
      <c r="A37">
        <v>36</v>
      </c>
      <c r="B37">
        <v>1296</v>
      </c>
      <c r="D37">
        <v>35</v>
      </c>
      <c r="E37" s="72">
        <f t="shared" si="1"/>
        <v>4311.1566798115291</v>
      </c>
      <c r="F37" s="71">
        <f t="shared" si="0"/>
        <v>3.5193115753563502</v>
      </c>
      <c r="H37" s="38">
        <v>4311</v>
      </c>
    </row>
    <row r="38" spans="1:8">
      <c r="A38">
        <v>37</v>
      </c>
      <c r="B38">
        <v>1369</v>
      </c>
      <c r="D38">
        <v>36</v>
      </c>
      <c r="E38" s="72">
        <f t="shared" si="1"/>
        <v>4581.2743690857915</v>
      </c>
      <c r="F38" s="71">
        <f t="shared" si="0"/>
        <v>3.5349339267637281</v>
      </c>
      <c r="H38" s="38">
        <v>4581</v>
      </c>
    </row>
    <row r="39" spans="1:8">
      <c r="A39">
        <v>38</v>
      </c>
      <c r="B39">
        <v>1444</v>
      </c>
      <c r="D39">
        <v>37</v>
      </c>
      <c r="E39" s="72">
        <f t="shared" si="1"/>
        <v>4860.0572069890704</v>
      </c>
      <c r="F39" s="71">
        <f t="shared" si="0"/>
        <v>3.550078310437597</v>
      </c>
      <c r="H39" s="38">
        <v>4860</v>
      </c>
    </row>
    <row r="40" spans="1:8">
      <c r="A40">
        <v>39</v>
      </c>
      <c r="B40">
        <v>1521</v>
      </c>
      <c r="D40">
        <v>38</v>
      </c>
      <c r="E40" s="72">
        <f t="shared" si="1"/>
        <v>5147.5055438377458</v>
      </c>
      <c r="F40" s="71">
        <f t="shared" si="0"/>
        <v>3.5647545317435911</v>
      </c>
      <c r="H40" s="38">
        <v>5147</v>
      </c>
    </row>
    <row r="41" spans="1:8">
      <c r="A41">
        <v>40</v>
      </c>
      <c r="B41">
        <v>1600</v>
      </c>
      <c r="D41">
        <v>39</v>
      </c>
      <c r="E41" s="72">
        <f t="shared" si="1"/>
        <v>5443.6196491059582</v>
      </c>
      <c r="F41" s="71">
        <f t="shared" si="0"/>
        <v>3.5789741282747918</v>
      </c>
      <c r="H41" s="38">
        <v>5443</v>
      </c>
    </row>
    <row r="42" spans="1:8">
      <c r="A42">
        <v>41</v>
      </c>
      <c r="B42">
        <v>1681</v>
      </c>
      <c r="D42" s="67">
        <v>40</v>
      </c>
      <c r="E42" s="72">
        <f t="shared" si="1"/>
        <v>5748.3997300815063</v>
      </c>
      <c r="F42" s="71">
        <f t="shared" si="0"/>
        <v>3.5927498313009414</v>
      </c>
      <c r="H42" s="38">
        <v>5748</v>
      </c>
    </row>
    <row r="43" spans="1:8">
      <c r="A43">
        <v>42</v>
      </c>
      <c r="B43">
        <v>1764</v>
      </c>
      <c r="D43">
        <v>41</v>
      </c>
      <c r="E43" s="72">
        <f t="shared" si="1"/>
        <v>6061.8459462165429</v>
      </c>
      <c r="F43" s="71">
        <f t="shared" si="0"/>
        <v>3.6060951494447013</v>
      </c>
      <c r="H43" s="38">
        <v>6061</v>
      </c>
    </row>
    <row r="44" spans="1:8">
      <c r="A44">
        <v>43</v>
      </c>
      <c r="B44">
        <v>1849</v>
      </c>
      <c r="D44">
        <v>42</v>
      </c>
      <c r="E44" s="72">
        <f t="shared" si="1"/>
        <v>6383.9584201665712</v>
      </c>
      <c r="F44" s="71">
        <f t="shared" si="0"/>
        <v>3.6190240477134759</v>
      </c>
      <c r="H44" s="38">
        <v>6383</v>
      </c>
    </row>
    <row r="45" spans="1:8">
      <c r="A45">
        <v>44</v>
      </c>
      <c r="B45">
        <v>1936</v>
      </c>
      <c r="D45">
        <v>43</v>
      </c>
      <c r="E45" s="72">
        <f t="shared" si="1"/>
        <v>6714.7372462819776</v>
      </c>
      <c r="F45" s="71">
        <f t="shared" si="0"/>
        <v>3.6315507010719186</v>
      </c>
      <c r="H45" s="38">
        <v>6714</v>
      </c>
    </row>
    <row r="46" spans="1:8">
      <c r="A46">
        <v>45</v>
      </c>
      <c r="B46">
        <v>2025</v>
      </c>
      <c r="D46">
        <v>44</v>
      </c>
      <c r="E46" s="72">
        <f t="shared" si="1"/>
        <v>7054.1824971399828</v>
      </c>
      <c r="F46" s="71">
        <f t="shared" si="0"/>
        <v>3.6436893063739579</v>
      </c>
      <c r="H46" s="38">
        <v>7054</v>
      </c>
    </row>
    <row r="47" spans="1:8">
      <c r="A47">
        <v>46</v>
      </c>
      <c r="B47">
        <v>2116</v>
      </c>
      <c r="D47">
        <v>45</v>
      </c>
      <c r="E47" s="72">
        <f t="shared" si="1"/>
        <v>7402.294228569217</v>
      </c>
      <c r="F47" s="71">
        <f t="shared" si="0"/>
        <v>3.6554539400341812</v>
      </c>
      <c r="H47" s="38">
        <v>7402</v>
      </c>
    </row>
    <row r="48" spans="1:8">
      <c r="A48">
        <v>47</v>
      </c>
      <c r="B48">
        <v>2209</v>
      </c>
      <c r="D48">
        <v>46</v>
      </c>
      <c r="E48" s="72">
        <f t="shared" si="1"/>
        <v>7759.0724835147821</v>
      </c>
      <c r="F48" s="71">
        <f t="shared" si="0"/>
        <v>3.6668584515665321</v>
      </c>
      <c r="H48" s="38">
        <v>7759</v>
      </c>
    </row>
    <row r="49" spans="1:8">
      <c r="A49">
        <v>48</v>
      </c>
      <c r="B49">
        <v>2304</v>
      </c>
      <c r="D49">
        <v>47</v>
      </c>
      <c r="E49" s="72">
        <f t="shared" si="1"/>
        <v>8124.5172950113711</v>
      </c>
      <c r="F49" s="71">
        <f t="shared" si="0"/>
        <v>3.6779163852473387</v>
      </c>
      <c r="H49" s="38">
        <v>8124</v>
      </c>
    </row>
    <row r="50" spans="1:8">
      <c r="A50">
        <v>49</v>
      </c>
      <c r="B50">
        <v>2401</v>
      </c>
      <c r="D50">
        <v>48</v>
      </c>
      <c r="E50" s="72">
        <f t="shared" si="1"/>
        <v>8498.6286884702859</v>
      </c>
      <c r="F50" s="71">
        <f t="shared" si="0"/>
        <v>3.6886409238152282</v>
      </c>
      <c r="H50" s="38">
        <v>8498</v>
      </c>
    </row>
    <row r="51" spans="1:8">
      <c r="A51">
        <v>50</v>
      </c>
      <c r="B51">
        <v>2500</v>
      </c>
      <c r="D51">
        <v>49</v>
      </c>
      <c r="E51" s="72">
        <f t="shared" si="1"/>
        <v>8881.4066834386813</v>
      </c>
      <c r="F51" s="71">
        <f t="shared" si="0"/>
        <v>3.6990448494121955</v>
      </c>
      <c r="H51" s="38">
        <v>8881</v>
      </c>
    </row>
    <row r="52" spans="1:8">
      <c r="A52">
        <v>51</v>
      </c>
      <c r="B52">
        <v>2601</v>
      </c>
      <c r="D52">
        <v>50</v>
      </c>
      <c r="E52" s="72">
        <f t="shared" si="1"/>
        <v>9272.8512949528304</v>
      </c>
      <c r="F52" s="71">
        <f t="shared" si="0"/>
        <v>3.7091405179811323</v>
      </c>
      <c r="H52" s="38">
        <v>9272</v>
      </c>
    </row>
    <row r="53" spans="1:8">
      <c r="A53">
        <v>52</v>
      </c>
      <c r="B53">
        <v>2704</v>
      </c>
      <c r="D53">
        <v>51</v>
      </c>
      <c r="E53" s="72">
        <f t="shared" si="1"/>
        <v>9672.9625345790992</v>
      </c>
      <c r="F53" s="71">
        <f t="shared" si="0"/>
        <v>3.7189398441288346</v>
      </c>
      <c r="H53" s="38">
        <v>9672</v>
      </c>
    </row>
    <row r="54" spans="1:8">
      <c r="A54">
        <v>53</v>
      </c>
      <c r="B54">
        <v>2809</v>
      </c>
      <c r="D54">
        <v>52</v>
      </c>
      <c r="E54" s="72">
        <f t="shared" si="1"/>
        <v>10081.740411214691</v>
      </c>
      <c r="F54" s="71">
        <f t="shared" si="0"/>
        <v>3.728454294088273</v>
      </c>
      <c r="H54" s="38">
        <v>10081</v>
      </c>
    </row>
    <row r="55" spans="1:8">
      <c r="A55">
        <v>54</v>
      </c>
      <c r="B55">
        <v>2916</v>
      </c>
      <c r="D55">
        <v>53</v>
      </c>
      <c r="E55" s="72">
        <f t="shared" si="1"/>
        <v>10499.184931703607</v>
      </c>
      <c r="F55" s="71">
        <f t="shared" si="0"/>
        <v>3.7376948849069445</v>
      </c>
      <c r="H55" s="38">
        <v>10499</v>
      </c>
    </row>
    <row r="56" spans="1:8">
      <c r="A56">
        <v>55</v>
      </c>
      <c r="B56">
        <v>3025</v>
      </c>
      <c r="D56">
        <v>54</v>
      </c>
      <c r="E56" s="72">
        <f t="shared" si="1"/>
        <v>10925.296101310467</v>
      </c>
      <c r="F56" s="71">
        <f t="shared" si="0"/>
        <v>3.7466721883780751</v>
      </c>
      <c r="H56" s="38">
        <v>10925</v>
      </c>
    </row>
    <row r="57" spans="1:8">
      <c r="A57">
        <v>56</v>
      </c>
      <c r="B57">
        <v>3136</v>
      </c>
      <c r="D57">
        <v>55</v>
      </c>
      <c r="E57" s="72">
        <f t="shared" si="1"/>
        <v>11360.073924084974</v>
      </c>
      <c r="F57" s="71">
        <f t="shared" si="0"/>
        <v>3.7553963385404874</v>
      </c>
      <c r="H57" s="38">
        <v>11360</v>
      </c>
    </row>
    <row r="58" spans="1:8">
      <c r="A58">
        <v>57</v>
      </c>
      <c r="B58">
        <v>3249</v>
      </c>
      <c r="D58">
        <v>56</v>
      </c>
      <c r="E58" s="72">
        <f t="shared" si="1"/>
        <v>11803.518403142287</v>
      </c>
      <c r="F58" s="71">
        <f t="shared" si="0"/>
        <v>3.7638770418183314</v>
      </c>
      <c r="H58" s="38">
        <v>11803</v>
      </c>
    </row>
    <row r="59" spans="1:8">
      <c r="A59">
        <v>58</v>
      </c>
      <c r="B59">
        <v>3364</v>
      </c>
      <c r="D59">
        <v>57</v>
      </c>
      <c r="E59" s="72">
        <f t="shared" si="1"/>
        <v>12255.629540878683</v>
      </c>
      <c r="F59" s="71">
        <f t="shared" si="0"/>
        <v>3.7721235890669997</v>
      </c>
      <c r="H59" s="38">
        <v>12255</v>
      </c>
    </row>
    <row r="60" spans="1:8">
      <c r="A60">
        <v>59</v>
      </c>
      <c r="B60">
        <v>3481</v>
      </c>
      <c r="D60">
        <v>58</v>
      </c>
      <c r="E60" s="72">
        <f t="shared" si="1"/>
        <v>12716.407339137448</v>
      </c>
      <c r="F60" s="71">
        <f t="shared" si="0"/>
        <v>3.7801448689469228</v>
      </c>
      <c r="H60" s="38">
        <v>12716</v>
      </c>
    </row>
    <row r="61" spans="1:8">
      <c r="A61">
        <v>60</v>
      </c>
      <c r="B61">
        <v>3600</v>
      </c>
      <c r="D61">
        <v>59</v>
      </c>
      <c r="E61" s="72">
        <f t="shared" si="1"/>
        <v>13185.851799336499</v>
      </c>
      <c r="F61" s="71">
        <f t="shared" si="0"/>
        <v>3.7879493821707837</v>
      </c>
      <c r="H61" s="38">
        <v>13185</v>
      </c>
    </row>
    <row r="62" spans="1:8">
      <c r="A62">
        <v>61</v>
      </c>
      <c r="B62">
        <v>3721</v>
      </c>
      <c r="D62" s="67">
        <v>60</v>
      </c>
      <c r="E62" s="72">
        <f t="shared" si="1"/>
        <v>13663.962922566538</v>
      </c>
      <c r="F62" s="71">
        <f t="shared" si="0"/>
        <v>3.7955452562684826</v>
      </c>
      <c r="H62" s="38">
        <v>13663</v>
      </c>
    </row>
    <row r="63" spans="1:8">
      <c r="A63">
        <v>62</v>
      </c>
      <c r="B63">
        <v>3844</v>
      </c>
      <c r="D63">
        <v>61</v>
      </c>
      <c r="E63" s="72">
        <f t="shared" si="1"/>
        <v>14150.740709666567</v>
      </c>
      <c r="F63" s="71">
        <f t="shared" si="0"/>
        <v>3.8029402605930036</v>
      </c>
      <c r="H63" s="38">
        <v>14150</v>
      </c>
    </row>
    <row r="64" spans="1:8">
      <c r="A64">
        <v>63</v>
      </c>
      <c r="B64">
        <v>3969</v>
      </c>
      <c r="D64">
        <v>62</v>
      </c>
      <c r="E64" s="72">
        <f t="shared" si="1"/>
        <v>14646.185161281974</v>
      </c>
      <c r="F64" s="71">
        <f t="shared" si="0"/>
        <v>3.810141821353271</v>
      </c>
      <c r="H64" s="38">
        <v>14646</v>
      </c>
    </row>
    <row r="65" spans="1:8">
      <c r="A65">
        <v>64</v>
      </c>
      <c r="B65">
        <v>4096</v>
      </c>
      <c r="D65">
        <v>63</v>
      </c>
      <c r="E65" s="72">
        <f t="shared" si="1"/>
        <v>15150.29627790921</v>
      </c>
      <c r="F65" s="71">
        <f t="shared" si="0"/>
        <v>3.817157036510257</v>
      </c>
      <c r="H65" s="38">
        <v>15150</v>
      </c>
    </row>
    <row r="66" spans="1:8">
      <c r="A66">
        <v>65</v>
      </c>
      <c r="B66">
        <v>4225</v>
      </c>
      <c r="D66">
        <v>64</v>
      </c>
      <c r="E66" s="72">
        <f t="shared" si="1"/>
        <v>15663.074059930161</v>
      </c>
      <c r="F66" s="71">
        <f t="shared" si="0"/>
        <v>3.8239926904126369</v>
      </c>
      <c r="H66" s="38">
        <v>15663</v>
      </c>
    </row>
    <row r="67" spans="1:8">
      <c r="A67">
        <v>66</v>
      </c>
      <c r="B67">
        <v>4356</v>
      </c>
      <c r="D67">
        <v>65</v>
      </c>
      <c r="E67" s="72">
        <f t="shared" si="1"/>
        <v>16184.518507638584</v>
      </c>
      <c r="F67" s="71">
        <f t="shared" ref="F67:F130" si="2">E67/B66</f>
        <v>3.8306552680801382</v>
      </c>
      <c r="H67" s="38">
        <v>16184</v>
      </c>
    </row>
    <row r="68" spans="1:8">
      <c r="A68">
        <v>67</v>
      </c>
      <c r="B68">
        <v>4489</v>
      </c>
      <c r="D68">
        <v>66</v>
      </c>
      <c r="E68" s="72">
        <f t="shared" ref="E68:E131" si="3">40+(D67*D67)+(E67/1.3)</f>
        <v>16714.62962126045</v>
      </c>
      <c r="F68" s="71">
        <f t="shared" si="2"/>
        <v>3.8371509690680554</v>
      </c>
      <c r="H68" s="38">
        <v>16714</v>
      </c>
    </row>
    <row r="69" spans="1:8">
      <c r="A69">
        <v>68</v>
      </c>
      <c r="B69">
        <v>4624</v>
      </c>
      <c r="D69">
        <v>67</v>
      </c>
      <c r="E69" s="72">
        <f t="shared" si="3"/>
        <v>17253.407400969576</v>
      </c>
      <c r="F69" s="71">
        <f t="shared" si="2"/>
        <v>3.8434857208664681</v>
      </c>
      <c r="H69" s="38">
        <v>17253</v>
      </c>
    </row>
    <row r="70" spans="1:8">
      <c r="A70">
        <v>69</v>
      </c>
      <c r="B70">
        <v>4761</v>
      </c>
      <c r="D70">
        <v>68</v>
      </c>
      <c r="E70" s="72">
        <f t="shared" si="3"/>
        <v>17800.851846899674</v>
      </c>
      <c r="F70" s="71">
        <f t="shared" si="2"/>
        <v>3.8496651918035627</v>
      </c>
      <c r="H70" s="38">
        <v>17800</v>
      </c>
    </row>
    <row r="71" spans="1:8">
      <c r="A71">
        <v>70</v>
      </c>
      <c r="B71">
        <v>4900</v>
      </c>
      <c r="D71">
        <v>69</v>
      </c>
      <c r="E71" s="72">
        <f t="shared" si="3"/>
        <v>18356.962959153592</v>
      </c>
      <c r="F71" s="71">
        <f t="shared" si="2"/>
        <v>3.8556948034349068</v>
      </c>
      <c r="H71" s="38">
        <v>18356</v>
      </c>
    </row>
    <row r="72" spans="1:8">
      <c r="A72">
        <v>71</v>
      </c>
      <c r="B72">
        <v>5041</v>
      </c>
      <c r="D72">
        <v>70</v>
      </c>
      <c r="E72" s="72">
        <f t="shared" si="3"/>
        <v>18921.740737810454</v>
      </c>
      <c r="F72" s="71">
        <f t="shared" si="2"/>
        <v>3.8615797424102967</v>
      </c>
      <c r="H72" s="38">
        <v>18921</v>
      </c>
    </row>
    <row r="73" spans="1:8">
      <c r="A73">
        <v>72</v>
      </c>
      <c r="B73">
        <v>5184</v>
      </c>
      <c r="D73">
        <v>71</v>
      </c>
      <c r="E73" s="72">
        <f t="shared" si="3"/>
        <v>19495.18518293112</v>
      </c>
      <c r="F73" s="71">
        <f t="shared" si="2"/>
        <v>3.8673249718173222</v>
      </c>
      <c r="H73" s="38">
        <v>19495</v>
      </c>
    </row>
    <row r="74" spans="1:8">
      <c r="A74">
        <v>73</v>
      </c>
      <c r="B74">
        <v>5329</v>
      </c>
      <c r="D74">
        <v>72</v>
      </c>
      <c r="E74" s="72">
        <f t="shared" si="3"/>
        <v>20077.296294562399</v>
      </c>
      <c r="F74" s="71">
        <f t="shared" si="2"/>
        <v>3.8729352420066356</v>
      </c>
      <c r="H74" s="38">
        <v>20077</v>
      </c>
    </row>
    <row r="75" spans="1:8">
      <c r="A75">
        <v>74</v>
      </c>
      <c r="B75">
        <v>5476</v>
      </c>
      <c r="D75">
        <v>73</v>
      </c>
      <c r="E75" s="72">
        <f t="shared" si="3"/>
        <v>20668.074072740306</v>
      </c>
      <c r="F75" s="71">
        <f t="shared" si="2"/>
        <v>3.8784151009082954</v>
      </c>
      <c r="H75" s="38">
        <v>20668</v>
      </c>
    </row>
    <row r="76" spans="1:8">
      <c r="A76">
        <v>75</v>
      </c>
      <c r="B76">
        <v>5625</v>
      </c>
      <c r="D76">
        <v>74</v>
      </c>
      <c r="E76" s="72">
        <f t="shared" si="3"/>
        <v>21267.518517492543</v>
      </c>
      <c r="F76" s="71">
        <f t="shared" si="2"/>
        <v>3.8837689038518155</v>
      </c>
      <c r="H76" s="38">
        <v>21267</v>
      </c>
    </row>
    <row r="77" spans="1:8">
      <c r="A77">
        <v>76</v>
      </c>
      <c r="B77">
        <v>5776</v>
      </c>
      <c r="D77">
        <v>75</v>
      </c>
      <c r="E77" s="72">
        <f t="shared" si="3"/>
        <v>21875.629628840419</v>
      </c>
      <c r="F77" s="71">
        <f t="shared" si="2"/>
        <v>3.8890008229049635</v>
      </c>
      <c r="H77" s="38">
        <v>21875</v>
      </c>
    </row>
    <row r="78" spans="1:8">
      <c r="A78">
        <v>77</v>
      </c>
      <c r="B78">
        <v>5929</v>
      </c>
      <c r="D78">
        <v>76</v>
      </c>
      <c r="E78" s="72">
        <f t="shared" si="3"/>
        <v>22492.407406800321</v>
      </c>
      <c r="F78" s="71">
        <f t="shared" si="2"/>
        <v>3.8941148557479779</v>
      </c>
      <c r="H78" s="38">
        <v>22492</v>
      </c>
    </row>
    <row r="79" spans="1:8">
      <c r="A79">
        <v>78</v>
      </c>
      <c r="B79">
        <v>6084</v>
      </c>
      <c r="D79">
        <v>77</v>
      </c>
      <c r="E79" s="72">
        <f t="shared" si="3"/>
        <v>23117.851851384861</v>
      </c>
      <c r="F79" s="71">
        <f t="shared" si="2"/>
        <v>3.8991148341010056</v>
      </c>
      <c r="H79" s="38">
        <v>23117</v>
      </c>
    </row>
    <row r="80" spans="1:8">
      <c r="A80">
        <v>79</v>
      </c>
      <c r="B80">
        <v>6241</v>
      </c>
      <c r="D80">
        <v>78</v>
      </c>
      <c r="E80" s="72">
        <f t="shared" si="3"/>
        <v>23751.962962603739</v>
      </c>
      <c r="F80" s="71">
        <f t="shared" si="2"/>
        <v>3.9040044317231652</v>
      </c>
      <c r="H80" s="38">
        <v>23751</v>
      </c>
    </row>
    <row r="81" spans="1:8">
      <c r="A81">
        <v>80</v>
      </c>
      <c r="B81">
        <v>6400</v>
      </c>
      <c r="D81">
        <v>79</v>
      </c>
      <c r="E81" s="72">
        <f t="shared" si="3"/>
        <v>24394.740740464415</v>
      </c>
      <c r="F81" s="71">
        <f t="shared" si="2"/>
        <v>3.9087871720019893</v>
      </c>
      <c r="H81" s="38">
        <v>24394</v>
      </c>
    </row>
    <row r="82" spans="1:8">
      <c r="A82">
        <v>81</v>
      </c>
      <c r="B82">
        <v>6561</v>
      </c>
      <c r="D82" s="67">
        <v>80</v>
      </c>
      <c r="E82" s="72">
        <f t="shared" si="3"/>
        <v>25046.185184972626</v>
      </c>
      <c r="F82" s="71">
        <f t="shared" si="2"/>
        <v>3.9134664351519728</v>
      </c>
      <c r="H82" s="38">
        <v>25046</v>
      </c>
    </row>
    <row r="83" spans="1:8">
      <c r="A83">
        <v>82</v>
      </c>
      <c r="B83">
        <v>6724</v>
      </c>
      <c r="D83">
        <v>81</v>
      </c>
      <c r="E83" s="72">
        <f t="shared" si="3"/>
        <v>25706.29629613279</v>
      </c>
      <c r="F83" s="71">
        <f t="shared" si="2"/>
        <v>3.9180454650408154</v>
      </c>
      <c r="H83" s="38">
        <v>25706</v>
      </c>
    </row>
    <row r="84" spans="1:8">
      <c r="A84">
        <v>83</v>
      </c>
      <c r="B84">
        <v>6889</v>
      </c>
      <c r="D84">
        <v>82</v>
      </c>
      <c r="E84" s="72">
        <f t="shared" si="3"/>
        <v>26375.074073948301</v>
      </c>
      <c r="F84" s="71">
        <f t="shared" si="2"/>
        <v>3.9225273756615557</v>
      </c>
      <c r="H84" s="38">
        <v>26375</v>
      </c>
    </row>
    <row r="85" spans="1:8">
      <c r="A85">
        <v>84</v>
      </c>
      <c r="B85">
        <v>7056</v>
      </c>
      <c r="D85">
        <v>83</v>
      </c>
      <c r="E85" s="72">
        <f t="shared" si="3"/>
        <v>27052.51851842177</v>
      </c>
      <c r="F85" s="71">
        <f t="shared" si="2"/>
        <v>3.9269151572683656</v>
      </c>
      <c r="H85" s="38">
        <v>27052</v>
      </c>
    </row>
    <row r="86" spans="1:8">
      <c r="A86">
        <v>85</v>
      </c>
      <c r="B86">
        <v>7225</v>
      </c>
      <c r="D86">
        <v>84</v>
      </c>
      <c r="E86" s="72">
        <f t="shared" si="3"/>
        <v>27738.629629555206</v>
      </c>
      <c r="F86" s="71">
        <f t="shared" si="2"/>
        <v>3.9312116821931982</v>
      </c>
      <c r="H86" s="38">
        <v>27738</v>
      </c>
    </row>
    <row r="87" spans="1:8">
      <c r="A87">
        <v>86</v>
      </c>
      <c r="B87">
        <v>7396</v>
      </c>
      <c r="D87">
        <v>85</v>
      </c>
      <c r="E87" s="72">
        <f t="shared" si="3"/>
        <v>28433.407407350158</v>
      </c>
      <c r="F87" s="71">
        <f t="shared" si="2"/>
        <v>3.9354197103598834</v>
      </c>
      <c r="H87" s="38">
        <v>28433</v>
      </c>
    </row>
    <row r="88" spans="1:8">
      <c r="A88">
        <v>87</v>
      </c>
      <c r="B88">
        <v>7569</v>
      </c>
      <c r="D88">
        <v>86</v>
      </c>
      <c r="E88" s="72">
        <f t="shared" si="3"/>
        <v>29136.851851807813</v>
      </c>
      <c r="F88" s="71">
        <f t="shared" si="2"/>
        <v>3.9395418945116027</v>
      </c>
      <c r="H88" s="38">
        <v>29136</v>
      </c>
    </row>
    <row r="89" spans="1:8">
      <c r="A89">
        <v>88</v>
      </c>
      <c r="B89">
        <v>7744</v>
      </c>
      <c r="D89">
        <v>87</v>
      </c>
      <c r="E89" s="72">
        <f t="shared" si="3"/>
        <v>29848.962962929087</v>
      </c>
      <c r="F89" s="71">
        <f t="shared" si="2"/>
        <v>3.9435807851670086</v>
      </c>
      <c r="H89" s="38">
        <v>29848</v>
      </c>
    </row>
    <row r="90" spans="1:8">
      <c r="A90">
        <v>89</v>
      </c>
      <c r="B90">
        <v>7921</v>
      </c>
      <c r="D90">
        <v>88</v>
      </c>
      <c r="E90" s="72">
        <f t="shared" si="3"/>
        <v>30569.740740714682</v>
      </c>
      <c r="F90" s="71">
        <f t="shared" si="2"/>
        <v>3.9475388353195613</v>
      </c>
      <c r="H90" s="38">
        <v>30569</v>
      </c>
    </row>
    <row r="91" spans="1:8">
      <c r="A91">
        <v>90</v>
      </c>
      <c r="B91">
        <v>8100</v>
      </c>
      <c r="D91">
        <v>89</v>
      </c>
      <c r="E91" s="72">
        <f t="shared" si="3"/>
        <v>31299.185185165141</v>
      </c>
      <c r="F91" s="71">
        <f t="shared" si="2"/>
        <v>3.9514184048939707</v>
      </c>
      <c r="H91" s="38">
        <v>31299</v>
      </c>
    </row>
    <row r="92" spans="1:8">
      <c r="A92">
        <v>91</v>
      </c>
      <c r="B92">
        <v>8281</v>
      </c>
      <c r="D92">
        <v>90</v>
      </c>
      <c r="E92" s="72">
        <f t="shared" si="3"/>
        <v>32037.296296280878</v>
      </c>
      <c r="F92" s="71">
        <f t="shared" si="2"/>
        <v>3.955221764972948</v>
      </c>
      <c r="H92" s="38">
        <v>32037</v>
      </c>
    </row>
    <row r="93" spans="1:8">
      <c r="A93">
        <v>92</v>
      </c>
      <c r="B93">
        <v>8464</v>
      </c>
      <c r="D93">
        <v>91</v>
      </c>
      <c r="E93" s="72">
        <f t="shared" si="3"/>
        <v>32784.074074062213</v>
      </c>
      <c r="F93" s="71">
        <f t="shared" si="2"/>
        <v>3.9589511018068122</v>
      </c>
      <c r="H93" s="38">
        <v>32784</v>
      </c>
    </row>
    <row r="94" spans="1:8">
      <c r="A94">
        <v>93</v>
      </c>
      <c r="B94">
        <v>8649</v>
      </c>
      <c r="D94">
        <v>92</v>
      </c>
      <c r="E94" s="72">
        <f t="shared" si="3"/>
        <v>33539.518518509394</v>
      </c>
      <c r="F94" s="71">
        <f t="shared" si="2"/>
        <v>3.9626085206178394</v>
      </c>
      <c r="H94" s="38">
        <v>33539</v>
      </c>
    </row>
    <row r="95" spans="1:8">
      <c r="A95">
        <v>94</v>
      </c>
      <c r="B95">
        <v>8836</v>
      </c>
      <c r="D95">
        <v>93</v>
      </c>
      <c r="E95" s="72">
        <f t="shared" si="3"/>
        <v>34303.629629622606</v>
      </c>
      <c r="F95" s="71">
        <f t="shared" si="2"/>
        <v>3.9661960492106147</v>
      </c>
      <c r="H95" s="38">
        <v>34303</v>
      </c>
    </row>
    <row r="96" spans="1:8">
      <c r="A96">
        <v>95</v>
      </c>
      <c r="B96">
        <v>9025</v>
      </c>
      <c r="D96">
        <v>94</v>
      </c>
      <c r="E96" s="72">
        <f t="shared" si="3"/>
        <v>35076.407407402003</v>
      </c>
      <c r="F96" s="71">
        <f t="shared" si="2"/>
        <v>3.9697156413990498</v>
      </c>
      <c r="H96" s="38">
        <v>35076</v>
      </c>
    </row>
    <row r="97" spans="1:8">
      <c r="A97">
        <v>96</v>
      </c>
      <c r="B97">
        <v>9216</v>
      </c>
      <c r="D97">
        <v>95</v>
      </c>
      <c r="E97" s="72">
        <f t="shared" si="3"/>
        <v>35857.851851847692</v>
      </c>
      <c r="F97" s="71">
        <f t="shared" si="2"/>
        <v>3.9731691802601321</v>
      </c>
      <c r="H97" s="38">
        <v>35857</v>
      </c>
    </row>
    <row r="98" spans="1:8">
      <c r="A98">
        <v>97</v>
      </c>
      <c r="B98">
        <v>9409</v>
      </c>
      <c r="D98">
        <v>96</v>
      </c>
      <c r="E98" s="72">
        <f t="shared" si="3"/>
        <v>36647.962962959762</v>
      </c>
      <c r="F98" s="71">
        <f t="shared" si="2"/>
        <v>3.9765584812239325</v>
      </c>
      <c r="H98" s="38">
        <v>36647</v>
      </c>
    </row>
    <row r="99" spans="1:8">
      <c r="A99">
        <v>98</v>
      </c>
      <c r="B99">
        <v>9604</v>
      </c>
      <c r="D99">
        <v>97</v>
      </c>
      <c r="E99" s="72">
        <f t="shared" si="3"/>
        <v>37446.740740738278</v>
      </c>
      <c r="F99" s="71">
        <f t="shared" si="2"/>
        <v>3.979885295008851</v>
      </c>
      <c r="H99" s="38">
        <v>37446</v>
      </c>
    </row>
    <row r="100" spans="1:8">
      <c r="A100">
        <v>99</v>
      </c>
      <c r="B100">
        <v>9801</v>
      </c>
      <c r="D100">
        <v>98</v>
      </c>
      <c r="E100" s="72">
        <f t="shared" si="3"/>
        <v>38254.185185183291</v>
      </c>
      <c r="F100" s="71">
        <f t="shared" si="2"/>
        <v>3.9831513104105882</v>
      </c>
      <c r="H100" s="38">
        <v>38254</v>
      </c>
    </row>
    <row r="101" spans="1:8">
      <c r="A101">
        <v>100</v>
      </c>
      <c r="B101">
        <v>10000</v>
      </c>
      <c r="D101">
        <v>99</v>
      </c>
      <c r="E101" s="72">
        <f t="shared" si="3"/>
        <v>39070.296296294837</v>
      </c>
      <c r="F101" s="71">
        <f t="shared" si="2"/>
        <v>3.9863581569528455</v>
      </c>
      <c r="H101" s="38">
        <v>39070</v>
      </c>
    </row>
    <row r="102" spans="1:8">
      <c r="A102">
        <v>101</v>
      </c>
      <c r="B102">
        <v>10201</v>
      </c>
      <c r="D102" s="67">
        <v>100</v>
      </c>
      <c r="E102" s="72">
        <f t="shared" si="3"/>
        <v>39895.074074072952</v>
      </c>
      <c r="F102" s="71">
        <f t="shared" si="2"/>
        <v>3.9895074074072951</v>
      </c>
      <c r="H102" s="38">
        <v>39895</v>
      </c>
    </row>
    <row r="103" spans="1:8">
      <c r="A103">
        <v>102</v>
      </c>
      <c r="B103">
        <v>10404</v>
      </c>
      <c r="D103">
        <v>101</v>
      </c>
      <c r="E103" s="72">
        <f t="shared" si="3"/>
        <v>40728.518518517652</v>
      </c>
      <c r="F103" s="71">
        <f t="shared" si="2"/>
        <v>3.9926005801899471</v>
      </c>
      <c r="H103" s="38">
        <v>40728</v>
      </c>
    </row>
    <row r="104" spans="1:8">
      <c r="A104">
        <v>103</v>
      </c>
      <c r="B104">
        <v>10609</v>
      </c>
      <c r="D104">
        <v>102</v>
      </c>
      <c r="E104" s="72">
        <f t="shared" si="3"/>
        <v>41570.629629628966</v>
      </c>
      <c r="F104" s="71">
        <f t="shared" si="2"/>
        <v>3.9956391416406158</v>
      </c>
      <c r="H104" s="38">
        <v>41570</v>
      </c>
    </row>
    <row r="105" spans="1:8">
      <c r="A105">
        <v>104</v>
      </c>
      <c r="B105">
        <v>10816</v>
      </c>
      <c r="D105">
        <v>103</v>
      </c>
      <c r="E105" s="72">
        <f t="shared" si="3"/>
        <v>42421.407407406892</v>
      </c>
      <c r="F105" s="71">
        <f t="shared" si="2"/>
        <v>3.9986245081918081</v>
      </c>
      <c r="H105" s="38">
        <v>42421</v>
      </c>
    </row>
    <row r="106" spans="1:8">
      <c r="A106">
        <v>105</v>
      </c>
      <c r="B106">
        <v>11025</v>
      </c>
      <c r="D106">
        <v>104</v>
      </c>
      <c r="E106" s="72">
        <f t="shared" si="3"/>
        <v>43280.851851851454</v>
      </c>
      <c r="F106" s="71">
        <f t="shared" si="2"/>
        <v>4.0015580484330115</v>
      </c>
      <c r="H106" s="38">
        <v>43280</v>
      </c>
    </row>
    <row r="107" spans="1:8">
      <c r="A107">
        <v>106</v>
      </c>
      <c r="B107">
        <v>11236</v>
      </c>
      <c r="D107">
        <v>105</v>
      </c>
      <c r="E107" s="72">
        <f t="shared" si="3"/>
        <v>44148.962962962658</v>
      </c>
      <c r="F107" s="71">
        <f t="shared" si="2"/>
        <v>4.0044410850759782</v>
      </c>
      <c r="H107" s="38">
        <v>44148</v>
      </c>
    </row>
    <row r="108" spans="1:8">
      <c r="A108">
        <v>107</v>
      </c>
      <c r="B108">
        <v>11449</v>
      </c>
      <c r="D108">
        <v>106</v>
      </c>
      <c r="E108" s="72">
        <f t="shared" si="3"/>
        <v>45025.740740740504</v>
      </c>
      <c r="F108" s="71">
        <f t="shared" si="2"/>
        <v>4.0072748968263179</v>
      </c>
      <c r="H108" s="38">
        <v>45025</v>
      </c>
    </row>
    <row r="109" spans="1:8">
      <c r="A109">
        <v>108</v>
      </c>
      <c r="B109">
        <v>11664</v>
      </c>
      <c r="D109">
        <v>107</v>
      </c>
      <c r="E109" s="72">
        <f t="shared" si="3"/>
        <v>45911.185185185001</v>
      </c>
      <c r="F109" s="71">
        <f t="shared" si="2"/>
        <v>4.0100607201663898</v>
      </c>
      <c r="H109" s="38">
        <v>45911</v>
      </c>
    </row>
    <row r="110" spans="1:8">
      <c r="A110">
        <v>109</v>
      </c>
      <c r="B110">
        <v>11881</v>
      </c>
      <c r="D110">
        <v>108</v>
      </c>
      <c r="E110" s="72">
        <f t="shared" si="3"/>
        <v>46805.296296296154</v>
      </c>
      <c r="F110" s="71">
        <f t="shared" si="2"/>
        <v>4.0127997510541968</v>
      </c>
      <c r="H110" s="38">
        <v>46805</v>
      </c>
    </row>
    <row r="111" spans="1:8">
      <c r="A111">
        <v>110</v>
      </c>
      <c r="B111">
        <v>12100</v>
      </c>
      <c r="D111">
        <v>109</v>
      </c>
      <c r="E111" s="72">
        <f t="shared" si="3"/>
        <v>47708.074074073964</v>
      </c>
      <c r="F111" s="71">
        <f t="shared" si="2"/>
        <v>4.0154931465427124</v>
      </c>
      <c r="H111" s="38">
        <v>47708</v>
      </c>
    </row>
    <row r="112" spans="1:8">
      <c r="A112">
        <v>111</v>
      </c>
      <c r="B112">
        <v>12321</v>
      </c>
      <c r="D112">
        <v>110</v>
      </c>
      <c r="E112" s="72">
        <f t="shared" si="3"/>
        <v>48619.518518518431</v>
      </c>
      <c r="F112" s="71">
        <f t="shared" si="2"/>
        <v>4.0181420263238374</v>
      </c>
      <c r="H112" s="38">
        <v>48619</v>
      </c>
    </row>
    <row r="113" spans="1:8">
      <c r="A113">
        <v>112</v>
      </c>
      <c r="B113">
        <v>12544</v>
      </c>
      <c r="D113">
        <v>111</v>
      </c>
      <c r="E113" s="72">
        <f t="shared" si="3"/>
        <v>49539.629629629562</v>
      </c>
      <c r="F113" s="71">
        <f t="shared" si="2"/>
        <v>4.0207474742009222</v>
      </c>
      <c r="H113" s="38">
        <v>49539</v>
      </c>
    </row>
    <row r="114" spans="1:8">
      <c r="A114">
        <v>113</v>
      </c>
      <c r="B114">
        <v>12769</v>
      </c>
      <c r="D114">
        <v>112</v>
      </c>
      <c r="E114" s="72">
        <f t="shared" si="3"/>
        <v>50468.407407407358</v>
      </c>
      <c r="F114" s="71">
        <f t="shared" si="2"/>
        <v>4.0233105394935711</v>
      </c>
      <c r="H114" s="38">
        <v>50468</v>
      </c>
    </row>
    <row r="115" spans="1:8">
      <c r="A115">
        <v>114</v>
      </c>
      <c r="B115">
        <v>12996</v>
      </c>
      <c r="D115">
        <v>113</v>
      </c>
      <c r="E115" s="72">
        <f t="shared" si="3"/>
        <v>51405.85185185181</v>
      </c>
      <c r="F115" s="71">
        <f t="shared" si="2"/>
        <v>4.0258322383782446</v>
      </c>
      <c r="H115" s="38">
        <v>51405</v>
      </c>
    </row>
    <row r="116" spans="1:8">
      <c r="A116">
        <v>115</v>
      </c>
      <c r="B116">
        <v>13225</v>
      </c>
      <c r="D116">
        <v>114</v>
      </c>
      <c r="E116" s="72">
        <f t="shared" si="3"/>
        <v>52351.962962962927</v>
      </c>
      <c r="F116" s="71">
        <f t="shared" si="2"/>
        <v>4.0283135551679692</v>
      </c>
      <c r="H116" s="38">
        <v>52351</v>
      </c>
    </row>
    <row r="117" spans="1:8">
      <c r="A117">
        <v>116</v>
      </c>
      <c r="B117">
        <v>13456</v>
      </c>
      <c r="D117">
        <v>115</v>
      </c>
      <c r="E117" s="72">
        <f t="shared" si="3"/>
        <v>53306.740740740715</v>
      </c>
      <c r="F117" s="71">
        <f t="shared" si="2"/>
        <v>4.0307554435342698</v>
      </c>
      <c r="H117" s="38">
        <v>53306</v>
      </c>
    </row>
    <row r="118" spans="1:8">
      <c r="A118">
        <v>117</v>
      </c>
      <c r="B118">
        <v>13689</v>
      </c>
      <c r="D118">
        <v>116</v>
      </c>
      <c r="E118" s="72">
        <f t="shared" si="3"/>
        <v>54270.185185185168</v>
      </c>
      <c r="F118" s="71">
        <f t="shared" si="2"/>
        <v>4.033158827674284</v>
      </c>
      <c r="H118" s="38">
        <v>54270</v>
      </c>
    </row>
    <row r="119" spans="1:8">
      <c r="A119">
        <v>118</v>
      </c>
      <c r="B119">
        <v>13924</v>
      </c>
      <c r="D119">
        <v>117</v>
      </c>
      <c r="E119" s="72">
        <f t="shared" si="3"/>
        <v>55242.296296296285</v>
      </c>
      <c r="F119" s="71">
        <f t="shared" si="2"/>
        <v>4.035524603425837</v>
      </c>
      <c r="H119" s="38">
        <v>55242</v>
      </c>
    </row>
    <row r="120" spans="1:8">
      <c r="A120">
        <v>119</v>
      </c>
      <c r="B120">
        <v>14161</v>
      </c>
      <c r="D120">
        <v>118</v>
      </c>
      <c r="E120" s="72">
        <f t="shared" si="3"/>
        <v>56223.074074074066</v>
      </c>
      <c r="F120" s="71">
        <f t="shared" si="2"/>
        <v>4.0378536393330986</v>
      </c>
      <c r="H120" s="38">
        <v>56223</v>
      </c>
    </row>
    <row r="121" spans="1:8">
      <c r="A121">
        <v>120</v>
      </c>
      <c r="B121">
        <v>14400</v>
      </c>
      <c r="D121">
        <v>119</v>
      </c>
      <c r="E121" s="72">
        <f t="shared" si="3"/>
        <v>57212.518518518511</v>
      </c>
      <c r="F121" s="71">
        <f t="shared" si="2"/>
        <v>4.0401467776653144</v>
      </c>
      <c r="H121" s="38">
        <v>57212</v>
      </c>
    </row>
    <row r="122" spans="1:8">
      <c r="A122">
        <v>121</v>
      </c>
      <c r="B122">
        <v>14641</v>
      </c>
      <c r="D122">
        <v>120</v>
      </c>
      <c r="E122" s="72">
        <f t="shared" si="3"/>
        <v>58210.62962962962</v>
      </c>
      <c r="F122" s="71">
        <f t="shared" si="2"/>
        <v>4.0424048353909461</v>
      </c>
      <c r="H122" s="38">
        <v>58210</v>
      </c>
    </row>
    <row r="123" spans="1:8">
      <c r="A123">
        <v>122</v>
      </c>
      <c r="B123">
        <v>14884</v>
      </c>
      <c r="D123">
        <v>121</v>
      </c>
      <c r="E123" s="72">
        <f t="shared" si="3"/>
        <v>59217.407407407401</v>
      </c>
      <c r="F123" s="71">
        <f t="shared" si="2"/>
        <v>4.0446286051094464</v>
      </c>
      <c r="H123" s="38">
        <v>59217</v>
      </c>
    </row>
    <row r="124" spans="1:8">
      <c r="A124">
        <v>123</v>
      </c>
      <c r="B124">
        <v>15129</v>
      </c>
      <c r="D124">
        <v>122</v>
      </c>
      <c r="E124" s="72">
        <f t="shared" si="3"/>
        <v>60232.851851851847</v>
      </c>
      <c r="F124" s="71">
        <f t="shared" si="2"/>
        <v>4.0468188559427469</v>
      </c>
      <c r="H124" s="38">
        <v>60232</v>
      </c>
    </row>
    <row r="125" spans="1:8">
      <c r="A125">
        <v>124</v>
      </c>
      <c r="B125">
        <v>15376</v>
      </c>
      <c r="D125">
        <v>123</v>
      </c>
      <c r="E125" s="72">
        <f t="shared" si="3"/>
        <v>61256.962962962956</v>
      </c>
      <c r="F125" s="71">
        <f t="shared" si="2"/>
        <v>4.0489763343884562</v>
      </c>
      <c r="H125" s="38">
        <v>61256</v>
      </c>
    </row>
    <row r="126" spans="1:8">
      <c r="A126">
        <v>125</v>
      </c>
      <c r="B126">
        <v>15625</v>
      </c>
      <c r="D126">
        <v>124</v>
      </c>
      <c r="E126" s="72">
        <f t="shared" si="3"/>
        <v>62289.740740740737</v>
      </c>
      <c r="F126" s="71">
        <f t="shared" si="2"/>
        <v>4.0511017651366243</v>
      </c>
      <c r="H126" s="38">
        <v>62289</v>
      </c>
    </row>
    <row r="127" spans="1:8">
      <c r="A127">
        <v>126</v>
      </c>
      <c r="B127">
        <v>15876</v>
      </c>
      <c r="D127">
        <v>125</v>
      </c>
      <c r="E127" s="72">
        <f t="shared" si="3"/>
        <v>63331.185185185182</v>
      </c>
      <c r="F127" s="71">
        <f t="shared" si="2"/>
        <v>4.0531958518518518</v>
      </c>
      <c r="H127" s="38">
        <v>63331</v>
      </c>
    </row>
    <row r="128" spans="1:8">
      <c r="A128">
        <v>127</v>
      </c>
      <c r="B128">
        <v>16129</v>
      </c>
      <c r="D128">
        <v>126</v>
      </c>
      <c r="E128" s="72">
        <f t="shared" si="3"/>
        <v>64381.296296296292</v>
      </c>
      <c r="F128" s="71">
        <f t="shared" si="2"/>
        <v>4.055259277922417</v>
      </c>
      <c r="H128" s="38">
        <v>64381</v>
      </c>
    </row>
    <row r="129" spans="1:8">
      <c r="A129">
        <v>128</v>
      </c>
      <c r="B129">
        <v>16384</v>
      </c>
      <c r="D129">
        <v>127</v>
      </c>
      <c r="E129" s="72">
        <f t="shared" si="3"/>
        <v>65440.074074074066</v>
      </c>
      <c r="F129" s="71">
        <f t="shared" si="2"/>
        <v>4.0572927071780063</v>
      </c>
      <c r="H129" s="38">
        <v>65440</v>
      </c>
    </row>
    <row r="130" spans="1:8">
      <c r="A130">
        <v>129</v>
      </c>
      <c r="B130">
        <v>16641</v>
      </c>
      <c r="D130">
        <v>128</v>
      </c>
      <c r="E130" s="72">
        <f t="shared" si="3"/>
        <v>66507.518518518511</v>
      </c>
      <c r="F130" s="71">
        <f t="shared" si="2"/>
        <v>4.0592967845775458</v>
      </c>
      <c r="H130" s="38">
        <v>66507</v>
      </c>
    </row>
    <row r="131" spans="1:8">
      <c r="A131">
        <v>130</v>
      </c>
      <c r="B131">
        <v>16900</v>
      </c>
      <c r="D131">
        <v>129</v>
      </c>
      <c r="E131" s="72">
        <f t="shared" si="3"/>
        <v>67583.62962962962</v>
      </c>
      <c r="F131" s="71">
        <f t="shared" ref="F131:F194" si="4">E131/B130</f>
        <v>4.0612721368685545</v>
      </c>
      <c r="H131" s="38">
        <v>67583</v>
      </c>
    </row>
    <row r="132" spans="1:8">
      <c r="A132">
        <v>131</v>
      </c>
      <c r="B132">
        <v>17161</v>
      </c>
      <c r="D132">
        <v>130</v>
      </c>
      <c r="E132" s="72">
        <f t="shared" ref="E132:E195" si="5">40+(D131*D131)+(E131/1.3)</f>
        <v>68668.407407407401</v>
      </c>
      <c r="F132" s="71">
        <f t="shared" si="4"/>
        <v>4.0632193732193729</v>
      </c>
      <c r="H132" s="38">
        <v>68668</v>
      </c>
    </row>
    <row r="133" spans="1:8">
      <c r="A133">
        <v>132</v>
      </c>
      <c r="B133">
        <v>17424</v>
      </c>
      <c r="D133">
        <v>131</v>
      </c>
      <c r="E133" s="72">
        <f t="shared" si="5"/>
        <v>69761.851851851854</v>
      </c>
      <c r="F133" s="71">
        <f t="shared" si="4"/>
        <v>4.0651390858255265</v>
      </c>
      <c r="H133" s="38">
        <v>69761</v>
      </c>
    </row>
    <row r="134" spans="1:8">
      <c r="A134">
        <v>133</v>
      </c>
      <c r="B134">
        <v>17689</v>
      </c>
      <c r="D134">
        <v>132</v>
      </c>
      <c r="E134" s="72">
        <f t="shared" si="5"/>
        <v>70863.962962962964</v>
      </c>
      <c r="F134" s="71">
        <f t="shared" si="4"/>
        <v>4.0670318504914462</v>
      </c>
      <c r="H134" s="38">
        <v>70863</v>
      </c>
    </row>
    <row r="135" spans="1:8">
      <c r="A135">
        <v>134</v>
      </c>
      <c r="B135">
        <v>17956</v>
      </c>
      <c r="D135">
        <v>133</v>
      </c>
      <c r="E135" s="72">
        <f t="shared" si="5"/>
        <v>71974.74074074073</v>
      </c>
      <c r="F135" s="71">
        <f t="shared" si="4"/>
        <v>4.06889822718869</v>
      </c>
      <c r="H135" s="38">
        <v>71974</v>
      </c>
    </row>
    <row r="136" spans="1:8">
      <c r="A136">
        <v>135</v>
      </c>
      <c r="B136">
        <v>18225</v>
      </c>
      <c r="D136">
        <v>134</v>
      </c>
      <c r="E136" s="72">
        <f t="shared" si="5"/>
        <v>73094.185185185168</v>
      </c>
      <c r="F136" s="71">
        <f t="shared" si="4"/>
        <v>4.070738760591734</v>
      </c>
      <c r="H136" s="38">
        <v>73094</v>
      </c>
    </row>
    <row r="137" spans="1:8">
      <c r="A137">
        <v>136</v>
      </c>
      <c r="B137">
        <v>18496</v>
      </c>
      <c r="D137">
        <v>135</v>
      </c>
      <c r="E137" s="72">
        <f t="shared" si="5"/>
        <v>74222.296296296292</v>
      </c>
      <c r="F137" s="71">
        <f t="shared" si="4"/>
        <v>4.0725539805923887</v>
      </c>
      <c r="H137" s="38">
        <v>74222</v>
      </c>
    </row>
    <row r="138" spans="1:8">
      <c r="A138">
        <v>137</v>
      </c>
      <c r="B138">
        <v>18769</v>
      </c>
      <c r="D138">
        <v>136</v>
      </c>
      <c r="E138" s="72">
        <f t="shared" si="5"/>
        <v>75359.074074074073</v>
      </c>
      <c r="F138" s="71">
        <f t="shared" si="4"/>
        <v>4.0743444027937974</v>
      </c>
      <c r="H138" s="38">
        <v>75359</v>
      </c>
    </row>
    <row r="139" spans="1:8">
      <c r="A139">
        <v>138</v>
      </c>
      <c r="B139">
        <v>19044</v>
      </c>
      <c r="D139">
        <v>137</v>
      </c>
      <c r="E139" s="72">
        <f t="shared" si="5"/>
        <v>76504.518518518511</v>
      </c>
      <c r="F139" s="71">
        <f t="shared" si="4"/>
        <v>4.0761105289849491</v>
      </c>
      <c r="H139" s="38">
        <v>76504</v>
      </c>
    </row>
    <row r="140" spans="1:8">
      <c r="A140">
        <v>139</v>
      </c>
      <c r="B140">
        <v>19321</v>
      </c>
      <c r="D140">
        <v>138</v>
      </c>
      <c r="E140" s="72">
        <f t="shared" si="5"/>
        <v>77658.62962962962</v>
      </c>
      <c r="F140" s="71">
        <f t="shared" si="4"/>
        <v>4.0778528475965983</v>
      </c>
      <c r="H140" s="38">
        <v>77658</v>
      </c>
    </row>
    <row r="141" spans="1:8">
      <c r="A141">
        <v>140</v>
      </c>
      <c r="B141">
        <v>19600</v>
      </c>
      <c r="D141">
        <v>139</v>
      </c>
      <c r="E141" s="72">
        <f t="shared" si="5"/>
        <v>78821.407407407401</v>
      </c>
      <c r="F141" s="71">
        <f t="shared" si="4"/>
        <v>4.0795718341394025</v>
      </c>
      <c r="H141" s="38">
        <v>78821</v>
      </c>
    </row>
    <row r="142" spans="1:8">
      <c r="A142">
        <v>141</v>
      </c>
      <c r="B142">
        <v>19881</v>
      </c>
      <c r="D142" s="67">
        <v>140</v>
      </c>
      <c r="E142" s="72">
        <f t="shared" si="5"/>
        <v>79992.851851851854</v>
      </c>
      <c r="F142" s="71">
        <f t="shared" si="4"/>
        <v>4.0812679516250947</v>
      </c>
      <c r="H142" s="38">
        <v>79992</v>
      </c>
    </row>
    <row r="143" spans="1:8">
      <c r="A143">
        <v>142</v>
      </c>
      <c r="B143">
        <v>20164</v>
      </c>
      <c r="D143">
        <v>141</v>
      </c>
      <c r="E143" s="72">
        <f t="shared" si="5"/>
        <v>81172.962962962964</v>
      </c>
      <c r="F143" s="71">
        <f t="shared" si="4"/>
        <v>4.0829416509714278</v>
      </c>
      <c r="H143" s="38">
        <v>81172</v>
      </c>
    </row>
    <row r="144" spans="1:8">
      <c r="A144">
        <v>143</v>
      </c>
      <c r="B144">
        <v>20449</v>
      </c>
      <c r="D144">
        <v>142</v>
      </c>
      <c r="E144" s="72">
        <f t="shared" si="5"/>
        <v>82361.74074074073</v>
      </c>
      <c r="F144" s="71">
        <f t="shared" si="4"/>
        <v>4.0845933713916249</v>
      </c>
      <c r="H144" s="38">
        <v>82361</v>
      </c>
    </row>
    <row r="145" spans="1:8">
      <c r="A145">
        <v>144</v>
      </c>
      <c r="B145">
        <v>20736</v>
      </c>
      <c r="D145">
        <v>143</v>
      </c>
      <c r="E145" s="72">
        <f t="shared" si="5"/>
        <v>83559.185185185168</v>
      </c>
      <c r="F145" s="71">
        <f t="shared" si="4"/>
        <v>4.0862235407689944</v>
      </c>
      <c r="H145" s="38">
        <v>83559</v>
      </c>
    </row>
    <row r="146" spans="1:8">
      <c r="A146">
        <v>145</v>
      </c>
      <c r="B146">
        <v>21025</v>
      </c>
      <c r="D146">
        <v>144</v>
      </c>
      <c r="E146" s="72">
        <f t="shared" si="5"/>
        <v>84765.296296296277</v>
      </c>
      <c r="F146" s="71">
        <f t="shared" si="4"/>
        <v>4.0878325760173748</v>
      </c>
      <c r="H146" s="38">
        <v>84765</v>
      </c>
    </row>
    <row r="147" spans="1:8">
      <c r="A147">
        <v>146</v>
      </c>
      <c r="B147">
        <v>21316</v>
      </c>
      <c r="D147">
        <v>145</v>
      </c>
      <c r="E147" s="72">
        <f t="shared" si="5"/>
        <v>85980.074074074058</v>
      </c>
      <c r="F147" s="71">
        <f t="shared" si="4"/>
        <v>4.0894208834280175</v>
      </c>
      <c r="H147" s="38">
        <v>85980</v>
      </c>
    </row>
    <row r="148" spans="1:8">
      <c r="A148">
        <v>147</v>
      </c>
      <c r="B148">
        <v>21609</v>
      </c>
      <c r="D148">
        <v>146</v>
      </c>
      <c r="E148" s="72">
        <f t="shared" si="5"/>
        <v>87203.518518518511</v>
      </c>
      <c r="F148" s="71">
        <f t="shared" si="4"/>
        <v>4.0909888590034953</v>
      </c>
      <c r="H148" s="38">
        <v>87203</v>
      </c>
    </row>
    <row r="149" spans="1:8">
      <c r="A149">
        <v>148</v>
      </c>
      <c r="B149">
        <v>21904</v>
      </c>
      <c r="D149">
        <v>147</v>
      </c>
      <c r="E149" s="72">
        <f t="shared" si="5"/>
        <v>88435.62962962962</v>
      </c>
      <c r="F149" s="71">
        <f t="shared" si="4"/>
        <v>4.0925368887791951</v>
      </c>
      <c r="H149" s="38">
        <v>88435</v>
      </c>
    </row>
    <row r="150" spans="1:8">
      <c r="A150">
        <v>149</v>
      </c>
      <c r="B150">
        <v>22201</v>
      </c>
      <c r="D150">
        <v>148</v>
      </c>
      <c r="E150" s="72">
        <f t="shared" si="5"/>
        <v>89676.407407407401</v>
      </c>
      <c r="F150" s="71">
        <f t="shared" si="4"/>
        <v>4.0940653491329169</v>
      </c>
      <c r="H150" s="38">
        <v>89676</v>
      </c>
    </row>
    <row r="151" spans="1:8">
      <c r="A151">
        <v>150</v>
      </c>
      <c r="B151">
        <v>22500</v>
      </c>
      <c r="D151">
        <v>149</v>
      </c>
      <c r="E151" s="72">
        <f t="shared" si="5"/>
        <v>90925.851851851839</v>
      </c>
      <c r="F151" s="71">
        <f t="shared" si="4"/>
        <v>4.0955746070830967</v>
      </c>
      <c r="H151" s="38">
        <v>90925</v>
      </c>
    </row>
    <row r="152" spans="1:8">
      <c r="A152">
        <v>151</v>
      </c>
      <c r="B152">
        <v>22801</v>
      </c>
      <c r="D152">
        <v>150</v>
      </c>
      <c r="E152" s="72">
        <f t="shared" si="5"/>
        <v>92183.962962962949</v>
      </c>
      <c r="F152" s="71">
        <f t="shared" si="4"/>
        <v>4.0970650205761308</v>
      </c>
      <c r="H152" s="38">
        <v>92183</v>
      </c>
    </row>
    <row r="153" spans="1:8">
      <c r="A153">
        <v>152</v>
      </c>
      <c r="B153">
        <v>23104</v>
      </c>
      <c r="D153">
        <v>151</v>
      </c>
      <c r="E153" s="72">
        <f t="shared" si="5"/>
        <v>93450.74074074073</v>
      </c>
      <c r="F153" s="71">
        <f t="shared" si="4"/>
        <v>4.0985369387632442</v>
      </c>
      <c r="H153" s="38">
        <v>93450</v>
      </c>
    </row>
    <row r="154" spans="1:8">
      <c r="A154">
        <v>153</v>
      </c>
      <c r="B154">
        <v>23409</v>
      </c>
      <c r="D154">
        <v>152</v>
      </c>
      <c r="E154" s="72">
        <f t="shared" si="5"/>
        <v>94726.185185185168</v>
      </c>
      <c r="F154" s="71">
        <f t="shared" si="4"/>
        <v>4.0999907022673634</v>
      </c>
      <c r="H154" s="38">
        <v>94726</v>
      </c>
    </row>
    <row r="155" spans="1:8">
      <c r="A155">
        <v>154</v>
      </c>
      <c r="B155">
        <v>23716</v>
      </c>
      <c r="D155">
        <v>153</v>
      </c>
      <c r="E155" s="72">
        <f t="shared" si="5"/>
        <v>96010.296296296277</v>
      </c>
      <c r="F155" s="71">
        <f t="shared" si="4"/>
        <v>4.1014266434403979</v>
      </c>
      <c r="H155" s="38">
        <v>96010</v>
      </c>
    </row>
    <row r="156" spans="1:8">
      <c r="A156">
        <v>155</v>
      </c>
      <c r="B156">
        <v>24025</v>
      </c>
      <c r="D156">
        <v>154</v>
      </c>
      <c r="E156" s="72">
        <f t="shared" si="5"/>
        <v>97303.074074074058</v>
      </c>
      <c r="F156" s="71">
        <f t="shared" si="4"/>
        <v>4.1028450866113193</v>
      </c>
      <c r="H156" s="38">
        <v>97303</v>
      </c>
    </row>
    <row r="157" spans="1:8">
      <c r="A157">
        <v>156</v>
      </c>
      <c r="B157">
        <v>24336</v>
      </c>
      <c r="D157">
        <v>155</v>
      </c>
      <c r="E157" s="72">
        <f t="shared" si="5"/>
        <v>98604.518518518511</v>
      </c>
      <c r="F157" s="71">
        <f t="shared" si="4"/>
        <v>4.1042463483254323</v>
      </c>
      <c r="H157" s="38">
        <v>98604</v>
      </c>
    </row>
    <row r="158" spans="1:8">
      <c r="A158">
        <v>157</v>
      </c>
      <c r="B158">
        <v>24649</v>
      </c>
      <c r="D158">
        <v>156</v>
      </c>
      <c r="E158" s="72">
        <f t="shared" si="5"/>
        <v>99914.62962962962</v>
      </c>
      <c r="F158" s="71">
        <f t="shared" si="4"/>
        <v>4.1056307375751819</v>
      </c>
      <c r="H158" s="38">
        <v>99914</v>
      </c>
    </row>
    <row r="159" spans="1:8">
      <c r="A159">
        <v>158</v>
      </c>
      <c r="B159">
        <v>24964</v>
      </c>
      <c r="D159">
        <v>157</v>
      </c>
      <c r="E159" s="72">
        <f t="shared" si="5"/>
        <v>101233.4074074074</v>
      </c>
      <c r="F159" s="71">
        <f t="shared" si="4"/>
        <v>4.106998556022857</v>
      </c>
      <c r="H159" s="38">
        <v>101233</v>
      </c>
    </row>
    <row r="160" spans="1:8">
      <c r="A160">
        <v>159</v>
      </c>
      <c r="B160">
        <v>25281</v>
      </c>
      <c r="D160">
        <v>158</v>
      </c>
      <c r="E160" s="72">
        <f t="shared" si="5"/>
        <v>102560.85185185184</v>
      </c>
      <c r="F160" s="71">
        <f t="shared" si="4"/>
        <v>4.1083500982155039</v>
      </c>
      <c r="H160" s="38">
        <v>102560</v>
      </c>
    </row>
    <row r="161" spans="1:8">
      <c r="A161">
        <v>160</v>
      </c>
      <c r="B161">
        <v>25600</v>
      </c>
      <c r="D161">
        <v>159</v>
      </c>
      <c r="E161" s="72">
        <f t="shared" si="5"/>
        <v>103896.96296296295</v>
      </c>
      <c r="F161" s="71">
        <f t="shared" si="4"/>
        <v>4.1096856517923719</v>
      </c>
      <c r="H161" s="38">
        <v>103896</v>
      </c>
    </row>
    <row r="162" spans="1:8">
      <c r="A162">
        <v>161</v>
      </c>
      <c r="B162">
        <v>25921</v>
      </c>
      <c r="D162">
        <v>160</v>
      </c>
      <c r="E162" s="72">
        <f t="shared" si="5"/>
        <v>105241.74074074073</v>
      </c>
      <c r="F162" s="71">
        <f t="shared" si="4"/>
        <v>4.1110054976851851</v>
      </c>
      <c r="H162" s="38">
        <v>105241</v>
      </c>
    </row>
    <row r="163" spans="1:8">
      <c r="A163">
        <v>162</v>
      </c>
      <c r="B163">
        <v>26244</v>
      </c>
      <c r="D163">
        <v>161</v>
      </c>
      <c r="E163" s="72">
        <f t="shared" si="5"/>
        <v>106595.18518518517</v>
      </c>
      <c r="F163" s="71">
        <f t="shared" si="4"/>
        <v>4.1123099103115299</v>
      </c>
      <c r="H163" s="38">
        <v>106595</v>
      </c>
    </row>
    <row r="164" spans="1:8">
      <c r="A164">
        <v>163</v>
      </c>
      <c r="B164">
        <v>26569</v>
      </c>
      <c r="D164">
        <v>162</v>
      </c>
      <c r="E164" s="72">
        <f t="shared" si="5"/>
        <v>107957.29629629628</v>
      </c>
      <c r="F164" s="71">
        <f t="shared" si="4"/>
        <v>4.113599157761632</v>
      </c>
      <c r="H164" s="38">
        <v>107957</v>
      </c>
    </row>
    <row r="165" spans="1:8">
      <c r="A165">
        <v>164</v>
      </c>
      <c r="B165">
        <v>26896</v>
      </c>
      <c r="D165">
        <v>163</v>
      </c>
      <c r="E165" s="72">
        <f t="shared" si="5"/>
        <v>109328.07407407406</v>
      </c>
      <c r="F165" s="71">
        <f t="shared" si="4"/>
        <v>4.1148735019787743</v>
      </c>
      <c r="H165" s="38">
        <v>109328</v>
      </c>
    </row>
    <row r="166" spans="1:8">
      <c r="A166">
        <v>165</v>
      </c>
      <c r="B166">
        <v>27225</v>
      </c>
      <c r="D166">
        <v>164</v>
      </c>
      <c r="E166" s="72">
        <f t="shared" si="5"/>
        <v>110707.5185185185</v>
      </c>
      <c r="F166" s="71">
        <f t="shared" si="4"/>
        <v>4.116133198933615</v>
      </c>
      <c r="H166" s="38">
        <v>110707</v>
      </c>
    </row>
    <row r="167" spans="1:8">
      <c r="A167">
        <v>166</v>
      </c>
      <c r="B167">
        <v>27556</v>
      </c>
      <c r="D167">
        <v>165</v>
      </c>
      <c r="E167" s="72">
        <f t="shared" si="5"/>
        <v>112095.62962962961</v>
      </c>
      <c r="F167" s="71">
        <f t="shared" si="4"/>
        <v>4.1173784987926396</v>
      </c>
      <c r="H167" s="38">
        <v>112095</v>
      </c>
    </row>
    <row r="168" spans="1:8">
      <c r="A168">
        <v>167</v>
      </c>
      <c r="B168">
        <v>27889</v>
      </c>
      <c r="D168">
        <v>166</v>
      </c>
      <c r="E168" s="72">
        <f t="shared" si="5"/>
        <v>113492.40740740739</v>
      </c>
      <c r="F168" s="71">
        <f t="shared" si="4"/>
        <v>4.1186096460809765</v>
      </c>
      <c r="H168" s="38">
        <v>113492</v>
      </c>
    </row>
    <row r="169" spans="1:8">
      <c r="A169">
        <v>168</v>
      </c>
      <c r="B169">
        <v>28224</v>
      </c>
      <c r="D169">
        <v>167</v>
      </c>
      <c r="E169" s="72">
        <f t="shared" si="5"/>
        <v>114897.85185185184</v>
      </c>
      <c r="F169" s="71">
        <f t="shared" si="4"/>
        <v>4.1198268798397875</v>
      </c>
      <c r="H169" s="38">
        <v>114897</v>
      </c>
    </row>
    <row r="170" spans="1:8">
      <c r="A170">
        <v>169</v>
      </c>
      <c r="B170">
        <v>28561</v>
      </c>
      <c r="D170">
        <v>168</v>
      </c>
      <c r="E170" s="72">
        <f t="shared" si="5"/>
        <v>116311.96296296295</v>
      </c>
      <c r="F170" s="71">
        <f t="shared" si="4"/>
        <v>4.1210304337784489</v>
      </c>
      <c r="H170" s="38">
        <v>116311</v>
      </c>
    </row>
    <row r="171" spans="1:8">
      <c r="A171">
        <v>170</v>
      </c>
      <c r="B171">
        <v>28900</v>
      </c>
      <c r="D171">
        <v>169</v>
      </c>
      <c r="E171" s="72">
        <f t="shared" si="5"/>
        <v>117734.74074074073</v>
      </c>
      <c r="F171" s="71">
        <f t="shared" si="4"/>
        <v>4.122220536421719</v>
      </c>
      <c r="H171" s="38">
        <v>117734</v>
      </c>
    </row>
    <row r="172" spans="1:8">
      <c r="A172">
        <v>171</v>
      </c>
      <c r="B172">
        <v>29241</v>
      </c>
      <c r="D172">
        <v>170</v>
      </c>
      <c r="E172" s="72">
        <f t="shared" si="5"/>
        <v>119166.18518518517</v>
      </c>
      <c r="F172" s="71">
        <f t="shared" si="4"/>
        <v>4.1233974112520819</v>
      </c>
      <c r="H172" s="38">
        <v>119166</v>
      </c>
    </row>
    <row r="173" spans="1:8">
      <c r="A173">
        <v>172</v>
      </c>
      <c r="B173">
        <v>29584</v>
      </c>
      <c r="D173">
        <v>171</v>
      </c>
      <c r="E173" s="72">
        <f t="shared" si="5"/>
        <v>120606.29629629628</v>
      </c>
      <c r="F173" s="71">
        <f t="shared" si="4"/>
        <v>4.1245612768474498</v>
      </c>
      <c r="H173" s="38">
        <v>120606</v>
      </c>
    </row>
    <row r="174" spans="1:8">
      <c r="A174">
        <v>173</v>
      </c>
      <c r="B174">
        <v>29929</v>
      </c>
      <c r="D174">
        <v>172</v>
      </c>
      <c r="E174" s="72">
        <f t="shared" si="5"/>
        <v>122055.07407407406</v>
      </c>
      <c r="F174" s="71">
        <f t="shared" si="4"/>
        <v>4.1257123470144013</v>
      </c>
      <c r="H174" s="38">
        <v>122055</v>
      </c>
    </row>
    <row r="175" spans="1:8">
      <c r="A175">
        <v>174</v>
      </c>
      <c r="B175">
        <v>30276</v>
      </c>
      <c r="D175">
        <v>173</v>
      </c>
      <c r="E175" s="72">
        <f t="shared" si="5"/>
        <v>123512.5185185185</v>
      </c>
      <c r="F175" s="71">
        <f t="shared" si="4"/>
        <v>4.1268508309171201</v>
      </c>
      <c r="H175" s="38">
        <v>123512</v>
      </c>
    </row>
    <row r="176" spans="1:8">
      <c r="A176">
        <v>175</v>
      </c>
      <c r="B176">
        <v>30625</v>
      </c>
      <c r="D176">
        <v>174</v>
      </c>
      <c r="E176" s="72">
        <f t="shared" si="5"/>
        <v>124978.62962962961</v>
      </c>
      <c r="F176" s="71">
        <f t="shared" si="4"/>
        <v>4.1279769332021932</v>
      </c>
      <c r="H176" s="38">
        <v>124978</v>
      </c>
    </row>
    <row r="177" spans="1:8">
      <c r="A177">
        <v>176</v>
      </c>
      <c r="B177">
        <v>30976</v>
      </c>
      <c r="D177">
        <v>175</v>
      </c>
      <c r="E177" s="72">
        <f t="shared" si="5"/>
        <v>126453.40740740739</v>
      </c>
      <c r="F177" s="71">
        <f t="shared" si="4"/>
        <v>4.1290908541194247</v>
      </c>
      <c r="H177" s="38">
        <v>126453</v>
      </c>
    </row>
    <row r="178" spans="1:8">
      <c r="A178">
        <v>177</v>
      </c>
      <c r="B178">
        <v>31329</v>
      </c>
      <c r="D178">
        <v>176</v>
      </c>
      <c r="E178" s="72">
        <f t="shared" si="5"/>
        <v>127936.85185185184</v>
      </c>
      <c r="F178" s="71">
        <f t="shared" si="4"/>
        <v>4.1301927896388122</v>
      </c>
      <c r="H178" s="38">
        <v>127936</v>
      </c>
    </row>
    <row r="179" spans="1:8">
      <c r="A179">
        <v>178</v>
      </c>
      <c r="B179">
        <v>31684</v>
      </c>
      <c r="D179">
        <v>177</v>
      </c>
      <c r="E179" s="72">
        <f t="shared" si="5"/>
        <v>129428.96296296295</v>
      </c>
      <c r="F179" s="71">
        <f t="shared" si="4"/>
        <v>4.1312829315638213</v>
      </c>
      <c r="H179" s="38">
        <v>129428</v>
      </c>
    </row>
    <row r="180" spans="1:8">
      <c r="A180">
        <v>179</v>
      </c>
      <c r="B180">
        <v>32041</v>
      </c>
      <c r="D180">
        <v>178</v>
      </c>
      <c r="E180" s="72">
        <f t="shared" si="5"/>
        <v>130929.74074074073</v>
      </c>
      <c r="F180" s="71">
        <f t="shared" si="4"/>
        <v>4.132361467641104</v>
      </c>
      <c r="H180" s="38">
        <v>130929</v>
      </c>
    </row>
    <row r="181" spans="1:8">
      <c r="A181">
        <v>180</v>
      </c>
      <c r="B181">
        <v>32400</v>
      </c>
      <c r="D181">
        <v>179</v>
      </c>
      <c r="E181" s="72">
        <f t="shared" si="5"/>
        <v>132439.18518518517</v>
      </c>
      <c r="F181" s="71">
        <f t="shared" si="4"/>
        <v>4.1334285816667755</v>
      </c>
      <c r="H181" s="38">
        <v>132439</v>
      </c>
    </row>
    <row r="182" spans="1:8">
      <c r="A182">
        <v>181</v>
      </c>
      <c r="B182">
        <v>32761</v>
      </c>
      <c r="D182" s="67">
        <v>180</v>
      </c>
      <c r="E182" s="72">
        <f t="shared" si="5"/>
        <v>133957.29629629629</v>
      </c>
      <c r="F182" s="71">
        <f t="shared" si="4"/>
        <v>4.1344844535893914</v>
      </c>
      <c r="H182" s="38">
        <v>133957</v>
      </c>
    </row>
    <row r="183" spans="1:8">
      <c r="A183">
        <v>182</v>
      </c>
      <c r="B183">
        <v>33124</v>
      </c>
      <c r="D183">
        <v>181</v>
      </c>
      <c r="E183" s="72">
        <f t="shared" si="5"/>
        <v>135484.07407407407</v>
      </c>
      <c r="F183" s="71">
        <f t="shared" si="4"/>
        <v>4.1355292596097213</v>
      </c>
      <c r="H183" s="38">
        <v>135484</v>
      </c>
    </row>
    <row r="184" spans="1:8">
      <c r="A184">
        <v>183</v>
      </c>
      <c r="B184">
        <v>33489</v>
      </c>
      <c r="D184">
        <v>182</v>
      </c>
      <c r="E184" s="72">
        <f t="shared" si="5"/>
        <v>137019.51851851851</v>
      </c>
      <c r="F184" s="71">
        <f t="shared" si="4"/>
        <v>4.1365631722774578</v>
      </c>
      <c r="H184" s="38">
        <v>137019</v>
      </c>
    </row>
    <row r="185" spans="1:8">
      <c r="A185">
        <v>184</v>
      </c>
      <c r="B185">
        <v>33856</v>
      </c>
      <c r="D185">
        <v>183</v>
      </c>
      <c r="E185" s="72">
        <f t="shared" si="5"/>
        <v>138563.62962962961</v>
      </c>
      <c r="F185" s="71">
        <f t="shared" si="4"/>
        <v>4.1375863605849563</v>
      </c>
      <c r="H185" s="38">
        <v>138563</v>
      </c>
    </row>
    <row r="186" spans="1:8">
      <c r="A186">
        <v>185</v>
      </c>
      <c r="B186">
        <v>34225</v>
      </c>
      <c r="D186">
        <v>184</v>
      </c>
      <c r="E186" s="72">
        <f t="shared" si="5"/>
        <v>140116.40740740739</v>
      </c>
      <c r="F186" s="71">
        <f t="shared" si="4"/>
        <v>4.1385989900581102</v>
      </c>
      <c r="H186" s="38">
        <v>140116</v>
      </c>
    </row>
    <row r="187" spans="1:8">
      <c r="A187">
        <v>186</v>
      </c>
      <c r="B187">
        <v>34596</v>
      </c>
      <c r="D187">
        <v>185</v>
      </c>
      <c r="E187" s="72">
        <f t="shared" si="5"/>
        <v>141677.85185185185</v>
      </c>
      <c r="F187" s="71">
        <f t="shared" si="4"/>
        <v>4.1396012228444663</v>
      </c>
      <c r="H187" s="38">
        <v>141677</v>
      </c>
    </row>
    <row r="188" spans="1:8">
      <c r="A188">
        <v>187</v>
      </c>
      <c r="B188">
        <v>34969</v>
      </c>
      <c r="D188">
        <v>186</v>
      </c>
      <c r="E188" s="72">
        <f t="shared" si="5"/>
        <v>143247.96296296298</v>
      </c>
      <c r="F188" s="71">
        <f t="shared" si="4"/>
        <v>4.140593217798676</v>
      </c>
      <c r="H188" s="38">
        <v>143247</v>
      </c>
    </row>
    <row r="189" spans="1:8">
      <c r="A189">
        <v>188</v>
      </c>
      <c r="B189">
        <v>35344</v>
      </c>
      <c r="D189">
        <v>187</v>
      </c>
      <c r="E189" s="72">
        <f t="shared" si="5"/>
        <v>144826.74074074073</v>
      </c>
      <c r="F189" s="71">
        <f t="shared" si="4"/>
        <v>4.1415751305653785</v>
      </c>
      <c r="H189" s="38">
        <v>144826</v>
      </c>
    </row>
    <row r="190" spans="1:8">
      <c r="A190">
        <v>189</v>
      </c>
      <c r="B190">
        <v>35721</v>
      </c>
      <c r="D190">
        <v>188</v>
      </c>
      <c r="E190" s="72">
        <f t="shared" si="5"/>
        <v>146414.18518518517</v>
      </c>
      <c r="F190" s="71">
        <f t="shared" si="4"/>
        <v>4.1425471136596075</v>
      </c>
      <c r="H190" s="38">
        <v>146414</v>
      </c>
    </row>
    <row r="191" spans="1:8">
      <c r="A191">
        <v>190</v>
      </c>
      <c r="B191">
        <v>36100</v>
      </c>
      <c r="D191">
        <v>189</v>
      </c>
      <c r="E191" s="72">
        <f t="shared" si="5"/>
        <v>148010.29629629629</v>
      </c>
      <c r="F191" s="71">
        <f t="shared" si="4"/>
        <v>4.1435093165447858</v>
      </c>
      <c r="H191" s="38">
        <v>148010</v>
      </c>
    </row>
    <row r="192" spans="1:8">
      <c r="A192">
        <v>191</v>
      </c>
      <c r="B192">
        <v>36481</v>
      </c>
      <c r="D192">
        <v>190</v>
      </c>
      <c r="E192" s="72">
        <f t="shared" si="5"/>
        <v>149615.07407407407</v>
      </c>
      <c r="F192" s="71">
        <f t="shared" si="4"/>
        <v>4.1444618857084228</v>
      </c>
      <c r="H192" s="38">
        <v>149615</v>
      </c>
    </row>
    <row r="193" spans="1:8">
      <c r="A193">
        <v>192</v>
      </c>
      <c r="B193">
        <v>36864</v>
      </c>
      <c r="D193">
        <v>191</v>
      </c>
      <c r="E193" s="72">
        <f t="shared" si="5"/>
        <v>151228.51851851851</v>
      </c>
      <c r="F193" s="71">
        <f t="shared" si="4"/>
        <v>4.1454049647355751</v>
      </c>
      <c r="H193" s="38">
        <v>151228</v>
      </c>
    </row>
    <row r="194" spans="1:8">
      <c r="A194">
        <v>193</v>
      </c>
      <c r="B194">
        <v>37249</v>
      </c>
      <c r="D194">
        <v>192</v>
      </c>
      <c r="E194" s="72">
        <f t="shared" si="5"/>
        <v>152850.62962962961</v>
      </c>
      <c r="F194" s="71">
        <f t="shared" si="4"/>
        <v>4.1463386943801437</v>
      </c>
      <c r="H194" s="38">
        <v>152850</v>
      </c>
    </row>
    <row r="195" spans="1:8">
      <c r="A195">
        <v>194</v>
      </c>
      <c r="B195">
        <v>37636</v>
      </c>
      <c r="D195">
        <v>193</v>
      </c>
      <c r="E195" s="72">
        <f t="shared" si="5"/>
        <v>154481.40740740739</v>
      </c>
      <c r="F195" s="71">
        <f t="shared" ref="F195:F258" si="6">E195/B194</f>
        <v>4.1472632126340949</v>
      </c>
      <c r="H195" s="38">
        <v>154481</v>
      </c>
    </row>
    <row r="196" spans="1:8">
      <c r="A196">
        <v>195</v>
      </c>
      <c r="B196">
        <v>38025</v>
      </c>
      <c r="D196">
        <v>194</v>
      </c>
      <c r="E196" s="72">
        <f t="shared" ref="E196:E259" si="7">40+(D195*D195)+(E195/1.3)</f>
        <v>156120.85185185182</v>
      </c>
      <c r="F196" s="71">
        <f t="shared" si="6"/>
        <v>4.14817865479466</v>
      </c>
      <c r="H196" s="38">
        <v>156120</v>
      </c>
    </row>
    <row r="197" spans="1:8">
      <c r="A197">
        <v>196</v>
      </c>
      <c r="B197">
        <v>38416</v>
      </c>
      <c r="D197">
        <v>195</v>
      </c>
      <c r="E197" s="72">
        <f t="shared" si="7"/>
        <v>157768.96296296292</v>
      </c>
      <c r="F197" s="71">
        <f t="shared" si="6"/>
        <v>4.1490851535295965</v>
      </c>
      <c r="H197" s="38">
        <v>157768</v>
      </c>
    </row>
    <row r="198" spans="1:8">
      <c r="A198">
        <v>197</v>
      </c>
      <c r="B198">
        <v>38809</v>
      </c>
      <c r="D198">
        <v>196</v>
      </c>
      <c r="E198" s="72">
        <f t="shared" si="7"/>
        <v>159425.7407407407</v>
      </c>
      <c r="F198" s="71">
        <f t="shared" si="6"/>
        <v>4.1499828389405637</v>
      </c>
      <c r="H198" s="38">
        <v>159425</v>
      </c>
    </row>
    <row r="199" spans="1:8">
      <c r="A199">
        <v>198</v>
      </c>
      <c r="B199">
        <v>39204</v>
      </c>
      <c r="D199">
        <v>197</v>
      </c>
      <c r="E199" s="72">
        <f t="shared" si="7"/>
        <v>161091.18518518517</v>
      </c>
      <c r="F199" s="71">
        <f t="shared" si="6"/>
        <v>4.1508718386246795</v>
      </c>
      <c r="H199" s="38">
        <v>161091</v>
      </c>
    </row>
    <row r="200" spans="1:8">
      <c r="A200">
        <v>199</v>
      </c>
      <c r="B200">
        <v>39601</v>
      </c>
      <c r="D200">
        <v>198</v>
      </c>
      <c r="E200" s="72">
        <f t="shared" si="7"/>
        <v>162765.29629629629</v>
      </c>
      <c r="F200" s="71">
        <f t="shared" si="6"/>
        <v>4.1517522777343201</v>
      </c>
      <c r="H200" s="38">
        <v>162765</v>
      </c>
    </row>
    <row r="201" spans="1:8">
      <c r="A201">
        <v>200</v>
      </c>
      <c r="B201">
        <v>40000</v>
      </c>
      <c r="D201">
        <v>199</v>
      </c>
      <c r="E201" s="72">
        <f t="shared" si="7"/>
        <v>164448.07407407407</v>
      </c>
      <c r="F201" s="71">
        <f t="shared" si="6"/>
        <v>4.1526242790352281</v>
      </c>
      <c r="H201" s="38">
        <v>164448</v>
      </c>
    </row>
    <row r="202" spans="1:8">
      <c r="A202">
        <v>201</v>
      </c>
      <c r="B202">
        <v>40401</v>
      </c>
      <c r="D202">
        <v>200</v>
      </c>
      <c r="E202" s="72">
        <f t="shared" si="7"/>
        <v>166139.51851851851</v>
      </c>
      <c r="F202" s="71">
        <f t="shared" si="6"/>
        <v>4.1534879629629629</v>
      </c>
      <c r="H202" s="38">
        <v>166139</v>
      </c>
    </row>
    <row r="203" spans="1:8">
      <c r="A203">
        <v>202</v>
      </c>
      <c r="B203">
        <v>40804</v>
      </c>
      <c r="D203">
        <v>201</v>
      </c>
      <c r="E203" s="72">
        <f t="shared" si="7"/>
        <v>167839.62962962961</v>
      </c>
      <c r="F203" s="71">
        <f t="shared" si="6"/>
        <v>4.1543434476777703</v>
      </c>
      <c r="H203" s="38">
        <v>167839</v>
      </c>
    </row>
    <row r="204" spans="1:8">
      <c r="A204">
        <v>203</v>
      </c>
      <c r="B204">
        <v>41209</v>
      </c>
      <c r="D204">
        <v>202</v>
      </c>
      <c r="E204" s="72">
        <f t="shared" si="7"/>
        <v>169548.40740740739</v>
      </c>
      <c r="F204" s="71">
        <f t="shared" si="6"/>
        <v>4.1551908491179148</v>
      </c>
      <c r="H204" s="38">
        <v>169548</v>
      </c>
    </row>
    <row r="205" spans="1:8">
      <c r="A205">
        <v>204</v>
      </c>
      <c r="B205">
        <v>41616</v>
      </c>
      <c r="D205">
        <v>203</v>
      </c>
      <c r="E205" s="72">
        <f t="shared" si="7"/>
        <v>171265.85185185182</v>
      </c>
      <c r="F205" s="71">
        <f t="shared" si="6"/>
        <v>4.156030281051514</v>
      </c>
      <c r="H205" s="38">
        <v>171265</v>
      </c>
    </row>
    <row r="206" spans="1:8">
      <c r="A206">
        <v>205</v>
      </c>
      <c r="B206">
        <v>42025</v>
      </c>
      <c r="D206">
        <v>204</v>
      </c>
      <c r="E206" s="72">
        <f t="shared" si="7"/>
        <v>172991.96296296295</v>
      </c>
      <c r="F206" s="71">
        <f t="shared" si="6"/>
        <v>4.1568618551269454</v>
      </c>
      <c r="H206" s="38">
        <v>172991</v>
      </c>
    </row>
    <row r="207" spans="1:8">
      <c r="A207">
        <v>206</v>
      </c>
      <c r="B207">
        <v>42436</v>
      </c>
      <c r="D207">
        <v>205</v>
      </c>
      <c r="E207" s="72">
        <f t="shared" si="7"/>
        <v>174726.74074074073</v>
      </c>
      <c r="F207" s="71">
        <f t="shared" si="6"/>
        <v>4.1576856809218494</v>
      </c>
      <c r="H207" s="38">
        <v>174726</v>
      </c>
    </row>
    <row r="208" spans="1:8">
      <c r="A208">
        <v>207</v>
      </c>
      <c r="B208">
        <v>42849</v>
      </c>
      <c r="D208">
        <v>206</v>
      </c>
      <c r="E208" s="72">
        <f t="shared" si="7"/>
        <v>176470.18518518517</v>
      </c>
      <c r="F208" s="71">
        <f t="shared" si="6"/>
        <v>4.1585018659907904</v>
      </c>
      <c r="H208" s="38">
        <v>176470</v>
      </c>
    </row>
    <row r="209" spans="1:8">
      <c r="A209">
        <v>208</v>
      </c>
      <c r="B209">
        <v>43264</v>
      </c>
      <c r="D209">
        <v>207</v>
      </c>
      <c r="E209" s="72">
        <f t="shared" si="7"/>
        <v>178222.29629629629</v>
      </c>
      <c r="F209" s="71">
        <f t="shared" si="6"/>
        <v>4.1593105159116037</v>
      </c>
      <c r="H209" s="38">
        <v>178222</v>
      </c>
    </row>
    <row r="210" spans="1:8">
      <c r="A210">
        <v>209</v>
      </c>
      <c r="B210">
        <v>43681</v>
      </c>
      <c r="D210">
        <v>208</v>
      </c>
      <c r="E210" s="72">
        <f t="shared" si="7"/>
        <v>179983.07407407407</v>
      </c>
      <c r="F210" s="71">
        <f t="shared" si="6"/>
        <v>4.1601117343304841</v>
      </c>
      <c r="H210" s="38">
        <v>179983</v>
      </c>
    </row>
    <row r="211" spans="1:8">
      <c r="A211">
        <v>210</v>
      </c>
      <c r="B211">
        <v>44100</v>
      </c>
      <c r="D211">
        <v>209</v>
      </c>
      <c r="E211" s="72">
        <f t="shared" si="7"/>
        <v>181752.51851851851</v>
      </c>
      <c r="F211" s="71">
        <f t="shared" si="6"/>
        <v>4.1609056230058492</v>
      </c>
      <c r="H211" s="38">
        <v>181752</v>
      </c>
    </row>
    <row r="212" spans="1:8">
      <c r="A212">
        <v>211</v>
      </c>
      <c r="B212">
        <v>44521</v>
      </c>
      <c r="D212">
        <v>210</v>
      </c>
      <c r="E212" s="72">
        <f t="shared" si="7"/>
        <v>183530.62962962961</v>
      </c>
      <c r="F212" s="71">
        <f t="shared" si="6"/>
        <v>4.1616922818510114</v>
      </c>
      <c r="H212" s="38">
        <v>183530</v>
      </c>
    </row>
    <row r="213" spans="1:8">
      <c r="A213">
        <v>212</v>
      </c>
      <c r="B213">
        <v>44944</v>
      </c>
      <c r="D213">
        <v>211</v>
      </c>
      <c r="E213" s="72">
        <f t="shared" si="7"/>
        <v>185317.40740740739</v>
      </c>
      <c r="F213" s="71">
        <f t="shared" si="6"/>
        <v>4.1624718089757051</v>
      </c>
      <c r="H213" s="38">
        <v>185317</v>
      </c>
    </row>
    <row r="214" spans="1:8">
      <c r="A214">
        <v>213</v>
      </c>
      <c r="B214">
        <v>45369</v>
      </c>
      <c r="D214">
        <v>212</v>
      </c>
      <c r="E214" s="72">
        <f t="shared" si="7"/>
        <v>187112.85185185182</v>
      </c>
      <c r="F214" s="71">
        <f t="shared" si="6"/>
        <v>4.1632443007265003</v>
      </c>
      <c r="H214" s="38">
        <v>187112</v>
      </c>
    </row>
    <row r="215" spans="1:8">
      <c r="A215">
        <v>214</v>
      </c>
      <c r="B215">
        <v>45796</v>
      </c>
      <c r="D215">
        <v>213</v>
      </c>
      <c r="E215" s="72">
        <f t="shared" si="7"/>
        <v>188916.96296296295</v>
      </c>
      <c r="F215" s="71">
        <f t="shared" si="6"/>
        <v>4.1640098517261332</v>
      </c>
      <c r="H215" s="38">
        <v>188916</v>
      </c>
    </row>
    <row r="216" spans="1:8">
      <c r="A216">
        <v>215</v>
      </c>
      <c r="B216">
        <v>46225</v>
      </c>
      <c r="D216">
        <v>214</v>
      </c>
      <c r="E216" s="72">
        <f t="shared" si="7"/>
        <v>190729.74074074073</v>
      </c>
      <c r="F216" s="71">
        <f t="shared" si="6"/>
        <v>4.1647685549117988</v>
      </c>
      <c r="H216" s="38">
        <v>190729</v>
      </c>
    </row>
    <row r="217" spans="1:8">
      <c r="A217">
        <v>216</v>
      </c>
      <c r="B217">
        <v>46656</v>
      </c>
      <c r="D217">
        <v>215</v>
      </c>
      <c r="E217" s="72">
        <f t="shared" si="7"/>
        <v>192551.18518518517</v>
      </c>
      <c r="F217" s="71">
        <f t="shared" si="6"/>
        <v>4.1655205015724208</v>
      </c>
      <c r="H217" s="38">
        <v>192551</v>
      </c>
    </row>
    <row r="218" spans="1:8">
      <c r="A218">
        <v>217</v>
      </c>
      <c r="B218">
        <v>47089</v>
      </c>
      <c r="D218">
        <v>216</v>
      </c>
      <c r="E218" s="72">
        <f t="shared" si="7"/>
        <v>194381.29629629629</v>
      </c>
      <c r="F218" s="71">
        <f t="shared" si="6"/>
        <v>4.1662657813849515</v>
      </c>
      <c r="H218" s="38">
        <v>194381</v>
      </c>
    </row>
    <row r="219" spans="1:8">
      <c r="A219">
        <v>218</v>
      </c>
      <c r="B219">
        <v>47524</v>
      </c>
      <c r="D219">
        <v>217</v>
      </c>
      <c r="E219" s="72">
        <f t="shared" si="7"/>
        <v>196220.07407407407</v>
      </c>
      <c r="F219" s="71">
        <f t="shared" si="6"/>
        <v>4.1670044824497028</v>
      </c>
      <c r="H219" s="38">
        <v>196220</v>
      </c>
    </row>
    <row r="220" spans="1:8">
      <c r="A220">
        <v>219</v>
      </c>
      <c r="B220">
        <v>47961</v>
      </c>
      <c r="D220">
        <v>218</v>
      </c>
      <c r="E220" s="72">
        <f t="shared" si="7"/>
        <v>198067.51851851851</v>
      </c>
      <c r="F220" s="71">
        <f t="shared" si="6"/>
        <v>4.1677366913247731</v>
      </c>
      <c r="H220" s="38">
        <v>198067</v>
      </c>
    </row>
    <row r="221" spans="1:8">
      <c r="A221">
        <v>220</v>
      </c>
      <c r="B221">
        <v>48400</v>
      </c>
      <c r="D221">
        <v>219</v>
      </c>
      <c r="E221" s="72">
        <f t="shared" si="7"/>
        <v>199923.62962962961</v>
      </c>
      <c r="F221" s="71">
        <f t="shared" si="6"/>
        <v>4.1684624930595611</v>
      </c>
      <c r="H221" s="38">
        <v>199923</v>
      </c>
    </row>
    <row r="222" spans="1:8">
      <c r="A222">
        <v>221</v>
      </c>
      <c r="B222">
        <v>48841</v>
      </c>
      <c r="D222" s="67">
        <v>220</v>
      </c>
      <c r="E222" s="72">
        <f t="shared" si="7"/>
        <v>201788.40740740739</v>
      </c>
      <c r="F222" s="71">
        <f t="shared" si="6"/>
        <v>4.1691819712274256</v>
      </c>
      <c r="H222" s="38">
        <v>201788</v>
      </c>
    </row>
    <row r="223" spans="1:8">
      <c r="A223">
        <v>222</v>
      </c>
      <c r="B223">
        <v>49284</v>
      </c>
      <c r="D223">
        <v>221</v>
      </c>
      <c r="E223" s="72">
        <f t="shared" si="7"/>
        <v>203661.85185185182</v>
      </c>
      <c r="F223" s="71">
        <f t="shared" si="6"/>
        <v>4.1698952079574916</v>
      </c>
      <c r="H223" s="38">
        <v>203661</v>
      </c>
    </row>
    <row r="224" spans="1:8">
      <c r="A224">
        <v>223</v>
      </c>
      <c r="B224">
        <v>49729</v>
      </c>
      <c r="D224">
        <v>222</v>
      </c>
      <c r="E224" s="72">
        <f t="shared" si="7"/>
        <v>205543.96296296295</v>
      </c>
      <c r="F224" s="71">
        <f t="shared" si="6"/>
        <v>4.1706022839656471</v>
      </c>
      <c r="H224" s="38">
        <v>205543</v>
      </c>
    </row>
    <row r="225" spans="1:8">
      <c r="A225">
        <v>224</v>
      </c>
      <c r="B225">
        <v>50176</v>
      </c>
      <c r="D225">
        <v>223</v>
      </c>
      <c r="E225" s="72">
        <f t="shared" si="7"/>
        <v>207434.74074074073</v>
      </c>
      <c r="F225" s="71">
        <f t="shared" si="6"/>
        <v>4.1713032785847437</v>
      </c>
      <c r="H225" s="38">
        <v>207434</v>
      </c>
    </row>
    <row r="226" spans="1:8">
      <c r="A226">
        <v>225</v>
      </c>
      <c r="B226">
        <v>50625</v>
      </c>
      <c r="D226">
        <v>224</v>
      </c>
      <c r="E226" s="72">
        <f t="shared" si="7"/>
        <v>209334.18518518517</v>
      </c>
      <c r="F226" s="71">
        <f t="shared" si="6"/>
        <v>4.1719982697940283</v>
      </c>
      <c r="H226" s="38">
        <v>209334</v>
      </c>
    </row>
    <row r="227" spans="1:8">
      <c r="A227">
        <v>226</v>
      </c>
      <c r="B227">
        <v>51076</v>
      </c>
      <c r="D227">
        <v>225</v>
      </c>
      <c r="E227" s="72">
        <f t="shared" si="7"/>
        <v>211242.29629629629</v>
      </c>
      <c r="F227" s="71">
        <f t="shared" si="6"/>
        <v>4.1726873342478283</v>
      </c>
      <c r="H227" s="38">
        <v>211242</v>
      </c>
    </row>
    <row r="228" spans="1:8">
      <c r="A228">
        <v>227</v>
      </c>
      <c r="B228">
        <v>51529</v>
      </c>
      <c r="D228">
        <v>226</v>
      </c>
      <c r="E228" s="72">
        <f t="shared" si="7"/>
        <v>213159.07407407407</v>
      </c>
      <c r="F228" s="71">
        <f t="shared" si="6"/>
        <v>4.1733705473035103</v>
      </c>
      <c r="H228" s="38">
        <v>213159</v>
      </c>
    </row>
    <row r="229" spans="1:8">
      <c r="A229">
        <v>228</v>
      </c>
      <c r="B229">
        <v>51984</v>
      </c>
      <c r="D229">
        <v>227</v>
      </c>
      <c r="E229" s="72">
        <f t="shared" si="7"/>
        <v>215084.51851851851</v>
      </c>
      <c r="F229" s="71">
        <f t="shared" si="6"/>
        <v>4.17404798304874</v>
      </c>
      <c r="H229" s="38">
        <v>215084</v>
      </c>
    </row>
    <row r="230" spans="1:8">
      <c r="A230">
        <v>229</v>
      </c>
      <c r="B230">
        <v>52441</v>
      </c>
      <c r="D230">
        <v>228</v>
      </c>
      <c r="E230" s="72">
        <f t="shared" si="7"/>
        <v>217018.62962962961</v>
      </c>
      <c r="F230" s="71">
        <f t="shared" si="6"/>
        <v>4.174719714328055</v>
      </c>
      <c r="H230" s="38">
        <v>217018</v>
      </c>
    </row>
    <row r="231" spans="1:8">
      <c r="A231">
        <v>230</v>
      </c>
      <c r="B231">
        <v>52900</v>
      </c>
      <c r="D231">
        <v>229</v>
      </c>
      <c r="E231" s="72">
        <f t="shared" si="7"/>
        <v>218961.40740740739</v>
      </c>
      <c r="F231" s="71">
        <f t="shared" si="6"/>
        <v>4.1753858127687762</v>
      </c>
      <c r="H231" s="38">
        <v>218961</v>
      </c>
    </row>
    <row r="232" spans="1:8">
      <c r="A232">
        <v>231</v>
      </c>
      <c r="B232">
        <v>53361</v>
      </c>
      <c r="D232">
        <v>230</v>
      </c>
      <c r="E232" s="72">
        <f t="shared" si="7"/>
        <v>220912.85185185182</v>
      </c>
      <c r="F232" s="71">
        <f t="shared" si="6"/>
        <v>4.1760463488062731</v>
      </c>
      <c r="H232" s="38">
        <v>220912</v>
      </c>
    </row>
    <row r="233" spans="1:8">
      <c r="A233">
        <v>232</v>
      </c>
      <c r="B233">
        <v>53824</v>
      </c>
      <c r="D233">
        <v>231</v>
      </c>
      <c r="E233" s="72">
        <f t="shared" si="7"/>
        <v>222872.96296296295</v>
      </c>
      <c r="F233" s="71">
        <f t="shared" si="6"/>
        <v>4.1767013917086064</v>
      </c>
      <c r="H233" s="38">
        <v>222872</v>
      </c>
    </row>
    <row r="234" spans="1:8">
      <c r="A234">
        <v>233</v>
      </c>
      <c r="B234">
        <v>54289</v>
      </c>
      <c r="D234">
        <v>232</v>
      </c>
      <c r="E234" s="72">
        <f t="shared" si="7"/>
        <v>224841.74074074073</v>
      </c>
      <c r="F234" s="71">
        <f t="shared" si="6"/>
        <v>4.1773510096005637</v>
      </c>
      <c r="H234" s="38">
        <v>224841</v>
      </c>
    </row>
    <row r="235" spans="1:8">
      <c r="A235">
        <v>234</v>
      </c>
      <c r="B235">
        <v>54756</v>
      </c>
      <c r="D235">
        <v>233</v>
      </c>
      <c r="E235" s="72">
        <f t="shared" si="7"/>
        <v>226819.18518518517</v>
      </c>
      <c r="F235" s="71">
        <f t="shared" si="6"/>
        <v>4.1779952694871003</v>
      </c>
      <c r="H235" s="38">
        <v>226819</v>
      </c>
    </row>
    <row r="236" spans="1:8">
      <c r="A236">
        <v>235</v>
      </c>
      <c r="B236">
        <v>55225</v>
      </c>
      <c r="D236">
        <v>234</v>
      </c>
      <c r="E236" s="72">
        <f t="shared" si="7"/>
        <v>228805.29629629626</v>
      </c>
      <c r="F236" s="71">
        <f t="shared" si="6"/>
        <v>4.1786342372762117</v>
      </c>
      <c r="H236" s="38">
        <v>228805</v>
      </c>
    </row>
    <row r="237" spans="1:8">
      <c r="A237">
        <v>236</v>
      </c>
      <c r="B237">
        <v>55696</v>
      </c>
      <c r="D237">
        <v>235</v>
      </c>
      <c r="E237" s="72">
        <f t="shared" si="7"/>
        <v>230800.07407407404</v>
      </c>
      <c r="F237" s="71">
        <f t="shared" si="6"/>
        <v>4.17926797780125</v>
      </c>
      <c r="H237" s="38">
        <v>230800</v>
      </c>
    </row>
    <row r="238" spans="1:8">
      <c r="A238">
        <v>237</v>
      </c>
      <c r="B238">
        <v>56169</v>
      </c>
      <c r="D238">
        <v>236</v>
      </c>
      <c r="E238" s="72">
        <f t="shared" si="7"/>
        <v>232803.51851851848</v>
      </c>
      <c r="F238" s="71">
        <f t="shared" si="6"/>
        <v>4.1798965548426903</v>
      </c>
      <c r="H238" s="38">
        <v>232803</v>
      </c>
    </row>
    <row r="239" spans="1:8">
      <c r="A239">
        <v>238</v>
      </c>
      <c r="B239">
        <v>56644</v>
      </c>
      <c r="D239">
        <v>237</v>
      </c>
      <c r="E239" s="72">
        <f t="shared" si="7"/>
        <v>234815.62962962961</v>
      </c>
      <c r="F239" s="71">
        <f t="shared" si="6"/>
        <v>4.1805200311493813</v>
      </c>
      <c r="H239" s="38">
        <v>234815</v>
      </c>
    </row>
    <row r="240" spans="1:8">
      <c r="A240">
        <v>239</v>
      </c>
      <c r="B240">
        <v>57121</v>
      </c>
      <c r="D240">
        <v>238</v>
      </c>
      <c r="E240" s="72">
        <f t="shared" si="7"/>
        <v>236836.40740740739</v>
      </c>
      <c r="F240" s="71">
        <f t="shared" si="6"/>
        <v>4.1811384684592792</v>
      </c>
      <c r="H240" s="38">
        <v>236836</v>
      </c>
    </row>
    <row r="241" spans="1:8">
      <c r="A241">
        <v>240</v>
      </c>
      <c r="B241">
        <v>57600</v>
      </c>
      <c r="D241">
        <v>239</v>
      </c>
      <c r="E241" s="72">
        <f t="shared" si="7"/>
        <v>238865.85185185182</v>
      </c>
      <c r="F241" s="71">
        <f t="shared" si="6"/>
        <v>4.1817519275196835</v>
      </c>
      <c r="H241" s="38">
        <v>238865</v>
      </c>
    </row>
    <row r="242" spans="1:8">
      <c r="A242">
        <v>241</v>
      </c>
      <c r="B242">
        <v>58081</v>
      </c>
      <c r="D242">
        <v>240</v>
      </c>
      <c r="E242" s="72">
        <f t="shared" si="7"/>
        <v>240903.96296296295</v>
      </c>
      <c r="F242" s="71">
        <f t="shared" si="6"/>
        <v>4.1823604681069959</v>
      </c>
      <c r="H242" s="38">
        <v>240903</v>
      </c>
    </row>
    <row r="243" spans="1:8">
      <c r="A243">
        <v>242</v>
      </c>
      <c r="B243">
        <v>58564</v>
      </c>
      <c r="D243">
        <v>241</v>
      </c>
      <c r="E243" s="72">
        <f t="shared" si="7"/>
        <v>242950.74074074073</v>
      </c>
      <c r="F243" s="71">
        <f t="shared" si="6"/>
        <v>4.1829641490459997</v>
      </c>
      <c r="H243" s="38">
        <v>242950</v>
      </c>
    </row>
    <row r="244" spans="1:8">
      <c r="A244">
        <v>243</v>
      </c>
      <c r="B244">
        <v>59049</v>
      </c>
      <c r="D244">
        <v>242</v>
      </c>
      <c r="E244" s="72">
        <f t="shared" si="7"/>
        <v>245006.18518518517</v>
      </c>
      <c r="F244" s="71">
        <f t="shared" si="6"/>
        <v>4.1835630282286926</v>
      </c>
      <c r="H244" s="38">
        <v>245006</v>
      </c>
    </row>
    <row r="245" spans="1:8">
      <c r="A245">
        <v>244</v>
      </c>
      <c r="B245">
        <v>59536</v>
      </c>
      <c r="D245">
        <v>243</v>
      </c>
      <c r="E245" s="72">
        <f t="shared" si="7"/>
        <v>247070.29629629626</v>
      </c>
      <c r="F245" s="71">
        <f t="shared" si="6"/>
        <v>4.1841571626326655</v>
      </c>
      <c r="H245" s="38">
        <v>247070</v>
      </c>
    </row>
    <row r="246" spans="1:8">
      <c r="A246">
        <v>245</v>
      </c>
      <c r="B246">
        <v>60025</v>
      </c>
      <c r="D246">
        <v>244</v>
      </c>
      <c r="E246" s="72">
        <f t="shared" si="7"/>
        <v>249143.07407407404</v>
      </c>
      <c r="F246" s="71">
        <f t="shared" si="6"/>
        <v>4.1847466083390561</v>
      </c>
      <c r="H246" s="38">
        <v>249143</v>
      </c>
    </row>
    <row r="247" spans="1:8">
      <c r="A247">
        <v>246</v>
      </c>
      <c r="B247">
        <v>60516</v>
      </c>
      <c r="D247">
        <v>245</v>
      </c>
      <c r="E247" s="72">
        <f t="shared" si="7"/>
        <v>251224.51851851848</v>
      </c>
      <c r="F247" s="71">
        <f t="shared" si="6"/>
        <v>4.1853314205500789</v>
      </c>
      <c r="H247" s="38">
        <v>251224</v>
      </c>
    </row>
    <row r="248" spans="1:8">
      <c r="A248">
        <v>247</v>
      </c>
      <c r="B248">
        <v>61009</v>
      </c>
      <c r="D248">
        <v>246</v>
      </c>
      <c r="E248" s="72">
        <f t="shared" si="7"/>
        <v>253314.62962962961</v>
      </c>
      <c r="F248" s="71">
        <f t="shared" si="6"/>
        <v>4.1859116536061469</v>
      </c>
      <c r="H248" s="38">
        <v>253314</v>
      </c>
    </row>
    <row r="249" spans="1:8">
      <c r="A249">
        <v>248</v>
      </c>
      <c r="B249">
        <v>61504</v>
      </c>
      <c r="D249">
        <v>247</v>
      </c>
      <c r="E249" s="72">
        <f t="shared" si="7"/>
        <v>255413.40740740739</v>
      </c>
      <c r="F249" s="71">
        <f t="shared" si="6"/>
        <v>4.1864873610025963</v>
      </c>
      <c r="H249" s="38">
        <v>255413</v>
      </c>
    </row>
    <row r="250" spans="1:8">
      <c r="A250">
        <v>249</v>
      </c>
      <c r="B250">
        <v>62001</v>
      </c>
      <c r="D250">
        <v>248</v>
      </c>
      <c r="E250" s="72">
        <f t="shared" si="7"/>
        <v>257520.85185185182</v>
      </c>
      <c r="F250" s="71">
        <f t="shared" si="6"/>
        <v>4.1870585954060191</v>
      </c>
      <c r="H250" s="38">
        <v>257520</v>
      </c>
    </row>
    <row r="251" spans="1:8">
      <c r="A251">
        <v>250</v>
      </c>
      <c r="B251">
        <v>62500</v>
      </c>
      <c r="D251">
        <v>249</v>
      </c>
      <c r="E251" s="72">
        <f t="shared" si="7"/>
        <v>259636.96296296295</v>
      </c>
      <c r="F251" s="71">
        <f t="shared" si="6"/>
        <v>4.1876254086702307</v>
      </c>
      <c r="H251" s="38">
        <v>259636</v>
      </c>
    </row>
    <row r="252" spans="1:8">
      <c r="A252">
        <v>251</v>
      </c>
      <c r="B252">
        <v>63001</v>
      </c>
      <c r="D252">
        <v>250</v>
      </c>
      <c r="E252" s="72">
        <f t="shared" si="7"/>
        <v>261761.74074074073</v>
      </c>
      <c r="F252" s="71">
        <f t="shared" si="6"/>
        <v>4.1881878518518514</v>
      </c>
      <c r="H252" s="38">
        <v>261761</v>
      </c>
    </row>
    <row r="253" spans="1:8">
      <c r="A253">
        <v>252</v>
      </c>
      <c r="B253">
        <v>63504</v>
      </c>
      <c r="D253">
        <v>251</v>
      </c>
      <c r="E253" s="72">
        <f t="shared" si="7"/>
        <v>263895.18518518517</v>
      </c>
      <c r="F253" s="71">
        <f t="shared" si="6"/>
        <v>4.1887459752255545</v>
      </c>
      <c r="H253" s="38">
        <v>263895</v>
      </c>
    </row>
    <row r="254" spans="1:8">
      <c r="A254">
        <v>253</v>
      </c>
      <c r="B254">
        <v>64009</v>
      </c>
      <c r="D254">
        <v>252</v>
      </c>
      <c r="E254" s="72">
        <f t="shared" si="7"/>
        <v>266037.29629629629</v>
      </c>
      <c r="F254" s="71">
        <f t="shared" si="6"/>
        <v>4.189299828298946</v>
      </c>
      <c r="H254" s="38">
        <v>266037</v>
      </c>
    </row>
    <row r="255" spans="1:8">
      <c r="A255">
        <v>254</v>
      </c>
      <c r="B255">
        <v>64516</v>
      </c>
      <c r="D255">
        <v>253</v>
      </c>
      <c r="E255" s="72">
        <f t="shared" si="7"/>
        <v>268188.07407407404</v>
      </c>
      <c r="F255" s="71">
        <f t="shared" si="6"/>
        <v>4.1898494598271183</v>
      </c>
      <c r="H255" s="38">
        <v>268188</v>
      </c>
    </row>
    <row r="256" spans="1:8">
      <c r="A256">
        <v>255</v>
      </c>
      <c r="B256">
        <v>65025</v>
      </c>
      <c r="D256">
        <v>254</v>
      </c>
      <c r="E256" s="72">
        <f t="shared" si="7"/>
        <v>270347.51851851848</v>
      </c>
      <c r="F256" s="71">
        <f t="shared" si="6"/>
        <v>4.1903949178268718</v>
      </c>
      <c r="H256" s="38">
        <v>270347</v>
      </c>
    </row>
    <row r="257" spans="1:8">
      <c r="A257">
        <v>256</v>
      </c>
      <c r="B257">
        <v>65536</v>
      </c>
      <c r="D257">
        <v>255</v>
      </c>
      <c r="E257" s="72">
        <f t="shared" si="7"/>
        <v>272515.62962962961</v>
      </c>
      <c r="F257" s="71">
        <f t="shared" si="6"/>
        <v>4.1909362495906128</v>
      </c>
      <c r="H257" s="38">
        <v>272515</v>
      </c>
    </row>
    <row r="258" spans="1:8">
      <c r="A258">
        <v>257</v>
      </c>
      <c r="B258">
        <v>66049</v>
      </c>
      <c r="D258">
        <v>256</v>
      </c>
      <c r="E258" s="72">
        <f t="shared" si="7"/>
        <v>274692.40740740742</v>
      </c>
      <c r="F258" s="71">
        <f t="shared" si="6"/>
        <v>4.1914735016999423</v>
      </c>
      <c r="H258" s="38">
        <v>274692</v>
      </c>
    </row>
    <row r="259" spans="1:8">
      <c r="A259">
        <v>258</v>
      </c>
      <c r="B259">
        <v>66564</v>
      </c>
      <c r="D259">
        <v>257</v>
      </c>
      <c r="E259" s="72">
        <f t="shared" si="7"/>
        <v>276877.85185185185</v>
      </c>
      <c r="F259" s="71">
        <f t="shared" ref="F259:F322" si="8">E259/B258</f>
        <v>4.1920067200389388</v>
      </c>
      <c r="H259" s="38">
        <v>276877</v>
      </c>
    </row>
    <row r="260" spans="1:8">
      <c r="A260">
        <v>259</v>
      </c>
      <c r="B260">
        <v>67081</v>
      </c>
      <c r="D260">
        <v>258</v>
      </c>
      <c r="E260" s="72">
        <f t="shared" ref="E260:E323" si="9">40+(D259*D259)+(E259/1.3)</f>
        <v>279071.96296296292</v>
      </c>
      <c r="F260" s="71">
        <f t="shared" si="8"/>
        <v>4.1925359498071471</v>
      </c>
      <c r="H260" s="38">
        <v>279071</v>
      </c>
    </row>
    <row r="261" spans="1:8">
      <c r="A261">
        <v>260</v>
      </c>
      <c r="B261">
        <v>67600</v>
      </c>
      <c r="D261">
        <v>259</v>
      </c>
      <c r="E261" s="72">
        <f t="shared" si="9"/>
        <v>281274.74074074067</v>
      </c>
      <c r="F261" s="71">
        <f t="shared" si="8"/>
        <v>4.1930612355322774</v>
      </c>
      <c r="H261" s="38">
        <v>281274</v>
      </c>
    </row>
    <row r="262" spans="1:8">
      <c r="A262">
        <v>261</v>
      </c>
      <c r="B262">
        <v>68121</v>
      </c>
      <c r="D262" s="67">
        <v>260</v>
      </c>
      <c r="E262" s="72">
        <f t="shared" si="9"/>
        <v>283486.18518518517</v>
      </c>
      <c r="F262" s="71">
        <f t="shared" si="8"/>
        <v>4.193582621082621</v>
      </c>
      <c r="H262" s="38">
        <v>283486</v>
      </c>
    </row>
    <row r="263" spans="1:8">
      <c r="A263">
        <v>262</v>
      </c>
      <c r="B263">
        <v>68644</v>
      </c>
      <c r="D263">
        <v>261</v>
      </c>
      <c r="E263" s="72">
        <f t="shared" si="9"/>
        <v>285706.29629629629</v>
      </c>
      <c r="F263" s="71">
        <f t="shared" si="8"/>
        <v>4.1941001496791932</v>
      </c>
      <c r="H263" s="38">
        <v>285706</v>
      </c>
    </row>
    <row r="264" spans="1:8">
      <c r="A264">
        <v>263</v>
      </c>
      <c r="B264">
        <v>69169</v>
      </c>
      <c r="D264">
        <v>262</v>
      </c>
      <c r="E264" s="72">
        <f t="shared" si="9"/>
        <v>287935.07407407404</v>
      </c>
      <c r="F264" s="71">
        <f t="shared" si="8"/>
        <v>4.1946138639076107</v>
      </c>
      <c r="H264" s="38">
        <v>287935</v>
      </c>
    </row>
    <row r="265" spans="1:8">
      <c r="A265">
        <v>264</v>
      </c>
      <c r="B265">
        <v>69696</v>
      </c>
      <c r="D265">
        <v>263</v>
      </c>
      <c r="E265" s="72">
        <f t="shared" si="9"/>
        <v>290172.51851851848</v>
      </c>
      <c r="F265" s="71">
        <f t="shared" si="8"/>
        <v>4.1951238057297129</v>
      </c>
      <c r="H265" s="38">
        <v>290172</v>
      </c>
    </row>
    <row r="266" spans="1:8">
      <c r="A266">
        <v>265</v>
      </c>
      <c r="B266">
        <v>70225</v>
      </c>
      <c r="D266">
        <v>264</v>
      </c>
      <c r="E266" s="72">
        <f t="shared" si="9"/>
        <v>292418.62962962961</v>
      </c>
      <c r="F266" s="71">
        <f t="shared" si="8"/>
        <v>4.1956300164949152</v>
      </c>
      <c r="H266" s="38">
        <v>292418</v>
      </c>
    </row>
    <row r="267" spans="1:8">
      <c r="A267">
        <v>266</v>
      </c>
      <c r="B267">
        <v>70756</v>
      </c>
      <c r="D267">
        <v>265</v>
      </c>
      <c r="E267" s="72">
        <f t="shared" si="9"/>
        <v>294673.40740740742</v>
      </c>
      <c r="F267" s="71">
        <f t="shared" si="8"/>
        <v>4.1961325369513336</v>
      </c>
      <c r="H267" s="38">
        <v>294673</v>
      </c>
    </row>
    <row r="268" spans="1:8">
      <c r="A268">
        <v>267</v>
      </c>
      <c r="B268">
        <v>71289</v>
      </c>
      <c r="D268">
        <v>266</v>
      </c>
      <c r="E268" s="72">
        <f t="shared" si="9"/>
        <v>296936.85185185185</v>
      </c>
      <c r="F268" s="71">
        <f t="shared" si="8"/>
        <v>4.1966314072566542</v>
      </c>
      <c r="H268" s="38">
        <v>296936</v>
      </c>
    </row>
    <row r="269" spans="1:8">
      <c r="A269">
        <v>268</v>
      </c>
      <c r="B269">
        <v>71824</v>
      </c>
      <c r="D269">
        <v>267</v>
      </c>
      <c r="E269" s="72">
        <f t="shared" si="9"/>
        <v>299208.96296296292</v>
      </c>
      <c r="F269" s="71">
        <f t="shared" si="8"/>
        <v>4.197126666988777</v>
      </c>
      <c r="H269" s="38">
        <v>299208</v>
      </c>
    </row>
    <row r="270" spans="1:8">
      <c r="A270">
        <v>269</v>
      </c>
      <c r="B270">
        <v>72361</v>
      </c>
      <c r="D270">
        <v>268</v>
      </c>
      <c r="E270" s="72">
        <f t="shared" si="9"/>
        <v>301489.74074074067</v>
      </c>
      <c r="F270" s="71">
        <f t="shared" si="8"/>
        <v>4.1976183551562247</v>
      </c>
      <c r="H270" s="38">
        <v>301489</v>
      </c>
    </row>
    <row r="271" spans="1:8">
      <c r="A271">
        <v>270</v>
      </c>
      <c r="B271">
        <v>72900</v>
      </c>
      <c r="D271">
        <v>269</v>
      </c>
      <c r="E271" s="72">
        <f t="shared" si="9"/>
        <v>303779.18518518511</v>
      </c>
      <c r="F271" s="71">
        <f t="shared" si="8"/>
        <v>4.1981065102083317</v>
      </c>
      <c r="H271" s="38">
        <v>303779</v>
      </c>
    </row>
    <row r="272" spans="1:8">
      <c r="A272">
        <v>271</v>
      </c>
      <c r="B272">
        <v>73441</v>
      </c>
      <c r="D272">
        <v>270</v>
      </c>
      <c r="E272" s="72">
        <f t="shared" si="9"/>
        <v>306077.29629629623</v>
      </c>
      <c r="F272" s="71">
        <f t="shared" si="8"/>
        <v>4.1985911700452156</v>
      </c>
      <c r="H272" s="38">
        <v>306077</v>
      </c>
    </row>
    <row r="273" spans="1:8">
      <c r="A273">
        <v>272</v>
      </c>
      <c r="B273">
        <v>73984</v>
      </c>
      <c r="D273">
        <v>271</v>
      </c>
      <c r="E273" s="72">
        <f t="shared" si="9"/>
        <v>308384.07407407404</v>
      </c>
      <c r="F273" s="71">
        <f t="shared" si="8"/>
        <v>4.1990723720275325</v>
      </c>
      <c r="H273" s="38">
        <v>308384</v>
      </c>
    </row>
    <row r="274" spans="1:8">
      <c r="A274">
        <v>273</v>
      </c>
      <c r="B274">
        <v>74529</v>
      </c>
      <c r="D274">
        <v>272</v>
      </c>
      <c r="E274" s="72">
        <f t="shared" si="9"/>
        <v>310699.51851851848</v>
      </c>
      <c r="F274" s="71">
        <f t="shared" si="8"/>
        <v>4.1995501529860304</v>
      </c>
      <c r="H274" s="38">
        <v>310699</v>
      </c>
    </row>
    <row r="275" spans="1:8">
      <c r="A275">
        <v>274</v>
      </c>
      <c r="B275">
        <v>75076</v>
      </c>
      <c r="D275">
        <v>273</v>
      </c>
      <c r="E275" s="72">
        <f t="shared" si="9"/>
        <v>313023.62962962961</v>
      </c>
      <c r="F275" s="71">
        <f t="shared" si="8"/>
        <v>4.2000245492308981</v>
      </c>
      <c r="H275" s="38">
        <v>313023</v>
      </c>
    </row>
    <row r="276" spans="1:8">
      <c r="A276">
        <v>275</v>
      </c>
      <c r="B276">
        <v>75625</v>
      </c>
      <c r="D276">
        <v>274</v>
      </c>
      <c r="E276" s="72">
        <f t="shared" si="9"/>
        <v>315356.40740740742</v>
      </c>
      <c r="F276" s="71">
        <f t="shared" si="8"/>
        <v>4.2004955965609172</v>
      </c>
      <c r="H276" s="38">
        <v>315356</v>
      </c>
    </row>
    <row r="277" spans="1:8">
      <c r="A277">
        <v>276</v>
      </c>
      <c r="B277">
        <v>76176</v>
      </c>
      <c r="D277">
        <v>275</v>
      </c>
      <c r="E277" s="72">
        <f t="shared" si="9"/>
        <v>317697.85185185185</v>
      </c>
      <c r="F277" s="71">
        <f t="shared" si="8"/>
        <v>4.2009633302724216</v>
      </c>
      <c r="H277" s="38">
        <v>317697</v>
      </c>
    </row>
    <row r="278" spans="1:8">
      <c r="A278">
        <v>277</v>
      </c>
      <c r="B278">
        <v>76729</v>
      </c>
      <c r="D278">
        <v>276</v>
      </c>
      <c r="E278" s="72">
        <f t="shared" si="9"/>
        <v>320047.96296296292</v>
      </c>
      <c r="F278" s="71">
        <f t="shared" si="8"/>
        <v>4.2014277851680699</v>
      </c>
      <c r="H278" s="38">
        <v>320047</v>
      </c>
    </row>
    <row r="279" spans="1:8">
      <c r="A279">
        <v>278</v>
      </c>
      <c r="B279">
        <v>77284</v>
      </c>
      <c r="D279">
        <v>277</v>
      </c>
      <c r="E279" s="72">
        <f t="shared" si="9"/>
        <v>322406.74074074067</v>
      </c>
      <c r="F279" s="71">
        <f t="shared" si="8"/>
        <v>4.2018889955654402</v>
      </c>
      <c r="H279" s="38">
        <v>322406</v>
      </c>
    </row>
    <row r="280" spans="1:8">
      <c r="A280">
        <v>279</v>
      </c>
      <c r="B280">
        <v>77841</v>
      </c>
      <c r="D280">
        <v>278</v>
      </c>
      <c r="E280" s="72">
        <f t="shared" si="9"/>
        <v>324774.18518518511</v>
      </c>
      <c r="F280" s="71">
        <f t="shared" si="8"/>
        <v>4.2023469953054331</v>
      </c>
      <c r="H280" s="38">
        <v>324774</v>
      </c>
    </row>
    <row r="281" spans="1:8">
      <c r="A281">
        <v>280</v>
      </c>
      <c r="B281">
        <v>78400</v>
      </c>
      <c r="D281">
        <v>279</v>
      </c>
      <c r="E281" s="72">
        <f t="shared" si="9"/>
        <v>327150.29629629623</v>
      </c>
      <c r="F281" s="71">
        <f t="shared" si="8"/>
        <v>4.2028018177605144</v>
      </c>
      <c r="H281" s="38">
        <v>327150</v>
      </c>
    </row>
    <row r="282" spans="1:8">
      <c r="A282">
        <v>281</v>
      </c>
      <c r="B282">
        <v>78961</v>
      </c>
      <c r="D282">
        <v>280</v>
      </c>
      <c r="E282" s="72">
        <f t="shared" si="9"/>
        <v>329535.07407407404</v>
      </c>
      <c r="F282" s="71">
        <f t="shared" si="8"/>
        <v>4.2032534958427812</v>
      </c>
      <c r="H282" s="38">
        <v>329535</v>
      </c>
    </row>
    <row r="283" spans="1:8">
      <c r="A283">
        <v>282</v>
      </c>
      <c r="B283">
        <v>79524</v>
      </c>
      <c r="D283">
        <v>281</v>
      </c>
      <c r="E283" s="72">
        <f t="shared" si="9"/>
        <v>331928.51851851848</v>
      </c>
      <c r="F283" s="71">
        <f t="shared" si="8"/>
        <v>4.2037020620118604</v>
      </c>
      <c r="H283" s="38">
        <v>331928</v>
      </c>
    </row>
    <row r="284" spans="1:8">
      <c r="A284">
        <v>283</v>
      </c>
      <c r="B284">
        <v>80089</v>
      </c>
      <c r="D284">
        <v>282</v>
      </c>
      <c r="E284" s="72">
        <f t="shared" si="9"/>
        <v>334330.62962962961</v>
      </c>
      <c r="F284" s="71">
        <f t="shared" si="8"/>
        <v>4.204147548282652</v>
      </c>
      <c r="H284" s="38">
        <v>334330</v>
      </c>
    </row>
    <row r="285" spans="1:8">
      <c r="A285">
        <v>284</v>
      </c>
      <c r="B285">
        <v>80656</v>
      </c>
      <c r="D285">
        <v>283</v>
      </c>
      <c r="E285" s="72">
        <f t="shared" si="9"/>
        <v>336741.40740740742</v>
      </c>
      <c r="F285" s="71">
        <f t="shared" si="8"/>
        <v>4.204589986232909</v>
      </c>
      <c r="H285" s="38">
        <v>336741</v>
      </c>
    </row>
    <row r="286" spans="1:8">
      <c r="A286">
        <v>285</v>
      </c>
      <c r="B286">
        <v>81225</v>
      </c>
      <c r="D286">
        <v>284</v>
      </c>
      <c r="E286" s="72">
        <f t="shared" si="9"/>
        <v>339160.85185185185</v>
      </c>
      <c r="F286" s="71">
        <f t="shared" si="8"/>
        <v>4.2050294070106604</v>
      </c>
      <c r="H286" s="38">
        <v>339160</v>
      </c>
    </row>
    <row r="287" spans="1:8">
      <c r="A287">
        <v>286</v>
      </c>
      <c r="B287">
        <v>81796</v>
      </c>
      <c r="D287">
        <v>285</v>
      </c>
      <c r="E287" s="72">
        <f t="shared" si="9"/>
        <v>341588.96296296292</v>
      </c>
      <c r="F287" s="71">
        <f t="shared" si="8"/>
        <v>4.2054658413414945</v>
      </c>
      <c r="H287" s="38">
        <v>341588</v>
      </c>
    </row>
    <row r="288" spans="1:8">
      <c r="A288">
        <v>287</v>
      </c>
      <c r="B288">
        <v>82369</v>
      </c>
      <c r="D288">
        <v>286</v>
      </c>
      <c r="E288" s="72">
        <f t="shared" si="9"/>
        <v>344025.74074074067</v>
      </c>
      <c r="F288" s="71">
        <f t="shared" si="8"/>
        <v>4.205899319535682</v>
      </c>
      <c r="H288" s="38">
        <v>344025</v>
      </c>
    </row>
    <row r="289" spans="1:8">
      <c r="A289">
        <v>288</v>
      </c>
      <c r="B289">
        <v>82944</v>
      </c>
      <c r="D289">
        <v>287</v>
      </c>
      <c r="E289" s="72">
        <f t="shared" si="9"/>
        <v>346471.18518518511</v>
      </c>
      <c r="F289" s="71">
        <f t="shared" si="8"/>
        <v>4.2063298714951634</v>
      </c>
      <c r="H289" s="38">
        <v>346471</v>
      </c>
    </row>
    <row r="290" spans="1:8">
      <c r="A290">
        <v>289</v>
      </c>
      <c r="B290">
        <v>83521</v>
      </c>
      <c r="D290">
        <v>288</v>
      </c>
      <c r="E290" s="72">
        <f t="shared" si="9"/>
        <v>348925.29629629623</v>
      </c>
      <c r="F290" s="71">
        <f t="shared" si="8"/>
        <v>4.2067575267203923</v>
      </c>
      <c r="H290" s="38">
        <v>348925</v>
      </c>
    </row>
    <row r="291" spans="1:8">
      <c r="A291">
        <v>290</v>
      </c>
      <c r="B291">
        <v>84100</v>
      </c>
      <c r="D291">
        <v>289</v>
      </c>
      <c r="E291" s="72">
        <f t="shared" si="9"/>
        <v>351388.07407407404</v>
      </c>
      <c r="F291" s="71">
        <f t="shared" si="8"/>
        <v>4.2071823143170466</v>
      </c>
      <c r="H291" s="38">
        <v>351388</v>
      </c>
    </row>
    <row r="292" spans="1:8">
      <c r="A292">
        <v>291</v>
      </c>
      <c r="B292">
        <v>84681</v>
      </c>
      <c r="D292">
        <v>290</v>
      </c>
      <c r="E292" s="72">
        <f t="shared" si="9"/>
        <v>353859.51851851848</v>
      </c>
      <c r="F292" s="71">
        <f t="shared" si="8"/>
        <v>4.2076042630025983</v>
      </c>
      <c r="H292" s="38">
        <v>353859</v>
      </c>
    </row>
    <row r="293" spans="1:8">
      <c r="A293">
        <v>292</v>
      </c>
      <c r="B293">
        <v>85264</v>
      </c>
      <c r="D293">
        <v>291</v>
      </c>
      <c r="E293" s="72">
        <f t="shared" si="9"/>
        <v>356339.62962962961</v>
      </c>
      <c r="F293" s="71">
        <f t="shared" si="8"/>
        <v>4.2080234011127597</v>
      </c>
      <c r="H293" s="38">
        <v>356339</v>
      </c>
    </row>
    <row r="294" spans="1:8">
      <c r="A294">
        <v>293</v>
      </c>
      <c r="B294">
        <v>85849</v>
      </c>
      <c r="D294">
        <v>292</v>
      </c>
      <c r="E294" s="72">
        <f t="shared" si="9"/>
        <v>358828.40740740736</v>
      </c>
      <c r="F294" s="71">
        <f t="shared" si="8"/>
        <v>4.2084397566077989</v>
      </c>
      <c r="H294" s="38">
        <v>358828</v>
      </c>
    </row>
    <row r="295" spans="1:8">
      <c r="A295">
        <v>294</v>
      </c>
      <c r="B295">
        <v>86436</v>
      </c>
      <c r="D295">
        <v>293</v>
      </c>
      <c r="E295" s="72">
        <f t="shared" si="9"/>
        <v>361325.8518518518</v>
      </c>
      <c r="F295" s="71">
        <f t="shared" si="8"/>
        <v>4.2088533570787288</v>
      </c>
      <c r="H295" s="38">
        <v>361325</v>
      </c>
    </row>
    <row r="296" spans="1:8">
      <c r="A296">
        <v>295</v>
      </c>
      <c r="B296">
        <v>87025</v>
      </c>
      <c r="D296">
        <v>294</v>
      </c>
      <c r="E296" s="72">
        <f t="shared" si="9"/>
        <v>363831.96296296292</v>
      </c>
      <c r="F296" s="71">
        <f t="shared" si="8"/>
        <v>4.2092642297533773</v>
      </c>
      <c r="H296" s="38">
        <v>363831</v>
      </c>
    </row>
    <row r="297" spans="1:8">
      <c r="A297">
        <v>296</v>
      </c>
      <c r="B297">
        <v>87616</v>
      </c>
      <c r="D297">
        <v>295</v>
      </c>
      <c r="E297" s="72">
        <f t="shared" si="9"/>
        <v>366346.74074074067</v>
      </c>
      <c r="F297" s="71">
        <f t="shared" si="8"/>
        <v>4.2096724015023348</v>
      </c>
      <c r="H297" s="38">
        <v>366346</v>
      </c>
    </row>
    <row r="298" spans="1:8">
      <c r="A298">
        <v>297</v>
      </c>
      <c r="B298">
        <v>88209</v>
      </c>
      <c r="D298">
        <v>296</v>
      </c>
      <c r="E298" s="72">
        <f t="shared" si="9"/>
        <v>368870.18518518511</v>
      </c>
      <c r="F298" s="71">
        <f t="shared" si="8"/>
        <v>4.2100778988447898</v>
      </c>
      <c r="H298" s="38">
        <v>368870</v>
      </c>
    </row>
    <row r="299" spans="1:8">
      <c r="A299">
        <v>298</v>
      </c>
      <c r="B299">
        <v>88804</v>
      </c>
      <c r="D299">
        <v>297</v>
      </c>
      <c r="E299" s="72">
        <f t="shared" si="9"/>
        <v>371402.29629629623</v>
      </c>
      <c r="F299" s="71">
        <f t="shared" si="8"/>
        <v>4.2104807479542474</v>
      </c>
      <c r="H299" s="38">
        <v>371402</v>
      </c>
    </row>
    <row r="300" spans="1:8">
      <c r="A300">
        <v>299</v>
      </c>
      <c r="B300">
        <v>89401</v>
      </c>
      <c r="D300">
        <v>298</v>
      </c>
      <c r="E300" s="72">
        <f t="shared" si="9"/>
        <v>373943.07407407404</v>
      </c>
      <c r="F300" s="71">
        <f t="shared" si="8"/>
        <v>4.2108809746641374</v>
      </c>
      <c r="H300" s="38">
        <v>373943</v>
      </c>
    </row>
    <row r="301" spans="1:8">
      <c r="A301">
        <v>300</v>
      </c>
      <c r="B301">
        <v>90000</v>
      </c>
      <c r="D301">
        <v>299</v>
      </c>
      <c r="E301" s="72">
        <f t="shared" si="9"/>
        <v>376492.51851851848</v>
      </c>
      <c r="F301" s="71">
        <f t="shared" si="8"/>
        <v>4.2112786044733115</v>
      </c>
      <c r="H301" s="38">
        <v>376492</v>
      </c>
    </row>
    <row r="302" spans="1:8">
      <c r="A302">
        <v>301</v>
      </c>
      <c r="B302">
        <v>90601</v>
      </c>
      <c r="D302" s="67">
        <v>300</v>
      </c>
      <c r="E302" s="72">
        <f t="shared" si="9"/>
        <v>379050.62962962961</v>
      </c>
      <c r="F302" s="71">
        <f t="shared" si="8"/>
        <v>4.2116736625514397</v>
      </c>
      <c r="H302" s="38">
        <v>379050</v>
      </c>
    </row>
    <row r="303" spans="1:8">
      <c r="A303">
        <v>302</v>
      </c>
      <c r="B303">
        <v>91204</v>
      </c>
      <c r="D303">
        <v>301</v>
      </c>
      <c r="E303" s="72">
        <f t="shared" si="9"/>
        <v>381617.40740740736</v>
      </c>
      <c r="F303" s="71">
        <f t="shared" si="8"/>
        <v>4.2120661737443008</v>
      </c>
      <c r="H303" s="38">
        <v>381617</v>
      </c>
    </row>
    <row r="304" spans="1:8">
      <c r="A304">
        <v>303</v>
      </c>
      <c r="B304">
        <v>91809</v>
      </c>
      <c r="D304">
        <v>302</v>
      </c>
      <c r="E304" s="72">
        <f t="shared" si="9"/>
        <v>384192.8518518518</v>
      </c>
      <c r="F304" s="71">
        <f t="shared" si="8"/>
        <v>4.2124561625789632</v>
      </c>
      <c r="H304" s="38">
        <v>384192</v>
      </c>
    </row>
    <row r="305" spans="1:8">
      <c r="A305">
        <v>304</v>
      </c>
      <c r="B305">
        <v>92416</v>
      </c>
      <c r="D305">
        <v>303</v>
      </c>
      <c r="E305" s="72">
        <f t="shared" si="9"/>
        <v>386776.96296296292</v>
      </c>
      <c r="F305" s="71">
        <f t="shared" si="8"/>
        <v>4.2128436532688838</v>
      </c>
      <c r="H305" s="38">
        <v>386776</v>
      </c>
    </row>
    <row r="306" spans="1:8">
      <c r="A306">
        <v>305</v>
      </c>
      <c r="B306">
        <v>93025</v>
      </c>
      <c r="D306">
        <v>304</v>
      </c>
      <c r="E306" s="72">
        <f t="shared" si="9"/>
        <v>389369.74074074067</v>
      </c>
      <c r="F306" s="71">
        <f t="shared" si="8"/>
        <v>4.2132286697188874</v>
      </c>
      <c r="H306" s="38">
        <v>389369</v>
      </c>
    </row>
    <row r="307" spans="1:8">
      <c r="A307">
        <v>306</v>
      </c>
      <c r="B307">
        <v>93636</v>
      </c>
      <c r="D307">
        <v>305</v>
      </c>
      <c r="E307" s="72">
        <f t="shared" si="9"/>
        <v>391971.18518518511</v>
      </c>
      <c r="F307" s="71">
        <f t="shared" si="8"/>
        <v>4.2136112355300739</v>
      </c>
      <c r="H307" s="38">
        <v>391971</v>
      </c>
    </row>
    <row r="308" spans="1:8">
      <c r="A308">
        <v>307</v>
      </c>
      <c r="B308">
        <v>94249</v>
      </c>
      <c r="D308">
        <v>306</v>
      </c>
      <c r="E308" s="72">
        <f t="shared" si="9"/>
        <v>394581.29629629623</v>
      </c>
      <c r="F308" s="71">
        <f t="shared" si="8"/>
        <v>4.2139913740046158</v>
      </c>
      <c r="H308" s="38">
        <v>394581</v>
      </c>
    </row>
    <row r="309" spans="1:8">
      <c r="A309">
        <v>308</v>
      </c>
      <c r="B309">
        <v>94864</v>
      </c>
      <c r="D309">
        <v>307</v>
      </c>
      <c r="E309" s="72">
        <f t="shared" si="9"/>
        <v>397200.07407407404</v>
      </c>
      <c r="F309" s="71">
        <f t="shared" si="8"/>
        <v>4.2143691081504739</v>
      </c>
      <c r="H309" s="38">
        <v>397200</v>
      </c>
    </row>
    <row r="310" spans="1:8">
      <c r="A310">
        <v>309</v>
      </c>
      <c r="B310">
        <v>95481</v>
      </c>
      <c r="D310">
        <v>308</v>
      </c>
      <c r="E310" s="72">
        <f t="shared" si="9"/>
        <v>399827.51851851848</v>
      </c>
      <c r="F310" s="71">
        <f t="shared" si="8"/>
        <v>4.2147444606860187</v>
      </c>
      <c r="H310" s="38">
        <v>399827</v>
      </c>
    </row>
    <row r="311" spans="1:8">
      <c r="A311">
        <v>310</v>
      </c>
      <c r="B311">
        <v>96100</v>
      </c>
      <c r="D311">
        <v>309</v>
      </c>
      <c r="E311" s="72">
        <f t="shared" si="9"/>
        <v>402463.62962962961</v>
      </c>
      <c r="F311" s="71">
        <f t="shared" si="8"/>
        <v>4.2151174540445702</v>
      </c>
      <c r="H311" s="38">
        <v>402463</v>
      </c>
    </row>
    <row r="312" spans="1:8">
      <c r="A312">
        <v>311</v>
      </c>
      <c r="B312">
        <v>96721</v>
      </c>
      <c r="D312">
        <v>310</v>
      </c>
      <c r="E312" s="72">
        <f t="shared" si="9"/>
        <v>405108.40740740736</v>
      </c>
      <c r="F312" s="71">
        <f t="shared" si="8"/>
        <v>4.2154881103788489</v>
      </c>
      <c r="H312" s="38">
        <v>405108</v>
      </c>
    </row>
    <row r="313" spans="1:8">
      <c r="A313">
        <v>312</v>
      </c>
      <c r="B313">
        <v>97344</v>
      </c>
      <c r="D313">
        <v>311</v>
      </c>
      <c r="E313" s="72">
        <f t="shared" si="9"/>
        <v>407761.8518518518</v>
      </c>
      <c r="F313" s="71">
        <f t="shared" si="8"/>
        <v>4.2158564515653456</v>
      </c>
      <c r="H313" s="38">
        <v>407761</v>
      </c>
    </row>
    <row r="314" spans="1:8">
      <c r="A314">
        <v>313</v>
      </c>
      <c r="B314">
        <v>97969</v>
      </c>
      <c r="D314">
        <v>312</v>
      </c>
      <c r="E314" s="72">
        <f t="shared" si="9"/>
        <v>410423.96296296292</v>
      </c>
      <c r="F314" s="71">
        <f t="shared" si="8"/>
        <v>4.2162224992086097</v>
      </c>
      <c r="H314" s="38">
        <v>410423</v>
      </c>
    </row>
    <row r="315" spans="1:8">
      <c r="A315">
        <v>314</v>
      </c>
      <c r="B315">
        <v>98596</v>
      </c>
      <c r="D315">
        <v>313</v>
      </c>
      <c r="E315" s="72">
        <f t="shared" si="9"/>
        <v>413094.74074074067</v>
      </c>
      <c r="F315" s="71">
        <f t="shared" si="8"/>
        <v>4.2165862746454561</v>
      </c>
      <c r="H315" s="38">
        <v>413094</v>
      </c>
    </row>
    <row r="316" spans="1:8">
      <c r="A316">
        <v>315</v>
      </c>
      <c r="B316">
        <v>99225</v>
      </c>
      <c r="D316">
        <v>314</v>
      </c>
      <c r="E316" s="72">
        <f t="shared" si="9"/>
        <v>415774.18518518511</v>
      </c>
      <c r="F316" s="71">
        <f t="shared" si="8"/>
        <v>4.2169477989490964</v>
      </c>
      <c r="H316" s="38">
        <v>415774</v>
      </c>
    </row>
    <row r="317" spans="1:8">
      <c r="A317">
        <v>316</v>
      </c>
      <c r="B317">
        <v>99856</v>
      </c>
      <c r="D317">
        <v>315</v>
      </c>
      <c r="E317" s="72">
        <f t="shared" si="9"/>
        <v>418462.29629629623</v>
      </c>
      <c r="F317" s="71">
        <f t="shared" si="8"/>
        <v>4.2173070929331944</v>
      </c>
      <c r="H317" s="38">
        <v>418462</v>
      </c>
    </row>
    <row r="318" spans="1:8">
      <c r="A318">
        <v>317</v>
      </c>
      <c r="B318">
        <v>100489</v>
      </c>
      <c r="D318">
        <v>316</v>
      </c>
      <c r="E318" s="72">
        <f t="shared" si="9"/>
        <v>421159.07407407404</v>
      </c>
      <c r="F318" s="71">
        <f t="shared" si="8"/>
        <v>4.2176641771558447</v>
      </c>
      <c r="H318" s="38">
        <v>421159</v>
      </c>
    </row>
    <row r="319" spans="1:8">
      <c r="A319">
        <v>318</v>
      </c>
      <c r="B319">
        <v>101124</v>
      </c>
      <c r="D319">
        <v>317</v>
      </c>
      <c r="E319" s="72">
        <f t="shared" si="9"/>
        <v>423864.51851851848</v>
      </c>
      <c r="F319" s="71">
        <f t="shared" si="8"/>
        <v>4.2180190719234787</v>
      </c>
      <c r="H319" s="38">
        <v>423864</v>
      </c>
    </row>
    <row r="320" spans="1:8">
      <c r="A320">
        <v>319</v>
      </c>
      <c r="B320">
        <v>101761</v>
      </c>
      <c r="D320">
        <v>318</v>
      </c>
      <c r="E320" s="72">
        <f t="shared" si="9"/>
        <v>426578.62962962961</v>
      </c>
      <c r="F320" s="71">
        <f t="shared" si="8"/>
        <v>4.2183717972947035</v>
      </c>
      <c r="H320" s="38">
        <v>426578</v>
      </c>
    </row>
    <row r="321" spans="1:8">
      <c r="A321">
        <v>320</v>
      </c>
      <c r="B321">
        <v>102400</v>
      </c>
      <c r="D321">
        <v>319</v>
      </c>
      <c r="E321" s="72">
        <f t="shared" si="9"/>
        <v>429301.40740740736</v>
      </c>
      <c r="F321" s="71">
        <f t="shared" si="8"/>
        <v>4.2187223730840628</v>
      </c>
      <c r="H321" s="38">
        <v>429301</v>
      </c>
    </row>
    <row r="322" spans="1:8">
      <c r="A322">
        <v>321</v>
      </c>
      <c r="B322">
        <v>103041</v>
      </c>
      <c r="D322">
        <v>320</v>
      </c>
      <c r="E322" s="72">
        <f t="shared" si="9"/>
        <v>432032.8518518518</v>
      </c>
      <c r="F322" s="71">
        <f t="shared" si="8"/>
        <v>4.21907081886574</v>
      </c>
      <c r="H322" s="38">
        <v>432032</v>
      </c>
    </row>
    <row r="323" spans="1:8">
      <c r="A323">
        <v>322</v>
      </c>
      <c r="B323">
        <v>103684</v>
      </c>
      <c r="D323">
        <v>321</v>
      </c>
      <c r="E323" s="72">
        <f t="shared" si="9"/>
        <v>434772.96296296292</v>
      </c>
      <c r="F323" s="71">
        <f t="shared" ref="F323:F386" si="10">E323/B322</f>
        <v>4.219417153977183</v>
      </c>
      <c r="H323" s="38">
        <v>434772</v>
      </c>
    </row>
    <row r="324" spans="1:8">
      <c r="A324">
        <v>323</v>
      </c>
      <c r="B324">
        <v>104329</v>
      </c>
      <c r="D324">
        <v>322</v>
      </c>
      <c r="E324" s="72">
        <f t="shared" ref="E324:E387" si="11">40+(D323*D323)+(E323/1.3)</f>
        <v>437521.74074074067</v>
      </c>
      <c r="F324" s="71">
        <f t="shared" si="10"/>
        <v>4.2197613975226718</v>
      </c>
      <c r="H324" s="38">
        <v>437521</v>
      </c>
    </row>
    <row r="325" spans="1:8">
      <c r="A325">
        <v>324</v>
      </c>
      <c r="B325">
        <v>104976</v>
      </c>
      <c r="D325">
        <v>323</v>
      </c>
      <c r="E325" s="72">
        <f t="shared" si="11"/>
        <v>440279.18518518511</v>
      </c>
      <c r="F325" s="71">
        <f t="shared" si="10"/>
        <v>4.2201035683768184</v>
      </c>
      <c r="H325" s="38">
        <v>440279</v>
      </c>
    </row>
    <row r="326" spans="1:8">
      <c r="A326">
        <v>325</v>
      </c>
      <c r="B326">
        <v>105625</v>
      </c>
      <c r="D326">
        <v>324</v>
      </c>
      <c r="E326" s="72">
        <f t="shared" si="11"/>
        <v>443045.29629629623</v>
      </c>
      <c r="F326" s="71">
        <f t="shared" si="10"/>
        <v>4.2204436851880072</v>
      </c>
      <c r="H326" s="38">
        <v>443045</v>
      </c>
    </row>
    <row r="327" spans="1:8">
      <c r="A327">
        <v>326</v>
      </c>
      <c r="B327">
        <v>106276</v>
      </c>
      <c r="D327">
        <v>325</v>
      </c>
      <c r="E327" s="72">
        <f t="shared" si="11"/>
        <v>445820.07407407399</v>
      </c>
      <c r="F327" s="71">
        <f t="shared" si="10"/>
        <v>4.2207817663817657</v>
      </c>
      <c r="H327" s="38">
        <v>445820</v>
      </c>
    </row>
    <row r="328" spans="1:8">
      <c r="A328">
        <v>327</v>
      </c>
      <c r="B328">
        <v>106929</v>
      </c>
      <c r="D328">
        <v>326</v>
      </c>
      <c r="E328" s="72">
        <f t="shared" si="11"/>
        <v>448603.51851851842</v>
      </c>
      <c r="F328" s="71">
        <f t="shared" si="10"/>
        <v>4.2211178301640864</v>
      </c>
      <c r="H328" s="38">
        <v>448603</v>
      </c>
    </row>
    <row r="329" spans="1:8">
      <c r="A329">
        <v>328</v>
      </c>
      <c r="B329">
        <v>107584</v>
      </c>
      <c r="D329">
        <v>327</v>
      </c>
      <c r="E329" s="72">
        <f t="shared" si="11"/>
        <v>451395.62962962955</v>
      </c>
      <c r="F329" s="71">
        <f t="shared" si="10"/>
        <v>4.2214518945246802</v>
      </c>
      <c r="H329" s="38">
        <v>451395</v>
      </c>
    </row>
    <row r="330" spans="1:8">
      <c r="A330">
        <v>329</v>
      </c>
      <c r="B330">
        <v>108241</v>
      </c>
      <c r="D330">
        <v>328</v>
      </c>
      <c r="E330" s="72">
        <f t="shared" si="11"/>
        <v>454196.40740740736</v>
      </c>
      <c r="F330" s="71">
        <f t="shared" si="10"/>
        <v>4.2217839772401788</v>
      </c>
      <c r="H330" s="38">
        <v>454196</v>
      </c>
    </row>
    <row r="331" spans="1:8">
      <c r="A331">
        <v>330</v>
      </c>
      <c r="B331">
        <v>108900</v>
      </c>
      <c r="D331">
        <v>329</v>
      </c>
      <c r="E331" s="72">
        <f t="shared" si="11"/>
        <v>457005.8518518518</v>
      </c>
      <c r="F331" s="71">
        <f t="shared" si="10"/>
        <v>4.2221140958772718</v>
      </c>
      <c r="H331" s="38">
        <v>457005</v>
      </c>
    </row>
    <row r="332" spans="1:8">
      <c r="A332">
        <v>331</v>
      </c>
      <c r="B332">
        <v>109561</v>
      </c>
      <c r="D332">
        <v>330</v>
      </c>
      <c r="E332" s="72">
        <f t="shared" si="11"/>
        <v>459823.96296296292</v>
      </c>
      <c r="F332" s="71">
        <f t="shared" si="10"/>
        <v>4.2224422677958025</v>
      </c>
      <c r="H332" s="38">
        <v>459823</v>
      </c>
    </row>
    <row r="333" spans="1:8">
      <c r="A333">
        <v>332</v>
      </c>
      <c r="B333">
        <v>110224</v>
      </c>
      <c r="D333">
        <v>331</v>
      </c>
      <c r="E333" s="72">
        <f t="shared" si="11"/>
        <v>462650.74074074067</v>
      </c>
      <c r="F333" s="71">
        <f t="shared" si="10"/>
        <v>4.222768510151794</v>
      </c>
      <c r="H333" s="38">
        <v>462650</v>
      </c>
    </row>
    <row r="334" spans="1:8">
      <c r="A334">
        <v>333</v>
      </c>
      <c r="B334">
        <v>110889</v>
      </c>
      <c r="D334">
        <v>332</v>
      </c>
      <c r="E334" s="72">
        <f t="shared" si="11"/>
        <v>465486.18518518511</v>
      </c>
      <c r="F334" s="71">
        <f t="shared" si="10"/>
        <v>4.2230928399004313</v>
      </c>
      <c r="H334" s="38">
        <v>465486</v>
      </c>
    </row>
    <row r="335" spans="1:8">
      <c r="A335">
        <v>334</v>
      </c>
      <c r="B335">
        <v>111556</v>
      </c>
      <c r="D335">
        <v>333</v>
      </c>
      <c r="E335" s="72">
        <f t="shared" si="11"/>
        <v>468330.29629629623</v>
      </c>
      <c r="F335" s="71">
        <f t="shared" si="10"/>
        <v>4.2234152737989898</v>
      </c>
      <c r="H335" s="38">
        <v>468330</v>
      </c>
    </row>
    <row r="336" spans="1:8">
      <c r="A336">
        <v>335</v>
      </c>
      <c r="B336">
        <v>112225</v>
      </c>
      <c r="D336">
        <v>334</v>
      </c>
      <c r="E336" s="72">
        <f t="shared" si="11"/>
        <v>471183.07407407399</v>
      </c>
      <c r="F336" s="71">
        <f t="shared" si="10"/>
        <v>4.2237358284097137</v>
      </c>
      <c r="H336" s="38">
        <v>471183</v>
      </c>
    </row>
    <row r="337" spans="1:8">
      <c r="A337">
        <v>336</v>
      </c>
      <c r="B337">
        <v>112896</v>
      </c>
      <c r="D337">
        <v>335</v>
      </c>
      <c r="E337" s="72">
        <f t="shared" si="11"/>
        <v>474044.51851851842</v>
      </c>
      <c r="F337" s="71">
        <f t="shared" si="10"/>
        <v>4.2240545201026372</v>
      </c>
      <c r="H337" s="38">
        <v>474044</v>
      </c>
    </row>
    <row r="338" spans="1:8">
      <c r="A338">
        <v>337</v>
      </c>
      <c r="B338">
        <v>113569</v>
      </c>
      <c r="D338">
        <v>336</v>
      </c>
      <c r="E338" s="72">
        <f t="shared" si="11"/>
        <v>476914.62962962955</v>
      </c>
      <c r="F338" s="71">
        <f t="shared" si="10"/>
        <v>4.2243713650583681</v>
      </c>
      <c r="H338" s="38">
        <v>476914</v>
      </c>
    </row>
    <row r="339" spans="1:8">
      <c r="A339">
        <v>338</v>
      </c>
      <c r="B339">
        <v>114244</v>
      </c>
      <c r="D339">
        <v>337</v>
      </c>
      <c r="E339" s="72">
        <f t="shared" si="11"/>
        <v>479793.40740740736</v>
      </c>
      <c r="F339" s="71">
        <f t="shared" si="10"/>
        <v>4.2246863792708167</v>
      </c>
      <c r="H339" s="38">
        <v>479793</v>
      </c>
    </row>
    <row r="340" spans="1:8">
      <c r="A340">
        <v>339</v>
      </c>
      <c r="B340">
        <v>114921</v>
      </c>
      <c r="D340">
        <v>338</v>
      </c>
      <c r="E340" s="72">
        <f t="shared" si="11"/>
        <v>482680.8518518518</v>
      </c>
      <c r="F340" s="71">
        <f t="shared" si="10"/>
        <v>4.2249995785498742</v>
      </c>
      <c r="H340" s="38">
        <v>482680</v>
      </c>
    </row>
    <row r="341" spans="1:8">
      <c r="A341">
        <v>340</v>
      </c>
      <c r="B341">
        <v>115600</v>
      </c>
      <c r="D341">
        <v>339</v>
      </c>
      <c r="E341" s="72">
        <f t="shared" si="11"/>
        <v>485576.96296296292</v>
      </c>
      <c r="F341" s="71">
        <f t="shared" si="10"/>
        <v>4.225310978524055</v>
      </c>
      <c r="H341" s="38">
        <v>485576</v>
      </c>
    </row>
    <row r="342" spans="1:8">
      <c r="A342">
        <v>341</v>
      </c>
      <c r="B342">
        <v>116281</v>
      </c>
      <c r="D342" s="67">
        <v>340</v>
      </c>
      <c r="E342" s="72">
        <f t="shared" si="11"/>
        <v>488481.74074074067</v>
      </c>
      <c r="F342" s="71">
        <f t="shared" si="10"/>
        <v>4.2256205946430851</v>
      </c>
      <c r="H342" s="38">
        <v>488481</v>
      </c>
    </row>
    <row r="343" spans="1:8">
      <c r="A343">
        <v>342</v>
      </c>
      <c r="B343">
        <v>116964</v>
      </c>
      <c r="D343">
        <v>341</v>
      </c>
      <c r="E343" s="72">
        <f t="shared" si="11"/>
        <v>491395.18518518511</v>
      </c>
      <c r="F343" s="71">
        <f t="shared" si="10"/>
        <v>4.2259284421804519</v>
      </c>
      <c r="H343" s="38">
        <v>491395</v>
      </c>
    </row>
    <row r="344" spans="1:8">
      <c r="A344">
        <v>343</v>
      </c>
      <c r="B344">
        <v>117649</v>
      </c>
      <c r="D344">
        <v>342</v>
      </c>
      <c r="E344" s="72">
        <f t="shared" si="11"/>
        <v>494317.29629629623</v>
      </c>
      <c r="F344" s="71">
        <f t="shared" si="10"/>
        <v>4.2262345362359035</v>
      </c>
      <c r="H344" s="38">
        <v>494317</v>
      </c>
    </row>
    <row r="345" spans="1:8">
      <c r="A345">
        <v>344</v>
      </c>
      <c r="B345">
        <v>118336</v>
      </c>
      <c r="D345">
        <v>343</v>
      </c>
      <c r="E345" s="72">
        <f t="shared" si="11"/>
        <v>497248.07407407399</v>
      </c>
      <c r="F345" s="71">
        <f t="shared" si="10"/>
        <v>4.2265388917379152</v>
      </c>
      <c r="H345" s="38">
        <v>497248</v>
      </c>
    </row>
    <row r="346" spans="1:8">
      <c r="A346">
        <v>345</v>
      </c>
      <c r="B346">
        <v>119025</v>
      </c>
      <c r="D346">
        <v>344</v>
      </c>
      <c r="E346" s="72">
        <f t="shared" si="11"/>
        <v>500187.51851851842</v>
      </c>
      <c r="F346" s="71">
        <f t="shared" si="10"/>
        <v>4.2268415234461063</v>
      </c>
      <c r="H346" s="38">
        <v>500187</v>
      </c>
    </row>
    <row r="347" spans="1:8">
      <c r="A347">
        <v>346</v>
      </c>
      <c r="B347">
        <v>119716</v>
      </c>
      <c r="D347">
        <v>345</v>
      </c>
      <c r="E347" s="72">
        <f t="shared" si="11"/>
        <v>503135.62962962955</v>
      </c>
      <c r="F347" s="71">
        <f t="shared" si="10"/>
        <v>4.2271424459536195</v>
      </c>
      <c r="H347" s="38">
        <v>503135</v>
      </c>
    </row>
    <row r="348" spans="1:8">
      <c r="A348">
        <v>347</v>
      </c>
      <c r="B348">
        <v>120409</v>
      </c>
      <c r="D348">
        <v>346</v>
      </c>
      <c r="E348" s="72">
        <f t="shared" si="11"/>
        <v>506092.40740740736</v>
      </c>
      <c r="F348" s="71">
        <f t="shared" si="10"/>
        <v>4.2274416736894596</v>
      </c>
      <c r="H348" s="38">
        <v>506092</v>
      </c>
    </row>
    <row r="349" spans="1:8">
      <c r="A349">
        <v>348</v>
      </c>
      <c r="B349">
        <v>121104</v>
      </c>
      <c r="D349">
        <v>347</v>
      </c>
      <c r="E349" s="72">
        <f t="shared" si="11"/>
        <v>509057.8518518518</v>
      </c>
      <c r="F349" s="71">
        <f t="shared" si="10"/>
        <v>4.2277392209207934</v>
      </c>
      <c r="H349" s="38">
        <v>509057</v>
      </c>
    </row>
    <row r="350" spans="1:8">
      <c r="A350">
        <v>349</v>
      </c>
      <c r="B350">
        <v>121801</v>
      </c>
      <c r="D350">
        <v>348</v>
      </c>
      <c r="E350" s="72">
        <f t="shared" si="11"/>
        <v>512031.96296296292</v>
      </c>
      <c r="F350" s="71">
        <f t="shared" si="10"/>
        <v>4.2280351017552098</v>
      </c>
      <c r="H350" s="38">
        <v>512031</v>
      </c>
    </row>
    <row r="351" spans="1:8">
      <c r="A351">
        <v>350</v>
      </c>
      <c r="B351">
        <v>122500</v>
      </c>
      <c r="D351">
        <v>349</v>
      </c>
      <c r="E351" s="72">
        <f t="shared" si="11"/>
        <v>515014.74074074067</v>
      </c>
      <c r="F351" s="71">
        <f t="shared" si="10"/>
        <v>4.2283293301429437</v>
      </c>
      <c r="H351" s="38">
        <v>515014</v>
      </c>
    </row>
    <row r="352" spans="1:8">
      <c r="A352">
        <v>351</v>
      </c>
      <c r="B352">
        <v>123201</v>
      </c>
      <c r="D352">
        <v>350</v>
      </c>
      <c r="E352" s="72">
        <f t="shared" si="11"/>
        <v>518006.18518518511</v>
      </c>
      <c r="F352" s="71">
        <f t="shared" si="10"/>
        <v>4.2286219198790622</v>
      </c>
      <c r="H352" s="38">
        <v>518006</v>
      </c>
    </row>
    <row r="353" spans="1:8">
      <c r="A353">
        <v>352</v>
      </c>
      <c r="B353">
        <v>123904</v>
      </c>
      <c r="D353">
        <v>351</v>
      </c>
      <c r="E353" s="72">
        <f t="shared" si="11"/>
        <v>521006.29629629623</v>
      </c>
      <c r="F353" s="71">
        <f t="shared" si="10"/>
        <v>4.2289128846056139</v>
      </c>
      <c r="H353" s="38">
        <v>521006</v>
      </c>
    </row>
    <row r="354" spans="1:8">
      <c r="A354">
        <v>353</v>
      </c>
      <c r="B354">
        <v>124609</v>
      </c>
      <c r="D354">
        <v>352</v>
      </c>
      <c r="E354" s="72">
        <f t="shared" si="11"/>
        <v>524015.07407407399</v>
      </c>
      <c r="F354" s="71">
        <f t="shared" si="10"/>
        <v>4.2292022378137428</v>
      </c>
      <c r="H354" s="38">
        <v>524015</v>
      </c>
    </row>
    <row r="355" spans="1:8">
      <c r="A355">
        <v>354</v>
      </c>
      <c r="B355">
        <v>125316</v>
      </c>
      <c r="D355">
        <v>353</v>
      </c>
      <c r="E355" s="72">
        <f t="shared" si="11"/>
        <v>527032.51851851842</v>
      </c>
      <c r="F355" s="71">
        <f t="shared" si="10"/>
        <v>4.2294899928457692</v>
      </c>
      <c r="H355" s="38">
        <v>527032</v>
      </c>
    </row>
    <row r="356" spans="1:8">
      <c r="A356">
        <v>355</v>
      </c>
      <c r="B356">
        <v>126025</v>
      </c>
      <c r="D356">
        <v>354</v>
      </c>
      <c r="E356" s="72">
        <f t="shared" si="11"/>
        <v>530058.62962962955</v>
      </c>
      <c r="F356" s="71">
        <f t="shared" si="10"/>
        <v>4.2297761628972319</v>
      </c>
      <c r="H356" s="38">
        <v>530058</v>
      </c>
    </row>
    <row r="357" spans="1:8">
      <c r="A357">
        <v>356</v>
      </c>
      <c r="B357">
        <v>126736</v>
      </c>
      <c r="D357">
        <v>355</v>
      </c>
      <c r="E357" s="72">
        <f t="shared" si="11"/>
        <v>533093.40740740742</v>
      </c>
      <c r="F357" s="71">
        <f t="shared" si="10"/>
        <v>4.2300607610189047</v>
      </c>
      <c r="H357" s="38">
        <v>533093</v>
      </c>
    </row>
    <row r="358" spans="1:8">
      <c r="A358">
        <v>357</v>
      </c>
      <c r="B358">
        <v>127449</v>
      </c>
      <c r="D358">
        <v>356</v>
      </c>
      <c r="E358" s="72">
        <f t="shared" si="11"/>
        <v>536136.85185185191</v>
      </c>
      <c r="F358" s="71">
        <f t="shared" si="10"/>
        <v>4.2303438001187663</v>
      </c>
      <c r="H358" s="38">
        <v>536136</v>
      </c>
    </row>
    <row r="359" spans="1:8">
      <c r="A359">
        <v>358</v>
      </c>
      <c r="B359">
        <v>128164</v>
      </c>
      <c r="D359">
        <v>357</v>
      </c>
      <c r="E359" s="72">
        <f t="shared" si="11"/>
        <v>539188.96296296292</v>
      </c>
      <c r="F359" s="71">
        <f t="shared" si="10"/>
        <v>4.2306252929639534</v>
      </c>
      <c r="H359" s="38">
        <v>539188</v>
      </c>
    </row>
    <row r="360" spans="1:8">
      <c r="A360">
        <v>359</v>
      </c>
      <c r="B360">
        <v>128881</v>
      </c>
      <c r="D360">
        <v>358</v>
      </c>
      <c r="E360" s="72">
        <f t="shared" si="11"/>
        <v>542249.74074074067</v>
      </c>
      <c r="F360" s="71">
        <f t="shared" si="10"/>
        <v>4.2309052521826773</v>
      </c>
      <c r="H360" s="38">
        <v>542249</v>
      </c>
    </row>
    <row r="361" spans="1:8">
      <c r="A361">
        <v>360</v>
      </c>
      <c r="B361">
        <v>129600</v>
      </c>
      <c r="D361">
        <v>359</v>
      </c>
      <c r="E361" s="72">
        <f t="shared" si="11"/>
        <v>545319.18518518517</v>
      </c>
      <c r="F361" s="71">
        <f t="shared" si="10"/>
        <v>4.2311836902660991</v>
      </c>
      <c r="H361" s="38">
        <v>545319</v>
      </c>
    </row>
    <row r="362" spans="1:8">
      <c r="A362">
        <v>361</v>
      </c>
      <c r="B362">
        <v>130321</v>
      </c>
      <c r="D362">
        <v>360</v>
      </c>
      <c r="E362" s="72">
        <f t="shared" si="11"/>
        <v>548397.29629629629</v>
      </c>
      <c r="F362" s="71">
        <f t="shared" si="10"/>
        <v>4.2314606195701874</v>
      </c>
      <c r="H362" s="38">
        <v>548397</v>
      </c>
    </row>
    <row r="363" spans="1:8">
      <c r="A363">
        <v>362</v>
      </c>
      <c r="B363">
        <v>131044</v>
      </c>
      <c r="D363">
        <v>361</v>
      </c>
      <c r="E363" s="72">
        <f t="shared" si="11"/>
        <v>551484.07407407404</v>
      </c>
      <c r="F363" s="71">
        <f t="shared" si="10"/>
        <v>4.2317360523175394</v>
      </c>
      <c r="H363" s="38">
        <v>551484</v>
      </c>
    </row>
    <row r="364" spans="1:8">
      <c r="A364">
        <v>363</v>
      </c>
      <c r="B364">
        <v>131769</v>
      </c>
      <c r="D364">
        <v>362</v>
      </c>
      <c r="E364" s="72">
        <f t="shared" si="11"/>
        <v>554579.51851851842</v>
      </c>
      <c r="F364" s="71">
        <f t="shared" si="10"/>
        <v>4.2320100005991756</v>
      </c>
      <c r="H364" s="38">
        <v>554579</v>
      </c>
    </row>
    <row r="365" spans="1:8">
      <c r="A365">
        <v>364</v>
      </c>
      <c r="B365">
        <v>132496</v>
      </c>
      <c r="D365">
        <v>363</v>
      </c>
      <c r="E365" s="72">
        <f t="shared" si="11"/>
        <v>557683.62962962955</v>
      </c>
      <c r="F365" s="71">
        <f t="shared" si="10"/>
        <v>4.2322824763763069</v>
      </c>
      <c r="H365" s="38">
        <v>557683</v>
      </c>
    </row>
    <row r="366" spans="1:8">
      <c r="A366">
        <v>365</v>
      </c>
      <c r="B366">
        <v>133225</v>
      </c>
      <c r="D366">
        <v>364</v>
      </c>
      <c r="E366" s="72">
        <f t="shared" si="11"/>
        <v>560796.40740740742</v>
      </c>
      <c r="F366" s="71">
        <f t="shared" si="10"/>
        <v>4.2325534914820633</v>
      </c>
      <c r="H366" s="38">
        <v>560796</v>
      </c>
    </row>
    <row r="367" spans="1:8">
      <c r="A367">
        <v>366</v>
      </c>
      <c r="B367">
        <v>133956</v>
      </c>
      <c r="D367">
        <v>365</v>
      </c>
      <c r="E367" s="72">
        <f t="shared" si="11"/>
        <v>563917.85185185191</v>
      </c>
      <c r="F367" s="71">
        <f t="shared" si="10"/>
        <v>4.2328230576232082</v>
      </c>
      <c r="H367" s="38">
        <v>563917</v>
      </c>
    </row>
    <row r="368" spans="1:8">
      <c r="A368">
        <v>367</v>
      </c>
      <c r="B368">
        <v>134689</v>
      </c>
      <c r="D368">
        <v>366</v>
      </c>
      <c r="E368" s="72">
        <f t="shared" si="11"/>
        <v>567047.96296296292</v>
      </c>
      <c r="F368" s="71">
        <f t="shared" si="10"/>
        <v>4.2330911863818192</v>
      </c>
      <c r="H368" s="38">
        <v>567047</v>
      </c>
    </row>
    <row r="369" spans="1:8">
      <c r="A369">
        <v>368</v>
      </c>
      <c r="B369">
        <v>135424</v>
      </c>
      <c r="D369">
        <v>367</v>
      </c>
      <c r="E369" s="72">
        <f t="shared" si="11"/>
        <v>570186.74074074067</v>
      </c>
      <c r="F369" s="71">
        <f t="shared" si="10"/>
        <v>4.2333578892169417</v>
      </c>
      <c r="H369" s="38">
        <v>570186</v>
      </c>
    </row>
    <row r="370" spans="1:8">
      <c r="A370">
        <v>369</v>
      </c>
      <c r="B370">
        <v>136161</v>
      </c>
      <c r="D370">
        <v>368</v>
      </c>
      <c r="E370" s="72">
        <f t="shared" si="11"/>
        <v>573334.18518518517</v>
      </c>
      <c r="F370" s="71">
        <f t="shared" si="10"/>
        <v>4.2336231774662183</v>
      </c>
      <c r="H370" s="38">
        <v>573334</v>
      </c>
    </row>
    <row r="371" spans="1:8">
      <c r="A371">
        <v>370</v>
      </c>
      <c r="B371">
        <v>136900</v>
      </c>
      <c r="D371">
        <v>369</v>
      </c>
      <c r="E371" s="72">
        <f t="shared" si="11"/>
        <v>576490.29629629629</v>
      </c>
      <c r="F371" s="71">
        <f t="shared" si="10"/>
        <v>4.2338870623474882</v>
      </c>
      <c r="H371" s="38">
        <v>576490</v>
      </c>
    </row>
    <row r="372" spans="1:8">
      <c r="A372">
        <v>371</v>
      </c>
      <c r="B372">
        <v>137641</v>
      </c>
      <c r="D372">
        <v>370</v>
      </c>
      <c r="E372" s="72">
        <f t="shared" si="11"/>
        <v>579655.07407407404</v>
      </c>
      <c r="F372" s="71">
        <f t="shared" si="10"/>
        <v>4.2341495549603652</v>
      </c>
      <c r="H372" s="38">
        <v>579655</v>
      </c>
    </row>
    <row r="373" spans="1:8">
      <c r="A373">
        <v>372</v>
      </c>
      <c r="B373">
        <v>138384</v>
      </c>
      <c r="D373">
        <v>371</v>
      </c>
      <c r="E373" s="72">
        <f t="shared" si="11"/>
        <v>582828.51851851842</v>
      </c>
      <c r="F373" s="71">
        <f t="shared" si="10"/>
        <v>4.2344106662877952</v>
      </c>
      <c r="H373" s="38">
        <v>582828</v>
      </c>
    </row>
    <row r="374" spans="1:8">
      <c r="A374">
        <v>373</v>
      </c>
      <c r="B374">
        <v>139129</v>
      </c>
      <c r="D374">
        <v>372</v>
      </c>
      <c r="E374" s="72">
        <f t="shared" si="11"/>
        <v>586010.62962962955</v>
      </c>
      <c r="F374" s="71">
        <f t="shared" si="10"/>
        <v>4.2346704071975774</v>
      </c>
      <c r="H374" s="38">
        <v>586010</v>
      </c>
    </row>
    <row r="375" spans="1:8">
      <c r="A375">
        <v>374</v>
      </c>
      <c r="B375">
        <v>139876</v>
      </c>
      <c r="D375">
        <v>373</v>
      </c>
      <c r="E375" s="72">
        <f t="shared" si="11"/>
        <v>589201.40740740742</v>
      </c>
      <c r="F375" s="71">
        <f t="shared" si="10"/>
        <v>4.234928788443872</v>
      </c>
      <c r="H375" s="38">
        <v>589201</v>
      </c>
    </row>
    <row r="376" spans="1:8">
      <c r="A376">
        <v>375</v>
      </c>
      <c r="B376">
        <v>140625</v>
      </c>
      <c r="D376">
        <v>374</v>
      </c>
      <c r="E376" s="72">
        <f t="shared" si="11"/>
        <v>592400.85185185191</v>
      </c>
      <c r="F376" s="71">
        <f t="shared" si="10"/>
        <v>4.2351858206686774</v>
      </c>
      <c r="H376" s="38">
        <v>592400</v>
      </c>
    </row>
    <row r="377" spans="1:8">
      <c r="A377">
        <v>376</v>
      </c>
      <c r="B377">
        <v>141376</v>
      </c>
      <c r="D377">
        <v>375</v>
      </c>
      <c r="E377" s="72">
        <f t="shared" si="11"/>
        <v>595608.96296296292</v>
      </c>
      <c r="F377" s="71">
        <f t="shared" si="10"/>
        <v>4.2354415144032922</v>
      </c>
      <c r="H377" s="38">
        <v>595608</v>
      </c>
    </row>
    <row r="378" spans="1:8">
      <c r="A378">
        <v>377</v>
      </c>
      <c r="B378">
        <v>142129</v>
      </c>
      <c r="D378">
        <v>376</v>
      </c>
      <c r="E378" s="72">
        <f t="shared" si="11"/>
        <v>598825.74074074067</v>
      </c>
      <c r="F378" s="71">
        <f t="shared" si="10"/>
        <v>4.2356958800697475</v>
      </c>
      <c r="H378" s="38">
        <v>598825</v>
      </c>
    </row>
    <row r="379" spans="1:8">
      <c r="A379">
        <v>378</v>
      </c>
      <c r="B379">
        <v>142884</v>
      </c>
      <c r="D379">
        <v>377</v>
      </c>
      <c r="E379" s="72">
        <f t="shared" si="11"/>
        <v>602051.18518518517</v>
      </c>
      <c r="F379" s="71">
        <f t="shared" si="10"/>
        <v>4.2359489279822213</v>
      </c>
      <c r="H379" s="38">
        <v>602051</v>
      </c>
    </row>
    <row r="380" spans="1:8">
      <c r="A380">
        <v>379</v>
      </c>
      <c r="B380">
        <v>143641</v>
      </c>
      <c r="D380">
        <v>378</v>
      </c>
      <c r="E380" s="72">
        <f t="shared" si="11"/>
        <v>605285.29629629629</v>
      </c>
      <c r="F380" s="71">
        <f t="shared" si="10"/>
        <v>4.2362006683484248</v>
      </c>
      <c r="H380" s="38">
        <v>605285</v>
      </c>
    </row>
    <row r="381" spans="1:8">
      <c r="A381">
        <v>380</v>
      </c>
      <c r="B381">
        <v>144400</v>
      </c>
      <c r="D381">
        <v>379</v>
      </c>
      <c r="E381" s="72">
        <f t="shared" si="11"/>
        <v>608528.07407407404</v>
      </c>
      <c r="F381" s="71">
        <f t="shared" si="10"/>
        <v>4.2364511112709744</v>
      </c>
      <c r="H381" s="38">
        <v>608528</v>
      </c>
    </row>
    <row r="382" spans="1:8">
      <c r="A382">
        <v>381</v>
      </c>
      <c r="B382">
        <v>145161</v>
      </c>
      <c r="D382" s="67">
        <v>380</v>
      </c>
      <c r="E382" s="72">
        <f t="shared" si="11"/>
        <v>611779.51851851842</v>
      </c>
      <c r="F382" s="71">
        <f t="shared" si="10"/>
        <v>4.2367002667487421</v>
      </c>
      <c r="H382" s="38">
        <v>611779</v>
      </c>
    </row>
    <row r="383" spans="1:8">
      <c r="A383">
        <v>382</v>
      </c>
      <c r="B383">
        <v>145924</v>
      </c>
      <c r="D383">
        <v>381</v>
      </c>
      <c r="E383" s="72">
        <f t="shared" si="11"/>
        <v>615039.62962962955</v>
      </c>
      <c r="F383" s="71">
        <f t="shared" si="10"/>
        <v>4.2369481446781814</v>
      </c>
      <c r="H383" s="38">
        <v>615039</v>
      </c>
    </row>
    <row r="384" spans="1:8">
      <c r="A384">
        <v>383</v>
      </c>
      <c r="B384">
        <v>146689</v>
      </c>
      <c r="D384">
        <v>382</v>
      </c>
      <c r="E384" s="72">
        <f t="shared" si="11"/>
        <v>618308.4074074073</v>
      </c>
      <c r="F384" s="71">
        <f t="shared" si="10"/>
        <v>4.2371947548546318</v>
      </c>
      <c r="H384" s="38">
        <v>618308</v>
      </c>
    </row>
    <row r="385" spans="1:8">
      <c r="A385">
        <v>384</v>
      </c>
      <c r="B385">
        <v>147456</v>
      </c>
      <c r="D385">
        <v>383</v>
      </c>
      <c r="E385" s="72">
        <f t="shared" si="11"/>
        <v>621585.85185185168</v>
      </c>
      <c r="F385" s="71">
        <f t="shared" si="10"/>
        <v>4.237440106973609</v>
      </c>
      <c r="H385" s="38">
        <v>621585</v>
      </c>
    </row>
    <row r="386" spans="1:8">
      <c r="A386">
        <v>385</v>
      </c>
      <c r="B386">
        <v>148225</v>
      </c>
      <c r="D386">
        <v>384</v>
      </c>
      <c r="E386" s="72">
        <f t="shared" si="11"/>
        <v>624871.9629629628</v>
      </c>
      <c r="F386" s="71">
        <f t="shared" si="10"/>
        <v>4.2376842106320716</v>
      </c>
      <c r="H386" s="38">
        <v>624871</v>
      </c>
    </row>
    <row r="387" spans="1:8">
      <c r="A387">
        <v>386</v>
      </c>
      <c r="B387">
        <v>148996</v>
      </c>
      <c r="D387">
        <v>385</v>
      </c>
      <c r="E387" s="72">
        <f t="shared" si="11"/>
        <v>628166.74074074067</v>
      </c>
      <c r="F387" s="71">
        <f t="shared" ref="F387:F450" si="12">E387/B386</f>
        <v>4.2379270753296723</v>
      </c>
      <c r="H387" s="38">
        <v>628166</v>
      </c>
    </row>
    <row r="388" spans="1:8">
      <c r="A388">
        <v>387</v>
      </c>
      <c r="B388">
        <v>149769</v>
      </c>
      <c r="D388">
        <v>386</v>
      </c>
      <c r="E388" s="72">
        <f t="shared" ref="E388:E451" si="13">40+(D387*D387)+(E387/1.3)</f>
        <v>631470.18518518517</v>
      </c>
      <c r="F388" s="71">
        <f t="shared" si="12"/>
        <v>4.2381687104699806</v>
      </c>
      <c r="H388" s="38">
        <v>631470</v>
      </c>
    </row>
    <row r="389" spans="1:8">
      <c r="A389">
        <v>388</v>
      </c>
      <c r="B389">
        <v>150544</v>
      </c>
      <c r="D389">
        <v>387</v>
      </c>
      <c r="E389" s="72">
        <f t="shared" si="13"/>
        <v>634782.29629629629</v>
      </c>
      <c r="F389" s="71">
        <f t="shared" si="12"/>
        <v>4.2384091253616987</v>
      </c>
      <c r="H389" s="38">
        <v>634782</v>
      </c>
    </row>
    <row r="390" spans="1:8">
      <c r="A390">
        <v>389</v>
      </c>
      <c r="B390">
        <v>151321</v>
      </c>
      <c r="D390">
        <v>388</v>
      </c>
      <c r="E390" s="72">
        <f t="shared" si="13"/>
        <v>638103.07407407404</v>
      </c>
      <c r="F390" s="71">
        <f t="shared" si="12"/>
        <v>4.2386483292198562</v>
      </c>
      <c r="H390" s="38">
        <v>638103</v>
      </c>
    </row>
    <row r="391" spans="1:8">
      <c r="A391">
        <v>390</v>
      </c>
      <c r="B391">
        <v>152100</v>
      </c>
      <c r="D391">
        <v>389</v>
      </c>
      <c r="E391" s="72">
        <f t="shared" si="13"/>
        <v>641432.51851851842</v>
      </c>
      <c r="F391" s="71">
        <f t="shared" si="12"/>
        <v>4.2388863311669791</v>
      </c>
      <c r="H391" s="38">
        <v>641432</v>
      </c>
    </row>
    <row r="392" spans="1:8">
      <c r="A392">
        <v>391</v>
      </c>
      <c r="B392">
        <v>152881</v>
      </c>
      <c r="D392">
        <v>390</v>
      </c>
      <c r="E392" s="72">
        <f t="shared" si="13"/>
        <v>644770.62962962955</v>
      </c>
      <c r="F392" s="71">
        <f t="shared" si="12"/>
        <v>4.2391231402342511</v>
      </c>
      <c r="H392" s="38">
        <v>644770</v>
      </c>
    </row>
    <row r="393" spans="1:8">
      <c r="A393">
        <v>392</v>
      </c>
      <c r="B393">
        <v>153664</v>
      </c>
      <c r="D393">
        <v>391</v>
      </c>
      <c r="E393" s="72">
        <f t="shared" si="13"/>
        <v>648117.4074074073</v>
      </c>
      <c r="F393" s="71">
        <f t="shared" si="12"/>
        <v>4.2393587653626499</v>
      </c>
      <c r="H393" s="38">
        <v>648117</v>
      </c>
    </row>
    <row r="394" spans="1:8">
      <c r="A394">
        <v>393</v>
      </c>
      <c r="B394">
        <v>154449</v>
      </c>
      <c r="D394">
        <v>392</v>
      </c>
      <c r="E394" s="72">
        <f t="shared" si="13"/>
        <v>651472.85185185168</v>
      </c>
      <c r="F394" s="71">
        <f t="shared" si="12"/>
        <v>4.2395932154040743</v>
      </c>
      <c r="H394" s="38">
        <v>651472</v>
      </c>
    </row>
    <row r="395" spans="1:8">
      <c r="A395">
        <v>394</v>
      </c>
      <c r="B395">
        <v>155236</v>
      </c>
      <c r="D395">
        <v>393</v>
      </c>
      <c r="E395" s="72">
        <f t="shared" si="13"/>
        <v>654836.9629629628</v>
      </c>
      <c r="F395" s="71">
        <f t="shared" si="12"/>
        <v>4.2398264991224472</v>
      </c>
      <c r="H395" s="38">
        <v>654836</v>
      </c>
    </row>
    <row r="396" spans="1:8">
      <c r="A396">
        <v>395</v>
      </c>
      <c r="B396">
        <v>156025</v>
      </c>
      <c r="D396">
        <v>394</v>
      </c>
      <c r="E396" s="72">
        <f t="shared" si="13"/>
        <v>658209.74074074067</v>
      </c>
      <c r="F396" s="71">
        <f t="shared" si="12"/>
        <v>4.2400586251948047</v>
      </c>
      <c r="H396" s="38">
        <v>658209</v>
      </c>
    </row>
    <row r="397" spans="1:8">
      <c r="A397">
        <v>396</v>
      </c>
      <c r="B397">
        <v>156816</v>
      </c>
      <c r="D397">
        <v>395</v>
      </c>
      <c r="E397" s="72">
        <f t="shared" si="13"/>
        <v>661591.18518518517</v>
      </c>
      <c r="F397" s="71">
        <f t="shared" si="12"/>
        <v>4.2402896022123713</v>
      </c>
      <c r="H397" s="38">
        <v>661591</v>
      </c>
    </row>
    <row r="398" spans="1:8">
      <c r="A398">
        <v>397</v>
      </c>
      <c r="B398">
        <v>157609</v>
      </c>
      <c r="D398">
        <v>396</v>
      </c>
      <c r="E398" s="72">
        <f t="shared" si="13"/>
        <v>664981.29629629629</v>
      </c>
      <c r="F398" s="71">
        <f t="shared" si="12"/>
        <v>4.2405194386816163</v>
      </c>
      <c r="H398" s="38">
        <v>664981</v>
      </c>
    </row>
    <row r="399" spans="1:8">
      <c r="A399">
        <v>398</v>
      </c>
      <c r="B399">
        <v>158404</v>
      </c>
      <c r="D399">
        <v>397</v>
      </c>
      <c r="E399" s="72">
        <f t="shared" si="13"/>
        <v>668380.07407407404</v>
      </c>
      <c r="F399" s="71">
        <f t="shared" si="12"/>
        <v>4.2407481430252973</v>
      </c>
      <c r="H399" s="38">
        <v>668380</v>
      </c>
    </row>
    <row r="400" spans="1:8">
      <c r="A400">
        <v>399</v>
      </c>
      <c r="B400">
        <v>159201</v>
      </c>
      <c r="D400">
        <v>398</v>
      </c>
      <c r="E400" s="72">
        <f t="shared" si="13"/>
        <v>671787.51851851842</v>
      </c>
      <c r="F400" s="71">
        <f t="shared" si="12"/>
        <v>4.2409757235834853</v>
      </c>
      <c r="H400" s="38">
        <v>671787</v>
      </c>
    </row>
    <row r="401" spans="1:8">
      <c r="A401">
        <v>400</v>
      </c>
      <c r="B401">
        <v>160000</v>
      </c>
      <c r="D401">
        <v>399</v>
      </c>
      <c r="E401" s="72">
        <f t="shared" si="13"/>
        <v>675203.62962962955</v>
      </c>
      <c r="F401" s="71">
        <f t="shared" si="12"/>
        <v>4.2412021886145785</v>
      </c>
      <c r="H401" s="38">
        <v>675203</v>
      </c>
    </row>
    <row r="402" spans="1:8">
      <c r="A402">
        <v>401</v>
      </c>
      <c r="B402">
        <v>160801</v>
      </c>
      <c r="D402">
        <v>400</v>
      </c>
      <c r="E402" s="72">
        <f t="shared" si="13"/>
        <v>678628.4074074073</v>
      </c>
      <c r="F402" s="71">
        <f t="shared" si="12"/>
        <v>4.241427546296296</v>
      </c>
      <c r="H402" s="38">
        <v>678628</v>
      </c>
    </row>
    <row r="403" spans="1:8">
      <c r="A403">
        <v>402</v>
      </c>
      <c r="B403">
        <v>161604</v>
      </c>
      <c r="D403">
        <v>401</v>
      </c>
      <c r="E403" s="72">
        <f t="shared" si="13"/>
        <v>682061.85185185168</v>
      </c>
      <c r="F403" s="71">
        <f t="shared" si="12"/>
        <v>4.2416518047266605</v>
      </c>
      <c r="H403" s="38">
        <v>682061</v>
      </c>
    </row>
    <row r="404" spans="1:8">
      <c r="A404">
        <v>403</v>
      </c>
      <c r="B404">
        <v>162409</v>
      </c>
      <c r="D404">
        <v>402</v>
      </c>
      <c r="E404" s="72">
        <f t="shared" si="13"/>
        <v>685503.9629629628</v>
      </c>
      <c r="F404" s="71">
        <f t="shared" si="12"/>
        <v>4.24187497192497</v>
      </c>
      <c r="H404" s="38">
        <v>685503</v>
      </c>
    </row>
    <row r="405" spans="1:8">
      <c r="A405">
        <v>404</v>
      </c>
      <c r="B405">
        <v>163216</v>
      </c>
      <c r="D405">
        <v>403</v>
      </c>
      <c r="E405" s="72">
        <f t="shared" si="13"/>
        <v>688954.74074074056</v>
      </c>
      <c r="F405" s="71">
        <f t="shared" si="12"/>
        <v>4.2420970558327467</v>
      </c>
      <c r="H405" s="38">
        <v>688954</v>
      </c>
    </row>
    <row r="406" spans="1:8">
      <c r="A406">
        <v>405</v>
      </c>
      <c r="B406">
        <v>164025</v>
      </c>
      <c r="D406">
        <v>404</v>
      </c>
      <c r="E406" s="72">
        <f t="shared" si="13"/>
        <v>692414.18518518505</v>
      </c>
      <c r="F406" s="71">
        <f t="shared" si="12"/>
        <v>4.2423180643146816</v>
      </c>
      <c r="H406" s="38">
        <v>692414</v>
      </c>
    </row>
    <row r="407" spans="1:8">
      <c r="A407">
        <v>406</v>
      </c>
      <c r="B407">
        <v>164836</v>
      </c>
      <c r="D407">
        <v>405</v>
      </c>
      <c r="E407" s="72">
        <f t="shared" si="13"/>
        <v>695882.29629629618</v>
      </c>
      <c r="F407" s="71">
        <f t="shared" si="12"/>
        <v>4.242538005159556</v>
      </c>
      <c r="H407" s="38">
        <v>695882</v>
      </c>
    </row>
    <row r="408" spans="1:8">
      <c r="A408">
        <v>407</v>
      </c>
      <c r="B408">
        <v>165649</v>
      </c>
      <c r="D408">
        <v>406</v>
      </c>
      <c r="E408" s="72">
        <f t="shared" si="13"/>
        <v>699359.07407407393</v>
      </c>
      <c r="F408" s="71">
        <f t="shared" si="12"/>
        <v>4.2427568860811586</v>
      </c>
      <c r="H408" s="38">
        <v>699359</v>
      </c>
    </row>
    <row r="409" spans="1:8">
      <c r="A409">
        <v>408</v>
      </c>
      <c r="B409">
        <v>166464</v>
      </c>
      <c r="D409">
        <v>407</v>
      </c>
      <c r="E409" s="72">
        <f t="shared" si="13"/>
        <v>702844.51851851842</v>
      </c>
      <c r="F409" s="71">
        <f t="shared" si="12"/>
        <v>4.2429747147191863</v>
      </c>
      <c r="H409" s="38">
        <v>702844</v>
      </c>
    </row>
    <row r="410" spans="1:8">
      <c r="A410">
        <v>409</v>
      </c>
      <c r="B410">
        <v>167281</v>
      </c>
      <c r="D410">
        <v>408</v>
      </c>
      <c r="E410" s="72">
        <f t="shared" si="13"/>
        <v>706338.62962962955</v>
      </c>
      <c r="F410" s="71">
        <f t="shared" si="12"/>
        <v>4.2431914986401233</v>
      </c>
      <c r="H410" s="38">
        <v>706338</v>
      </c>
    </row>
    <row r="411" spans="1:8">
      <c r="A411">
        <v>410</v>
      </c>
      <c r="B411">
        <v>168100</v>
      </c>
      <c r="D411">
        <v>409</v>
      </c>
      <c r="E411" s="72">
        <f t="shared" si="13"/>
        <v>709841.4074074073</v>
      </c>
      <c r="F411" s="71">
        <f t="shared" si="12"/>
        <v>4.2434072453381271</v>
      </c>
      <c r="H411" s="38">
        <v>709841</v>
      </c>
    </row>
    <row r="412" spans="1:8">
      <c r="A412">
        <v>411</v>
      </c>
      <c r="B412">
        <v>168921</v>
      </c>
      <c r="D412">
        <v>410</v>
      </c>
      <c r="E412" s="72">
        <f t="shared" si="13"/>
        <v>713352.8518518518</v>
      </c>
      <c r="F412" s="71">
        <f t="shared" si="12"/>
        <v>4.2436219622358822</v>
      </c>
      <c r="H412" s="38">
        <v>713352</v>
      </c>
    </row>
    <row r="413" spans="1:8">
      <c r="A413">
        <v>412</v>
      </c>
      <c r="B413">
        <v>169744</v>
      </c>
      <c r="D413">
        <v>411</v>
      </c>
      <c r="E413" s="72">
        <f t="shared" si="13"/>
        <v>716872.96296296292</v>
      </c>
      <c r="F413" s="71">
        <f t="shared" si="12"/>
        <v>4.2438356566854498</v>
      </c>
      <c r="H413" s="38">
        <v>716872</v>
      </c>
    </row>
    <row r="414" spans="1:8">
      <c r="A414">
        <v>413</v>
      </c>
      <c r="B414">
        <v>170569</v>
      </c>
      <c r="D414">
        <v>412</v>
      </c>
      <c r="E414" s="72">
        <f t="shared" si="13"/>
        <v>720401.74074074067</v>
      </c>
      <c r="F414" s="71">
        <f t="shared" si="12"/>
        <v>4.2440483359691106</v>
      </c>
      <c r="H414" s="38">
        <v>720401</v>
      </c>
    </row>
    <row r="415" spans="1:8">
      <c r="A415">
        <v>414</v>
      </c>
      <c r="B415">
        <v>171396</v>
      </c>
      <c r="D415">
        <v>413</v>
      </c>
      <c r="E415" s="72">
        <f t="shared" si="13"/>
        <v>723939.18518518517</v>
      </c>
      <c r="F415" s="71">
        <f t="shared" si="12"/>
        <v>4.2442600073001842</v>
      </c>
      <c r="H415" s="38">
        <v>723939</v>
      </c>
    </row>
    <row r="416" spans="1:8">
      <c r="A416">
        <v>415</v>
      </c>
      <c r="B416">
        <v>172225</v>
      </c>
      <c r="D416">
        <v>414</v>
      </c>
      <c r="E416" s="72">
        <f t="shared" si="13"/>
        <v>727485.29629629629</v>
      </c>
      <c r="F416" s="71">
        <f t="shared" si="12"/>
        <v>4.2444706778238483</v>
      </c>
      <c r="H416" s="38">
        <v>727485</v>
      </c>
    </row>
    <row r="417" spans="1:8">
      <c r="A417">
        <v>416</v>
      </c>
      <c r="B417">
        <v>173056</v>
      </c>
      <c r="D417">
        <v>415</v>
      </c>
      <c r="E417" s="72">
        <f t="shared" si="13"/>
        <v>731040.07407407404</v>
      </c>
      <c r="F417" s="71">
        <f t="shared" si="12"/>
        <v>4.2446803546179357</v>
      </c>
      <c r="H417" s="38">
        <v>731040</v>
      </c>
    </row>
    <row r="418" spans="1:8">
      <c r="A418">
        <v>417</v>
      </c>
      <c r="B418">
        <v>173889</v>
      </c>
      <c r="D418">
        <v>416</v>
      </c>
      <c r="E418" s="72">
        <f t="shared" si="13"/>
        <v>734603.51851851842</v>
      </c>
      <c r="F418" s="71">
        <f t="shared" si="12"/>
        <v>4.244889044693732</v>
      </c>
      <c r="H418" s="38">
        <v>734603</v>
      </c>
    </row>
    <row r="419" spans="1:8">
      <c r="A419">
        <v>418</v>
      </c>
      <c r="B419">
        <v>174724</v>
      </c>
      <c r="D419">
        <v>417</v>
      </c>
      <c r="E419" s="72">
        <f t="shared" si="13"/>
        <v>738175.62962962955</v>
      </c>
      <c r="F419" s="71">
        <f t="shared" si="12"/>
        <v>4.245096754996748</v>
      </c>
      <c r="H419" s="38">
        <v>738175</v>
      </c>
    </row>
    <row r="420" spans="1:8">
      <c r="A420">
        <v>419</v>
      </c>
      <c r="B420">
        <v>175561</v>
      </c>
      <c r="D420">
        <v>418</v>
      </c>
      <c r="E420" s="72">
        <f t="shared" si="13"/>
        <v>741756.4074074073</v>
      </c>
      <c r="F420" s="71">
        <f t="shared" si="12"/>
        <v>4.2453034924074959</v>
      </c>
      <c r="H420" s="38">
        <v>741756</v>
      </c>
    </row>
    <row r="421" spans="1:8">
      <c r="A421">
        <v>420</v>
      </c>
      <c r="B421">
        <v>176400</v>
      </c>
      <c r="D421">
        <v>419</v>
      </c>
      <c r="E421" s="72">
        <f t="shared" si="13"/>
        <v>745345.8518518518</v>
      </c>
      <c r="F421" s="71">
        <f t="shared" si="12"/>
        <v>4.2455092637422425</v>
      </c>
      <c r="H421" s="38">
        <v>745345</v>
      </c>
    </row>
    <row r="422" spans="1:8">
      <c r="A422">
        <v>421</v>
      </c>
      <c r="B422">
        <v>177241</v>
      </c>
      <c r="D422" s="67">
        <v>420</v>
      </c>
      <c r="E422" s="72">
        <f t="shared" si="13"/>
        <v>748943.96296296292</v>
      </c>
      <c r="F422" s="71">
        <f t="shared" si="12"/>
        <v>4.2457140757537584</v>
      </c>
      <c r="H422" s="38">
        <v>748943</v>
      </c>
    </row>
    <row r="423" spans="1:8">
      <c r="A423">
        <v>422</v>
      </c>
      <c r="B423">
        <v>178084</v>
      </c>
      <c r="D423">
        <v>421</v>
      </c>
      <c r="E423" s="72">
        <f t="shared" si="13"/>
        <v>752550.74074074067</v>
      </c>
      <c r="F423" s="71">
        <f t="shared" si="12"/>
        <v>4.2459179351320557</v>
      </c>
      <c r="H423" s="38">
        <v>752550</v>
      </c>
    </row>
    <row r="424" spans="1:8">
      <c r="A424">
        <v>423</v>
      </c>
      <c r="B424">
        <v>178929</v>
      </c>
      <c r="D424">
        <v>422</v>
      </c>
      <c r="E424" s="72">
        <f t="shared" si="13"/>
        <v>756166.18518518517</v>
      </c>
      <c r="F424" s="71">
        <f t="shared" si="12"/>
        <v>4.2461208485051163</v>
      </c>
      <c r="H424" s="38">
        <v>756166</v>
      </c>
    </row>
    <row r="425" spans="1:8">
      <c r="A425">
        <v>424</v>
      </c>
      <c r="B425">
        <v>179776</v>
      </c>
      <c r="D425">
        <v>423</v>
      </c>
      <c r="E425" s="72">
        <f t="shared" si="13"/>
        <v>759790.29629629629</v>
      </c>
      <c r="F425" s="71">
        <f t="shared" si="12"/>
        <v>4.2463228224396063</v>
      </c>
      <c r="H425" s="38">
        <v>759790</v>
      </c>
    </row>
    <row r="426" spans="1:8">
      <c r="A426">
        <v>425</v>
      </c>
      <c r="B426">
        <v>180625</v>
      </c>
      <c r="D426">
        <v>424</v>
      </c>
      <c r="E426" s="72">
        <f t="shared" si="13"/>
        <v>763423.07407407404</v>
      </c>
      <c r="F426" s="71">
        <f t="shared" si="12"/>
        <v>4.2465238634415829</v>
      </c>
      <c r="H426" s="38">
        <v>763423</v>
      </c>
    </row>
    <row r="427" spans="1:8">
      <c r="A427">
        <v>426</v>
      </c>
      <c r="B427">
        <v>181476</v>
      </c>
      <c r="D427">
        <v>425</v>
      </c>
      <c r="E427" s="72">
        <f t="shared" si="13"/>
        <v>767064.51851851842</v>
      </c>
      <c r="F427" s="71">
        <f t="shared" si="12"/>
        <v>4.2467239779571955</v>
      </c>
      <c r="H427" s="38">
        <v>767064</v>
      </c>
    </row>
    <row r="428" spans="1:8">
      <c r="A428">
        <v>427</v>
      </c>
      <c r="B428">
        <v>182329</v>
      </c>
      <c r="D428">
        <v>426</v>
      </c>
      <c r="E428" s="72">
        <f t="shared" si="13"/>
        <v>770714.62962962955</v>
      </c>
      <c r="F428" s="71">
        <f t="shared" si="12"/>
        <v>4.2469231723733696</v>
      </c>
      <c r="H428" s="38">
        <v>770714</v>
      </c>
    </row>
    <row r="429" spans="1:8">
      <c r="A429">
        <v>428</v>
      </c>
      <c r="B429">
        <v>183184</v>
      </c>
      <c r="D429">
        <v>427</v>
      </c>
      <c r="E429" s="72">
        <f t="shared" si="13"/>
        <v>774373.4074074073</v>
      </c>
      <c r="F429" s="71">
        <f t="shared" si="12"/>
        <v>4.2471214530184849</v>
      </c>
      <c r="H429" s="38">
        <v>774373</v>
      </c>
    </row>
    <row r="430" spans="1:8">
      <c r="A430">
        <v>429</v>
      </c>
      <c r="B430">
        <v>184041</v>
      </c>
      <c r="D430">
        <v>428</v>
      </c>
      <c r="E430" s="72">
        <f t="shared" si="13"/>
        <v>778040.8518518518</v>
      </c>
      <c r="F430" s="71">
        <f t="shared" si="12"/>
        <v>4.2473188261630481</v>
      </c>
      <c r="H430" s="38">
        <v>778040</v>
      </c>
    </row>
    <row r="431" spans="1:8">
      <c r="A431">
        <v>430</v>
      </c>
      <c r="B431">
        <v>184900</v>
      </c>
      <c r="D431">
        <v>429</v>
      </c>
      <c r="E431" s="72">
        <f t="shared" si="13"/>
        <v>781716.96296296292</v>
      </c>
      <c r="F431" s="71">
        <f t="shared" si="12"/>
        <v>4.2475152980203479</v>
      </c>
      <c r="H431" s="38">
        <v>781716</v>
      </c>
    </row>
    <row r="432" spans="1:8">
      <c r="A432">
        <v>431</v>
      </c>
      <c r="B432">
        <v>185761</v>
      </c>
      <c r="D432">
        <v>430</v>
      </c>
      <c r="E432" s="72">
        <f t="shared" si="13"/>
        <v>785401.74074074067</v>
      </c>
      <c r="F432" s="71">
        <f t="shared" si="12"/>
        <v>4.24771087474711</v>
      </c>
      <c r="H432" s="38">
        <v>785401</v>
      </c>
    </row>
    <row r="433" spans="1:8">
      <c r="A433">
        <v>432</v>
      </c>
      <c r="B433">
        <v>186624</v>
      </c>
      <c r="D433">
        <v>431</v>
      </c>
      <c r="E433" s="72">
        <f t="shared" si="13"/>
        <v>789095.18518518517</v>
      </c>
      <c r="F433" s="71">
        <f t="shared" si="12"/>
        <v>4.247905562444136</v>
      </c>
      <c r="H433" s="38">
        <v>789095</v>
      </c>
    </row>
    <row r="434" spans="1:8">
      <c r="A434">
        <v>433</v>
      </c>
      <c r="B434">
        <v>187489</v>
      </c>
      <c r="D434">
        <v>432</v>
      </c>
      <c r="E434" s="72">
        <f t="shared" si="13"/>
        <v>792797.29629629629</v>
      </c>
      <c r="F434" s="71">
        <f t="shared" si="12"/>
        <v>4.2480993671569376</v>
      </c>
      <c r="H434" s="38">
        <v>792797</v>
      </c>
    </row>
    <row r="435" spans="1:8">
      <c r="A435">
        <v>434</v>
      </c>
      <c r="B435">
        <v>188356</v>
      </c>
      <c r="D435">
        <v>433</v>
      </c>
      <c r="E435" s="72">
        <f t="shared" si="13"/>
        <v>796508.07407407404</v>
      </c>
      <c r="F435" s="71">
        <f t="shared" si="12"/>
        <v>4.2482922948763608</v>
      </c>
      <c r="H435" s="38">
        <v>796508</v>
      </c>
    </row>
    <row r="436" spans="1:8">
      <c r="A436">
        <v>435</v>
      </c>
      <c r="B436">
        <v>189225</v>
      </c>
      <c r="D436">
        <v>434</v>
      </c>
      <c r="E436" s="72">
        <f t="shared" si="13"/>
        <v>800227.51851851842</v>
      </c>
      <c r="F436" s="71">
        <f t="shared" si="12"/>
        <v>4.2484843515392043</v>
      </c>
      <c r="H436" s="38">
        <v>800227</v>
      </c>
    </row>
    <row r="437" spans="1:8">
      <c r="A437">
        <v>436</v>
      </c>
      <c r="B437">
        <v>190096</v>
      </c>
      <c r="D437">
        <v>435</v>
      </c>
      <c r="E437" s="72">
        <f t="shared" si="13"/>
        <v>803955.62962962955</v>
      </c>
      <c r="F437" s="71">
        <f t="shared" si="12"/>
        <v>4.2486755430288259</v>
      </c>
      <c r="H437" s="38">
        <v>803955</v>
      </c>
    </row>
    <row r="438" spans="1:8">
      <c r="A438">
        <v>437</v>
      </c>
      <c r="B438">
        <v>190969</v>
      </c>
      <c r="D438">
        <v>436</v>
      </c>
      <c r="E438" s="72">
        <f t="shared" si="13"/>
        <v>807692.4074074073</v>
      </c>
      <c r="F438" s="71">
        <f t="shared" si="12"/>
        <v>4.2488658751757393</v>
      </c>
      <c r="H438" s="38">
        <v>807692</v>
      </c>
    </row>
    <row r="439" spans="1:8">
      <c r="A439">
        <v>438</v>
      </c>
      <c r="B439">
        <v>191844</v>
      </c>
      <c r="D439">
        <v>437</v>
      </c>
      <c r="E439" s="72">
        <f t="shared" si="13"/>
        <v>811437.8518518518</v>
      </c>
      <c r="F439" s="71">
        <f t="shared" si="12"/>
        <v>4.2490553537582114</v>
      </c>
      <c r="H439" s="38">
        <v>811437</v>
      </c>
    </row>
    <row r="440" spans="1:8">
      <c r="A440">
        <v>439</v>
      </c>
      <c r="B440">
        <v>192721</v>
      </c>
      <c r="D440">
        <v>438</v>
      </c>
      <c r="E440" s="72">
        <f t="shared" si="13"/>
        <v>815191.96296296292</v>
      </c>
      <c r="F440" s="71">
        <f t="shared" si="12"/>
        <v>4.24924398450284</v>
      </c>
      <c r="H440" s="38">
        <v>815191</v>
      </c>
    </row>
    <row r="441" spans="1:8">
      <c r="A441">
        <v>440</v>
      </c>
      <c r="B441">
        <v>193600</v>
      </c>
      <c r="D441">
        <v>439</v>
      </c>
      <c r="E441" s="72">
        <f t="shared" si="13"/>
        <v>818954.74074074067</v>
      </c>
      <c r="F441" s="71">
        <f t="shared" si="12"/>
        <v>4.2494317730851368</v>
      </c>
      <c r="H441" s="38">
        <v>818954</v>
      </c>
    </row>
    <row r="442" spans="1:8">
      <c r="A442">
        <v>441</v>
      </c>
      <c r="B442">
        <v>194481</v>
      </c>
      <c r="D442">
        <v>440</v>
      </c>
      <c r="E442" s="72">
        <f t="shared" si="13"/>
        <v>822726.18518518517</v>
      </c>
      <c r="F442" s="71">
        <f t="shared" si="12"/>
        <v>4.2496187251300883</v>
      </c>
      <c r="H442" s="38">
        <v>822726</v>
      </c>
    </row>
    <row r="443" spans="1:8">
      <c r="A443">
        <v>442</v>
      </c>
      <c r="B443">
        <v>195364</v>
      </c>
      <c r="D443">
        <v>441</v>
      </c>
      <c r="E443" s="72">
        <f t="shared" si="13"/>
        <v>826506.29629629629</v>
      </c>
      <c r="F443" s="71">
        <f t="shared" si="12"/>
        <v>4.2498048462127214</v>
      </c>
      <c r="H443" s="38">
        <v>826506</v>
      </c>
    </row>
    <row r="444" spans="1:8">
      <c r="A444">
        <v>443</v>
      </c>
      <c r="B444">
        <v>196249</v>
      </c>
      <c r="D444">
        <v>442</v>
      </c>
      <c r="E444" s="72">
        <f t="shared" si="13"/>
        <v>830295.07407407404</v>
      </c>
      <c r="F444" s="71">
        <f t="shared" si="12"/>
        <v>4.2499901418586541</v>
      </c>
      <c r="H444" s="38">
        <v>830295</v>
      </c>
    </row>
    <row r="445" spans="1:8">
      <c r="A445">
        <v>444</v>
      </c>
      <c r="B445">
        <v>197136</v>
      </c>
      <c r="D445">
        <v>443</v>
      </c>
      <c r="E445" s="72">
        <f t="shared" si="13"/>
        <v>834092.51851851842</v>
      </c>
      <c r="F445" s="71">
        <f t="shared" si="12"/>
        <v>4.2501746175446415</v>
      </c>
      <c r="H445" s="38">
        <v>834092</v>
      </c>
    </row>
    <row r="446" spans="1:8">
      <c r="A446">
        <v>445</v>
      </c>
      <c r="B446">
        <v>198025</v>
      </c>
      <c r="D446">
        <v>444</v>
      </c>
      <c r="E446" s="72">
        <f t="shared" si="13"/>
        <v>837898.62962962955</v>
      </c>
      <c r="F446" s="71">
        <f t="shared" si="12"/>
        <v>4.2503582786991192</v>
      </c>
      <c r="H446" s="38">
        <v>837898</v>
      </c>
    </row>
    <row r="447" spans="1:8">
      <c r="A447">
        <v>446</v>
      </c>
      <c r="B447">
        <v>198916</v>
      </c>
      <c r="D447">
        <v>445</v>
      </c>
      <c r="E447" s="72">
        <f t="shared" si="13"/>
        <v>841713.4074074073</v>
      </c>
      <c r="F447" s="71">
        <f t="shared" si="12"/>
        <v>4.2505411307027261</v>
      </c>
      <c r="H447" s="38">
        <v>841713</v>
      </c>
    </row>
    <row r="448" spans="1:8">
      <c r="A448">
        <v>447</v>
      </c>
      <c r="B448">
        <v>199809</v>
      </c>
      <c r="D448">
        <v>446</v>
      </c>
      <c r="E448" s="72">
        <f t="shared" si="13"/>
        <v>845536.8518518518</v>
      </c>
      <c r="F448" s="71">
        <f t="shared" si="12"/>
        <v>4.2507231788888369</v>
      </c>
      <c r="H448" s="38">
        <v>845536</v>
      </c>
    </row>
    <row r="449" spans="1:8">
      <c r="A449">
        <v>448</v>
      </c>
      <c r="B449">
        <v>200704</v>
      </c>
      <c r="D449">
        <v>447</v>
      </c>
      <c r="E449" s="72">
        <f t="shared" si="13"/>
        <v>849368.96296296292</v>
      </c>
      <c r="F449" s="71">
        <f t="shared" si="12"/>
        <v>4.2509044285440742</v>
      </c>
      <c r="H449" s="38">
        <v>849368</v>
      </c>
    </row>
    <row r="450" spans="1:8">
      <c r="A450">
        <v>449</v>
      </c>
      <c r="B450">
        <v>201601</v>
      </c>
      <c r="D450">
        <v>448</v>
      </c>
      <c r="E450" s="72">
        <f t="shared" si="13"/>
        <v>853209.74074074067</v>
      </c>
      <c r="F450" s="71">
        <f t="shared" si="12"/>
        <v>4.2510848849088241</v>
      </c>
      <c r="H450" s="38">
        <v>853209</v>
      </c>
    </row>
    <row r="451" spans="1:8">
      <c r="A451">
        <v>450</v>
      </c>
      <c r="B451">
        <v>202500</v>
      </c>
      <c r="D451">
        <v>449</v>
      </c>
      <c r="E451" s="72">
        <f t="shared" si="13"/>
        <v>857059.18518518505</v>
      </c>
      <c r="F451" s="71">
        <f t="shared" ref="F451:F514" si="14">E451/B450</f>
        <v>4.2512645531777373</v>
      </c>
      <c r="H451" s="38">
        <v>857059</v>
      </c>
    </row>
    <row r="452" spans="1:8">
      <c r="A452">
        <v>451</v>
      </c>
      <c r="B452">
        <v>203401</v>
      </c>
      <c r="D452">
        <v>450</v>
      </c>
      <c r="E452" s="72">
        <f t="shared" ref="E452:E515" si="15">40+(D451*D451)+(E451/1.3)</f>
        <v>860917.29629629618</v>
      </c>
      <c r="F452" s="71">
        <f t="shared" si="14"/>
        <v>4.2514434385002282</v>
      </c>
      <c r="H452" s="38">
        <v>860917</v>
      </c>
    </row>
    <row r="453" spans="1:8">
      <c r="A453">
        <v>452</v>
      </c>
      <c r="B453">
        <v>204304</v>
      </c>
      <c r="D453">
        <v>451</v>
      </c>
      <c r="E453" s="72">
        <f t="shared" si="15"/>
        <v>864784.07407407393</v>
      </c>
      <c r="F453" s="71">
        <f t="shared" si="14"/>
        <v>4.2516215459809636</v>
      </c>
      <c r="H453" s="38">
        <v>864784</v>
      </c>
    </row>
    <row r="454" spans="1:8">
      <c r="A454">
        <v>453</v>
      </c>
      <c r="B454">
        <v>205209</v>
      </c>
      <c r="D454">
        <v>452</v>
      </c>
      <c r="E454" s="72">
        <f t="shared" si="15"/>
        <v>868659.51851851842</v>
      </c>
      <c r="F454" s="71">
        <f t="shared" si="14"/>
        <v>4.2517988806803508</v>
      </c>
      <c r="H454" s="38">
        <v>868659</v>
      </c>
    </row>
    <row r="455" spans="1:8">
      <c r="A455">
        <v>454</v>
      </c>
      <c r="B455">
        <v>206116</v>
      </c>
      <c r="D455">
        <v>453</v>
      </c>
      <c r="E455" s="72">
        <f t="shared" si="15"/>
        <v>872543.62962962955</v>
      </c>
      <c r="F455" s="71">
        <f t="shared" si="14"/>
        <v>4.2519754476150151</v>
      </c>
      <c r="H455" s="38">
        <v>872543</v>
      </c>
    </row>
    <row r="456" spans="1:8">
      <c r="A456">
        <v>455</v>
      </c>
      <c r="B456">
        <v>207025</v>
      </c>
      <c r="D456">
        <v>454</v>
      </c>
      <c r="E456" s="72">
        <f t="shared" si="15"/>
        <v>876436.4074074073</v>
      </c>
      <c r="F456" s="71">
        <f t="shared" si="14"/>
        <v>4.2521512517582689</v>
      </c>
      <c r="H456" s="38">
        <v>876436</v>
      </c>
    </row>
    <row r="457" spans="1:8">
      <c r="A457">
        <v>456</v>
      </c>
      <c r="B457">
        <v>207936</v>
      </c>
      <c r="D457">
        <v>455</v>
      </c>
      <c r="E457" s="72">
        <f t="shared" si="15"/>
        <v>880337.8518518518</v>
      </c>
      <c r="F457" s="71">
        <f t="shared" si="14"/>
        <v>4.2523262980405834</v>
      </c>
      <c r="H457" s="38">
        <v>880337</v>
      </c>
    </row>
    <row r="458" spans="1:8">
      <c r="A458">
        <v>457</v>
      </c>
      <c r="B458">
        <v>208849</v>
      </c>
      <c r="D458">
        <v>456</v>
      </c>
      <c r="E458" s="72">
        <f t="shared" si="15"/>
        <v>884247.96296296292</v>
      </c>
      <c r="F458" s="71">
        <f t="shared" si="14"/>
        <v>4.2525005913500449</v>
      </c>
      <c r="H458" s="38">
        <v>884247</v>
      </c>
    </row>
    <row r="459" spans="1:8">
      <c r="A459">
        <v>458</v>
      </c>
      <c r="B459">
        <v>209764</v>
      </c>
      <c r="D459">
        <v>457</v>
      </c>
      <c r="E459" s="72">
        <f t="shared" si="15"/>
        <v>888166.74074074067</v>
      </c>
      <c r="F459" s="71">
        <f t="shared" si="14"/>
        <v>4.2526741365328089</v>
      </c>
      <c r="H459" s="38">
        <v>888166</v>
      </c>
    </row>
    <row r="460" spans="1:8">
      <c r="A460">
        <v>459</v>
      </c>
      <c r="B460">
        <v>210681</v>
      </c>
      <c r="D460">
        <v>458</v>
      </c>
      <c r="E460" s="72">
        <f t="shared" si="15"/>
        <v>892094.18518518505</v>
      </c>
      <c r="F460" s="71">
        <f t="shared" si="14"/>
        <v>4.2528469383935521</v>
      </c>
      <c r="H460" s="38">
        <v>892094</v>
      </c>
    </row>
    <row r="461" spans="1:8">
      <c r="A461">
        <v>460</v>
      </c>
      <c r="B461">
        <v>211600</v>
      </c>
      <c r="D461">
        <v>459</v>
      </c>
      <c r="E461" s="72">
        <f t="shared" si="15"/>
        <v>896030.29629629618</v>
      </c>
      <c r="F461" s="71">
        <f t="shared" si="14"/>
        <v>4.2530190016959111</v>
      </c>
      <c r="H461" s="38">
        <v>896030</v>
      </c>
    </row>
    <row r="462" spans="1:8">
      <c r="A462">
        <v>461</v>
      </c>
      <c r="B462">
        <v>212521</v>
      </c>
      <c r="D462" s="67">
        <v>460</v>
      </c>
      <c r="E462" s="72">
        <f t="shared" si="15"/>
        <v>899975.07407407393</v>
      </c>
      <c r="F462" s="71">
        <f t="shared" si="14"/>
        <v>4.2531903311629202</v>
      </c>
      <c r="H462" s="38">
        <v>899975</v>
      </c>
    </row>
    <row r="463" spans="1:8">
      <c r="A463">
        <v>462</v>
      </c>
      <c r="B463">
        <v>213444</v>
      </c>
      <c r="D463">
        <v>461</v>
      </c>
      <c r="E463" s="72">
        <f t="shared" si="15"/>
        <v>903928.51851851842</v>
      </c>
      <c r="F463" s="71">
        <f t="shared" si="14"/>
        <v>4.253360931477447</v>
      </c>
      <c r="H463" s="38">
        <v>903928</v>
      </c>
    </row>
    <row r="464" spans="1:8">
      <c r="A464">
        <v>463</v>
      </c>
      <c r="B464">
        <v>214369</v>
      </c>
      <c r="D464">
        <v>462</v>
      </c>
      <c r="E464" s="72">
        <f t="shared" si="15"/>
        <v>907890.62962962955</v>
      </c>
      <c r="F464" s="71">
        <f t="shared" si="14"/>
        <v>4.253530807282611</v>
      </c>
      <c r="H464" s="38">
        <v>907890</v>
      </c>
    </row>
    <row r="465" spans="1:8">
      <c r="A465">
        <v>464</v>
      </c>
      <c r="B465">
        <v>215296</v>
      </c>
      <c r="D465">
        <v>463</v>
      </c>
      <c r="E465" s="72">
        <f t="shared" si="15"/>
        <v>911861.4074074073</v>
      </c>
      <c r="F465" s="71">
        <f t="shared" si="14"/>
        <v>4.2536999631822106</v>
      </c>
      <c r="H465" s="38">
        <v>911861</v>
      </c>
    </row>
    <row r="466" spans="1:8">
      <c r="A466">
        <v>465</v>
      </c>
      <c r="B466">
        <v>216225</v>
      </c>
      <c r="D466">
        <v>464</v>
      </c>
      <c r="E466" s="72">
        <f t="shared" si="15"/>
        <v>915840.8518518518</v>
      </c>
      <c r="F466" s="71">
        <f t="shared" si="14"/>
        <v>4.2538684037411372</v>
      </c>
      <c r="H466" s="38">
        <v>915840</v>
      </c>
    </row>
    <row r="467" spans="1:8">
      <c r="A467">
        <v>466</v>
      </c>
      <c r="B467">
        <v>217156</v>
      </c>
      <c r="D467">
        <v>465</v>
      </c>
      <c r="E467" s="72">
        <f t="shared" si="15"/>
        <v>919828.96296296292</v>
      </c>
      <c r="F467" s="71">
        <f t="shared" si="14"/>
        <v>4.2540361334857808</v>
      </c>
      <c r="H467" s="38">
        <v>919828</v>
      </c>
    </row>
    <row r="468" spans="1:8">
      <c r="A468">
        <v>467</v>
      </c>
      <c r="B468">
        <v>218089</v>
      </c>
      <c r="D468">
        <v>466</v>
      </c>
      <c r="E468" s="72">
        <f t="shared" si="15"/>
        <v>923825.74074074067</v>
      </c>
      <c r="F468" s="71">
        <f t="shared" si="14"/>
        <v>4.2542031569044401</v>
      </c>
      <c r="H468" s="38">
        <v>923825</v>
      </c>
    </row>
    <row r="469" spans="1:8">
      <c r="A469">
        <v>468</v>
      </c>
      <c r="B469">
        <v>219024</v>
      </c>
      <c r="D469">
        <v>467</v>
      </c>
      <c r="E469" s="72">
        <f t="shared" si="15"/>
        <v>927831.18518518505</v>
      </c>
      <c r="F469" s="71">
        <f t="shared" si="14"/>
        <v>4.2543694784477211</v>
      </c>
      <c r="H469" s="38">
        <v>927831</v>
      </c>
    </row>
    <row r="470" spans="1:8">
      <c r="A470">
        <v>469</v>
      </c>
      <c r="B470">
        <v>219961</v>
      </c>
      <c r="D470">
        <v>468</v>
      </c>
      <c r="E470" s="72">
        <f t="shared" si="15"/>
        <v>931845.29629629618</v>
      </c>
      <c r="F470" s="71">
        <f t="shared" si="14"/>
        <v>4.2545351025289291</v>
      </c>
      <c r="H470" s="38">
        <v>931845</v>
      </c>
    </row>
    <row r="471" spans="1:8">
      <c r="A471">
        <v>470</v>
      </c>
      <c r="B471">
        <v>220900</v>
      </c>
      <c r="D471">
        <v>469</v>
      </c>
      <c r="E471" s="72">
        <f t="shared" si="15"/>
        <v>935868.07407407393</v>
      </c>
      <c r="F471" s="71">
        <f t="shared" si="14"/>
        <v>4.2547000335244611</v>
      </c>
      <c r="H471" s="38">
        <v>935868</v>
      </c>
    </row>
    <row r="472" spans="1:8">
      <c r="A472">
        <v>471</v>
      </c>
      <c r="B472">
        <v>221841</v>
      </c>
      <c r="D472">
        <v>470</v>
      </c>
      <c r="E472" s="72">
        <f t="shared" si="15"/>
        <v>939899.51851851842</v>
      </c>
      <c r="F472" s="71">
        <f t="shared" si="14"/>
        <v>4.2548642757741897</v>
      </c>
      <c r="H472" s="38">
        <v>939899</v>
      </c>
    </row>
    <row r="473" spans="1:8">
      <c r="A473">
        <v>472</v>
      </c>
      <c r="B473">
        <v>222784</v>
      </c>
      <c r="D473">
        <v>471</v>
      </c>
      <c r="E473" s="72">
        <f t="shared" si="15"/>
        <v>943939.62962962955</v>
      </c>
      <c r="F473" s="71">
        <f t="shared" si="14"/>
        <v>4.2550278335818428</v>
      </c>
      <c r="H473" s="38">
        <v>943939</v>
      </c>
    </row>
    <row r="474" spans="1:8">
      <c r="A474">
        <v>473</v>
      </c>
      <c r="B474">
        <v>223729</v>
      </c>
      <c r="D474">
        <v>472</v>
      </c>
      <c r="E474" s="72">
        <f t="shared" si="15"/>
        <v>947988.4074074073</v>
      </c>
      <c r="F474" s="71">
        <f t="shared" si="14"/>
        <v>4.2551907112153806</v>
      </c>
      <c r="H474" s="38">
        <v>947988</v>
      </c>
    </row>
    <row r="475" spans="1:8">
      <c r="A475">
        <v>474</v>
      </c>
      <c r="B475">
        <v>224676</v>
      </c>
      <c r="D475">
        <v>473</v>
      </c>
      <c r="E475" s="72">
        <f t="shared" si="15"/>
        <v>952045.8518518518</v>
      </c>
      <c r="F475" s="71">
        <f t="shared" si="14"/>
        <v>4.2553529129073651</v>
      </c>
      <c r="H475" s="38">
        <v>952045</v>
      </c>
    </row>
    <row r="476" spans="1:8">
      <c r="A476">
        <v>475</v>
      </c>
      <c r="B476">
        <v>225625</v>
      </c>
      <c r="D476">
        <v>474</v>
      </c>
      <c r="E476" s="72">
        <f t="shared" si="15"/>
        <v>956111.96296296292</v>
      </c>
      <c r="F476" s="71">
        <f t="shared" si="14"/>
        <v>4.2555144428553247</v>
      </c>
      <c r="H476" s="38">
        <v>956111</v>
      </c>
    </row>
    <row r="477" spans="1:8">
      <c r="A477">
        <v>476</v>
      </c>
      <c r="B477">
        <v>226576</v>
      </c>
      <c r="D477">
        <v>475</v>
      </c>
      <c r="E477" s="72">
        <f t="shared" si="15"/>
        <v>960186.74074074067</v>
      </c>
      <c r="F477" s="71">
        <f t="shared" si="14"/>
        <v>4.2556753052221197</v>
      </c>
      <c r="H477" s="38">
        <v>960186</v>
      </c>
    </row>
    <row r="478" spans="1:8">
      <c r="A478">
        <v>477</v>
      </c>
      <c r="B478">
        <v>227529</v>
      </c>
      <c r="D478">
        <v>476</v>
      </c>
      <c r="E478" s="72">
        <f t="shared" si="15"/>
        <v>964270.18518518505</v>
      </c>
      <c r="F478" s="71">
        <f t="shared" si="14"/>
        <v>4.2558355041362947</v>
      </c>
      <c r="H478" s="38">
        <v>964270</v>
      </c>
    </row>
    <row r="479" spans="1:8">
      <c r="A479">
        <v>478</v>
      </c>
      <c r="B479">
        <v>228484</v>
      </c>
      <c r="D479">
        <v>477</v>
      </c>
      <c r="E479" s="72">
        <f t="shared" si="15"/>
        <v>968362.29629629618</v>
      </c>
      <c r="F479" s="71">
        <f t="shared" si="14"/>
        <v>4.2559950436924359</v>
      </c>
      <c r="H479" s="38">
        <v>968362</v>
      </c>
    </row>
    <row r="480" spans="1:8">
      <c r="A480">
        <v>479</v>
      </c>
      <c r="B480">
        <v>229441</v>
      </c>
      <c r="D480">
        <v>478</v>
      </c>
      <c r="E480" s="72">
        <f t="shared" si="15"/>
        <v>972463.07407407393</v>
      </c>
      <c r="F480" s="71">
        <f t="shared" si="14"/>
        <v>4.256153927951515</v>
      </c>
      <c r="H480" s="38">
        <v>972463</v>
      </c>
    </row>
    <row r="481" spans="1:8">
      <c r="A481">
        <v>480</v>
      </c>
      <c r="B481">
        <v>230400</v>
      </c>
      <c r="D481">
        <v>479</v>
      </c>
      <c r="E481" s="72">
        <f t="shared" si="15"/>
        <v>976572.51851851842</v>
      </c>
      <c r="F481" s="71">
        <f t="shared" si="14"/>
        <v>4.2563121609412375</v>
      </c>
      <c r="H481" s="38">
        <v>976572</v>
      </c>
    </row>
    <row r="482" spans="1:8">
      <c r="A482">
        <v>481</v>
      </c>
      <c r="B482">
        <v>231361</v>
      </c>
      <c r="D482">
        <v>480</v>
      </c>
      <c r="E482" s="72">
        <f t="shared" si="15"/>
        <v>980690.62962962955</v>
      </c>
      <c r="F482" s="71">
        <f t="shared" si="14"/>
        <v>4.2564697466563786</v>
      </c>
      <c r="H482" s="38">
        <v>980690</v>
      </c>
    </row>
    <row r="483" spans="1:8">
      <c r="A483">
        <v>482</v>
      </c>
      <c r="B483">
        <v>232324</v>
      </c>
      <c r="D483">
        <v>481</v>
      </c>
      <c r="E483" s="72">
        <f t="shared" si="15"/>
        <v>984817.4074074073</v>
      </c>
      <c r="F483" s="71">
        <f t="shared" si="14"/>
        <v>4.2566266890591207</v>
      </c>
      <c r="H483" s="38">
        <v>984817</v>
      </c>
    </row>
    <row r="484" spans="1:8">
      <c r="A484">
        <v>483</v>
      </c>
      <c r="B484">
        <v>233289</v>
      </c>
      <c r="D484">
        <v>482</v>
      </c>
      <c r="E484" s="72">
        <f t="shared" si="15"/>
        <v>988952.8518518518</v>
      </c>
      <c r="F484" s="71">
        <f t="shared" si="14"/>
        <v>4.2567829920793878</v>
      </c>
      <c r="H484" s="38">
        <v>988952</v>
      </c>
    </row>
    <row r="485" spans="1:8">
      <c r="A485">
        <v>484</v>
      </c>
      <c r="B485">
        <v>234256</v>
      </c>
      <c r="D485">
        <v>483</v>
      </c>
      <c r="E485" s="72">
        <f t="shared" si="15"/>
        <v>993096.96296296292</v>
      </c>
      <c r="F485" s="71">
        <f t="shared" si="14"/>
        <v>4.2569386596151677</v>
      </c>
      <c r="H485" s="38">
        <v>993096</v>
      </c>
    </row>
    <row r="486" spans="1:8">
      <c r="A486">
        <v>485</v>
      </c>
      <c r="B486">
        <v>235225</v>
      </c>
      <c r="D486">
        <v>484</v>
      </c>
      <c r="E486" s="72">
        <f t="shared" si="15"/>
        <v>997249.74074074067</v>
      </c>
      <c r="F486" s="71">
        <f t="shared" si="14"/>
        <v>4.2570936955328387</v>
      </c>
      <c r="H486" s="38">
        <v>997249</v>
      </c>
    </row>
    <row r="487" spans="1:8">
      <c r="A487">
        <v>486</v>
      </c>
      <c r="B487">
        <v>236196</v>
      </c>
      <c r="D487">
        <v>485</v>
      </c>
      <c r="E487" s="72">
        <f t="shared" si="15"/>
        <v>1001411.1851851851</v>
      </c>
      <c r="F487" s="71">
        <f t="shared" si="14"/>
        <v>4.2572481036674885</v>
      </c>
      <c r="H487" s="38">
        <v>1001411</v>
      </c>
    </row>
    <row r="488" spans="1:8">
      <c r="A488">
        <v>487</v>
      </c>
      <c r="B488">
        <v>237169</v>
      </c>
      <c r="D488">
        <v>486</v>
      </c>
      <c r="E488" s="72">
        <f t="shared" si="15"/>
        <v>1005581.2962962962</v>
      </c>
      <c r="F488" s="71">
        <f t="shared" si="14"/>
        <v>4.2574018878232325</v>
      </c>
      <c r="H488" s="38">
        <v>1005581</v>
      </c>
    </row>
    <row r="489" spans="1:8">
      <c r="A489">
        <v>488</v>
      </c>
      <c r="B489">
        <v>238144</v>
      </c>
      <c r="D489">
        <v>487</v>
      </c>
      <c r="E489" s="72">
        <f t="shared" si="15"/>
        <v>1009760.0740740739</v>
      </c>
      <c r="F489" s="71">
        <f t="shared" si="14"/>
        <v>4.2575550517735197</v>
      </c>
      <c r="H489" s="38">
        <v>1009760</v>
      </c>
    </row>
    <row r="490" spans="1:8">
      <c r="A490">
        <v>489</v>
      </c>
      <c r="B490">
        <v>239121</v>
      </c>
      <c r="D490">
        <v>488</v>
      </c>
      <c r="E490" s="72">
        <f t="shared" si="15"/>
        <v>1013947.5185185184</v>
      </c>
      <c r="F490" s="71">
        <f t="shared" si="14"/>
        <v>4.2577075992614484</v>
      </c>
      <c r="H490" s="38">
        <v>1013947</v>
      </c>
    </row>
    <row r="491" spans="1:8">
      <c r="A491">
        <v>490</v>
      </c>
      <c r="B491">
        <v>240100</v>
      </c>
      <c r="D491">
        <v>489</v>
      </c>
      <c r="E491" s="72">
        <f t="shared" si="15"/>
        <v>1018143.6296296295</v>
      </c>
      <c r="F491" s="71">
        <f t="shared" si="14"/>
        <v>4.2578595340000653</v>
      </c>
      <c r="H491" s="38">
        <v>1018143</v>
      </c>
    </row>
    <row r="492" spans="1:8">
      <c r="A492">
        <v>491</v>
      </c>
      <c r="B492">
        <v>241081</v>
      </c>
      <c r="D492">
        <v>490</v>
      </c>
      <c r="E492" s="72">
        <f t="shared" si="15"/>
        <v>1022348.4074074073</v>
      </c>
      <c r="F492" s="71">
        <f t="shared" si="14"/>
        <v>4.2580108596726669</v>
      </c>
      <c r="H492" s="38">
        <v>1022348</v>
      </c>
    </row>
    <row r="493" spans="1:8">
      <c r="A493">
        <v>492</v>
      </c>
      <c r="B493">
        <v>242064</v>
      </c>
      <c r="D493">
        <v>491</v>
      </c>
      <c r="E493" s="72">
        <f t="shared" si="15"/>
        <v>1026561.8518518518</v>
      </c>
      <c r="F493" s="71">
        <f t="shared" si="14"/>
        <v>4.2581615799331001</v>
      </c>
      <c r="H493" s="38">
        <v>1026561</v>
      </c>
    </row>
    <row r="494" spans="1:8">
      <c r="A494">
        <v>493</v>
      </c>
      <c r="B494">
        <v>243049</v>
      </c>
      <c r="D494">
        <v>492</v>
      </c>
      <c r="E494" s="72">
        <f t="shared" si="15"/>
        <v>1030783.9629629629</v>
      </c>
      <c r="F494" s="71">
        <f t="shared" si="14"/>
        <v>4.2583116984060538</v>
      </c>
      <c r="H494" s="38">
        <v>1030783</v>
      </c>
    </row>
    <row r="495" spans="1:8">
      <c r="A495">
        <v>494</v>
      </c>
      <c r="B495">
        <v>244036</v>
      </c>
      <c r="D495">
        <v>493</v>
      </c>
      <c r="E495" s="72">
        <f t="shared" si="15"/>
        <v>1035014.7407407407</v>
      </c>
      <c r="F495" s="71">
        <f t="shared" si="14"/>
        <v>4.2584612186873461</v>
      </c>
      <c r="H495" s="38">
        <v>1035014</v>
      </c>
    </row>
    <row r="496" spans="1:8">
      <c r="A496">
        <v>495</v>
      </c>
      <c r="B496">
        <v>245025</v>
      </c>
      <c r="D496">
        <v>494</v>
      </c>
      <c r="E496" s="72">
        <f t="shared" si="15"/>
        <v>1039254.1851851851</v>
      </c>
      <c r="F496" s="71">
        <f t="shared" si="14"/>
        <v>4.2586101443442157</v>
      </c>
      <c r="H496" s="38">
        <v>1039254</v>
      </c>
    </row>
    <row r="497" spans="1:8">
      <c r="A497">
        <v>496</v>
      </c>
      <c r="B497">
        <v>246016</v>
      </c>
      <c r="D497">
        <v>495</v>
      </c>
      <c r="E497" s="72">
        <f t="shared" si="15"/>
        <v>1043502.2962962962</v>
      </c>
      <c r="F497" s="71">
        <f t="shared" si="14"/>
        <v>4.2587584789156052</v>
      </c>
      <c r="H497" s="38">
        <v>1043502</v>
      </c>
    </row>
    <row r="498" spans="1:8">
      <c r="A498">
        <v>497</v>
      </c>
      <c r="B498">
        <v>247009</v>
      </c>
      <c r="D498">
        <v>496</v>
      </c>
      <c r="E498" s="72">
        <f t="shared" si="15"/>
        <v>1047759.0740740739</v>
      </c>
      <c r="F498" s="71">
        <f t="shared" si="14"/>
        <v>4.2589062259124359</v>
      </c>
      <c r="H498" s="38">
        <v>1047759</v>
      </c>
    </row>
    <row r="499" spans="1:8">
      <c r="A499">
        <v>498</v>
      </c>
      <c r="B499">
        <v>248004</v>
      </c>
      <c r="D499">
        <v>497</v>
      </c>
      <c r="E499" s="72">
        <f t="shared" si="15"/>
        <v>1052024.5185185184</v>
      </c>
      <c r="F499" s="71">
        <f t="shared" si="14"/>
        <v>4.2590533888178905</v>
      </c>
      <c r="H499" s="38">
        <v>1052024</v>
      </c>
    </row>
    <row r="500" spans="1:8">
      <c r="A500">
        <v>499</v>
      </c>
      <c r="B500">
        <v>249001</v>
      </c>
      <c r="D500">
        <v>498</v>
      </c>
      <c r="E500" s="72">
        <f t="shared" si="15"/>
        <v>1056298.6296296297</v>
      </c>
      <c r="F500" s="71">
        <f t="shared" si="14"/>
        <v>4.2591999710876829</v>
      </c>
      <c r="H500" s="38">
        <v>1056298</v>
      </c>
    </row>
    <row r="501" spans="1:8">
      <c r="A501">
        <v>500</v>
      </c>
      <c r="B501">
        <v>250000</v>
      </c>
      <c r="D501">
        <v>499</v>
      </c>
      <c r="E501" s="72">
        <f t="shared" si="15"/>
        <v>1060581.4074074074</v>
      </c>
      <c r="F501" s="71">
        <f t="shared" si="14"/>
        <v>4.2593459761503265</v>
      </c>
      <c r="H501" s="38">
        <v>1060581</v>
      </c>
    </row>
    <row r="502" spans="1:8">
      <c r="A502">
        <v>501</v>
      </c>
      <c r="B502">
        <v>251001</v>
      </c>
      <c r="D502" s="67">
        <v>500</v>
      </c>
      <c r="E502" s="72">
        <f t="shared" si="15"/>
        <v>1064872.8518518517</v>
      </c>
      <c r="F502" s="71">
        <f t="shared" si="14"/>
        <v>4.2594914074074071</v>
      </c>
      <c r="H502" s="38">
        <v>1064872</v>
      </c>
    </row>
    <row r="503" spans="1:8">
      <c r="A503">
        <v>502</v>
      </c>
      <c r="B503">
        <v>252004</v>
      </c>
      <c r="D503">
        <v>501</v>
      </c>
      <c r="E503" s="72">
        <f t="shared" si="15"/>
        <v>1069172.9629629627</v>
      </c>
      <c r="F503" s="71">
        <f t="shared" si="14"/>
        <v>4.2596362682338427</v>
      </c>
      <c r="H503" s="38">
        <v>1069172</v>
      </c>
    </row>
    <row r="504" spans="1:8">
      <c r="A504">
        <v>503</v>
      </c>
      <c r="B504">
        <v>253009</v>
      </c>
      <c r="D504">
        <v>502</v>
      </c>
      <c r="E504" s="72">
        <f t="shared" si="15"/>
        <v>1073481.7407407407</v>
      </c>
      <c r="F504" s="71">
        <f t="shared" si="14"/>
        <v>4.2597805619781459</v>
      </c>
      <c r="H504" s="38">
        <v>1073481</v>
      </c>
    </row>
    <row r="505" spans="1:8">
      <c r="A505">
        <v>504</v>
      </c>
      <c r="B505">
        <v>254016</v>
      </c>
      <c r="D505">
        <v>503</v>
      </c>
      <c r="E505" s="72">
        <f t="shared" si="15"/>
        <v>1077799.1851851852</v>
      </c>
      <c r="F505" s="71">
        <f t="shared" si="14"/>
        <v>4.2599242919626779</v>
      </c>
      <c r="H505" s="38">
        <v>1077799</v>
      </c>
    </row>
    <row r="506" spans="1:8">
      <c r="A506">
        <v>505</v>
      </c>
      <c r="B506">
        <v>255025</v>
      </c>
      <c r="D506">
        <v>504</v>
      </c>
      <c r="E506" s="72">
        <f t="shared" si="15"/>
        <v>1082125.2962962962</v>
      </c>
      <c r="F506" s="71">
        <f t="shared" si="14"/>
        <v>4.2600674614839074</v>
      </c>
      <c r="H506" s="38">
        <v>1082125</v>
      </c>
    </row>
    <row r="507" spans="1:8">
      <c r="A507">
        <v>506</v>
      </c>
      <c r="B507">
        <v>256036</v>
      </c>
      <c r="D507">
        <v>505</v>
      </c>
      <c r="E507" s="72">
        <f t="shared" si="15"/>
        <v>1086460.0740740739</v>
      </c>
      <c r="F507" s="71">
        <f t="shared" si="14"/>
        <v>4.2602100738126616</v>
      </c>
      <c r="H507" s="38">
        <v>1086460</v>
      </c>
    </row>
    <row r="508" spans="1:8">
      <c r="A508">
        <v>507</v>
      </c>
      <c r="B508">
        <v>257049</v>
      </c>
      <c r="D508">
        <v>506</v>
      </c>
      <c r="E508" s="72">
        <f t="shared" si="15"/>
        <v>1090803.5185185184</v>
      </c>
      <c r="F508" s="71">
        <f t="shared" si="14"/>
        <v>4.2603521321943729</v>
      </c>
      <c r="H508" s="38">
        <v>1090803</v>
      </c>
    </row>
    <row r="509" spans="1:8">
      <c r="A509">
        <v>508</v>
      </c>
      <c r="B509">
        <v>258064</v>
      </c>
      <c r="D509">
        <v>507</v>
      </c>
      <c r="E509" s="72">
        <f t="shared" si="15"/>
        <v>1095155.6296296297</v>
      </c>
      <c r="F509" s="71">
        <f t="shared" si="14"/>
        <v>4.2604936398493267</v>
      </c>
      <c r="H509" s="38">
        <v>1095155</v>
      </c>
    </row>
    <row r="510" spans="1:8">
      <c r="A510">
        <v>509</v>
      </c>
      <c r="B510">
        <v>259081</v>
      </c>
      <c r="D510">
        <v>508</v>
      </c>
      <c r="E510" s="72">
        <f t="shared" si="15"/>
        <v>1099516.4074074074</v>
      </c>
      <c r="F510" s="71">
        <f t="shared" si="14"/>
        <v>4.2606345999729038</v>
      </c>
      <c r="H510" s="38">
        <v>1099516</v>
      </c>
    </row>
    <row r="511" spans="1:8">
      <c r="A511">
        <v>510</v>
      </c>
      <c r="B511">
        <v>260100</v>
      </c>
      <c r="D511">
        <v>509</v>
      </c>
      <c r="E511" s="72">
        <f t="shared" si="15"/>
        <v>1103885.8518518517</v>
      </c>
      <c r="F511" s="71">
        <f t="shared" si="14"/>
        <v>4.2607750157358186</v>
      </c>
      <c r="H511" s="38">
        <v>1103885</v>
      </c>
    </row>
    <row r="512" spans="1:8">
      <c r="A512">
        <v>511</v>
      </c>
      <c r="B512">
        <v>261121</v>
      </c>
      <c r="D512">
        <v>510</v>
      </c>
      <c r="E512" s="72">
        <f t="shared" si="15"/>
        <v>1108263.9629629627</v>
      </c>
      <c r="F512" s="71">
        <f t="shared" si="14"/>
        <v>4.2609148902843623</v>
      </c>
      <c r="H512" s="38">
        <v>1108263</v>
      </c>
    </row>
    <row r="513" spans="1:8">
      <c r="A513">
        <v>512</v>
      </c>
      <c r="B513">
        <v>262144</v>
      </c>
      <c r="D513">
        <v>511</v>
      </c>
      <c r="E513" s="72">
        <f t="shared" si="15"/>
        <v>1112650.7407407407</v>
      </c>
      <c r="F513" s="71">
        <f t="shared" si="14"/>
        <v>4.2610542267406322</v>
      </c>
      <c r="H513" s="38">
        <v>1112650</v>
      </c>
    </row>
    <row r="514" spans="1:8">
      <c r="A514">
        <v>513</v>
      </c>
      <c r="B514">
        <v>263169</v>
      </c>
      <c r="D514">
        <v>512</v>
      </c>
      <c r="E514" s="72">
        <f t="shared" si="15"/>
        <v>1117046.1851851852</v>
      </c>
      <c r="F514" s="71">
        <f t="shared" si="14"/>
        <v>4.2611930282027632</v>
      </c>
      <c r="H514" s="38">
        <v>1117046</v>
      </c>
    </row>
    <row r="515" spans="1:8">
      <c r="A515">
        <v>514</v>
      </c>
      <c r="B515">
        <v>264196</v>
      </c>
      <c r="D515">
        <v>513</v>
      </c>
      <c r="E515" s="72">
        <f t="shared" si="15"/>
        <v>1121450.2962962962</v>
      </c>
      <c r="F515" s="71">
        <f t="shared" ref="F515:F578" si="16">E515/B514</f>
        <v>4.2613312977451603</v>
      </c>
      <c r="H515" s="38">
        <v>1121450</v>
      </c>
    </row>
    <row r="516" spans="1:8">
      <c r="A516">
        <v>515</v>
      </c>
      <c r="B516">
        <v>265225</v>
      </c>
      <c r="D516">
        <v>514</v>
      </c>
      <c r="E516" s="72">
        <f t="shared" ref="E516:E579" si="17">40+(D515*D515)+(E515/1.3)</f>
        <v>1125863.0740740739</v>
      </c>
      <c r="F516" s="71">
        <f t="shared" si="16"/>
        <v>4.2614690384187268</v>
      </c>
      <c r="H516" s="38">
        <v>1125863</v>
      </c>
    </row>
    <row r="517" spans="1:8">
      <c r="A517">
        <v>516</v>
      </c>
      <c r="B517">
        <v>266256</v>
      </c>
      <c r="D517">
        <v>515</v>
      </c>
      <c r="E517" s="72">
        <f t="shared" si="17"/>
        <v>1130284.5185185184</v>
      </c>
      <c r="F517" s="71">
        <f t="shared" si="16"/>
        <v>4.2616062532510828</v>
      </c>
      <c r="H517" s="38">
        <v>1130284</v>
      </c>
    </row>
    <row r="518" spans="1:8">
      <c r="A518">
        <v>517</v>
      </c>
      <c r="B518">
        <v>267289</v>
      </c>
      <c r="D518">
        <v>516</v>
      </c>
      <c r="E518" s="72">
        <f t="shared" si="17"/>
        <v>1134714.6296296297</v>
      </c>
      <c r="F518" s="71">
        <f t="shared" si="16"/>
        <v>4.261742945246791</v>
      </c>
      <c r="H518" s="38">
        <v>1134714</v>
      </c>
    </row>
    <row r="519" spans="1:8">
      <c r="A519">
        <v>518</v>
      </c>
      <c r="B519">
        <v>268324</v>
      </c>
      <c r="D519">
        <v>517</v>
      </c>
      <c r="E519" s="72">
        <f t="shared" si="17"/>
        <v>1139153.4074074074</v>
      </c>
      <c r="F519" s="71">
        <f t="shared" si="16"/>
        <v>4.2618791173875747</v>
      </c>
      <c r="H519" s="38">
        <v>1139153</v>
      </c>
    </row>
    <row r="520" spans="1:8">
      <c r="A520">
        <v>519</v>
      </c>
      <c r="B520">
        <v>269361</v>
      </c>
      <c r="D520">
        <v>518</v>
      </c>
      <c r="E520" s="72">
        <f t="shared" si="17"/>
        <v>1143600.8518518517</v>
      </c>
      <c r="F520" s="71">
        <f t="shared" si="16"/>
        <v>4.2620147726325328</v>
      </c>
      <c r="H520" s="38">
        <v>1143600</v>
      </c>
    </row>
    <row r="521" spans="1:8">
      <c r="A521">
        <v>520</v>
      </c>
      <c r="B521">
        <v>270400</v>
      </c>
      <c r="D521">
        <v>519</v>
      </c>
      <c r="E521" s="72">
        <f t="shared" si="17"/>
        <v>1148056.9629629627</v>
      </c>
      <c r="F521" s="71">
        <f t="shared" si="16"/>
        <v>4.2621499139183578</v>
      </c>
      <c r="H521" s="38">
        <v>1148056</v>
      </c>
    </row>
    <row r="522" spans="1:8">
      <c r="A522">
        <v>521</v>
      </c>
      <c r="B522">
        <v>271441</v>
      </c>
      <c r="D522">
        <v>520</v>
      </c>
      <c r="E522" s="72">
        <f t="shared" si="17"/>
        <v>1152521.7407407407</v>
      </c>
      <c r="F522" s="71">
        <f t="shared" si="16"/>
        <v>4.2622845441595443</v>
      </c>
      <c r="H522" s="38">
        <v>1152521</v>
      </c>
    </row>
    <row r="523" spans="1:8">
      <c r="A523">
        <v>522</v>
      </c>
      <c r="B523">
        <v>272484</v>
      </c>
      <c r="D523">
        <v>521</v>
      </c>
      <c r="E523" s="72">
        <f t="shared" si="17"/>
        <v>1156995.1851851852</v>
      </c>
      <c r="F523" s="71">
        <f t="shared" si="16"/>
        <v>4.2624186662485961</v>
      </c>
      <c r="H523" s="38">
        <v>1156995</v>
      </c>
    </row>
    <row r="524" spans="1:8">
      <c r="A524">
        <v>523</v>
      </c>
      <c r="B524">
        <v>273529</v>
      </c>
      <c r="D524">
        <v>522</v>
      </c>
      <c r="E524" s="72">
        <f t="shared" si="17"/>
        <v>1161477.2962962962</v>
      </c>
      <c r="F524" s="71">
        <f t="shared" si="16"/>
        <v>4.2625522830562392</v>
      </c>
      <c r="H524" s="38">
        <v>1161477</v>
      </c>
    </row>
    <row r="525" spans="1:8">
      <c r="A525">
        <v>524</v>
      </c>
      <c r="B525">
        <v>274576</v>
      </c>
      <c r="D525">
        <v>523</v>
      </c>
      <c r="E525" s="72">
        <f t="shared" si="17"/>
        <v>1165968.0740740739</v>
      </c>
      <c r="F525" s="71">
        <f t="shared" si="16"/>
        <v>4.2626853974316212</v>
      </c>
      <c r="H525" s="38">
        <v>1165968</v>
      </c>
    </row>
    <row r="526" spans="1:8">
      <c r="A526">
        <v>525</v>
      </c>
      <c r="B526">
        <v>275625</v>
      </c>
      <c r="D526">
        <v>524</v>
      </c>
      <c r="E526" s="72">
        <f t="shared" si="17"/>
        <v>1170467.5185185184</v>
      </c>
      <c r="F526" s="71">
        <f t="shared" si="16"/>
        <v>4.2628180122025174</v>
      </c>
      <c r="H526" s="38">
        <v>1170467</v>
      </c>
    </row>
    <row r="527" spans="1:8">
      <c r="A527">
        <v>526</v>
      </c>
      <c r="B527">
        <v>276676</v>
      </c>
      <c r="D527">
        <v>525</v>
      </c>
      <c r="E527" s="72">
        <f t="shared" si="17"/>
        <v>1174975.6296296297</v>
      </c>
      <c r="F527" s="71">
        <f t="shared" si="16"/>
        <v>4.2629501301755273</v>
      </c>
      <c r="H527" s="38">
        <v>1174975</v>
      </c>
    </row>
    <row r="528" spans="1:8">
      <c r="A528">
        <v>527</v>
      </c>
      <c r="B528">
        <v>277729</v>
      </c>
      <c r="D528">
        <v>526</v>
      </c>
      <c r="E528" s="72">
        <f t="shared" si="17"/>
        <v>1179492.4074074074</v>
      </c>
      <c r="F528" s="71">
        <f t="shared" si="16"/>
        <v>4.2630817541362731</v>
      </c>
      <c r="H528" s="38">
        <v>1179492</v>
      </c>
    </row>
    <row r="529" spans="1:8">
      <c r="A529">
        <v>528</v>
      </c>
      <c r="B529">
        <v>278784</v>
      </c>
      <c r="D529">
        <v>527</v>
      </c>
      <c r="E529" s="72">
        <f t="shared" si="17"/>
        <v>1184017.8518518517</v>
      </c>
      <c r="F529" s="71">
        <f t="shared" si="16"/>
        <v>4.2632128868495967</v>
      </c>
      <c r="H529" s="38">
        <v>1184017</v>
      </c>
    </row>
    <row r="530" spans="1:8">
      <c r="A530">
        <v>529</v>
      </c>
      <c r="B530">
        <v>279841</v>
      </c>
      <c r="D530">
        <v>528</v>
      </c>
      <c r="E530" s="72">
        <f t="shared" si="17"/>
        <v>1188551.9629629627</v>
      </c>
      <c r="F530" s="71">
        <f t="shared" si="16"/>
        <v>4.2633435310597552</v>
      </c>
      <c r="H530" s="38">
        <v>1188551</v>
      </c>
    </row>
    <row r="531" spans="1:8">
      <c r="A531">
        <v>530</v>
      </c>
      <c r="B531">
        <v>280900</v>
      </c>
      <c r="D531">
        <v>529</v>
      </c>
      <c r="E531" s="72">
        <f t="shared" si="17"/>
        <v>1193094.7407407407</v>
      </c>
      <c r="F531" s="71">
        <f t="shared" si="16"/>
        <v>4.2634736894906062</v>
      </c>
      <c r="H531" s="38">
        <v>1193094</v>
      </c>
    </row>
    <row r="532" spans="1:8">
      <c r="A532">
        <v>531</v>
      </c>
      <c r="B532">
        <v>281961</v>
      </c>
      <c r="D532">
        <v>530</v>
      </c>
      <c r="E532" s="72">
        <f t="shared" si="17"/>
        <v>1197646.1851851852</v>
      </c>
      <c r="F532" s="71">
        <f t="shared" si="16"/>
        <v>4.2636033648457996</v>
      </c>
      <c r="H532" s="38">
        <v>1197646</v>
      </c>
    </row>
    <row r="533" spans="1:8">
      <c r="A533">
        <v>532</v>
      </c>
      <c r="B533">
        <v>283024</v>
      </c>
      <c r="D533">
        <v>531</v>
      </c>
      <c r="E533" s="72">
        <f t="shared" si="17"/>
        <v>1202206.2962962962</v>
      </c>
      <c r="F533" s="71">
        <f t="shared" si="16"/>
        <v>4.2637325598089673</v>
      </c>
      <c r="H533" s="38">
        <v>1202206</v>
      </c>
    </row>
    <row r="534" spans="1:8">
      <c r="A534">
        <v>533</v>
      </c>
      <c r="B534">
        <v>284089</v>
      </c>
      <c r="D534">
        <v>532</v>
      </c>
      <c r="E534" s="72">
        <f t="shared" si="17"/>
        <v>1206775.0740740739</v>
      </c>
      <c r="F534" s="71">
        <f t="shared" si="16"/>
        <v>4.2638612770439037</v>
      </c>
      <c r="H534" s="38">
        <v>1206775</v>
      </c>
    </row>
    <row r="535" spans="1:8">
      <c r="A535">
        <v>534</v>
      </c>
      <c r="B535">
        <v>285156</v>
      </c>
      <c r="D535">
        <v>533</v>
      </c>
      <c r="E535" s="72">
        <f t="shared" si="17"/>
        <v>1211352.5185185184</v>
      </c>
      <c r="F535" s="71">
        <f t="shared" si="16"/>
        <v>4.2639895191947534</v>
      </c>
      <c r="H535" s="38">
        <v>1211352</v>
      </c>
    </row>
    <row r="536" spans="1:8">
      <c r="A536">
        <v>535</v>
      </c>
      <c r="B536">
        <v>286225</v>
      </c>
      <c r="D536">
        <v>534</v>
      </c>
      <c r="E536" s="72">
        <f t="shared" si="17"/>
        <v>1215938.6296296297</v>
      </c>
      <c r="F536" s="71">
        <f t="shared" si="16"/>
        <v>4.2641172888861876</v>
      </c>
      <c r="H536" s="38">
        <v>1215938</v>
      </c>
    </row>
    <row r="537" spans="1:8">
      <c r="A537">
        <v>536</v>
      </c>
      <c r="B537">
        <v>287296</v>
      </c>
      <c r="D537">
        <v>535</v>
      </c>
      <c r="E537" s="72">
        <f t="shared" si="17"/>
        <v>1220533.4074074074</v>
      </c>
      <c r="F537" s="71">
        <f t="shared" si="16"/>
        <v>4.2642445887235825</v>
      </c>
      <c r="H537" s="38">
        <v>1220533</v>
      </c>
    </row>
    <row r="538" spans="1:8">
      <c r="A538">
        <v>537</v>
      </c>
      <c r="B538">
        <v>288369</v>
      </c>
      <c r="D538">
        <v>536</v>
      </c>
      <c r="E538" s="72">
        <f t="shared" si="17"/>
        <v>1225136.8518518517</v>
      </c>
      <c r="F538" s="71">
        <f t="shared" si="16"/>
        <v>4.2643714212932018</v>
      </c>
      <c r="H538" s="38">
        <v>1225136</v>
      </c>
    </row>
    <row r="539" spans="1:8">
      <c r="A539">
        <v>538</v>
      </c>
      <c r="B539">
        <v>289444</v>
      </c>
      <c r="D539">
        <v>537</v>
      </c>
      <c r="E539" s="72">
        <f t="shared" si="17"/>
        <v>1229748.9629629627</v>
      </c>
      <c r="F539" s="71">
        <f t="shared" si="16"/>
        <v>4.264497789162367</v>
      </c>
      <c r="H539" s="38">
        <v>1229748</v>
      </c>
    </row>
    <row r="540" spans="1:8">
      <c r="A540">
        <v>539</v>
      </c>
      <c r="B540">
        <v>290521</v>
      </c>
      <c r="D540">
        <v>538</v>
      </c>
      <c r="E540" s="72">
        <f t="shared" si="17"/>
        <v>1234369.7407407404</v>
      </c>
      <c r="F540" s="71">
        <f t="shared" si="16"/>
        <v>4.2646236948796332</v>
      </c>
      <c r="H540" s="38">
        <v>1234369</v>
      </c>
    </row>
    <row r="541" spans="1:8">
      <c r="A541">
        <v>540</v>
      </c>
      <c r="B541">
        <v>291600</v>
      </c>
      <c r="D541">
        <v>539</v>
      </c>
      <c r="E541" s="72">
        <f t="shared" si="17"/>
        <v>1238999.1851851849</v>
      </c>
      <c r="F541" s="71">
        <f t="shared" si="16"/>
        <v>4.2647491409749554</v>
      </c>
      <c r="H541" s="38">
        <v>1238999</v>
      </c>
    </row>
    <row r="542" spans="1:8">
      <c r="A542">
        <v>541</v>
      </c>
      <c r="B542">
        <v>292681</v>
      </c>
      <c r="D542" s="67">
        <v>540</v>
      </c>
      <c r="E542" s="72">
        <f t="shared" si="17"/>
        <v>1243637.2962962962</v>
      </c>
      <c r="F542" s="71">
        <f t="shared" si="16"/>
        <v>4.2648741299598631</v>
      </c>
      <c r="H542" s="38">
        <v>1243637</v>
      </c>
    </row>
    <row r="543" spans="1:8">
      <c r="A543">
        <v>542</v>
      </c>
      <c r="B543">
        <v>293764</v>
      </c>
      <c r="D543">
        <v>541</v>
      </c>
      <c r="E543" s="72">
        <f t="shared" si="17"/>
        <v>1248284.0740740739</v>
      </c>
      <c r="F543" s="71">
        <f t="shared" si="16"/>
        <v>4.2649986643276261</v>
      </c>
      <c r="H543" s="38">
        <v>1248284</v>
      </c>
    </row>
    <row r="544" spans="1:8">
      <c r="A544">
        <v>543</v>
      </c>
      <c r="B544">
        <v>294849</v>
      </c>
      <c r="D544">
        <v>542</v>
      </c>
      <c r="E544" s="72">
        <f t="shared" si="17"/>
        <v>1252939.5185185184</v>
      </c>
      <c r="F544" s="71">
        <f t="shared" si="16"/>
        <v>4.2651227465534181</v>
      </c>
      <c r="H544" s="38">
        <v>1252939</v>
      </c>
    </row>
    <row r="545" spans="1:8">
      <c r="A545">
        <v>544</v>
      </c>
      <c r="B545">
        <v>295936</v>
      </c>
      <c r="D545">
        <v>543</v>
      </c>
      <c r="E545" s="72">
        <f t="shared" si="17"/>
        <v>1257603.6296296297</v>
      </c>
      <c r="F545" s="71">
        <f t="shared" si="16"/>
        <v>4.2652463790944841</v>
      </c>
      <c r="H545" s="38">
        <v>1257603</v>
      </c>
    </row>
    <row r="546" spans="1:8">
      <c r="A546">
        <v>545</v>
      </c>
      <c r="B546">
        <v>297025</v>
      </c>
      <c r="D546">
        <v>544</v>
      </c>
      <c r="E546" s="72">
        <f t="shared" si="17"/>
        <v>1262276.4074074074</v>
      </c>
      <c r="F546" s="71">
        <f t="shared" si="16"/>
        <v>4.2653695643902987</v>
      </c>
      <c r="H546" s="38">
        <v>1262276</v>
      </c>
    </row>
    <row r="547" spans="1:8">
      <c r="A547">
        <v>546</v>
      </c>
      <c r="B547">
        <v>298116</v>
      </c>
      <c r="D547">
        <v>545</v>
      </c>
      <c r="E547" s="72">
        <f t="shared" si="17"/>
        <v>1266957.8518518517</v>
      </c>
      <c r="F547" s="71">
        <f t="shared" si="16"/>
        <v>4.265492304862728</v>
      </c>
      <c r="H547" s="38">
        <v>1266957</v>
      </c>
    </row>
    <row r="548" spans="1:8">
      <c r="A548">
        <v>547</v>
      </c>
      <c r="B548">
        <v>299209</v>
      </c>
      <c r="D548">
        <v>546</v>
      </c>
      <c r="E548" s="72">
        <f t="shared" si="17"/>
        <v>1271647.9629629627</v>
      </c>
      <c r="F548" s="71">
        <f t="shared" si="16"/>
        <v>4.2656146029161892</v>
      </c>
      <c r="H548" s="38">
        <v>1271647</v>
      </c>
    </row>
    <row r="549" spans="1:8">
      <c r="A549">
        <v>548</v>
      </c>
      <c r="B549">
        <v>300304</v>
      </c>
      <c r="D549">
        <v>547</v>
      </c>
      <c r="E549" s="72">
        <f t="shared" si="17"/>
        <v>1276346.7407407404</v>
      </c>
      <c r="F549" s="71">
        <f t="shared" si="16"/>
        <v>4.2657364609378075</v>
      </c>
      <c r="H549" s="38">
        <v>1276346</v>
      </c>
    </row>
    <row r="550" spans="1:8">
      <c r="A550">
        <v>549</v>
      </c>
      <c r="B550">
        <v>301401</v>
      </c>
      <c r="D550">
        <v>548</v>
      </c>
      <c r="E550" s="72">
        <f t="shared" si="17"/>
        <v>1281054.1851851849</v>
      </c>
      <c r="F550" s="71">
        <f t="shared" si="16"/>
        <v>4.2658578812975678</v>
      </c>
      <c r="H550" s="38">
        <v>1281054</v>
      </c>
    </row>
    <row r="551" spans="1:8">
      <c r="A551">
        <v>550</v>
      </c>
      <c r="B551">
        <v>302500</v>
      </c>
      <c r="D551">
        <v>549</v>
      </c>
      <c r="E551" s="72">
        <f t="shared" si="17"/>
        <v>1285770.2962962962</v>
      </c>
      <c r="F551" s="71">
        <f t="shared" si="16"/>
        <v>4.2659788663484735</v>
      </c>
      <c r="H551" s="38">
        <v>1285770</v>
      </c>
    </row>
    <row r="552" spans="1:8">
      <c r="A552">
        <v>551</v>
      </c>
      <c r="B552">
        <v>303601</v>
      </c>
      <c r="D552">
        <v>550</v>
      </c>
      <c r="E552" s="72">
        <f t="shared" si="17"/>
        <v>1290495.0740740739</v>
      </c>
      <c r="F552" s="71">
        <f t="shared" si="16"/>
        <v>4.2660994184266903</v>
      </c>
      <c r="H552" s="38">
        <v>1290495</v>
      </c>
    </row>
    <row r="553" spans="1:8">
      <c r="A553">
        <v>552</v>
      </c>
      <c r="B553">
        <v>304704</v>
      </c>
      <c r="D553">
        <v>551</v>
      </c>
      <c r="E553" s="72">
        <f t="shared" si="17"/>
        <v>1295228.5185185184</v>
      </c>
      <c r="F553" s="71">
        <f t="shared" si="16"/>
        <v>4.2662195398517078</v>
      </c>
      <c r="H553" s="38">
        <v>1295228</v>
      </c>
    </row>
    <row r="554" spans="1:8">
      <c r="A554">
        <v>553</v>
      </c>
      <c r="B554">
        <v>305809</v>
      </c>
      <c r="D554">
        <v>552</v>
      </c>
      <c r="E554" s="72">
        <f t="shared" si="17"/>
        <v>1299970.6296296297</v>
      </c>
      <c r="F554" s="71">
        <f t="shared" si="16"/>
        <v>4.2663392329264784</v>
      </c>
      <c r="H554" s="38">
        <v>1299970</v>
      </c>
    </row>
    <row r="555" spans="1:8">
      <c r="A555">
        <v>554</v>
      </c>
      <c r="B555">
        <v>306916</v>
      </c>
      <c r="D555">
        <v>553</v>
      </c>
      <c r="E555" s="72">
        <f t="shared" si="17"/>
        <v>1304721.4074074074</v>
      </c>
      <c r="F555" s="71">
        <f t="shared" si="16"/>
        <v>4.266458499937567</v>
      </c>
      <c r="H555" s="38">
        <v>1304721</v>
      </c>
    </row>
    <row r="556" spans="1:8">
      <c r="A556">
        <v>555</v>
      </c>
      <c r="B556">
        <v>308025</v>
      </c>
      <c r="D556">
        <v>554</v>
      </c>
      <c r="E556" s="72">
        <f t="shared" si="17"/>
        <v>1309480.8518518517</v>
      </c>
      <c r="F556" s="71">
        <f t="shared" si="16"/>
        <v>4.2665773431552987</v>
      </c>
      <c r="H556" s="38">
        <v>1309480</v>
      </c>
    </row>
    <row r="557" spans="1:8">
      <c r="A557">
        <v>556</v>
      </c>
      <c r="B557">
        <v>309136</v>
      </c>
      <c r="D557">
        <v>555</v>
      </c>
      <c r="E557" s="72">
        <f t="shared" si="17"/>
        <v>1314248.9629629627</v>
      </c>
      <c r="F557" s="71">
        <f t="shared" si="16"/>
        <v>4.2666957648339023</v>
      </c>
      <c r="H557" s="38">
        <v>1314248</v>
      </c>
    </row>
    <row r="558" spans="1:8">
      <c r="A558">
        <v>557</v>
      </c>
      <c r="B558">
        <v>310249</v>
      </c>
      <c r="D558">
        <v>556</v>
      </c>
      <c r="E558" s="72">
        <f t="shared" si="17"/>
        <v>1319025.7407407404</v>
      </c>
      <c r="F558" s="71">
        <f t="shared" si="16"/>
        <v>4.2668137672116497</v>
      </c>
      <c r="H558" s="38">
        <v>1319025</v>
      </c>
    </row>
    <row r="559" spans="1:8">
      <c r="A559">
        <v>558</v>
      </c>
      <c r="B559">
        <v>311364</v>
      </c>
      <c r="D559">
        <v>557</v>
      </c>
      <c r="E559" s="72">
        <f t="shared" si="17"/>
        <v>1323811.1851851849</v>
      </c>
      <c r="F559" s="71">
        <f t="shared" si="16"/>
        <v>4.2669313525109986</v>
      </c>
      <c r="H559" s="38">
        <v>1323811</v>
      </c>
    </row>
    <row r="560" spans="1:8">
      <c r="A560">
        <v>559</v>
      </c>
      <c r="B560">
        <v>312481</v>
      </c>
      <c r="D560">
        <v>558</v>
      </c>
      <c r="E560" s="72">
        <f t="shared" si="17"/>
        <v>1328605.2962962962</v>
      </c>
      <c r="F560" s="71">
        <f t="shared" si="16"/>
        <v>4.2670485229387349</v>
      </c>
      <c r="H560" s="38">
        <v>1328605</v>
      </c>
    </row>
    <row r="561" spans="1:8">
      <c r="A561">
        <v>560</v>
      </c>
      <c r="B561">
        <v>313600</v>
      </c>
      <c r="D561">
        <v>559</v>
      </c>
      <c r="E561" s="72">
        <f t="shared" si="17"/>
        <v>1333408.0740740739</v>
      </c>
      <c r="F561" s="71">
        <f t="shared" si="16"/>
        <v>4.2671652806861022</v>
      </c>
      <c r="H561" s="38">
        <v>1333408</v>
      </c>
    </row>
    <row r="562" spans="1:8">
      <c r="A562">
        <v>561</v>
      </c>
      <c r="B562">
        <v>314721</v>
      </c>
      <c r="D562">
        <v>560</v>
      </c>
      <c r="E562" s="72">
        <f t="shared" si="17"/>
        <v>1338219.5185185184</v>
      </c>
      <c r="F562" s="71">
        <f t="shared" si="16"/>
        <v>4.2672816279289494</v>
      </c>
      <c r="H562" s="38">
        <v>1338219</v>
      </c>
    </row>
    <row r="563" spans="1:8">
      <c r="A563">
        <v>562</v>
      </c>
      <c r="B563">
        <v>315844</v>
      </c>
      <c r="D563">
        <v>561</v>
      </c>
      <c r="E563" s="72">
        <f t="shared" si="17"/>
        <v>1343039.6296296297</v>
      </c>
      <c r="F563" s="71">
        <f t="shared" si="16"/>
        <v>4.2673975668278556</v>
      </c>
      <c r="H563" s="38">
        <v>1343039</v>
      </c>
    </row>
    <row r="564" spans="1:8">
      <c r="A564">
        <v>563</v>
      </c>
      <c r="B564">
        <v>316969</v>
      </c>
      <c r="D564">
        <v>562</v>
      </c>
      <c r="E564" s="72">
        <f t="shared" si="17"/>
        <v>1347868.4074074074</v>
      </c>
      <c r="F564" s="71">
        <f t="shared" si="16"/>
        <v>4.267513099528272</v>
      </c>
      <c r="H564" s="38">
        <v>1347868</v>
      </c>
    </row>
    <row r="565" spans="1:8">
      <c r="A565">
        <v>564</v>
      </c>
      <c r="B565">
        <v>318096</v>
      </c>
      <c r="D565">
        <v>563</v>
      </c>
      <c r="E565" s="72">
        <f t="shared" si="17"/>
        <v>1352705.8518518517</v>
      </c>
      <c r="F565" s="71">
        <f t="shared" si="16"/>
        <v>4.2676282281606452</v>
      </c>
      <c r="H565" s="38">
        <v>1352705</v>
      </c>
    </row>
    <row r="566" spans="1:8">
      <c r="A566">
        <v>565</v>
      </c>
      <c r="B566">
        <v>319225</v>
      </c>
      <c r="D566">
        <v>564</v>
      </c>
      <c r="E566" s="72">
        <f t="shared" si="17"/>
        <v>1357551.9629629627</v>
      </c>
      <c r="F566" s="71">
        <f t="shared" si="16"/>
        <v>4.2677429548405597</v>
      </c>
      <c r="H566" s="38">
        <v>1357551</v>
      </c>
    </row>
    <row r="567" spans="1:8">
      <c r="A567">
        <v>566</v>
      </c>
      <c r="B567">
        <v>320356</v>
      </c>
      <c r="D567">
        <v>565</v>
      </c>
      <c r="E567" s="72">
        <f t="shared" si="17"/>
        <v>1362406.7407407404</v>
      </c>
      <c r="F567" s="71">
        <f t="shared" si="16"/>
        <v>4.2678572816688556</v>
      </c>
      <c r="H567" s="38">
        <v>1362406</v>
      </c>
    </row>
    <row r="568" spans="1:8">
      <c r="A568">
        <v>567</v>
      </c>
      <c r="B568">
        <v>321489</v>
      </c>
      <c r="D568">
        <v>566</v>
      </c>
      <c r="E568" s="72">
        <f t="shared" si="17"/>
        <v>1367270.1851851849</v>
      </c>
      <c r="F568" s="71">
        <f t="shared" si="16"/>
        <v>4.2679712107317638</v>
      </c>
      <c r="H568" s="38">
        <v>1367270</v>
      </c>
    </row>
    <row r="569" spans="1:8">
      <c r="A569">
        <v>568</v>
      </c>
      <c r="B569">
        <v>322624</v>
      </c>
      <c r="D569">
        <v>567</v>
      </c>
      <c r="E569" s="72">
        <f t="shared" si="17"/>
        <v>1372142.2962962962</v>
      </c>
      <c r="F569" s="71">
        <f t="shared" si="16"/>
        <v>4.2680847441010306</v>
      </c>
      <c r="H569" s="38">
        <v>1372142</v>
      </c>
    </row>
    <row r="570" spans="1:8">
      <c r="A570">
        <v>569</v>
      </c>
      <c r="B570">
        <v>323761</v>
      </c>
      <c r="D570">
        <v>568</v>
      </c>
      <c r="E570" s="72">
        <f t="shared" si="17"/>
        <v>1377023.0740740739</v>
      </c>
      <c r="F570" s="71">
        <f t="shared" si="16"/>
        <v>4.2681978838340422</v>
      </c>
      <c r="H570" s="38">
        <v>1377023</v>
      </c>
    </row>
    <row r="571" spans="1:8">
      <c r="A571">
        <v>570</v>
      </c>
      <c r="B571">
        <v>324900</v>
      </c>
      <c r="D571">
        <v>569</v>
      </c>
      <c r="E571" s="72">
        <f t="shared" si="17"/>
        <v>1381912.5185185184</v>
      </c>
      <c r="F571" s="71">
        <f t="shared" si="16"/>
        <v>4.268310631973951</v>
      </c>
      <c r="H571" s="38">
        <v>1381912</v>
      </c>
    </row>
    <row r="572" spans="1:8">
      <c r="A572">
        <v>571</v>
      </c>
      <c r="B572">
        <v>326041</v>
      </c>
      <c r="D572">
        <v>570</v>
      </c>
      <c r="E572" s="72">
        <f t="shared" si="17"/>
        <v>1386810.6296296294</v>
      </c>
      <c r="F572" s="71">
        <f t="shared" si="16"/>
        <v>4.2684229905497979</v>
      </c>
      <c r="H572" s="38">
        <v>1386810</v>
      </c>
    </row>
    <row r="573" spans="1:8">
      <c r="A573">
        <v>572</v>
      </c>
      <c r="B573">
        <v>327184</v>
      </c>
      <c r="D573">
        <v>571</v>
      </c>
      <c r="E573" s="72">
        <f t="shared" si="17"/>
        <v>1391717.4074074072</v>
      </c>
      <c r="F573" s="71">
        <f t="shared" si="16"/>
        <v>4.2685349615766333</v>
      </c>
      <c r="H573" s="38">
        <v>1391717</v>
      </c>
    </row>
    <row r="574" spans="1:8">
      <c r="A574">
        <v>573</v>
      </c>
      <c r="B574">
        <v>328329</v>
      </c>
      <c r="D574">
        <v>572</v>
      </c>
      <c r="E574" s="72">
        <f t="shared" si="17"/>
        <v>1396632.8518518517</v>
      </c>
      <c r="F574" s="71">
        <f t="shared" si="16"/>
        <v>4.2686465470556376</v>
      </c>
      <c r="H574" s="38">
        <v>1396632</v>
      </c>
    </row>
    <row r="575" spans="1:8">
      <c r="A575">
        <v>574</v>
      </c>
      <c r="B575">
        <v>329476</v>
      </c>
      <c r="D575">
        <v>573</v>
      </c>
      <c r="E575" s="72">
        <f t="shared" si="17"/>
        <v>1401556.9629629627</v>
      </c>
      <c r="F575" s="71">
        <f t="shared" si="16"/>
        <v>4.2687577489742381</v>
      </c>
      <c r="H575" s="38">
        <v>1401556</v>
      </c>
    </row>
    <row r="576" spans="1:8">
      <c r="A576">
        <v>575</v>
      </c>
      <c r="B576">
        <v>330625</v>
      </c>
      <c r="D576">
        <v>574</v>
      </c>
      <c r="E576" s="72">
        <f t="shared" si="17"/>
        <v>1406489.7407407404</v>
      </c>
      <c r="F576" s="71">
        <f t="shared" si="16"/>
        <v>4.2688685693062327</v>
      </c>
      <c r="H576" s="38">
        <v>1406489</v>
      </c>
    </row>
    <row r="577" spans="1:8">
      <c r="A577">
        <v>576</v>
      </c>
      <c r="B577">
        <v>331776</v>
      </c>
      <c r="D577">
        <v>575</v>
      </c>
      <c r="E577" s="72">
        <f t="shared" si="17"/>
        <v>1411431.1851851849</v>
      </c>
      <c r="F577" s="71">
        <f t="shared" si="16"/>
        <v>4.2689790100119014</v>
      </c>
      <c r="H577" s="38">
        <v>1411431</v>
      </c>
    </row>
    <row r="578" spans="1:8">
      <c r="A578">
        <v>577</v>
      </c>
      <c r="B578">
        <v>332929</v>
      </c>
      <c r="D578">
        <v>576</v>
      </c>
      <c r="E578" s="72">
        <f t="shared" si="17"/>
        <v>1416381.2962962962</v>
      </c>
      <c r="F578" s="71">
        <f t="shared" si="16"/>
        <v>4.2690890730381224</v>
      </c>
      <c r="H578" s="38">
        <v>1416381</v>
      </c>
    </row>
    <row r="579" spans="1:8">
      <c r="A579">
        <v>578</v>
      </c>
      <c r="B579">
        <v>334084</v>
      </c>
      <c r="D579">
        <v>577</v>
      </c>
      <c r="E579" s="72">
        <f t="shared" si="17"/>
        <v>1421340.0740740739</v>
      </c>
      <c r="F579" s="71">
        <f t="shared" ref="F579:F642" si="18">E579/B578</f>
        <v>4.2691987603184884</v>
      </c>
      <c r="H579" s="38">
        <v>1421340</v>
      </c>
    </row>
    <row r="580" spans="1:8">
      <c r="A580">
        <v>579</v>
      </c>
      <c r="B580">
        <v>335241</v>
      </c>
      <c r="D580">
        <v>578</v>
      </c>
      <c r="E580" s="72">
        <f t="shared" ref="E580:E643" si="19">40+(D579*D579)+(E579/1.3)</f>
        <v>1426307.5185185184</v>
      </c>
      <c r="F580" s="71">
        <f t="shared" si="18"/>
        <v>4.2693080737734173</v>
      </c>
      <c r="H580" s="38">
        <v>1426307</v>
      </c>
    </row>
    <row r="581" spans="1:8">
      <c r="A581">
        <v>580</v>
      </c>
      <c r="B581">
        <v>336400</v>
      </c>
      <c r="D581">
        <v>579</v>
      </c>
      <c r="E581" s="72">
        <f t="shared" si="19"/>
        <v>1431283.6296296294</v>
      </c>
      <c r="F581" s="71">
        <f t="shared" si="18"/>
        <v>4.2694170153102675</v>
      </c>
      <c r="H581" s="38">
        <v>1431283</v>
      </c>
    </row>
    <row r="582" spans="1:8">
      <c r="A582">
        <v>581</v>
      </c>
      <c r="B582">
        <v>337561</v>
      </c>
      <c r="D582" s="67">
        <v>580</v>
      </c>
      <c r="E582" s="72">
        <f t="shared" si="19"/>
        <v>1436268.4074074072</v>
      </c>
      <c r="F582" s="71">
        <f t="shared" si="18"/>
        <v>4.2695255868234456</v>
      </c>
      <c r="H582" s="38">
        <v>1436268</v>
      </c>
    </row>
    <row r="583" spans="1:8">
      <c r="A583">
        <v>582</v>
      </c>
      <c r="B583">
        <v>338724</v>
      </c>
      <c r="D583">
        <v>581</v>
      </c>
      <c r="E583" s="72">
        <f t="shared" si="19"/>
        <v>1441261.8518518517</v>
      </c>
      <c r="F583" s="71">
        <f t="shared" si="18"/>
        <v>4.2696337901945176</v>
      </c>
      <c r="H583" s="38">
        <v>1441261</v>
      </c>
    </row>
    <row r="584" spans="1:8">
      <c r="A584">
        <v>583</v>
      </c>
      <c r="B584">
        <v>339889</v>
      </c>
      <c r="D584">
        <v>582</v>
      </c>
      <c r="E584" s="72">
        <f t="shared" si="19"/>
        <v>1446263.9629629627</v>
      </c>
      <c r="F584" s="71">
        <f t="shared" si="18"/>
        <v>4.2697416272923165</v>
      </c>
      <c r="H584" s="38">
        <v>1446263</v>
      </c>
    </row>
    <row r="585" spans="1:8">
      <c r="A585">
        <v>584</v>
      </c>
      <c r="B585">
        <v>341056</v>
      </c>
      <c r="D585">
        <v>583</v>
      </c>
      <c r="E585" s="72">
        <f t="shared" si="19"/>
        <v>1451274.7407407404</v>
      </c>
      <c r="F585" s="71">
        <f t="shared" si="18"/>
        <v>4.269849099973051</v>
      </c>
      <c r="H585" s="38">
        <v>1451274</v>
      </c>
    </row>
    <row r="586" spans="1:8">
      <c r="A586">
        <v>585</v>
      </c>
      <c r="B586">
        <v>342225</v>
      </c>
      <c r="D586">
        <v>584</v>
      </c>
      <c r="E586" s="72">
        <f t="shared" si="19"/>
        <v>1456294.1851851849</v>
      </c>
      <c r="F586" s="71">
        <f t="shared" si="18"/>
        <v>4.2699562100804123</v>
      </c>
      <c r="H586" s="38">
        <v>1456294</v>
      </c>
    </row>
    <row r="587" spans="1:8">
      <c r="A587">
        <v>586</v>
      </c>
      <c r="B587">
        <v>343396</v>
      </c>
      <c r="D587">
        <v>585</v>
      </c>
      <c r="E587" s="72">
        <f t="shared" si="19"/>
        <v>1461322.2962962962</v>
      </c>
      <c r="F587" s="71">
        <f t="shared" si="18"/>
        <v>4.2700629594456752</v>
      </c>
      <c r="H587" s="38">
        <v>1461322</v>
      </c>
    </row>
    <row r="588" spans="1:8">
      <c r="A588">
        <v>587</v>
      </c>
      <c r="B588">
        <v>344569</v>
      </c>
      <c r="D588">
        <v>586</v>
      </c>
      <c r="E588" s="72">
        <f t="shared" si="19"/>
        <v>1466359.0740740739</v>
      </c>
      <c r="F588" s="71">
        <f t="shared" si="18"/>
        <v>4.2701693498878086</v>
      </c>
      <c r="H588" s="38">
        <v>1466359</v>
      </c>
    </row>
    <row r="589" spans="1:8">
      <c r="A589">
        <v>588</v>
      </c>
      <c r="B589">
        <v>345744</v>
      </c>
      <c r="D589">
        <v>587</v>
      </c>
      <c r="E589" s="72">
        <f t="shared" si="19"/>
        <v>1471404.5185185184</v>
      </c>
      <c r="F589" s="71">
        <f t="shared" si="18"/>
        <v>4.2702753832135754</v>
      </c>
      <c r="H589" s="38">
        <v>1471404</v>
      </c>
    </row>
    <row r="590" spans="1:8">
      <c r="A590">
        <v>589</v>
      </c>
      <c r="B590">
        <v>346921</v>
      </c>
      <c r="D590">
        <v>588</v>
      </c>
      <c r="E590" s="72">
        <f t="shared" si="19"/>
        <v>1476458.6296296294</v>
      </c>
      <c r="F590" s="71">
        <f t="shared" si="18"/>
        <v>4.2703810612176332</v>
      </c>
      <c r="H590" s="38">
        <v>1476458</v>
      </c>
    </row>
    <row r="591" spans="1:8">
      <c r="A591">
        <v>590</v>
      </c>
      <c r="B591">
        <v>348100</v>
      </c>
      <c r="D591">
        <v>589</v>
      </c>
      <c r="E591" s="72">
        <f t="shared" si="19"/>
        <v>1481521.4074074072</v>
      </c>
      <c r="F591" s="71">
        <f t="shared" si="18"/>
        <v>4.2704863856826405</v>
      </c>
      <c r="H591" s="38">
        <v>1481521</v>
      </c>
    </row>
    <row r="592" spans="1:8">
      <c r="A592">
        <v>591</v>
      </c>
      <c r="B592">
        <v>349281</v>
      </c>
      <c r="D592">
        <v>590</v>
      </c>
      <c r="E592" s="72">
        <f t="shared" si="19"/>
        <v>1486592.8518518517</v>
      </c>
      <c r="F592" s="71">
        <f t="shared" si="18"/>
        <v>4.2705913583793498</v>
      </c>
      <c r="H592" s="38">
        <v>1486592</v>
      </c>
    </row>
    <row r="593" spans="1:8">
      <c r="A593">
        <v>592</v>
      </c>
      <c r="B593">
        <v>350464</v>
      </c>
      <c r="D593">
        <v>591</v>
      </c>
      <c r="E593" s="72">
        <f t="shared" si="19"/>
        <v>1491672.9629629627</v>
      </c>
      <c r="F593" s="71">
        <f t="shared" si="18"/>
        <v>4.2706959810667131</v>
      </c>
      <c r="H593" s="38">
        <v>1491672</v>
      </c>
    </row>
    <row r="594" spans="1:8">
      <c r="A594">
        <v>593</v>
      </c>
      <c r="B594">
        <v>351649</v>
      </c>
      <c r="D594">
        <v>592</v>
      </c>
      <c r="E594" s="72">
        <f t="shared" si="19"/>
        <v>1496761.7407407404</v>
      </c>
      <c r="F594" s="71">
        <f t="shared" si="18"/>
        <v>4.2708002554919773</v>
      </c>
      <c r="H594" s="38">
        <v>1496761</v>
      </c>
    </row>
    <row r="595" spans="1:8">
      <c r="A595">
        <v>594</v>
      </c>
      <c r="B595">
        <v>352836</v>
      </c>
      <c r="D595">
        <v>593</v>
      </c>
      <c r="E595" s="72">
        <f t="shared" si="19"/>
        <v>1501859.1851851849</v>
      </c>
      <c r="F595" s="71">
        <f t="shared" si="18"/>
        <v>4.2709041833907815</v>
      </c>
      <c r="H595" s="38">
        <v>1501859</v>
      </c>
    </row>
    <row r="596" spans="1:8">
      <c r="A596">
        <v>595</v>
      </c>
      <c r="B596">
        <v>354025</v>
      </c>
      <c r="D596">
        <v>594</v>
      </c>
      <c r="E596" s="72">
        <f t="shared" si="19"/>
        <v>1506965.2962962962</v>
      </c>
      <c r="F596" s="71">
        <f t="shared" si="18"/>
        <v>4.2710077664872523</v>
      </c>
      <c r="H596" s="38">
        <v>1506965</v>
      </c>
    </row>
    <row r="597" spans="1:8">
      <c r="A597">
        <v>596</v>
      </c>
      <c r="B597">
        <v>355216</v>
      </c>
      <c r="D597">
        <v>595</v>
      </c>
      <c r="E597" s="72">
        <f t="shared" si="19"/>
        <v>1512080.0740740739</v>
      </c>
      <c r="F597" s="71">
        <f t="shared" si="18"/>
        <v>4.2711110064941007</v>
      </c>
      <c r="H597" s="38">
        <v>1512080</v>
      </c>
    </row>
    <row r="598" spans="1:8">
      <c r="A598">
        <v>597</v>
      </c>
      <c r="B598">
        <v>356409</v>
      </c>
      <c r="D598">
        <v>596</v>
      </c>
      <c r="E598" s="72">
        <f t="shared" si="19"/>
        <v>1517203.5185185184</v>
      </c>
      <c r="F598" s="71">
        <f t="shared" si="18"/>
        <v>4.2712139051127158</v>
      </c>
      <c r="H598" s="38">
        <v>1517203</v>
      </c>
    </row>
    <row r="599" spans="1:8">
      <c r="A599">
        <v>598</v>
      </c>
      <c r="B599">
        <v>357604</v>
      </c>
      <c r="D599">
        <v>597</v>
      </c>
      <c r="E599" s="72">
        <f t="shared" si="19"/>
        <v>1522335.6296296294</v>
      </c>
      <c r="F599" s="71">
        <f t="shared" si="18"/>
        <v>4.2713164640332577</v>
      </c>
      <c r="H599" s="38">
        <v>1522335</v>
      </c>
    </row>
    <row r="600" spans="1:8">
      <c r="A600">
        <v>599</v>
      </c>
      <c r="B600">
        <v>358801</v>
      </c>
      <c r="D600">
        <v>598</v>
      </c>
      <c r="E600" s="72">
        <f t="shared" si="19"/>
        <v>1527476.4074074072</v>
      </c>
      <c r="F600" s="71">
        <f t="shared" si="18"/>
        <v>4.2714186849347522</v>
      </c>
      <c r="H600" s="38">
        <v>1527476</v>
      </c>
    </row>
    <row r="601" spans="1:8">
      <c r="A601">
        <v>600</v>
      </c>
      <c r="B601">
        <v>360000</v>
      </c>
      <c r="D601">
        <v>599</v>
      </c>
      <c r="E601" s="72">
        <f t="shared" si="19"/>
        <v>1532625.8518518517</v>
      </c>
      <c r="F601" s="71">
        <f t="shared" si="18"/>
        <v>4.2715205694851788</v>
      </c>
      <c r="H601" s="38">
        <v>1532625</v>
      </c>
    </row>
    <row r="602" spans="1:8">
      <c r="A602">
        <v>601</v>
      </c>
      <c r="B602">
        <v>361201</v>
      </c>
      <c r="D602">
        <v>600</v>
      </c>
      <c r="E602" s="72">
        <f t="shared" si="19"/>
        <v>1537783.9629629627</v>
      </c>
      <c r="F602" s="71">
        <f t="shared" si="18"/>
        <v>4.2716221193415631</v>
      </c>
      <c r="H602" s="38">
        <v>1537783</v>
      </c>
    </row>
    <row r="603" spans="1:8">
      <c r="A603">
        <v>602</v>
      </c>
      <c r="B603">
        <v>362404</v>
      </c>
      <c r="D603">
        <v>601</v>
      </c>
      <c r="E603" s="72">
        <f t="shared" si="19"/>
        <v>1542950.7407407404</v>
      </c>
      <c r="F603" s="71">
        <f t="shared" si="18"/>
        <v>4.2717233361500675</v>
      </c>
      <c r="H603" s="38">
        <v>1542950</v>
      </c>
    </row>
    <row r="604" spans="1:8">
      <c r="A604">
        <v>603</v>
      </c>
      <c r="B604">
        <v>363609</v>
      </c>
      <c r="D604">
        <v>602</v>
      </c>
      <c r="E604" s="72">
        <f t="shared" si="19"/>
        <v>1548126.1851851849</v>
      </c>
      <c r="F604" s="71">
        <f t="shared" si="18"/>
        <v>4.271824221546078</v>
      </c>
      <c r="H604" s="38">
        <v>1548126</v>
      </c>
    </row>
    <row r="605" spans="1:8">
      <c r="A605">
        <v>604</v>
      </c>
      <c r="B605">
        <v>364816</v>
      </c>
      <c r="D605">
        <v>603</v>
      </c>
      <c r="E605" s="72">
        <f t="shared" si="19"/>
        <v>1553310.2962962962</v>
      </c>
      <c r="F605" s="71">
        <f t="shared" si="18"/>
        <v>4.271924777154295</v>
      </c>
      <c r="H605" s="38">
        <v>1553310</v>
      </c>
    </row>
    <row r="606" spans="1:8">
      <c r="A606">
        <v>605</v>
      </c>
      <c r="B606">
        <v>366025</v>
      </c>
      <c r="D606">
        <v>604</v>
      </c>
      <c r="E606" s="72">
        <f t="shared" si="19"/>
        <v>1558503.0740740739</v>
      </c>
      <c r="F606" s="71">
        <f t="shared" si="18"/>
        <v>4.2720250045888175</v>
      </c>
      <c r="H606" s="38">
        <v>1558503</v>
      </c>
    </row>
    <row r="607" spans="1:8">
      <c r="A607">
        <v>606</v>
      </c>
      <c r="B607">
        <v>367236</v>
      </c>
      <c r="D607">
        <v>605</v>
      </c>
      <c r="E607" s="72">
        <f t="shared" si="19"/>
        <v>1563704.5185185184</v>
      </c>
      <c r="F607" s="71">
        <f t="shared" si="18"/>
        <v>4.2721249054532295</v>
      </c>
      <c r="H607" s="38">
        <v>1563704</v>
      </c>
    </row>
    <row r="608" spans="1:8">
      <c r="A608">
        <v>607</v>
      </c>
      <c r="B608">
        <v>368449</v>
      </c>
      <c r="D608">
        <v>606</v>
      </c>
      <c r="E608" s="72">
        <f t="shared" si="19"/>
        <v>1568914.6296296294</v>
      </c>
      <c r="F608" s="71">
        <f t="shared" si="18"/>
        <v>4.2722244813406896</v>
      </c>
      <c r="H608" s="38">
        <v>1568914</v>
      </c>
    </row>
    <row r="609" spans="1:8">
      <c r="A609">
        <v>608</v>
      </c>
      <c r="B609">
        <v>369664</v>
      </c>
      <c r="D609">
        <v>607</v>
      </c>
      <c r="E609" s="72">
        <f t="shared" si="19"/>
        <v>1574133.4074074072</v>
      </c>
      <c r="F609" s="71">
        <f t="shared" si="18"/>
        <v>4.2723237338340097</v>
      </c>
      <c r="H609" s="38">
        <v>1574133</v>
      </c>
    </row>
    <row r="610" spans="1:8">
      <c r="A610">
        <v>609</v>
      </c>
      <c r="B610">
        <v>370881</v>
      </c>
      <c r="D610">
        <v>608</v>
      </c>
      <c r="E610" s="72">
        <f t="shared" si="19"/>
        <v>1579360.8518518517</v>
      </c>
      <c r="F610" s="71">
        <f t="shared" si="18"/>
        <v>4.2724226645057453</v>
      </c>
      <c r="H610" s="38">
        <v>1579360</v>
      </c>
    </row>
    <row r="611" spans="1:8">
      <c r="A611">
        <v>610</v>
      </c>
      <c r="B611">
        <v>372100</v>
      </c>
      <c r="D611">
        <v>609</v>
      </c>
      <c r="E611" s="72">
        <f t="shared" si="19"/>
        <v>1584596.9629629627</v>
      </c>
      <c r="F611" s="71">
        <f t="shared" si="18"/>
        <v>4.2725212749182697</v>
      </c>
      <c r="H611" s="38">
        <v>1584596</v>
      </c>
    </row>
    <row r="612" spans="1:8">
      <c r="A612">
        <v>611</v>
      </c>
      <c r="B612">
        <v>373321</v>
      </c>
      <c r="D612">
        <v>610</v>
      </c>
      <c r="E612" s="72">
        <f t="shared" si="19"/>
        <v>1589841.7407407404</v>
      </c>
      <c r="F612" s="71">
        <f t="shared" si="18"/>
        <v>4.2726195666238658</v>
      </c>
      <c r="H612" s="38">
        <v>1589841</v>
      </c>
    </row>
    <row r="613" spans="1:8">
      <c r="A613">
        <v>612</v>
      </c>
      <c r="B613">
        <v>374544</v>
      </c>
      <c r="D613">
        <v>611</v>
      </c>
      <c r="E613" s="72">
        <f t="shared" si="19"/>
        <v>1595095.1851851849</v>
      </c>
      <c r="F613" s="71">
        <f t="shared" si="18"/>
        <v>4.272717541164802</v>
      </c>
      <c r="H613" s="38">
        <v>1595095</v>
      </c>
    </row>
    <row r="614" spans="1:8">
      <c r="A614">
        <v>613</v>
      </c>
      <c r="B614">
        <v>375769</v>
      </c>
      <c r="D614">
        <v>612</v>
      </c>
      <c r="E614" s="72">
        <f t="shared" si="19"/>
        <v>1600357.2962962962</v>
      </c>
      <c r="F614" s="71">
        <f t="shared" si="18"/>
        <v>4.2728152000734125</v>
      </c>
      <c r="H614" s="38">
        <v>1600357</v>
      </c>
    </row>
    <row r="615" spans="1:8">
      <c r="A615">
        <v>614</v>
      </c>
      <c r="B615">
        <v>376996</v>
      </c>
      <c r="D615">
        <v>613</v>
      </c>
      <c r="E615" s="72">
        <f t="shared" si="19"/>
        <v>1605628.0740740739</v>
      </c>
      <c r="F615" s="71">
        <f t="shared" si="18"/>
        <v>4.2729125448721792</v>
      </c>
      <c r="H615" s="38">
        <v>1605628</v>
      </c>
    </row>
    <row r="616" spans="1:8">
      <c r="A616">
        <v>615</v>
      </c>
      <c r="B616">
        <v>378225</v>
      </c>
      <c r="D616">
        <v>614</v>
      </c>
      <c r="E616" s="72">
        <f t="shared" si="19"/>
        <v>1610907.5185185184</v>
      </c>
      <c r="F616" s="71">
        <f t="shared" si="18"/>
        <v>4.273009577073811</v>
      </c>
      <c r="H616" s="38">
        <v>1610907</v>
      </c>
    </row>
    <row r="617" spans="1:8">
      <c r="A617">
        <v>616</v>
      </c>
      <c r="B617">
        <v>379456</v>
      </c>
      <c r="D617">
        <v>615</v>
      </c>
      <c r="E617" s="72">
        <f t="shared" si="19"/>
        <v>1616195.6296296294</v>
      </c>
      <c r="F617" s="71">
        <f t="shared" si="18"/>
        <v>4.273106298181319</v>
      </c>
      <c r="H617" s="38">
        <v>1616195</v>
      </c>
    </row>
    <row r="618" spans="1:8">
      <c r="A618">
        <v>617</v>
      </c>
      <c r="B618">
        <v>380689</v>
      </c>
      <c r="D618">
        <v>616</v>
      </c>
      <c r="E618" s="72">
        <f t="shared" si="19"/>
        <v>1621492.4074074072</v>
      </c>
      <c r="F618" s="71">
        <f t="shared" si="18"/>
        <v>4.2732027096880989</v>
      </c>
      <c r="H618" s="38">
        <v>1621492</v>
      </c>
    </row>
    <row r="619" spans="1:8">
      <c r="A619">
        <v>618</v>
      </c>
      <c r="B619">
        <v>381924</v>
      </c>
      <c r="D619">
        <v>617</v>
      </c>
      <c r="E619" s="72">
        <f t="shared" si="19"/>
        <v>1626797.8518518517</v>
      </c>
      <c r="F619" s="71">
        <f t="shared" si="18"/>
        <v>4.2732988130780027</v>
      </c>
      <c r="H619" s="38">
        <v>1626797</v>
      </c>
    </row>
    <row r="620" spans="1:8">
      <c r="A620">
        <v>619</v>
      </c>
      <c r="B620">
        <v>383161</v>
      </c>
      <c r="D620">
        <v>618</v>
      </c>
      <c r="E620" s="72">
        <f t="shared" si="19"/>
        <v>1632111.9629629627</v>
      </c>
      <c r="F620" s="71">
        <f t="shared" si="18"/>
        <v>4.2733946098254174</v>
      </c>
      <c r="H620" s="38">
        <v>1632111</v>
      </c>
    </row>
    <row r="621" spans="1:8">
      <c r="A621">
        <v>620</v>
      </c>
      <c r="B621">
        <v>384400</v>
      </c>
      <c r="D621">
        <v>619</v>
      </c>
      <c r="E621" s="72">
        <f t="shared" si="19"/>
        <v>1637434.7407407404</v>
      </c>
      <c r="F621" s="71">
        <f t="shared" si="18"/>
        <v>4.2734901013953417</v>
      </c>
      <c r="H621" s="38">
        <v>1637434</v>
      </c>
    </row>
    <row r="622" spans="1:8">
      <c r="A622">
        <v>621</v>
      </c>
      <c r="B622">
        <v>385641</v>
      </c>
      <c r="D622" s="67">
        <v>620</v>
      </c>
      <c r="E622" s="72">
        <f t="shared" si="19"/>
        <v>1642766.1851851849</v>
      </c>
      <c r="F622" s="71">
        <f t="shared" si="18"/>
        <v>4.2735852892434574</v>
      </c>
      <c r="H622" s="38">
        <v>1642766</v>
      </c>
    </row>
    <row r="623" spans="1:8">
      <c r="A623">
        <v>622</v>
      </c>
      <c r="B623">
        <v>386884</v>
      </c>
      <c r="D623">
        <v>621</v>
      </c>
      <c r="E623" s="72">
        <f t="shared" si="19"/>
        <v>1648106.2962962962</v>
      </c>
      <c r="F623" s="71">
        <f t="shared" si="18"/>
        <v>4.2736801748162048</v>
      </c>
      <c r="H623" s="38">
        <v>1648106</v>
      </c>
    </row>
    <row r="624" spans="1:8">
      <c r="A624">
        <v>623</v>
      </c>
      <c r="B624">
        <v>388129</v>
      </c>
      <c r="D624">
        <v>622</v>
      </c>
      <c r="E624" s="72">
        <f t="shared" si="19"/>
        <v>1653455.0740740739</v>
      </c>
      <c r="F624" s="71">
        <f t="shared" si="18"/>
        <v>4.2737747595508573</v>
      </c>
      <c r="H624" s="38">
        <v>1653455</v>
      </c>
    </row>
    <row r="625" spans="1:8">
      <c r="A625">
        <v>624</v>
      </c>
      <c r="B625">
        <v>389376</v>
      </c>
      <c r="D625">
        <v>623</v>
      </c>
      <c r="E625" s="72">
        <f t="shared" si="19"/>
        <v>1658812.5185185184</v>
      </c>
      <c r="F625" s="71">
        <f t="shared" si="18"/>
        <v>4.2738690448755916</v>
      </c>
      <c r="H625" s="38">
        <v>1658812</v>
      </c>
    </row>
    <row r="626" spans="1:8">
      <c r="A626">
        <v>625</v>
      </c>
      <c r="B626">
        <v>390625</v>
      </c>
      <c r="D626">
        <v>624</v>
      </c>
      <c r="E626" s="72">
        <f t="shared" si="19"/>
        <v>1664178.6296296294</v>
      </c>
      <c r="F626" s="71">
        <f t="shared" si="18"/>
        <v>4.2739630322095596</v>
      </c>
      <c r="H626" s="38">
        <v>1664178</v>
      </c>
    </row>
    <row r="627" spans="1:8">
      <c r="A627">
        <v>626</v>
      </c>
      <c r="B627">
        <v>391876</v>
      </c>
      <c r="D627">
        <v>625</v>
      </c>
      <c r="E627" s="72">
        <f t="shared" si="19"/>
        <v>1669553.4074074072</v>
      </c>
      <c r="F627" s="71">
        <f t="shared" si="18"/>
        <v>4.2740567229629622</v>
      </c>
      <c r="H627" s="38">
        <v>1669553</v>
      </c>
    </row>
    <row r="628" spans="1:8">
      <c r="A628">
        <v>627</v>
      </c>
      <c r="B628">
        <v>393129</v>
      </c>
      <c r="D628">
        <v>626</v>
      </c>
      <c r="E628" s="72">
        <f t="shared" si="19"/>
        <v>1674936.8518518517</v>
      </c>
      <c r="F628" s="71">
        <f t="shared" si="18"/>
        <v>4.2741501185371185</v>
      </c>
      <c r="H628" s="38">
        <v>1674936</v>
      </c>
    </row>
    <row r="629" spans="1:8">
      <c r="A629">
        <v>628</v>
      </c>
      <c r="B629">
        <v>394384</v>
      </c>
      <c r="D629">
        <v>627</v>
      </c>
      <c r="E629" s="72">
        <f t="shared" si="19"/>
        <v>1680328.9629629627</v>
      </c>
      <c r="F629" s="71">
        <f t="shared" si="18"/>
        <v>4.2742432203245313</v>
      </c>
      <c r="H629" s="38">
        <v>1680328</v>
      </c>
    </row>
    <row r="630" spans="1:8">
      <c r="A630">
        <v>629</v>
      </c>
      <c r="B630">
        <v>395641</v>
      </c>
      <c r="D630">
        <v>628</v>
      </c>
      <c r="E630" s="72">
        <f t="shared" si="19"/>
        <v>1685729.7407407404</v>
      </c>
      <c r="F630" s="71">
        <f t="shared" si="18"/>
        <v>4.274336029708965</v>
      </c>
      <c r="H630" s="38">
        <v>1685729</v>
      </c>
    </row>
    <row r="631" spans="1:8">
      <c r="A631">
        <v>630</v>
      </c>
      <c r="B631">
        <v>396900</v>
      </c>
      <c r="D631">
        <v>629</v>
      </c>
      <c r="E631" s="72">
        <f t="shared" si="19"/>
        <v>1691139.1851851849</v>
      </c>
      <c r="F631" s="71">
        <f t="shared" si="18"/>
        <v>4.2744285480655062</v>
      </c>
      <c r="H631" s="38">
        <v>1691139</v>
      </c>
    </row>
    <row r="632" spans="1:8">
      <c r="A632">
        <v>631</v>
      </c>
      <c r="B632">
        <v>398161</v>
      </c>
      <c r="D632">
        <v>630</v>
      </c>
      <c r="E632" s="72">
        <f t="shared" si="19"/>
        <v>1696557.2962962962</v>
      </c>
      <c r="F632" s="71">
        <f t="shared" si="18"/>
        <v>4.2745207767606352</v>
      </c>
      <c r="H632" s="38">
        <v>1696557</v>
      </c>
    </row>
    <row r="633" spans="1:8">
      <c r="A633">
        <v>632</v>
      </c>
      <c r="B633">
        <v>399424</v>
      </c>
      <c r="D633">
        <v>631</v>
      </c>
      <c r="E633" s="72">
        <f t="shared" si="19"/>
        <v>1701984.0740740739</v>
      </c>
      <c r="F633" s="71">
        <f t="shared" si="18"/>
        <v>4.2746127171522925</v>
      </c>
      <c r="H633" s="38">
        <v>1701984</v>
      </c>
    </row>
    <row r="634" spans="1:8">
      <c r="A634">
        <v>633</v>
      </c>
      <c r="B634">
        <v>400689</v>
      </c>
      <c r="D634">
        <v>632</v>
      </c>
      <c r="E634" s="72">
        <f t="shared" si="19"/>
        <v>1707419.5185185184</v>
      </c>
      <c r="F634" s="71">
        <f t="shared" si="18"/>
        <v>4.2747043705899452</v>
      </c>
      <c r="H634" s="38">
        <v>1707419</v>
      </c>
    </row>
    <row r="635" spans="1:8">
      <c r="A635">
        <v>634</v>
      </c>
      <c r="B635">
        <v>401956</v>
      </c>
      <c r="D635">
        <v>633</v>
      </c>
      <c r="E635" s="72">
        <f t="shared" si="19"/>
        <v>1712863.6296296294</v>
      </c>
      <c r="F635" s="71">
        <f t="shared" si="18"/>
        <v>4.274795738414654</v>
      </c>
      <c r="H635" s="38">
        <v>1712863</v>
      </c>
    </row>
    <row r="636" spans="1:8">
      <c r="A636">
        <v>635</v>
      </c>
      <c r="B636">
        <v>403225</v>
      </c>
      <c r="D636">
        <v>634</v>
      </c>
      <c r="E636" s="72">
        <f t="shared" si="19"/>
        <v>1718316.4074074072</v>
      </c>
      <c r="F636" s="71">
        <f t="shared" si="18"/>
        <v>4.2748868219591376</v>
      </c>
      <c r="H636" s="38">
        <v>1718316</v>
      </c>
    </row>
    <row r="637" spans="1:8">
      <c r="A637">
        <v>636</v>
      </c>
      <c r="B637">
        <v>404496</v>
      </c>
      <c r="D637">
        <v>635</v>
      </c>
      <c r="E637" s="72">
        <f t="shared" si="19"/>
        <v>1723777.8518518517</v>
      </c>
      <c r="F637" s="71">
        <f t="shared" si="18"/>
        <v>4.2749776225478371</v>
      </c>
      <c r="H637" s="38">
        <v>1723777</v>
      </c>
    </row>
    <row r="638" spans="1:8">
      <c r="A638">
        <v>637</v>
      </c>
      <c r="B638">
        <v>405769</v>
      </c>
      <c r="D638">
        <v>636</v>
      </c>
      <c r="E638" s="72">
        <f t="shared" si="19"/>
        <v>1729247.9629629627</v>
      </c>
      <c r="F638" s="71">
        <f t="shared" si="18"/>
        <v>4.2750681414969804</v>
      </c>
      <c r="H638" s="38">
        <v>1729247</v>
      </c>
    </row>
    <row r="639" spans="1:8">
      <c r="A639">
        <v>638</v>
      </c>
      <c r="B639">
        <v>407044</v>
      </c>
      <c r="D639">
        <v>637</v>
      </c>
      <c r="E639" s="72">
        <f t="shared" si="19"/>
        <v>1734726.7407407404</v>
      </c>
      <c r="F639" s="71">
        <f t="shared" si="18"/>
        <v>4.2751583801146475</v>
      </c>
      <c r="H639" s="38">
        <v>1734726</v>
      </c>
    </row>
    <row r="640" spans="1:8">
      <c r="A640">
        <v>639</v>
      </c>
      <c r="B640">
        <v>408321</v>
      </c>
      <c r="D640">
        <v>638</v>
      </c>
      <c r="E640" s="72">
        <f t="shared" si="19"/>
        <v>1740214.1851851849</v>
      </c>
      <c r="F640" s="71">
        <f t="shared" si="18"/>
        <v>4.2752483397008305</v>
      </c>
      <c r="H640" s="38">
        <v>1740214</v>
      </c>
    </row>
    <row r="641" spans="1:8">
      <c r="A641">
        <v>640</v>
      </c>
      <c r="B641">
        <v>409600</v>
      </c>
      <c r="D641">
        <v>639</v>
      </c>
      <c r="E641" s="72">
        <f t="shared" si="19"/>
        <v>1745710.2962962959</v>
      </c>
      <c r="F641" s="71">
        <f t="shared" si="18"/>
        <v>4.2753380215474976</v>
      </c>
      <c r="H641" s="38">
        <v>1745710</v>
      </c>
    </row>
    <row r="642" spans="1:8">
      <c r="A642">
        <v>641</v>
      </c>
      <c r="B642">
        <v>410881</v>
      </c>
      <c r="D642">
        <v>640</v>
      </c>
      <c r="E642" s="72">
        <f t="shared" si="19"/>
        <v>1751215.0740740737</v>
      </c>
      <c r="F642" s="71">
        <f t="shared" si="18"/>
        <v>4.2754274269386565</v>
      </c>
      <c r="H642" s="38">
        <v>1751215</v>
      </c>
    </row>
    <row r="643" spans="1:8">
      <c r="A643">
        <v>642</v>
      </c>
      <c r="B643">
        <v>412164</v>
      </c>
      <c r="D643">
        <v>641</v>
      </c>
      <c r="E643" s="72">
        <f t="shared" si="19"/>
        <v>1756728.5185185182</v>
      </c>
      <c r="F643" s="71">
        <f t="shared" ref="F643:F706" si="20">E643/B642</f>
        <v>4.2755165571504117</v>
      </c>
      <c r="H643" s="38">
        <v>1756728</v>
      </c>
    </row>
    <row r="644" spans="1:8">
      <c r="A644">
        <v>643</v>
      </c>
      <c r="B644">
        <v>413449</v>
      </c>
      <c r="D644">
        <v>642</v>
      </c>
      <c r="E644" s="72">
        <f t="shared" ref="E644:E707" si="21">40+(D643*D643)+(E643/1.3)</f>
        <v>1762250.6296296294</v>
      </c>
      <c r="F644" s="71">
        <f t="shared" si="20"/>
        <v>4.2756054134510277</v>
      </c>
      <c r="H644" s="38">
        <v>1762250</v>
      </c>
    </row>
    <row r="645" spans="1:8">
      <c r="A645">
        <v>644</v>
      </c>
      <c r="B645">
        <v>414736</v>
      </c>
      <c r="D645">
        <v>643</v>
      </c>
      <c r="E645" s="72">
        <f t="shared" si="21"/>
        <v>1767781.4074074072</v>
      </c>
      <c r="F645" s="71">
        <f t="shared" si="20"/>
        <v>4.2756939971009897</v>
      </c>
      <c r="H645" s="38">
        <v>1767781</v>
      </c>
    </row>
    <row r="646" spans="1:8">
      <c r="A646">
        <v>645</v>
      </c>
      <c r="B646">
        <v>416025</v>
      </c>
      <c r="D646">
        <v>644</v>
      </c>
      <c r="E646" s="72">
        <f t="shared" si="21"/>
        <v>1773320.8518518517</v>
      </c>
      <c r="F646" s="71">
        <f t="shared" si="20"/>
        <v>4.2757823093530627</v>
      </c>
      <c r="H646" s="38">
        <v>1773320</v>
      </c>
    </row>
    <row r="647" spans="1:8">
      <c r="A647">
        <v>646</v>
      </c>
      <c r="B647">
        <v>417316</v>
      </c>
      <c r="D647">
        <v>645</v>
      </c>
      <c r="E647" s="72">
        <f t="shared" si="21"/>
        <v>1778868.9629629627</v>
      </c>
      <c r="F647" s="71">
        <f t="shared" si="20"/>
        <v>4.2758703514523475</v>
      </c>
      <c r="H647" s="38">
        <v>1778868</v>
      </c>
    </row>
    <row r="648" spans="1:8">
      <c r="A648">
        <v>647</v>
      </c>
      <c r="B648">
        <v>418609</v>
      </c>
      <c r="D648">
        <v>646</v>
      </c>
      <c r="E648" s="72">
        <f t="shared" si="21"/>
        <v>1784425.7407407404</v>
      </c>
      <c r="F648" s="71">
        <f t="shared" si="20"/>
        <v>4.2759581246363441</v>
      </c>
      <c r="H648" s="38">
        <v>1784425</v>
      </c>
    </row>
    <row r="649" spans="1:8">
      <c r="A649">
        <v>648</v>
      </c>
      <c r="B649">
        <v>419904</v>
      </c>
      <c r="D649">
        <v>647</v>
      </c>
      <c r="E649" s="72">
        <f t="shared" si="21"/>
        <v>1789991.1851851849</v>
      </c>
      <c r="F649" s="71">
        <f t="shared" si="20"/>
        <v>4.2760456301350063</v>
      </c>
      <c r="H649" s="38">
        <v>1789991</v>
      </c>
    </row>
    <row r="650" spans="1:8">
      <c r="A650">
        <v>649</v>
      </c>
      <c r="B650">
        <v>421201</v>
      </c>
      <c r="D650">
        <v>648</v>
      </c>
      <c r="E650" s="72">
        <f t="shared" si="21"/>
        <v>1795565.2962962959</v>
      </c>
      <c r="F650" s="71">
        <f t="shared" si="20"/>
        <v>4.2761328691708007</v>
      </c>
      <c r="H650" s="38">
        <v>1795565</v>
      </c>
    </row>
    <row r="651" spans="1:8">
      <c r="A651">
        <v>650</v>
      </c>
      <c r="B651">
        <v>422500</v>
      </c>
      <c r="D651">
        <v>649</v>
      </c>
      <c r="E651" s="72">
        <f t="shared" si="21"/>
        <v>1801148.0740740737</v>
      </c>
      <c r="F651" s="71">
        <f t="shared" si="20"/>
        <v>4.2762198429587626</v>
      </c>
      <c r="H651" s="38">
        <v>1801148</v>
      </c>
    </row>
    <row r="652" spans="1:8">
      <c r="A652">
        <v>651</v>
      </c>
      <c r="B652">
        <v>423801</v>
      </c>
      <c r="D652">
        <v>650</v>
      </c>
      <c r="E652" s="72">
        <f t="shared" si="21"/>
        <v>1806739.5185185182</v>
      </c>
      <c r="F652" s="71">
        <f t="shared" si="20"/>
        <v>4.2763065527065516</v>
      </c>
      <c r="H652" s="38">
        <v>1806739</v>
      </c>
    </row>
    <row r="653" spans="1:8">
      <c r="A653">
        <v>652</v>
      </c>
      <c r="B653">
        <v>425104</v>
      </c>
      <c r="D653">
        <v>651</v>
      </c>
      <c r="E653" s="72">
        <f t="shared" si="21"/>
        <v>1812339.6296296294</v>
      </c>
      <c r="F653" s="71">
        <f t="shared" si="20"/>
        <v>4.2763929996145107</v>
      </c>
      <c r="H653" s="38">
        <v>1812339</v>
      </c>
    </row>
    <row r="654" spans="1:8">
      <c r="A654">
        <v>653</v>
      </c>
      <c r="B654">
        <v>426409</v>
      </c>
      <c r="D654">
        <v>652</v>
      </c>
      <c r="E654" s="72">
        <f t="shared" si="21"/>
        <v>1817948.4074074072</v>
      </c>
      <c r="F654" s="71">
        <f t="shared" si="20"/>
        <v>4.2764791848757175</v>
      </c>
      <c r="H654" s="38">
        <v>1817948</v>
      </c>
    </row>
    <row r="655" spans="1:8">
      <c r="A655">
        <v>654</v>
      </c>
      <c r="B655">
        <v>427716</v>
      </c>
      <c r="D655">
        <v>653</v>
      </c>
      <c r="E655" s="72">
        <f t="shared" si="21"/>
        <v>1823565.8518518517</v>
      </c>
      <c r="F655" s="71">
        <f t="shared" si="20"/>
        <v>4.2765651096760431</v>
      </c>
      <c r="H655" s="38">
        <v>1823565</v>
      </c>
    </row>
    <row r="656" spans="1:8">
      <c r="A656">
        <v>655</v>
      </c>
      <c r="B656">
        <v>429025</v>
      </c>
      <c r="D656">
        <v>654</v>
      </c>
      <c r="E656" s="72">
        <f t="shared" si="21"/>
        <v>1829191.9629629627</v>
      </c>
      <c r="F656" s="71">
        <f t="shared" si="20"/>
        <v>4.2766507751942004</v>
      </c>
      <c r="H656" s="38">
        <v>1829191</v>
      </c>
    </row>
    <row r="657" spans="1:8">
      <c r="A657">
        <v>656</v>
      </c>
      <c r="B657">
        <v>430336</v>
      </c>
      <c r="D657">
        <v>655</v>
      </c>
      <c r="E657" s="72">
        <f t="shared" si="21"/>
        <v>1834826.7407407404</v>
      </c>
      <c r="F657" s="71">
        <f t="shared" si="20"/>
        <v>4.2767361826018071</v>
      </c>
      <c r="H657" s="38">
        <v>1834826</v>
      </c>
    </row>
    <row r="658" spans="1:8">
      <c r="A658">
        <v>657</v>
      </c>
      <c r="B658">
        <v>431649</v>
      </c>
      <c r="D658">
        <v>656</v>
      </c>
      <c r="E658" s="72">
        <f t="shared" si="21"/>
        <v>1840470.1851851849</v>
      </c>
      <c r="F658" s="71">
        <f t="shared" si="20"/>
        <v>4.2768213330634319</v>
      </c>
      <c r="H658" s="38">
        <v>1840470</v>
      </c>
    </row>
    <row r="659" spans="1:8">
      <c r="A659">
        <v>658</v>
      </c>
      <c r="B659">
        <v>432964</v>
      </c>
      <c r="D659">
        <v>657</v>
      </c>
      <c r="E659" s="72">
        <f t="shared" si="21"/>
        <v>1846122.2962962959</v>
      </c>
      <c r="F659" s="71">
        <f t="shared" si="20"/>
        <v>4.2769062277366467</v>
      </c>
      <c r="H659" s="38">
        <v>1846122</v>
      </c>
    </row>
    <row r="660" spans="1:8">
      <c r="A660">
        <v>659</v>
      </c>
      <c r="B660">
        <v>434281</v>
      </c>
      <c r="D660">
        <v>658</v>
      </c>
      <c r="E660" s="72">
        <f t="shared" si="21"/>
        <v>1851783.0740740737</v>
      </c>
      <c r="F660" s="71">
        <f t="shared" si="20"/>
        <v>4.2769908677720867</v>
      </c>
      <c r="H660" s="38">
        <v>1851783</v>
      </c>
    </row>
    <row r="661" spans="1:8">
      <c r="A661">
        <v>660</v>
      </c>
      <c r="B661">
        <v>435600</v>
      </c>
      <c r="D661">
        <v>659</v>
      </c>
      <c r="E661" s="72">
        <f t="shared" si="21"/>
        <v>1857452.5185185182</v>
      </c>
      <c r="F661" s="71">
        <f t="shared" si="20"/>
        <v>4.2770752543134929</v>
      </c>
      <c r="H661" s="38">
        <v>1857452</v>
      </c>
    </row>
    <row r="662" spans="1:8">
      <c r="A662">
        <v>661</v>
      </c>
      <c r="B662">
        <v>436921</v>
      </c>
      <c r="D662" s="67">
        <v>660</v>
      </c>
      <c r="E662" s="72">
        <f t="shared" si="21"/>
        <v>1863130.6296296294</v>
      </c>
      <c r="F662" s="71">
        <f t="shared" si="20"/>
        <v>4.2771593884977719</v>
      </c>
      <c r="H662" s="38">
        <v>1863130</v>
      </c>
    </row>
    <row r="663" spans="1:8">
      <c r="A663">
        <v>662</v>
      </c>
      <c r="B663">
        <v>438244</v>
      </c>
      <c r="D663">
        <v>661</v>
      </c>
      <c r="E663" s="72">
        <f t="shared" si="21"/>
        <v>1868817.4074074072</v>
      </c>
      <c r="F663" s="71">
        <f t="shared" si="20"/>
        <v>4.2772432714550392</v>
      </c>
      <c r="H663" s="38">
        <v>1868817</v>
      </c>
    </row>
    <row r="664" spans="1:8">
      <c r="A664">
        <v>663</v>
      </c>
      <c r="B664">
        <v>439569</v>
      </c>
      <c r="D664">
        <v>662</v>
      </c>
      <c r="E664" s="72">
        <f t="shared" si="21"/>
        <v>1874512.8518518517</v>
      </c>
      <c r="F664" s="71">
        <f t="shared" si="20"/>
        <v>4.2773269043086763</v>
      </c>
      <c r="H664" s="38">
        <v>1874512</v>
      </c>
    </row>
    <row r="665" spans="1:8">
      <c r="A665">
        <v>664</v>
      </c>
      <c r="B665">
        <v>440896</v>
      </c>
      <c r="D665">
        <v>663</v>
      </c>
      <c r="E665" s="72">
        <f t="shared" si="21"/>
        <v>1880216.9629629627</v>
      </c>
      <c r="F665" s="71">
        <f t="shared" si="20"/>
        <v>4.2774102881753775</v>
      </c>
      <c r="H665" s="38">
        <v>1880216</v>
      </c>
    </row>
    <row r="666" spans="1:8">
      <c r="A666">
        <v>665</v>
      </c>
      <c r="B666">
        <v>442225</v>
      </c>
      <c r="D666">
        <v>664</v>
      </c>
      <c r="E666" s="72">
        <f t="shared" si="21"/>
        <v>1885929.7407407404</v>
      </c>
      <c r="F666" s="71">
        <f t="shared" si="20"/>
        <v>4.2774934241652005</v>
      </c>
      <c r="H666" s="38">
        <v>1885929</v>
      </c>
    </row>
    <row r="667" spans="1:8">
      <c r="A667">
        <v>666</v>
      </c>
      <c r="B667">
        <v>443556</v>
      </c>
      <c r="D667">
        <v>665</v>
      </c>
      <c r="E667" s="72">
        <f t="shared" si="21"/>
        <v>1891651.1851851849</v>
      </c>
      <c r="F667" s="71">
        <f t="shared" si="20"/>
        <v>4.2775763133816156</v>
      </c>
      <c r="H667" s="38">
        <v>1891651</v>
      </c>
    </row>
    <row r="668" spans="1:8">
      <c r="A668">
        <v>667</v>
      </c>
      <c r="B668">
        <v>444889</v>
      </c>
      <c r="D668">
        <v>666</v>
      </c>
      <c r="E668" s="72">
        <f t="shared" si="21"/>
        <v>1897381.2962962959</v>
      </c>
      <c r="F668" s="71">
        <f t="shared" si="20"/>
        <v>4.2776589569215524</v>
      </c>
      <c r="H668" s="38">
        <v>1897381</v>
      </c>
    </row>
    <row r="669" spans="1:8">
      <c r="A669">
        <v>668</v>
      </c>
      <c r="B669">
        <v>446224</v>
      </c>
      <c r="D669">
        <v>667</v>
      </c>
      <c r="E669" s="72">
        <f t="shared" si="21"/>
        <v>1903120.0740740737</v>
      </c>
      <c r="F669" s="71">
        <f t="shared" si="20"/>
        <v>4.2777413558754516</v>
      </c>
      <c r="H669" s="38">
        <v>1903120</v>
      </c>
    </row>
    <row r="670" spans="1:8">
      <c r="A670">
        <v>669</v>
      </c>
      <c r="B670">
        <v>447561</v>
      </c>
      <c r="D670">
        <v>668</v>
      </c>
      <c r="E670" s="72">
        <f t="shared" si="21"/>
        <v>1908867.5185185182</v>
      </c>
      <c r="F670" s="71">
        <f t="shared" si="20"/>
        <v>4.2778235113273118</v>
      </c>
      <c r="H670" s="38">
        <v>1908867</v>
      </c>
    </row>
    <row r="671" spans="1:8">
      <c r="A671">
        <v>670</v>
      </c>
      <c r="B671">
        <v>448900</v>
      </c>
      <c r="D671">
        <v>669</v>
      </c>
      <c r="E671" s="72">
        <f t="shared" si="21"/>
        <v>1914623.6296296294</v>
      </c>
      <c r="F671" s="71">
        <f t="shared" si="20"/>
        <v>4.277905424354735</v>
      </c>
      <c r="H671" s="38">
        <v>1914623</v>
      </c>
    </row>
    <row r="672" spans="1:8">
      <c r="A672">
        <v>671</v>
      </c>
      <c r="B672">
        <v>450241</v>
      </c>
      <c r="D672">
        <v>670</v>
      </c>
      <c r="E672" s="72">
        <f t="shared" si="21"/>
        <v>1920388.4074074072</v>
      </c>
      <c r="F672" s="71">
        <f t="shared" si="20"/>
        <v>4.2779870960289754</v>
      </c>
      <c r="H672" s="38">
        <v>1920388</v>
      </c>
    </row>
    <row r="673" spans="1:8">
      <c r="A673">
        <v>672</v>
      </c>
      <c r="B673">
        <v>451584</v>
      </c>
      <c r="D673">
        <v>671</v>
      </c>
      <c r="E673" s="72">
        <f t="shared" si="21"/>
        <v>1926161.8518518517</v>
      </c>
      <c r="F673" s="71">
        <f t="shared" si="20"/>
        <v>4.2780685274149883</v>
      </c>
      <c r="H673" s="38">
        <v>1926161</v>
      </c>
    </row>
    <row r="674" spans="1:8">
      <c r="A674">
        <v>673</v>
      </c>
      <c r="B674">
        <v>452929</v>
      </c>
      <c r="D674">
        <v>672</v>
      </c>
      <c r="E674" s="72">
        <f t="shared" si="21"/>
        <v>1931943.9629629627</v>
      </c>
      <c r="F674" s="71">
        <f t="shared" si="20"/>
        <v>4.2781497195714699</v>
      </c>
      <c r="H674" s="38">
        <v>1931943</v>
      </c>
    </row>
    <row r="675" spans="1:8">
      <c r="A675">
        <v>674</v>
      </c>
      <c r="B675">
        <v>454276</v>
      </c>
      <c r="D675">
        <v>673</v>
      </c>
      <c r="E675" s="72">
        <f t="shared" si="21"/>
        <v>1937734.7407407404</v>
      </c>
      <c r="F675" s="71">
        <f t="shared" si="20"/>
        <v>4.2782306735509108</v>
      </c>
      <c r="H675" s="38">
        <v>1937734</v>
      </c>
    </row>
    <row r="676" spans="1:8">
      <c r="A676">
        <v>675</v>
      </c>
      <c r="B676">
        <v>455625</v>
      </c>
      <c r="D676">
        <v>674</v>
      </c>
      <c r="E676" s="72">
        <f t="shared" si="21"/>
        <v>1943534.1851851849</v>
      </c>
      <c r="F676" s="71">
        <f t="shared" si="20"/>
        <v>4.2783113903996357</v>
      </c>
      <c r="H676" s="38">
        <v>1943534</v>
      </c>
    </row>
    <row r="677" spans="1:8">
      <c r="A677">
        <v>676</v>
      </c>
      <c r="B677">
        <v>456976</v>
      </c>
      <c r="D677">
        <v>675</v>
      </c>
      <c r="E677" s="72">
        <f t="shared" si="21"/>
        <v>1949342.2962962959</v>
      </c>
      <c r="F677" s="71">
        <f t="shared" si="20"/>
        <v>4.2783918711578508</v>
      </c>
      <c r="H677" s="38">
        <v>1949342</v>
      </c>
    </row>
    <row r="678" spans="1:8">
      <c r="A678">
        <v>677</v>
      </c>
      <c r="B678">
        <v>458329</v>
      </c>
      <c r="D678">
        <v>676</v>
      </c>
      <c r="E678" s="72">
        <f t="shared" si="21"/>
        <v>1955159.0740740737</v>
      </c>
      <c r="F678" s="71">
        <f t="shared" si="20"/>
        <v>4.2784721168596898</v>
      </c>
      <c r="H678" s="38">
        <v>1955159</v>
      </c>
    </row>
    <row r="679" spans="1:8">
      <c r="A679">
        <v>678</v>
      </c>
      <c r="B679">
        <v>459684</v>
      </c>
      <c r="D679">
        <v>677</v>
      </c>
      <c r="E679" s="72">
        <f t="shared" si="21"/>
        <v>1960984.5185185182</v>
      </c>
      <c r="F679" s="71">
        <f t="shared" si="20"/>
        <v>4.2785521285332546</v>
      </c>
      <c r="H679" s="38">
        <v>1960984</v>
      </c>
    </row>
    <row r="680" spans="1:8">
      <c r="A680">
        <v>679</v>
      </c>
      <c r="B680">
        <v>461041</v>
      </c>
      <c r="D680">
        <v>678</v>
      </c>
      <c r="E680" s="72">
        <f t="shared" si="21"/>
        <v>1966818.6296296294</v>
      </c>
      <c r="F680" s="71">
        <f t="shared" si="20"/>
        <v>4.2786319072006629</v>
      </c>
      <c r="H680" s="38">
        <v>1966818</v>
      </c>
    </row>
    <row r="681" spans="1:8">
      <c r="A681">
        <v>680</v>
      </c>
      <c r="B681">
        <v>462400</v>
      </c>
      <c r="D681">
        <v>679</v>
      </c>
      <c r="E681" s="72">
        <f t="shared" si="21"/>
        <v>1972661.4074074072</v>
      </c>
      <c r="F681" s="71">
        <f t="shared" si="20"/>
        <v>4.2787114538780875</v>
      </c>
      <c r="H681" s="38">
        <v>1972661</v>
      </c>
    </row>
    <row r="682" spans="1:8">
      <c r="A682">
        <v>681</v>
      </c>
      <c r="B682">
        <v>463761</v>
      </c>
      <c r="D682">
        <v>680</v>
      </c>
      <c r="E682" s="72">
        <f t="shared" si="21"/>
        <v>1978512.8518518517</v>
      </c>
      <c r="F682" s="71">
        <f t="shared" si="20"/>
        <v>4.2787907695758038</v>
      </c>
      <c r="H682" s="38">
        <v>1978512</v>
      </c>
    </row>
    <row r="683" spans="1:8">
      <c r="A683">
        <v>682</v>
      </c>
      <c r="B683">
        <v>465124</v>
      </c>
      <c r="D683">
        <v>681</v>
      </c>
      <c r="E683" s="72">
        <f t="shared" si="21"/>
        <v>1984372.9629629627</v>
      </c>
      <c r="F683" s="71">
        <f t="shared" si="20"/>
        <v>4.2788698552982307</v>
      </c>
      <c r="H683" s="38">
        <v>1984372</v>
      </c>
    </row>
    <row r="684" spans="1:8">
      <c r="A684">
        <v>683</v>
      </c>
      <c r="B684">
        <v>466489</v>
      </c>
      <c r="D684">
        <v>682</v>
      </c>
      <c r="E684" s="72">
        <f t="shared" si="21"/>
        <v>1990241.7407407404</v>
      </c>
      <c r="F684" s="71">
        <f t="shared" si="20"/>
        <v>4.278948712043972</v>
      </c>
      <c r="H684" s="38">
        <v>1990241</v>
      </c>
    </row>
    <row r="685" spans="1:8">
      <c r="A685">
        <v>684</v>
      </c>
      <c r="B685">
        <v>467856</v>
      </c>
      <c r="D685">
        <v>683</v>
      </c>
      <c r="E685" s="72">
        <f t="shared" si="21"/>
        <v>1996119.1851851849</v>
      </c>
      <c r="F685" s="71">
        <f t="shared" si="20"/>
        <v>4.2790273408058601</v>
      </c>
      <c r="H685" s="38">
        <v>1996119</v>
      </c>
    </row>
    <row r="686" spans="1:8">
      <c r="A686">
        <v>685</v>
      </c>
      <c r="B686">
        <v>469225</v>
      </c>
      <c r="D686">
        <v>684</v>
      </c>
      <c r="E686" s="72">
        <f t="shared" si="21"/>
        <v>2002005.2962962959</v>
      </c>
      <c r="F686" s="71">
        <f t="shared" si="20"/>
        <v>4.2791057425709962</v>
      </c>
      <c r="H686" s="38">
        <v>2002005</v>
      </c>
    </row>
    <row r="687" spans="1:8">
      <c r="A687">
        <v>686</v>
      </c>
      <c r="B687">
        <v>470596</v>
      </c>
      <c r="D687">
        <v>685</v>
      </c>
      <c r="E687" s="72">
        <f t="shared" si="21"/>
        <v>2007900.0740740737</v>
      </c>
      <c r="F687" s="71">
        <f t="shared" si="20"/>
        <v>4.2791839183207925</v>
      </c>
      <c r="H687" s="38">
        <v>2007900</v>
      </c>
    </row>
    <row r="688" spans="1:8">
      <c r="A688">
        <v>687</v>
      </c>
      <c r="B688">
        <v>471969</v>
      </c>
      <c r="D688">
        <v>686</v>
      </c>
      <c r="E688" s="72">
        <f t="shared" si="21"/>
        <v>2013803.5185185182</v>
      </c>
      <c r="F688" s="71">
        <f t="shared" si="20"/>
        <v>4.2792618690310125</v>
      </c>
      <c r="H688" s="38">
        <v>2013803</v>
      </c>
    </row>
    <row r="689" spans="1:8">
      <c r="A689">
        <v>688</v>
      </c>
      <c r="B689">
        <v>473344</v>
      </c>
      <c r="D689">
        <v>687</v>
      </c>
      <c r="E689" s="72">
        <f t="shared" si="21"/>
        <v>2019715.6296296294</v>
      </c>
      <c r="F689" s="71">
        <f t="shared" si="20"/>
        <v>4.2793395956718117</v>
      </c>
      <c r="H689" s="38">
        <v>2019715</v>
      </c>
    </row>
    <row r="690" spans="1:8">
      <c r="A690">
        <v>689</v>
      </c>
      <c r="B690">
        <v>474721</v>
      </c>
      <c r="D690">
        <v>688</v>
      </c>
      <c r="E690" s="72">
        <f t="shared" si="21"/>
        <v>2025636.4074074072</v>
      </c>
      <c r="F690" s="71">
        <f t="shared" si="20"/>
        <v>4.2794170992077794</v>
      </c>
      <c r="H690" s="38">
        <v>2025636</v>
      </c>
    </row>
    <row r="691" spans="1:8">
      <c r="A691">
        <v>690</v>
      </c>
      <c r="B691">
        <v>476100</v>
      </c>
      <c r="D691">
        <v>689</v>
      </c>
      <c r="E691" s="72">
        <f t="shared" si="21"/>
        <v>2031565.8518518517</v>
      </c>
      <c r="F691" s="71">
        <f t="shared" si="20"/>
        <v>4.2794943805979759</v>
      </c>
      <c r="H691" s="38">
        <v>2031565</v>
      </c>
    </row>
    <row r="692" spans="1:8">
      <c r="A692">
        <v>691</v>
      </c>
      <c r="B692">
        <v>477481</v>
      </c>
      <c r="D692">
        <v>690</v>
      </c>
      <c r="E692" s="72">
        <f t="shared" si="21"/>
        <v>2037503.9629629627</v>
      </c>
      <c r="F692" s="71">
        <f t="shared" si="20"/>
        <v>4.2795714407959728</v>
      </c>
      <c r="H692" s="38">
        <v>2037503</v>
      </c>
    </row>
    <row r="693" spans="1:8">
      <c r="A693">
        <v>692</v>
      </c>
      <c r="B693">
        <v>478864</v>
      </c>
      <c r="D693">
        <v>691</v>
      </c>
      <c r="E693" s="72">
        <f t="shared" si="21"/>
        <v>2043450.7407407404</v>
      </c>
      <c r="F693" s="71">
        <f t="shared" si="20"/>
        <v>4.2796482807498943</v>
      </c>
      <c r="H693" s="38">
        <v>2043450</v>
      </c>
    </row>
    <row r="694" spans="1:8">
      <c r="A694">
        <v>693</v>
      </c>
      <c r="B694">
        <v>480249</v>
      </c>
      <c r="D694">
        <v>692</v>
      </c>
      <c r="E694" s="72">
        <f t="shared" si="21"/>
        <v>2049406.1851851849</v>
      </c>
      <c r="F694" s="71">
        <f t="shared" si="20"/>
        <v>4.2797249014024548</v>
      </c>
      <c r="H694" s="38">
        <v>2049406</v>
      </c>
    </row>
    <row r="695" spans="1:8">
      <c r="A695">
        <v>694</v>
      </c>
      <c r="B695">
        <v>481636</v>
      </c>
      <c r="D695">
        <v>693</v>
      </c>
      <c r="E695" s="72">
        <f t="shared" si="21"/>
        <v>2055370.2962962959</v>
      </c>
      <c r="F695" s="71">
        <f t="shared" si="20"/>
        <v>4.2798013036909932</v>
      </c>
      <c r="H695" s="38">
        <v>2055370</v>
      </c>
    </row>
    <row r="696" spans="1:8">
      <c r="A696">
        <v>695</v>
      </c>
      <c r="B696">
        <v>483025</v>
      </c>
      <c r="D696">
        <v>694</v>
      </c>
      <c r="E696" s="72">
        <f t="shared" si="21"/>
        <v>2061343.0740740737</v>
      </c>
      <c r="F696" s="71">
        <f t="shared" si="20"/>
        <v>4.2798774885475206</v>
      </c>
      <c r="H696" s="38">
        <v>2061343</v>
      </c>
    </row>
    <row r="697" spans="1:8">
      <c r="A697">
        <v>696</v>
      </c>
      <c r="B697">
        <v>484416</v>
      </c>
      <c r="D697">
        <v>695</v>
      </c>
      <c r="E697" s="72">
        <f t="shared" si="21"/>
        <v>2067324.5185185182</v>
      </c>
      <c r="F697" s="71">
        <f t="shared" si="20"/>
        <v>4.279953456898749</v>
      </c>
      <c r="H697" s="38">
        <v>2067324</v>
      </c>
    </row>
    <row r="698" spans="1:8">
      <c r="A698">
        <v>697</v>
      </c>
      <c r="B698">
        <v>485809</v>
      </c>
      <c r="D698">
        <v>696</v>
      </c>
      <c r="E698" s="72">
        <f t="shared" si="21"/>
        <v>2073314.6296296294</v>
      </c>
      <c r="F698" s="71">
        <f t="shared" si="20"/>
        <v>4.2800292096661332</v>
      </c>
      <c r="H698" s="38">
        <v>2073314</v>
      </c>
    </row>
    <row r="699" spans="1:8">
      <c r="A699">
        <v>698</v>
      </c>
      <c r="B699">
        <v>487204</v>
      </c>
      <c r="D699">
        <v>697</v>
      </c>
      <c r="E699" s="72">
        <f t="shared" si="21"/>
        <v>2079313.4074074072</v>
      </c>
      <c r="F699" s="71">
        <f t="shared" si="20"/>
        <v>4.2801047477659067</v>
      </c>
      <c r="H699" s="38">
        <v>2079313</v>
      </c>
    </row>
    <row r="700" spans="1:8">
      <c r="A700">
        <v>699</v>
      </c>
      <c r="B700">
        <v>488601</v>
      </c>
      <c r="D700">
        <v>698</v>
      </c>
      <c r="E700" s="72">
        <f t="shared" si="21"/>
        <v>2085320.8518518517</v>
      </c>
      <c r="F700" s="71">
        <f t="shared" si="20"/>
        <v>4.2801800721091201</v>
      </c>
      <c r="H700" s="38">
        <v>2085320</v>
      </c>
    </row>
    <row r="701" spans="1:8">
      <c r="A701">
        <v>700</v>
      </c>
      <c r="B701">
        <v>490000</v>
      </c>
      <c r="D701">
        <v>699</v>
      </c>
      <c r="E701" s="72">
        <f t="shared" si="21"/>
        <v>2091336.9629629627</v>
      </c>
      <c r="F701" s="71">
        <f t="shared" si="20"/>
        <v>4.2802551836016764</v>
      </c>
      <c r="H701" s="38">
        <v>2091336</v>
      </c>
    </row>
    <row r="702" spans="1:8">
      <c r="A702">
        <v>701</v>
      </c>
      <c r="B702">
        <v>491401</v>
      </c>
      <c r="D702" s="67">
        <v>700</v>
      </c>
      <c r="E702" s="72">
        <f t="shared" si="21"/>
        <v>2097361.7407407407</v>
      </c>
      <c r="F702" s="71">
        <f t="shared" si="20"/>
        <v>4.2803300831443689</v>
      </c>
      <c r="H702" s="38">
        <v>2097361</v>
      </c>
    </row>
    <row r="703" spans="1:8">
      <c r="A703">
        <v>702</v>
      </c>
      <c r="B703">
        <v>492804</v>
      </c>
      <c r="D703">
        <v>701</v>
      </c>
      <c r="E703" s="72">
        <f t="shared" si="21"/>
        <v>2103395.1851851852</v>
      </c>
      <c r="F703" s="71">
        <f t="shared" si="20"/>
        <v>4.280404771632913</v>
      </c>
      <c r="H703" s="38">
        <v>2103395</v>
      </c>
    </row>
    <row r="704" spans="1:8">
      <c r="A704">
        <v>703</v>
      </c>
      <c r="B704">
        <v>494209</v>
      </c>
      <c r="D704">
        <v>702</v>
      </c>
      <c r="E704" s="72">
        <f t="shared" si="21"/>
        <v>2109437.2962962962</v>
      </c>
      <c r="F704" s="71">
        <f t="shared" si="20"/>
        <v>4.2804792499579873</v>
      </c>
      <c r="H704" s="38">
        <v>2109437</v>
      </c>
    </row>
    <row r="705" spans="1:8">
      <c r="A705">
        <v>704</v>
      </c>
      <c r="B705">
        <v>495616</v>
      </c>
      <c r="D705">
        <v>703</v>
      </c>
      <c r="E705" s="72">
        <f t="shared" si="21"/>
        <v>2115488.0740740737</v>
      </c>
      <c r="F705" s="71">
        <f t="shared" si="20"/>
        <v>4.2805535190052666</v>
      </c>
      <c r="H705" s="38">
        <v>2115488</v>
      </c>
    </row>
    <row r="706" spans="1:8">
      <c r="A706">
        <v>705</v>
      </c>
      <c r="B706">
        <v>497025</v>
      </c>
      <c r="D706">
        <v>704</v>
      </c>
      <c r="E706" s="72">
        <f t="shared" si="21"/>
        <v>2121547.5185185182</v>
      </c>
      <c r="F706" s="71">
        <f t="shared" si="20"/>
        <v>4.2806275796554552</v>
      </c>
      <c r="H706" s="38">
        <v>2121547</v>
      </c>
    </row>
    <row r="707" spans="1:8">
      <c r="A707">
        <v>706</v>
      </c>
      <c r="B707">
        <v>498436</v>
      </c>
      <c r="D707">
        <v>705</v>
      </c>
      <c r="E707" s="72">
        <f t="shared" si="21"/>
        <v>2127615.6296296297</v>
      </c>
      <c r="F707" s="71">
        <f t="shared" ref="F707:F770" si="22">E707/B706</f>
        <v>4.2807014327843262</v>
      </c>
      <c r="H707" s="38">
        <v>2127615</v>
      </c>
    </row>
    <row r="708" spans="1:8">
      <c r="A708">
        <v>707</v>
      </c>
      <c r="B708">
        <v>499849</v>
      </c>
      <c r="D708">
        <v>706</v>
      </c>
      <c r="E708" s="72">
        <f t="shared" ref="E708:E771" si="23">40+(D707*D707)+(E707/1.3)</f>
        <v>2133692.4074074076</v>
      </c>
      <c r="F708" s="71">
        <f t="shared" si="22"/>
        <v>4.2807750792627495</v>
      </c>
      <c r="H708" s="38">
        <v>2133692</v>
      </c>
    </row>
    <row r="709" spans="1:8">
      <c r="A709">
        <v>708</v>
      </c>
      <c r="B709">
        <v>501264</v>
      </c>
      <c r="D709">
        <v>707</v>
      </c>
      <c r="E709" s="72">
        <f t="shared" si="23"/>
        <v>2139777.8518518517</v>
      </c>
      <c r="F709" s="71">
        <f t="shared" si="22"/>
        <v>4.2808485199567299</v>
      </c>
      <c r="H709" s="38">
        <v>2139777</v>
      </c>
    </row>
    <row r="710" spans="1:8">
      <c r="A710">
        <v>709</v>
      </c>
      <c r="B710">
        <v>502681</v>
      </c>
      <c r="D710">
        <v>708</v>
      </c>
      <c r="E710" s="72">
        <f t="shared" si="23"/>
        <v>2145871.9629629627</v>
      </c>
      <c r="F710" s="71">
        <f t="shared" si="22"/>
        <v>4.2809217557274462</v>
      </c>
      <c r="H710" s="38">
        <v>2145871</v>
      </c>
    </row>
    <row r="711" spans="1:8">
      <c r="A711">
        <v>710</v>
      </c>
      <c r="B711">
        <v>504100</v>
      </c>
      <c r="D711">
        <v>709</v>
      </c>
      <c r="E711" s="72">
        <f t="shared" si="23"/>
        <v>2151974.7407407407</v>
      </c>
      <c r="F711" s="71">
        <f t="shared" si="22"/>
        <v>4.2809947874312746</v>
      </c>
      <c r="H711" s="38">
        <v>2151974</v>
      </c>
    </row>
    <row r="712" spans="1:8">
      <c r="A712">
        <v>711</v>
      </c>
      <c r="B712">
        <v>505521</v>
      </c>
      <c r="D712">
        <v>710</v>
      </c>
      <c r="E712" s="72">
        <f t="shared" si="23"/>
        <v>2158086.1851851852</v>
      </c>
      <c r="F712" s="71">
        <f t="shared" si="22"/>
        <v>4.2810676159198273</v>
      </c>
      <c r="H712" s="38">
        <v>2158086</v>
      </c>
    </row>
    <row r="713" spans="1:8">
      <c r="A713">
        <v>712</v>
      </c>
      <c r="B713">
        <v>506944</v>
      </c>
      <c r="D713">
        <v>711</v>
      </c>
      <c r="E713" s="72">
        <f t="shared" si="23"/>
        <v>2164206.2962962962</v>
      </c>
      <c r="F713" s="71">
        <f t="shared" si="22"/>
        <v>4.2811402420399869</v>
      </c>
      <c r="H713" s="38">
        <v>2164206</v>
      </c>
    </row>
    <row r="714" spans="1:8">
      <c r="A714">
        <v>713</v>
      </c>
      <c r="B714">
        <v>508369</v>
      </c>
      <c r="D714">
        <v>712</v>
      </c>
      <c r="E714" s="72">
        <f t="shared" si="23"/>
        <v>2170335.0740740737</v>
      </c>
      <c r="F714" s="71">
        <f t="shared" si="22"/>
        <v>4.2812126666339356</v>
      </c>
      <c r="H714" s="38">
        <v>2170335</v>
      </c>
    </row>
    <row r="715" spans="1:8">
      <c r="A715">
        <v>714</v>
      </c>
      <c r="B715">
        <v>509796</v>
      </c>
      <c r="D715">
        <v>713</v>
      </c>
      <c r="E715" s="72">
        <f t="shared" si="23"/>
        <v>2176472.5185185182</v>
      </c>
      <c r="F715" s="71">
        <f t="shared" si="22"/>
        <v>4.2812848905391911</v>
      </c>
      <c r="H715" s="38">
        <v>2176472</v>
      </c>
    </row>
    <row r="716" spans="1:8">
      <c r="A716">
        <v>715</v>
      </c>
      <c r="B716">
        <v>511225</v>
      </c>
      <c r="D716">
        <v>714</v>
      </c>
      <c r="E716" s="72">
        <f t="shared" si="23"/>
        <v>2182618.6296296297</v>
      </c>
      <c r="F716" s="71">
        <f t="shared" si="22"/>
        <v>4.2813569145886383</v>
      </c>
      <c r="H716" s="38">
        <v>2182618</v>
      </c>
    </row>
    <row r="717" spans="1:8">
      <c r="A717">
        <v>716</v>
      </c>
      <c r="B717">
        <v>512656</v>
      </c>
      <c r="D717">
        <v>715</v>
      </c>
      <c r="E717" s="72">
        <f t="shared" si="23"/>
        <v>2188773.4074074076</v>
      </c>
      <c r="F717" s="71">
        <f t="shared" si="22"/>
        <v>4.2814287396105586</v>
      </c>
      <c r="H717" s="38">
        <v>2188773</v>
      </c>
    </row>
    <row r="718" spans="1:8">
      <c r="A718">
        <v>717</v>
      </c>
      <c r="B718">
        <v>514089</v>
      </c>
      <c r="D718">
        <v>716</v>
      </c>
      <c r="E718" s="72">
        <f t="shared" si="23"/>
        <v>2194936.8518518517</v>
      </c>
      <c r="F718" s="71">
        <f t="shared" si="22"/>
        <v>4.2815003664286611</v>
      </c>
      <c r="H718" s="38">
        <v>2194936</v>
      </c>
    </row>
    <row r="719" spans="1:8">
      <c r="A719">
        <v>718</v>
      </c>
      <c r="B719">
        <v>515524</v>
      </c>
      <c r="D719">
        <v>717</v>
      </c>
      <c r="E719" s="72">
        <f t="shared" si="23"/>
        <v>2201108.9629629627</v>
      </c>
      <c r="F719" s="71">
        <f t="shared" si="22"/>
        <v>4.2815717958621224</v>
      </c>
      <c r="H719" s="38">
        <v>2201108</v>
      </c>
    </row>
    <row r="720" spans="1:8">
      <c r="A720">
        <v>719</v>
      </c>
      <c r="B720">
        <v>516961</v>
      </c>
      <c r="D720">
        <v>718</v>
      </c>
      <c r="E720" s="72">
        <f t="shared" si="23"/>
        <v>2207289.7407407407</v>
      </c>
      <c r="F720" s="71">
        <f t="shared" si="22"/>
        <v>4.2816430287256084</v>
      </c>
      <c r="H720" s="38">
        <v>2207289</v>
      </c>
    </row>
    <row r="721" spans="1:8">
      <c r="A721">
        <v>720</v>
      </c>
      <c r="B721">
        <v>518400</v>
      </c>
      <c r="D721">
        <v>719</v>
      </c>
      <c r="E721" s="72">
        <f t="shared" si="23"/>
        <v>2213479.1851851852</v>
      </c>
      <c r="F721" s="71">
        <f t="shared" si="22"/>
        <v>4.2817140658293082</v>
      </c>
      <c r="H721" s="38">
        <v>2213479</v>
      </c>
    </row>
    <row r="722" spans="1:8">
      <c r="A722">
        <v>721</v>
      </c>
      <c r="B722">
        <v>519841</v>
      </c>
      <c r="D722">
        <v>720</v>
      </c>
      <c r="E722" s="72">
        <f t="shared" si="23"/>
        <v>2219677.2962962962</v>
      </c>
      <c r="F722" s="71">
        <f t="shared" si="22"/>
        <v>4.2817849079789667</v>
      </c>
      <c r="H722" s="38">
        <v>2219677</v>
      </c>
    </row>
    <row r="723" spans="1:8">
      <c r="A723">
        <v>722</v>
      </c>
      <c r="B723">
        <v>521284</v>
      </c>
      <c r="D723">
        <v>721</v>
      </c>
      <c r="E723" s="72">
        <f t="shared" si="23"/>
        <v>2225884.0740740737</v>
      </c>
      <c r="F723" s="71">
        <f t="shared" si="22"/>
        <v>4.2818555559759117</v>
      </c>
      <c r="H723" s="38">
        <v>2225884</v>
      </c>
    </row>
    <row r="724" spans="1:8">
      <c r="A724">
        <v>723</v>
      </c>
      <c r="B724">
        <v>522729</v>
      </c>
      <c r="D724">
        <v>722</v>
      </c>
      <c r="E724" s="72">
        <f t="shared" si="23"/>
        <v>2232099.5185185182</v>
      </c>
      <c r="F724" s="71">
        <f t="shared" si="22"/>
        <v>4.281926010617088</v>
      </c>
      <c r="H724" s="38">
        <v>2232099</v>
      </c>
    </row>
    <row r="725" spans="1:8">
      <c r="A725">
        <v>724</v>
      </c>
      <c r="B725">
        <v>524176</v>
      </c>
      <c r="D725">
        <v>723</v>
      </c>
      <c r="E725" s="72">
        <f t="shared" si="23"/>
        <v>2238323.6296296297</v>
      </c>
      <c r="F725" s="71">
        <f t="shared" si="22"/>
        <v>4.2819962726950864</v>
      </c>
      <c r="H725" s="38">
        <v>2238323</v>
      </c>
    </row>
    <row r="726" spans="1:8">
      <c r="A726">
        <v>725</v>
      </c>
      <c r="B726">
        <v>525625</v>
      </c>
      <c r="D726">
        <v>724</v>
      </c>
      <c r="E726" s="72">
        <f t="shared" si="23"/>
        <v>2244556.4074074076</v>
      </c>
      <c r="F726" s="71">
        <f t="shared" si="22"/>
        <v>4.282066342998168</v>
      </c>
      <c r="H726" s="38">
        <v>2244556</v>
      </c>
    </row>
    <row r="727" spans="1:8">
      <c r="A727">
        <v>726</v>
      </c>
      <c r="B727">
        <v>527076</v>
      </c>
      <c r="D727">
        <v>725</v>
      </c>
      <c r="E727" s="72">
        <f t="shared" si="23"/>
        <v>2250797.8518518517</v>
      </c>
      <c r="F727" s="71">
        <f t="shared" si="22"/>
        <v>4.2821362223103003</v>
      </c>
      <c r="H727" s="38">
        <v>2250797</v>
      </c>
    </row>
    <row r="728" spans="1:8">
      <c r="A728">
        <v>727</v>
      </c>
      <c r="B728">
        <v>528529</v>
      </c>
      <c r="D728">
        <v>726</v>
      </c>
      <c r="E728" s="72">
        <f t="shared" si="23"/>
        <v>2257047.9629629627</v>
      </c>
      <c r="F728" s="71">
        <f t="shared" si="22"/>
        <v>4.2822059114111868</v>
      </c>
      <c r="H728" s="38">
        <v>2257047</v>
      </c>
    </row>
    <row r="729" spans="1:8">
      <c r="A729">
        <v>728</v>
      </c>
      <c r="B729">
        <v>529984</v>
      </c>
      <c r="D729">
        <v>727</v>
      </c>
      <c r="E729" s="72">
        <f t="shared" si="23"/>
        <v>2263306.7407407407</v>
      </c>
      <c r="F729" s="71">
        <f t="shared" si="22"/>
        <v>4.2822754110762906</v>
      </c>
      <c r="H729" s="38">
        <v>2263306</v>
      </c>
    </row>
    <row r="730" spans="1:8">
      <c r="A730">
        <v>729</v>
      </c>
      <c r="B730">
        <v>531441</v>
      </c>
      <c r="D730">
        <v>728</v>
      </c>
      <c r="E730" s="72">
        <f t="shared" si="23"/>
        <v>2269574.1851851852</v>
      </c>
      <c r="F730" s="71">
        <f t="shared" si="22"/>
        <v>4.2823447220768651</v>
      </c>
      <c r="H730" s="38">
        <v>2269574</v>
      </c>
    </row>
    <row r="731" spans="1:8">
      <c r="A731">
        <v>730</v>
      </c>
      <c r="B731">
        <v>532900</v>
      </c>
      <c r="D731">
        <v>729</v>
      </c>
      <c r="E731" s="72">
        <f t="shared" si="23"/>
        <v>2275850.2962962962</v>
      </c>
      <c r="F731" s="71">
        <f t="shared" si="22"/>
        <v>4.2824138451799847</v>
      </c>
      <c r="H731" s="38">
        <v>2275850</v>
      </c>
    </row>
    <row r="732" spans="1:8">
      <c r="A732">
        <v>731</v>
      </c>
      <c r="B732">
        <v>534361</v>
      </c>
      <c r="D732">
        <v>730</v>
      </c>
      <c r="E732" s="72">
        <f t="shared" si="23"/>
        <v>2282135.0740740737</v>
      </c>
      <c r="F732" s="71">
        <f t="shared" si="22"/>
        <v>4.2824827811485715</v>
      </c>
      <c r="H732" s="38">
        <v>2282135</v>
      </c>
    </row>
    <row r="733" spans="1:8">
      <c r="A733">
        <v>732</v>
      </c>
      <c r="B733">
        <v>535824</v>
      </c>
      <c r="D733">
        <v>731</v>
      </c>
      <c r="E733" s="72">
        <f t="shared" si="23"/>
        <v>2288428.5185185182</v>
      </c>
      <c r="F733" s="71">
        <f t="shared" si="22"/>
        <v>4.2825515307414239</v>
      </c>
      <c r="H733" s="38">
        <v>2288428</v>
      </c>
    </row>
    <row r="734" spans="1:8">
      <c r="A734">
        <v>733</v>
      </c>
      <c r="B734">
        <v>537289</v>
      </c>
      <c r="D734">
        <v>732</v>
      </c>
      <c r="E734" s="72">
        <f t="shared" si="23"/>
        <v>2294730.6296296297</v>
      </c>
      <c r="F734" s="71">
        <f t="shared" si="22"/>
        <v>4.2826200947132449</v>
      </c>
      <c r="H734" s="38">
        <v>2294730</v>
      </c>
    </row>
    <row r="735" spans="1:8">
      <c r="A735">
        <v>734</v>
      </c>
      <c r="B735">
        <v>538756</v>
      </c>
      <c r="D735">
        <v>733</v>
      </c>
      <c r="E735" s="72">
        <f t="shared" si="23"/>
        <v>2301041.4074074076</v>
      </c>
      <c r="F735" s="71">
        <f t="shared" si="22"/>
        <v>4.2826884738146651</v>
      </c>
      <c r="H735" s="38">
        <v>2301041</v>
      </c>
    </row>
    <row r="736" spans="1:8">
      <c r="A736">
        <v>735</v>
      </c>
      <c r="B736">
        <v>540225</v>
      </c>
      <c r="D736">
        <v>734</v>
      </c>
      <c r="E736" s="72">
        <f t="shared" si="23"/>
        <v>2307360.8518518517</v>
      </c>
      <c r="F736" s="71">
        <f t="shared" si="22"/>
        <v>4.2827566687922767</v>
      </c>
      <c r="H736" s="38">
        <v>2307360</v>
      </c>
    </row>
    <row r="737" spans="1:8">
      <c r="A737">
        <v>736</v>
      </c>
      <c r="B737">
        <v>541696</v>
      </c>
      <c r="D737">
        <v>735</v>
      </c>
      <c r="E737" s="72">
        <f t="shared" si="23"/>
        <v>2313688.9629629627</v>
      </c>
      <c r="F737" s="71">
        <f t="shared" si="22"/>
        <v>4.282824680388658</v>
      </c>
      <c r="H737" s="38">
        <v>2313688</v>
      </c>
    </row>
    <row r="738" spans="1:8">
      <c r="A738">
        <v>737</v>
      </c>
      <c r="B738">
        <v>543169</v>
      </c>
      <c r="D738">
        <v>736</v>
      </c>
      <c r="E738" s="72">
        <f t="shared" si="23"/>
        <v>2320025.7407407407</v>
      </c>
      <c r="F738" s="71">
        <f t="shared" si="22"/>
        <v>4.2828925093423997</v>
      </c>
      <c r="H738" s="38">
        <v>2320025</v>
      </c>
    </row>
    <row r="739" spans="1:8">
      <c r="A739">
        <v>738</v>
      </c>
      <c r="B739">
        <v>544644</v>
      </c>
      <c r="D739">
        <v>737</v>
      </c>
      <c r="E739" s="72">
        <f t="shared" si="23"/>
        <v>2326371.1851851852</v>
      </c>
      <c r="F739" s="71">
        <f t="shared" si="22"/>
        <v>4.2829601563881319</v>
      </c>
      <c r="H739" s="38">
        <v>2326371</v>
      </c>
    </row>
    <row r="740" spans="1:8">
      <c r="A740">
        <v>739</v>
      </c>
      <c r="B740">
        <v>546121</v>
      </c>
      <c r="D740">
        <v>738</v>
      </c>
      <c r="E740" s="72">
        <f t="shared" si="23"/>
        <v>2332725.2962962962</v>
      </c>
      <c r="F740" s="71">
        <f t="shared" si="22"/>
        <v>4.28302762225655</v>
      </c>
      <c r="H740" s="38">
        <v>2332725</v>
      </c>
    </row>
    <row r="741" spans="1:8">
      <c r="A741">
        <v>740</v>
      </c>
      <c r="B741">
        <v>547600</v>
      </c>
      <c r="D741">
        <v>739</v>
      </c>
      <c r="E741" s="72">
        <f t="shared" si="23"/>
        <v>2339088.0740740737</v>
      </c>
      <c r="F741" s="71">
        <f t="shared" si="22"/>
        <v>4.2830949076744416</v>
      </c>
      <c r="H741" s="38">
        <v>2339088</v>
      </c>
    </row>
    <row r="742" spans="1:8">
      <c r="A742">
        <v>741</v>
      </c>
      <c r="B742">
        <v>549081</v>
      </c>
      <c r="D742" s="67">
        <v>740</v>
      </c>
      <c r="E742" s="72">
        <f t="shared" si="23"/>
        <v>2345459.5185185182</v>
      </c>
      <c r="F742" s="71">
        <f t="shared" si="22"/>
        <v>4.2831620133647155</v>
      </c>
      <c r="G742" s="72"/>
      <c r="H742" s="38">
        <v>2345459</v>
      </c>
    </row>
    <row r="743" spans="1:8">
      <c r="A743">
        <v>742</v>
      </c>
      <c r="B743">
        <v>550564</v>
      </c>
      <c r="D743">
        <v>741</v>
      </c>
      <c r="E743" s="72">
        <f t="shared" si="23"/>
        <v>2351839.6296296297</v>
      </c>
      <c r="F743" s="71">
        <f t="shared" si="22"/>
        <v>4.2832289400464223</v>
      </c>
      <c r="H743" s="38">
        <v>2351839</v>
      </c>
    </row>
    <row r="744" spans="1:8">
      <c r="A744">
        <v>743</v>
      </c>
      <c r="B744">
        <v>552049</v>
      </c>
      <c r="D744">
        <v>742</v>
      </c>
      <c r="E744" s="72">
        <f t="shared" si="23"/>
        <v>2358228.4074074076</v>
      </c>
      <c r="F744" s="71">
        <f t="shared" si="22"/>
        <v>4.2832956884347828</v>
      </c>
      <c r="H744" s="38">
        <v>2358228</v>
      </c>
    </row>
    <row r="745" spans="1:8">
      <c r="A745">
        <v>744</v>
      </c>
      <c r="B745">
        <v>553536</v>
      </c>
      <c r="D745">
        <v>743</v>
      </c>
      <c r="E745" s="72">
        <f t="shared" si="23"/>
        <v>2364625.8518518517</v>
      </c>
      <c r="F745" s="71">
        <f t="shared" si="22"/>
        <v>4.2833622592412119</v>
      </c>
      <c r="H745" s="38">
        <v>2364625</v>
      </c>
    </row>
    <row r="746" spans="1:8">
      <c r="A746">
        <v>745</v>
      </c>
      <c r="B746">
        <v>555025</v>
      </c>
      <c r="D746">
        <v>744</v>
      </c>
      <c r="E746" s="72">
        <f t="shared" si="23"/>
        <v>2371031.9629629627</v>
      </c>
      <c r="F746" s="71">
        <f t="shared" si="22"/>
        <v>4.283428653173349</v>
      </c>
      <c r="H746" s="38">
        <v>2371031</v>
      </c>
    </row>
    <row r="747" spans="1:8">
      <c r="A747">
        <v>746</v>
      </c>
      <c r="B747">
        <v>556516</v>
      </c>
      <c r="D747">
        <v>745</v>
      </c>
      <c r="E747" s="72">
        <f t="shared" si="23"/>
        <v>2377446.7407407407</v>
      </c>
      <c r="F747" s="71">
        <f t="shared" si="22"/>
        <v>4.2834948709350762</v>
      </c>
      <c r="H747" s="38">
        <v>2377446</v>
      </c>
    </row>
    <row r="748" spans="1:8">
      <c r="A748">
        <v>747</v>
      </c>
      <c r="B748">
        <v>558009</v>
      </c>
      <c r="D748">
        <v>746</v>
      </c>
      <c r="E748" s="72">
        <f t="shared" si="23"/>
        <v>2383870.1851851852</v>
      </c>
      <c r="F748" s="71">
        <f t="shared" si="22"/>
        <v>4.2835609132265473</v>
      </c>
      <c r="H748" s="38">
        <v>2383870</v>
      </c>
    </row>
    <row r="749" spans="1:8">
      <c r="A749">
        <v>748</v>
      </c>
      <c r="B749">
        <v>559504</v>
      </c>
      <c r="D749">
        <v>747</v>
      </c>
      <c r="E749" s="72">
        <f t="shared" si="23"/>
        <v>2390302.2962962962</v>
      </c>
      <c r="F749" s="71">
        <f t="shared" si="22"/>
        <v>4.2836267807442105</v>
      </c>
      <c r="H749" s="38">
        <v>2390302</v>
      </c>
    </row>
    <row r="750" spans="1:8">
      <c r="A750">
        <v>749</v>
      </c>
      <c r="B750">
        <v>561001</v>
      </c>
      <c r="D750">
        <v>748</v>
      </c>
      <c r="E750" s="72">
        <f t="shared" si="23"/>
        <v>2396743.0740740737</v>
      </c>
      <c r="F750" s="71">
        <f t="shared" si="22"/>
        <v>4.2836924741808344</v>
      </c>
      <c r="H750" s="38">
        <v>2396743</v>
      </c>
    </row>
    <row r="751" spans="1:8">
      <c r="A751">
        <v>750</v>
      </c>
      <c r="B751">
        <v>562500</v>
      </c>
      <c r="D751">
        <v>749</v>
      </c>
      <c r="E751" s="72">
        <f t="shared" si="23"/>
        <v>2403192.5185185182</v>
      </c>
      <c r="F751" s="71">
        <f t="shared" si="22"/>
        <v>4.2837579942255326</v>
      </c>
      <c r="H751" s="38">
        <v>2403192</v>
      </c>
    </row>
    <row r="752" spans="1:8">
      <c r="A752">
        <v>751</v>
      </c>
      <c r="B752">
        <v>564001</v>
      </c>
      <c r="D752">
        <v>750</v>
      </c>
      <c r="E752" s="72">
        <f t="shared" si="23"/>
        <v>2409650.6296296292</v>
      </c>
      <c r="F752" s="71">
        <f t="shared" si="22"/>
        <v>4.2838233415637852</v>
      </c>
      <c r="H752" s="38">
        <v>2409650</v>
      </c>
    </row>
    <row r="753" spans="1:8">
      <c r="A753">
        <v>752</v>
      </c>
      <c r="B753">
        <v>565504</v>
      </c>
      <c r="D753">
        <v>751</v>
      </c>
      <c r="E753" s="72">
        <f t="shared" si="23"/>
        <v>2416117.4074074067</v>
      </c>
      <c r="F753" s="71">
        <f t="shared" si="22"/>
        <v>4.2838885168774645</v>
      </c>
      <c r="H753" s="38">
        <v>2416117</v>
      </c>
    </row>
    <row r="754" spans="1:8">
      <c r="A754">
        <v>753</v>
      </c>
      <c r="B754">
        <v>567009</v>
      </c>
      <c r="D754">
        <v>752</v>
      </c>
      <c r="E754" s="72">
        <f t="shared" si="23"/>
        <v>2422592.8518518512</v>
      </c>
      <c r="F754" s="71">
        <f t="shared" si="22"/>
        <v>4.2839535208448591</v>
      </c>
      <c r="H754" s="38">
        <v>2422592</v>
      </c>
    </row>
    <row r="755" spans="1:8">
      <c r="A755">
        <v>754</v>
      </c>
      <c r="B755">
        <v>568516</v>
      </c>
      <c r="D755">
        <v>753</v>
      </c>
      <c r="E755" s="72">
        <f t="shared" si="23"/>
        <v>2429076.9629629627</v>
      </c>
      <c r="F755" s="71">
        <f t="shared" si="22"/>
        <v>4.2840183541406978</v>
      </c>
      <c r="H755" s="38">
        <v>2429076</v>
      </c>
    </row>
    <row r="756" spans="1:8">
      <c r="A756">
        <v>755</v>
      </c>
      <c r="B756">
        <v>570025</v>
      </c>
      <c r="D756">
        <v>754</v>
      </c>
      <c r="E756" s="72">
        <f t="shared" si="23"/>
        <v>2435569.7407407407</v>
      </c>
      <c r="F756" s="71">
        <f t="shared" si="22"/>
        <v>4.2840830174361679</v>
      </c>
      <c r="H756" s="38">
        <v>2435569</v>
      </c>
    </row>
    <row r="757" spans="1:8">
      <c r="A757">
        <v>756</v>
      </c>
      <c r="B757">
        <v>571536</v>
      </c>
      <c r="D757">
        <v>755</v>
      </c>
      <c r="E757" s="72">
        <f t="shared" si="23"/>
        <v>2442071.1851851852</v>
      </c>
      <c r="F757" s="71">
        <f t="shared" si="22"/>
        <v>4.284147511398948</v>
      </c>
      <c r="H757" s="38">
        <v>2442071</v>
      </c>
    </row>
    <row r="758" spans="1:8">
      <c r="A758">
        <v>757</v>
      </c>
      <c r="B758">
        <v>573049</v>
      </c>
      <c r="D758">
        <v>756</v>
      </c>
      <c r="E758" s="72">
        <f t="shared" si="23"/>
        <v>2448581.2962962962</v>
      </c>
      <c r="F758" s="71">
        <f t="shared" si="22"/>
        <v>4.2842118366932196</v>
      </c>
      <c r="H758" s="38">
        <v>2448581</v>
      </c>
    </row>
    <row r="759" spans="1:8">
      <c r="A759">
        <v>758</v>
      </c>
      <c r="B759">
        <v>574564</v>
      </c>
      <c r="D759">
        <v>757</v>
      </c>
      <c r="E759" s="72">
        <f t="shared" si="23"/>
        <v>2455100.0740740737</v>
      </c>
      <c r="F759" s="71">
        <f t="shared" si="22"/>
        <v>4.2842759939797013</v>
      </c>
      <c r="H759" s="38">
        <v>2455100</v>
      </c>
    </row>
    <row r="760" spans="1:8">
      <c r="A760">
        <v>759</v>
      </c>
      <c r="B760">
        <v>576081</v>
      </c>
      <c r="D760">
        <v>758</v>
      </c>
      <c r="E760" s="72">
        <f t="shared" si="23"/>
        <v>2461627.5185185182</v>
      </c>
      <c r="F760" s="71">
        <f t="shared" si="22"/>
        <v>4.284339983915662</v>
      </c>
      <c r="H760" s="38">
        <v>2461627</v>
      </c>
    </row>
    <row r="761" spans="1:8">
      <c r="A761">
        <v>760</v>
      </c>
      <c r="B761">
        <v>577600</v>
      </c>
      <c r="D761">
        <v>759</v>
      </c>
      <c r="E761" s="72">
        <f t="shared" si="23"/>
        <v>2468163.6296296292</v>
      </c>
      <c r="F761" s="71">
        <f t="shared" si="22"/>
        <v>4.2844038071549475</v>
      </c>
      <c r="H761" s="38">
        <v>2468163</v>
      </c>
    </row>
    <row r="762" spans="1:8">
      <c r="A762">
        <v>761</v>
      </c>
      <c r="B762">
        <v>579121</v>
      </c>
      <c r="D762">
        <v>760</v>
      </c>
      <c r="E762" s="72">
        <f t="shared" si="23"/>
        <v>2474708.4074074067</v>
      </c>
      <c r="F762" s="71">
        <f t="shared" si="22"/>
        <v>4.284467464348003</v>
      </c>
      <c r="H762" s="38">
        <v>2474708</v>
      </c>
    </row>
    <row r="763" spans="1:8">
      <c r="A763">
        <v>762</v>
      </c>
      <c r="B763">
        <v>580644</v>
      </c>
      <c r="D763">
        <v>761</v>
      </c>
      <c r="E763" s="72">
        <f t="shared" si="23"/>
        <v>2481261.8518518512</v>
      </c>
      <c r="F763" s="71">
        <f t="shared" si="22"/>
        <v>4.2845309561418965</v>
      </c>
      <c r="H763" s="38">
        <v>2481261</v>
      </c>
    </row>
    <row r="764" spans="1:8">
      <c r="A764">
        <v>763</v>
      </c>
      <c r="B764">
        <v>582169</v>
      </c>
      <c r="D764">
        <v>762</v>
      </c>
      <c r="E764" s="72">
        <f t="shared" si="23"/>
        <v>2487823.9629629627</v>
      </c>
      <c r="F764" s="71">
        <f t="shared" si="22"/>
        <v>4.2845942831803354</v>
      </c>
      <c r="H764" s="38">
        <v>2487823</v>
      </c>
    </row>
    <row r="765" spans="1:8">
      <c r="A765">
        <v>764</v>
      </c>
      <c r="B765">
        <v>583696</v>
      </c>
      <c r="D765">
        <v>763</v>
      </c>
      <c r="E765" s="72">
        <f t="shared" si="23"/>
        <v>2494394.7407407407</v>
      </c>
      <c r="F765" s="71">
        <f t="shared" si="22"/>
        <v>4.2846574461036928</v>
      </c>
      <c r="H765" s="38">
        <v>2494394</v>
      </c>
    </row>
    <row r="766" spans="1:8">
      <c r="A766">
        <v>765</v>
      </c>
      <c r="B766">
        <v>585225</v>
      </c>
      <c r="D766">
        <v>764</v>
      </c>
      <c r="E766" s="72">
        <f t="shared" si="23"/>
        <v>2500974.1851851852</v>
      </c>
      <c r="F766" s="71">
        <f t="shared" si="22"/>
        <v>4.2847204455490271</v>
      </c>
      <c r="H766" s="38">
        <v>2500974</v>
      </c>
    </row>
    <row r="767" spans="1:8">
      <c r="A767">
        <v>766</v>
      </c>
      <c r="B767">
        <v>586756</v>
      </c>
      <c r="D767">
        <v>765</v>
      </c>
      <c r="E767" s="72">
        <f t="shared" si="23"/>
        <v>2507562.2962962962</v>
      </c>
      <c r="F767" s="71">
        <f t="shared" si="22"/>
        <v>4.2847832821501068</v>
      </c>
      <c r="H767" s="38">
        <v>2507562</v>
      </c>
    </row>
    <row r="768" spans="1:8">
      <c r="A768">
        <v>767</v>
      </c>
      <c r="B768">
        <v>588289</v>
      </c>
      <c r="D768">
        <v>766</v>
      </c>
      <c r="E768" s="72">
        <f t="shared" si="23"/>
        <v>2514159.0740740737</v>
      </c>
      <c r="F768" s="71">
        <f t="shared" si="22"/>
        <v>4.2848459565374259</v>
      </c>
      <c r="H768" s="38">
        <v>2514159</v>
      </c>
    </row>
    <row r="769" spans="1:8">
      <c r="A769">
        <v>768</v>
      </c>
      <c r="B769">
        <v>589824</v>
      </c>
      <c r="D769">
        <v>767</v>
      </c>
      <c r="E769" s="72">
        <f t="shared" si="23"/>
        <v>2520764.5185185182</v>
      </c>
      <c r="F769" s="71">
        <f t="shared" si="22"/>
        <v>4.2849084693382302</v>
      </c>
      <c r="H769" s="38">
        <v>2520764</v>
      </c>
    </row>
    <row r="770" spans="1:8">
      <c r="A770">
        <v>769</v>
      </c>
      <c r="B770">
        <v>591361</v>
      </c>
      <c r="D770">
        <v>768</v>
      </c>
      <c r="E770" s="72">
        <f t="shared" si="23"/>
        <v>2527378.6296296292</v>
      </c>
      <c r="F770" s="71">
        <f t="shared" si="22"/>
        <v>4.284970821176536</v>
      </c>
      <c r="H770" s="38">
        <v>2527378</v>
      </c>
    </row>
    <row r="771" spans="1:8">
      <c r="A771">
        <v>770</v>
      </c>
      <c r="B771">
        <v>592900</v>
      </c>
      <c r="D771">
        <v>769</v>
      </c>
      <c r="E771" s="72">
        <f t="shared" si="23"/>
        <v>2534001.4074074067</v>
      </c>
      <c r="F771" s="71">
        <f t="shared" ref="F771:F834" si="24">E771/B770</f>
        <v>4.28503301267315</v>
      </c>
      <c r="H771" s="38">
        <v>2534001</v>
      </c>
    </row>
    <row r="772" spans="1:8">
      <c r="A772">
        <v>771</v>
      </c>
      <c r="B772">
        <v>594441</v>
      </c>
      <c r="D772">
        <v>770</v>
      </c>
      <c r="E772" s="72">
        <f t="shared" ref="E772:E835" si="25">40+(D771*D771)+(E771/1.3)</f>
        <v>2540632.8518518512</v>
      </c>
      <c r="F772" s="71">
        <f t="shared" si="24"/>
        <v>4.2850950444456926</v>
      </c>
      <c r="H772" s="38">
        <v>2540632</v>
      </c>
    </row>
    <row r="773" spans="1:8">
      <c r="A773">
        <v>772</v>
      </c>
      <c r="B773">
        <v>595984</v>
      </c>
      <c r="D773">
        <v>771</v>
      </c>
      <c r="E773" s="72">
        <f t="shared" si="25"/>
        <v>2547272.9629629627</v>
      </c>
      <c r="F773" s="71">
        <f t="shared" si="24"/>
        <v>4.2851569171086155</v>
      </c>
      <c r="H773" s="38">
        <v>2547272</v>
      </c>
    </row>
    <row r="774" spans="1:8">
      <c r="A774">
        <v>773</v>
      </c>
      <c r="B774">
        <v>597529</v>
      </c>
      <c r="D774">
        <v>772</v>
      </c>
      <c r="E774" s="72">
        <f t="shared" si="25"/>
        <v>2553921.7407407407</v>
      </c>
      <c r="F774" s="71">
        <f t="shared" si="24"/>
        <v>4.2852186312732234</v>
      </c>
      <c r="H774" s="38">
        <v>2553921</v>
      </c>
    </row>
    <row r="775" spans="1:8">
      <c r="A775">
        <v>774</v>
      </c>
      <c r="B775">
        <v>599076</v>
      </c>
      <c r="D775">
        <v>773</v>
      </c>
      <c r="E775" s="72">
        <f t="shared" si="25"/>
        <v>2560579.1851851852</v>
      </c>
      <c r="F775" s="71">
        <f t="shared" si="24"/>
        <v>4.2852801875476922</v>
      </c>
      <c r="H775" s="38">
        <v>2560579</v>
      </c>
    </row>
    <row r="776" spans="1:8">
      <c r="A776">
        <v>775</v>
      </c>
      <c r="B776">
        <v>600625</v>
      </c>
      <c r="D776">
        <v>774</v>
      </c>
      <c r="E776" s="72">
        <f t="shared" si="25"/>
        <v>2567245.2962962962</v>
      </c>
      <c r="F776" s="71">
        <f t="shared" si="24"/>
        <v>4.2853415865370943</v>
      </c>
      <c r="H776" s="38">
        <v>2567245</v>
      </c>
    </row>
    <row r="777" spans="1:8">
      <c r="A777">
        <v>776</v>
      </c>
      <c r="B777">
        <v>602176</v>
      </c>
      <c r="D777">
        <v>775</v>
      </c>
      <c r="E777" s="72">
        <f t="shared" si="25"/>
        <v>2573920.0740740737</v>
      </c>
      <c r="F777" s="71">
        <f t="shared" si="24"/>
        <v>4.2854028288434112</v>
      </c>
      <c r="H777" s="38">
        <v>2573920</v>
      </c>
    </row>
    <row r="778" spans="1:8">
      <c r="A778">
        <v>777</v>
      </c>
      <c r="B778">
        <v>603729</v>
      </c>
      <c r="D778">
        <v>776</v>
      </c>
      <c r="E778" s="72">
        <f t="shared" si="25"/>
        <v>2580603.5185185182</v>
      </c>
      <c r="F778" s="71">
        <f t="shared" si="24"/>
        <v>4.2854639150655593</v>
      </c>
      <c r="H778" s="38">
        <v>2580603</v>
      </c>
    </row>
    <row r="779" spans="1:8">
      <c r="A779">
        <v>778</v>
      </c>
      <c r="B779">
        <v>605284</v>
      </c>
      <c r="D779">
        <v>777</v>
      </c>
      <c r="E779" s="72">
        <f t="shared" si="25"/>
        <v>2587295.6296296292</v>
      </c>
      <c r="F779" s="71">
        <f t="shared" si="24"/>
        <v>4.2855248457994053</v>
      </c>
      <c r="H779" s="38">
        <v>2587295</v>
      </c>
    </row>
    <row r="780" spans="1:8">
      <c r="A780">
        <v>779</v>
      </c>
      <c r="B780">
        <v>606841</v>
      </c>
      <c r="D780">
        <v>778</v>
      </c>
      <c r="E780" s="72">
        <f t="shared" si="25"/>
        <v>2593996.4074074067</v>
      </c>
      <c r="F780" s="71">
        <f t="shared" si="24"/>
        <v>4.2855856216377877</v>
      </c>
      <c r="H780" s="38">
        <v>2593996</v>
      </c>
    </row>
    <row r="781" spans="1:8">
      <c r="A781">
        <v>780</v>
      </c>
      <c r="B781">
        <v>608400</v>
      </c>
      <c r="D781">
        <v>779</v>
      </c>
      <c r="E781" s="72">
        <f t="shared" si="25"/>
        <v>2600705.8518518512</v>
      </c>
      <c r="F781" s="71">
        <f t="shared" si="24"/>
        <v>4.285646243170536</v>
      </c>
      <c r="H781" s="38">
        <v>2600705</v>
      </c>
    </row>
    <row r="782" spans="1:8">
      <c r="A782">
        <v>781</v>
      </c>
      <c r="B782">
        <v>609961</v>
      </c>
      <c r="D782" s="67">
        <v>780</v>
      </c>
      <c r="E782" s="72">
        <f t="shared" si="25"/>
        <v>2607423.9629629627</v>
      </c>
      <c r="F782" s="71">
        <f t="shared" si="24"/>
        <v>4.2857067109844884</v>
      </c>
      <c r="H782" s="38">
        <v>2607423</v>
      </c>
    </row>
    <row r="783" spans="1:8">
      <c r="A783">
        <v>782</v>
      </c>
      <c r="B783">
        <v>611524</v>
      </c>
      <c r="D783">
        <v>781</v>
      </c>
      <c r="E783" s="72">
        <f t="shared" si="25"/>
        <v>2614150.7407407407</v>
      </c>
      <c r="F783" s="71">
        <f t="shared" si="24"/>
        <v>4.2857670256635103</v>
      </c>
      <c r="H783" s="38">
        <v>2614150</v>
      </c>
    </row>
    <row r="784" spans="1:8">
      <c r="A784">
        <v>783</v>
      </c>
      <c r="B784">
        <v>613089</v>
      </c>
      <c r="D784">
        <v>782</v>
      </c>
      <c r="E784" s="72">
        <f t="shared" si="25"/>
        <v>2620886.1851851852</v>
      </c>
      <c r="F784" s="71">
        <f t="shared" si="24"/>
        <v>4.2858271877885175</v>
      </c>
      <c r="H784" s="38">
        <v>2620886</v>
      </c>
    </row>
    <row r="785" spans="1:8">
      <c r="A785">
        <v>784</v>
      </c>
      <c r="B785">
        <v>614656</v>
      </c>
      <c r="D785">
        <v>783</v>
      </c>
      <c r="E785" s="72">
        <f t="shared" si="25"/>
        <v>2627630.2962962962</v>
      </c>
      <c r="F785" s="71">
        <f t="shared" si="24"/>
        <v>4.2858871979374875</v>
      </c>
      <c r="H785" s="38">
        <v>2627630</v>
      </c>
    </row>
    <row r="786" spans="1:8">
      <c r="A786">
        <v>785</v>
      </c>
      <c r="B786">
        <v>616225</v>
      </c>
      <c r="D786">
        <v>784</v>
      </c>
      <c r="E786" s="72">
        <f t="shared" si="25"/>
        <v>2634383.0740740737</v>
      </c>
      <c r="F786" s="71">
        <f t="shared" si="24"/>
        <v>4.2859470566854858</v>
      </c>
      <c r="H786" s="38">
        <v>2634383</v>
      </c>
    </row>
    <row r="787" spans="1:8">
      <c r="A787">
        <v>786</v>
      </c>
      <c r="B787">
        <v>617796</v>
      </c>
      <c r="D787">
        <v>785</v>
      </c>
      <c r="E787" s="72">
        <f t="shared" si="25"/>
        <v>2641144.5185185182</v>
      </c>
      <c r="F787" s="71">
        <f t="shared" si="24"/>
        <v>4.2860067646046787</v>
      </c>
      <c r="H787" s="38">
        <v>2641144</v>
      </c>
    </row>
    <row r="788" spans="1:8">
      <c r="A788">
        <v>787</v>
      </c>
      <c r="B788">
        <v>619369</v>
      </c>
      <c r="D788">
        <v>786</v>
      </c>
      <c r="E788" s="72">
        <f t="shared" si="25"/>
        <v>2647914.6296296292</v>
      </c>
      <c r="F788" s="71">
        <f t="shared" si="24"/>
        <v>4.2860663222643547</v>
      </c>
      <c r="H788" s="38">
        <v>2647914</v>
      </c>
    </row>
    <row r="789" spans="1:8">
      <c r="A789">
        <v>788</v>
      </c>
      <c r="B789">
        <v>620944</v>
      </c>
      <c r="D789">
        <v>787</v>
      </c>
      <c r="E789" s="72">
        <f t="shared" si="25"/>
        <v>2654693.4074074067</v>
      </c>
      <c r="F789" s="71">
        <f t="shared" si="24"/>
        <v>4.286125730230939</v>
      </c>
      <c r="H789" s="38">
        <v>2654693</v>
      </c>
    </row>
    <row r="790" spans="1:8">
      <c r="A790">
        <v>789</v>
      </c>
      <c r="B790">
        <v>622521</v>
      </c>
      <c r="D790">
        <v>788</v>
      </c>
      <c r="E790" s="72">
        <f t="shared" si="25"/>
        <v>2661480.8518518512</v>
      </c>
      <c r="F790" s="71">
        <f t="shared" si="24"/>
        <v>4.2861849890680181</v>
      </c>
      <c r="H790" s="38">
        <v>2661480</v>
      </c>
    </row>
    <row r="791" spans="1:8">
      <c r="A791">
        <v>790</v>
      </c>
      <c r="B791">
        <v>624100</v>
      </c>
      <c r="D791">
        <v>789</v>
      </c>
      <c r="E791" s="72">
        <f t="shared" si="25"/>
        <v>2668276.9629629627</v>
      </c>
      <c r="F791" s="71">
        <f t="shared" si="24"/>
        <v>4.286244099336348</v>
      </c>
      <c r="H791" s="38">
        <v>2668276</v>
      </c>
    </row>
    <row r="792" spans="1:8">
      <c r="A792">
        <v>791</v>
      </c>
      <c r="B792">
        <v>625681</v>
      </c>
      <c r="D792">
        <v>790</v>
      </c>
      <c r="E792" s="72">
        <f t="shared" si="25"/>
        <v>2675081.7407407407</v>
      </c>
      <c r="F792" s="71">
        <f t="shared" si="24"/>
        <v>4.2863030615938804</v>
      </c>
      <c r="H792" s="38">
        <v>2675081</v>
      </c>
    </row>
    <row r="793" spans="1:8">
      <c r="A793">
        <v>792</v>
      </c>
      <c r="B793">
        <v>627264</v>
      </c>
      <c r="D793">
        <v>791</v>
      </c>
      <c r="E793" s="72">
        <f t="shared" si="25"/>
        <v>2681895.1851851852</v>
      </c>
      <c r="F793" s="71">
        <f t="shared" si="24"/>
        <v>4.2863618763957758</v>
      </c>
      <c r="H793" s="38">
        <v>2681895</v>
      </c>
    </row>
    <row r="794" spans="1:8">
      <c r="A794">
        <v>793</v>
      </c>
      <c r="B794">
        <v>628849</v>
      </c>
      <c r="D794">
        <v>792</v>
      </c>
      <c r="E794" s="72">
        <f t="shared" si="25"/>
        <v>2688717.2962962962</v>
      </c>
      <c r="F794" s="71">
        <f t="shared" si="24"/>
        <v>4.2864205442944217</v>
      </c>
      <c r="H794" s="38">
        <v>2688717</v>
      </c>
    </row>
    <row r="795" spans="1:8">
      <c r="A795">
        <v>794</v>
      </c>
      <c r="B795">
        <v>630436</v>
      </c>
      <c r="D795">
        <v>793</v>
      </c>
      <c r="E795" s="72">
        <f t="shared" si="25"/>
        <v>2695548.0740740737</v>
      </c>
      <c r="F795" s="71">
        <f t="shared" si="24"/>
        <v>4.286479065839452</v>
      </c>
      <c r="H795" s="38">
        <v>2695548</v>
      </c>
    </row>
    <row r="796" spans="1:8">
      <c r="A796">
        <v>795</v>
      </c>
      <c r="B796">
        <v>632025</v>
      </c>
      <c r="D796">
        <v>794</v>
      </c>
      <c r="E796" s="72">
        <f t="shared" si="25"/>
        <v>2702387.5185185182</v>
      </c>
      <c r="F796" s="71">
        <f t="shared" si="24"/>
        <v>4.286537441577762</v>
      </c>
      <c r="H796" s="38">
        <v>2702387</v>
      </c>
    </row>
    <row r="797" spans="1:8">
      <c r="A797">
        <v>796</v>
      </c>
      <c r="B797">
        <v>633616</v>
      </c>
      <c r="D797">
        <v>795</v>
      </c>
      <c r="E797" s="72">
        <f t="shared" si="25"/>
        <v>2709235.6296296292</v>
      </c>
      <c r="F797" s="71">
        <f t="shared" si="24"/>
        <v>4.286595672053525</v>
      </c>
      <c r="H797" s="38">
        <v>2709235</v>
      </c>
    </row>
    <row r="798" spans="1:8">
      <c r="A798">
        <v>797</v>
      </c>
      <c r="B798">
        <v>635209</v>
      </c>
      <c r="D798">
        <v>796</v>
      </c>
      <c r="E798" s="72">
        <f t="shared" si="25"/>
        <v>2716092.4074074067</v>
      </c>
      <c r="F798" s="71">
        <f t="shared" si="24"/>
        <v>4.2866537578082102</v>
      </c>
      <c r="H798" s="38">
        <v>2716092</v>
      </c>
    </row>
    <row r="799" spans="1:8">
      <c r="A799">
        <v>798</v>
      </c>
      <c r="B799">
        <v>636804</v>
      </c>
      <c r="D799">
        <v>797</v>
      </c>
      <c r="E799" s="72">
        <f t="shared" si="25"/>
        <v>2722957.8518518512</v>
      </c>
      <c r="F799" s="71">
        <f t="shared" si="24"/>
        <v>4.2867116993805991</v>
      </c>
      <c r="H799" s="38">
        <v>2722957</v>
      </c>
    </row>
    <row r="800" spans="1:8">
      <c r="A800">
        <v>799</v>
      </c>
      <c r="B800">
        <v>638401</v>
      </c>
      <c r="D800">
        <v>798</v>
      </c>
      <c r="E800" s="72">
        <f t="shared" si="25"/>
        <v>2729831.9629629627</v>
      </c>
      <c r="F800" s="71">
        <f t="shared" si="24"/>
        <v>4.2867694973068051</v>
      </c>
      <c r="H800" s="38">
        <v>2729831</v>
      </c>
    </row>
    <row r="801" spans="1:8">
      <c r="A801">
        <v>800</v>
      </c>
      <c r="B801">
        <v>640000</v>
      </c>
      <c r="D801">
        <v>799</v>
      </c>
      <c r="E801" s="72">
        <f t="shared" si="25"/>
        <v>2736714.7407407407</v>
      </c>
      <c r="F801" s="71">
        <f t="shared" si="24"/>
        <v>4.2868271521202832</v>
      </c>
      <c r="H801" s="38">
        <v>2736714</v>
      </c>
    </row>
    <row r="802" spans="1:8">
      <c r="A802">
        <v>801</v>
      </c>
      <c r="B802">
        <v>641601</v>
      </c>
      <c r="D802">
        <v>800</v>
      </c>
      <c r="E802" s="72">
        <f t="shared" si="25"/>
        <v>2743606.1851851852</v>
      </c>
      <c r="F802" s="71">
        <f t="shared" si="24"/>
        <v>4.2868846643518514</v>
      </c>
      <c r="H802" s="38">
        <v>2743606</v>
      </c>
    </row>
    <row r="803" spans="1:8">
      <c r="A803">
        <v>802</v>
      </c>
      <c r="B803">
        <v>643204</v>
      </c>
      <c r="D803">
        <v>801</v>
      </c>
      <c r="E803" s="72">
        <f t="shared" si="25"/>
        <v>2750506.2962962962</v>
      </c>
      <c r="F803" s="71">
        <f t="shared" si="24"/>
        <v>4.2869420345297096</v>
      </c>
      <c r="H803" s="38">
        <v>2750506</v>
      </c>
    </row>
    <row r="804" spans="1:8">
      <c r="A804">
        <v>803</v>
      </c>
      <c r="B804">
        <v>644809</v>
      </c>
      <c r="D804">
        <v>802</v>
      </c>
      <c r="E804" s="72">
        <f t="shared" si="25"/>
        <v>2757415.0740740737</v>
      </c>
      <c r="F804" s="71">
        <f t="shared" si="24"/>
        <v>4.2869992631794478</v>
      </c>
      <c r="H804" s="38">
        <v>2757415</v>
      </c>
    </row>
    <row r="805" spans="1:8">
      <c r="A805">
        <v>804</v>
      </c>
      <c r="B805">
        <v>646416</v>
      </c>
      <c r="D805">
        <v>803</v>
      </c>
      <c r="E805" s="72">
        <f t="shared" si="25"/>
        <v>2764332.5185185182</v>
      </c>
      <c r="F805" s="71">
        <f t="shared" si="24"/>
        <v>4.2870563508240709</v>
      </c>
      <c r="H805" s="38">
        <v>2764332</v>
      </c>
    </row>
    <row r="806" spans="1:8">
      <c r="A806">
        <v>805</v>
      </c>
      <c r="B806">
        <v>648025</v>
      </c>
      <c r="D806">
        <v>804</v>
      </c>
      <c r="E806" s="72">
        <f t="shared" si="25"/>
        <v>2771258.6296296292</v>
      </c>
      <c r="F806" s="71">
        <f t="shared" si="24"/>
        <v>4.2871132979840061</v>
      </c>
      <c r="H806" s="38">
        <v>2771258</v>
      </c>
    </row>
    <row r="807" spans="1:8">
      <c r="A807">
        <v>806</v>
      </c>
      <c r="B807">
        <v>649636</v>
      </c>
      <c r="D807">
        <v>805</v>
      </c>
      <c r="E807" s="72">
        <f t="shared" si="25"/>
        <v>2778193.4074074072</v>
      </c>
      <c r="F807" s="71">
        <f t="shared" si="24"/>
        <v>4.2871701051771263</v>
      </c>
      <c r="H807" s="38">
        <v>2778193</v>
      </c>
    </row>
    <row r="808" spans="1:8">
      <c r="A808">
        <v>807</v>
      </c>
      <c r="B808">
        <v>651249</v>
      </c>
      <c r="D808">
        <v>806</v>
      </c>
      <c r="E808" s="72">
        <f t="shared" si="25"/>
        <v>2785136.8518518517</v>
      </c>
      <c r="F808" s="71">
        <f t="shared" si="24"/>
        <v>4.2872267729187605</v>
      </c>
      <c r="H808" s="38">
        <v>2785136</v>
      </c>
    </row>
    <row r="809" spans="1:8">
      <c r="A809">
        <v>808</v>
      </c>
      <c r="B809">
        <v>652864</v>
      </c>
      <c r="D809">
        <v>807</v>
      </c>
      <c r="E809" s="72">
        <f t="shared" si="25"/>
        <v>2792088.9629629627</v>
      </c>
      <c r="F809" s="71">
        <f t="shared" si="24"/>
        <v>4.2872833017217111</v>
      </c>
      <c r="H809" s="38">
        <v>2792088</v>
      </c>
    </row>
    <row r="810" spans="1:8">
      <c r="A810">
        <v>809</v>
      </c>
      <c r="B810">
        <v>654481</v>
      </c>
      <c r="D810">
        <v>808</v>
      </c>
      <c r="E810" s="72">
        <f t="shared" si="25"/>
        <v>2799049.7407407407</v>
      </c>
      <c r="F810" s="71">
        <f t="shared" si="24"/>
        <v>4.2873396920962721</v>
      </c>
      <c r="H810" s="38">
        <v>2799049</v>
      </c>
    </row>
    <row r="811" spans="1:8">
      <c r="A811">
        <v>810</v>
      </c>
      <c r="B811">
        <v>656100</v>
      </c>
      <c r="D811">
        <v>809</v>
      </c>
      <c r="E811" s="72">
        <f t="shared" si="25"/>
        <v>2806019.1851851852</v>
      </c>
      <c r="F811" s="71">
        <f t="shared" si="24"/>
        <v>4.287395944550239</v>
      </c>
      <c r="H811" s="38">
        <v>2806019</v>
      </c>
    </row>
    <row r="812" spans="1:8">
      <c r="A812">
        <v>811</v>
      </c>
      <c r="B812">
        <v>657721</v>
      </c>
      <c r="D812">
        <v>810</v>
      </c>
      <c r="E812" s="72">
        <f t="shared" si="25"/>
        <v>2812997.2962962962</v>
      </c>
      <c r="F812" s="71">
        <f t="shared" si="24"/>
        <v>4.2874520595889285</v>
      </c>
      <c r="H812" s="38">
        <v>2812997</v>
      </c>
    </row>
    <row r="813" spans="1:8">
      <c r="A813">
        <v>812</v>
      </c>
      <c r="B813">
        <v>659344</v>
      </c>
      <c r="D813">
        <v>811</v>
      </c>
      <c r="E813" s="72">
        <f t="shared" si="25"/>
        <v>2819984.0740740737</v>
      </c>
      <c r="F813" s="71">
        <f t="shared" si="24"/>
        <v>4.2875080377151917</v>
      </c>
      <c r="H813" s="38">
        <v>2819984</v>
      </c>
    </row>
    <row r="814" spans="1:8">
      <c r="A814">
        <v>813</v>
      </c>
      <c r="B814">
        <v>660969</v>
      </c>
      <c r="D814">
        <v>812</v>
      </c>
      <c r="E814" s="72">
        <f t="shared" si="25"/>
        <v>2826979.5185185182</v>
      </c>
      <c r="F814" s="71">
        <f t="shared" si="24"/>
        <v>4.2875638794294302</v>
      </c>
      <c r="H814" s="38">
        <v>2826979</v>
      </c>
    </row>
    <row r="815" spans="1:8">
      <c r="A815">
        <v>814</v>
      </c>
      <c r="B815">
        <v>662596</v>
      </c>
      <c r="D815">
        <v>813</v>
      </c>
      <c r="E815" s="72">
        <f t="shared" si="25"/>
        <v>2833983.6296296292</v>
      </c>
      <c r="F815" s="71">
        <f t="shared" si="24"/>
        <v>4.2876195852296091</v>
      </c>
      <c r="H815" s="38">
        <v>2833983</v>
      </c>
    </row>
    <row r="816" spans="1:8">
      <c r="A816">
        <v>815</v>
      </c>
      <c r="B816">
        <v>664225</v>
      </c>
      <c r="D816">
        <v>814</v>
      </c>
      <c r="E816" s="72">
        <f t="shared" si="25"/>
        <v>2840996.4074074072</v>
      </c>
      <c r="F816" s="71">
        <f t="shared" si="24"/>
        <v>4.2876751556112733</v>
      </c>
      <c r="H816" s="38">
        <v>2840996</v>
      </c>
    </row>
    <row r="817" spans="1:8">
      <c r="A817">
        <v>816</v>
      </c>
      <c r="B817">
        <v>665856</v>
      </c>
      <c r="D817">
        <v>815</v>
      </c>
      <c r="E817" s="72">
        <f t="shared" si="25"/>
        <v>2848017.8518518517</v>
      </c>
      <c r="F817" s="71">
        <f t="shared" si="24"/>
        <v>4.2877305910675627</v>
      </c>
      <c r="H817" s="38">
        <v>2848017</v>
      </c>
    </row>
    <row r="818" spans="1:8">
      <c r="A818">
        <v>817</v>
      </c>
      <c r="B818">
        <v>667489</v>
      </c>
      <c r="D818">
        <v>816</v>
      </c>
      <c r="E818" s="72">
        <f t="shared" si="25"/>
        <v>2855047.9629629627</v>
      </c>
      <c r="F818" s="71">
        <f t="shared" si="24"/>
        <v>4.2877858920892242</v>
      </c>
      <c r="H818" s="38">
        <v>2855047</v>
      </c>
    </row>
    <row r="819" spans="1:8">
      <c r="A819">
        <v>818</v>
      </c>
      <c r="B819">
        <v>669124</v>
      </c>
      <c r="D819">
        <v>817</v>
      </c>
      <c r="E819" s="72">
        <f t="shared" si="25"/>
        <v>2862086.7407407407</v>
      </c>
      <c r="F819" s="71">
        <f t="shared" si="24"/>
        <v>4.2878410591646317</v>
      </c>
      <c r="H819" s="38">
        <v>2862086</v>
      </c>
    </row>
    <row r="820" spans="1:8">
      <c r="A820">
        <v>819</v>
      </c>
      <c r="B820">
        <v>670761</v>
      </c>
      <c r="D820">
        <v>818</v>
      </c>
      <c r="E820" s="72">
        <f t="shared" si="25"/>
        <v>2869134.1851851852</v>
      </c>
      <c r="F820" s="71">
        <f t="shared" si="24"/>
        <v>4.2878960927797918</v>
      </c>
      <c r="H820" s="38">
        <v>2869134</v>
      </c>
    </row>
    <row r="821" spans="1:8">
      <c r="A821">
        <v>820</v>
      </c>
      <c r="B821">
        <v>672400</v>
      </c>
      <c r="D821">
        <v>819</v>
      </c>
      <c r="E821" s="72">
        <f t="shared" si="25"/>
        <v>2876190.2962962962</v>
      </c>
      <c r="F821" s="71">
        <f t="shared" si="24"/>
        <v>4.2879509934183657</v>
      </c>
      <c r="H821" s="38">
        <v>2876190</v>
      </c>
    </row>
    <row r="822" spans="1:8">
      <c r="A822">
        <v>821</v>
      </c>
      <c r="B822">
        <v>674041</v>
      </c>
      <c r="D822" s="67">
        <v>820</v>
      </c>
      <c r="E822" s="72">
        <f t="shared" si="25"/>
        <v>2883255.0740740737</v>
      </c>
      <c r="F822" s="71">
        <f t="shared" si="24"/>
        <v>4.2880057615616805</v>
      </c>
      <c r="G822" s="72"/>
      <c r="H822" s="38">
        <v>2883255</v>
      </c>
    </row>
    <row r="823" spans="1:8">
      <c r="A823">
        <v>822</v>
      </c>
      <c r="B823">
        <v>675684</v>
      </c>
      <c r="D823">
        <v>821</v>
      </c>
      <c r="E823" s="72">
        <f t="shared" si="25"/>
        <v>2890328.5185185182</v>
      </c>
      <c r="F823" s="71">
        <f t="shared" si="24"/>
        <v>4.288060397688743</v>
      </c>
      <c r="H823" s="38">
        <v>2890328</v>
      </c>
    </row>
    <row r="824" spans="1:8">
      <c r="A824">
        <v>823</v>
      </c>
      <c r="B824">
        <v>677329</v>
      </c>
      <c r="D824">
        <v>822</v>
      </c>
      <c r="E824" s="72">
        <f t="shared" si="25"/>
        <v>2897410.6296296292</v>
      </c>
      <c r="F824" s="71">
        <f t="shared" si="24"/>
        <v>4.2881149022762548</v>
      </c>
      <c r="H824" s="38">
        <v>2897410</v>
      </c>
    </row>
    <row r="825" spans="1:8">
      <c r="A825">
        <v>824</v>
      </c>
      <c r="B825">
        <v>678976</v>
      </c>
      <c r="D825">
        <v>823</v>
      </c>
      <c r="E825" s="72">
        <f t="shared" si="25"/>
        <v>2904501.4074074072</v>
      </c>
      <c r="F825" s="71">
        <f t="shared" si="24"/>
        <v>4.2881692757986256</v>
      </c>
      <c r="H825" s="38">
        <v>2904501</v>
      </c>
    </row>
    <row r="826" spans="1:8">
      <c r="A826">
        <v>825</v>
      </c>
      <c r="B826">
        <v>680625</v>
      </c>
      <c r="D826">
        <v>824</v>
      </c>
      <c r="E826" s="72">
        <f t="shared" si="25"/>
        <v>2911600.8518518517</v>
      </c>
      <c r="F826" s="71">
        <f t="shared" si="24"/>
        <v>4.2882235187279845</v>
      </c>
      <c r="H826" s="38">
        <v>2911600</v>
      </c>
    </row>
    <row r="827" spans="1:8">
      <c r="A827">
        <v>826</v>
      </c>
      <c r="B827">
        <v>682276</v>
      </c>
      <c r="D827">
        <v>825</v>
      </c>
      <c r="E827" s="72">
        <f t="shared" si="25"/>
        <v>2918708.9629629627</v>
      </c>
      <c r="F827" s="71">
        <f t="shared" si="24"/>
        <v>4.2882776315341964</v>
      </c>
      <c r="H827" s="38">
        <v>2918708</v>
      </c>
    </row>
    <row r="828" spans="1:8">
      <c r="A828">
        <v>827</v>
      </c>
      <c r="B828">
        <v>683929</v>
      </c>
      <c r="D828">
        <v>826</v>
      </c>
      <c r="E828" s="72">
        <f t="shared" si="25"/>
        <v>2925825.7407407407</v>
      </c>
      <c r="F828" s="71">
        <f t="shared" si="24"/>
        <v>4.2883316146848793</v>
      </c>
      <c r="H828" s="38">
        <v>2925825</v>
      </c>
    </row>
    <row r="829" spans="1:8">
      <c r="A829">
        <v>828</v>
      </c>
      <c r="B829">
        <v>685584</v>
      </c>
      <c r="D829">
        <v>827</v>
      </c>
      <c r="E829" s="72">
        <f t="shared" si="25"/>
        <v>2932951.1851851852</v>
      </c>
      <c r="F829" s="71">
        <f t="shared" si="24"/>
        <v>4.2883854686454077</v>
      </c>
      <c r="H829" s="38">
        <v>2932951</v>
      </c>
    </row>
    <row r="830" spans="1:8">
      <c r="A830">
        <v>829</v>
      </c>
      <c r="B830">
        <v>687241</v>
      </c>
      <c r="D830">
        <v>828</v>
      </c>
      <c r="E830" s="72">
        <f t="shared" si="25"/>
        <v>2940085.2962962962</v>
      </c>
      <c r="F830" s="71">
        <f t="shared" si="24"/>
        <v>4.2884391938789355</v>
      </c>
      <c r="H830" s="38">
        <v>2940085</v>
      </c>
    </row>
    <row r="831" spans="1:8">
      <c r="A831">
        <v>830</v>
      </c>
      <c r="B831">
        <v>688900</v>
      </c>
      <c r="D831">
        <v>829</v>
      </c>
      <c r="E831" s="72">
        <f t="shared" si="25"/>
        <v>2947228.0740740737</v>
      </c>
      <c r="F831" s="71">
        <f t="shared" si="24"/>
        <v>4.2884927908464041</v>
      </c>
      <c r="H831" s="38">
        <v>2947228</v>
      </c>
    </row>
    <row r="832" spans="1:8">
      <c r="A832">
        <v>831</v>
      </c>
      <c r="B832">
        <v>690561</v>
      </c>
      <c r="D832">
        <v>830</v>
      </c>
      <c r="E832" s="72">
        <f t="shared" si="25"/>
        <v>2954379.5185185182</v>
      </c>
      <c r="F832" s="71">
        <f t="shared" si="24"/>
        <v>4.2885462600065587</v>
      </c>
      <c r="H832" s="38">
        <v>2954379</v>
      </c>
    </row>
    <row r="833" spans="1:8">
      <c r="A833">
        <v>832</v>
      </c>
      <c r="B833">
        <v>692224</v>
      </c>
      <c r="D833">
        <v>831</v>
      </c>
      <c r="E833" s="72">
        <f t="shared" si="25"/>
        <v>2961539.6296296292</v>
      </c>
      <c r="F833" s="71">
        <f t="shared" si="24"/>
        <v>4.2885996018159576</v>
      </c>
      <c r="H833" s="38">
        <v>2961539</v>
      </c>
    </row>
    <row r="834" spans="1:8">
      <c r="A834">
        <v>833</v>
      </c>
      <c r="B834">
        <v>693889</v>
      </c>
      <c r="D834">
        <v>832</v>
      </c>
      <c r="E834" s="72">
        <f t="shared" si="25"/>
        <v>2968708.4074074072</v>
      </c>
      <c r="F834" s="71">
        <f t="shared" si="24"/>
        <v>4.2886528167289883</v>
      </c>
      <c r="H834" s="38">
        <v>2968708</v>
      </c>
    </row>
    <row r="835" spans="1:8">
      <c r="A835">
        <v>834</v>
      </c>
      <c r="B835">
        <v>695556</v>
      </c>
      <c r="D835">
        <v>833</v>
      </c>
      <c r="E835" s="72">
        <f t="shared" si="25"/>
        <v>2975885.8518518517</v>
      </c>
      <c r="F835" s="71">
        <f t="shared" ref="F835:F898" si="26">E835/B834</f>
        <v>4.2887059051978795</v>
      </c>
      <c r="H835" s="38">
        <v>2975885</v>
      </c>
    </row>
    <row r="836" spans="1:8">
      <c r="A836">
        <v>835</v>
      </c>
      <c r="B836">
        <v>697225</v>
      </c>
      <c r="D836">
        <v>834</v>
      </c>
      <c r="E836" s="72">
        <f t="shared" ref="E836:E899" si="27">40+(D835*D835)+(E835/1.3)</f>
        <v>2983071.9629629627</v>
      </c>
      <c r="F836" s="71">
        <f t="shared" si="26"/>
        <v>4.2887588676727146</v>
      </c>
      <c r="H836" s="38">
        <v>2983071</v>
      </c>
    </row>
    <row r="837" spans="1:8">
      <c r="A837">
        <v>836</v>
      </c>
      <c r="B837">
        <v>698896</v>
      </c>
      <c r="D837">
        <v>835</v>
      </c>
      <c r="E837" s="72">
        <f t="shared" si="27"/>
        <v>2990266.7407407407</v>
      </c>
      <c r="F837" s="71">
        <f t="shared" si="26"/>
        <v>4.288811704601442</v>
      </c>
      <c r="H837" s="38">
        <v>2990266</v>
      </c>
    </row>
    <row r="838" spans="1:8">
      <c r="A838">
        <v>837</v>
      </c>
      <c r="B838">
        <v>700569</v>
      </c>
      <c r="D838">
        <v>836</v>
      </c>
      <c r="E838" s="72">
        <f t="shared" si="27"/>
        <v>2997470.1851851852</v>
      </c>
      <c r="F838" s="71">
        <f t="shared" si="26"/>
        <v>4.2888644164298908</v>
      </c>
      <c r="H838" s="38">
        <v>2997470</v>
      </c>
    </row>
    <row r="839" spans="1:8">
      <c r="A839">
        <v>838</v>
      </c>
      <c r="B839">
        <v>702244</v>
      </c>
      <c r="D839">
        <v>837</v>
      </c>
      <c r="E839" s="72">
        <f t="shared" si="27"/>
        <v>3004682.2962962962</v>
      </c>
      <c r="F839" s="71">
        <f t="shared" si="26"/>
        <v>4.2889170036017807</v>
      </c>
      <c r="H839" s="38">
        <v>3004682</v>
      </c>
    </row>
    <row r="840" spans="1:8">
      <c r="A840">
        <v>839</v>
      </c>
      <c r="B840">
        <v>703921</v>
      </c>
      <c r="D840">
        <v>838</v>
      </c>
      <c r="E840" s="72">
        <f t="shared" si="27"/>
        <v>3011903.0740740737</v>
      </c>
      <c r="F840" s="71">
        <f t="shared" si="26"/>
        <v>4.2889694665587372</v>
      </c>
      <c r="H840" s="38">
        <v>3011903</v>
      </c>
    </row>
    <row r="841" spans="1:8">
      <c r="A841">
        <v>840</v>
      </c>
      <c r="B841">
        <v>705600</v>
      </c>
      <c r="D841">
        <v>839</v>
      </c>
      <c r="E841" s="72">
        <f t="shared" si="27"/>
        <v>3019132.5185185182</v>
      </c>
      <c r="F841" s="71">
        <f t="shared" si="26"/>
        <v>4.2890218057403002</v>
      </c>
      <c r="H841" s="38">
        <v>3019132</v>
      </c>
    </row>
    <row r="842" spans="1:8">
      <c r="A842">
        <v>841</v>
      </c>
      <c r="B842">
        <v>707281</v>
      </c>
      <c r="D842">
        <v>840</v>
      </c>
      <c r="E842" s="72">
        <f t="shared" si="27"/>
        <v>3026370.6296296292</v>
      </c>
      <c r="F842" s="71">
        <f t="shared" si="26"/>
        <v>4.289074021583942</v>
      </c>
      <c r="H842" s="38">
        <v>3026370</v>
      </c>
    </row>
    <row r="843" spans="1:8">
      <c r="A843">
        <v>842</v>
      </c>
      <c r="B843">
        <v>708964</v>
      </c>
      <c r="D843">
        <v>841</v>
      </c>
      <c r="E843" s="72">
        <f t="shared" si="27"/>
        <v>3033617.4074074072</v>
      </c>
      <c r="F843" s="71">
        <f t="shared" si="26"/>
        <v>4.2891261145250716</v>
      </c>
      <c r="H843" s="38">
        <v>3033617</v>
      </c>
    </row>
    <row r="844" spans="1:8">
      <c r="A844">
        <v>843</v>
      </c>
      <c r="B844">
        <v>710649</v>
      </c>
      <c r="D844">
        <v>842</v>
      </c>
      <c r="E844" s="72">
        <f t="shared" si="27"/>
        <v>3040872.8518518517</v>
      </c>
      <c r="F844" s="71">
        <f t="shared" si="26"/>
        <v>4.2891780849970544</v>
      </c>
      <c r="H844" s="38">
        <v>3040872</v>
      </c>
    </row>
    <row r="845" spans="1:8">
      <c r="A845">
        <v>844</v>
      </c>
      <c r="B845">
        <v>712336</v>
      </c>
      <c r="D845">
        <v>843</v>
      </c>
      <c r="E845" s="72">
        <f t="shared" si="27"/>
        <v>3048136.9629629627</v>
      </c>
      <c r="F845" s="71">
        <f t="shared" si="26"/>
        <v>4.2892299334312192</v>
      </c>
      <c r="H845" s="38">
        <v>3048136</v>
      </c>
    </row>
    <row r="846" spans="1:8">
      <c r="A846">
        <v>845</v>
      </c>
      <c r="B846">
        <v>714025</v>
      </c>
      <c r="D846">
        <v>844</v>
      </c>
      <c r="E846" s="72">
        <f t="shared" si="27"/>
        <v>3055409.7407407407</v>
      </c>
      <c r="F846" s="71">
        <f t="shared" si="26"/>
        <v>4.289281660256874</v>
      </c>
      <c r="H846" s="38">
        <v>3055409</v>
      </c>
    </row>
    <row r="847" spans="1:8">
      <c r="A847">
        <v>846</v>
      </c>
      <c r="B847">
        <v>715716</v>
      </c>
      <c r="D847">
        <v>845</v>
      </c>
      <c r="E847" s="72">
        <f t="shared" si="27"/>
        <v>3062691.1851851852</v>
      </c>
      <c r="F847" s="71">
        <f t="shared" si="26"/>
        <v>4.2893332659013135</v>
      </c>
      <c r="H847" s="38">
        <v>3062691</v>
      </c>
    </row>
    <row r="848" spans="1:8">
      <c r="A848">
        <v>847</v>
      </c>
      <c r="B848">
        <v>717409</v>
      </c>
      <c r="D848">
        <v>846</v>
      </c>
      <c r="E848" s="72">
        <f t="shared" si="27"/>
        <v>3069981.2962962962</v>
      </c>
      <c r="F848" s="71">
        <f t="shared" si="26"/>
        <v>4.2893847507898331</v>
      </c>
      <c r="H848" s="38">
        <v>3069981</v>
      </c>
    </row>
    <row r="849" spans="1:8">
      <c r="A849">
        <v>848</v>
      </c>
      <c r="B849">
        <v>719104</v>
      </c>
      <c r="D849">
        <v>847</v>
      </c>
      <c r="E849" s="72">
        <f t="shared" si="27"/>
        <v>3077280.0740740737</v>
      </c>
      <c r="F849" s="71">
        <f t="shared" si="26"/>
        <v>4.2894361153457421</v>
      </c>
      <c r="H849" s="38">
        <v>3077280</v>
      </c>
    </row>
    <row r="850" spans="1:8">
      <c r="A850">
        <v>849</v>
      </c>
      <c r="B850">
        <v>720801</v>
      </c>
      <c r="D850">
        <v>848</v>
      </c>
      <c r="E850" s="72">
        <f t="shared" si="27"/>
        <v>3084587.5185185182</v>
      </c>
      <c r="F850" s="71">
        <f t="shared" si="26"/>
        <v>4.2894873599903747</v>
      </c>
      <c r="H850" s="38">
        <v>3084587</v>
      </c>
    </row>
    <row r="851" spans="1:8">
      <c r="A851">
        <v>850</v>
      </c>
      <c r="B851">
        <v>722500</v>
      </c>
      <c r="D851">
        <v>849</v>
      </c>
      <c r="E851" s="72">
        <f t="shared" si="27"/>
        <v>3091903.6296296292</v>
      </c>
      <c r="F851" s="71">
        <f t="shared" si="26"/>
        <v>4.2895384851430967</v>
      </c>
      <c r="H851" s="38">
        <v>3091903</v>
      </c>
    </row>
    <row r="852" spans="1:8">
      <c r="A852">
        <v>851</v>
      </c>
      <c r="B852">
        <v>724201</v>
      </c>
      <c r="D852">
        <v>850</v>
      </c>
      <c r="E852" s="72">
        <f t="shared" si="27"/>
        <v>3099228.4074074072</v>
      </c>
      <c r="F852" s="71">
        <f t="shared" si="26"/>
        <v>4.2895894912213244</v>
      </c>
      <c r="H852" s="38">
        <v>3099228</v>
      </c>
    </row>
    <row r="853" spans="1:8">
      <c r="A853">
        <v>852</v>
      </c>
      <c r="B853">
        <v>725904</v>
      </c>
      <c r="D853">
        <v>851</v>
      </c>
      <c r="E853" s="72">
        <f t="shared" si="27"/>
        <v>3106561.8518518517</v>
      </c>
      <c r="F853" s="71">
        <f t="shared" si="26"/>
        <v>4.2896403786405317</v>
      </c>
      <c r="H853" s="38">
        <v>3106561</v>
      </c>
    </row>
    <row r="854" spans="1:8">
      <c r="A854">
        <v>853</v>
      </c>
      <c r="B854">
        <v>727609</v>
      </c>
      <c r="D854">
        <v>852</v>
      </c>
      <c r="E854" s="72">
        <f t="shared" si="27"/>
        <v>3113903.9629629627</v>
      </c>
      <c r="F854" s="71">
        <f t="shared" si="26"/>
        <v>4.2896911478142599</v>
      </c>
      <c r="H854" s="38">
        <v>3113903</v>
      </c>
    </row>
    <row r="855" spans="1:8">
      <c r="A855">
        <v>854</v>
      </c>
      <c r="B855">
        <v>729316</v>
      </c>
      <c r="D855">
        <v>853</v>
      </c>
      <c r="E855" s="72">
        <f t="shared" si="27"/>
        <v>3121254.7407407407</v>
      </c>
      <c r="F855" s="71">
        <f t="shared" si="26"/>
        <v>4.2897417991541342</v>
      </c>
      <c r="H855" s="38">
        <v>3121254</v>
      </c>
    </row>
    <row r="856" spans="1:8">
      <c r="A856">
        <v>855</v>
      </c>
      <c r="B856">
        <v>731025</v>
      </c>
      <c r="D856">
        <v>854</v>
      </c>
      <c r="E856" s="72">
        <f t="shared" si="27"/>
        <v>3128614.1851851852</v>
      </c>
      <c r="F856" s="71">
        <f t="shared" si="26"/>
        <v>4.2897923330698697</v>
      </c>
      <c r="H856" s="38">
        <v>3128614</v>
      </c>
    </row>
    <row r="857" spans="1:8">
      <c r="A857">
        <v>856</v>
      </c>
      <c r="B857">
        <v>732736</v>
      </c>
      <c r="D857">
        <v>855</v>
      </c>
      <c r="E857" s="72">
        <f t="shared" si="27"/>
        <v>3135982.2962962962</v>
      </c>
      <c r="F857" s="71">
        <f t="shared" si="26"/>
        <v>4.2898427499692842</v>
      </c>
      <c r="H857" s="38">
        <v>3135982</v>
      </c>
    </row>
    <row r="858" spans="1:8">
      <c r="A858">
        <v>857</v>
      </c>
      <c r="B858">
        <v>734449</v>
      </c>
      <c r="D858">
        <v>856</v>
      </c>
      <c r="E858" s="72">
        <f t="shared" si="27"/>
        <v>3143359.0740740737</v>
      </c>
      <c r="F858" s="71">
        <f t="shared" si="26"/>
        <v>4.2898930502583106</v>
      </c>
      <c r="H858" s="38">
        <v>3143359</v>
      </c>
    </row>
    <row r="859" spans="1:8">
      <c r="A859">
        <v>858</v>
      </c>
      <c r="B859">
        <v>736164</v>
      </c>
      <c r="D859">
        <v>857</v>
      </c>
      <c r="E859" s="72">
        <f t="shared" si="27"/>
        <v>3150744.5185185182</v>
      </c>
      <c r="F859" s="71">
        <f t="shared" si="26"/>
        <v>4.2899432343410071</v>
      </c>
      <c r="H859" s="38">
        <v>3150744</v>
      </c>
    </row>
    <row r="860" spans="1:8">
      <c r="A860">
        <v>859</v>
      </c>
      <c r="B860">
        <v>737881</v>
      </c>
      <c r="D860">
        <v>858</v>
      </c>
      <c r="E860" s="72">
        <f t="shared" si="27"/>
        <v>3158138.6296296292</v>
      </c>
      <c r="F860" s="71">
        <f t="shared" si="26"/>
        <v>4.2899933026195649</v>
      </c>
      <c r="H860" s="38">
        <v>3158138</v>
      </c>
    </row>
    <row r="861" spans="1:8">
      <c r="A861">
        <v>860</v>
      </c>
      <c r="B861">
        <v>739600</v>
      </c>
      <c r="D861">
        <v>859</v>
      </c>
      <c r="E861" s="72">
        <f t="shared" si="27"/>
        <v>3165541.4074074072</v>
      </c>
      <c r="F861" s="71">
        <f t="shared" si="26"/>
        <v>4.2900432554943242</v>
      </c>
      <c r="H861" s="38">
        <v>3165541</v>
      </c>
    </row>
    <row r="862" spans="1:8">
      <c r="A862">
        <v>861</v>
      </c>
      <c r="B862">
        <v>741321</v>
      </c>
      <c r="D862" s="67">
        <v>860</v>
      </c>
      <c r="E862" s="72">
        <f t="shared" si="27"/>
        <v>3172952.8518518517</v>
      </c>
      <c r="F862" s="71">
        <f t="shared" si="26"/>
        <v>4.2900930933637804</v>
      </c>
      <c r="H862" s="38">
        <v>3172952</v>
      </c>
    </row>
    <row r="863" spans="1:8">
      <c r="A863">
        <v>862</v>
      </c>
      <c r="B863">
        <v>743044</v>
      </c>
      <c r="D863">
        <v>861</v>
      </c>
      <c r="E863" s="72">
        <f t="shared" si="27"/>
        <v>3180372.9629629627</v>
      </c>
      <c r="F863" s="71">
        <f t="shared" si="26"/>
        <v>4.2901428166245967</v>
      </c>
      <c r="H863" s="38">
        <v>3180372</v>
      </c>
    </row>
    <row r="864" spans="1:8">
      <c r="A864">
        <v>863</v>
      </c>
      <c r="B864">
        <v>744769</v>
      </c>
      <c r="D864">
        <v>862</v>
      </c>
      <c r="E864" s="72">
        <f t="shared" si="27"/>
        <v>3187801.7407407407</v>
      </c>
      <c r="F864" s="71">
        <f t="shared" si="26"/>
        <v>4.2901924256716164</v>
      </c>
      <c r="H864" s="38">
        <v>3187801</v>
      </c>
    </row>
    <row r="865" spans="1:8">
      <c r="A865">
        <v>864</v>
      </c>
      <c r="B865">
        <v>746496</v>
      </c>
      <c r="D865">
        <v>863</v>
      </c>
      <c r="E865" s="72">
        <f t="shared" si="27"/>
        <v>3195239.1851851852</v>
      </c>
      <c r="F865" s="71">
        <f t="shared" si="26"/>
        <v>4.290241920897869</v>
      </c>
      <c r="H865" s="38">
        <v>3195239</v>
      </c>
    </row>
    <row r="866" spans="1:8">
      <c r="A866">
        <v>865</v>
      </c>
      <c r="B866">
        <v>748225</v>
      </c>
      <c r="D866">
        <v>864</v>
      </c>
      <c r="E866" s="72">
        <f t="shared" si="27"/>
        <v>3202685.2962962962</v>
      </c>
      <c r="F866" s="71">
        <f t="shared" si="26"/>
        <v>4.2902913026945839</v>
      </c>
      <c r="H866" s="38">
        <v>3202685</v>
      </c>
    </row>
    <row r="867" spans="1:8">
      <c r="A867">
        <v>866</v>
      </c>
      <c r="B867">
        <v>749956</v>
      </c>
      <c r="D867">
        <v>865</v>
      </c>
      <c r="E867" s="72">
        <f t="shared" si="27"/>
        <v>3210140.0740740737</v>
      </c>
      <c r="F867" s="71">
        <f t="shared" si="26"/>
        <v>4.2903405714511997</v>
      </c>
      <c r="H867" s="38">
        <v>3210140</v>
      </c>
    </row>
    <row r="868" spans="1:8">
      <c r="A868">
        <v>867</v>
      </c>
      <c r="B868">
        <v>751689</v>
      </c>
      <c r="D868">
        <v>866</v>
      </c>
      <c r="E868" s="72">
        <f t="shared" si="27"/>
        <v>3217603.5185185182</v>
      </c>
      <c r="F868" s="71">
        <f t="shared" si="26"/>
        <v>4.2903897275553744</v>
      </c>
      <c r="H868" s="38">
        <v>3217603</v>
      </c>
    </row>
    <row r="869" spans="1:8">
      <c r="A869">
        <v>868</v>
      </c>
      <c r="B869">
        <v>753424</v>
      </c>
      <c r="D869">
        <v>867</v>
      </c>
      <c r="E869" s="72">
        <f t="shared" si="27"/>
        <v>3225075.6296296292</v>
      </c>
      <c r="F869" s="71">
        <f t="shared" si="26"/>
        <v>4.2904387713929957</v>
      </c>
      <c r="H869" s="38">
        <v>3225075</v>
      </c>
    </row>
    <row r="870" spans="1:8">
      <c r="A870">
        <v>869</v>
      </c>
      <c r="B870">
        <v>755161</v>
      </c>
      <c r="D870">
        <v>868</v>
      </c>
      <c r="E870" s="72">
        <f t="shared" si="27"/>
        <v>3232556.4074074072</v>
      </c>
      <c r="F870" s="71">
        <f t="shared" si="26"/>
        <v>4.290487703348191</v>
      </c>
      <c r="H870" s="38">
        <v>3232556</v>
      </c>
    </row>
    <row r="871" spans="1:8">
      <c r="A871">
        <v>870</v>
      </c>
      <c r="B871">
        <v>756900</v>
      </c>
      <c r="D871">
        <v>869</v>
      </c>
      <c r="E871" s="72">
        <f t="shared" si="27"/>
        <v>3240045.8518518517</v>
      </c>
      <c r="F871" s="71">
        <f t="shared" si="26"/>
        <v>4.2905365238033371</v>
      </c>
      <c r="H871" s="38">
        <v>3240045</v>
      </c>
    </row>
    <row r="872" spans="1:8">
      <c r="A872">
        <v>871</v>
      </c>
      <c r="B872">
        <v>758641</v>
      </c>
      <c r="D872">
        <v>870</v>
      </c>
      <c r="E872" s="72">
        <f t="shared" si="27"/>
        <v>3247543.9629629627</v>
      </c>
      <c r="F872" s="71">
        <f t="shared" si="26"/>
        <v>4.2905852331390708</v>
      </c>
      <c r="H872" s="38">
        <v>3247543</v>
      </c>
    </row>
    <row r="873" spans="1:8">
      <c r="A873">
        <v>872</v>
      </c>
      <c r="B873">
        <v>760384</v>
      </c>
      <c r="D873">
        <v>871</v>
      </c>
      <c r="E873" s="72">
        <f t="shared" si="27"/>
        <v>3255050.7407407407</v>
      </c>
      <c r="F873" s="71">
        <f t="shared" si="26"/>
        <v>4.2906338317342998</v>
      </c>
      <c r="H873" s="38">
        <v>3255050</v>
      </c>
    </row>
    <row r="874" spans="1:8">
      <c r="A874">
        <v>873</v>
      </c>
      <c r="B874">
        <v>762129</v>
      </c>
      <c r="D874">
        <v>872</v>
      </c>
      <c r="E874" s="72">
        <f t="shared" si="27"/>
        <v>3262566.1851851852</v>
      </c>
      <c r="F874" s="71">
        <f t="shared" si="26"/>
        <v>4.2906823199662085</v>
      </c>
      <c r="H874" s="38">
        <v>3262566</v>
      </c>
    </row>
    <row r="875" spans="1:8">
      <c r="A875">
        <v>874</v>
      </c>
      <c r="B875">
        <v>763876</v>
      </c>
      <c r="D875">
        <v>873</v>
      </c>
      <c r="E875" s="72">
        <f t="shared" si="27"/>
        <v>3270090.2962962962</v>
      </c>
      <c r="F875" s="71">
        <f t="shared" si="26"/>
        <v>4.2907306982102718</v>
      </c>
      <c r="H875" s="38">
        <v>3270090</v>
      </c>
    </row>
    <row r="876" spans="1:8">
      <c r="A876">
        <v>875</v>
      </c>
      <c r="B876">
        <v>765625</v>
      </c>
      <c r="D876">
        <v>874</v>
      </c>
      <c r="E876" s="72">
        <f t="shared" si="27"/>
        <v>3277623.0740740737</v>
      </c>
      <c r="F876" s="71">
        <f t="shared" si="26"/>
        <v>4.2907789668402643</v>
      </c>
      <c r="H876" s="38">
        <v>3277623</v>
      </c>
    </row>
    <row r="877" spans="1:8">
      <c r="A877">
        <v>876</v>
      </c>
      <c r="B877">
        <v>767376</v>
      </c>
      <c r="D877">
        <v>875</v>
      </c>
      <c r="E877" s="72">
        <f t="shared" si="27"/>
        <v>3285164.5185185182</v>
      </c>
      <c r="F877" s="71">
        <f t="shared" si="26"/>
        <v>4.2908271262282689</v>
      </c>
      <c r="H877" s="38">
        <v>3285164</v>
      </c>
    </row>
    <row r="878" spans="1:8">
      <c r="A878">
        <v>877</v>
      </c>
      <c r="B878">
        <v>769129</v>
      </c>
      <c r="D878">
        <v>876</v>
      </c>
      <c r="E878" s="72">
        <f t="shared" si="27"/>
        <v>3292714.6296296292</v>
      </c>
      <c r="F878" s="71">
        <f t="shared" si="26"/>
        <v>4.2908751767446844</v>
      </c>
      <c r="H878" s="38">
        <v>3292714</v>
      </c>
    </row>
    <row r="879" spans="1:8">
      <c r="A879">
        <v>878</v>
      </c>
      <c r="B879">
        <v>770884</v>
      </c>
      <c r="D879">
        <v>877</v>
      </c>
      <c r="E879" s="72">
        <f t="shared" si="27"/>
        <v>3300273.4074074072</v>
      </c>
      <c r="F879" s="71">
        <f t="shared" si="26"/>
        <v>4.2909231187582408</v>
      </c>
      <c r="H879" s="38">
        <v>3300273</v>
      </c>
    </row>
    <row r="880" spans="1:8">
      <c r="A880">
        <v>879</v>
      </c>
      <c r="B880">
        <v>772641</v>
      </c>
      <c r="D880">
        <v>878</v>
      </c>
      <c r="E880" s="72">
        <f t="shared" si="27"/>
        <v>3307840.8518518517</v>
      </c>
      <c r="F880" s="71">
        <f t="shared" si="26"/>
        <v>4.2909709526360018</v>
      </c>
      <c r="H880" s="38">
        <v>3307840</v>
      </c>
    </row>
    <row r="881" spans="1:8">
      <c r="A881">
        <v>880</v>
      </c>
      <c r="B881">
        <v>774400</v>
      </c>
      <c r="D881">
        <v>879</v>
      </c>
      <c r="E881" s="72">
        <f t="shared" si="27"/>
        <v>3315416.9629629627</v>
      </c>
      <c r="F881" s="71">
        <f t="shared" si="26"/>
        <v>4.2910186787433782</v>
      </c>
      <c r="H881" s="38">
        <v>3315416</v>
      </c>
    </row>
    <row r="882" spans="1:8">
      <c r="A882">
        <v>881</v>
      </c>
      <c r="B882">
        <v>776161</v>
      </c>
      <c r="D882">
        <v>880</v>
      </c>
      <c r="E882" s="72">
        <f t="shared" si="27"/>
        <v>3323001.7407407407</v>
      </c>
      <c r="F882" s="71">
        <f t="shared" si="26"/>
        <v>4.2910662974441385</v>
      </c>
      <c r="H882" s="38">
        <v>3323001</v>
      </c>
    </row>
    <row r="883" spans="1:8">
      <c r="A883">
        <v>882</v>
      </c>
      <c r="B883">
        <v>777924</v>
      </c>
      <c r="D883">
        <v>881</v>
      </c>
      <c r="E883" s="72">
        <f t="shared" si="27"/>
        <v>3330595.1851851852</v>
      </c>
      <c r="F883" s="71">
        <f t="shared" si="26"/>
        <v>4.2911138091004126</v>
      </c>
      <c r="H883" s="38">
        <v>3330595</v>
      </c>
    </row>
    <row r="884" spans="1:8">
      <c r="A884">
        <v>883</v>
      </c>
      <c r="B884">
        <v>779689</v>
      </c>
      <c r="D884">
        <v>882</v>
      </c>
      <c r="E884" s="72">
        <f t="shared" si="27"/>
        <v>3338197.2962962962</v>
      </c>
      <c r="F884" s="71">
        <f t="shared" si="26"/>
        <v>4.2911612140727069</v>
      </c>
      <c r="H884" s="38">
        <v>3338197</v>
      </c>
    </row>
    <row r="885" spans="1:8">
      <c r="A885">
        <v>884</v>
      </c>
      <c r="B885">
        <v>781456</v>
      </c>
      <c r="D885">
        <v>883</v>
      </c>
      <c r="E885" s="72">
        <f t="shared" si="27"/>
        <v>3345808.0740740737</v>
      </c>
      <c r="F885" s="71">
        <f t="shared" si="26"/>
        <v>4.2912085127199093</v>
      </c>
      <c r="H885" s="38">
        <v>3345808</v>
      </c>
    </row>
    <row r="886" spans="1:8">
      <c r="A886">
        <v>885</v>
      </c>
      <c r="B886">
        <v>783225</v>
      </c>
      <c r="D886">
        <v>884</v>
      </c>
      <c r="E886" s="72">
        <f t="shared" si="27"/>
        <v>3353427.5185185182</v>
      </c>
      <c r="F886" s="71">
        <f t="shared" si="26"/>
        <v>4.2912557053993039</v>
      </c>
      <c r="H886" s="38">
        <v>3353427</v>
      </c>
    </row>
    <row r="887" spans="1:8">
      <c r="A887">
        <v>886</v>
      </c>
      <c r="B887">
        <v>784996</v>
      </c>
      <c r="D887">
        <v>885</v>
      </c>
      <c r="E887" s="72">
        <f t="shared" si="27"/>
        <v>3361055.6296296292</v>
      </c>
      <c r="F887" s="71">
        <f t="shared" si="26"/>
        <v>4.2913027924665696</v>
      </c>
      <c r="H887" s="38">
        <v>3361055</v>
      </c>
    </row>
    <row r="888" spans="1:8">
      <c r="A888">
        <v>887</v>
      </c>
      <c r="B888">
        <v>786769</v>
      </c>
      <c r="D888">
        <v>886</v>
      </c>
      <c r="E888" s="72">
        <f t="shared" si="27"/>
        <v>3368692.4074074072</v>
      </c>
      <c r="F888" s="71">
        <f t="shared" si="26"/>
        <v>4.291349774275802</v>
      </c>
      <c r="H888" s="38">
        <v>3368692</v>
      </c>
    </row>
    <row r="889" spans="1:8">
      <c r="A889">
        <v>888</v>
      </c>
      <c r="B889">
        <v>788544</v>
      </c>
      <c r="D889">
        <v>887</v>
      </c>
      <c r="E889" s="72">
        <f t="shared" si="27"/>
        <v>3376337.8518518517</v>
      </c>
      <c r="F889" s="71">
        <f t="shared" si="26"/>
        <v>4.2913966511795101</v>
      </c>
      <c r="H889" s="38">
        <v>3376337</v>
      </c>
    </row>
    <row r="890" spans="1:8">
      <c r="A890">
        <v>889</v>
      </c>
      <c r="B890">
        <v>790321</v>
      </c>
      <c r="D890">
        <v>888</v>
      </c>
      <c r="E890" s="72">
        <f t="shared" si="27"/>
        <v>3383991.9629629627</v>
      </c>
      <c r="F890" s="71">
        <f t="shared" si="26"/>
        <v>4.2914434235286336</v>
      </c>
      <c r="H890" s="38">
        <v>3383991</v>
      </c>
    </row>
    <row r="891" spans="1:8">
      <c r="A891">
        <v>890</v>
      </c>
      <c r="B891">
        <v>792100</v>
      </c>
      <c r="D891">
        <v>889</v>
      </c>
      <c r="E891" s="72">
        <f t="shared" si="27"/>
        <v>3391654.7407407407</v>
      </c>
      <c r="F891" s="71">
        <f t="shared" si="26"/>
        <v>4.2914900916725491</v>
      </c>
      <c r="H891" s="38">
        <v>3391654</v>
      </c>
    </row>
    <row r="892" spans="1:8">
      <c r="A892">
        <v>891</v>
      </c>
      <c r="B892">
        <v>793881</v>
      </c>
      <c r="D892">
        <v>890</v>
      </c>
      <c r="E892" s="72">
        <f t="shared" si="27"/>
        <v>3399326.1851851852</v>
      </c>
      <c r="F892" s="71">
        <f t="shared" si="26"/>
        <v>4.2915366559590771</v>
      </c>
      <c r="H892" s="38">
        <v>3399326</v>
      </c>
    </row>
    <row r="893" spans="1:8">
      <c r="A893">
        <v>892</v>
      </c>
      <c r="B893">
        <v>795664</v>
      </c>
      <c r="D893">
        <v>891</v>
      </c>
      <c r="E893" s="72">
        <f t="shared" si="27"/>
        <v>3407006.2962962962</v>
      </c>
      <c r="F893" s="71">
        <f t="shared" si="26"/>
        <v>4.2915831167344933</v>
      </c>
      <c r="H893" s="38">
        <v>3407006</v>
      </c>
    </row>
    <row r="894" spans="1:8">
      <c r="A894">
        <v>893</v>
      </c>
      <c r="B894">
        <v>797449</v>
      </c>
      <c r="D894">
        <v>892</v>
      </c>
      <c r="E894" s="72">
        <f t="shared" si="27"/>
        <v>3414695.0740740737</v>
      </c>
      <c r="F894" s="71">
        <f t="shared" si="26"/>
        <v>4.2916294743435337</v>
      </c>
      <c r="H894" s="38">
        <v>3414695</v>
      </c>
    </row>
    <row r="895" spans="1:8">
      <c r="A895">
        <v>894</v>
      </c>
      <c r="B895">
        <v>799236</v>
      </c>
      <c r="D895">
        <v>893</v>
      </c>
      <c r="E895" s="72">
        <f t="shared" si="27"/>
        <v>3422392.5185185182</v>
      </c>
      <c r="F895" s="71">
        <f t="shared" si="26"/>
        <v>4.291675729129409</v>
      </c>
      <c r="H895" s="38">
        <v>3422392</v>
      </c>
    </row>
    <row r="896" spans="1:8">
      <c r="A896">
        <v>895</v>
      </c>
      <c r="B896">
        <v>801025</v>
      </c>
      <c r="D896">
        <v>894</v>
      </c>
      <c r="E896" s="72">
        <f t="shared" si="27"/>
        <v>3430098.6296296292</v>
      </c>
      <c r="F896" s="71">
        <f t="shared" si="26"/>
        <v>4.2917218814338058</v>
      </c>
      <c r="H896" s="38">
        <v>3430098</v>
      </c>
    </row>
    <row r="897" spans="1:8">
      <c r="A897">
        <v>896</v>
      </c>
      <c r="B897">
        <v>802816</v>
      </c>
      <c r="D897">
        <v>895</v>
      </c>
      <c r="E897" s="72">
        <f t="shared" si="27"/>
        <v>3437813.4074074072</v>
      </c>
      <c r="F897" s="71">
        <f t="shared" si="26"/>
        <v>4.2917679315969002</v>
      </c>
      <c r="H897" s="38">
        <v>3437813</v>
      </c>
    </row>
    <row r="898" spans="1:8">
      <c r="A898">
        <v>897</v>
      </c>
      <c r="B898">
        <v>804609</v>
      </c>
      <c r="D898">
        <v>896</v>
      </c>
      <c r="E898" s="72">
        <f t="shared" si="27"/>
        <v>3445536.8518518517</v>
      </c>
      <c r="F898" s="71">
        <f t="shared" si="26"/>
        <v>4.2918138799573651</v>
      </c>
      <c r="H898" s="38">
        <v>3445536</v>
      </c>
    </row>
    <row r="899" spans="1:8">
      <c r="A899">
        <v>898</v>
      </c>
      <c r="B899">
        <v>806404</v>
      </c>
      <c r="D899">
        <v>897</v>
      </c>
      <c r="E899" s="72">
        <f t="shared" si="27"/>
        <v>3453268.9629629627</v>
      </c>
      <c r="F899" s="71">
        <f t="shared" ref="F899:F962" si="28">E899/B898</f>
        <v>4.2918597268523753</v>
      </c>
      <c r="H899" s="38">
        <v>3453268</v>
      </c>
    </row>
    <row r="900" spans="1:8">
      <c r="A900">
        <v>899</v>
      </c>
      <c r="B900">
        <v>808201</v>
      </c>
      <c r="D900">
        <v>898</v>
      </c>
      <c r="E900" s="72">
        <f t="shared" ref="E900:E963" si="29">40+(D899*D899)+(E899/1.3)</f>
        <v>3461009.7407407402</v>
      </c>
      <c r="F900" s="71">
        <f t="shared" si="28"/>
        <v>4.2919054726176213</v>
      </c>
      <c r="H900" s="38">
        <v>3461009</v>
      </c>
    </row>
    <row r="901" spans="1:8">
      <c r="A901">
        <v>900</v>
      </c>
      <c r="B901">
        <v>810000</v>
      </c>
      <c r="D901">
        <v>899</v>
      </c>
      <c r="E901" s="72">
        <f t="shared" si="29"/>
        <v>3468759.1851851847</v>
      </c>
      <c r="F901" s="71">
        <f t="shared" si="28"/>
        <v>4.2919511175873142</v>
      </c>
      <c r="H901" s="38">
        <v>3468759</v>
      </c>
    </row>
    <row r="902" spans="1:8">
      <c r="A902">
        <v>901</v>
      </c>
      <c r="B902">
        <v>811801</v>
      </c>
      <c r="D902" s="67">
        <v>900</v>
      </c>
      <c r="E902" s="72">
        <f t="shared" si="29"/>
        <v>3476517.2962962957</v>
      </c>
      <c r="F902" s="71">
        <f t="shared" si="28"/>
        <v>4.2919966620941921</v>
      </c>
      <c r="H902" s="38">
        <v>3476517</v>
      </c>
    </row>
    <row r="903" spans="1:8">
      <c r="A903">
        <v>902</v>
      </c>
      <c r="B903">
        <v>813604</v>
      </c>
      <c r="D903">
        <v>901</v>
      </c>
      <c r="E903" s="72">
        <f t="shared" si="29"/>
        <v>3484284.0740740737</v>
      </c>
      <c r="F903" s="71">
        <f t="shared" si="28"/>
        <v>4.2920421064695331</v>
      </c>
      <c r="H903" s="38">
        <v>3484284</v>
      </c>
    </row>
    <row r="904" spans="1:8">
      <c r="A904">
        <v>903</v>
      </c>
      <c r="B904">
        <v>815409</v>
      </c>
      <c r="D904">
        <v>902</v>
      </c>
      <c r="E904" s="72">
        <f t="shared" si="29"/>
        <v>3492059.5185185182</v>
      </c>
      <c r="F904" s="71">
        <f t="shared" si="28"/>
        <v>4.2920874510431588</v>
      </c>
      <c r="H904" s="38">
        <v>3492059</v>
      </c>
    </row>
    <row r="905" spans="1:8">
      <c r="A905">
        <v>904</v>
      </c>
      <c r="B905">
        <v>817216</v>
      </c>
      <c r="D905">
        <v>903</v>
      </c>
      <c r="E905" s="72">
        <f t="shared" si="29"/>
        <v>3499843.6296296292</v>
      </c>
      <c r="F905" s="71">
        <f t="shared" si="28"/>
        <v>4.2921326961434438</v>
      </c>
      <c r="H905" s="38">
        <v>3499843</v>
      </c>
    </row>
    <row r="906" spans="1:8">
      <c r="A906">
        <v>905</v>
      </c>
      <c r="B906">
        <v>819025</v>
      </c>
      <c r="D906">
        <v>904</v>
      </c>
      <c r="E906" s="72">
        <f t="shared" si="29"/>
        <v>3507636.4074074072</v>
      </c>
      <c r="F906" s="71">
        <f t="shared" si="28"/>
        <v>4.2921778420973249</v>
      </c>
      <c r="H906" s="38">
        <v>3507636</v>
      </c>
    </row>
    <row r="907" spans="1:8">
      <c r="A907">
        <v>906</v>
      </c>
      <c r="B907">
        <v>820836</v>
      </c>
      <c r="D907">
        <v>905</v>
      </c>
      <c r="E907" s="72">
        <f t="shared" si="29"/>
        <v>3515437.8518518517</v>
      </c>
      <c r="F907" s="71">
        <f t="shared" si="28"/>
        <v>4.292222889230306</v>
      </c>
      <c r="H907" s="38">
        <v>3515437</v>
      </c>
    </row>
    <row r="908" spans="1:8">
      <c r="A908">
        <v>907</v>
      </c>
      <c r="B908">
        <v>822649</v>
      </c>
      <c r="D908">
        <v>906</v>
      </c>
      <c r="E908" s="72">
        <f t="shared" si="29"/>
        <v>3523247.9629629627</v>
      </c>
      <c r="F908" s="71">
        <f t="shared" si="28"/>
        <v>4.2922678378664711</v>
      </c>
      <c r="H908" s="38">
        <v>3523247</v>
      </c>
    </row>
    <row r="909" spans="1:8">
      <c r="A909">
        <v>908</v>
      </c>
      <c r="B909">
        <v>824464</v>
      </c>
      <c r="D909">
        <v>907</v>
      </c>
      <c r="E909" s="72">
        <f t="shared" si="29"/>
        <v>3531066.7407407402</v>
      </c>
      <c r="F909" s="71">
        <f t="shared" si="28"/>
        <v>4.2923126883284857</v>
      </c>
      <c r="H909" s="38">
        <v>3531066</v>
      </c>
    </row>
    <row r="910" spans="1:8">
      <c r="A910">
        <v>909</v>
      </c>
      <c r="B910">
        <v>826281</v>
      </c>
      <c r="D910">
        <v>908</v>
      </c>
      <c r="E910" s="72">
        <f t="shared" si="29"/>
        <v>3538894.1851851847</v>
      </c>
      <c r="F910" s="71">
        <f t="shared" si="28"/>
        <v>4.2923574409376091</v>
      </c>
      <c r="H910" s="38">
        <v>3538894</v>
      </c>
    </row>
    <row r="911" spans="1:8">
      <c r="A911">
        <v>910</v>
      </c>
      <c r="B911">
        <v>828100</v>
      </c>
      <c r="D911">
        <v>909</v>
      </c>
      <c r="E911" s="72">
        <f t="shared" si="29"/>
        <v>3546730.2962962957</v>
      </c>
      <c r="F911" s="71">
        <f t="shared" si="28"/>
        <v>4.2924020960136993</v>
      </c>
      <c r="H911" s="38">
        <v>3546730</v>
      </c>
    </row>
    <row r="912" spans="1:8">
      <c r="A912">
        <v>911</v>
      </c>
      <c r="B912">
        <v>829921</v>
      </c>
      <c r="D912">
        <v>910</v>
      </c>
      <c r="E912" s="72">
        <f t="shared" si="29"/>
        <v>3554575.0740740737</v>
      </c>
      <c r="F912" s="71">
        <f t="shared" si="28"/>
        <v>4.2924466538752251</v>
      </c>
      <c r="H912" s="38">
        <v>3554575</v>
      </c>
    </row>
    <row r="913" spans="1:8">
      <c r="A913">
        <v>912</v>
      </c>
      <c r="B913">
        <v>831744</v>
      </c>
      <c r="D913">
        <v>911</v>
      </c>
      <c r="E913" s="72">
        <f t="shared" si="29"/>
        <v>3562428.5185185182</v>
      </c>
      <c r="F913" s="71">
        <f t="shared" si="28"/>
        <v>4.2924911148392653</v>
      </c>
      <c r="H913" s="38">
        <v>3562428</v>
      </c>
    </row>
    <row r="914" spans="1:8">
      <c r="A914">
        <v>913</v>
      </c>
      <c r="B914">
        <v>833569</v>
      </c>
      <c r="D914">
        <v>912</v>
      </c>
      <c r="E914" s="72">
        <f t="shared" si="29"/>
        <v>3570290.6296296292</v>
      </c>
      <c r="F914" s="71">
        <f t="shared" si="28"/>
        <v>4.2925354792215265</v>
      </c>
      <c r="H914" s="38">
        <v>3570290</v>
      </c>
    </row>
    <row r="915" spans="1:8">
      <c r="A915">
        <v>914</v>
      </c>
      <c r="B915">
        <v>835396</v>
      </c>
      <c r="D915">
        <v>913</v>
      </c>
      <c r="E915" s="72">
        <f t="shared" si="29"/>
        <v>3578161.4074074072</v>
      </c>
      <c r="F915" s="71">
        <f t="shared" si="28"/>
        <v>4.2925797473363421</v>
      </c>
      <c r="H915" s="38">
        <v>3578161</v>
      </c>
    </row>
    <row r="916" spans="1:8">
      <c r="A916">
        <v>915</v>
      </c>
      <c r="B916">
        <v>837225</v>
      </c>
      <c r="D916">
        <v>914</v>
      </c>
      <c r="E916" s="72">
        <f t="shared" si="29"/>
        <v>3586040.8518518517</v>
      </c>
      <c r="F916" s="71">
        <f t="shared" si="28"/>
        <v>4.292623919496684</v>
      </c>
      <c r="H916" s="38">
        <v>3586040</v>
      </c>
    </row>
    <row r="917" spans="1:8">
      <c r="A917">
        <v>916</v>
      </c>
      <c r="B917">
        <v>839056</v>
      </c>
      <c r="D917">
        <v>915</v>
      </c>
      <c r="E917" s="72">
        <f t="shared" si="29"/>
        <v>3593928.9629629627</v>
      </c>
      <c r="F917" s="71">
        <f t="shared" si="28"/>
        <v>4.2926679960141687</v>
      </c>
      <c r="H917" s="38">
        <v>3593928</v>
      </c>
    </row>
    <row r="918" spans="1:8">
      <c r="A918">
        <v>917</v>
      </c>
      <c r="B918">
        <v>840889</v>
      </c>
      <c r="D918">
        <v>916</v>
      </c>
      <c r="E918" s="72">
        <f t="shared" si="29"/>
        <v>3601825.7407407402</v>
      </c>
      <c r="F918" s="71">
        <f t="shared" si="28"/>
        <v>4.2927119771990672</v>
      </c>
      <c r="H918" s="38">
        <v>3601825</v>
      </c>
    </row>
    <row r="919" spans="1:8">
      <c r="A919">
        <v>918</v>
      </c>
      <c r="B919">
        <v>842724</v>
      </c>
      <c r="D919">
        <v>917</v>
      </c>
      <c r="E919" s="72">
        <f t="shared" si="29"/>
        <v>3609731.1851851847</v>
      </c>
      <c r="F919" s="71">
        <f t="shared" si="28"/>
        <v>4.2927558633603065</v>
      </c>
      <c r="H919" s="38">
        <v>3609731</v>
      </c>
    </row>
    <row r="920" spans="1:8">
      <c r="A920">
        <v>919</v>
      </c>
      <c r="B920">
        <v>844561</v>
      </c>
      <c r="D920">
        <v>918</v>
      </c>
      <c r="E920" s="72">
        <f t="shared" si="29"/>
        <v>3617645.2962962957</v>
      </c>
      <c r="F920" s="71">
        <f t="shared" si="28"/>
        <v>4.2927996548054832</v>
      </c>
      <c r="H920" s="38">
        <v>3617645</v>
      </c>
    </row>
    <row r="921" spans="1:8">
      <c r="A921">
        <v>920</v>
      </c>
      <c r="B921">
        <v>846400</v>
      </c>
      <c r="D921">
        <v>919</v>
      </c>
      <c r="E921" s="72">
        <f t="shared" si="29"/>
        <v>3625568.0740740737</v>
      </c>
      <c r="F921" s="71">
        <f t="shared" si="28"/>
        <v>4.2928433518408662</v>
      </c>
      <c r="H921" s="38">
        <v>3625568</v>
      </c>
    </row>
    <row r="922" spans="1:8">
      <c r="A922">
        <v>921</v>
      </c>
      <c r="B922">
        <v>848241</v>
      </c>
      <c r="D922">
        <v>920</v>
      </c>
      <c r="E922" s="72">
        <f t="shared" si="29"/>
        <v>3633499.5185185182</v>
      </c>
      <c r="F922" s="71">
        <f t="shared" si="28"/>
        <v>4.2928869547714061</v>
      </c>
      <c r="H922" s="38">
        <v>3633499</v>
      </c>
    </row>
    <row r="923" spans="1:8">
      <c r="A923">
        <v>922</v>
      </c>
      <c r="B923">
        <v>850084</v>
      </c>
      <c r="D923">
        <v>921</v>
      </c>
      <c r="E923" s="72">
        <f t="shared" si="29"/>
        <v>3641439.6296296292</v>
      </c>
      <c r="F923" s="71">
        <f t="shared" si="28"/>
        <v>4.292930463900742</v>
      </c>
      <c r="H923" s="38">
        <v>3641439</v>
      </c>
    </row>
    <row r="924" spans="1:8">
      <c r="A924">
        <v>923</v>
      </c>
      <c r="B924">
        <v>851929</v>
      </c>
      <c r="D924">
        <v>922</v>
      </c>
      <c r="E924" s="72">
        <f t="shared" si="29"/>
        <v>3649388.4074074072</v>
      </c>
      <c r="F924" s="71">
        <f t="shared" si="28"/>
        <v>4.2929738795312078</v>
      </c>
      <c r="H924" s="38">
        <v>3649388</v>
      </c>
    </row>
    <row r="925" spans="1:8">
      <c r="A925">
        <v>924</v>
      </c>
      <c r="B925">
        <v>853776</v>
      </c>
      <c r="D925">
        <v>923</v>
      </c>
      <c r="E925" s="72">
        <f t="shared" si="29"/>
        <v>3657345.8518518517</v>
      </c>
      <c r="F925" s="71">
        <f t="shared" si="28"/>
        <v>4.2930172019638393</v>
      </c>
      <c r="H925" s="38">
        <v>3657345</v>
      </c>
    </row>
    <row r="926" spans="1:8">
      <c r="A926">
        <v>925</v>
      </c>
      <c r="B926">
        <v>855625</v>
      </c>
      <c r="D926">
        <v>924</v>
      </c>
      <c r="E926" s="72">
        <f t="shared" si="29"/>
        <v>3665311.9629629627</v>
      </c>
      <c r="F926" s="71">
        <f t="shared" si="28"/>
        <v>4.2930604314983825</v>
      </c>
      <c r="H926" s="38">
        <v>3665311</v>
      </c>
    </row>
    <row r="927" spans="1:8">
      <c r="A927">
        <v>926</v>
      </c>
      <c r="B927">
        <v>857476</v>
      </c>
      <c r="D927">
        <v>925</v>
      </c>
      <c r="E927" s="72">
        <f t="shared" si="29"/>
        <v>3673286.7407407402</v>
      </c>
      <c r="F927" s="71">
        <f t="shared" si="28"/>
        <v>4.2931035684332972</v>
      </c>
      <c r="H927" s="38">
        <v>3673286</v>
      </c>
    </row>
    <row r="928" spans="1:8">
      <c r="A928">
        <v>927</v>
      </c>
      <c r="B928">
        <v>859329</v>
      </c>
      <c r="D928">
        <v>926</v>
      </c>
      <c r="E928" s="72">
        <f t="shared" si="29"/>
        <v>3681270.1851851847</v>
      </c>
      <c r="F928" s="71">
        <f t="shared" si="28"/>
        <v>4.2931466130657707</v>
      </c>
      <c r="H928" s="38">
        <v>3681270</v>
      </c>
    </row>
    <row r="929" spans="1:8">
      <c r="A929">
        <v>928</v>
      </c>
      <c r="B929">
        <v>861184</v>
      </c>
      <c r="D929">
        <v>927</v>
      </c>
      <c r="E929" s="72">
        <f t="shared" si="29"/>
        <v>3689262.2962962957</v>
      </c>
      <c r="F929" s="71">
        <f t="shared" si="28"/>
        <v>4.2931895656917147</v>
      </c>
      <c r="H929" s="38">
        <v>3689262</v>
      </c>
    </row>
    <row r="930" spans="1:8">
      <c r="A930">
        <v>929</v>
      </c>
      <c r="B930">
        <v>863041</v>
      </c>
      <c r="D930">
        <v>928</v>
      </c>
      <c r="E930" s="72">
        <f t="shared" si="29"/>
        <v>3697263.0740740737</v>
      </c>
      <c r="F930" s="71">
        <f t="shared" si="28"/>
        <v>4.2932324266057815</v>
      </c>
      <c r="H930" s="38">
        <v>3697263</v>
      </c>
    </row>
    <row r="931" spans="1:8">
      <c r="A931">
        <v>930</v>
      </c>
      <c r="B931">
        <v>864900</v>
      </c>
      <c r="D931">
        <v>929</v>
      </c>
      <c r="E931" s="72">
        <f t="shared" si="29"/>
        <v>3705272.5185185182</v>
      </c>
      <c r="F931" s="71">
        <f t="shared" si="28"/>
        <v>4.2932751961013649</v>
      </c>
      <c r="H931" s="38">
        <v>3705272</v>
      </c>
    </row>
    <row r="932" spans="1:8">
      <c r="A932">
        <v>931</v>
      </c>
      <c r="B932">
        <v>866761</v>
      </c>
      <c r="D932">
        <v>930</v>
      </c>
      <c r="E932" s="72">
        <f t="shared" si="29"/>
        <v>3713290.6296296292</v>
      </c>
      <c r="F932" s="71">
        <f t="shared" si="28"/>
        <v>4.293317874470608</v>
      </c>
      <c r="H932" s="38">
        <v>3713290</v>
      </c>
    </row>
    <row r="933" spans="1:8">
      <c r="A933">
        <v>932</v>
      </c>
      <c r="B933">
        <v>868624</v>
      </c>
      <c r="D933">
        <v>931</v>
      </c>
      <c r="E933" s="72">
        <f t="shared" si="29"/>
        <v>3721317.4074074072</v>
      </c>
      <c r="F933" s="71">
        <f t="shared" si="28"/>
        <v>4.2933604620044132</v>
      </c>
      <c r="H933" s="38">
        <v>3721317</v>
      </c>
    </row>
    <row r="934" spans="1:8">
      <c r="A934">
        <v>933</v>
      </c>
      <c r="B934">
        <v>870489</v>
      </c>
      <c r="D934">
        <v>932</v>
      </c>
      <c r="E934" s="72">
        <f t="shared" si="29"/>
        <v>3729352.8518518517</v>
      </c>
      <c r="F934" s="71">
        <f t="shared" si="28"/>
        <v>4.2934029589924432</v>
      </c>
      <c r="H934" s="38">
        <v>3729352</v>
      </c>
    </row>
    <row r="935" spans="1:8">
      <c r="A935">
        <v>934</v>
      </c>
      <c r="B935">
        <v>872356</v>
      </c>
      <c r="D935">
        <v>933</v>
      </c>
      <c r="E935" s="72">
        <f t="shared" si="29"/>
        <v>3737396.9629629627</v>
      </c>
      <c r="F935" s="71">
        <f t="shared" si="28"/>
        <v>4.2934453657231311</v>
      </c>
      <c r="H935" s="38">
        <v>3737396</v>
      </c>
    </row>
    <row r="936" spans="1:8">
      <c r="A936">
        <v>935</v>
      </c>
      <c r="B936">
        <v>874225</v>
      </c>
      <c r="D936">
        <v>934</v>
      </c>
      <c r="E936" s="72">
        <f t="shared" si="29"/>
        <v>3745449.7407407402</v>
      </c>
      <c r="F936" s="71">
        <f t="shared" si="28"/>
        <v>4.2934876824836881</v>
      </c>
      <c r="H936" s="38">
        <v>3745449</v>
      </c>
    </row>
    <row r="937" spans="1:8">
      <c r="A937">
        <v>936</v>
      </c>
      <c r="B937">
        <v>876096</v>
      </c>
      <c r="D937">
        <v>935</v>
      </c>
      <c r="E937" s="72">
        <f t="shared" si="29"/>
        <v>3753511.1851851847</v>
      </c>
      <c r="F937" s="71">
        <f t="shared" si="28"/>
        <v>4.2935299095601076</v>
      </c>
      <c r="H937" s="38">
        <v>3753511</v>
      </c>
    </row>
    <row r="938" spans="1:8">
      <c r="A938">
        <v>937</v>
      </c>
      <c r="B938">
        <v>877969</v>
      </c>
      <c r="D938">
        <v>936</v>
      </c>
      <c r="E938" s="72">
        <f t="shared" si="29"/>
        <v>3761581.2962962957</v>
      </c>
      <c r="F938" s="71">
        <f t="shared" si="28"/>
        <v>4.2935720472371699</v>
      </c>
      <c r="H938" s="38">
        <v>3761581</v>
      </c>
    </row>
    <row r="939" spans="1:8">
      <c r="A939">
        <v>938</v>
      </c>
      <c r="B939">
        <v>879844</v>
      </c>
      <c r="D939">
        <v>937</v>
      </c>
      <c r="E939" s="72">
        <f t="shared" si="29"/>
        <v>3769660.0740740737</v>
      </c>
      <c r="F939" s="71">
        <f t="shared" si="28"/>
        <v>4.2936140957984552</v>
      </c>
      <c r="H939" s="38">
        <v>3769660</v>
      </c>
    </row>
    <row r="940" spans="1:8">
      <c r="A940">
        <v>939</v>
      </c>
      <c r="B940">
        <v>881721</v>
      </c>
      <c r="D940">
        <v>938</v>
      </c>
      <c r="E940" s="72">
        <f t="shared" si="29"/>
        <v>3777747.5185185182</v>
      </c>
      <c r="F940" s="71">
        <f t="shared" si="28"/>
        <v>4.2936560555263412</v>
      </c>
      <c r="H940" s="38">
        <v>3777747</v>
      </c>
    </row>
    <row r="941" spans="1:8">
      <c r="A941">
        <v>940</v>
      </c>
      <c r="B941">
        <v>883600</v>
      </c>
      <c r="D941">
        <v>939</v>
      </c>
      <c r="E941" s="72">
        <f t="shared" si="29"/>
        <v>3785843.6296296292</v>
      </c>
      <c r="F941" s="71">
        <f t="shared" si="28"/>
        <v>4.2936979267020172</v>
      </c>
      <c r="H941" s="38">
        <v>3785843</v>
      </c>
    </row>
    <row r="942" spans="1:8">
      <c r="A942">
        <v>941</v>
      </c>
      <c r="B942">
        <v>885481</v>
      </c>
      <c r="D942" s="67">
        <v>940</v>
      </c>
      <c r="E942" s="72">
        <f t="shared" si="29"/>
        <v>3793948.4074074072</v>
      </c>
      <c r="F942" s="71">
        <f t="shared" si="28"/>
        <v>4.2937397096054859</v>
      </c>
      <c r="H942" s="38">
        <v>3793948</v>
      </c>
    </row>
    <row r="943" spans="1:8">
      <c r="A943">
        <v>942</v>
      </c>
      <c r="B943">
        <v>887364</v>
      </c>
      <c r="D943">
        <v>941</v>
      </c>
      <c r="E943" s="72">
        <f t="shared" si="29"/>
        <v>3802061.8518518517</v>
      </c>
      <c r="F943" s="71">
        <f t="shared" si="28"/>
        <v>4.2937814045155704</v>
      </c>
      <c r="H943" s="38">
        <v>3802061</v>
      </c>
    </row>
    <row r="944" spans="1:8">
      <c r="A944">
        <v>943</v>
      </c>
      <c r="B944">
        <v>889249</v>
      </c>
      <c r="D944">
        <v>942</v>
      </c>
      <c r="E944" s="72">
        <f t="shared" si="29"/>
        <v>3810183.9629629627</v>
      </c>
      <c r="F944" s="71">
        <f t="shared" si="28"/>
        <v>4.2938230117099216</v>
      </c>
      <c r="H944" s="38">
        <v>3810183</v>
      </c>
    </row>
    <row r="945" spans="1:8">
      <c r="A945">
        <v>944</v>
      </c>
      <c r="B945">
        <v>891136</v>
      </c>
      <c r="D945">
        <v>943</v>
      </c>
      <c r="E945" s="72">
        <f t="shared" si="29"/>
        <v>3818314.7407407402</v>
      </c>
      <c r="F945" s="71">
        <f t="shared" si="28"/>
        <v>4.2938645314650232</v>
      </c>
      <c r="H945" s="38">
        <v>3818314</v>
      </c>
    </row>
    <row r="946" spans="1:8">
      <c r="A946">
        <v>945</v>
      </c>
      <c r="B946">
        <v>893025</v>
      </c>
      <c r="D946">
        <v>944</v>
      </c>
      <c r="E946" s="72">
        <f t="shared" si="29"/>
        <v>3826454.1851851847</v>
      </c>
      <c r="F946" s="71">
        <f t="shared" si="28"/>
        <v>4.293905964056199</v>
      </c>
      <c r="H946" s="38">
        <v>3826454</v>
      </c>
    </row>
    <row r="947" spans="1:8">
      <c r="A947">
        <v>946</v>
      </c>
      <c r="B947">
        <v>894916</v>
      </c>
      <c r="D947">
        <v>945</v>
      </c>
      <c r="E947" s="72">
        <f t="shared" si="29"/>
        <v>3834602.2962962957</v>
      </c>
      <c r="F947" s="71">
        <f t="shared" si="28"/>
        <v>4.2939473097576171</v>
      </c>
      <c r="H947" s="38">
        <v>3834602</v>
      </c>
    </row>
    <row r="948" spans="1:8">
      <c r="A948">
        <v>947</v>
      </c>
      <c r="B948">
        <v>896809</v>
      </c>
      <c r="D948">
        <v>946</v>
      </c>
      <c r="E948" s="72">
        <f t="shared" si="29"/>
        <v>3842759.0740740737</v>
      </c>
      <c r="F948" s="71">
        <f t="shared" si="28"/>
        <v>4.2939885688422974</v>
      </c>
      <c r="H948" s="38">
        <v>3842759</v>
      </c>
    </row>
    <row r="949" spans="1:8">
      <c r="A949">
        <v>948</v>
      </c>
      <c r="B949">
        <v>898704</v>
      </c>
      <c r="D949">
        <v>947</v>
      </c>
      <c r="E949" s="72">
        <f t="shared" si="29"/>
        <v>3850924.5185185182</v>
      </c>
      <c r="F949" s="71">
        <f t="shared" si="28"/>
        <v>4.2940297415821185</v>
      </c>
      <c r="H949" s="38">
        <v>3850924</v>
      </c>
    </row>
    <row r="950" spans="1:8">
      <c r="A950">
        <v>949</v>
      </c>
      <c r="B950">
        <v>900601</v>
      </c>
      <c r="D950">
        <v>948</v>
      </c>
      <c r="E950" s="72">
        <f t="shared" si="29"/>
        <v>3859098.6296296292</v>
      </c>
      <c r="F950" s="71">
        <f t="shared" si="28"/>
        <v>4.2940708282478202</v>
      </c>
      <c r="H950" s="38">
        <v>3859098</v>
      </c>
    </row>
    <row r="951" spans="1:8">
      <c r="A951">
        <v>950</v>
      </c>
      <c r="B951">
        <v>902500</v>
      </c>
      <c r="D951">
        <v>949</v>
      </c>
      <c r="E951" s="72">
        <f t="shared" si="29"/>
        <v>3867281.4074074072</v>
      </c>
      <c r="F951" s="71">
        <f t="shared" si="28"/>
        <v>4.2941118291090143</v>
      </c>
      <c r="H951" s="38">
        <v>3867281</v>
      </c>
    </row>
    <row r="952" spans="1:8">
      <c r="A952">
        <v>951</v>
      </c>
      <c r="B952">
        <v>904401</v>
      </c>
      <c r="D952">
        <v>950</v>
      </c>
      <c r="E952" s="72">
        <f t="shared" si="29"/>
        <v>3875472.8518518517</v>
      </c>
      <c r="F952" s="71">
        <f t="shared" si="28"/>
        <v>4.2941527444341849</v>
      </c>
      <c r="H952" s="38">
        <v>3875472</v>
      </c>
    </row>
    <row r="953" spans="1:8">
      <c r="A953">
        <v>952</v>
      </c>
      <c r="B953">
        <v>906304</v>
      </c>
      <c r="D953">
        <v>951</v>
      </c>
      <c r="E953" s="72">
        <f t="shared" si="29"/>
        <v>3883672.9629629627</v>
      </c>
      <c r="F953" s="71">
        <f t="shared" si="28"/>
        <v>4.2941935744906994</v>
      </c>
      <c r="H953" s="38">
        <v>3883672</v>
      </c>
    </row>
    <row r="954" spans="1:8">
      <c r="A954">
        <v>953</v>
      </c>
      <c r="B954">
        <v>908209</v>
      </c>
      <c r="D954">
        <v>952</v>
      </c>
      <c r="E954" s="72">
        <f t="shared" si="29"/>
        <v>3891881.7407407402</v>
      </c>
      <c r="F954" s="71">
        <f t="shared" si="28"/>
        <v>4.2942343195448105</v>
      </c>
      <c r="H954" s="38">
        <v>3891881</v>
      </c>
    </row>
    <row r="955" spans="1:8">
      <c r="A955">
        <v>954</v>
      </c>
      <c r="B955">
        <v>910116</v>
      </c>
      <c r="D955">
        <v>953</v>
      </c>
      <c r="E955" s="72">
        <f t="shared" si="29"/>
        <v>3900099.1851851847</v>
      </c>
      <c r="F955" s="71">
        <f t="shared" si="28"/>
        <v>4.2942749798616671</v>
      </c>
      <c r="H955" s="38">
        <v>3900099</v>
      </c>
    </row>
    <row r="956" spans="1:8">
      <c r="A956">
        <v>955</v>
      </c>
      <c r="B956">
        <v>912025</v>
      </c>
      <c r="D956">
        <v>954</v>
      </c>
      <c r="E956" s="72">
        <f t="shared" si="29"/>
        <v>3908325.2962962957</v>
      </c>
      <c r="F956" s="71">
        <f t="shared" si="28"/>
        <v>4.2943155557053121</v>
      </c>
      <c r="H956" s="38">
        <v>3908325</v>
      </c>
    </row>
    <row r="957" spans="1:8">
      <c r="A957">
        <v>956</v>
      </c>
      <c r="B957">
        <v>913936</v>
      </c>
      <c r="D957">
        <v>955</v>
      </c>
      <c r="E957" s="72">
        <f t="shared" si="29"/>
        <v>3916560.0740740737</v>
      </c>
      <c r="F957" s="71">
        <f t="shared" si="28"/>
        <v>4.2943560473386952</v>
      </c>
      <c r="H957" s="38">
        <v>3916560</v>
      </c>
    </row>
    <row r="958" spans="1:8">
      <c r="A958">
        <v>957</v>
      </c>
      <c r="B958">
        <v>915849</v>
      </c>
      <c r="D958">
        <v>956</v>
      </c>
      <c r="E958" s="72">
        <f t="shared" si="29"/>
        <v>3924803.5185185182</v>
      </c>
      <c r="F958" s="71">
        <f t="shared" si="28"/>
        <v>4.2943964550236755</v>
      </c>
      <c r="H958" s="38">
        <v>3924803</v>
      </c>
    </row>
    <row r="959" spans="1:8">
      <c r="A959">
        <v>958</v>
      </c>
      <c r="B959">
        <v>917764</v>
      </c>
      <c r="D959">
        <v>957</v>
      </c>
      <c r="E959" s="72">
        <f t="shared" si="29"/>
        <v>3933055.6296296292</v>
      </c>
      <c r="F959" s="71">
        <f t="shared" si="28"/>
        <v>4.2944367790210274</v>
      </c>
      <c r="H959" s="38">
        <v>3933055</v>
      </c>
    </row>
    <row r="960" spans="1:8">
      <c r="A960">
        <v>959</v>
      </c>
      <c r="B960">
        <v>919681</v>
      </c>
      <c r="D960">
        <v>958</v>
      </c>
      <c r="E960" s="72">
        <f t="shared" si="29"/>
        <v>3941316.4074074072</v>
      </c>
      <c r="F960" s="71">
        <f t="shared" si="28"/>
        <v>4.2944770195904471</v>
      </c>
      <c r="H960" s="38">
        <v>3941316</v>
      </c>
    </row>
    <row r="961" spans="1:8">
      <c r="A961">
        <v>960</v>
      </c>
      <c r="B961">
        <v>921600</v>
      </c>
      <c r="D961">
        <v>959</v>
      </c>
      <c r="E961" s="72">
        <f t="shared" si="29"/>
        <v>3949585.8518518517</v>
      </c>
      <c r="F961" s="71">
        <f t="shared" si="28"/>
        <v>4.2945171769905564</v>
      </c>
      <c r="H961" s="38">
        <v>3949585</v>
      </c>
    </row>
    <row r="962" spans="1:8">
      <c r="A962">
        <v>961</v>
      </c>
      <c r="B962">
        <v>923521</v>
      </c>
      <c r="D962">
        <v>960</v>
      </c>
      <c r="E962" s="72">
        <f t="shared" si="29"/>
        <v>3957863.9629629627</v>
      </c>
      <c r="F962" s="71">
        <f t="shared" si="28"/>
        <v>4.294557251478909</v>
      </c>
      <c r="H962" s="38">
        <v>3957863</v>
      </c>
    </row>
    <row r="963" spans="1:8">
      <c r="A963">
        <v>962</v>
      </c>
      <c r="B963">
        <v>925444</v>
      </c>
      <c r="D963">
        <v>961</v>
      </c>
      <c r="E963" s="72">
        <f t="shared" si="29"/>
        <v>3966150.7407407402</v>
      </c>
      <c r="F963" s="71">
        <f t="shared" ref="F963:F1026" si="30">E963/B962</f>
        <v>4.2945972433119985</v>
      </c>
      <c r="H963" s="38">
        <v>3966150</v>
      </c>
    </row>
    <row r="964" spans="1:8">
      <c r="A964">
        <v>963</v>
      </c>
      <c r="B964">
        <v>927369</v>
      </c>
      <c r="D964">
        <v>962</v>
      </c>
      <c r="E964" s="72">
        <f t="shared" ref="E964:E1027" si="31">40+(D963*D963)+(E963/1.3)</f>
        <v>3974446.1851851847</v>
      </c>
      <c r="F964" s="71">
        <f t="shared" si="30"/>
        <v>4.2946371527452607</v>
      </c>
      <c r="H964" s="38">
        <v>3974446</v>
      </c>
    </row>
    <row r="965" spans="1:8">
      <c r="A965">
        <v>964</v>
      </c>
      <c r="B965">
        <v>929296</v>
      </c>
      <c r="D965">
        <v>963</v>
      </c>
      <c r="E965" s="72">
        <f t="shared" si="31"/>
        <v>3982750.2962962957</v>
      </c>
      <c r="F965" s="71">
        <f t="shared" si="30"/>
        <v>4.2946769800330786</v>
      </c>
      <c r="H965" s="38">
        <v>3982750</v>
      </c>
    </row>
    <row r="966" spans="1:8">
      <c r="A966">
        <v>965</v>
      </c>
      <c r="B966">
        <v>931225</v>
      </c>
      <c r="D966">
        <v>964</v>
      </c>
      <c r="E966" s="72">
        <f t="shared" si="31"/>
        <v>3991063.0740740737</v>
      </c>
      <c r="F966" s="71">
        <f t="shared" si="30"/>
        <v>4.294716725428791</v>
      </c>
      <c r="H966" s="38">
        <v>3991063</v>
      </c>
    </row>
    <row r="967" spans="1:8">
      <c r="A967">
        <v>966</v>
      </c>
      <c r="B967">
        <v>933156</v>
      </c>
      <c r="D967">
        <v>965</v>
      </c>
      <c r="E967" s="72">
        <f t="shared" si="31"/>
        <v>3999384.5185185182</v>
      </c>
      <c r="F967" s="71">
        <f t="shared" si="30"/>
        <v>4.2947563891846956</v>
      </c>
      <c r="H967" s="38">
        <v>3999384</v>
      </c>
    </row>
    <row r="968" spans="1:8">
      <c r="A968">
        <v>967</v>
      </c>
      <c r="B968">
        <v>935089</v>
      </c>
      <c r="D968">
        <v>966</v>
      </c>
      <c r="E968" s="72">
        <f t="shared" si="31"/>
        <v>4007714.6296296292</v>
      </c>
      <c r="F968" s="71">
        <f t="shared" si="30"/>
        <v>4.2947959715520545</v>
      </c>
      <c r="H968" s="38">
        <v>4007714</v>
      </c>
    </row>
    <row r="969" spans="1:8">
      <c r="A969">
        <v>968</v>
      </c>
      <c r="B969">
        <v>937024</v>
      </c>
      <c r="D969">
        <v>967</v>
      </c>
      <c r="E969" s="72">
        <f t="shared" si="31"/>
        <v>4016053.4074074072</v>
      </c>
      <c r="F969" s="71">
        <f t="shared" si="30"/>
        <v>4.2948354727811013</v>
      </c>
      <c r="H969" s="38">
        <v>4016053</v>
      </c>
    </row>
    <row r="970" spans="1:8">
      <c r="A970">
        <v>969</v>
      </c>
      <c r="B970">
        <v>938961</v>
      </c>
      <c r="D970">
        <v>968</v>
      </c>
      <c r="E970" s="72">
        <f t="shared" si="31"/>
        <v>4024400.8518518517</v>
      </c>
      <c r="F970" s="71">
        <f t="shared" si="30"/>
        <v>4.2948748931210421</v>
      </c>
      <c r="H970" s="38">
        <v>4024400</v>
      </c>
    </row>
    <row r="971" spans="1:8">
      <c r="A971">
        <v>970</v>
      </c>
      <c r="B971">
        <v>940900</v>
      </c>
      <c r="D971">
        <v>969</v>
      </c>
      <c r="E971" s="72">
        <f t="shared" si="31"/>
        <v>4032756.9629629627</v>
      </c>
      <c r="F971" s="71">
        <f t="shared" si="30"/>
        <v>4.2949142328200667</v>
      </c>
      <c r="H971" s="38">
        <v>4032756</v>
      </c>
    </row>
    <row r="972" spans="1:8">
      <c r="A972">
        <v>971</v>
      </c>
      <c r="B972">
        <v>942841</v>
      </c>
      <c r="D972">
        <v>970</v>
      </c>
      <c r="E972" s="72">
        <f t="shared" si="31"/>
        <v>4041121.7407407402</v>
      </c>
      <c r="F972" s="71">
        <f t="shared" si="30"/>
        <v>4.294953492125348</v>
      </c>
      <c r="H972" s="38">
        <v>4041121</v>
      </c>
    </row>
    <row r="973" spans="1:8">
      <c r="A973">
        <v>972</v>
      </c>
      <c r="B973">
        <v>944784</v>
      </c>
      <c r="D973">
        <v>971</v>
      </c>
      <c r="E973" s="72">
        <f t="shared" si="31"/>
        <v>4049495.1851851847</v>
      </c>
      <c r="F973" s="71">
        <f t="shared" si="30"/>
        <v>4.2949926712830528</v>
      </c>
      <c r="H973" s="38">
        <v>4049495</v>
      </c>
    </row>
    <row r="974" spans="1:8">
      <c r="A974">
        <v>973</v>
      </c>
      <c r="B974">
        <v>946729</v>
      </c>
      <c r="D974">
        <v>972</v>
      </c>
      <c r="E974" s="72">
        <f t="shared" si="31"/>
        <v>4057877.2962962957</v>
      </c>
      <c r="F974" s="71">
        <f t="shared" si="30"/>
        <v>4.2950317705383405</v>
      </c>
      <c r="H974" s="38">
        <v>4057877</v>
      </c>
    </row>
    <row r="975" spans="1:8">
      <c r="A975">
        <v>974</v>
      </c>
      <c r="B975">
        <v>948676</v>
      </c>
      <c r="D975">
        <v>973</v>
      </c>
      <c r="E975" s="72">
        <f t="shared" si="31"/>
        <v>4066268.0740740737</v>
      </c>
      <c r="F975" s="71">
        <f t="shared" si="30"/>
        <v>4.2950707901353748</v>
      </c>
      <c r="H975" s="38">
        <v>4066268</v>
      </c>
    </row>
    <row r="976" spans="1:8">
      <c r="A976">
        <v>975</v>
      </c>
      <c r="B976">
        <v>950625</v>
      </c>
      <c r="D976">
        <v>974</v>
      </c>
      <c r="E976" s="72">
        <f t="shared" si="31"/>
        <v>4074667.5185185182</v>
      </c>
      <c r="F976" s="71">
        <f t="shared" si="30"/>
        <v>4.2951097303173249</v>
      </c>
      <c r="H976" s="38">
        <v>4074667</v>
      </c>
    </row>
    <row r="977" spans="1:8">
      <c r="A977">
        <v>976</v>
      </c>
      <c r="B977">
        <v>952576</v>
      </c>
      <c r="D977">
        <v>975</v>
      </c>
      <c r="E977" s="72">
        <f t="shared" si="31"/>
        <v>4083075.6296296292</v>
      </c>
      <c r="F977" s="71">
        <f t="shared" si="30"/>
        <v>4.2951485913263685</v>
      </c>
      <c r="H977" s="38">
        <v>4083075</v>
      </c>
    </row>
    <row r="978" spans="1:8">
      <c r="A978">
        <v>977</v>
      </c>
      <c r="B978">
        <v>954529</v>
      </c>
      <c r="D978">
        <v>976</v>
      </c>
      <c r="E978" s="72">
        <f t="shared" si="31"/>
        <v>4091492.4074074072</v>
      </c>
      <c r="F978" s="71">
        <f t="shared" si="30"/>
        <v>4.2951873734037047</v>
      </c>
      <c r="H978" s="38">
        <v>4091492</v>
      </c>
    </row>
    <row r="979" spans="1:8">
      <c r="A979">
        <v>978</v>
      </c>
      <c r="B979">
        <v>956484</v>
      </c>
      <c r="D979">
        <v>977</v>
      </c>
      <c r="E979" s="72">
        <f t="shared" si="31"/>
        <v>4099917.8518518517</v>
      </c>
      <c r="F979" s="71">
        <f t="shared" si="30"/>
        <v>4.2952260767895494</v>
      </c>
      <c r="H979" s="38">
        <v>4099917</v>
      </c>
    </row>
    <row r="980" spans="1:8">
      <c r="A980">
        <v>979</v>
      </c>
      <c r="B980">
        <v>958441</v>
      </c>
      <c r="D980">
        <v>978</v>
      </c>
      <c r="E980" s="72">
        <f t="shared" si="31"/>
        <v>4108351.9629629627</v>
      </c>
      <c r="F980" s="71">
        <f t="shared" si="30"/>
        <v>4.2952647017231476</v>
      </c>
      <c r="H980" s="38">
        <v>4108351</v>
      </c>
    </row>
    <row r="981" spans="1:8">
      <c r="A981">
        <v>980</v>
      </c>
      <c r="B981">
        <v>960400</v>
      </c>
      <c r="D981">
        <v>979</v>
      </c>
      <c r="E981" s="72">
        <f t="shared" si="31"/>
        <v>4116794.7407407402</v>
      </c>
      <c r="F981" s="71">
        <f t="shared" si="30"/>
        <v>4.2953032484427736</v>
      </c>
      <c r="H981" s="38">
        <v>4116794</v>
      </c>
    </row>
    <row r="982" spans="1:8">
      <c r="A982">
        <v>981</v>
      </c>
      <c r="B982">
        <v>962361</v>
      </c>
      <c r="D982" s="67">
        <v>980</v>
      </c>
      <c r="E982" s="72">
        <f t="shared" si="31"/>
        <v>4125246.1851851847</v>
      </c>
      <c r="F982" s="71">
        <f t="shared" si="30"/>
        <v>4.2953417171857398</v>
      </c>
      <c r="H982" s="38">
        <v>4125246</v>
      </c>
    </row>
    <row r="983" spans="1:8">
      <c r="A983">
        <v>982</v>
      </c>
      <c r="B983">
        <v>964324</v>
      </c>
      <c r="D983">
        <v>981</v>
      </c>
      <c r="E983" s="72">
        <f t="shared" si="31"/>
        <v>4133706.2962962957</v>
      </c>
      <c r="F983" s="71">
        <f t="shared" si="30"/>
        <v>4.2953801081883984</v>
      </c>
      <c r="H983" s="38">
        <v>4133706</v>
      </c>
    </row>
    <row r="984" spans="1:8">
      <c r="A984">
        <v>983</v>
      </c>
      <c r="B984">
        <v>966289</v>
      </c>
      <c r="D984">
        <v>982</v>
      </c>
      <c r="E984" s="72">
        <f t="shared" si="31"/>
        <v>4142175.0740740737</v>
      </c>
      <c r="F984" s="71">
        <f t="shared" si="30"/>
        <v>4.2954184216861488</v>
      </c>
      <c r="H984" s="38">
        <v>4142175</v>
      </c>
    </row>
    <row r="985" spans="1:8">
      <c r="A985">
        <v>984</v>
      </c>
      <c r="B985">
        <v>968256</v>
      </c>
      <c r="D985">
        <v>983</v>
      </c>
      <c r="E985" s="72">
        <f t="shared" si="31"/>
        <v>4150652.5185185182</v>
      </c>
      <c r="F985" s="71">
        <f t="shared" si="30"/>
        <v>4.2954566579134381</v>
      </c>
      <c r="H985" s="38">
        <v>4150652</v>
      </c>
    </row>
    <row r="986" spans="1:8">
      <c r="A986">
        <v>985</v>
      </c>
      <c r="B986">
        <v>970225</v>
      </c>
      <c r="D986">
        <v>984</v>
      </c>
      <c r="E986" s="72">
        <f t="shared" si="31"/>
        <v>4159138.6296296292</v>
      </c>
      <c r="F986" s="71">
        <f t="shared" si="30"/>
        <v>4.295494817103771</v>
      </c>
      <c r="H986" s="38">
        <v>4159138</v>
      </c>
    </row>
    <row r="987" spans="1:8">
      <c r="A987">
        <v>986</v>
      </c>
      <c r="B987">
        <v>972196</v>
      </c>
      <c r="D987">
        <v>985</v>
      </c>
      <c r="E987" s="72">
        <f t="shared" si="31"/>
        <v>4167633.4074074072</v>
      </c>
      <c r="F987" s="71">
        <f t="shared" si="30"/>
        <v>4.2955328994897135</v>
      </c>
      <c r="H987" s="38">
        <v>4167633</v>
      </c>
    </row>
    <row r="988" spans="1:8">
      <c r="A988">
        <v>987</v>
      </c>
      <c r="B988">
        <v>974169</v>
      </c>
      <c r="D988">
        <v>986</v>
      </c>
      <c r="E988" s="72">
        <f t="shared" si="31"/>
        <v>4176136.8518518517</v>
      </c>
      <c r="F988" s="71">
        <f t="shared" si="30"/>
        <v>4.2955709053028936</v>
      </c>
      <c r="H988" s="38">
        <v>4176136</v>
      </c>
    </row>
    <row r="989" spans="1:8">
      <c r="A989">
        <v>988</v>
      </c>
      <c r="B989">
        <v>976144</v>
      </c>
      <c r="D989">
        <v>987</v>
      </c>
      <c r="E989" s="72">
        <f t="shared" si="31"/>
        <v>4184648.9629629627</v>
      </c>
      <c r="F989" s="71">
        <f t="shared" si="30"/>
        <v>4.2956088347740105</v>
      </c>
      <c r="H989" s="38">
        <v>4184648</v>
      </c>
    </row>
    <row r="990" spans="1:8">
      <c r="A990">
        <v>989</v>
      </c>
      <c r="B990">
        <v>978121</v>
      </c>
      <c r="D990">
        <v>988</v>
      </c>
      <c r="E990" s="72">
        <f t="shared" si="31"/>
        <v>4193169.7407407402</v>
      </c>
      <c r="F990" s="71">
        <f t="shared" si="30"/>
        <v>4.2956466881328375</v>
      </c>
      <c r="H990" s="38">
        <v>4193169</v>
      </c>
    </row>
    <row r="991" spans="1:8">
      <c r="A991">
        <v>990</v>
      </c>
      <c r="B991">
        <v>980100</v>
      </c>
      <c r="D991">
        <v>989</v>
      </c>
      <c r="E991" s="72">
        <f t="shared" si="31"/>
        <v>4201699.1851851847</v>
      </c>
      <c r="F991" s="71">
        <f t="shared" si="30"/>
        <v>4.2956844656082271</v>
      </c>
      <c r="H991" s="38">
        <v>4201699</v>
      </c>
    </row>
    <row r="992" spans="1:8">
      <c r="A992">
        <v>991</v>
      </c>
      <c r="B992">
        <v>982081</v>
      </c>
      <c r="D992">
        <v>990</v>
      </c>
      <c r="E992" s="72">
        <f t="shared" si="31"/>
        <v>4210237.2962962957</v>
      </c>
      <c r="F992" s="71">
        <f t="shared" si="30"/>
        <v>4.2957221674281154</v>
      </c>
      <c r="H992" s="38">
        <v>4210237</v>
      </c>
    </row>
    <row r="993" spans="1:8">
      <c r="A993">
        <v>992</v>
      </c>
      <c r="B993">
        <v>984064</v>
      </c>
      <c r="D993">
        <v>991</v>
      </c>
      <c r="E993" s="72">
        <f t="shared" si="31"/>
        <v>4218784.0740740737</v>
      </c>
      <c r="F993" s="71">
        <f t="shared" si="30"/>
        <v>4.295759793819526</v>
      </c>
      <c r="H993" s="38">
        <v>4218784</v>
      </c>
    </row>
    <row r="994" spans="1:8">
      <c r="A994">
        <v>993</v>
      </c>
      <c r="B994">
        <v>986049</v>
      </c>
      <c r="D994">
        <v>992</v>
      </c>
      <c r="E994" s="72">
        <f t="shared" si="31"/>
        <v>4227339.5185185187</v>
      </c>
      <c r="F994" s="71">
        <f t="shared" si="30"/>
        <v>4.2957973450085749</v>
      </c>
      <c r="H994" s="38">
        <v>4227339</v>
      </c>
    </row>
    <row r="995" spans="1:8">
      <c r="A995">
        <v>994</v>
      </c>
      <c r="B995">
        <v>988036</v>
      </c>
      <c r="D995">
        <v>993</v>
      </c>
      <c r="E995" s="72">
        <f t="shared" si="31"/>
        <v>4235903.6296296297</v>
      </c>
      <c r="F995" s="71">
        <f t="shared" si="30"/>
        <v>4.2958348212204767</v>
      </c>
      <c r="H995" s="38">
        <v>4235903</v>
      </c>
    </row>
    <row r="996" spans="1:8">
      <c r="A996">
        <v>995</v>
      </c>
      <c r="B996">
        <v>990025</v>
      </c>
      <c r="D996">
        <v>994</v>
      </c>
      <c r="E996" s="72">
        <f t="shared" si="31"/>
        <v>4244476.4074074067</v>
      </c>
      <c r="F996" s="71">
        <f t="shared" si="30"/>
        <v>4.2958722226795452</v>
      </c>
      <c r="H996" s="38">
        <v>4244476</v>
      </c>
    </row>
    <row r="997" spans="1:8">
      <c r="A997">
        <v>996</v>
      </c>
      <c r="B997">
        <v>992016</v>
      </c>
      <c r="D997">
        <v>995</v>
      </c>
      <c r="E997" s="72">
        <f t="shared" si="31"/>
        <v>4253057.8518518507</v>
      </c>
      <c r="F997" s="71">
        <f t="shared" si="30"/>
        <v>4.2959095496092026</v>
      </c>
      <c r="H997" s="38">
        <v>4253057</v>
      </c>
    </row>
    <row r="998" spans="1:8">
      <c r="A998">
        <v>997</v>
      </c>
      <c r="B998">
        <v>994009</v>
      </c>
      <c r="D998">
        <v>996</v>
      </c>
      <c r="E998" s="72">
        <f t="shared" si="31"/>
        <v>4261647.9629629627</v>
      </c>
      <c r="F998" s="71">
        <f t="shared" si="30"/>
        <v>4.2959468022319829</v>
      </c>
      <c r="H998" s="38">
        <v>4261647</v>
      </c>
    </row>
    <row r="999" spans="1:8">
      <c r="A999">
        <v>998</v>
      </c>
      <c r="B999">
        <v>996004</v>
      </c>
      <c r="D999">
        <v>997</v>
      </c>
      <c r="E999" s="72">
        <f t="shared" si="31"/>
        <v>4270246.7407407407</v>
      </c>
      <c r="F999" s="71">
        <f t="shared" si="30"/>
        <v>4.295983980769531</v>
      </c>
      <c r="H999" s="38">
        <v>4270246</v>
      </c>
    </row>
    <row r="1000" spans="1:8">
      <c r="A1000">
        <v>999</v>
      </c>
      <c r="B1000">
        <v>998001</v>
      </c>
      <c r="D1000">
        <v>998</v>
      </c>
      <c r="E1000" s="72">
        <f t="shared" si="31"/>
        <v>4278854.1851851847</v>
      </c>
      <c r="F1000" s="71">
        <f t="shared" si="30"/>
        <v>4.2960210854426135</v>
      </c>
      <c r="H1000" s="38">
        <v>4278854</v>
      </c>
    </row>
    <row r="1001" spans="1:8">
      <c r="A1001">
        <v>1000</v>
      </c>
      <c r="B1001">
        <v>1000000</v>
      </c>
      <c r="D1001">
        <v>999</v>
      </c>
      <c r="E1001" s="72">
        <f t="shared" si="31"/>
        <v>4287470.2962962957</v>
      </c>
      <c r="F1001" s="71">
        <f t="shared" si="30"/>
        <v>4.2960581164711211</v>
      </c>
      <c r="H1001" s="38">
        <v>4287470</v>
      </c>
    </row>
    <row r="1002" spans="1:8">
      <c r="A1002">
        <v>1001</v>
      </c>
      <c r="B1002">
        <v>1002001</v>
      </c>
      <c r="D1002">
        <v>1000</v>
      </c>
      <c r="E1002" s="72">
        <f t="shared" si="31"/>
        <v>4296095.0740740737</v>
      </c>
      <c r="F1002" s="71">
        <f t="shared" si="30"/>
        <v>4.2960950740740733</v>
      </c>
      <c r="H1002" s="38">
        <v>4296095</v>
      </c>
    </row>
    <row r="1003" spans="1:8">
      <c r="A1003">
        <v>1002</v>
      </c>
      <c r="B1003">
        <v>1004004</v>
      </c>
      <c r="D1003">
        <v>1001</v>
      </c>
      <c r="E1003" s="72">
        <f t="shared" si="31"/>
        <v>4304728.5185185187</v>
      </c>
      <c r="F1003" s="71">
        <f t="shared" si="30"/>
        <v>4.2961319584696209</v>
      </c>
      <c r="H1003" s="38">
        <v>4304728</v>
      </c>
    </row>
    <row r="1004" spans="1:8">
      <c r="A1004">
        <v>1003</v>
      </c>
      <c r="B1004">
        <v>1006009</v>
      </c>
      <c r="D1004">
        <v>1002</v>
      </c>
      <c r="E1004" s="72">
        <f t="shared" si="31"/>
        <v>4313370.6296296297</v>
      </c>
      <c r="F1004" s="71">
        <f t="shared" si="30"/>
        <v>4.2961687698750497</v>
      </c>
      <c r="H1004" s="38">
        <v>4313370</v>
      </c>
    </row>
    <row r="1005" spans="1:8">
      <c r="A1005">
        <v>1004</v>
      </c>
      <c r="B1005">
        <v>1008016</v>
      </c>
      <c r="D1005">
        <v>1003</v>
      </c>
      <c r="E1005" s="72">
        <f t="shared" si="31"/>
        <v>4322021.4074074067</v>
      </c>
      <c r="F1005" s="71">
        <f t="shared" si="30"/>
        <v>4.2962055085067892</v>
      </c>
      <c r="H1005" s="38">
        <v>4322021</v>
      </c>
    </row>
    <row r="1006" spans="1:8">
      <c r="A1006">
        <v>1005</v>
      </c>
      <c r="B1006">
        <v>1010025</v>
      </c>
      <c r="D1006">
        <v>1004</v>
      </c>
      <c r="E1006" s="72">
        <f t="shared" si="31"/>
        <v>4330680.8518518507</v>
      </c>
      <c r="F1006" s="71">
        <f t="shared" si="30"/>
        <v>4.2962421745804145</v>
      </c>
      <c r="H1006" s="38">
        <v>4330680</v>
      </c>
    </row>
    <row r="1007" spans="1:8">
      <c r="A1007">
        <v>1006</v>
      </c>
      <c r="B1007">
        <v>1012036</v>
      </c>
      <c r="D1007">
        <v>1005</v>
      </c>
      <c r="E1007" s="72">
        <f t="shared" si="31"/>
        <v>4339348.9629629627</v>
      </c>
      <c r="F1007" s="71">
        <f t="shared" si="30"/>
        <v>4.296278768310648</v>
      </c>
      <c r="H1007" s="38">
        <v>4339348</v>
      </c>
    </row>
    <row r="1008" spans="1:8">
      <c r="A1008">
        <v>1007</v>
      </c>
      <c r="B1008">
        <v>1014049</v>
      </c>
      <c r="D1008">
        <v>1006</v>
      </c>
      <c r="E1008" s="72">
        <f t="shared" si="31"/>
        <v>4348025.7407407407</v>
      </c>
      <c r="F1008" s="71">
        <f t="shared" si="30"/>
        <v>4.2963152899113677</v>
      </c>
      <c r="H1008" s="38">
        <v>4348025</v>
      </c>
    </row>
    <row r="1009" spans="1:8">
      <c r="A1009">
        <v>1008</v>
      </c>
      <c r="B1009">
        <v>1016064</v>
      </c>
      <c r="D1009">
        <v>1007</v>
      </c>
      <c r="E1009" s="72">
        <f t="shared" si="31"/>
        <v>4356711.1851851847</v>
      </c>
      <c r="F1009" s="71">
        <f t="shared" si="30"/>
        <v>4.2963517395956057</v>
      </c>
      <c r="H1009" s="38">
        <v>4356711</v>
      </c>
    </row>
    <row r="1010" spans="1:8">
      <c r="A1010">
        <v>1009</v>
      </c>
      <c r="B1010">
        <v>1018081</v>
      </c>
      <c r="D1010">
        <v>1008</v>
      </c>
      <c r="E1010" s="72">
        <f t="shared" si="31"/>
        <v>4365405.2962962957</v>
      </c>
      <c r="F1010" s="71">
        <f t="shared" si="30"/>
        <v>4.296388117575562</v>
      </c>
      <c r="H1010" s="38">
        <v>4365405</v>
      </c>
    </row>
    <row r="1011" spans="1:8">
      <c r="A1011">
        <v>1010</v>
      </c>
      <c r="B1011">
        <v>1020100</v>
      </c>
      <c r="D1011">
        <v>1009</v>
      </c>
      <c r="E1011" s="72">
        <f t="shared" si="31"/>
        <v>4374108.0740740737</v>
      </c>
      <c r="F1011" s="71">
        <f t="shared" si="30"/>
        <v>4.2964244240625975</v>
      </c>
      <c r="H1011" s="38">
        <v>4374108</v>
      </c>
    </row>
    <row r="1012" spans="1:8">
      <c r="A1012">
        <v>1011</v>
      </c>
      <c r="B1012">
        <v>1022121</v>
      </c>
      <c r="D1012">
        <v>1010</v>
      </c>
      <c r="E1012" s="72">
        <f t="shared" si="31"/>
        <v>4382819.5185185187</v>
      </c>
      <c r="F1012" s="71">
        <f t="shared" si="30"/>
        <v>4.2964606592672467</v>
      </c>
      <c r="H1012" s="38">
        <v>4382819</v>
      </c>
    </row>
    <row r="1013" spans="1:8">
      <c r="A1013">
        <v>1012</v>
      </c>
      <c r="B1013">
        <v>1024144</v>
      </c>
      <c r="D1013">
        <v>1011</v>
      </c>
      <c r="E1013" s="72">
        <f t="shared" si="31"/>
        <v>4391539.6296296297</v>
      </c>
      <c r="F1013" s="71">
        <f t="shared" si="30"/>
        <v>4.2964968233992158</v>
      </c>
      <c r="H1013" s="38">
        <v>4391539</v>
      </c>
    </row>
    <row r="1014" spans="1:8">
      <c r="A1014">
        <v>1013</v>
      </c>
      <c r="B1014">
        <v>1026169</v>
      </c>
      <c r="D1014">
        <v>1012</v>
      </c>
      <c r="E1014" s="72">
        <f t="shared" si="31"/>
        <v>4400268.4074074067</v>
      </c>
      <c r="F1014" s="71">
        <f t="shared" si="30"/>
        <v>4.2965329166673891</v>
      </c>
      <c r="H1014" s="38">
        <v>4400268</v>
      </c>
    </row>
    <row r="1015" spans="1:8">
      <c r="A1015">
        <v>1014</v>
      </c>
      <c r="B1015">
        <v>1028196</v>
      </c>
      <c r="D1015">
        <v>1013</v>
      </c>
      <c r="E1015" s="72">
        <f t="shared" si="31"/>
        <v>4409005.8518518507</v>
      </c>
      <c r="F1015" s="71">
        <f t="shared" si="30"/>
        <v>4.2965689392798367</v>
      </c>
      <c r="H1015" s="38">
        <v>4409005</v>
      </c>
    </row>
    <row r="1016" spans="1:8">
      <c r="A1016">
        <v>1015</v>
      </c>
      <c r="B1016">
        <v>1030225</v>
      </c>
      <c r="D1016">
        <v>1014</v>
      </c>
      <c r="E1016" s="72">
        <f t="shared" si="31"/>
        <v>4417751.9629629627</v>
      </c>
      <c r="F1016" s="71">
        <f t="shared" si="30"/>
        <v>4.2966048914438133</v>
      </c>
      <c r="H1016" s="38">
        <v>4417751</v>
      </c>
    </row>
    <row r="1017" spans="1:8">
      <c r="A1017">
        <v>1016</v>
      </c>
      <c r="B1017">
        <v>1032256</v>
      </c>
      <c r="D1017">
        <v>1015</v>
      </c>
      <c r="E1017" s="72">
        <f t="shared" si="31"/>
        <v>4426506.7407407407</v>
      </c>
      <c r="F1017" s="71">
        <f t="shared" si="30"/>
        <v>4.2966407733657608</v>
      </c>
      <c r="H1017" s="38">
        <v>4426506</v>
      </c>
    </row>
    <row r="1018" spans="1:8">
      <c r="A1018">
        <v>1017</v>
      </c>
      <c r="B1018">
        <v>1034289</v>
      </c>
      <c r="D1018">
        <v>1016</v>
      </c>
      <c r="E1018" s="72">
        <f t="shared" si="31"/>
        <v>4435270.1851851847</v>
      </c>
      <c r="F1018" s="71">
        <f t="shared" si="30"/>
        <v>4.2966765852513182</v>
      </c>
      <c r="H1018" s="38">
        <v>4435270</v>
      </c>
    </row>
    <row r="1019" spans="1:8">
      <c r="A1019">
        <v>1018</v>
      </c>
      <c r="B1019">
        <v>1036324</v>
      </c>
      <c r="D1019">
        <v>1017</v>
      </c>
      <c r="E1019" s="72">
        <f t="shared" si="31"/>
        <v>4444042.2962962957</v>
      </c>
      <c r="F1019" s="71">
        <f t="shared" si="30"/>
        <v>4.2967123273053236</v>
      </c>
      <c r="H1019" s="38">
        <v>4444042</v>
      </c>
    </row>
    <row r="1020" spans="1:8">
      <c r="A1020">
        <v>1019</v>
      </c>
      <c r="B1020">
        <v>1038361</v>
      </c>
      <c r="D1020">
        <v>1018</v>
      </c>
      <c r="E1020" s="72">
        <f t="shared" si="31"/>
        <v>4452823.0740740737</v>
      </c>
      <c r="F1020" s="71">
        <f t="shared" si="30"/>
        <v>4.2967479997318154</v>
      </c>
      <c r="H1020" s="38">
        <v>4452823</v>
      </c>
    </row>
    <row r="1021" spans="1:8">
      <c r="A1021">
        <v>1020</v>
      </c>
      <c r="B1021">
        <v>1040400</v>
      </c>
      <c r="D1021">
        <v>1019</v>
      </c>
      <c r="E1021" s="72">
        <f t="shared" si="31"/>
        <v>4461612.5185185187</v>
      </c>
      <c r="F1021" s="71">
        <f t="shared" si="30"/>
        <v>4.2967836027340383</v>
      </c>
      <c r="H1021" s="38">
        <v>4461612</v>
      </c>
    </row>
    <row r="1022" spans="1:8">
      <c r="A1022">
        <v>1021</v>
      </c>
      <c r="B1022">
        <v>1042441</v>
      </c>
      <c r="D1022" s="67">
        <v>1020</v>
      </c>
      <c r="E1022" s="72">
        <f t="shared" si="31"/>
        <v>4470410.6296296297</v>
      </c>
      <c r="F1022" s="71">
        <f t="shared" si="30"/>
        <v>4.2968191365144461</v>
      </c>
      <c r="H1022" s="38">
        <v>4470410</v>
      </c>
    </row>
    <row r="1023" spans="1:8">
      <c r="A1023">
        <v>1022</v>
      </c>
      <c r="B1023">
        <v>1044484</v>
      </c>
      <c r="D1023">
        <v>1021</v>
      </c>
      <c r="E1023" s="72">
        <f t="shared" si="31"/>
        <v>4479217.4074074067</v>
      </c>
      <c r="F1023" s="71">
        <f t="shared" si="30"/>
        <v>4.2968546012747071</v>
      </c>
      <c r="H1023" s="38">
        <v>4479217</v>
      </c>
    </row>
    <row r="1024" spans="1:8">
      <c r="A1024">
        <v>1023</v>
      </c>
      <c r="B1024">
        <v>1046529</v>
      </c>
      <c r="D1024">
        <v>1022</v>
      </c>
      <c r="E1024" s="72">
        <f t="shared" si="31"/>
        <v>4488032.8518518507</v>
      </c>
      <c r="F1024" s="71">
        <f t="shared" si="30"/>
        <v>4.2968899972157075</v>
      </c>
      <c r="H1024" s="38">
        <v>4488032</v>
      </c>
    </row>
    <row r="1025" spans="1:8">
      <c r="A1025">
        <v>1024</v>
      </c>
      <c r="B1025">
        <v>1048576</v>
      </c>
      <c r="D1025">
        <v>1023</v>
      </c>
      <c r="E1025" s="72">
        <f t="shared" si="31"/>
        <v>4496856.9629629627</v>
      </c>
      <c r="F1025" s="71">
        <f t="shared" si="30"/>
        <v>4.2969253245375549</v>
      </c>
      <c r="H1025" s="38">
        <v>4496856</v>
      </c>
    </row>
    <row r="1026" spans="1:8">
      <c r="A1026">
        <v>1025</v>
      </c>
      <c r="B1026">
        <v>1050625</v>
      </c>
      <c r="D1026">
        <v>1024</v>
      </c>
      <c r="E1026" s="72">
        <f t="shared" si="31"/>
        <v>4505689.7407407407</v>
      </c>
      <c r="F1026" s="71">
        <f t="shared" si="30"/>
        <v>4.2969605834395797</v>
      </c>
      <c r="H1026" s="38">
        <v>4505689</v>
      </c>
    </row>
    <row r="1027" spans="1:8">
      <c r="A1027">
        <v>1026</v>
      </c>
      <c r="B1027">
        <v>1052676</v>
      </c>
      <c r="D1027">
        <v>1025</v>
      </c>
      <c r="E1027" s="72">
        <f t="shared" si="31"/>
        <v>4514531.1851851847</v>
      </c>
      <c r="F1027" s="71">
        <f t="shared" ref="F1027:F1090" si="32">E1027/B1026</f>
        <v>4.2969957741203419</v>
      </c>
      <c r="H1027" s="38">
        <v>4514531</v>
      </c>
    </row>
    <row r="1028" spans="1:8">
      <c r="A1028">
        <v>1027</v>
      </c>
      <c r="B1028">
        <v>1054729</v>
      </c>
      <c r="D1028">
        <v>1026</v>
      </c>
      <c r="E1028" s="72">
        <f t="shared" ref="E1028:E1091" si="33">40+(D1027*D1027)+(E1027/1.3)</f>
        <v>4523381.2962962957</v>
      </c>
      <c r="F1028" s="71">
        <f t="shared" si="32"/>
        <v>4.2970308967776365</v>
      </c>
      <c r="H1028" s="38">
        <v>4523381</v>
      </c>
    </row>
    <row r="1029" spans="1:8">
      <c r="A1029">
        <v>1028</v>
      </c>
      <c r="B1029">
        <v>1056784</v>
      </c>
      <c r="D1029">
        <v>1027</v>
      </c>
      <c r="E1029" s="72">
        <f t="shared" si="33"/>
        <v>4532240.0740740737</v>
      </c>
      <c r="F1029" s="71">
        <f t="shared" si="32"/>
        <v>4.2970659516084924</v>
      </c>
      <c r="H1029" s="38">
        <v>4532240</v>
      </c>
    </row>
    <row r="1030" spans="1:8">
      <c r="A1030">
        <v>1029</v>
      </c>
      <c r="B1030">
        <v>1058841</v>
      </c>
      <c r="D1030">
        <v>1028</v>
      </c>
      <c r="E1030" s="72">
        <f t="shared" si="33"/>
        <v>4541107.5185185187</v>
      </c>
      <c r="F1030" s="71">
        <f t="shared" si="32"/>
        <v>4.2971009388091783</v>
      </c>
      <c r="H1030" s="38">
        <v>4541107</v>
      </c>
    </row>
    <row r="1031" spans="1:8">
      <c r="A1031">
        <v>1030</v>
      </c>
      <c r="B1031">
        <v>1060900</v>
      </c>
      <c r="D1031">
        <v>1029</v>
      </c>
      <c r="E1031" s="72">
        <f t="shared" si="33"/>
        <v>4549983.6296296297</v>
      </c>
      <c r="F1031" s="71">
        <f t="shared" si="32"/>
        <v>4.2971358585752064</v>
      </c>
      <c r="H1031" s="38">
        <v>4549983</v>
      </c>
    </row>
    <row r="1032" spans="1:8">
      <c r="A1032">
        <v>1031</v>
      </c>
      <c r="B1032">
        <v>1062961</v>
      </c>
      <c r="D1032">
        <v>1030</v>
      </c>
      <c r="E1032" s="72">
        <f t="shared" si="33"/>
        <v>4558868.4074074067</v>
      </c>
      <c r="F1032" s="71">
        <f t="shared" si="32"/>
        <v>4.2971707111013355</v>
      </c>
      <c r="H1032" s="38">
        <v>4558868</v>
      </c>
    </row>
    <row r="1033" spans="1:8">
      <c r="A1033">
        <v>1032</v>
      </c>
      <c r="B1033">
        <v>1065024</v>
      </c>
      <c r="D1033">
        <v>1031</v>
      </c>
      <c r="E1033" s="72">
        <f t="shared" si="33"/>
        <v>4567761.8518518507</v>
      </c>
      <c r="F1033" s="71">
        <f t="shared" si="32"/>
        <v>4.2972054965815776</v>
      </c>
      <c r="H1033" s="38">
        <v>4567761</v>
      </c>
    </row>
    <row r="1034" spans="1:8">
      <c r="A1034">
        <v>1033</v>
      </c>
      <c r="B1034">
        <v>1067089</v>
      </c>
      <c r="D1034">
        <v>1032</v>
      </c>
      <c r="E1034" s="72">
        <f t="shared" si="33"/>
        <v>4576663.9629629627</v>
      </c>
      <c r="F1034" s="71">
        <f t="shared" si="32"/>
        <v>4.2972402152091993</v>
      </c>
      <c r="H1034" s="38">
        <v>4576663</v>
      </c>
    </row>
    <row r="1035" spans="1:8">
      <c r="A1035">
        <v>1034</v>
      </c>
      <c r="B1035">
        <v>1069156</v>
      </c>
      <c r="D1035">
        <v>1033</v>
      </c>
      <c r="E1035" s="72">
        <f t="shared" si="33"/>
        <v>4585574.7407407407</v>
      </c>
      <c r="F1035" s="71">
        <f t="shared" si="32"/>
        <v>4.2972748671767214</v>
      </c>
      <c r="H1035" s="38">
        <v>4585574</v>
      </c>
    </row>
    <row r="1036" spans="1:8">
      <c r="A1036">
        <v>1035</v>
      </c>
      <c r="B1036">
        <v>1071225</v>
      </c>
      <c r="D1036">
        <v>1034</v>
      </c>
      <c r="E1036" s="72">
        <f t="shared" si="33"/>
        <v>4594494.1851851847</v>
      </c>
      <c r="F1036" s="71">
        <f t="shared" si="32"/>
        <v>4.2973094526759281</v>
      </c>
      <c r="H1036" s="38">
        <v>4594494</v>
      </c>
    </row>
    <row r="1037" spans="1:8">
      <c r="A1037">
        <v>1036</v>
      </c>
      <c r="B1037">
        <v>1073296</v>
      </c>
      <c r="D1037">
        <v>1035</v>
      </c>
      <c r="E1037" s="72">
        <f t="shared" si="33"/>
        <v>4603422.2962962957</v>
      </c>
      <c r="F1037" s="71">
        <f t="shared" si="32"/>
        <v>4.2973439718978703</v>
      </c>
      <c r="H1037" s="38">
        <v>4603422</v>
      </c>
    </row>
    <row r="1038" spans="1:8">
      <c r="A1038">
        <v>1037</v>
      </c>
      <c r="B1038">
        <v>1075369</v>
      </c>
      <c r="D1038">
        <v>1036</v>
      </c>
      <c r="E1038" s="72">
        <f t="shared" si="33"/>
        <v>4612359.0740740737</v>
      </c>
      <c r="F1038" s="71">
        <f t="shared" si="32"/>
        <v>4.297378425032865</v>
      </c>
      <c r="H1038" s="38">
        <v>4612359</v>
      </c>
    </row>
    <row r="1039" spans="1:8">
      <c r="A1039">
        <v>1038</v>
      </c>
      <c r="B1039">
        <v>1077444</v>
      </c>
      <c r="D1039">
        <v>1037</v>
      </c>
      <c r="E1039" s="72">
        <f t="shared" si="33"/>
        <v>4621304.5185185187</v>
      </c>
      <c r="F1039" s="71">
        <f t="shared" si="32"/>
        <v>4.2974128122705029</v>
      </c>
      <c r="H1039" s="38">
        <v>4621304</v>
      </c>
    </row>
    <row r="1040" spans="1:8">
      <c r="A1040">
        <v>1039</v>
      </c>
      <c r="B1040">
        <v>1079521</v>
      </c>
      <c r="D1040">
        <v>1038</v>
      </c>
      <c r="E1040" s="72">
        <f t="shared" si="33"/>
        <v>4630258.6296296297</v>
      </c>
      <c r="F1040" s="71">
        <f t="shared" si="32"/>
        <v>4.2974471337996496</v>
      </c>
      <c r="H1040" s="38">
        <v>4630258</v>
      </c>
    </row>
    <row r="1041" spans="1:8">
      <c r="A1041">
        <v>1040</v>
      </c>
      <c r="B1041">
        <v>1081600</v>
      </c>
      <c r="D1041">
        <v>1039</v>
      </c>
      <c r="E1041" s="72">
        <f t="shared" si="33"/>
        <v>4639221.4074074067</v>
      </c>
      <c r="F1041" s="71">
        <f t="shared" si="32"/>
        <v>4.297481389808449</v>
      </c>
      <c r="H1041" s="38">
        <v>4639221</v>
      </c>
    </row>
    <row r="1042" spans="1:8">
      <c r="A1042">
        <v>1041</v>
      </c>
      <c r="B1042">
        <v>1083681</v>
      </c>
      <c r="D1042">
        <v>1040</v>
      </c>
      <c r="E1042" s="72">
        <f t="shared" si="33"/>
        <v>4648192.8518518507</v>
      </c>
      <c r="F1042" s="71">
        <f t="shared" si="32"/>
        <v>4.2975155804843297</v>
      </c>
      <c r="H1042" s="38">
        <v>4648192</v>
      </c>
    </row>
    <row r="1043" spans="1:8">
      <c r="A1043">
        <v>1042</v>
      </c>
      <c r="B1043">
        <v>1085764</v>
      </c>
      <c r="D1043">
        <v>1041</v>
      </c>
      <c r="E1043" s="72">
        <f t="shared" si="33"/>
        <v>4657172.9629629627</v>
      </c>
      <c r="F1043" s="71">
        <f t="shared" si="32"/>
        <v>4.2975497060140047</v>
      </c>
      <c r="H1043" s="38">
        <v>4657172</v>
      </c>
    </row>
    <row r="1044" spans="1:8">
      <c r="A1044">
        <v>1043</v>
      </c>
      <c r="B1044">
        <v>1087849</v>
      </c>
      <c r="D1044">
        <v>1042</v>
      </c>
      <c r="E1044" s="72">
        <f t="shared" si="33"/>
        <v>4666161.7407407407</v>
      </c>
      <c r="F1044" s="71">
        <f t="shared" si="32"/>
        <v>4.2975837665834753</v>
      </c>
      <c r="H1044" s="38">
        <v>4666161</v>
      </c>
    </row>
    <row r="1045" spans="1:8">
      <c r="A1045">
        <v>1044</v>
      </c>
      <c r="B1045">
        <v>1089936</v>
      </c>
      <c r="D1045">
        <v>1043</v>
      </c>
      <c r="E1045" s="72">
        <f t="shared" si="33"/>
        <v>4675159.1851851847</v>
      </c>
      <c r="F1045" s="71">
        <f t="shared" si="32"/>
        <v>4.2976177623780369</v>
      </c>
      <c r="H1045" s="38">
        <v>4675159</v>
      </c>
    </row>
    <row r="1046" spans="1:8">
      <c r="A1046">
        <v>1045</v>
      </c>
      <c r="B1046">
        <v>1092025</v>
      </c>
      <c r="D1046">
        <v>1044</v>
      </c>
      <c r="E1046" s="72">
        <f t="shared" si="33"/>
        <v>4684165.2962962957</v>
      </c>
      <c r="F1046" s="71">
        <f t="shared" si="32"/>
        <v>4.2976516935822797</v>
      </c>
      <c r="H1046" s="38">
        <v>4684165</v>
      </c>
    </row>
    <row r="1047" spans="1:8">
      <c r="A1047">
        <v>1046</v>
      </c>
      <c r="B1047">
        <v>1094116</v>
      </c>
      <c r="D1047">
        <v>1045</v>
      </c>
      <c r="E1047" s="72">
        <f t="shared" si="33"/>
        <v>4693180.0740740737</v>
      </c>
      <c r="F1047" s="71">
        <f t="shared" si="32"/>
        <v>4.2976855603800956</v>
      </c>
      <c r="H1047" s="38">
        <v>4693180</v>
      </c>
    </row>
    <row r="1048" spans="1:8">
      <c r="A1048">
        <v>1047</v>
      </c>
      <c r="B1048">
        <v>1096209</v>
      </c>
      <c r="D1048">
        <v>1046</v>
      </c>
      <c r="E1048" s="72">
        <f t="shared" si="33"/>
        <v>4702203.5185185187</v>
      </c>
      <c r="F1048" s="71">
        <f t="shared" si="32"/>
        <v>4.2977193629546759</v>
      </c>
      <c r="H1048" s="38">
        <v>4702203</v>
      </c>
    </row>
    <row r="1049" spans="1:8">
      <c r="A1049">
        <v>1048</v>
      </c>
      <c r="B1049">
        <v>1098304</v>
      </c>
      <c r="D1049">
        <v>1047</v>
      </c>
      <c r="E1049" s="72">
        <f t="shared" si="33"/>
        <v>4711235.6296296297</v>
      </c>
      <c r="F1049" s="71">
        <f t="shared" si="32"/>
        <v>4.2977531014885209</v>
      </c>
      <c r="H1049" s="38">
        <v>4711235</v>
      </c>
    </row>
    <row r="1050" spans="1:8">
      <c r="A1050">
        <v>1049</v>
      </c>
      <c r="B1050">
        <v>1100401</v>
      </c>
      <c r="D1050">
        <v>1048</v>
      </c>
      <c r="E1050" s="72">
        <f t="shared" si="33"/>
        <v>4720276.4074074067</v>
      </c>
      <c r="F1050" s="71">
        <f t="shared" si="32"/>
        <v>4.2977867761634361</v>
      </c>
      <c r="H1050" s="38">
        <v>4720276</v>
      </c>
    </row>
    <row r="1051" spans="1:8">
      <c r="A1051">
        <v>1050</v>
      </c>
      <c r="B1051">
        <v>1102500</v>
      </c>
      <c r="D1051">
        <v>1049</v>
      </c>
      <c r="E1051" s="72">
        <f t="shared" si="33"/>
        <v>4729325.8518518507</v>
      </c>
      <c r="F1051" s="71">
        <f t="shared" si="32"/>
        <v>4.2978203871605452</v>
      </c>
      <c r="H1051" s="38">
        <v>4729325</v>
      </c>
    </row>
    <row r="1052" spans="1:8">
      <c r="A1052">
        <v>1051</v>
      </c>
      <c r="B1052">
        <v>1104601</v>
      </c>
      <c r="D1052">
        <v>1050</v>
      </c>
      <c r="E1052" s="72">
        <f t="shared" si="33"/>
        <v>4738383.9629629627</v>
      </c>
      <c r="F1052" s="71">
        <f t="shared" si="32"/>
        <v>4.2978539346602833</v>
      </c>
      <c r="H1052" s="38">
        <v>4738383</v>
      </c>
    </row>
    <row r="1053" spans="1:8">
      <c r="A1053">
        <v>1052</v>
      </c>
      <c r="B1053">
        <v>1106704</v>
      </c>
      <c r="D1053">
        <v>1051</v>
      </c>
      <c r="E1053" s="72">
        <f t="shared" si="33"/>
        <v>4747450.7407407407</v>
      </c>
      <c r="F1053" s="71">
        <f t="shared" si="32"/>
        <v>4.2978874188424063</v>
      </c>
      <c r="H1053" s="38">
        <v>4747450</v>
      </c>
    </row>
    <row r="1054" spans="1:8">
      <c r="A1054">
        <v>1053</v>
      </c>
      <c r="B1054">
        <v>1108809</v>
      </c>
      <c r="D1054">
        <v>1052</v>
      </c>
      <c r="E1054" s="72">
        <f t="shared" si="33"/>
        <v>4756526.1851851847</v>
      </c>
      <c r="F1054" s="71">
        <f t="shared" si="32"/>
        <v>4.2979208398859896</v>
      </c>
      <c r="H1054" s="38">
        <v>4756526</v>
      </c>
    </row>
    <row r="1055" spans="1:8">
      <c r="A1055">
        <v>1054</v>
      </c>
      <c r="B1055">
        <v>1110916</v>
      </c>
      <c r="D1055">
        <v>1053</v>
      </c>
      <c r="E1055" s="72">
        <f t="shared" si="33"/>
        <v>4765610.2962962957</v>
      </c>
      <c r="F1055" s="71">
        <f t="shared" si="32"/>
        <v>4.2979541979694389</v>
      </c>
      <c r="H1055" s="38">
        <v>4765610</v>
      </c>
    </row>
    <row r="1056" spans="1:8">
      <c r="A1056">
        <v>1055</v>
      </c>
      <c r="B1056">
        <v>1113025</v>
      </c>
      <c r="D1056">
        <v>1054</v>
      </c>
      <c r="E1056" s="72">
        <f t="shared" si="33"/>
        <v>4774703.0740740737</v>
      </c>
      <c r="F1056" s="71">
        <f t="shared" si="32"/>
        <v>4.2979874932704849</v>
      </c>
      <c r="H1056" s="38">
        <v>4774703</v>
      </c>
    </row>
    <row r="1057" spans="1:8">
      <c r="A1057">
        <v>1056</v>
      </c>
      <c r="B1057">
        <v>1115136</v>
      </c>
      <c r="D1057">
        <v>1055</v>
      </c>
      <c r="E1057" s="72">
        <f t="shared" si="33"/>
        <v>4783804.5185185187</v>
      </c>
      <c r="F1057" s="71">
        <f t="shared" si="32"/>
        <v>4.2980207259661904</v>
      </c>
      <c r="H1057" s="38">
        <v>4783804</v>
      </c>
    </row>
    <row r="1058" spans="1:8">
      <c r="A1058">
        <v>1057</v>
      </c>
      <c r="B1058">
        <v>1117249</v>
      </c>
      <c r="D1058">
        <v>1056</v>
      </c>
      <c r="E1058" s="72">
        <f t="shared" si="33"/>
        <v>4792914.6296296297</v>
      </c>
      <c r="F1058" s="71">
        <f t="shared" si="32"/>
        <v>4.2980538962329522</v>
      </c>
      <c r="H1058" s="38">
        <v>4792914</v>
      </c>
    </row>
    <row r="1059" spans="1:8">
      <c r="A1059">
        <v>1058</v>
      </c>
      <c r="B1059">
        <v>1119364</v>
      </c>
      <c r="D1059">
        <v>1057</v>
      </c>
      <c r="E1059" s="72">
        <f t="shared" si="33"/>
        <v>4802033.4074074067</v>
      </c>
      <c r="F1059" s="71">
        <f t="shared" si="32"/>
        <v>4.2980870042465078</v>
      </c>
      <c r="H1059" s="38">
        <v>4802033</v>
      </c>
    </row>
    <row r="1060" spans="1:8">
      <c r="A1060">
        <v>1059</v>
      </c>
      <c r="B1060">
        <v>1121481</v>
      </c>
      <c r="D1060">
        <v>1058</v>
      </c>
      <c r="E1060" s="72">
        <f t="shared" si="33"/>
        <v>4811160.8518518507</v>
      </c>
      <c r="F1060" s="71">
        <f t="shared" si="32"/>
        <v>4.2981200501819341</v>
      </c>
      <c r="H1060" s="38">
        <v>4811160</v>
      </c>
    </row>
    <row r="1061" spans="1:8">
      <c r="A1061">
        <v>1060</v>
      </c>
      <c r="B1061">
        <v>1123600</v>
      </c>
      <c r="D1061">
        <v>1059</v>
      </c>
      <c r="E1061" s="72">
        <f t="shared" si="33"/>
        <v>4820296.9629629618</v>
      </c>
      <c r="F1061" s="71">
        <f t="shared" si="32"/>
        <v>4.2981530342136534</v>
      </c>
      <c r="H1061" s="38">
        <v>4820296</v>
      </c>
    </row>
    <row r="1062" spans="1:8">
      <c r="A1062">
        <v>1061</v>
      </c>
      <c r="B1062">
        <v>1125721</v>
      </c>
      <c r="D1062" s="67">
        <v>1060</v>
      </c>
      <c r="E1062" s="72">
        <f t="shared" si="33"/>
        <v>4829441.7407407397</v>
      </c>
      <c r="F1062" s="71">
        <f t="shared" si="32"/>
        <v>4.2981859565154323</v>
      </c>
      <c r="H1062" s="38">
        <v>4829441</v>
      </c>
    </row>
    <row r="1063" spans="1:8">
      <c r="A1063">
        <v>1062</v>
      </c>
      <c r="B1063">
        <v>1127844</v>
      </c>
      <c r="D1063">
        <v>1061</v>
      </c>
      <c r="E1063" s="72">
        <f t="shared" si="33"/>
        <v>4838595.1851851847</v>
      </c>
      <c r="F1063" s="71">
        <f t="shared" si="32"/>
        <v>4.2982188172603912</v>
      </c>
      <c r="H1063" s="38">
        <v>4838595</v>
      </c>
    </row>
    <row r="1064" spans="1:8">
      <c r="A1064">
        <v>1063</v>
      </c>
      <c r="B1064">
        <v>1129969</v>
      </c>
      <c r="D1064">
        <v>1062</v>
      </c>
      <c r="E1064" s="72">
        <f t="shared" si="33"/>
        <v>4847757.2962962957</v>
      </c>
      <c r="F1064" s="71">
        <f t="shared" si="32"/>
        <v>4.2982516166210001</v>
      </c>
      <c r="H1064" s="38">
        <v>4847757</v>
      </c>
    </row>
    <row r="1065" spans="1:8">
      <c r="A1065">
        <v>1064</v>
      </c>
      <c r="B1065">
        <v>1132096</v>
      </c>
      <c r="D1065">
        <v>1063</v>
      </c>
      <c r="E1065" s="72">
        <f t="shared" si="33"/>
        <v>4856928.0740740737</v>
      </c>
      <c r="F1065" s="71">
        <f t="shared" si="32"/>
        <v>4.2982843547690894</v>
      </c>
      <c r="H1065" s="38">
        <v>4856928</v>
      </c>
    </row>
    <row r="1066" spans="1:8">
      <c r="A1066">
        <v>1065</v>
      </c>
      <c r="B1066">
        <v>1134225</v>
      </c>
      <c r="D1066">
        <v>1064</v>
      </c>
      <c r="E1066" s="72">
        <f t="shared" si="33"/>
        <v>4866107.5185185187</v>
      </c>
      <c r="F1066" s="71">
        <f t="shared" si="32"/>
        <v>4.2983170318758468</v>
      </c>
      <c r="H1066" s="38">
        <v>4866107</v>
      </c>
    </row>
    <row r="1067" spans="1:8">
      <c r="A1067">
        <v>1066</v>
      </c>
      <c r="B1067">
        <v>1136356</v>
      </c>
      <c r="D1067">
        <v>1065</v>
      </c>
      <c r="E1067" s="72">
        <f t="shared" si="33"/>
        <v>4875295.6296296297</v>
      </c>
      <c r="F1067" s="71">
        <f t="shared" si="32"/>
        <v>4.2983496481118202</v>
      </c>
      <c r="H1067" s="38">
        <v>4875295</v>
      </c>
    </row>
    <row r="1068" spans="1:8">
      <c r="A1068">
        <v>1067</v>
      </c>
      <c r="B1068">
        <v>1138489</v>
      </c>
      <c r="D1068">
        <v>1066</v>
      </c>
      <c r="E1068" s="72">
        <f t="shared" si="33"/>
        <v>4884492.4074074067</v>
      </c>
      <c r="F1068" s="71">
        <f t="shared" si="32"/>
        <v>4.2983822036469261</v>
      </c>
      <c r="H1068" s="38">
        <v>4884492</v>
      </c>
    </row>
    <row r="1069" spans="1:8">
      <c r="A1069">
        <v>1068</v>
      </c>
      <c r="B1069">
        <v>1140624</v>
      </c>
      <c r="D1069">
        <v>1067</v>
      </c>
      <c r="E1069" s="72">
        <f t="shared" si="33"/>
        <v>4893697.8518518507</v>
      </c>
      <c r="F1069" s="71">
        <f t="shared" si="32"/>
        <v>4.2984146986504488</v>
      </c>
      <c r="H1069" s="38">
        <v>4893697</v>
      </c>
    </row>
    <row r="1070" spans="1:8">
      <c r="A1070">
        <v>1069</v>
      </c>
      <c r="B1070">
        <v>1142761</v>
      </c>
      <c r="D1070">
        <v>1068</v>
      </c>
      <c r="E1070" s="72">
        <f t="shared" si="33"/>
        <v>4902911.9629629618</v>
      </c>
      <c r="F1070" s="71">
        <f t="shared" si="32"/>
        <v>4.2984471332910426</v>
      </c>
      <c r="H1070" s="38">
        <v>4902911</v>
      </c>
    </row>
    <row r="1071" spans="1:8">
      <c r="A1071">
        <v>1070</v>
      </c>
      <c r="B1071">
        <v>1144900</v>
      </c>
      <c r="D1071">
        <v>1069</v>
      </c>
      <c r="E1071" s="72">
        <f t="shared" si="33"/>
        <v>4912134.7407407397</v>
      </c>
      <c r="F1071" s="71">
        <f t="shared" si="32"/>
        <v>4.2984795077367357</v>
      </c>
      <c r="H1071" s="38">
        <v>4912134</v>
      </c>
    </row>
    <row r="1072" spans="1:8">
      <c r="A1072">
        <v>1071</v>
      </c>
      <c r="B1072">
        <v>1147041</v>
      </c>
      <c r="D1072">
        <v>1070</v>
      </c>
      <c r="E1072" s="72">
        <f t="shared" si="33"/>
        <v>4921366.1851851847</v>
      </c>
      <c r="F1072" s="71">
        <f t="shared" si="32"/>
        <v>4.2985118221549348</v>
      </c>
      <c r="H1072" s="38">
        <v>4921366</v>
      </c>
    </row>
    <row r="1073" spans="1:8">
      <c r="A1073">
        <v>1072</v>
      </c>
      <c r="B1073">
        <v>1149184</v>
      </c>
      <c r="D1073">
        <v>1071</v>
      </c>
      <c r="E1073" s="72">
        <f t="shared" si="33"/>
        <v>4930606.2962962957</v>
      </c>
      <c r="F1073" s="71">
        <f t="shared" si="32"/>
        <v>4.2985440767124246</v>
      </c>
      <c r="H1073" s="38">
        <v>4930606</v>
      </c>
    </row>
    <row r="1074" spans="1:8">
      <c r="A1074">
        <v>1073</v>
      </c>
      <c r="B1074">
        <v>1151329</v>
      </c>
      <c r="D1074">
        <v>1072</v>
      </c>
      <c r="E1074" s="72">
        <f t="shared" si="33"/>
        <v>4939855.0740740737</v>
      </c>
      <c r="F1074" s="71">
        <f t="shared" si="32"/>
        <v>4.2985762715753735</v>
      </c>
      <c r="H1074" s="38">
        <v>4939855</v>
      </c>
    </row>
    <row r="1075" spans="1:8">
      <c r="A1075">
        <v>1074</v>
      </c>
      <c r="B1075">
        <v>1153476</v>
      </c>
      <c r="D1075">
        <v>1073</v>
      </c>
      <c r="E1075" s="72">
        <f t="shared" si="33"/>
        <v>4949112.5185185187</v>
      </c>
      <c r="F1075" s="71">
        <f t="shared" si="32"/>
        <v>4.2986084069093362</v>
      </c>
      <c r="H1075" s="38">
        <v>4949112</v>
      </c>
    </row>
    <row r="1076" spans="1:8">
      <c r="A1076">
        <v>1075</v>
      </c>
      <c r="B1076">
        <v>1155625</v>
      </c>
      <c r="D1076">
        <v>1074</v>
      </c>
      <c r="E1076" s="72">
        <f t="shared" si="33"/>
        <v>4958378.6296296297</v>
      </c>
      <c r="F1076" s="71">
        <f t="shared" si="32"/>
        <v>4.2986404828792537</v>
      </c>
      <c r="H1076" s="38">
        <v>4958378</v>
      </c>
    </row>
    <row r="1077" spans="1:8">
      <c r="A1077">
        <v>1076</v>
      </c>
      <c r="B1077">
        <v>1157776</v>
      </c>
      <c r="D1077">
        <v>1075</v>
      </c>
      <c r="E1077" s="72">
        <f t="shared" si="33"/>
        <v>4967653.4074074067</v>
      </c>
      <c r="F1077" s="71">
        <f t="shared" si="32"/>
        <v>4.2986724996494594</v>
      </c>
      <c r="H1077" s="38">
        <v>4967653</v>
      </c>
    </row>
    <row r="1078" spans="1:8">
      <c r="A1078">
        <v>1077</v>
      </c>
      <c r="B1078">
        <v>1159929</v>
      </c>
      <c r="D1078">
        <v>1076</v>
      </c>
      <c r="E1078" s="72">
        <f t="shared" si="33"/>
        <v>4976936.8518518507</v>
      </c>
      <c r="F1078" s="71">
        <f t="shared" si="32"/>
        <v>4.2987044573836828</v>
      </c>
      <c r="H1078" s="38">
        <v>4976936</v>
      </c>
    </row>
    <row r="1079" spans="1:8">
      <c r="A1079">
        <v>1078</v>
      </c>
      <c r="B1079">
        <v>1162084</v>
      </c>
      <c r="D1079">
        <v>1077</v>
      </c>
      <c r="E1079" s="72">
        <f t="shared" si="33"/>
        <v>4986228.9629629618</v>
      </c>
      <c r="F1079" s="71">
        <f t="shared" si="32"/>
        <v>4.2987363562450476</v>
      </c>
      <c r="H1079" s="38">
        <v>4986228</v>
      </c>
    </row>
    <row r="1080" spans="1:8">
      <c r="A1080">
        <v>1079</v>
      </c>
      <c r="B1080">
        <v>1164241</v>
      </c>
      <c r="D1080">
        <v>1078</v>
      </c>
      <c r="E1080" s="72">
        <f t="shared" si="33"/>
        <v>4995529.7407407397</v>
      </c>
      <c r="F1080" s="71">
        <f t="shared" si="32"/>
        <v>4.298768196396078</v>
      </c>
      <c r="H1080" s="38">
        <v>4995529</v>
      </c>
    </row>
    <row r="1081" spans="1:8">
      <c r="A1081">
        <v>1080</v>
      </c>
      <c r="B1081">
        <v>1166400</v>
      </c>
      <c r="D1081">
        <v>1079</v>
      </c>
      <c r="E1081" s="72">
        <f t="shared" si="33"/>
        <v>5004839.1851851847</v>
      </c>
      <c r="F1081" s="71">
        <f t="shared" si="32"/>
        <v>4.2987999779987005</v>
      </c>
      <c r="H1081" s="38">
        <v>5004839</v>
      </c>
    </row>
    <row r="1082" spans="1:8">
      <c r="A1082">
        <v>1081</v>
      </c>
      <c r="B1082">
        <v>1168561</v>
      </c>
      <c r="D1082">
        <v>1080</v>
      </c>
      <c r="E1082" s="72">
        <f t="shared" si="33"/>
        <v>5014157.2962962957</v>
      </c>
      <c r="F1082" s="71">
        <f t="shared" si="32"/>
        <v>4.2988317012142456</v>
      </c>
      <c r="H1082" s="38">
        <v>5014157</v>
      </c>
    </row>
    <row r="1083" spans="1:8">
      <c r="A1083">
        <v>1082</v>
      </c>
      <c r="B1083">
        <v>1170724</v>
      </c>
      <c r="D1083">
        <v>1081</v>
      </c>
      <c r="E1083" s="72">
        <f t="shared" si="33"/>
        <v>5023484.0740740737</v>
      </c>
      <c r="F1083" s="71">
        <f t="shared" si="32"/>
        <v>4.2988633662034532</v>
      </c>
      <c r="H1083" s="38">
        <v>5023484</v>
      </c>
    </row>
    <row r="1084" spans="1:8">
      <c r="A1084">
        <v>1083</v>
      </c>
      <c r="B1084">
        <v>1172889</v>
      </c>
      <c r="D1084">
        <v>1082</v>
      </c>
      <c r="E1084" s="72">
        <f t="shared" si="33"/>
        <v>5032819.5185185187</v>
      </c>
      <c r="F1084" s="71">
        <f t="shared" si="32"/>
        <v>4.2988949731264743</v>
      </c>
      <c r="H1084" s="38">
        <v>5032819</v>
      </c>
    </row>
    <row r="1085" spans="1:8">
      <c r="A1085">
        <v>1084</v>
      </c>
      <c r="B1085">
        <v>1175056</v>
      </c>
      <c r="D1085">
        <v>1083</v>
      </c>
      <c r="E1085" s="72">
        <f t="shared" si="33"/>
        <v>5042163.6296296297</v>
      </c>
      <c r="F1085" s="71">
        <f t="shared" si="32"/>
        <v>4.298926522142871</v>
      </c>
      <c r="H1085" s="38">
        <v>5042163</v>
      </c>
    </row>
    <row r="1086" spans="1:8">
      <c r="A1086">
        <v>1085</v>
      </c>
      <c r="B1086">
        <v>1177225</v>
      </c>
      <c r="D1086">
        <v>1084</v>
      </c>
      <c r="E1086" s="72">
        <f t="shared" si="33"/>
        <v>5051516.4074074067</v>
      </c>
      <c r="F1086" s="71">
        <f t="shared" si="32"/>
        <v>4.2989580134116219</v>
      </c>
      <c r="H1086" s="38">
        <v>5051516</v>
      </c>
    </row>
    <row r="1087" spans="1:8">
      <c r="A1087">
        <v>1086</v>
      </c>
      <c r="B1087">
        <v>1179396</v>
      </c>
      <c r="D1087">
        <v>1085</v>
      </c>
      <c r="E1087" s="72">
        <f t="shared" si="33"/>
        <v>5060877.8518518507</v>
      </c>
      <c r="F1087" s="71">
        <f t="shared" si="32"/>
        <v>4.2989894470911256</v>
      </c>
      <c r="H1087" s="38">
        <v>5060877</v>
      </c>
    </row>
    <row r="1088" spans="1:8">
      <c r="A1088">
        <v>1087</v>
      </c>
      <c r="B1088">
        <v>1181569</v>
      </c>
      <c r="D1088">
        <v>1086</v>
      </c>
      <c r="E1088" s="72">
        <f t="shared" si="33"/>
        <v>5070247.9629629618</v>
      </c>
      <c r="F1088" s="71">
        <f t="shared" si="32"/>
        <v>4.2990208233392027</v>
      </c>
      <c r="H1088" s="38">
        <v>5070247</v>
      </c>
    </row>
    <row r="1089" spans="1:8">
      <c r="A1089">
        <v>1088</v>
      </c>
      <c r="B1089">
        <v>1183744</v>
      </c>
      <c r="D1089">
        <v>1087</v>
      </c>
      <c r="E1089" s="72">
        <f t="shared" si="33"/>
        <v>5079626.7407407397</v>
      </c>
      <c r="F1089" s="71">
        <f t="shared" si="32"/>
        <v>4.2990521423130934</v>
      </c>
      <c r="H1089" s="38">
        <v>5079626</v>
      </c>
    </row>
    <row r="1090" spans="1:8">
      <c r="A1090">
        <v>1089</v>
      </c>
      <c r="B1090">
        <v>1185921</v>
      </c>
      <c r="D1090">
        <v>1088</v>
      </c>
      <c r="E1090" s="72">
        <f t="shared" si="33"/>
        <v>5089014.1851851847</v>
      </c>
      <c r="F1090" s="71">
        <f t="shared" si="32"/>
        <v>4.2990834041694699</v>
      </c>
      <c r="H1090" s="38">
        <v>5089014</v>
      </c>
    </row>
    <row r="1091" spans="1:8">
      <c r="A1091">
        <v>1090</v>
      </c>
      <c r="B1091">
        <v>1188100</v>
      </c>
      <c r="D1091">
        <v>1089</v>
      </c>
      <c r="E1091" s="72">
        <f t="shared" si="33"/>
        <v>5098410.2962962957</v>
      </c>
      <c r="F1091" s="71">
        <f t="shared" ref="F1091:F1154" si="34">E1091/B1090</f>
        <v>4.2991146090644285</v>
      </c>
      <c r="H1091" s="38">
        <v>5098410</v>
      </c>
    </row>
    <row r="1092" spans="1:8">
      <c r="A1092">
        <v>1091</v>
      </c>
      <c r="B1092">
        <v>1190281</v>
      </c>
      <c r="D1092">
        <v>1090</v>
      </c>
      <c r="E1092" s="72">
        <f t="shared" ref="E1092:E1155" si="35">40+(D1091*D1091)+(E1091/1.3)</f>
        <v>5107815.0740740737</v>
      </c>
      <c r="F1092" s="71">
        <f t="shared" si="34"/>
        <v>4.2991457571535001</v>
      </c>
      <c r="H1092" s="38">
        <v>5107815</v>
      </c>
    </row>
    <row r="1093" spans="1:8">
      <c r="A1093">
        <v>1092</v>
      </c>
      <c r="B1093">
        <v>1192464</v>
      </c>
      <c r="D1093">
        <v>1091</v>
      </c>
      <c r="E1093" s="72">
        <f t="shared" si="35"/>
        <v>5117228.5185185187</v>
      </c>
      <c r="F1093" s="71">
        <f t="shared" si="34"/>
        <v>4.2991768485916504</v>
      </c>
      <c r="H1093" s="38">
        <v>5117228</v>
      </c>
    </row>
    <row r="1094" spans="1:8">
      <c r="A1094">
        <v>1093</v>
      </c>
      <c r="B1094">
        <v>1194649</v>
      </c>
      <c r="D1094">
        <v>1092</v>
      </c>
      <c r="E1094" s="72">
        <f t="shared" si="35"/>
        <v>5126650.6296296297</v>
      </c>
      <c r="F1094" s="71">
        <f t="shared" si="34"/>
        <v>4.2992078835332803</v>
      </c>
      <c r="H1094" s="38">
        <v>5126650</v>
      </c>
    </row>
    <row r="1095" spans="1:8">
      <c r="A1095">
        <v>1094</v>
      </c>
      <c r="B1095">
        <v>1196836</v>
      </c>
      <c r="D1095">
        <v>1093</v>
      </c>
      <c r="E1095" s="72">
        <f t="shared" si="35"/>
        <v>5136081.4074074067</v>
      </c>
      <c r="F1095" s="71">
        <f t="shared" si="34"/>
        <v>4.2992388621322304</v>
      </c>
      <c r="H1095" s="38">
        <v>5136081</v>
      </c>
    </row>
    <row r="1096" spans="1:8">
      <c r="A1096">
        <v>1095</v>
      </c>
      <c r="B1096">
        <v>1199025</v>
      </c>
      <c r="D1096">
        <v>1094</v>
      </c>
      <c r="E1096" s="72">
        <f t="shared" si="35"/>
        <v>5145520.8518518507</v>
      </c>
      <c r="F1096" s="71">
        <f t="shared" si="34"/>
        <v>4.2992697845417842</v>
      </c>
      <c r="H1096" s="38">
        <v>5145520</v>
      </c>
    </row>
    <row r="1097" spans="1:8">
      <c r="A1097">
        <v>1096</v>
      </c>
      <c r="B1097">
        <v>1201216</v>
      </c>
      <c r="D1097">
        <v>1095</v>
      </c>
      <c r="E1097" s="72">
        <f t="shared" si="35"/>
        <v>5154968.9629629618</v>
      </c>
      <c r="F1097" s="71">
        <f t="shared" si="34"/>
        <v>4.2993006509146694</v>
      </c>
      <c r="H1097" s="38">
        <v>5154968</v>
      </c>
    </row>
    <row r="1098" spans="1:8">
      <c r="A1098">
        <v>1097</v>
      </c>
      <c r="B1098">
        <v>1203409</v>
      </c>
      <c r="D1098">
        <v>1096</v>
      </c>
      <c r="E1098" s="72">
        <f t="shared" si="35"/>
        <v>5164425.7407407397</v>
      </c>
      <c r="F1098" s="71">
        <f t="shared" si="34"/>
        <v>4.2993314614030611</v>
      </c>
      <c r="H1098" s="38">
        <v>5164425</v>
      </c>
    </row>
    <row r="1099" spans="1:8">
      <c r="A1099">
        <v>1098</v>
      </c>
      <c r="B1099">
        <v>1205604</v>
      </c>
      <c r="D1099">
        <v>1097</v>
      </c>
      <c r="E1099" s="72">
        <f t="shared" si="35"/>
        <v>5173891.1851851847</v>
      </c>
      <c r="F1099" s="71">
        <f t="shared" si="34"/>
        <v>4.2993622161585838</v>
      </c>
      <c r="H1099" s="38">
        <v>5173891</v>
      </c>
    </row>
    <row r="1100" spans="1:8">
      <c r="A1100">
        <v>1099</v>
      </c>
      <c r="B1100">
        <v>1207801</v>
      </c>
      <c r="D1100">
        <v>1098</v>
      </c>
      <c r="E1100" s="72">
        <f t="shared" si="35"/>
        <v>5183365.2962962957</v>
      </c>
      <c r="F1100" s="71">
        <f t="shared" si="34"/>
        <v>4.2993929153323114</v>
      </c>
      <c r="H1100" s="38">
        <v>5183365</v>
      </c>
    </row>
    <row r="1101" spans="1:8">
      <c r="A1101">
        <v>1100</v>
      </c>
      <c r="B1101">
        <v>1210000</v>
      </c>
      <c r="D1101">
        <v>1099</v>
      </c>
      <c r="E1101" s="72">
        <f t="shared" si="35"/>
        <v>5192848.0740740737</v>
      </c>
      <c r="F1101" s="71">
        <f t="shared" si="34"/>
        <v>4.2994235590747758</v>
      </c>
      <c r="H1101" s="38">
        <v>5192848</v>
      </c>
    </row>
    <row r="1102" spans="1:8">
      <c r="A1102">
        <v>1101</v>
      </c>
      <c r="B1102">
        <v>1212201</v>
      </c>
      <c r="D1102" s="67">
        <v>1100</v>
      </c>
      <c r="E1102" s="72">
        <f t="shared" si="35"/>
        <v>5202339.5185185187</v>
      </c>
      <c r="F1102" s="71">
        <f t="shared" si="34"/>
        <v>4.2994541475359656</v>
      </c>
      <c r="H1102" s="38">
        <v>5202339</v>
      </c>
    </row>
    <row r="1103" spans="1:8">
      <c r="A1103">
        <v>1102</v>
      </c>
      <c r="B1103">
        <v>1214404</v>
      </c>
      <c r="D1103">
        <v>1101</v>
      </c>
      <c r="E1103" s="72">
        <f t="shared" si="35"/>
        <v>5211839.6296296297</v>
      </c>
      <c r="F1103" s="71">
        <f t="shared" si="34"/>
        <v>4.2994846808653264</v>
      </c>
      <c r="H1103" s="38">
        <v>5211839</v>
      </c>
    </row>
    <row r="1104" spans="1:8">
      <c r="A1104">
        <v>1103</v>
      </c>
      <c r="B1104">
        <v>1216609</v>
      </c>
      <c r="D1104">
        <v>1102</v>
      </c>
      <c r="E1104" s="72">
        <f t="shared" si="35"/>
        <v>5221348.4074074067</v>
      </c>
      <c r="F1104" s="71">
        <f t="shared" si="34"/>
        <v>4.2995151592117669</v>
      </c>
      <c r="H1104" s="38">
        <v>5221348</v>
      </c>
    </row>
    <row r="1105" spans="1:8">
      <c r="A1105">
        <v>1104</v>
      </c>
      <c r="B1105">
        <v>1218816</v>
      </c>
      <c r="D1105">
        <v>1103</v>
      </c>
      <c r="E1105" s="72">
        <f t="shared" si="35"/>
        <v>5230865.8518518507</v>
      </c>
      <c r="F1105" s="71">
        <f t="shared" si="34"/>
        <v>4.2995455827236615</v>
      </c>
      <c r="H1105" s="38">
        <v>5230865</v>
      </c>
    </row>
    <row r="1106" spans="1:8">
      <c r="A1106">
        <v>1105</v>
      </c>
      <c r="B1106">
        <v>1221025</v>
      </c>
      <c r="D1106">
        <v>1104</v>
      </c>
      <c r="E1106" s="72">
        <f t="shared" si="35"/>
        <v>5240391.9629629618</v>
      </c>
      <c r="F1106" s="71">
        <f t="shared" si="34"/>
        <v>4.2995759515488485</v>
      </c>
      <c r="H1106" s="38">
        <v>5240391</v>
      </c>
    </row>
    <row r="1107" spans="1:8">
      <c r="A1107">
        <v>1106</v>
      </c>
      <c r="B1107">
        <v>1223236</v>
      </c>
      <c r="D1107">
        <v>1105</v>
      </c>
      <c r="E1107" s="72">
        <f t="shared" si="35"/>
        <v>5249926.7407407397</v>
      </c>
      <c r="F1107" s="71">
        <f t="shared" si="34"/>
        <v>4.2996062658346386</v>
      </c>
      <c r="H1107" s="38">
        <v>5249926</v>
      </c>
    </row>
    <row r="1108" spans="1:8">
      <c r="A1108">
        <v>1107</v>
      </c>
      <c r="B1108">
        <v>1225449</v>
      </c>
      <c r="D1108">
        <v>1106</v>
      </c>
      <c r="E1108" s="72">
        <f t="shared" si="35"/>
        <v>5259470.1851851847</v>
      </c>
      <c r="F1108" s="71">
        <f t="shared" si="34"/>
        <v>4.2996365257278111</v>
      </c>
      <c r="H1108" s="38">
        <v>5259470</v>
      </c>
    </row>
    <row r="1109" spans="1:8">
      <c r="A1109">
        <v>1108</v>
      </c>
      <c r="B1109">
        <v>1227664</v>
      </c>
      <c r="D1109">
        <v>1107</v>
      </c>
      <c r="E1109" s="72">
        <f t="shared" si="35"/>
        <v>5269022.2962962957</v>
      </c>
      <c r="F1109" s="71">
        <f t="shared" si="34"/>
        <v>4.2996667313746189</v>
      </c>
      <c r="H1109" s="38">
        <v>5269022</v>
      </c>
    </row>
    <row r="1110" spans="1:8">
      <c r="A1110">
        <v>1109</v>
      </c>
      <c r="B1110">
        <v>1229881</v>
      </c>
      <c r="D1110">
        <v>1108</v>
      </c>
      <c r="E1110" s="72">
        <f t="shared" si="35"/>
        <v>5278583.0740740737</v>
      </c>
      <c r="F1110" s="71">
        <f t="shared" si="34"/>
        <v>4.2996968829207942</v>
      </c>
      <c r="H1110" s="38">
        <v>5278583</v>
      </c>
    </row>
    <row r="1111" spans="1:8">
      <c r="A1111">
        <v>1110</v>
      </c>
      <c r="B1111">
        <v>1232100</v>
      </c>
      <c r="D1111">
        <v>1109</v>
      </c>
      <c r="E1111" s="72">
        <f t="shared" si="35"/>
        <v>5288152.5185185187</v>
      </c>
      <c r="F1111" s="71">
        <f t="shared" si="34"/>
        <v>4.2997269805115446</v>
      </c>
      <c r="H1111" s="38">
        <v>5288152</v>
      </c>
    </row>
    <row r="1112" spans="1:8">
      <c r="A1112">
        <v>1111</v>
      </c>
      <c r="B1112">
        <v>1234321</v>
      </c>
      <c r="D1112">
        <v>1110</v>
      </c>
      <c r="E1112" s="72">
        <f t="shared" si="35"/>
        <v>5297730.6296296297</v>
      </c>
      <c r="F1112" s="71">
        <f t="shared" si="34"/>
        <v>4.2997570242915586</v>
      </c>
      <c r="H1112" s="38">
        <v>5297730</v>
      </c>
    </row>
    <row r="1113" spans="1:8">
      <c r="A1113">
        <v>1112</v>
      </c>
      <c r="B1113">
        <v>1236544</v>
      </c>
      <c r="D1113">
        <v>1111</v>
      </c>
      <c r="E1113" s="72">
        <f t="shared" si="35"/>
        <v>5307317.4074074067</v>
      </c>
      <c r="F1113" s="71">
        <f t="shared" si="34"/>
        <v>4.2997870144050099</v>
      </c>
      <c r="H1113" s="38">
        <v>5307317</v>
      </c>
    </row>
    <row r="1114" spans="1:8">
      <c r="A1114">
        <v>1113</v>
      </c>
      <c r="B1114">
        <v>1238769</v>
      </c>
      <c r="D1114">
        <v>1112</v>
      </c>
      <c r="E1114" s="72">
        <f t="shared" si="35"/>
        <v>5316912.8518518507</v>
      </c>
      <c r="F1114" s="71">
        <f t="shared" si="34"/>
        <v>4.2998169509955577</v>
      </c>
      <c r="H1114" s="38">
        <v>5316912</v>
      </c>
    </row>
    <row r="1115" spans="1:8">
      <c r="A1115">
        <v>1114</v>
      </c>
      <c r="B1115">
        <v>1240996</v>
      </c>
      <c r="D1115">
        <v>1113</v>
      </c>
      <c r="E1115" s="72">
        <f t="shared" si="35"/>
        <v>5326516.9629629618</v>
      </c>
      <c r="F1115" s="71">
        <f t="shared" si="34"/>
        <v>4.2998468342063463</v>
      </c>
      <c r="H1115" s="38">
        <v>5326516</v>
      </c>
    </row>
    <row r="1116" spans="1:8">
      <c r="A1116">
        <v>1115</v>
      </c>
      <c r="B1116">
        <v>1243225</v>
      </c>
      <c r="D1116">
        <v>1114</v>
      </c>
      <c r="E1116" s="72">
        <f t="shared" si="35"/>
        <v>5336129.7407407397</v>
      </c>
      <c r="F1116" s="71">
        <f t="shared" si="34"/>
        <v>4.2998766641800135</v>
      </c>
      <c r="H1116" s="38">
        <v>5336129</v>
      </c>
    </row>
    <row r="1117" spans="1:8">
      <c r="A1117">
        <v>1116</v>
      </c>
      <c r="B1117">
        <v>1245456</v>
      </c>
      <c r="D1117">
        <v>1115</v>
      </c>
      <c r="E1117" s="72">
        <f t="shared" si="35"/>
        <v>5345751.1851851847</v>
      </c>
      <c r="F1117" s="71">
        <f t="shared" si="34"/>
        <v>4.2999064410586856</v>
      </c>
      <c r="H1117" s="38">
        <v>5345751</v>
      </c>
    </row>
    <row r="1118" spans="1:8">
      <c r="A1118">
        <v>1117</v>
      </c>
      <c r="B1118">
        <v>1247689</v>
      </c>
      <c r="D1118">
        <v>1116</v>
      </c>
      <c r="E1118" s="72">
        <f t="shared" si="35"/>
        <v>5355381.2962962957</v>
      </c>
      <c r="F1118" s="71">
        <f t="shared" si="34"/>
        <v>4.2999361649839862</v>
      </c>
      <c r="H1118" s="38">
        <v>5355381</v>
      </c>
    </row>
    <row r="1119" spans="1:8">
      <c r="A1119">
        <v>1118</v>
      </c>
      <c r="B1119">
        <v>1249924</v>
      </c>
      <c r="D1119">
        <v>1117</v>
      </c>
      <c r="E1119" s="72">
        <f t="shared" si="35"/>
        <v>5365020.0740740737</v>
      </c>
      <c r="F1119" s="71">
        <f t="shared" si="34"/>
        <v>4.2999658360970354</v>
      </c>
      <c r="H1119" s="38">
        <v>5365020</v>
      </c>
    </row>
    <row r="1120" spans="1:8">
      <c r="A1120">
        <v>1119</v>
      </c>
      <c r="B1120">
        <v>1252161</v>
      </c>
      <c r="D1120">
        <v>1118</v>
      </c>
      <c r="E1120" s="72">
        <f t="shared" si="35"/>
        <v>5374667.5185185187</v>
      </c>
      <c r="F1120" s="71">
        <f t="shared" si="34"/>
        <v>4.2999954545384504</v>
      </c>
      <c r="H1120" s="38">
        <v>5374667</v>
      </c>
    </row>
    <row r="1121" spans="1:8">
      <c r="A1121">
        <v>1120</v>
      </c>
      <c r="B1121">
        <v>1254400</v>
      </c>
      <c r="D1121">
        <v>1119</v>
      </c>
      <c r="E1121" s="72">
        <f t="shared" si="35"/>
        <v>5384323.6296296297</v>
      </c>
      <c r="F1121" s="71">
        <f t="shared" si="34"/>
        <v>4.300025020448353</v>
      </c>
      <c r="H1121" s="38">
        <v>5384323</v>
      </c>
    </row>
    <row r="1122" spans="1:8">
      <c r="A1122">
        <v>1121</v>
      </c>
      <c r="B1122">
        <v>1256641</v>
      </c>
      <c r="D1122">
        <v>1120</v>
      </c>
      <c r="E1122" s="72">
        <f t="shared" si="35"/>
        <v>5393988.4074074067</v>
      </c>
      <c r="F1122" s="71">
        <f t="shared" si="34"/>
        <v>4.3000545339663638</v>
      </c>
      <c r="H1122" s="38">
        <v>5393988</v>
      </c>
    </row>
    <row r="1123" spans="1:8">
      <c r="A1123">
        <v>1122</v>
      </c>
      <c r="B1123">
        <v>1258884</v>
      </c>
      <c r="D1123">
        <v>1121</v>
      </c>
      <c r="E1123" s="72">
        <f t="shared" si="35"/>
        <v>5403661.8518518507</v>
      </c>
      <c r="F1123" s="71">
        <f t="shared" si="34"/>
        <v>4.3000839952316143</v>
      </c>
      <c r="H1123" s="38">
        <v>5403661</v>
      </c>
    </row>
    <row r="1124" spans="1:8">
      <c r="A1124">
        <v>1123</v>
      </c>
      <c r="B1124">
        <v>1261129</v>
      </c>
      <c r="D1124">
        <v>1122</v>
      </c>
      <c r="E1124" s="72">
        <f t="shared" si="35"/>
        <v>5413343.9629629618</v>
      </c>
      <c r="F1124" s="71">
        <f t="shared" si="34"/>
        <v>4.3001134043827403</v>
      </c>
      <c r="H1124" s="38">
        <v>5413343</v>
      </c>
    </row>
    <row r="1125" spans="1:8">
      <c r="A1125">
        <v>1124</v>
      </c>
      <c r="B1125">
        <v>1263376</v>
      </c>
      <c r="D1125">
        <v>1123</v>
      </c>
      <c r="E1125" s="72">
        <f t="shared" si="35"/>
        <v>5423034.7407407397</v>
      </c>
      <c r="F1125" s="71">
        <f t="shared" si="34"/>
        <v>4.3001427615578898</v>
      </c>
      <c r="H1125" s="38">
        <v>5423034</v>
      </c>
    </row>
    <row r="1126" spans="1:8">
      <c r="A1126">
        <v>1125</v>
      </c>
      <c r="B1126">
        <v>1265625</v>
      </c>
      <c r="D1126">
        <v>1124</v>
      </c>
      <c r="E1126" s="72">
        <f t="shared" si="35"/>
        <v>5432734.1851851847</v>
      </c>
      <c r="F1126" s="71">
        <f t="shared" si="34"/>
        <v>4.3001720668947208</v>
      </c>
      <c r="H1126" s="38">
        <v>5432734</v>
      </c>
    </row>
    <row r="1127" spans="1:8">
      <c r="A1127">
        <v>1126</v>
      </c>
      <c r="B1127">
        <v>1267876</v>
      </c>
      <c r="D1127">
        <v>1125</v>
      </c>
      <c r="E1127" s="72">
        <f t="shared" si="35"/>
        <v>5442442.2962962957</v>
      </c>
      <c r="F1127" s="71">
        <f t="shared" si="34"/>
        <v>4.3002013205304062</v>
      </c>
      <c r="H1127" s="38">
        <v>5442442</v>
      </c>
    </row>
    <row r="1128" spans="1:8">
      <c r="A1128">
        <v>1127</v>
      </c>
      <c r="B1128">
        <v>1270129</v>
      </c>
      <c r="D1128">
        <v>1126</v>
      </c>
      <c r="E1128" s="72">
        <f t="shared" si="35"/>
        <v>5452159.0740740737</v>
      </c>
      <c r="F1128" s="71">
        <f t="shared" si="34"/>
        <v>4.3002305226016375</v>
      </c>
      <c r="H1128" s="38">
        <v>5452159</v>
      </c>
    </row>
    <row r="1129" spans="1:8">
      <c r="A1129">
        <v>1128</v>
      </c>
      <c r="B1129">
        <v>1272384</v>
      </c>
      <c r="D1129">
        <v>1127</v>
      </c>
      <c r="E1129" s="72">
        <f t="shared" si="35"/>
        <v>5461884.5185185187</v>
      </c>
      <c r="F1129" s="71">
        <f t="shared" si="34"/>
        <v>4.3002596732446223</v>
      </c>
      <c r="H1129" s="38">
        <v>5461884</v>
      </c>
    </row>
    <row r="1130" spans="1:8">
      <c r="A1130">
        <v>1129</v>
      </c>
      <c r="B1130">
        <v>1274641</v>
      </c>
      <c r="D1130">
        <v>1128</v>
      </c>
      <c r="E1130" s="72">
        <f t="shared" si="35"/>
        <v>5471618.6296296297</v>
      </c>
      <c r="F1130" s="71">
        <f t="shared" si="34"/>
        <v>4.3002887725950893</v>
      </c>
      <c r="H1130" s="38">
        <v>5471618</v>
      </c>
    </row>
    <row r="1131" spans="1:8">
      <c r="A1131">
        <v>1130</v>
      </c>
      <c r="B1131">
        <v>1276900</v>
      </c>
      <c r="D1131">
        <v>1129</v>
      </c>
      <c r="E1131" s="72">
        <f t="shared" si="35"/>
        <v>5481361.4074074076</v>
      </c>
      <c r="F1131" s="71">
        <f t="shared" si="34"/>
        <v>4.3003178207882904</v>
      </c>
      <c r="H1131" s="38">
        <v>5481361</v>
      </c>
    </row>
    <row r="1132" spans="1:8">
      <c r="A1132">
        <v>1131</v>
      </c>
      <c r="B1132">
        <v>1279161</v>
      </c>
      <c r="D1132">
        <v>1130</v>
      </c>
      <c r="E1132" s="72">
        <f t="shared" si="35"/>
        <v>5491112.8518518517</v>
      </c>
      <c r="F1132" s="71">
        <f t="shared" si="34"/>
        <v>4.3003468179590039</v>
      </c>
      <c r="H1132" s="38">
        <v>5491112</v>
      </c>
    </row>
    <row r="1133" spans="1:8">
      <c r="A1133">
        <v>1132</v>
      </c>
      <c r="B1133">
        <v>1281424</v>
      </c>
      <c r="D1133">
        <v>1131</v>
      </c>
      <c r="E1133" s="72">
        <f t="shared" si="35"/>
        <v>5500872.9629629627</v>
      </c>
      <c r="F1133" s="71">
        <f t="shared" si="34"/>
        <v>4.3003757642415321</v>
      </c>
      <c r="H1133" s="38">
        <v>5500872</v>
      </c>
    </row>
    <row r="1134" spans="1:8">
      <c r="A1134">
        <v>1133</v>
      </c>
      <c r="B1134">
        <v>1283689</v>
      </c>
      <c r="D1134">
        <v>1132</v>
      </c>
      <c r="E1134" s="72">
        <f t="shared" si="35"/>
        <v>5510641.7407407407</v>
      </c>
      <c r="F1134" s="71">
        <f t="shared" si="34"/>
        <v>4.3004046597697094</v>
      </c>
      <c r="H1134" s="38">
        <v>5510641</v>
      </c>
    </row>
    <row r="1135" spans="1:8">
      <c r="A1135">
        <v>1134</v>
      </c>
      <c r="B1135">
        <v>1285956</v>
      </c>
      <c r="D1135">
        <v>1133</v>
      </c>
      <c r="E1135" s="72">
        <f t="shared" si="35"/>
        <v>5520419.1851851847</v>
      </c>
      <c r="F1135" s="71">
        <f t="shared" si="34"/>
        <v>4.3004335046768993</v>
      </c>
      <c r="H1135" s="38">
        <v>5520419</v>
      </c>
    </row>
    <row r="1136" spans="1:8">
      <c r="A1136">
        <v>1135</v>
      </c>
      <c r="B1136">
        <v>1288225</v>
      </c>
      <c r="D1136">
        <v>1134</v>
      </c>
      <c r="E1136" s="72">
        <f t="shared" si="35"/>
        <v>5530205.2962962957</v>
      </c>
      <c r="F1136" s="71">
        <f t="shared" si="34"/>
        <v>4.300462299096</v>
      </c>
      <c r="H1136" s="38">
        <v>5530205</v>
      </c>
    </row>
    <row r="1137" spans="1:8">
      <c r="A1137">
        <v>1136</v>
      </c>
      <c r="B1137">
        <v>1290496</v>
      </c>
      <c r="D1137">
        <v>1135</v>
      </c>
      <c r="E1137" s="72">
        <f t="shared" si="35"/>
        <v>5540000.0740740737</v>
      </c>
      <c r="F1137" s="71">
        <f t="shared" si="34"/>
        <v>4.3004910431594432</v>
      </c>
      <c r="H1137" s="38">
        <v>5540000</v>
      </c>
    </row>
    <row r="1138" spans="1:8">
      <c r="A1138">
        <v>1137</v>
      </c>
      <c r="B1138">
        <v>1292769</v>
      </c>
      <c r="D1138">
        <v>1136</v>
      </c>
      <c r="E1138" s="72">
        <f t="shared" si="35"/>
        <v>5549803.5185185177</v>
      </c>
      <c r="F1138" s="71">
        <f t="shared" si="34"/>
        <v>4.300519736999199</v>
      </c>
      <c r="H1138" s="38">
        <v>5549803</v>
      </c>
    </row>
    <row r="1139" spans="1:8">
      <c r="A1139">
        <v>1138</v>
      </c>
      <c r="B1139">
        <v>1295044</v>
      </c>
      <c r="D1139">
        <v>1137</v>
      </c>
      <c r="E1139" s="72">
        <f t="shared" si="35"/>
        <v>5559615.6296296287</v>
      </c>
      <c r="F1139" s="71">
        <f t="shared" si="34"/>
        <v>4.3005483807467755</v>
      </c>
      <c r="H1139" s="38">
        <v>5559615</v>
      </c>
    </row>
    <row r="1140" spans="1:8">
      <c r="A1140">
        <v>1139</v>
      </c>
      <c r="B1140">
        <v>1297321</v>
      </c>
      <c r="D1140">
        <v>1138</v>
      </c>
      <c r="E1140" s="72">
        <f t="shared" si="35"/>
        <v>5569436.4074074067</v>
      </c>
      <c r="F1140" s="71">
        <f t="shared" si="34"/>
        <v>4.3005769745332261</v>
      </c>
      <c r="H1140" s="38">
        <v>5569436</v>
      </c>
    </row>
    <row r="1141" spans="1:8">
      <c r="A1141">
        <v>1140</v>
      </c>
      <c r="B1141">
        <v>1299600</v>
      </c>
      <c r="D1141">
        <v>1139</v>
      </c>
      <c r="E1141" s="72">
        <f t="shared" si="35"/>
        <v>5579265.8518518507</v>
      </c>
      <c r="F1141" s="71">
        <f t="shared" si="34"/>
        <v>4.3006055184891405</v>
      </c>
      <c r="H1141" s="38">
        <v>5579265</v>
      </c>
    </row>
    <row r="1142" spans="1:8">
      <c r="A1142">
        <v>1141</v>
      </c>
      <c r="B1142">
        <v>1301881</v>
      </c>
      <c r="D1142" s="67">
        <v>1140</v>
      </c>
      <c r="E1142" s="72">
        <f t="shared" si="35"/>
        <v>5589103.9629629618</v>
      </c>
      <c r="F1142" s="71">
        <f t="shared" si="34"/>
        <v>4.300634012744661</v>
      </c>
      <c r="H1142" s="38">
        <v>5589103</v>
      </c>
    </row>
    <row r="1143" spans="1:8">
      <c r="A1143">
        <v>1142</v>
      </c>
      <c r="B1143">
        <v>1304164</v>
      </c>
      <c r="D1143">
        <v>1141</v>
      </c>
      <c r="E1143" s="72">
        <f t="shared" si="35"/>
        <v>5598950.7407407397</v>
      </c>
      <c r="F1143" s="71">
        <f t="shared" si="34"/>
        <v>4.300662457429473</v>
      </c>
      <c r="H1143" s="38">
        <v>5598950</v>
      </c>
    </row>
    <row r="1144" spans="1:8">
      <c r="A1144">
        <v>1143</v>
      </c>
      <c r="B1144">
        <v>1306449</v>
      </c>
      <c r="D1144">
        <v>1142</v>
      </c>
      <c r="E1144" s="72">
        <f t="shared" si="35"/>
        <v>5608806.1851851847</v>
      </c>
      <c r="F1144" s="71">
        <f t="shared" si="34"/>
        <v>4.3006908526728118</v>
      </c>
      <c r="H1144" s="38">
        <v>5608806</v>
      </c>
    </row>
    <row r="1145" spans="1:8">
      <c r="A1145">
        <v>1144</v>
      </c>
      <c r="B1145">
        <v>1308736</v>
      </c>
      <c r="D1145">
        <v>1143</v>
      </c>
      <c r="E1145" s="72">
        <f t="shared" si="35"/>
        <v>5618670.2962962957</v>
      </c>
      <c r="F1145" s="71">
        <f t="shared" si="34"/>
        <v>4.3007191986034634</v>
      </c>
      <c r="H1145" s="38">
        <v>5618670</v>
      </c>
    </row>
    <row r="1146" spans="1:8">
      <c r="A1146">
        <v>1145</v>
      </c>
      <c r="B1146">
        <v>1311025</v>
      </c>
      <c r="D1146">
        <v>1144</v>
      </c>
      <c r="E1146" s="72">
        <f t="shared" si="35"/>
        <v>5628543.0740740737</v>
      </c>
      <c r="F1146" s="71">
        <f t="shared" si="34"/>
        <v>4.3007474953497677</v>
      </c>
      <c r="H1146" s="38">
        <v>5628543</v>
      </c>
    </row>
    <row r="1147" spans="1:8">
      <c r="A1147">
        <v>1146</v>
      </c>
      <c r="B1147">
        <v>1313316</v>
      </c>
      <c r="D1147">
        <v>1145</v>
      </c>
      <c r="E1147" s="72">
        <f t="shared" si="35"/>
        <v>5638424.5185185177</v>
      </c>
      <c r="F1147" s="71">
        <f t="shared" si="34"/>
        <v>4.3007757430396198</v>
      </c>
      <c r="H1147" s="38">
        <v>5638424</v>
      </c>
    </row>
    <row r="1148" spans="1:8">
      <c r="A1148">
        <v>1147</v>
      </c>
      <c r="B1148">
        <v>1315609</v>
      </c>
      <c r="D1148">
        <v>1146</v>
      </c>
      <c r="E1148" s="72">
        <f t="shared" si="35"/>
        <v>5648314.6296296287</v>
      </c>
      <c r="F1148" s="71">
        <f t="shared" si="34"/>
        <v>4.3008039418004724</v>
      </c>
      <c r="H1148" s="38">
        <v>5648314</v>
      </c>
    </row>
    <row r="1149" spans="1:8">
      <c r="A1149">
        <v>1148</v>
      </c>
      <c r="B1149">
        <v>1317904</v>
      </c>
      <c r="D1149">
        <v>1147</v>
      </c>
      <c r="E1149" s="72">
        <f t="shared" si="35"/>
        <v>5658213.4074074067</v>
      </c>
      <c r="F1149" s="71">
        <f t="shared" si="34"/>
        <v>4.300832091759335</v>
      </c>
      <c r="H1149" s="38">
        <v>5658213</v>
      </c>
    </row>
    <row r="1150" spans="1:8">
      <c r="A1150">
        <v>1149</v>
      </c>
      <c r="B1150">
        <v>1320201</v>
      </c>
      <c r="D1150">
        <v>1148</v>
      </c>
      <c r="E1150" s="72">
        <f t="shared" si="35"/>
        <v>5668120.8518518507</v>
      </c>
      <c r="F1150" s="71">
        <f t="shared" si="34"/>
        <v>4.3008601930427792</v>
      </c>
      <c r="H1150" s="38">
        <v>5668120</v>
      </c>
    </row>
    <row r="1151" spans="1:8">
      <c r="A1151">
        <v>1150</v>
      </c>
      <c r="B1151">
        <v>1322500</v>
      </c>
      <c r="D1151">
        <v>1149</v>
      </c>
      <c r="E1151" s="72">
        <f t="shared" si="35"/>
        <v>5678036.9629629618</v>
      </c>
      <c r="F1151" s="71">
        <f t="shared" si="34"/>
        <v>4.3008882457769397</v>
      </c>
      <c r="H1151" s="38">
        <v>5678036</v>
      </c>
    </row>
    <row r="1152" spans="1:8">
      <c r="A1152">
        <v>1151</v>
      </c>
      <c r="B1152">
        <v>1324801</v>
      </c>
      <c r="D1152">
        <v>1150</v>
      </c>
      <c r="E1152" s="72">
        <f t="shared" si="35"/>
        <v>5687961.7407407397</v>
      </c>
      <c r="F1152" s="71">
        <f t="shared" si="34"/>
        <v>4.300916250087516</v>
      </c>
      <c r="H1152" s="38">
        <v>5687961</v>
      </c>
    </row>
    <row r="1153" spans="1:8">
      <c r="A1153">
        <v>1152</v>
      </c>
      <c r="B1153">
        <v>1327104</v>
      </c>
      <c r="D1153">
        <v>1151</v>
      </c>
      <c r="E1153" s="72">
        <f t="shared" si="35"/>
        <v>5697895.1851851847</v>
      </c>
      <c r="F1153" s="71">
        <f t="shared" si="34"/>
        <v>4.3009442060997722</v>
      </c>
      <c r="H1153" s="38">
        <v>5697895</v>
      </c>
    </row>
    <row r="1154" spans="1:8">
      <c r="A1154">
        <v>1153</v>
      </c>
      <c r="B1154">
        <v>1329409</v>
      </c>
      <c r="D1154">
        <v>1152</v>
      </c>
      <c r="E1154" s="72">
        <f t="shared" si="35"/>
        <v>5707837.2962962957</v>
      </c>
      <c r="F1154" s="71">
        <f t="shared" si="34"/>
        <v>4.3009721139385428</v>
      </c>
      <c r="H1154" s="38">
        <v>5707837</v>
      </c>
    </row>
    <row r="1155" spans="1:8">
      <c r="A1155">
        <v>1154</v>
      </c>
      <c r="B1155">
        <v>1331716</v>
      </c>
      <c r="D1155">
        <v>1153</v>
      </c>
      <c r="E1155" s="72">
        <f t="shared" si="35"/>
        <v>5717788.0740740737</v>
      </c>
      <c r="F1155" s="71">
        <f t="shared" ref="F1155:F1218" si="36">E1155/B1154</f>
        <v>4.3009999737282305</v>
      </c>
      <c r="H1155" s="38">
        <v>5717788</v>
      </c>
    </row>
    <row r="1156" spans="1:8">
      <c r="A1156">
        <v>1155</v>
      </c>
      <c r="B1156">
        <v>1334025</v>
      </c>
      <c r="D1156">
        <v>1154</v>
      </c>
      <c r="E1156" s="72">
        <f t="shared" ref="E1156:E1219" si="37">40+(D1155*D1155)+(E1155/1.3)</f>
        <v>5727747.5185185177</v>
      </c>
      <c r="F1156" s="71">
        <f t="shared" si="36"/>
        <v>4.3010277855928125</v>
      </c>
      <c r="H1156" s="38">
        <v>5727747</v>
      </c>
    </row>
    <row r="1157" spans="1:8">
      <c r="A1157">
        <v>1156</v>
      </c>
      <c r="B1157">
        <v>1336336</v>
      </c>
      <c r="D1157">
        <v>1155</v>
      </c>
      <c r="E1157" s="72">
        <f t="shared" si="37"/>
        <v>5737715.6296296287</v>
      </c>
      <c r="F1157" s="71">
        <f t="shared" si="36"/>
        <v>4.3010555496558371</v>
      </c>
      <c r="H1157" s="38">
        <v>5737715</v>
      </c>
    </row>
    <row r="1158" spans="1:8">
      <c r="A1158">
        <v>1157</v>
      </c>
      <c r="B1158">
        <v>1338649</v>
      </c>
      <c r="D1158">
        <v>1156</v>
      </c>
      <c r="E1158" s="72">
        <f t="shared" si="37"/>
        <v>5747692.4074074067</v>
      </c>
      <c r="F1158" s="71">
        <f t="shared" si="36"/>
        <v>4.3010832660404317</v>
      </c>
      <c r="H1158" s="38">
        <v>5747692</v>
      </c>
    </row>
    <row r="1159" spans="1:8">
      <c r="A1159">
        <v>1158</v>
      </c>
      <c r="B1159">
        <v>1340964</v>
      </c>
      <c r="D1159">
        <v>1157</v>
      </c>
      <c r="E1159" s="72">
        <f t="shared" si="37"/>
        <v>5757677.8518518507</v>
      </c>
      <c r="F1159" s="71">
        <f t="shared" si="36"/>
        <v>4.301110934869298</v>
      </c>
      <c r="H1159" s="38">
        <v>5757677</v>
      </c>
    </row>
    <row r="1160" spans="1:8">
      <c r="A1160">
        <v>1159</v>
      </c>
      <c r="B1160">
        <v>1343281</v>
      </c>
      <c r="D1160">
        <v>1158</v>
      </c>
      <c r="E1160" s="72">
        <f t="shared" si="37"/>
        <v>5767671.9629629618</v>
      </c>
      <c r="F1160" s="71">
        <f t="shared" si="36"/>
        <v>4.3011385562647186</v>
      </c>
      <c r="H1160" s="38">
        <v>5767671</v>
      </c>
    </row>
    <row r="1161" spans="1:8">
      <c r="A1161">
        <v>1160</v>
      </c>
      <c r="B1161">
        <v>1345600</v>
      </c>
      <c r="D1161">
        <v>1159</v>
      </c>
      <c r="E1161" s="72">
        <f t="shared" si="37"/>
        <v>5777674.7407407397</v>
      </c>
      <c r="F1161" s="71">
        <f t="shared" si="36"/>
        <v>4.3011661303485571</v>
      </c>
      <c r="H1161" s="38">
        <v>5777674</v>
      </c>
    </row>
    <row r="1162" spans="1:8">
      <c r="A1162">
        <v>1161</v>
      </c>
      <c r="B1162">
        <v>1347921</v>
      </c>
      <c r="D1162">
        <v>1160</v>
      </c>
      <c r="E1162" s="72">
        <f t="shared" si="37"/>
        <v>5787686.1851851847</v>
      </c>
      <c r="F1162" s="71">
        <f t="shared" si="36"/>
        <v>4.3011936572422593</v>
      </c>
      <c r="H1162" s="38">
        <v>5787686</v>
      </c>
    </row>
    <row r="1163" spans="1:8">
      <c r="A1163">
        <v>1162</v>
      </c>
      <c r="B1163">
        <v>1350244</v>
      </c>
      <c r="D1163">
        <v>1161</v>
      </c>
      <c r="E1163" s="72">
        <f t="shared" si="37"/>
        <v>5797706.2962962957</v>
      </c>
      <c r="F1163" s="71">
        <f t="shared" si="36"/>
        <v>4.3012211370668574</v>
      </c>
      <c r="H1163" s="38">
        <v>5797706</v>
      </c>
    </row>
    <row r="1164" spans="1:8">
      <c r="A1164">
        <v>1163</v>
      </c>
      <c r="B1164">
        <v>1352569</v>
      </c>
      <c r="D1164">
        <v>1162</v>
      </c>
      <c r="E1164" s="72">
        <f t="shared" si="37"/>
        <v>5807735.0740740737</v>
      </c>
      <c r="F1164" s="71">
        <f t="shared" si="36"/>
        <v>4.3012485699429686</v>
      </c>
      <c r="H1164" s="38">
        <v>5807735</v>
      </c>
    </row>
    <row r="1165" spans="1:8">
      <c r="A1165">
        <v>1164</v>
      </c>
      <c r="B1165">
        <v>1354896</v>
      </c>
      <c r="D1165">
        <v>1163</v>
      </c>
      <c r="E1165" s="72">
        <f t="shared" si="37"/>
        <v>5817772.5185185177</v>
      </c>
      <c r="F1165" s="71">
        <f t="shared" si="36"/>
        <v>4.301275955990798</v>
      </c>
      <c r="H1165" s="38">
        <v>5817772</v>
      </c>
    </row>
    <row r="1166" spans="1:8">
      <c r="A1166">
        <v>1165</v>
      </c>
      <c r="B1166">
        <v>1357225</v>
      </c>
      <c r="D1166">
        <v>1164</v>
      </c>
      <c r="E1166" s="72">
        <f t="shared" si="37"/>
        <v>5827818.6296296287</v>
      </c>
      <c r="F1166" s="71">
        <f t="shared" si="36"/>
        <v>4.3013032953301424</v>
      </c>
      <c r="H1166" s="38">
        <v>5827818</v>
      </c>
    </row>
    <row r="1167" spans="1:8">
      <c r="A1167">
        <v>1166</v>
      </c>
      <c r="B1167">
        <v>1359556</v>
      </c>
      <c r="D1167">
        <v>1165</v>
      </c>
      <c r="E1167" s="72">
        <f t="shared" si="37"/>
        <v>5837873.4074074067</v>
      </c>
      <c r="F1167" s="71">
        <f t="shared" si="36"/>
        <v>4.3013305880803898</v>
      </c>
      <c r="H1167" s="38">
        <v>5837873</v>
      </c>
    </row>
    <row r="1168" spans="1:8">
      <c r="A1168">
        <v>1167</v>
      </c>
      <c r="B1168">
        <v>1361889</v>
      </c>
      <c r="D1168">
        <v>1166</v>
      </c>
      <c r="E1168" s="72">
        <f t="shared" si="37"/>
        <v>5847936.8518518507</v>
      </c>
      <c r="F1168" s="71">
        <f t="shared" si="36"/>
        <v>4.3013578343605197</v>
      </c>
      <c r="H1168" s="38">
        <v>5847936</v>
      </c>
    </row>
    <row r="1169" spans="1:8">
      <c r="A1169">
        <v>1168</v>
      </c>
      <c r="B1169">
        <v>1364224</v>
      </c>
      <c r="D1169">
        <v>1167</v>
      </c>
      <c r="E1169" s="72">
        <f t="shared" si="37"/>
        <v>5858008.9629629618</v>
      </c>
      <c r="F1169" s="71">
        <f t="shared" si="36"/>
        <v>4.30138503428911</v>
      </c>
      <c r="H1169" s="38">
        <v>5858008</v>
      </c>
    </row>
    <row r="1170" spans="1:8">
      <c r="A1170">
        <v>1169</v>
      </c>
      <c r="B1170">
        <v>1366561</v>
      </c>
      <c r="D1170">
        <v>1168</v>
      </c>
      <c r="E1170" s="72">
        <f t="shared" si="37"/>
        <v>5868089.7407407397</v>
      </c>
      <c r="F1170" s="71">
        <f t="shared" si="36"/>
        <v>4.3014121879843339</v>
      </c>
      <c r="H1170" s="38">
        <v>5868089</v>
      </c>
    </row>
    <row r="1171" spans="1:8">
      <c r="A1171">
        <v>1170</v>
      </c>
      <c r="B1171">
        <v>1368900</v>
      </c>
      <c r="D1171">
        <v>1169</v>
      </c>
      <c r="E1171" s="72">
        <f t="shared" si="37"/>
        <v>5878179.1851851847</v>
      </c>
      <c r="F1171" s="71">
        <f t="shared" si="36"/>
        <v>4.3014392955639629</v>
      </c>
      <c r="H1171" s="38">
        <v>5878179</v>
      </c>
    </row>
    <row r="1172" spans="1:8">
      <c r="A1172">
        <v>1171</v>
      </c>
      <c r="B1172">
        <v>1371241</v>
      </c>
      <c r="D1172">
        <v>1170</v>
      </c>
      <c r="E1172" s="72">
        <f t="shared" si="37"/>
        <v>5888277.2962962957</v>
      </c>
      <c r="F1172" s="71">
        <f t="shared" si="36"/>
        <v>4.3014663571453688</v>
      </c>
      <c r="H1172" s="38">
        <v>5888277</v>
      </c>
    </row>
    <row r="1173" spans="1:8">
      <c r="A1173">
        <v>1172</v>
      </c>
      <c r="B1173">
        <v>1373584</v>
      </c>
      <c r="D1173">
        <v>1171</v>
      </c>
      <c r="E1173" s="72">
        <f t="shared" si="37"/>
        <v>5898384.0740740737</v>
      </c>
      <c r="F1173" s="71">
        <f t="shared" si="36"/>
        <v>4.3014933728455276</v>
      </c>
      <c r="H1173" s="38">
        <v>5898384</v>
      </c>
    </row>
    <row r="1174" spans="1:8">
      <c r="A1174">
        <v>1173</v>
      </c>
      <c r="B1174">
        <v>1375929</v>
      </c>
      <c r="D1174">
        <v>1172</v>
      </c>
      <c r="E1174" s="72">
        <f t="shared" si="37"/>
        <v>5908499.5185185177</v>
      </c>
      <c r="F1174" s="71">
        <f t="shared" si="36"/>
        <v>4.3015203427810151</v>
      </c>
      <c r="H1174" s="38">
        <v>5908499</v>
      </c>
    </row>
    <row r="1175" spans="1:8">
      <c r="A1175">
        <v>1174</v>
      </c>
      <c r="B1175">
        <v>1378276</v>
      </c>
      <c r="D1175">
        <v>1173</v>
      </c>
      <c r="E1175" s="72">
        <f t="shared" si="37"/>
        <v>5918623.6296296287</v>
      </c>
      <c r="F1175" s="71">
        <f t="shared" si="36"/>
        <v>4.3015472670680168</v>
      </c>
      <c r="H1175" s="38">
        <v>5918623</v>
      </c>
    </row>
    <row r="1176" spans="1:8">
      <c r="A1176">
        <v>1175</v>
      </c>
      <c r="B1176">
        <v>1380625</v>
      </c>
      <c r="D1176">
        <v>1174</v>
      </c>
      <c r="E1176" s="72">
        <f t="shared" si="37"/>
        <v>5928756.4074074067</v>
      </c>
      <c r="F1176" s="71">
        <f t="shared" si="36"/>
        <v>4.3015741458223218</v>
      </c>
      <c r="H1176" s="38">
        <v>5928756</v>
      </c>
    </row>
    <row r="1177" spans="1:8">
      <c r="A1177">
        <v>1176</v>
      </c>
      <c r="B1177">
        <v>1382976</v>
      </c>
      <c r="D1177">
        <v>1175</v>
      </c>
      <c r="E1177" s="72">
        <f t="shared" si="37"/>
        <v>5938897.8518518507</v>
      </c>
      <c r="F1177" s="71">
        <f t="shared" si="36"/>
        <v>4.3016009791593302</v>
      </c>
      <c r="H1177" s="38">
        <v>5938897</v>
      </c>
    </row>
    <row r="1178" spans="1:8">
      <c r="A1178">
        <v>1177</v>
      </c>
      <c r="B1178">
        <v>1385329</v>
      </c>
      <c r="D1178">
        <v>1176</v>
      </c>
      <c r="E1178" s="72">
        <f t="shared" si="37"/>
        <v>5949047.9629629618</v>
      </c>
      <c r="F1178" s="71">
        <f t="shared" si="36"/>
        <v>4.3016277671940522</v>
      </c>
      <c r="H1178" s="38">
        <v>5949047</v>
      </c>
    </row>
    <row r="1179" spans="1:8">
      <c r="A1179">
        <v>1178</v>
      </c>
      <c r="B1179">
        <v>1387684</v>
      </c>
      <c r="D1179">
        <v>1177</v>
      </c>
      <c r="E1179" s="72">
        <f t="shared" si="37"/>
        <v>5959206.7407407397</v>
      </c>
      <c r="F1179" s="71">
        <f t="shared" si="36"/>
        <v>4.301654510041109</v>
      </c>
      <c r="H1179" s="38">
        <v>5959206</v>
      </c>
    </row>
    <row r="1180" spans="1:8">
      <c r="A1180">
        <v>1179</v>
      </c>
      <c r="B1180">
        <v>1390041</v>
      </c>
      <c r="D1180">
        <v>1178</v>
      </c>
      <c r="E1180" s="72">
        <f t="shared" si="37"/>
        <v>5969374.1851851847</v>
      </c>
      <c r="F1180" s="71">
        <f t="shared" si="36"/>
        <v>4.3016812078147364</v>
      </c>
      <c r="H1180" s="38">
        <v>5969374</v>
      </c>
    </row>
    <row r="1181" spans="1:8">
      <c r="A1181">
        <v>1180</v>
      </c>
      <c r="B1181">
        <v>1392400</v>
      </c>
      <c r="D1181">
        <v>1179</v>
      </c>
      <c r="E1181" s="72">
        <f t="shared" si="37"/>
        <v>5979550.2962962957</v>
      </c>
      <c r="F1181" s="71">
        <f t="shared" si="36"/>
        <v>4.3017078606287837</v>
      </c>
      <c r="H1181" s="38">
        <v>5979550</v>
      </c>
    </row>
    <row r="1182" spans="1:8">
      <c r="A1182">
        <v>1181</v>
      </c>
      <c r="B1182">
        <v>1394761</v>
      </c>
      <c r="D1182" s="67">
        <v>1180</v>
      </c>
      <c r="E1182" s="72">
        <f t="shared" si="37"/>
        <v>5989735.0740740737</v>
      </c>
      <c r="F1182" s="71">
        <f t="shared" si="36"/>
        <v>4.3017344685967203</v>
      </c>
      <c r="H1182" s="38">
        <v>5989735</v>
      </c>
    </row>
    <row r="1183" spans="1:8">
      <c r="A1183">
        <v>1182</v>
      </c>
      <c r="B1183">
        <v>1397124</v>
      </c>
      <c r="D1183">
        <v>1181</v>
      </c>
      <c r="E1183" s="72">
        <f t="shared" si="37"/>
        <v>5999928.5185185177</v>
      </c>
      <c r="F1183" s="71">
        <f t="shared" si="36"/>
        <v>4.3017610318316315</v>
      </c>
      <c r="H1183" s="38">
        <v>5999928</v>
      </c>
    </row>
    <row r="1184" spans="1:8">
      <c r="A1184">
        <v>1183</v>
      </c>
      <c r="B1184">
        <v>1399489</v>
      </c>
      <c r="D1184">
        <v>1182</v>
      </c>
      <c r="E1184" s="72">
        <f t="shared" si="37"/>
        <v>6010130.6296296287</v>
      </c>
      <c r="F1184" s="71">
        <f t="shared" si="36"/>
        <v>4.3017875504462229</v>
      </c>
      <c r="H1184" s="38">
        <v>6010130</v>
      </c>
    </row>
    <row r="1185" spans="1:8">
      <c r="A1185">
        <v>1184</v>
      </c>
      <c r="B1185">
        <v>1401856</v>
      </c>
      <c r="D1185">
        <v>1183</v>
      </c>
      <c r="E1185" s="72">
        <f t="shared" si="37"/>
        <v>6020341.4074074067</v>
      </c>
      <c r="F1185" s="71">
        <f t="shared" si="36"/>
        <v>4.301814024552824</v>
      </c>
      <c r="H1185" s="38">
        <v>6020341</v>
      </c>
    </row>
    <row r="1186" spans="1:8">
      <c r="A1186">
        <v>1185</v>
      </c>
      <c r="B1186">
        <v>1404225</v>
      </c>
      <c r="D1186">
        <v>1184</v>
      </c>
      <c r="E1186" s="72">
        <f t="shared" si="37"/>
        <v>6030560.8518518507</v>
      </c>
      <c r="F1186" s="71">
        <f t="shared" si="36"/>
        <v>4.3018404542633846</v>
      </c>
      <c r="H1186" s="38">
        <v>6030560</v>
      </c>
    </row>
    <row r="1187" spans="1:8">
      <c r="A1187">
        <v>1186</v>
      </c>
      <c r="B1187">
        <v>1406596</v>
      </c>
      <c r="D1187">
        <v>1185</v>
      </c>
      <c r="E1187" s="72">
        <f t="shared" si="37"/>
        <v>6040788.9629629618</v>
      </c>
      <c r="F1187" s="71">
        <f t="shared" si="36"/>
        <v>4.301866839689481</v>
      </c>
      <c r="H1187" s="38">
        <v>6040788</v>
      </c>
    </row>
    <row r="1188" spans="1:8">
      <c r="A1188">
        <v>1187</v>
      </c>
      <c r="B1188">
        <v>1408969</v>
      </c>
      <c r="D1188">
        <v>1186</v>
      </c>
      <c r="E1188" s="72">
        <f t="shared" si="37"/>
        <v>6051025.7407407397</v>
      </c>
      <c r="F1188" s="71">
        <f t="shared" si="36"/>
        <v>4.3018931809423169</v>
      </c>
      <c r="H1188" s="38">
        <v>6051025</v>
      </c>
    </row>
    <row r="1189" spans="1:8">
      <c r="A1189">
        <v>1188</v>
      </c>
      <c r="B1189">
        <v>1411344</v>
      </c>
      <c r="D1189">
        <v>1187</v>
      </c>
      <c r="E1189" s="72">
        <f t="shared" si="37"/>
        <v>6061271.1851851847</v>
      </c>
      <c r="F1189" s="71">
        <f t="shared" si="36"/>
        <v>4.3019194781327235</v>
      </c>
      <c r="H1189" s="38">
        <v>6061271</v>
      </c>
    </row>
    <row r="1190" spans="1:8">
      <c r="A1190">
        <v>1189</v>
      </c>
      <c r="B1190">
        <v>1413721</v>
      </c>
      <c r="D1190">
        <v>1188</v>
      </c>
      <c r="E1190" s="72">
        <f t="shared" si="37"/>
        <v>6071525.2962962957</v>
      </c>
      <c r="F1190" s="71">
        <f t="shared" si="36"/>
        <v>4.3019457313711582</v>
      </c>
      <c r="H1190" s="38">
        <v>6071525</v>
      </c>
    </row>
    <row r="1191" spans="1:8">
      <c r="A1191">
        <v>1190</v>
      </c>
      <c r="B1191">
        <v>1416100</v>
      </c>
      <c r="D1191">
        <v>1189</v>
      </c>
      <c r="E1191" s="72">
        <f t="shared" si="37"/>
        <v>6081788.0740740737</v>
      </c>
      <c r="F1191" s="71">
        <f t="shared" si="36"/>
        <v>4.3019719407677144</v>
      </c>
      <c r="H1191" s="38">
        <v>6081788</v>
      </c>
    </row>
    <row r="1192" spans="1:8">
      <c r="A1192">
        <v>1191</v>
      </c>
      <c r="B1192">
        <v>1418481</v>
      </c>
      <c r="D1192">
        <v>1190</v>
      </c>
      <c r="E1192" s="72">
        <f t="shared" si="37"/>
        <v>6092059.5185185177</v>
      </c>
      <c r="F1192" s="71">
        <f t="shared" si="36"/>
        <v>4.3019981064321149</v>
      </c>
      <c r="H1192" s="38">
        <v>6092059</v>
      </c>
    </row>
    <row r="1193" spans="1:8">
      <c r="A1193">
        <v>1192</v>
      </c>
      <c r="B1193">
        <v>1420864</v>
      </c>
      <c r="D1193">
        <v>1191</v>
      </c>
      <c r="E1193" s="72">
        <f t="shared" si="37"/>
        <v>6102339.6296296287</v>
      </c>
      <c r="F1193" s="71">
        <f t="shared" si="36"/>
        <v>4.3020242284737185</v>
      </c>
      <c r="H1193" s="38">
        <v>6102339</v>
      </c>
    </row>
    <row r="1194" spans="1:8">
      <c r="A1194">
        <v>1193</v>
      </c>
      <c r="B1194">
        <v>1423249</v>
      </c>
      <c r="D1194">
        <v>1192</v>
      </c>
      <c r="E1194" s="72">
        <f t="shared" si="37"/>
        <v>6112628.4074074067</v>
      </c>
      <c r="F1194" s="71">
        <f t="shared" si="36"/>
        <v>4.3020503070015197</v>
      </c>
      <c r="H1194" s="38">
        <v>6112628</v>
      </c>
    </row>
    <row r="1195" spans="1:8">
      <c r="A1195">
        <v>1194</v>
      </c>
      <c r="B1195">
        <v>1425636</v>
      </c>
      <c r="D1195">
        <v>1193</v>
      </c>
      <c r="E1195" s="72">
        <f t="shared" si="37"/>
        <v>6122925.8518518507</v>
      </c>
      <c r="F1195" s="71">
        <f t="shared" si="36"/>
        <v>4.3020763421241472</v>
      </c>
      <c r="H1195" s="38">
        <v>6122925</v>
      </c>
    </row>
    <row r="1196" spans="1:8">
      <c r="A1196">
        <v>1195</v>
      </c>
      <c r="B1196">
        <v>1428025</v>
      </c>
      <c r="D1196">
        <v>1194</v>
      </c>
      <c r="E1196" s="72">
        <f t="shared" si="37"/>
        <v>6133231.9629629618</v>
      </c>
      <c r="F1196" s="71">
        <f t="shared" si="36"/>
        <v>4.3021023339498736</v>
      </c>
      <c r="H1196" s="38">
        <v>6133231</v>
      </c>
    </row>
    <row r="1197" spans="1:8">
      <c r="A1197">
        <v>1196</v>
      </c>
      <c r="B1197">
        <v>1430416</v>
      </c>
      <c r="D1197">
        <v>1195</v>
      </c>
      <c r="E1197" s="72">
        <f t="shared" si="37"/>
        <v>6143546.7407407397</v>
      </c>
      <c r="F1197" s="71">
        <f t="shared" si="36"/>
        <v>4.3021282825866072</v>
      </c>
      <c r="H1197" s="38">
        <v>6143546</v>
      </c>
    </row>
    <row r="1198" spans="1:8">
      <c r="A1198">
        <v>1197</v>
      </c>
      <c r="B1198">
        <v>1432809</v>
      </c>
      <c r="D1198">
        <v>1196</v>
      </c>
      <c r="E1198" s="72">
        <f t="shared" si="37"/>
        <v>6153870.1851851847</v>
      </c>
      <c r="F1198" s="71">
        <f t="shared" si="36"/>
        <v>4.3021541881419001</v>
      </c>
      <c r="H1198" s="38">
        <v>6153870</v>
      </c>
    </row>
    <row r="1199" spans="1:8">
      <c r="A1199">
        <v>1198</v>
      </c>
      <c r="B1199">
        <v>1435204</v>
      </c>
      <c r="D1199">
        <v>1197</v>
      </c>
      <c r="E1199" s="72">
        <f t="shared" si="37"/>
        <v>6164202.2962962957</v>
      </c>
      <c r="F1199" s="71">
        <f t="shared" si="36"/>
        <v>4.3021800507229475</v>
      </c>
      <c r="H1199" s="38">
        <v>6164202</v>
      </c>
    </row>
    <row r="1200" spans="1:8">
      <c r="A1200">
        <v>1199</v>
      </c>
      <c r="B1200">
        <v>1437601</v>
      </c>
      <c r="D1200">
        <v>1198</v>
      </c>
      <c r="E1200" s="72">
        <f t="shared" si="37"/>
        <v>6174543.0740740737</v>
      </c>
      <c r="F1200" s="71">
        <f t="shared" si="36"/>
        <v>4.3022058704365884</v>
      </c>
      <c r="H1200" s="38">
        <v>6174543</v>
      </c>
    </row>
    <row r="1201" spans="1:8">
      <c r="A1201">
        <v>1200</v>
      </c>
      <c r="B1201">
        <v>1440000</v>
      </c>
      <c r="D1201">
        <v>1199</v>
      </c>
      <c r="E1201" s="72">
        <f t="shared" si="37"/>
        <v>6184892.5185185177</v>
      </c>
      <c r="F1201" s="71">
        <f t="shared" si="36"/>
        <v>4.3022316473893092</v>
      </c>
      <c r="H1201" s="38">
        <v>6184892</v>
      </c>
    </row>
    <row r="1202" spans="1:8">
      <c r="A1202">
        <v>1201</v>
      </c>
      <c r="B1202">
        <v>1442401</v>
      </c>
      <c r="D1202">
        <v>1200</v>
      </c>
      <c r="E1202" s="72">
        <f t="shared" si="37"/>
        <v>6195250.6296296287</v>
      </c>
      <c r="F1202" s="71">
        <f t="shared" si="36"/>
        <v>4.3022573816872418</v>
      </c>
      <c r="H1202" s="38">
        <v>6195250</v>
      </c>
    </row>
    <row r="1203" spans="1:8">
      <c r="A1203">
        <v>1202</v>
      </c>
      <c r="B1203">
        <v>1444804</v>
      </c>
      <c r="D1203">
        <v>1201</v>
      </c>
      <c r="E1203" s="72">
        <f t="shared" si="37"/>
        <v>6205617.4074074067</v>
      </c>
      <c r="F1203" s="71">
        <f t="shared" si="36"/>
        <v>4.302283073436171</v>
      </c>
      <c r="H1203" s="38">
        <v>6205617</v>
      </c>
    </row>
    <row r="1204" spans="1:8">
      <c r="A1204">
        <v>1203</v>
      </c>
      <c r="B1204">
        <v>1447209</v>
      </c>
      <c r="D1204">
        <v>1202</v>
      </c>
      <c r="E1204" s="72">
        <f t="shared" si="37"/>
        <v>6215992.8518518507</v>
      </c>
      <c r="F1204" s="71">
        <f t="shared" si="36"/>
        <v>4.302308722741528</v>
      </c>
      <c r="H1204" s="38">
        <v>6215992</v>
      </c>
    </row>
    <row r="1205" spans="1:8">
      <c r="A1205">
        <v>1204</v>
      </c>
      <c r="B1205">
        <v>1449616</v>
      </c>
      <c r="D1205">
        <v>1203</v>
      </c>
      <c r="E1205" s="72">
        <f t="shared" si="37"/>
        <v>6226376.9629629618</v>
      </c>
      <c r="F1205" s="71">
        <f t="shared" si="36"/>
        <v>4.3023343297083985</v>
      </c>
      <c r="H1205" s="38">
        <v>6226376</v>
      </c>
    </row>
    <row r="1206" spans="1:8">
      <c r="A1206">
        <v>1205</v>
      </c>
      <c r="B1206">
        <v>1452025</v>
      </c>
      <c r="D1206">
        <v>1204</v>
      </c>
      <c r="E1206" s="72">
        <f t="shared" si="37"/>
        <v>6236769.7407407397</v>
      </c>
      <c r="F1206" s="71">
        <f t="shared" si="36"/>
        <v>4.3023598944415209</v>
      </c>
      <c r="H1206" s="38">
        <v>6236769</v>
      </c>
    </row>
    <row r="1207" spans="1:8">
      <c r="A1207">
        <v>1206</v>
      </c>
      <c r="B1207">
        <v>1454436</v>
      </c>
      <c r="D1207">
        <v>1205</v>
      </c>
      <c r="E1207" s="72">
        <f t="shared" si="37"/>
        <v>6247171.1851851847</v>
      </c>
      <c r="F1207" s="71">
        <f t="shared" si="36"/>
        <v>4.3023854170452882</v>
      </c>
      <c r="H1207" s="38">
        <v>6247171</v>
      </c>
    </row>
    <row r="1208" spans="1:8">
      <c r="A1208">
        <v>1207</v>
      </c>
      <c r="B1208">
        <v>1456849</v>
      </c>
      <c r="D1208">
        <v>1206</v>
      </c>
      <c r="E1208" s="72">
        <f t="shared" si="37"/>
        <v>6257581.2962962957</v>
      </c>
      <c r="F1208" s="71">
        <f t="shared" si="36"/>
        <v>4.3024108976237496</v>
      </c>
      <c r="H1208" s="38">
        <v>6257581</v>
      </c>
    </row>
    <row r="1209" spans="1:8">
      <c r="A1209">
        <v>1208</v>
      </c>
      <c r="B1209">
        <v>1459264</v>
      </c>
      <c r="D1209">
        <v>1207</v>
      </c>
      <c r="E1209" s="72">
        <f t="shared" si="37"/>
        <v>6268000.0740740737</v>
      </c>
      <c r="F1209" s="71">
        <f t="shared" si="36"/>
        <v>4.3024363362806124</v>
      </c>
      <c r="H1209" s="38">
        <v>6268000</v>
      </c>
    </row>
    <row r="1210" spans="1:8">
      <c r="A1210">
        <v>1209</v>
      </c>
      <c r="B1210">
        <v>1461681</v>
      </c>
      <c r="D1210">
        <v>1208</v>
      </c>
      <c r="E1210" s="72">
        <f t="shared" si="37"/>
        <v>6278427.5185185177</v>
      </c>
      <c r="F1210" s="71">
        <f t="shared" si="36"/>
        <v>4.3024617331192418</v>
      </c>
      <c r="H1210" s="38">
        <v>6278427</v>
      </c>
    </row>
    <row r="1211" spans="1:8">
      <c r="A1211">
        <v>1210</v>
      </c>
      <c r="B1211">
        <v>1464100</v>
      </c>
      <c r="D1211">
        <v>1209</v>
      </c>
      <c r="E1211" s="72">
        <f t="shared" si="37"/>
        <v>6288863.6296296287</v>
      </c>
      <c r="F1211" s="71">
        <f t="shared" si="36"/>
        <v>4.3024870882426667</v>
      </c>
      <c r="H1211" s="38">
        <v>6288863</v>
      </c>
    </row>
    <row r="1212" spans="1:8">
      <c r="A1212">
        <v>1211</v>
      </c>
      <c r="B1212">
        <v>1466521</v>
      </c>
      <c r="D1212">
        <v>1210</v>
      </c>
      <c r="E1212" s="72">
        <f t="shared" si="37"/>
        <v>6299308.4074074067</v>
      </c>
      <c r="F1212" s="71">
        <f t="shared" si="36"/>
        <v>4.3025124017535736</v>
      </c>
      <c r="H1212" s="38">
        <v>6299308</v>
      </c>
    </row>
    <row r="1213" spans="1:8">
      <c r="A1213">
        <v>1212</v>
      </c>
      <c r="B1213">
        <v>1468944</v>
      </c>
      <c r="D1213">
        <v>1211</v>
      </c>
      <c r="E1213" s="72">
        <f t="shared" si="37"/>
        <v>6309761.8518518507</v>
      </c>
      <c r="F1213" s="71">
        <f t="shared" si="36"/>
        <v>4.3025376737543146</v>
      </c>
      <c r="H1213" s="38">
        <v>6309761</v>
      </c>
    </row>
    <row r="1214" spans="1:8">
      <c r="A1214">
        <v>1213</v>
      </c>
      <c r="B1214">
        <v>1471369</v>
      </c>
      <c r="D1214">
        <v>1212</v>
      </c>
      <c r="E1214" s="72">
        <f t="shared" si="37"/>
        <v>6320223.9629629618</v>
      </c>
      <c r="F1214" s="71">
        <f t="shared" si="36"/>
        <v>4.3025629043469058</v>
      </c>
      <c r="H1214" s="38">
        <v>6320223</v>
      </c>
    </row>
    <row r="1215" spans="1:8">
      <c r="A1215">
        <v>1214</v>
      </c>
      <c r="B1215">
        <v>1473796</v>
      </c>
      <c r="D1215">
        <v>1213</v>
      </c>
      <c r="E1215" s="72">
        <f t="shared" si="37"/>
        <v>6330694.7407407397</v>
      </c>
      <c r="F1215" s="71">
        <f t="shared" si="36"/>
        <v>4.3025880936330312</v>
      </c>
      <c r="H1215" s="38">
        <v>6330694</v>
      </c>
    </row>
    <row r="1216" spans="1:8">
      <c r="A1216">
        <v>1215</v>
      </c>
      <c r="B1216">
        <v>1476225</v>
      </c>
      <c r="D1216">
        <v>1214</v>
      </c>
      <c r="E1216" s="72">
        <f t="shared" si="37"/>
        <v>6341174.1851851847</v>
      </c>
      <c r="F1216" s="71">
        <f t="shared" si="36"/>
        <v>4.3026132417140399</v>
      </c>
      <c r="H1216" s="38">
        <v>6341174</v>
      </c>
    </row>
    <row r="1217" spans="1:8">
      <c r="A1217">
        <v>1216</v>
      </c>
      <c r="B1217">
        <v>1478656</v>
      </c>
      <c r="D1217">
        <v>1215</v>
      </c>
      <c r="E1217" s="72">
        <f t="shared" si="37"/>
        <v>6351662.2962962957</v>
      </c>
      <c r="F1217" s="71">
        <f t="shared" si="36"/>
        <v>4.302638348690949</v>
      </c>
      <c r="H1217" s="38">
        <v>6351662</v>
      </c>
    </row>
    <row r="1218" spans="1:8">
      <c r="A1218">
        <v>1217</v>
      </c>
      <c r="B1218">
        <v>1481089</v>
      </c>
      <c r="D1218">
        <v>1216</v>
      </c>
      <c r="E1218" s="72">
        <f t="shared" si="37"/>
        <v>6362159.0740740737</v>
      </c>
      <c r="F1218" s="71">
        <f t="shared" si="36"/>
        <v>4.3026634146644476</v>
      </c>
      <c r="H1218" s="38">
        <v>6362159</v>
      </c>
    </row>
    <row r="1219" spans="1:8">
      <c r="A1219">
        <v>1218</v>
      </c>
      <c r="B1219">
        <v>1483524</v>
      </c>
      <c r="D1219">
        <v>1217</v>
      </c>
      <c r="E1219" s="72">
        <f t="shared" si="37"/>
        <v>6372664.5185185177</v>
      </c>
      <c r="F1219" s="71">
        <f t="shared" ref="F1219:F1282" si="38">E1219/B1218</f>
        <v>4.3026884397348963</v>
      </c>
      <c r="H1219" s="38">
        <v>6372664</v>
      </c>
    </row>
    <row r="1220" spans="1:8">
      <c r="A1220">
        <v>1219</v>
      </c>
      <c r="B1220">
        <v>1485961</v>
      </c>
      <c r="D1220">
        <v>1218</v>
      </c>
      <c r="E1220" s="72">
        <f t="shared" ref="E1220:E1283" si="39">40+(D1219*D1219)+(E1219/1.3)</f>
        <v>6383178.6296296287</v>
      </c>
      <c r="F1220" s="71">
        <f t="shared" si="38"/>
        <v>4.3027134240023273</v>
      </c>
      <c r="H1220" s="38">
        <v>6383178</v>
      </c>
    </row>
    <row r="1221" spans="1:8">
      <c r="A1221">
        <v>1220</v>
      </c>
      <c r="B1221">
        <v>1488400</v>
      </c>
      <c r="D1221">
        <v>1219</v>
      </c>
      <c r="E1221" s="72">
        <f t="shared" si="39"/>
        <v>6393701.4074074067</v>
      </c>
      <c r="F1221" s="71">
        <f t="shared" si="38"/>
        <v>4.3027383675664481</v>
      </c>
      <c r="H1221" s="38">
        <v>6393701</v>
      </c>
    </row>
    <row r="1222" spans="1:8">
      <c r="A1222">
        <v>1221</v>
      </c>
      <c r="B1222">
        <v>1490841</v>
      </c>
      <c r="D1222" s="67">
        <v>1220</v>
      </c>
      <c r="E1222" s="72">
        <f t="shared" si="39"/>
        <v>6404232.8518518507</v>
      </c>
      <c r="F1222" s="71">
        <f t="shared" si="38"/>
        <v>4.3027632705266399</v>
      </c>
      <c r="H1222" s="38">
        <v>6404232</v>
      </c>
    </row>
    <row r="1223" spans="1:8">
      <c r="A1223">
        <v>1222</v>
      </c>
      <c r="B1223">
        <v>1493284</v>
      </c>
      <c r="D1223">
        <v>1221</v>
      </c>
      <c r="E1223" s="72">
        <f t="shared" si="39"/>
        <v>6414772.9629629618</v>
      </c>
      <c r="F1223" s="71">
        <f t="shared" si="38"/>
        <v>4.3027881329819619</v>
      </c>
      <c r="H1223" s="38">
        <v>6414772</v>
      </c>
    </row>
    <row r="1224" spans="1:8">
      <c r="A1224">
        <v>1223</v>
      </c>
      <c r="B1224">
        <v>1495729</v>
      </c>
      <c r="D1224">
        <v>1222</v>
      </c>
      <c r="E1224" s="72">
        <f t="shared" si="39"/>
        <v>6425321.7407407397</v>
      </c>
      <c r="F1224" s="71">
        <f t="shared" si="38"/>
        <v>4.3028129550311522</v>
      </c>
      <c r="H1224" s="38">
        <v>6425321</v>
      </c>
    </row>
    <row r="1225" spans="1:8">
      <c r="A1225">
        <v>1224</v>
      </c>
      <c r="B1225">
        <v>1498176</v>
      </c>
      <c r="D1225">
        <v>1223</v>
      </c>
      <c r="E1225" s="72">
        <f t="shared" si="39"/>
        <v>6435879.1851851847</v>
      </c>
      <c r="F1225" s="71">
        <f t="shared" si="38"/>
        <v>4.3028377367726272</v>
      </c>
      <c r="H1225" s="38">
        <v>6435879</v>
      </c>
    </row>
    <row r="1226" spans="1:8">
      <c r="A1226">
        <v>1225</v>
      </c>
      <c r="B1226">
        <v>1500625</v>
      </c>
      <c r="D1226">
        <v>1224</v>
      </c>
      <c r="E1226" s="72">
        <f t="shared" si="39"/>
        <v>6446445.2962962957</v>
      </c>
      <c r="F1226" s="71">
        <f t="shared" si="38"/>
        <v>4.3028624783044824</v>
      </c>
      <c r="H1226" s="38">
        <v>6446445</v>
      </c>
    </row>
    <row r="1227" spans="1:8">
      <c r="A1227">
        <v>1226</v>
      </c>
      <c r="B1227">
        <v>1503076</v>
      </c>
      <c r="D1227">
        <v>1225</v>
      </c>
      <c r="E1227" s="72">
        <f t="shared" si="39"/>
        <v>6457020.0740740737</v>
      </c>
      <c r="F1227" s="71">
        <f t="shared" si="38"/>
        <v>4.3028871797244976</v>
      </c>
      <c r="H1227" s="38">
        <v>6457020</v>
      </c>
    </row>
    <row r="1228" spans="1:8">
      <c r="A1228">
        <v>1227</v>
      </c>
      <c r="B1228">
        <v>1505529</v>
      </c>
      <c r="D1228">
        <v>1226</v>
      </c>
      <c r="E1228" s="72">
        <f t="shared" si="39"/>
        <v>6467603.5185185177</v>
      </c>
      <c r="F1228" s="71">
        <f t="shared" si="38"/>
        <v>4.3029118411301344</v>
      </c>
      <c r="H1228" s="38">
        <v>6467603</v>
      </c>
    </row>
    <row r="1229" spans="1:8">
      <c r="A1229">
        <v>1228</v>
      </c>
      <c r="B1229">
        <v>1507984</v>
      </c>
      <c r="D1229">
        <v>1227</v>
      </c>
      <c r="E1229" s="72">
        <f t="shared" si="39"/>
        <v>6478195.6296296287</v>
      </c>
      <c r="F1229" s="71">
        <f t="shared" si="38"/>
        <v>4.3029364626185407</v>
      </c>
      <c r="H1229" s="38">
        <v>6478195</v>
      </c>
    </row>
    <row r="1230" spans="1:8">
      <c r="A1230">
        <v>1229</v>
      </c>
      <c r="B1230">
        <v>1510441</v>
      </c>
      <c r="D1230">
        <v>1228</v>
      </c>
      <c r="E1230" s="72">
        <f t="shared" si="39"/>
        <v>6488796.4074074067</v>
      </c>
      <c r="F1230" s="71">
        <f t="shared" si="38"/>
        <v>4.3029610442865485</v>
      </c>
      <c r="H1230" s="38">
        <v>6488796</v>
      </c>
    </row>
    <row r="1231" spans="1:8">
      <c r="A1231">
        <v>1230</v>
      </c>
      <c r="B1231">
        <v>1512900</v>
      </c>
      <c r="D1231">
        <v>1229</v>
      </c>
      <c r="E1231" s="72">
        <f t="shared" si="39"/>
        <v>6499405.8518518507</v>
      </c>
      <c r="F1231" s="71">
        <f t="shared" si="38"/>
        <v>4.3029855862306778</v>
      </c>
      <c r="H1231" s="38">
        <v>6499405</v>
      </c>
    </row>
    <row r="1232" spans="1:8">
      <c r="A1232">
        <v>1231</v>
      </c>
      <c r="B1232">
        <v>1515361</v>
      </c>
      <c r="D1232">
        <v>1230</v>
      </c>
      <c r="E1232" s="72">
        <f t="shared" si="39"/>
        <v>6510023.9629629618</v>
      </c>
      <c r="F1232" s="71">
        <f t="shared" si="38"/>
        <v>4.3030100885471354</v>
      </c>
      <c r="H1232" s="38">
        <v>6510023</v>
      </c>
    </row>
    <row r="1233" spans="1:8">
      <c r="A1233">
        <v>1232</v>
      </c>
      <c r="B1233">
        <v>1517824</v>
      </c>
      <c r="D1233">
        <v>1231</v>
      </c>
      <c r="E1233" s="72">
        <f t="shared" si="39"/>
        <v>6520650.7407407397</v>
      </c>
      <c r="F1233" s="71">
        <f t="shared" si="38"/>
        <v>4.3030345513318213</v>
      </c>
      <c r="H1233" s="38">
        <v>6520650</v>
      </c>
    </row>
    <row r="1234" spans="1:8">
      <c r="A1234">
        <v>1233</v>
      </c>
      <c r="B1234">
        <v>1520289</v>
      </c>
      <c r="D1234">
        <v>1232</v>
      </c>
      <c r="E1234" s="72">
        <f t="shared" si="39"/>
        <v>6531286.1851851847</v>
      </c>
      <c r="F1234" s="71">
        <f t="shared" si="38"/>
        <v>4.3030589746803214</v>
      </c>
      <c r="H1234" s="38">
        <v>6531286</v>
      </c>
    </row>
    <row r="1235" spans="1:8">
      <c r="A1235">
        <v>1234</v>
      </c>
      <c r="B1235">
        <v>1522756</v>
      </c>
      <c r="D1235">
        <v>1233</v>
      </c>
      <c r="E1235" s="72">
        <f t="shared" si="39"/>
        <v>6541930.2962962957</v>
      </c>
      <c r="F1235" s="71">
        <f t="shared" si="38"/>
        <v>4.3030833586879176</v>
      </c>
      <c r="H1235" s="38">
        <v>6541930</v>
      </c>
    </row>
    <row r="1236" spans="1:8">
      <c r="A1236">
        <v>1235</v>
      </c>
      <c r="B1236">
        <v>1525225</v>
      </c>
      <c r="D1236">
        <v>1234</v>
      </c>
      <c r="E1236" s="72">
        <f t="shared" si="39"/>
        <v>6552583.0740740737</v>
      </c>
      <c r="F1236" s="71">
        <f t="shared" si="38"/>
        <v>4.3031077034495837</v>
      </c>
      <c r="H1236" s="38">
        <v>6552583</v>
      </c>
    </row>
    <row r="1237" spans="1:8">
      <c r="A1237">
        <v>1236</v>
      </c>
      <c r="B1237">
        <v>1527696</v>
      </c>
      <c r="D1237">
        <v>1235</v>
      </c>
      <c r="E1237" s="72">
        <f t="shared" si="39"/>
        <v>6563244.5185185177</v>
      </c>
      <c r="F1237" s="71">
        <f t="shared" si="38"/>
        <v>4.3031320090599863</v>
      </c>
      <c r="H1237" s="38">
        <v>6563244</v>
      </c>
    </row>
    <row r="1238" spans="1:8">
      <c r="A1238">
        <v>1237</v>
      </c>
      <c r="B1238">
        <v>1530169</v>
      </c>
      <c r="D1238">
        <v>1236</v>
      </c>
      <c r="E1238" s="72">
        <f t="shared" si="39"/>
        <v>6573914.6296296287</v>
      </c>
      <c r="F1238" s="71">
        <f t="shared" si="38"/>
        <v>4.3031562756134916</v>
      </c>
      <c r="H1238" s="38">
        <v>6573914</v>
      </c>
    </row>
    <row r="1239" spans="1:8">
      <c r="A1239">
        <v>1238</v>
      </c>
      <c r="B1239">
        <v>1532644</v>
      </c>
      <c r="D1239">
        <v>1237</v>
      </c>
      <c r="E1239" s="72">
        <f t="shared" si="39"/>
        <v>6584593.4074074067</v>
      </c>
      <c r="F1239" s="71">
        <f t="shared" si="38"/>
        <v>4.3031805032041603</v>
      </c>
      <c r="H1239" s="38">
        <v>6584593</v>
      </c>
    </row>
    <row r="1240" spans="1:8">
      <c r="A1240">
        <v>1239</v>
      </c>
      <c r="B1240">
        <v>1535121</v>
      </c>
      <c r="D1240">
        <v>1238</v>
      </c>
      <c r="E1240" s="72">
        <f t="shared" si="39"/>
        <v>6595280.8518518507</v>
      </c>
      <c r="F1240" s="71">
        <f t="shared" si="38"/>
        <v>4.3032046919257514</v>
      </c>
      <c r="H1240" s="38">
        <v>6595280</v>
      </c>
    </row>
    <row r="1241" spans="1:8">
      <c r="A1241">
        <v>1240</v>
      </c>
      <c r="B1241">
        <v>1537600</v>
      </c>
      <c r="D1241">
        <v>1239</v>
      </c>
      <c r="E1241" s="72">
        <f t="shared" si="39"/>
        <v>6605976.9629629618</v>
      </c>
      <c r="F1241" s="71">
        <f t="shared" si="38"/>
        <v>4.3032288418717233</v>
      </c>
      <c r="H1241" s="38">
        <v>6605976</v>
      </c>
    </row>
    <row r="1242" spans="1:8">
      <c r="B1242">
        <v>1537600</v>
      </c>
      <c r="D1242">
        <v>1240</v>
      </c>
      <c r="E1242" s="72">
        <f t="shared" si="39"/>
        <v>6616681.7407407397</v>
      </c>
      <c r="F1242" s="71">
        <f t="shared" si="38"/>
        <v>4.3032529531352361</v>
      </c>
      <c r="H1242" s="38">
        <v>6616681</v>
      </c>
    </row>
    <row r="1243" spans="1:8">
      <c r="B1243">
        <v>1537600</v>
      </c>
      <c r="D1243">
        <v>1241</v>
      </c>
      <c r="E1243" s="72">
        <f t="shared" si="39"/>
        <v>6627395.1851851847</v>
      </c>
      <c r="F1243" s="71">
        <f t="shared" si="38"/>
        <v>4.3102205939029554</v>
      </c>
      <c r="H1243" s="38">
        <v>6627395</v>
      </c>
    </row>
    <row r="1244" spans="1:8">
      <c r="B1244">
        <v>1537600</v>
      </c>
      <c r="D1244">
        <v>1242</v>
      </c>
      <c r="E1244" s="72">
        <f t="shared" si="39"/>
        <v>6638117.2962962957</v>
      </c>
      <c r="F1244" s="71">
        <f t="shared" si="38"/>
        <v>4.3171938711604421</v>
      </c>
      <c r="H1244" s="38">
        <v>6638117</v>
      </c>
    </row>
    <row r="1245" spans="1:8">
      <c r="B1245">
        <v>1537600</v>
      </c>
      <c r="D1245">
        <v>1243</v>
      </c>
      <c r="E1245" s="72">
        <f t="shared" si="39"/>
        <v>6648848.0740740737</v>
      </c>
      <c r="F1245" s="71">
        <f t="shared" si="38"/>
        <v>4.3241727849076961</v>
      </c>
      <c r="H1245" s="38">
        <v>6648848</v>
      </c>
    </row>
    <row r="1246" spans="1:8">
      <c r="B1246">
        <v>1537600</v>
      </c>
      <c r="D1246">
        <v>1244</v>
      </c>
      <c r="E1246" s="72">
        <f t="shared" si="39"/>
        <v>6659587.5185185177</v>
      </c>
      <c r="F1246" s="71">
        <f t="shared" si="38"/>
        <v>4.3311573351447175</v>
      </c>
      <c r="H1246" s="38">
        <v>6659587</v>
      </c>
    </row>
    <row r="1247" spans="1:8">
      <c r="B1247">
        <v>1537600</v>
      </c>
      <c r="D1247">
        <v>1245</v>
      </c>
      <c r="E1247" s="72">
        <f t="shared" si="39"/>
        <v>6670335.6296296287</v>
      </c>
      <c r="F1247" s="71">
        <f t="shared" si="38"/>
        <v>4.3381475218715071</v>
      </c>
      <c r="H1247" s="38">
        <v>6670335</v>
      </c>
    </row>
    <row r="1248" spans="1:8">
      <c r="B1248">
        <v>1537600</v>
      </c>
      <c r="D1248">
        <v>1246</v>
      </c>
      <c r="E1248" s="72">
        <f t="shared" si="39"/>
        <v>6681092.4074074067</v>
      </c>
      <c r="F1248" s="71">
        <f t="shared" si="38"/>
        <v>4.3451433450880641</v>
      </c>
      <c r="H1248" s="38">
        <v>6681092</v>
      </c>
    </row>
    <row r="1249" spans="2:8">
      <c r="B1249">
        <v>1537600</v>
      </c>
      <c r="D1249">
        <v>1247</v>
      </c>
      <c r="E1249" s="72">
        <f t="shared" si="39"/>
        <v>6691857.8518518507</v>
      </c>
      <c r="F1249" s="71">
        <f t="shared" si="38"/>
        <v>4.3521448047943876</v>
      </c>
      <c r="H1249" s="38">
        <v>6691857</v>
      </c>
    </row>
    <row r="1250" spans="2:8">
      <c r="B1250">
        <v>1537600</v>
      </c>
      <c r="D1250">
        <v>1248</v>
      </c>
      <c r="E1250" s="72">
        <f t="shared" si="39"/>
        <v>6702631.9629629618</v>
      </c>
      <c r="F1250" s="71">
        <f t="shared" si="38"/>
        <v>4.3591519009904802</v>
      </c>
      <c r="H1250" s="38">
        <v>6702631</v>
      </c>
    </row>
    <row r="1251" spans="2:8">
      <c r="B1251">
        <v>1537600</v>
      </c>
      <c r="D1251">
        <v>1249</v>
      </c>
      <c r="E1251" s="72">
        <f t="shared" si="39"/>
        <v>6713414.7407407397</v>
      </c>
      <c r="F1251" s="71">
        <f t="shared" si="38"/>
        <v>4.3661646336763393</v>
      </c>
      <c r="H1251" s="38">
        <v>6713414</v>
      </c>
    </row>
    <row r="1252" spans="2:8">
      <c r="B1252">
        <v>1537600</v>
      </c>
      <c r="D1252">
        <v>1250</v>
      </c>
      <c r="E1252" s="72">
        <f t="shared" si="39"/>
        <v>6724206.1851851847</v>
      </c>
      <c r="F1252" s="71">
        <f t="shared" si="38"/>
        <v>4.3731830028519676</v>
      </c>
      <c r="H1252" s="38">
        <v>6724206</v>
      </c>
    </row>
    <row r="1253" spans="2:8">
      <c r="B1253">
        <v>1537600</v>
      </c>
      <c r="D1253">
        <v>1251</v>
      </c>
      <c r="E1253" s="72">
        <f t="shared" si="39"/>
        <v>6735006.2962962957</v>
      </c>
      <c r="F1253" s="71">
        <f t="shared" si="38"/>
        <v>4.3802070085173623</v>
      </c>
      <c r="H1253" s="38">
        <v>6735006</v>
      </c>
    </row>
    <row r="1254" spans="2:8">
      <c r="B1254">
        <v>1537600</v>
      </c>
      <c r="D1254">
        <v>1252</v>
      </c>
      <c r="E1254" s="72">
        <f t="shared" si="39"/>
        <v>6745815.0740740737</v>
      </c>
      <c r="F1254" s="71">
        <f t="shared" si="38"/>
        <v>4.3872366506725244</v>
      </c>
      <c r="H1254" s="38">
        <v>6745815</v>
      </c>
    </row>
    <row r="1255" spans="2:8">
      <c r="B1255">
        <v>1537600</v>
      </c>
      <c r="D1255">
        <v>1253</v>
      </c>
      <c r="E1255" s="72">
        <f t="shared" si="39"/>
        <v>6756632.5185185177</v>
      </c>
      <c r="F1255" s="71">
        <f t="shared" si="38"/>
        <v>4.3942719293174539</v>
      </c>
      <c r="H1255" s="38">
        <v>6756632</v>
      </c>
    </row>
    <row r="1256" spans="2:8">
      <c r="B1256">
        <v>1537600</v>
      </c>
      <c r="D1256">
        <v>1254</v>
      </c>
      <c r="E1256" s="72">
        <f t="shared" si="39"/>
        <v>6767458.6296296287</v>
      </c>
      <c r="F1256" s="71">
        <f t="shared" si="38"/>
        <v>4.4013128444521517</v>
      </c>
      <c r="H1256" s="38">
        <v>6767458</v>
      </c>
    </row>
    <row r="1257" spans="2:8">
      <c r="B1257">
        <v>1537600</v>
      </c>
      <c r="D1257">
        <v>1255</v>
      </c>
      <c r="E1257" s="72">
        <f t="shared" si="39"/>
        <v>6778293.4074074067</v>
      </c>
      <c r="F1257" s="71">
        <f t="shared" si="38"/>
        <v>4.4083593960766176</v>
      </c>
      <c r="H1257" s="38">
        <v>6778293</v>
      </c>
    </row>
    <row r="1258" spans="2:8">
      <c r="B1258">
        <v>1537600</v>
      </c>
      <c r="D1258">
        <v>1256</v>
      </c>
      <c r="E1258" s="72">
        <f t="shared" si="39"/>
        <v>6789136.8518518507</v>
      </c>
      <c r="F1258" s="71">
        <f t="shared" si="38"/>
        <v>4.4154115841908501</v>
      </c>
      <c r="H1258" s="38">
        <v>6789136</v>
      </c>
    </row>
    <row r="1259" spans="2:8">
      <c r="B1259">
        <v>1537600</v>
      </c>
      <c r="D1259">
        <v>1257</v>
      </c>
      <c r="E1259" s="72">
        <f t="shared" si="39"/>
        <v>6799988.9629629618</v>
      </c>
      <c r="F1259" s="71">
        <f t="shared" si="38"/>
        <v>4.42246940879485</v>
      </c>
      <c r="H1259" s="38">
        <v>6799988</v>
      </c>
    </row>
    <row r="1260" spans="2:8">
      <c r="B1260">
        <v>1537600</v>
      </c>
      <c r="D1260">
        <v>1258</v>
      </c>
      <c r="E1260" s="72">
        <f t="shared" si="39"/>
        <v>6810849.7407407397</v>
      </c>
      <c r="F1260" s="71">
        <f t="shared" si="38"/>
        <v>4.4295328698886181</v>
      </c>
      <c r="H1260" s="38">
        <v>6810849</v>
      </c>
    </row>
    <row r="1261" spans="2:8">
      <c r="B1261">
        <v>1537600</v>
      </c>
      <c r="D1261">
        <v>1259</v>
      </c>
      <c r="E1261" s="72">
        <f t="shared" si="39"/>
        <v>6821719.1851851847</v>
      </c>
      <c r="F1261" s="71">
        <f t="shared" si="38"/>
        <v>4.4366019674721544</v>
      </c>
      <c r="H1261" s="38">
        <v>6821719</v>
      </c>
    </row>
    <row r="1262" spans="2:8">
      <c r="B1262">
        <v>1537600</v>
      </c>
      <c r="D1262" s="67">
        <v>1260</v>
      </c>
      <c r="E1262" s="72">
        <f t="shared" si="39"/>
        <v>6832597.2962962957</v>
      </c>
      <c r="F1262" s="71">
        <f t="shared" si="38"/>
        <v>4.4436767015454572</v>
      </c>
      <c r="H1262" s="38">
        <v>6832597</v>
      </c>
    </row>
    <row r="1263" spans="2:8">
      <c r="B1263">
        <v>1537600</v>
      </c>
      <c r="D1263">
        <v>1261</v>
      </c>
      <c r="E1263" s="72">
        <f t="shared" si="39"/>
        <v>6843484.0740740737</v>
      </c>
      <c r="F1263" s="71">
        <f t="shared" si="38"/>
        <v>4.4507570721085283</v>
      </c>
      <c r="H1263" s="38">
        <v>6843484</v>
      </c>
    </row>
    <row r="1264" spans="2:8">
      <c r="B1264">
        <v>1537600</v>
      </c>
      <c r="D1264">
        <v>1262</v>
      </c>
      <c r="E1264" s="72">
        <f t="shared" si="39"/>
        <v>6854379.5185185177</v>
      </c>
      <c r="F1264" s="71">
        <f t="shared" si="38"/>
        <v>4.4578430791613668</v>
      </c>
      <c r="H1264" s="38">
        <v>6854379</v>
      </c>
    </row>
    <row r="1265" spans="2:8">
      <c r="B1265">
        <v>1537600</v>
      </c>
      <c r="D1265">
        <v>1263</v>
      </c>
      <c r="E1265" s="72">
        <f t="shared" si="39"/>
        <v>6865283.6296296287</v>
      </c>
      <c r="F1265" s="71">
        <f t="shared" si="38"/>
        <v>4.4649347227039726</v>
      </c>
      <c r="H1265" s="38">
        <v>6865283</v>
      </c>
    </row>
    <row r="1266" spans="2:8">
      <c r="B1266">
        <v>1537600</v>
      </c>
      <c r="D1266">
        <v>1264</v>
      </c>
      <c r="E1266" s="72">
        <f t="shared" si="39"/>
        <v>6876196.4074074067</v>
      </c>
      <c r="F1266" s="71">
        <f t="shared" si="38"/>
        <v>4.4720320027363467</v>
      </c>
      <c r="H1266" s="38">
        <v>6876196</v>
      </c>
    </row>
    <row r="1267" spans="2:8">
      <c r="B1267">
        <v>1537600</v>
      </c>
      <c r="D1267">
        <v>1265</v>
      </c>
      <c r="E1267" s="72">
        <f t="shared" si="39"/>
        <v>6887117.8518518507</v>
      </c>
      <c r="F1267" s="71">
        <f t="shared" si="38"/>
        <v>4.4791349192584882</v>
      </c>
      <c r="H1267" s="38">
        <v>6887117</v>
      </c>
    </row>
    <row r="1268" spans="2:8">
      <c r="B1268">
        <v>1537600</v>
      </c>
      <c r="D1268">
        <v>1266</v>
      </c>
      <c r="E1268" s="72">
        <f t="shared" si="39"/>
        <v>6898047.9629629618</v>
      </c>
      <c r="F1268" s="71">
        <f t="shared" si="38"/>
        <v>4.486243472270397</v>
      </c>
      <c r="H1268" s="38">
        <v>6898047</v>
      </c>
    </row>
    <row r="1269" spans="2:8">
      <c r="B1269">
        <v>1537600</v>
      </c>
      <c r="D1269">
        <v>1267</v>
      </c>
      <c r="E1269" s="72">
        <f t="shared" si="39"/>
        <v>6908986.7407407397</v>
      </c>
      <c r="F1269" s="71">
        <f t="shared" si="38"/>
        <v>4.4933576617720732</v>
      </c>
      <c r="H1269" s="38">
        <v>6908986</v>
      </c>
    </row>
    <row r="1270" spans="2:8">
      <c r="B1270">
        <v>1537600</v>
      </c>
      <c r="D1270">
        <v>1268</v>
      </c>
      <c r="E1270" s="72">
        <f t="shared" si="39"/>
        <v>6919934.1851851838</v>
      </c>
      <c r="F1270" s="71">
        <f t="shared" si="38"/>
        <v>4.5004774877635167</v>
      </c>
      <c r="H1270" s="38">
        <v>6919934</v>
      </c>
    </row>
    <row r="1271" spans="2:8">
      <c r="B1271">
        <v>1537600</v>
      </c>
      <c r="D1271">
        <v>1269</v>
      </c>
      <c r="E1271" s="72">
        <f t="shared" si="39"/>
        <v>6930890.2962962948</v>
      </c>
      <c r="F1271" s="71">
        <f t="shared" si="38"/>
        <v>4.5076029502447286</v>
      </c>
      <c r="H1271" s="38">
        <v>6930890</v>
      </c>
    </row>
    <row r="1272" spans="2:8">
      <c r="B1272">
        <v>1537600</v>
      </c>
      <c r="D1272">
        <v>1270</v>
      </c>
      <c r="E1272" s="72">
        <f t="shared" si="39"/>
        <v>6941855.0740740728</v>
      </c>
      <c r="F1272" s="71">
        <f t="shared" si="38"/>
        <v>4.5147340492157078</v>
      </c>
      <c r="H1272" s="38">
        <v>6941855</v>
      </c>
    </row>
    <row r="1273" spans="2:8">
      <c r="B1273">
        <v>1537600</v>
      </c>
      <c r="D1273">
        <v>1271</v>
      </c>
      <c r="E1273" s="72">
        <f t="shared" si="39"/>
        <v>6952828.5185185177</v>
      </c>
      <c r="F1273" s="71">
        <f t="shared" si="38"/>
        <v>4.5218707846764552</v>
      </c>
      <c r="H1273" s="38">
        <v>6952828</v>
      </c>
    </row>
    <row r="1274" spans="2:8">
      <c r="B1274">
        <v>1537600</v>
      </c>
      <c r="D1274">
        <v>1272</v>
      </c>
      <c r="E1274" s="72">
        <f t="shared" si="39"/>
        <v>6963810.6296296287</v>
      </c>
      <c r="F1274" s="71">
        <f t="shared" si="38"/>
        <v>4.52901315662697</v>
      </c>
      <c r="H1274" s="38">
        <v>6963810</v>
      </c>
    </row>
    <row r="1275" spans="2:8">
      <c r="B1275">
        <v>1537600</v>
      </c>
      <c r="D1275">
        <v>1273</v>
      </c>
      <c r="E1275" s="72">
        <f t="shared" si="39"/>
        <v>6974801.4074074067</v>
      </c>
      <c r="F1275" s="71">
        <f t="shared" si="38"/>
        <v>4.5361611650672522</v>
      </c>
      <c r="H1275" s="38">
        <v>6974801</v>
      </c>
    </row>
    <row r="1276" spans="2:8">
      <c r="B1276">
        <v>1537600</v>
      </c>
      <c r="D1276">
        <v>1274</v>
      </c>
      <c r="E1276" s="72">
        <f t="shared" si="39"/>
        <v>6985800.8518518507</v>
      </c>
      <c r="F1276" s="71">
        <f t="shared" si="38"/>
        <v>4.5433148099973018</v>
      </c>
      <c r="H1276" s="38">
        <v>6985800</v>
      </c>
    </row>
    <row r="1277" spans="2:8">
      <c r="B1277">
        <v>1537600</v>
      </c>
      <c r="D1277">
        <v>1275</v>
      </c>
      <c r="E1277" s="72">
        <f t="shared" si="39"/>
        <v>6996808.9629629618</v>
      </c>
      <c r="F1277" s="71">
        <f t="shared" si="38"/>
        <v>4.5504740914171187</v>
      </c>
      <c r="H1277" s="38">
        <v>6996808</v>
      </c>
    </row>
    <row r="1278" spans="2:8">
      <c r="B1278">
        <v>1537600</v>
      </c>
      <c r="D1278">
        <v>1276</v>
      </c>
      <c r="E1278" s="72">
        <f t="shared" si="39"/>
        <v>7007825.7407407397</v>
      </c>
      <c r="F1278" s="71">
        <f t="shared" si="38"/>
        <v>4.5576390093267038</v>
      </c>
      <c r="H1278" s="38">
        <v>7007825</v>
      </c>
    </row>
    <row r="1279" spans="2:8">
      <c r="B1279">
        <v>1537600</v>
      </c>
      <c r="D1279">
        <v>1277</v>
      </c>
      <c r="E1279" s="72">
        <f t="shared" si="39"/>
        <v>7018851.1851851838</v>
      </c>
      <c r="F1279" s="71">
        <f t="shared" si="38"/>
        <v>4.5648095637260564</v>
      </c>
      <c r="H1279" s="38">
        <v>7018851</v>
      </c>
    </row>
    <row r="1280" spans="2:8">
      <c r="B1280">
        <v>1537600</v>
      </c>
      <c r="D1280">
        <v>1278</v>
      </c>
      <c r="E1280" s="72">
        <f t="shared" si="39"/>
        <v>7029885.2962962948</v>
      </c>
      <c r="F1280" s="71">
        <f t="shared" si="38"/>
        <v>4.5719857546151763</v>
      </c>
      <c r="H1280" s="38">
        <v>7029885</v>
      </c>
    </row>
    <row r="1281" spans="2:8">
      <c r="B1281">
        <v>1537600</v>
      </c>
      <c r="D1281">
        <v>1279</v>
      </c>
      <c r="E1281" s="72">
        <f t="shared" si="39"/>
        <v>7040928.0740740728</v>
      </c>
      <c r="F1281" s="71">
        <f t="shared" si="38"/>
        <v>4.5791675819940636</v>
      </c>
      <c r="H1281" s="38">
        <v>7040928</v>
      </c>
    </row>
    <row r="1282" spans="2:8">
      <c r="B1282">
        <v>1537600</v>
      </c>
      <c r="D1282">
        <v>1280</v>
      </c>
      <c r="E1282" s="72">
        <f t="shared" si="39"/>
        <v>7051979.5185185177</v>
      </c>
      <c r="F1282" s="71">
        <f t="shared" si="38"/>
        <v>4.58635504586272</v>
      </c>
      <c r="H1282" s="38">
        <v>7051979</v>
      </c>
    </row>
    <row r="1283" spans="2:8">
      <c r="B1283">
        <v>1537600</v>
      </c>
      <c r="D1283">
        <v>1281</v>
      </c>
      <c r="E1283" s="72">
        <f t="shared" si="39"/>
        <v>7063039.6296296287</v>
      </c>
      <c r="F1283" s="71">
        <f t="shared" ref="F1283:F1346" si="40">E1283/B1282</f>
        <v>4.5935481462211429</v>
      </c>
      <c r="H1283" s="38">
        <v>7063039</v>
      </c>
    </row>
    <row r="1284" spans="2:8">
      <c r="B1284">
        <v>1537600</v>
      </c>
      <c r="D1284">
        <v>1282</v>
      </c>
      <c r="E1284" s="72">
        <f t="shared" ref="E1284:E1347" si="41">40+(D1283*D1283)+(E1283/1.3)</f>
        <v>7074108.4074074067</v>
      </c>
      <c r="F1284" s="71">
        <f t="shared" si="40"/>
        <v>4.6007468830693332</v>
      </c>
      <c r="H1284" s="38">
        <v>7074108</v>
      </c>
    </row>
    <row r="1285" spans="2:8">
      <c r="B1285">
        <v>1537600</v>
      </c>
      <c r="D1285">
        <v>1283</v>
      </c>
      <c r="E1285" s="72">
        <f t="shared" si="41"/>
        <v>7085185.8518518507</v>
      </c>
      <c r="F1285" s="71">
        <f t="shared" si="40"/>
        <v>4.6079512564072909</v>
      </c>
      <c r="H1285" s="38">
        <v>7085185</v>
      </c>
    </row>
    <row r="1286" spans="2:8">
      <c r="B1286">
        <v>1537600</v>
      </c>
      <c r="D1286">
        <v>1284</v>
      </c>
      <c r="E1286" s="72">
        <f t="shared" si="41"/>
        <v>7096271.9629629618</v>
      </c>
      <c r="F1286" s="71">
        <f t="shared" si="40"/>
        <v>4.6151612662350168</v>
      </c>
      <c r="H1286" s="38">
        <v>7096271</v>
      </c>
    </row>
    <row r="1287" spans="2:8">
      <c r="B1287">
        <v>1537600</v>
      </c>
      <c r="D1287">
        <v>1285</v>
      </c>
      <c r="E1287" s="72">
        <f t="shared" si="41"/>
        <v>7107366.7407407397</v>
      </c>
      <c r="F1287" s="71">
        <f t="shared" si="40"/>
        <v>4.62237691255251</v>
      </c>
      <c r="H1287" s="38">
        <v>7107366</v>
      </c>
    </row>
    <row r="1288" spans="2:8">
      <c r="B1288">
        <v>1537600</v>
      </c>
      <c r="D1288">
        <v>1286</v>
      </c>
      <c r="E1288" s="72">
        <f t="shared" si="41"/>
        <v>7118470.1851851838</v>
      </c>
      <c r="F1288" s="71">
        <f t="shared" si="40"/>
        <v>4.6295981953597707</v>
      </c>
      <c r="H1288" s="38">
        <v>7118470</v>
      </c>
    </row>
    <row r="1289" spans="2:8">
      <c r="B1289">
        <v>1537600</v>
      </c>
      <c r="D1289">
        <v>1287</v>
      </c>
      <c r="E1289" s="72">
        <f t="shared" si="41"/>
        <v>7129582.2962962948</v>
      </c>
      <c r="F1289" s="71">
        <f t="shared" si="40"/>
        <v>4.6368251146567996</v>
      </c>
      <c r="H1289" s="38">
        <v>7129582</v>
      </c>
    </row>
    <row r="1290" spans="2:8">
      <c r="B1290">
        <v>1537600</v>
      </c>
      <c r="D1290">
        <v>1288</v>
      </c>
      <c r="E1290" s="72">
        <f t="shared" si="41"/>
        <v>7140703.0740740728</v>
      </c>
      <c r="F1290" s="71">
        <f t="shared" si="40"/>
        <v>4.6440576704435959</v>
      </c>
      <c r="H1290" s="38">
        <v>7140703</v>
      </c>
    </row>
    <row r="1291" spans="2:8">
      <c r="B1291">
        <v>1537600</v>
      </c>
      <c r="D1291">
        <v>1289</v>
      </c>
      <c r="E1291" s="72">
        <f t="shared" si="41"/>
        <v>7151832.5185185177</v>
      </c>
      <c r="F1291" s="71">
        <f t="shared" si="40"/>
        <v>4.6512958627201595</v>
      </c>
      <c r="H1291" s="38">
        <v>7151832</v>
      </c>
    </row>
    <row r="1292" spans="2:8">
      <c r="B1292">
        <v>1537600</v>
      </c>
      <c r="D1292">
        <v>1290</v>
      </c>
      <c r="E1292" s="72">
        <f t="shared" si="41"/>
        <v>7162970.6296296287</v>
      </c>
      <c r="F1292" s="71">
        <f t="shared" si="40"/>
        <v>4.6585396914864914</v>
      </c>
      <c r="H1292" s="38">
        <v>7162970</v>
      </c>
    </row>
    <row r="1293" spans="2:8">
      <c r="B1293">
        <v>1537600</v>
      </c>
      <c r="D1293">
        <v>1291</v>
      </c>
      <c r="E1293" s="72">
        <f t="shared" si="41"/>
        <v>7174117.4074074067</v>
      </c>
      <c r="F1293" s="71">
        <f t="shared" si="40"/>
        <v>4.6657891567425906</v>
      </c>
      <c r="H1293" s="38">
        <v>7174117</v>
      </c>
    </row>
    <row r="1294" spans="2:8">
      <c r="B1294">
        <v>1537600</v>
      </c>
      <c r="D1294">
        <v>1292</v>
      </c>
      <c r="E1294" s="72">
        <f t="shared" si="41"/>
        <v>7185272.8518518507</v>
      </c>
      <c r="F1294" s="71">
        <f t="shared" si="40"/>
        <v>4.6730442584884564</v>
      </c>
      <c r="H1294" s="38">
        <v>7185272</v>
      </c>
    </row>
    <row r="1295" spans="2:8">
      <c r="B1295">
        <v>1537600</v>
      </c>
      <c r="D1295">
        <v>1293</v>
      </c>
      <c r="E1295" s="72">
        <f t="shared" si="41"/>
        <v>7196436.9629629618</v>
      </c>
      <c r="F1295" s="71">
        <f t="shared" si="40"/>
        <v>4.6803049967240904</v>
      </c>
      <c r="H1295" s="38">
        <v>7196436</v>
      </c>
    </row>
    <row r="1296" spans="2:8">
      <c r="B1296">
        <v>1537600</v>
      </c>
      <c r="D1296">
        <v>1294</v>
      </c>
      <c r="E1296" s="72">
        <f t="shared" si="41"/>
        <v>7207609.7407407397</v>
      </c>
      <c r="F1296" s="71">
        <f t="shared" si="40"/>
        <v>4.6875713714494927</v>
      </c>
      <c r="H1296" s="38">
        <v>7207609</v>
      </c>
    </row>
    <row r="1297" spans="2:8">
      <c r="B1297">
        <v>1537600</v>
      </c>
      <c r="D1297">
        <v>1295</v>
      </c>
      <c r="E1297" s="72">
        <f t="shared" si="41"/>
        <v>7218791.1851851838</v>
      </c>
      <c r="F1297" s="71">
        <f t="shared" si="40"/>
        <v>4.6948433826646614</v>
      </c>
      <c r="H1297" s="38">
        <v>7218791</v>
      </c>
    </row>
    <row r="1298" spans="2:8">
      <c r="B1298">
        <v>1537600</v>
      </c>
      <c r="D1298">
        <v>1296</v>
      </c>
      <c r="E1298" s="72">
        <f t="shared" si="41"/>
        <v>7229981.2962962948</v>
      </c>
      <c r="F1298" s="71">
        <f t="shared" si="40"/>
        <v>4.7021210303695984</v>
      </c>
      <c r="H1298" s="38">
        <v>7229981</v>
      </c>
    </row>
    <row r="1299" spans="2:8">
      <c r="B1299">
        <v>1537600</v>
      </c>
      <c r="D1299">
        <v>1297</v>
      </c>
      <c r="E1299" s="72">
        <f t="shared" si="41"/>
        <v>7241180.0740740728</v>
      </c>
      <c r="F1299" s="71">
        <f t="shared" si="40"/>
        <v>4.7094043145643036</v>
      </c>
      <c r="H1299" s="38">
        <v>7241180</v>
      </c>
    </row>
    <row r="1300" spans="2:8">
      <c r="B1300">
        <v>1537600</v>
      </c>
      <c r="D1300">
        <v>1298</v>
      </c>
      <c r="E1300" s="72">
        <f t="shared" si="41"/>
        <v>7252387.5185185177</v>
      </c>
      <c r="F1300" s="71">
        <f t="shared" si="40"/>
        <v>4.7166932352487763</v>
      </c>
      <c r="H1300" s="38">
        <v>7252387</v>
      </c>
    </row>
    <row r="1301" spans="2:8">
      <c r="B1301">
        <v>1537600</v>
      </c>
      <c r="D1301">
        <v>1299</v>
      </c>
      <c r="E1301" s="72">
        <f t="shared" si="41"/>
        <v>7263603.6296296287</v>
      </c>
      <c r="F1301" s="71">
        <f t="shared" si="40"/>
        <v>4.7239877924230154</v>
      </c>
      <c r="H1301" s="38">
        <v>7263603</v>
      </c>
    </row>
    <row r="1302" spans="2:8">
      <c r="B1302">
        <v>1537600</v>
      </c>
      <c r="D1302" s="67">
        <v>1300</v>
      </c>
      <c r="E1302" s="72">
        <f t="shared" si="41"/>
        <v>7274828.4074074067</v>
      </c>
      <c r="F1302" s="71">
        <f t="shared" si="40"/>
        <v>4.7312879860870227</v>
      </c>
      <c r="H1302" s="38">
        <v>7274828</v>
      </c>
    </row>
    <row r="1303" spans="2:8">
      <c r="B1303">
        <v>1537600</v>
      </c>
      <c r="D1303">
        <v>1301</v>
      </c>
      <c r="E1303" s="72">
        <f t="shared" si="41"/>
        <v>7286061.8518518507</v>
      </c>
      <c r="F1303" s="71">
        <f t="shared" si="40"/>
        <v>4.7385938162407975</v>
      </c>
      <c r="H1303" s="38">
        <v>7286061</v>
      </c>
    </row>
    <row r="1304" spans="2:8">
      <c r="B1304">
        <v>1537600</v>
      </c>
      <c r="D1304">
        <v>1302</v>
      </c>
      <c r="E1304" s="72">
        <f t="shared" si="41"/>
        <v>7297303.9629629618</v>
      </c>
      <c r="F1304" s="71">
        <f t="shared" si="40"/>
        <v>4.7459052828843404</v>
      </c>
      <c r="H1304" s="38">
        <v>7297303</v>
      </c>
    </row>
    <row r="1305" spans="2:8">
      <c r="B1305">
        <v>1537600</v>
      </c>
      <c r="D1305">
        <v>1303</v>
      </c>
      <c r="E1305" s="72">
        <f t="shared" si="41"/>
        <v>7308554.7407407397</v>
      </c>
      <c r="F1305" s="71">
        <f t="shared" si="40"/>
        <v>4.7532223860176508</v>
      </c>
      <c r="H1305" s="38">
        <v>7308554</v>
      </c>
    </row>
    <row r="1306" spans="2:8">
      <c r="B1306">
        <v>1537600</v>
      </c>
      <c r="D1306">
        <v>1304</v>
      </c>
      <c r="E1306" s="72">
        <f t="shared" si="41"/>
        <v>7319814.1851851838</v>
      </c>
      <c r="F1306" s="71">
        <f t="shared" si="40"/>
        <v>4.7605451256407285</v>
      </c>
      <c r="H1306" s="38">
        <v>7319814</v>
      </c>
    </row>
    <row r="1307" spans="2:8">
      <c r="B1307">
        <v>1537600</v>
      </c>
      <c r="D1307">
        <v>1305</v>
      </c>
      <c r="E1307" s="72">
        <f t="shared" si="41"/>
        <v>7331082.2962962948</v>
      </c>
      <c r="F1307" s="71">
        <f t="shared" si="40"/>
        <v>4.7678735017535736</v>
      </c>
      <c r="H1307" s="38">
        <v>7331082</v>
      </c>
    </row>
    <row r="1308" spans="2:8">
      <c r="B1308">
        <v>1537600</v>
      </c>
      <c r="D1308">
        <v>1306</v>
      </c>
      <c r="E1308" s="72">
        <f t="shared" si="41"/>
        <v>7342359.0740740728</v>
      </c>
      <c r="F1308" s="71">
        <f t="shared" si="40"/>
        <v>4.775207514356187</v>
      </c>
      <c r="H1308" s="38">
        <v>7342359</v>
      </c>
    </row>
    <row r="1309" spans="2:8">
      <c r="B1309">
        <v>1537600</v>
      </c>
      <c r="D1309">
        <v>1307</v>
      </c>
      <c r="E1309" s="72">
        <f t="shared" si="41"/>
        <v>7353644.5185185177</v>
      </c>
      <c r="F1309" s="71">
        <f t="shared" si="40"/>
        <v>4.7825471634485677</v>
      </c>
      <c r="H1309" s="38">
        <v>7353644</v>
      </c>
    </row>
    <row r="1310" spans="2:8">
      <c r="B1310">
        <v>1537600</v>
      </c>
      <c r="D1310">
        <v>1308</v>
      </c>
      <c r="E1310" s="72">
        <f t="shared" si="41"/>
        <v>7364938.6296296287</v>
      </c>
      <c r="F1310" s="71">
        <f t="shared" si="40"/>
        <v>4.7898924490307158</v>
      </c>
      <c r="H1310" s="38">
        <v>7364938</v>
      </c>
    </row>
    <row r="1311" spans="2:8">
      <c r="B1311">
        <v>1537600</v>
      </c>
      <c r="D1311">
        <v>1309</v>
      </c>
      <c r="E1311" s="72">
        <f t="shared" si="41"/>
        <v>7376241.4074074067</v>
      </c>
      <c r="F1311" s="71">
        <f t="shared" si="40"/>
        <v>4.7972433711026321</v>
      </c>
      <c r="H1311" s="38">
        <v>7376241</v>
      </c>
    </row>
    <row r="1312" spans="2:8">
      <c r="B1312">
        <v>1537600</v>
      </c>
      <c r="D1312">
        <v>1310</v>
      </c>
      <c r="E1312" s="72">
        <f t="shared" si="41"/>
        <v>7387552.8518518507</v>
      </c>
      <c r="F1312" s="71">
        <f t="shared" si="40"/>
        <v>4.8045999296643149</v>
      </c>
      <c r="H1312" s="38">
        <v>7387552</v>
      </c>
    </row>
    <row r="1313" spans="2:8">
      <c r="B1313">
        <v>1537600</v>
      </c>
      <c r="D1313">
        <v>1311</v>
      </c>
      <c r="E1313" s="72">
        <f t="shared" si="41"/>
        <v>7398872.9629629618</v>
      </c>
      <c r="F1313" s="71">
        <f t="shared" si="40"/>
        <v>4.811962124715766</v>
      </c>
      <c r="H1313" s="38">
        <v>7398872</v>
      </c>
    </row>
    <row r="1314" spans="2:8">
      <c r="B1314">
        <v>1537600</v>
      </c>
      <c r="D1314">
        <v>1312</v>
      </c>
      <c r="E1314" s="72">
        <f t="shared" si="41"/>
        <v>7410201.7407407397</v>
      </c>
      <c r="F1314" s="71">
        <f t="shared" si="40"/>
        <v>4.8193299562569845</v>
      </c>
      <c r="H1314" s="38">
        <v>7410201</v>
      </c>
    </row>
    <row r="1315" spans="2:8">
      <c r="B1315">
        <v>1537600</v>
      </c>
      <c r="D1315">
        <v>1313</v>
      </c>
      <c r="E1315" s="72">
        <f t="shared" si="41"/>
        <v>7421539.1851851838</v>
      </c>
      <c r="F1315" s="71">
        <f t="shared" si="40"/>
        <v>4.8267034242879703</v>
      </c>
      <c r="H1315" s="38">
        <v>7421539</v>
      </c>
    </row>
    <row r="1316" spans="2:8">
      <c r="B1316">
        <v>1537600</v>
      </c>
      <c r="D1316">
        <v>1314</v>
      </c>
      <c r="E1316" s="72">
        <f t="shared" si="41"/>
        <v>7432885.2962962948</v>
      </c>
      <c r="F1316" s="71">
        <f t="shared" si="40"/>
        <v>4.8340825288087244</v>
      </c>
      <c r="H1316" s="38">
        <v>7432885</v>
      </c>
    </row>
    <row r="1317" spans="2:8">
      <c r="B1317">
        <v>1537600</v>
      </c>
      <c r="D1317">
        <v>1315</v>
      </c>
      <c r="E1317" s="72">
        <f t="shared" si="41"/>
        <v>7444240.0740740728</v>
      </c>
      <c r="F1317" s="71">
        <f t="shared" si="40"/>
        <v>4.8414672698192458</v>
      </c>
      <c r="H1317" s="38">
        <v>7444240</v>
      </c>
    </row>
    <row r="1318" spans="2:8">
      <c r="B1318">
        <v>1537600</v>
      </c>
      <c r="D1318">
        <v>1316</v>
      </c>
      <c r="E1318" s="72">
        <f t="shared" si="41"/>
        <v>7455603.5185185177</v>
      </c>
      <c r="F1318" s="71">
        <f t="shared" si="40"/>
        <v>4.8488576473195355</v>
      </c>
      <c r="H1318" s="38">
        <v>7455603</v>
      </c>
    </row>
    <row r="1319" spans="2:8">
      <c r="B1319">
        <v>1537600</v>
      </c>
      <c r="D1319">
        <v>1317</v>
      </c>
      <c r="E1319" s="72">
        <f t="shared" si="41"/>
        <v>7466975.6296296287</v>
      </c>
      <c r="F1319" s="71">
        <f t="shared" si="40"/>
        <v>4.8562536613095917</v>
      </c>
      <c r="H1319" s="38">
        <v>7466975</v>
      </c>
    </row>
    <row r="1320" spans="2:8">
      <c r="B1320">
        <v>1537600</v>
      </c>
      <c r="D1320">
        <v>1318</v>
      </c>
      <c r="E1320" s="72">
        <f t="shared" si="41"/>
        <v>7478356.4074074067</v>
      </c>
      <c r="F1320" s="71">
        <f t="shared" si="40"/>
        <v>4.8636553117894161</v>
      </c>
      <c r="H1320" s="38">
        <v>7478356</v>
      </c>
    </row>
    <row r="1321" spans="2:8">
      <c r="B1321">
        <v>1537600</v>
      </c>
      <c r="D1321">
        <v>1319</v>
      </c>
      <c r="E1321" s="72">
        <f t="shared" si="41"/>
        <v>7489745.8518518507</v>
      </c>
      <c r="F1321" s="71">
        <f t="shared" si="40"/>
        <v>4.8710625987590079</v>
      </c>
      <c r="H1321" s="38">
        <v>7489745</v>
      </c>
    </row>
    <row r="1322" spans="2:8">
      <c r="B1322">
        <v>1537600</v>
      </c>
      <c r="D1322">
        <v>1320</v>
      </c>
      <c r="E1322" s="72">
        <f t="shared" si="41"/>
        <v>7501143.9629629618</v>
      </c>
      <c r="F1322" s="71">
        <f t="shared" si="40"/>
        <v>4.8784755222183671</v>
      </c>
      <c r="H1322" s="38">
        <v>7501143</v>
      </c>
    </row>
    <row r="1323" spans="2:8">
      <c r="B1323">
        <v>1537600</v>
      </c>
      <c r="D1323">
        <v>1321</v>
      </c>
      <c r="E1323" s="72">
        <f t="shared" si="41"/>
        <v>7512550.7407407397</v>
      </c>
      <c r="F1323" s="71">
        <f t="shared" si="40"/>
        <v>4.8858940821674945</v>
      </c>
      <c r="H1323" s="38">
        <v>7512550</v>
      </c>
    </row>
    <row r="1324" spans="2:8">
      <c r="B1324">
        <v>1537600</v>
      </c>
      <c r="D1324">
        <v>1322</v>
      </c>
      <c r="E1324" s="72">
        <f t="shared" si="41"/>
        <v>7523966.1851851838</v>
      </c>
      <c r="F1324" s="71">
        <f t="shared" si="40"/>
        <v>4.8933182786063893</v>
      </c>
      <c r="H1324" s="38">
        <v>7523966</v>
      </c>
    </row>
    <row r="1325" spans="2:8">
      <c r="B1325">
        <v>1537600</v>
      </c>
      <c r="D1325">
        <v>1323</v>
      </c>
      <c r="E1325" s="72">
        <f t="shared" si="41"/>
        <v>7535390.2962962948</v>
      </c>
      <c r="F1325" s="71">
        <f t="shared" si="40"/>
        <v>4.9007481115350515</v>
      </c>
      <c r="H1325" s="38">
        <v>7535390</v>
      </c>
    </row>
    <row r="1326" spans="2:8">
      <c r="B1326">
        <v>1537600</v>
      </c>
      <c r="D1326">
        <v>1324</v>
      </c>
      <c r="E1326" s="72">
        <f t="shared" si="41"/>
        <v>7546823.0740740728</v>
      </c>
      <c r="F1326" s="71">
        <f t="shared" si="40"/>
        <v>4.9081835809534811</v>
      </c>
      <c r="H1326" s="38">
        <v>7546823</v>
      </c>
    </row>
    <row r="1327" spans="2:8">
      <c r="B1327">
        <v>1537600</v>
      </c>
      <c r="D1327">
        <v>1325</v>
      </c>
      <c r="E1327" s="72">
        <f t="shared" si="41"/>
        <v>7558264.5185185177</v>
      </c>
      <c r="F1327" s="71">
        <f t="shared" si="40"/>
        <v>4.9156246868616789</v>
      </c>
      <c r="H1327" s="38">
        <v>7558264</v>
      </c>
    </row>
    <row r="1328" spans="2:8">
      <c r="B1328">
        <v>1537600</v>
      </c>
      <c r="D1328">
        <v>1326</v>
      </c>
      <c r="E1328" s="72">
        <f t="shared" si="41"/>
        <v>7569714.6296296287</v>
      </c>
      <c r="F1328" s="71">
        <f t="shared" si="40"/>
        <v>4.923071429259644</v>
      </c>
      <c r="H1328" s="38">
        <v>7569714</v>
      </c>
    </row>
    <row r="1329" spans="2:8">
      <c r="B1329">
        <v>1537600</v>
      </c>
      <c r="D1329">
        <v>1327</v>
      </c>
      <c r="E1329" s="72">
        <f t="shared" si="41"/>
        <v>7581173.4074074067</v>
      </c>
      <c r="F1329" s="71">
        <f t="shared" si="40"/>
        <v>4.9305238081473766</v>
      </c>
      <c r="H1329" s="38">
        <v>7581173</v>
      </c>
    </row>
    <row r="1330" spans="2:8">
      <c r="B1330">
        <v>1537600</v>
      </c>
      <c r="D1330">
        <v>1328</v>
      </c>
      <c r="E1330" s="72">
        <f t="shared" si="41"/>
        <v>7592640.8518518507</v>
      </c>
      <c r="F1330" s="71">
        <f t="shared" si="40"/>
        <v>4.9379818235248774</v>
      </c>
      <c r="H1330" s="38">
        <v>7592640</v>
      </c>
    </row>
    <row r="1331" spans="2:8">
      <c r="B1331">
        <v>1537600</v>
      </c>
      <c r="D1331">
        <v>1329</v>
      </c>
      <c r="E1331" s="72">
        <f t="shared" si="41"/>
        <v>7604116.9629629618</v>
      </c>
      <c r="F1331" s="71">
        <f t="shared" si="40"/>
        <v>4.9454454753921446</v>
      </c>
      <c r="H1331" s="38">
        <v>7604116</v>
      </c>
    </row>
    <row r="1332" spans="2:8">
      <c r="B1332">
        <v>1537600</v>
      </c>
      <c r="D1332">
        <v>1330</v>
      </c>
      <c r="E1332" s="72">
        <f t="shared" si="41"/>
        <v>7615601.7407407397</v>
      </c>
      <c r="F1332" s="71">
        <f t="shared" si="40"/>
        <v>4.9529147637491802</v>
      </c>
      <c r="H1332" s="38">
        <v>7615601</v>
      </c>
    </row>
    <row r="1333" spans="2:8">
      <c r="B1333">
        <v>1537600</v>
      </c>
      <c r="D1333">
        <v>1331</v>
      </c>
      <c r="E1333" s="72">
        <f t="shared" si="41"/>
        <v>7627095.1851851838</v>
      </c>
      <c r="F1333" s="71">
        <f t="shared" si="40"/>
        <v>4.9603896885959831</v>
      </c>
      <c r="H1333" s="38">
        <v>7627095</v>
      </c>
    </row>
    <row r="1334" spans="2:8">
      <c r="B1334">
        <v>1537600</v>
      </c>
      <c r="D1334">
        <v>1332</v>
      </c>
      <c r="E1334" s="72">
        <f t="shared" si="41"/>
        <v>7638597.2962962948</v>
      </c>
      <c r="F1334" s="71">
        <f t="shared" si="40"/>
        <v>4.9678702499325542</v>
      </c>
      <c r="H1334" s="38">
        <v>7638597</v>
      </c>
    </row>
    <row r="1335" spans="2:8">
      <c r="B1335">
        <v>1537600</v>
      </c>
      <c r="D1335">
        <v>1333</v>
      </c>
      <c r="E1335" s="72">
        <f t="shared" si="41"/>
        <v>7650108.0740740728</v>
      </c>
      <c r="F1335" s="71">
        <f t="shared" si="40"/>
        <v>4.9753564477588919</v>
      </c>
      <c r="H1335" s="38">
        <v>7650108</v>
      </c>
    </row>
    <row r="1336" spans="2:8">
      <c r="B1336">
        <v>1537600</v>
      </c>
      <c r="D1336">
        <v>1334</v>
      </c>
      <c r="E1336" s="72">
        <f t="shared" si="41"/>
        <v>7661627.5185185177</v>
      </c>
      <c r="F1336" s="71">
        <f t="shared" si="40"/>
        <v>4.9828482820749986</v>
      </c>
      <c r="H1336" s="38">
        <v>7661627</v>
      </c>
    </row>
    <row r="1337" spans="2:8">
      <c r="B1337">
        <v>1537600</v>
      </c>
      <c r="D1337">
        <v>1335</v>
      </c>
      <c r="E1337" s="72">
        <f t="shared" si="41"/>
        <v>7673155.6296296287</v>
      </c>
      <c r="F1337" s="71">
        <f t="shared" si="40"/>
        <v>4.9903457528808719</v>
      </c>
      <c r="H1337" s="38">
        <v>7673155</v>
      </c>
    </row>
    <row r="1338" spans="2:8">
      <c r="B1338">
        <v>1537600</v>
      </c>
      <c r="D1338">
        <v>1336</v>
      </c>
      <c r="E1338" s="72">
        <f t="shared" si="41"/>
        <v>7684692.4074074067</v>
      </c>
      <c r="F1338" s="71">
        <f t="shared" si="40"/>
        <v>4.9978488601765134</v>
      </c>
      <c r="H1338" s="38">
        <v>7684692</v>
      </c>
    </row>
    <row r="1339" spans="2:8">
      <c r="B1339">
        <v>1537600</v>
      </c>
      <c r="D1339">
        <v>1337</v>
      </c>
      <c r="E1339" s="72">
        <f t="shared" si="41"/>
        <v>7696237.8518518507</v>
      </c>
      <c r="F1339" s="71">
        <f t="shared" si="40"/>
        <v>5.0053576039619214</v>
      </c>
      <c r="H1339" s="38">
        <v>7696237</v>
      </c>
    </row>
    <row r="1340" spans="2:8">
      <c r="B1340">
        <v>1537600</v>
      </c>
      <c r="D1340">
        <v>1338</v>
      </c>
      <c r="E1340" s="72">
        <f t="shared" si="41"/>
        <v>7707791.9629629618</v>
      </c>
      <c r="F1340" s="71">
        <f t="shared" si="40"/>
        <v>5.0128719842370977</v>
      </c>
      <c r="H1340" s="38">
        <v>7707791</v>
      </c>
    </row>
    <row r="1341" spans="2:8">
      <c r="B1341">
        <v>1537600</v>
      </c>
      <c r="D1341">
        <v>1339</v>
      </c>
      <c r="E1341" s="72">
        <f t="shared" si="41"/>
        <v>7719354.7407407397</v>
      </c>
      <c r="F1341" s="71">
        <f t="shared" si="40"/>
        <v>5.0203920010020422</v>
      </c>
      <c r="H1341" s="38">
        <v>7719354</v>
      </c>
    </row>
    <row r="1342" spans="2:8">
      <c r="B1342">
        <v>1537600</v>
      </c>
      <c r="D1342" s="67">
        <v>1340</v>
      </c>
      <c r="E1342" s="72">
        <f t="shared" si="41"/>
        <v>7730926.1851851838</v>
      </c>
      <c r="F1342" s="71">
        <f t="shared" si="40"/>
        <v>5.0279176542567532</v>
      </c>
      <c r="H1342" s="38">
        <v>7730926</v>
      </c>
    </row>
    <row r="1343" spans="2:8">
      <c r="B1343">
        <v>1537600</v>
      </c>
      <c r="D1343">
        <v>1341</v>
      </c>
      <c r="E1343" s="72">
        <f t="shared" si="41"/>
        <v>7742506.2962962948</v>
      </c>
      <c r="F1343" s="71">
        <f t="shared" si="40"/>
        <v>5.0354489440012324</v>
      </c>
      <c r="H1343" s="38">
        <v>7742506</v>
      </c>
    </row>
    <row r="1344" spans="2:8">
      <c r="B1344">
        <v>1537600</v>
      </c>
      <c r="D1344">
        <v>1342</v>
      </c>
      <c r="E1344" s="72">
        <f t="shared" si="41"/>
        <v>7754095.0740740728</v>
      </c>
      <c r="F1344" s="71">
        <f t="shared" si="40"/>
        <v>5.0429858702354791</v>
      </c>
      <c r="H1344" s="38">
        <v>7754095</v>
      </c>
    </row>
    <row r="1345" spans="2:8">
      <c r="B1345">
        <v>1537600</v>
      </c>
      <c r="D1345">
        <v>1343</v>
      </c>
      <c r="E1345" s="72">
        <f t="shared" si="41"/>
        <v>7765692.5185185177</v>
      </c>
      <c r="F1345" s="71">
        <f t="shared" si="40"/>
        <v>5.0505284329594939</v>
      </c>
      <c r="H1345" s="38">
        <v>7765692</v>
      </c>
    </row>
    <row r="1346" spans="2:8">
      <c r="B1346">
        <v>1537600</v>
      </c>
      <c r="D1346">
        <v>1344</v>
      </c>
      <c r="E1346" s="72">
        <f t="shared" si="41"/>
        <v>7777298.6296296287</v>
      </c>
      <c r="F1346" s="71">
        <f t="shared" si="40"/>
        <v>5.0580766321732753</v>
      </c>
      <c r="H1346" s="38">
        <v>7777298</v>
      </c>
    </row>
    <row r="1347" spans="2:8">
      <c r="B1347">
        <v>1537600</v>
      </c>
      <c r="D1347">
        <v>1345</v>
      </c>
      <c r="E1347" s="72">
        <f t="shared" si="41"/>
        <v>7788913.4074074067</v>
      </c>
      <c r="F1347" s="71">
        <f t="shared" ref="F1347:F1410" si="42">E1347/B1346</f>
        <v>5.0656304678768258</v>
      </c>
      <c r="H1347" s="38">
        <v>7788913</v>
      </c>
    </row>
    <row r="1348" spans="2:8">
      <c r="B1348">
        <v>1537600</v>
      </c>
      <c r="D1348">
        <v>1346</v>
      </c>
      <c r="E1348" s="72">
        <f t="shared" ref="E1348:E1411" si="43">40+(D1347*D1347)+(E1347/1.3)</f>
        <v>7800536.8518518507</v>
      </c>
      <c r="F1348" s="71">
        <f t="shared" si="42"/>
        <v>5.0731899400701419</v>
      </c>
      <c r="H1348" s="38">
        <v>7800536</v>
      </c>
    </row>
    <row r="1349" spans="2:8">
      <c r="B1349">
        <v>1537600</v>
      </c>
      <c r="D1349">
        <v>1347</v>
      </c>
      <c r="E1349" s="72">
        <f t="shared" si="43"/>
        <v>7812168.9629629618</v>
      </c>
      <c r="F1349" s="71">
        <f t="shared" si="42"/>
        <v>5.0807550487532271</v>
      </c>
      <c r="H1349" s="38">
        <v>7812168</v>
      </c>
    </row>
    <row r="1350" spans="2:8">
      <c r="B1350">
        <v>1537600</v>
      </c>
      <c r="D1350">
        <v>1348</v>
      </c>
      <c r="E1350" s="72">
        <f t="shared" si="43"/>
        <v>7823809.7407407397</v>
      </c>
      <c r="F1350" s="71">
        <f t="shared" si="42"/>
        <v>5.0883257939260798</v>
      </c>
      <c r="H1350" s="38">
        <v>7823809</v>
      </c>
    </row>
    <row r="1351" spans="2:8">
      <c r="B1351">
        <v>1537600</v>
      </c>
      <c r="D1351">
        <v>1349</v>
      </c>
      <c r="E1351" s="72">
        <f t="shared" si="43"/>
        <v>7835459.1851851838</v>
      </c>
      <c r="F1351" s="71">
        <f t="shared" si="42"/>
        <v>5.0959021755886988</v>
      </c>
      <c r="H1351" s="38">
        <v>7835459</v>
      </c>
    </row>
    <row r="1352" spans="2:8">
      <c r="B1352">
        <v>1537600</v>
      </c>
      <c r="D1352">
        <v>1350</v>
      </c>
      <c r="E1352" s="72">
        <f t="shared" si="43"/>
        <v>7847117.2962962948</v>
      </c>
      <c r="F1352" s="71">
        <f t="shared" si="42"/>
        <v>5.1034841937410862</v>
      </c>
      <c r="H1352" s="38">
        <v>7847117</v>
      </c>
    </row>
    <row r="1353" spans="2:8">
      <c r="B1353">
        <v>1537600</v>
      </c>
      <c r="D1353">
        <v>1351</v>
      </c>
      <c r="E1353" s="72">
        <f t="shared" si="43"/>
        <v>7858784.0740740728</v>
      </c>
      <c r="F1353" s="71">
        <f t="shared" si="42"/>
        <v>5.1110718483832418</v>
      </c>
      <c r="H1353" s="38">
        <v>7858784</v>
      </c>
    </row>
    <row r="1354" spans="2:8">
      <c r="B1354">
        <v>1537600</v>
      </c>
      <c r="D1354">
        <v>1352</v>
      </c>
      <c r="E1354" s="72">
        <f t="shared" si="43"/>
        <v>7870459.5185185177</v>
      </c>
      <c r="F1354" s="71">
        <f t="shared" si="42"/>
        <v>5.1186651395151648</v>
      </c>
      <c r="H1354" s="38">
        <v>7870459</v>
      </c>
    </row>
    <row r="1355" spans="2:8">
      <c r="B1355">
        <v>1537600</v>
      </c>
      <c r="D1355">
        <v>1353</v>
      </c>
      <c r="E1355" s="72">
        <f t="shared" si="43"/>
        <v>7882143.6296296287</v>
      </c>
      <c r="F1355" s="71">
        <f t="shared" si="42"/>
        <v>5.1262640671368551</v>
      </c>
      <c r="H1355" s="38">
        <v>7882143</v>
      </c>
    </row>
    <row r="1356" spans="2:8">
      <c r="B1356">
        <v>1537600</v>
      </c>
      <c r="D1356">
        <v>1354</v>
      </c>
      <c r="E1356" s="72">
        <f t="shared" si="43"/>
        <v>7893836.4074074067</v>
      </c>
      <c r="F1356" s="71">
        <f t="shared" si="42"/>
        <v>5.1338686312483137</v>
      </c>
      <c r="H1356" s="38">
        <v>7893836</v>
      </c>
    </row>
    <row r="1357" spans="2:8">
      <c r="B1357">
        <v>1537600</v>
      </c>
      <c r="D1357">
        <v>1355</v>
      </c>
      <c r="E1357" s="72">
        <f t="shared" si="43"/>
        <v>7905537.8518518507</v>
      </c>
      <c r="F1357" s="71">
        <f t="shared" si="42"/>
        <v>5.1414788318495388</v>
      </c>
      <c r="H1357" s="38">
        <v>7905537</v>
      </c>
    </row>
    <row r="1358" spans="2:8">
      <c r="B1358">
        <v>1537600</v>
      </c>
      <c r="D1358">
        <v>1356</v>
      </c>
      <c r="E1358" s="72">
        <f t="shared" si="43"/>
        <v>7917247.9629629618</v>
      </c>
      <c r="F1358" s="71">
        <f t="shared" si="42"/>
        <v>5.1490946689405321</v>
      </c>
      <c r="H1358" s="38">
        <v>7917247</v>
      </c>
    </row>
    <row r="1359" spans="2:8">
      <c r="B1359">
        <v>1537600</v>
      </c>
      <c r="D1359">
        <v>1357</v>
      </c>
      <c r="E1359" s="72">
        <f t="shared" si="43"/>
        <v>7928966.7407407397</v>
      </c>
      <c r="F1359" s="71">
        <f t="shared" si="42"/>
        <v>5.1567161425212928</v>
      </c>
      <c r="H1359" s="38">
        <v>7928966</v>
      </c>
    </row>
    <row r="1360" spans="2:8">
      <c r="B1360">
        <v>1537600</v>
      </c>
      <c r="D1360">
        <v>1358</v>
      </c>
      <c r="E1360" s="72">
        <f t="shared" si="43"/>
        <v>7940694.1851851838</v>
      </c>
      <c r="F1360" s="71">
        <f t="shared" si="42"/>
        <v>5.1643432525918209</v>
      </c>
      <c r="H1360" s="38">
        <v>7940694</v>
      </c>
    </row>
    <row r="1361" spans="2:8">
      <c r="B1361">
        <v>1537600</v>
      </c>
      <c r="D1361">
        <v>1359</v>
      </c>
      <c r="E1361" s="72">
        <f t="shared" si="43"/>
        <v>7952430.2962962948</v>
      </c>
      <c r="F1361" s="71">
        <f t="shared" si="42"/>
        <v>5.1719759991521164</v>
      </c>
      <c r="H1361" s="38">
        <v>7952430</v>
      </c>
    </row>
    <row r="1362" spans="2:8">
      <c r="B1362">
        <v>1537600</v>
      </c>
      <c r="D1362">
        <v>1360</v>
      </c>
      <c r="E1362" s="72">
        <f t="shared" si="43"/>
        <v>7964175.0740740728</v>
      </c>
      <c r="F1362" s="71">
        <f t="shared" si="42"/>
        <v>5.179614382202181</v>
      </c>
      <c r="H1362" s="38">
        <v>7964175</v>
      </c>
    </row>
    <row r="1363" spans="2:8">
      <c r="B1363">
        <v>1537600</v>
      </c>
      <c r="D1363">
        <v>1361</v>
      </c>
      <c r="E1363" s="72">
        <f t="shared" si="43"/>
        <v>7975928.5185185177</v>
      </c>
      <c r="F1363" s="71">
        <f t="shared" si="42"/>
        <v>5.187258401742012</v>
      </c>
      <c r="H1363" s="38">
        <v>7975928</v>
      </c>
    </row>
    <row r="1364" spans="2:8">
      <c r="B1364">
        <v>1537600</v>
      </c>
      <c r="D1364">
        <v>1362</v>
      </c>
      <c r="E1364" s="72">
        <f t="shared" si="43"/>
        <v>7987690.6296296287</v>
      </c>
      <c r="F1364" s="71">
        <f t="shared" si="42"/>
        <v>5.1949080577716105</v>
      </c>
      <c r="H1364" s="38">
        <v>7987690</v>
      </c>
    </row>
    <row r="1365" spans="2:8">
      <c r="B1365">
        <v>1537600</v>
      </c>
      <c r="D1365">
        <v>1363</v>
      </c>
      <c r="E1365" s="72">
        <f t="shared" si="43"/>
        <v>7999461.4074074067</v>
      </c>
      <c r="F1365" s="71">
        <f t="shared" si="42"/>
        <v>5.2025633502909772</v>
      </c>
      <c r="H1365" s="38">
        <v>7999461</v>
      </c>
    </row>
    <row r="1366" spans="2:8">
      <c r="B1366">
        <v>1537600</v>
      </c>
      <c r="D1366">
        <v>1364</v>
      </c>
      <c r="E1366" s="72">
        <f t="shared" si="43"/>
        <v>8011240.8518518507</v>
      </c>
      <c r="F1366" s="71">
        <f t="shared" si="42"/>
        <v>5.2102242793001112</v>
      </c>
      <c r="H1366" s="38">
        <v>8011240</v>
      </c>
    </row>
    <row r="1367" spans="2:8">
      <c r="B1367">
        <v>1537600</v>
      </c>
      <c r="D1367">
        <v>1365</v>
      </c>
      <c r="E1367" s="72">
        <f t="shared" si="43"/>
        <v>8023028.9629629618</v>
      </c>
      <c r="F1367" s="71">
        <f t="shared" si="42"/>
        <v>5.2178908447990127</v>
      </c>
      <c r="H1367" s="38">
        <v>8023028</v>
      </c>
    </row>
    <row r="1368" spans="2:8">
      <c r="B1368">
        <v>1537600</v>
      </c>
      <c r="D1368">
        <v>1366</v>
      </c>
      <c r="E1368" s="72">
        <f t="shared" si="43"/>
        <v>8034825.7407407397</v>
      </c>
      <c r="F1368" s="71">
        <f t="shared" si="42"/>
        <v>5.2255630467876824</v>
      </c>
      <c r="H1368" s="38">
        <v>8034825</v>
      </c>
    </row>
    <row r="1369" spans="2:8">
      <c r="B1369">
        <v>1537600</v>
      </c>
      <c r="D1369">
        <v>1367</v>
      </c>
      <c r="E1369" s="72">
        <f t="shared" si="43"/>
        <v>8046631.1851851838</v>
      </c>
      <c r="F1369" s="71">
        <f t="shared" si="42"/>
        <v>5.2332408852661185</v>
      </c>
      <c r="H1369" s="38">
        <v>8046631</v>
      </c>
    </row>
    <row r="1370" spans="2:8">
      <c r="B1370">
        <v>1537600</v>
      </c>
      <c r="D1370">
        <v>1368</v>
      </c>
      <c r="E1370" s="72">
        <f t="shared" si="43"/>
        <v>8058445.2962962948</v>
      </c>
      <c r="F1370" s="71">
        <f t="shared" si="42"/>
        <v>5.240924360234323</v>
      </c>
      <c r="H1370" s="38">
        <v>8058445</v>
      </c>
    </row>
    <row r="1371" spans="2:8">
      <c r="B1371">
        <v>1537600</v>
      </c>
      <c r="D1371">
        <v>1369</v>
      </c>
      <c r="E1371" s="72">
        <f t="shared" si="43"/>
        <v>8070268.0740740728</v>
      </c>
      <c r="F1371" s="71">
        <f t="shared" si="42"/>
        <v>5.2486134716922948</v>
      </c>
      <c r="H1371" s="38">
        <v>8070268</v>
      </c>
    </row>
    <row r="1372" spans="2:8">
      <c r="B1372">
        <v>1537600</v>
      </c>
      <c r="D1372">
        <v>1370</v>
      </c>
      <c r="E1372" s="72">
        <f t="shared" si="43"/>
        <v>8082099.5185185177</v>
      </c>
      <c r="F1372" s="71">
        <f t="shared" si="42"/>
        <v>5.2563082196400348</v>
      </c>
      <c r="H1372" s="38">
        <v>8082099</v>
      </c>
    </row>
    <row r="1373" spans="2:8">
      <c r="B1373">
        <v>1537600</v>
      </c>
      <c r="D1373">
        <v>1371</v>
      </c>
      <c r="E1373" s="72">
        <f t="shared" si="43"/>
        <v>8093939.6296296287</v>
      </c>
      <c r="F1373" s="71">
        <f t="shared" si="42"/>
        <v>5.2640086040775422</v>
      </c>
      <c r="H1373" s="38">
        <v>8093939</v>
      </c>
    </row>
    <row r="1374" spans="2:8">
      <c r="B1374">
        <v>1537600</v>
      </c>
      <c r="D1374">
        <v>1372</v>
      </c>
      <c r="E1374" s="72">
        <f t="shared" si="43"/>
        <v>8105788.4074074067</v>
      </c>
      <c r="F1374" s="71">
        <f t="shared" si="42"/>
        <v>5.271714625004817</v>
      </c>
      <c r="H1374" s="38">
        <v>8105788</v>
      </c>
    </row>
    <row r="1375" spans="2:8">
      <c r="B1375">
        <v>1537600</v>
      </c>
      <c r="D1375">
        <v>1373</v>
      </c>
      <c r="E1375" s="72">
        <f t="shared" si="43"/>
        <v>8117645.8518518507</v>
      </c>
      <c r="F1375" s="71">
        <f t="shared" si="42"/>
        <v>5.2794262824218592</v>
      </c>
      <c r="H1375" s="38">
        <v>8117645</v>
      </c>
    </row>
    <row r="1376" spans="2:8">
      <c r="B1376">
        <v>1537600</v>
      </c>
      <c r="D1376">
        <v>1374</v>
      </c>
      <c r="E1376" s="72">
        <f t="shared" si="43"/>
        <v>8129511.9629629618</v>
      </c>
      <c r="F1376" s="71">
        <f t="shared" si="42"/>
        <v>5.2871435763286696</v>
      </c>
      <c r="H1376" s="38">
        <v>8129511</v>
      </c>
    </row>
    <row r="1377" spans="2:8">
      <c r="B1377">
        <v>1537600</v>
      </c>
      <c r="D1377">
        <v>1375</v>
      </c>
      <c r="E1377" s="72">
        <f t="shared" si="43"/>
        <v>8141386.7407407397</v>
      </c>
      <c r="F1377" s="71">
        <f t="shared" si="42"/>
        <v>5.2948665067252474</v>
      </c>
      <c r="H1377" s="38">
        <v>8141386</v>
      </c>
    </row>
    <row r="1378" spans="2:8">
      <c r="B1378">
        <v>1537600</v>
      </c>
      <c r="D1378">
        <v>1376</v>
      </c>
      <c r="E1378" s="72">
        <f t="shared" si="43"/>
        <v>8153270.1851851838</v>
      </c>
      <c r="F1378" s="71">
        <f t="shared" si="42"/>
        <v>5.3025950736115917</v>
      </c>
      <c r="H1378" s="38">
        <v>8153270</v>
      </c>
    </row>
    <row r="1379" spans="2:8">
      <c r="B1379">
        <v>1537600</v>
      </c>
      <c r="D1379">
        <v>1377</v>
      </c>
      <c r="E1379" s="72">
        <f t="shared" si="43"/>
        <v>8165162.2962962948</v>
      </c>
      <c r="F1379" s="71">
        <f t="shared" si="42"/>
        <v>5.3103292769877051</v>
      </c>
      <c r="H1379" s="38">
        <v>8165162</v>
      </c>
    </row>
    <row r="1380" spans="2:8">
      <c r="B1380">
        <v>1537600</v>
      </c>
      <c r="D1380">
        <v>1378</v>
      </c>
      <c r="E1380" s="72">
        <f t="shared" si="43"/>
        <v>8177063.0740740728</v>
      </c>
      <c r="F1380" s="71">
        <f t="shared" si="42"/>
        <v>5.318069116853585</v>
      </c>
      <c r="H1380" s="38">
        <v>8177063</v>
      </c>
    </row>
    <row r="1381" spans="2:8">
      <c r="B1381">
        <v>1537600</v>
      </c>
      <c r="D1381">
        <v>1379</v>
      </c>
      <c r="E1381" s="72">
        <f t="shared" si="43"/>
        <v>8188972.5185185177</v>
      </c>
      <c r="F1381" s="71">
        <f t="shared" si="42"/>
        <v>5.325814593209234</v>
      </c>
      <c r="H1381" s="38">
        <v>8188972</v>
      </c>
    </row>
    <row r="1382" spans="2:8">
      <c r="B1382">
        <v>1537600</v>
      </c>
      <c r="D1382" s="67">
        <v>1380</v>
      </c>
      <c r="E1382" s="72">
        <f t="shared" si="43"/>
        <v>8200890.6296296287</v>
      </c>
      <c r="F1382" s="71">
        <f t="shared" si="42"/>
        <v>5.3335657060546495</v>
      </c>
      <c r="H1382" s="38">
        <v>8200890</v>
      </c>
    </row>
    <row r="1383" spans="2:8">
      <c r="B1383">
        <v>1537600</v>
      </c>
      <c r="D1383">
        <v>1381</v>
      </c>
      <c r="E1383" s="72">
        <f t="shared" si="43"/>
        <v>8212817.4074074067</v>
      </c>
      <c r="F1383" s="71">
        <f t="shared" si="42"/>
        <v>5.3413224553898324</v>
      </c>
      <c r="H1383" s="38">
        <v>8212817</v>
      </c>
    </row>
    <row r="1384" spans="2:8">
      <c r="B1384">
        <v>1537600</v>
      </c>
      <c r="D1384">
        <v>1382</v>
      </c>
      <c r="E1384" s="72">
        <f t="shared" si="43"/>
        <v>8224752.8518518507</v>
      </c>
      <c r="F1384" s="71">
        <f t="shared" si="42"/>
        <v>5.3490848412147836</v>
      </c>
      <c r="H1384" s="38">
        <v>8224752</v>
      </c>
    </row>
    <row r="1385" spans="2:8">
      <c r="B1385">
        <v>1537600</v>
      </c>
      <c r="D1385">
        <v>1383</v>
      </c>
      <c r="E1385" s="72">
        <f t="shared" si="43"/>
        <v>8236696.9629629618</v>
      </c>
      <c r="F1385" s="71">
        <f t="shared" si="42"/>
        <v>5.3568528635295021</v>
      </c>
      <c r="H1385" s="38">
        <v>8236696</v>
      </c>
    </row>
    <row r="1386" spans="2:8">
      <c r="B1386">
        <v>1537600</v>
      </c>
      <c r="D1386">
        <v>1384</v>
      </c>
      <c r="E1386" s="72">
        <f t="shared" si="43"/>
        <v>8248649.7407407397</v>
      </c>
      <c r="F1386" s="71">
        <f t="shared" si="42"/>
        <v>5.364626522333988</v>
      </c>
      <c r="H1386" s="38">
        <v>8248649</v>
      </c>
    </row>
    <row r="1387" spans="2:8">
      <c r="B1387">
        <v>1537600</v>
      </c>
      <c r="D1387">
        <v>1385</v>
      </c>
      <c r="E1387" s="72">
        <f t="shared" si="43"/>
        <v>8260611.1851851838</v>
      </c>
      <c r="F1387" s="71">
        <f t="shared" si="42"/>
        <v>5.3724058176282412</v>
      </c>
      <c r="H1387" s="38">
        <v>8260611</v>
      </c>
    </row>
    <row r="1388" spans="2:8">
      <c r="B1388">
        <v>1537600</v>
      </c>
      <c r="D1388">
        <v>1386</v>
      </c>
      <c r="E1388" s="72">
        <f t="shared" si="43"/>
        <v>8272581.2962962948</v>
      </c>
      <c r="F1388" s="71">
        <f t="shared" si="42"/>
        <v>5.3801907494122627</v>
      </c>
      <c r="H1388" s="38">
        <v>8272581</v>
      </c>
    </row>
    <row r="1389" spans="2:8">
      <c r="B1389">
        <v>1537600</v>
      </c>
      <c r="D1389">
        <v>1387</v>
      </c>
      <c r="E1389" s="72">
        <f t="shared" si="43"/>
        <v>8284560.0740740728</v>
      </c>
      <c r="F1389" s="71">
        <f t="shared" si="42"/>
        <v>5.3879813176860516</v>
      </c>
      <c r="H1389" s="38">
        <v>8284560</v>
      </c>
    </row>
    <row r="1390" spans="2:8">
      <c r="B1390">
        <v>1537600</v>
      </c>
      <c r="D1390">
        <v>1388</v>
      </c>
      <c r="E1390" s="72">
        <f t="shared" si="43"/>
        <v>8296547.5185185177</v>
      </c>
      <c r="F1390" s="71">
        <f t="shared" si="42"/>
        <v>5.3957775224496087</v>
      </c>
      <c r="H1390" s="38">
        <v>8296547</v>
      </c>
    </row>
    <row r="1391" spans="2:8">
      <c r="B1391">
        <v>1537600</v>
      </c>
      <c r="D1391">
        <v>1389</v>
      </c>
      <c r="E1391" s="72">
        <f t="shared" si="43"/>
        <v>8308543.6296296287</v>
      </c>
      <c r="F1391" s="71">
        <f t="shared" si="42"/>
        <v>5.4035793637029323</v>
      </c>
      <c r="H1391" s="38">
        <v>8308543</v>
      </c>
    </row>
    <row r="1392" spans="2:8">
      <c r="B1392">
        <v>1537600</v>
      </c>
      <c r="D1392">
        <v>1390</v>
      </c>
      <c r="E1392" s="72">
        <f t="shared" si="43"/>
        <v>8320548.4074074067</v>
      </c>
      <c r="F1392" s="71">
        <f t="shared" si="42"/>
        <v>5.4113868414460242</v>
      </c>
      <c r="H1392" s="38">
        <v>8320548</v>
      </c>
    </row>
    <row r="1393" spans="2:8">
      <c r="B1393">
        <v>1537600</v>
      </c>
      <c r="D1393">
        <v>1391</v>
      </c>
      <c r="E1393" s="72">
        <f t="shared" si="43"/>
        <v>8332561.8518518507</v>
      </c>
      <c r="F1393" s="71">
        <f t="shared" si="42"/>
        <v>5.4191999556788835</v>
      </c>
      <c r="H1393" s="38">
        <v>8332561</v>
      </c>
    </row>
    <row r="1394" spans="2:8">
      <c r="B1394">
        <v>1537600</v>
      </c>
      <c r="D1394">
        <v>1392</v>
      </c>
      <c r="E1394" s="72">
        <f t="shared" si="43"/>
        <v>8344583.9629629618</v>
      </c>
      <c r="F1394" s="71">
        <f t="shared" si="42"/>
        <v>5.4270187064015101</v>
      </c>
      <c r="H1394" s="38">
        <v>8344583</v>
      </c>
    </row>
    <row r="1395" spans="2:8">
      <c r="B1395">
        <v>1537600</v>
      </c>
      <c r="D1395">
        <v>1393</v>
      </c>
      <c r="E1395" s="72">
        <f t="shared" si="43"/>
        <v>8356614.7407407397</v>
      </c>
      <c r="F1395" s="71">
        <f t="shared" si="42"/>
        <v>5.4348430936139049</v>
      </c>
      <c r="H1395" s="38">
        <v>8356614</v>
      </c>
    </row>
    <row r="1396" spans="2:8">
      <c r="B1396">
        <v>1537600</v>
      </c>
      <c r="D1396">
        <v>1394</v>
      </c>
      <c r="E1396" s="72">
        <f t="shared" si="43"/>
        <v>8368654.1851851838</v>
      </c>
      <c r="F1396" s="71">
        <f t="shared" si="42"/>
        <v>5.4426731173160663</v>
      </c>
      <c r="H1396" s="38">
        <v>8368654</v>
      </c>
    </row>
    <row r="1397" spans="2:8">
      <c r="B1397">
        <v>1537600</v>
      </c>
      <c r="D1397">
        <v>1395</v>
      </c>
      <c r="E1397" s="72">
        <f t="shared" si="43"/>
        <v>8380702.2962962948</v>
      </c>
      <c r="F1397" s="71">
        <f t="shared" si="42"/>
        <v>5.4505087775079959</v>
      </c>
      <c r="H1397" s="38">
        <v>8380702</v>
      </c>
    </row>
    <row r="1398" spans="2:8">
      <c r="B1398">
        <v>1537600</v>
      </c>
      <c r="D1398">
        <v>1396</v>
      </c>
      <c r="E1398" s="72">
        <f t="shared" si="43"/>
        <v>8392759.0740740728</v>
      </c>
      <c r="F1398" s="71">
        <f t="shared" si="42"/>
        <v>5.4583500741896938</v>
      </c>
      <c r="H1398" s="38">
        <v>8392759</v>
      </c>
    </row>
    <row r="1399" spans="2:8">
      <c r="B1399">
        <v>1537600</v>
      </c>
      <c r="D1399">
        <v>1397</v>
      </c>
      <c r="E1399" s="72">
        <f t="shared" si="43"/>
        <v>8404824.5185185187</v>
      </c>
      <c r="F1399" s="71">
        <f t="shared" si="42"/>
        <v>5.466197007361159</v>
      </c>
      <c r="H1399" s="38">
        <v>8404824</v>
      </c>
    </row>
    <row r="1400" spans="2:8">
      <c r="B1400">
        <v>1537600</v>
      </c>
      <c r="D1400">
        <v>1398</v>
      </c>
      <c r="E1400" s="72">
        <f t="shared" si="43"/>
        <v>8416898.6296296306</v>
      </c>
      <c r="F1400" s="71">
        <f t="shared" si="42"/>
        <v>5.4740495770223925</v>
      </c>
      <c r="H1400" s="38">
        <v>8416898</v>
      </c>
    </row>
    <row r="1401" spans="2:8">
      <c r="B1401">
        <v>1537600</v>
      </c>
      <c r="D1401">
        <v>1399</v>
      </c>
      <c r="E1401" s="72">
        <f t="shared" si="43"/>
        <v>8428981.4074074067</v>
      </c>
      <c r="F1401" s="71">
        <f t="shared" si="42"/>
        <v>5.4819077831733916</v>
      </c>
      <c r="H1401" s="38">
        <v>8428981</v>
      </c>
    </row>
    <row r="1402" spans="2:8">
      <c r="B1402">
        <v>1537600</v>
      </c>
      <c r="D1402">
        <v>1400</v>
      </c>
      <c r="E1402" s="72">
        <f t="shared" si="43"/>
        <v>8441072.8518518507</v>
      </c>
      <c r="F1402" s="71">
        <f t="shared" si="42"/>
        <v>5.4897716258141589</v>
      </c>
      <c r="H1402" s="38">
        <v>8441072</v>
      </c>
    </row>
    <row r="1403" spans="2:8">
      <c r="B1403">
        <v>1537600</v>
      </c>
      <c r="D1403">
        <v>1401</v>
      </c>
      <c r="E1403" s="72">
        <f t="shared" si="43"/>
        <v>8453172.9629629627</v>
      </c>
      <c r="F1403" s="71">
        <f t="shared" si="42"/>
        <v>5.4976411049446945</v>
      </c>
      <c r="H1403" s="38">
        <v>8453172</v>
      </c>
    </row>
    <row r="1404" spans="2:8">
      <c r="B1404">
        <v>1537600</v>
      </c>
      <c r="D1404">
        <v>1402</v>
      </c>
      <c r="E1404" s="72">
        <f t="shared" si="43"/>
        <v>8465281.7407407407</v>
      </c>
      <c r="F1404" s="71">
        <f t="shared" si="42"/>
        <v>5.5055162205649975</v>
      </c>
      <c r="H1404" s="38">
        <v>8465281</v>
      </c>
    </row>
    <row r="1405" spans="2:8">
      <c r="B1405">
        <v>1537600</v>
      </c>
      <c r="D1405">
        <v>1403</v>
      </c>
      <c r="E1405" s="72">
        <f t="shared" si="43"/>
        <v>8477399.1851851847</v>
      </c>
      <c r="F1405" s="71">
        <f t="shared" si="42"/>
        <v>5.5133969726750678</v>
      </c>
      <c r="H1405" s="38">
        <v>8477399</v>
      </c>
    </row>
    <row r="1406" spans="2:8">
      <c r="B1406">
        <v>1537600</v>
      </c>
      <c r="D1406">
        <v>1404</v>
      </c>
      <c r="E1406" s="72">
        <f t="shared" si="43"/>
        <v>8489525.2962962948</v>
      </c>
      <c r="F1406" s="71">
        <f t="shared" si="42"/>
        <v>5.5212833612749055</v>
      </c>
      <c r="H1406" s="38">
        <v>8489525</v>
      </c>
    </row>
    <row r="1407" spans="2:8">
      <c r="B1407">
        <v>1537600</v>
      </c>
      <c r="D1407">
        <v>1405</v>
      </c>
      <c r="E1407" s="72">
        <f t="shared" si="43"/>
        <v>8501660.0740740728</v>
      </c>
      <c r="F1407" s="71">
        <f t="shared" si="42"/>
        <v>5.5291753863645114</v>
      </c>
      <c r="H1407" s="38">
        <v>8501660</v>
      </c>
    </row>
    <row r="1408" spans="2:8">
      <c r="B1408">
        <v>1537600</v>
      </c>
      <c r="D1408">
        <v>1406</v>
      </c>
      <c r="E1408" s="72">
        <f t="shared" si="43"/>
        <v>8513803.5185185187</v>
      </c>
      <c r="F1408" s="71">
        <f t="shared" si="42"/>
        <v>5.5370730479438857</v>
      </c>
      <c r="H1408" s="38">
        <v>8513803</v>
      </c>
    </row>
    <row r="1409" spans="2:8">
      <c r="B1409">
        <v>1537600</v>
      </c>
      <c r="D1409">
        <v>1407</v>
      </c>
      <c r="E1409" s="72">
        <f t="shared" si="43"/>
        <v>8525955.6296296306</v>
      </c>
      <c r="F1409" s="71">
        <f t="shared" si="42"/>
        <v>5.5449763460130272</v>
      </c>
      <c r="H1409" s="38">
        <v>8525955</v>
      </c>
    </row>
    <row r="1410" spans="2:8">
      <c r="B1410">
        <v>1537600</v>
      </c>
      <c r="D1410">
        <v>1408</v>
      </c>
      <c r="E1410" s="72">
        <f t="shared" si="43"/>
        <v>8538116.4074074067</v>
      </c>
      <c r="F1410" s="71">
        <f t="shared" si="42"/>
        <v>5.5528852805719344</v>
      </c>
      <c r="H1410" s="38">
        <v>8538116</v>
      </c>
    </row>
    <row r="1411" spans="2:8">
      <c r="B1411">
        <v>1537600</v>
      </c>
      <c r="D1411">
        <v>1409</v>
      </c>
      <c r="E1411" s="72">
        <f t="shared" si="43"/>
        <v>8550285.8518518507</v>
      </c>
      <c r="F1411" s="71">
        <f t="shared" ref="F1411:F1474" si="44">E1411/B1410</f>
        <v>5.5607998516206107</v>
      </c>
      <c r="H1411" s="38">
        <v>8550285</v>
      </c>
    </row>
    <row r="1412" spans="2:8">
      <c r="B1412">
        <v>1537600</v>
      </c>
      <c r="D1412">
        <v>1410</v>
      </c>
      <c r="E1412" s="72">
        <f t="shared" ref="E1412:E1475" si="45">40+(D1411*D1411)+(E1411/1.3)</f>
        <v>8562463.9629629627</v>
      </c>
      <c r="F1412" s="71">
        <f t="shared" si="44"/>
        <v>5.5687200591590544</v>
      </c>
      <c r="H1412" s="38">
        <v>8562463</v>
      </c>
    </row>
    <row r="1413" spans="2:8">
      <c r="B1413">
        <v>1537600</v>
      </c>
      <c r="D1413">
        <v>1411</v>
      </c>
      <c r="E1413" s="72">
        <f t="shared" si="45"/>
        <v>8574650.7407407407</v>
      </c>
      <c r="F1413" s="71">
        <f t="shared" si="44"/>
        <v>5.5766459031872664</v>
      </c>
      <c r="H1413" s="38">
        <v>8574650</v>
      </c>
    </row>
    <row r="1414" spans="2:8">
      <c r="B1414">
        <v>1537600</v>
      </c>
      <c r="D1414">
        <v>1412</v>
      </c>
      <c r="E1414" s="72">
        <f t="shared" si="45"/>
        <v>8586846.1851851847</v>
      </c>
      <c r="F1414" s="71">
        <f t="shared" si="44"/>
        <v>5.5845773837052448</v>
      </c>
      <c r="H1414" s="38">
        <v>8586846</v>
      </c>
    </row>
    <row r="1415" spans="2:8">
      <c r="B1415">
        <v>1537600</v>
      </c>
      <c r="D1415">
        <v>1413</v>
      </c>
      <c r="E1415" s="72">
        <f t="shared" si="45"/>
        <v>8599050.2962962948</v>
      </c>
      <c r="F1415" s="71">
        <f t="shared" si="44"/>
        <v>5.5925145007129906</v>
      </c>
      <c r="H1415" s="38">
        <v>8599050</v>
      </c>
    </row>
    <row r="1416" spans="2:8">
      <c r="B1416">
        <v>1537600</v>
      </c>
      <c r="D1416">
        <v>1414</v>
      </c>
      <c r="E1416" s="72">
        <f t="shared" si="45"/>
        <v>8611263.0740740728</v>
      </c>
      <c r="F1416" s="71">
        <f t="shared" si="44"/>
        <v>5.6004572542105056</v>
      </c>
      <c r="H1416" s="38">
        <v>8611263</v>
      </c>
    </row>
    <row r="1417" spans="2:8">
      <c r="B1417">
        <v>1537600</v>
      </c>
      <c r="D1417">
        <v>1415</v>
      </c>
      <c r="E1417" s="72">
        <f t="shared" si="45"/>
        <v>8623484.5185185187</v>
      </c>
      <c r="F1417" s="71">
        <f t="shared" si="44"/>
        <v>5.6084056441977879</v>
      </c>
      <c r="H1417" s="38">
        <v>8623484</v>
      </c>
    </row>
    <row r="1418" spans="2:8">
      <c r="B1418">
        <v>1537600</v>
      </c>
      <c r="D1418">
        <v>1416</v>
      </c>
      <c r="E1418" s="72">
        <f t="shared" si="45"/>
        <v>8635714.6296296306</v>
      </c>
      <c r="F1418" s="71">
        <f t="shared" si="44"/>
        <v>5.6163596706748375</v>
      </c>
      <c r="H1418" s="38">
        <v>8635714</v>
      </c>
    </row>
    <row r="1419" spans="2:8">
      <c r="B1419">
        <v>1537600</v>
      </c>
      <c r="D1419">
        <v>1417</v>
      </c>
      <c r="E1419" s="72">
        <f t="shared" si="45"/>
        <v>8647953.4074074067</v>
      </c>
      <c r="F1419" s="71">
        <f t="shared" si="44"/>
        <v>5.6243193336416537</v>
      </c>
      <c r="H1419" s="38">
        <v>8647953</v>
      </c>
    </row>
    <row r="1420" spans="2:8">
      <c r="B1420">
        <v>1537600</v>
      </c>
      <c r="D1420">
        <v>1418</v>
      </c>
      <c r="E1420" s="72">
        <f t="shared" si="45"/>
        <v>8660200.8518518507</v>
      </c>
      <c r="F1420" s="71">
        <f t="shared" si="44"/>
        <v>5.6322846330982381</v>
      </c>
      <c r="H1420" s="38">
        <v>8660200</v>
      </c>
    </row>
    <row r="1421" spans="2:8">
      <c r="B1421">
        <v>1537600</v>
      </c>
      <c r="D1421">
        <v>1419</v>
      </c>
      <c r="E1421" s="72">
        <f t="shared" si="45"/>
        <v>8672456.9629629627</v>
      </c>
      <c r="F1421" s="71">
        <f t="shared" si="44"/>
        <v>5.6402555690445908</v>
      </c>
      <c r="H1421" s="38">
        <v>8672456</v>
      </c>
    </row>
    <row r="1422" spans="2:8">
      <c r="B1422">
        <v>1537600</v>
      </c>
      <c r="D1422" s="67">
        <v>1420</v>
      </c>
      <c r="E1422" s="72">
        <f t="shared" si="45"/>
        <v>8684721.7407407407</v>
      </c>
      <c r="F1422" s="71">
        <f t="shared" si="44"/>
        <v>5.6482321414807108</v>
      </c>
      <c r="H1422" s="38">
        <v>8684721</v>
      </c>
    </row>
    <row r="1423" spans="2:8">
      <c r="B1423">
        <v>1537600</v>
      </c>
      <c r="D1423">
        <v>1421</v>
      </c>
      <c r="E1423" s="72">
        <f t="shared" si="45"/>
        <v>8696995.1851851847</v>
      </c>
      <c r="F1423" s="71">
        <f t="shared" si="44"/>
        <v>5.6562143504065974</v>
      </c>
      <c r="H1423" s="38">
        <v>8696995</v>
      </c>
    </row>
    <row r="1424" spans="2:8">
      <c r="B1424">
        <v>1537600</v>
      </c>
      <c r="D1424">
        <v>1422</v>
      </c>
      <c r="E1424" s="72">
        <f t="shared" si="45"/>
        <v>8709277.2962962948</v>
      </c>
      <c r="F1424" s="71">
        <f t="shared" si="44"/>
        <v>5.6642021958222522</v>
      </c>
      <c r="H1424" s="38">
        <v>8709277</v>
      </c>
    </row>
    <row r="1425" spans="2:8">
      <c r="B1425">
        <v>1537600</v>
      </c>
      <c r="D1425">
        <v>1423</v>
      </c>
      <c r="E1425" s="72">
        <f t="shared" si="45"/>
        <v>8721568.0740740728</v>
      </c>
      <c r="F1425" s="71">
        <f t="shared" si="44"/>
        <v>5.6721956777276752</v>
      </c>
      <c r="H1425" s="38">
        <v>8721568</v>
      </c>
    </row>
    <row r="1426" spans="2:8">
      <c r="B1426">
        <v>1537600</v>
      </c>
      <c r="D1426">
        <v>1424</v>
      </c>
      <c r="E1426" s="72">
        <f t="shared" si="45"/>
        <v>8733867.5185185187</v>
      </c>
      <c r="F1426" s="71">
        <f t="shared" si="44"/>
        <v>5.6801947961228656</v>
      </c>
      <c r="H1426" s="38">
        <v>8733867</v>
      </c>
    </row>
    <row r="1427" spans="2:8">
      <c r="B1427">
        <v>1537600</v>
      </c>
      <c r="D1427">
        <v>1425</v>
      </c>
      <c r="E1427" s="72">
        <f t="shared" si="45"/>
        <v>8746175.6296296306</v>
      </c>
      <c r="F1427" s="71">
        <f t="shared" si="44"/>
        <v>5.6881995510078243</v>
      </c>
      <c r="H1427" s="38">
        <v>8746175</v>
      </c>
    </row>
    <row r="1428" spans="2:8">
      <c r="B1428">
        <v>1537600</v>
      </c>
      <c r="D1428">
        <v>1426</v>
      </c>
      <c r="E1428" s="72">
        <f t="shared" si="45"/>
        <v>8758492.4074074067</v>
      </c>
      <c r="F1428" s="71">
        <f t="shared" si="44"/>
        <v>5.6962099423825485</v>
      </c>
      <c r="H1428" s="38">
        <v>8758492</v>
      </c>
    </row>
    <row r="1429" spans="2:8">
      <c r="B1429">
        <v>1537600</v>
      </c>
      <c r="D1429">
        <v>1427</v>
      </c>
      <c r="E1429" s="72">
        <f t="shared" si="45"/>
        <v>8770817.8518518507</v>
      </c>
      <c r="F1429" s="71">
        <f t="shared" si="44"/>
        <v>5.704225970247041</v>
      </c>
      <c r="H1429" s="38">
        <v>8770817</v>
      </c>
    </row>
    <row r="1430" spans="2:8">
      <c r="B1430">
        <v>1537600</v>
      </c>
      <c r="D1430">
        <v>1428</v>
      </c>
      <c r="E1430" s="72">
        <f t="shared" si="45"/>
        <v>8783151.9629629627</v>
      </c>
      <c r="F1430" s="71">
        <f t="shared" si="44"/>
        <v>5.7122476346013027</v>
      </c>
      <c r="H1430" s="38">
        <v>8783151</v>
      </c>
    </row>
    <row r="1431" spans="2:8">
      <c r="B1431">
        <v>1537600</v>
      </c>
      <c r="D1431">
        <v>1429</v>
      </c>
      <c r="E1431" s="72">
        <f t="shared" si="45"/>
        <v>8795494.7407407407</v>
      </c>
      <c r="F1431" s="71">
        <f t="shared" si="44"/>
        <v>5.7202749354453308</v>
      </c>
      <c r="H1431" s="38">
        <v>8795494</v>
      </c>
    </row>
    <row r="1432" spans="2:8">
      <c r="B1432">
        <v>1537600</v>
      </c>
      <c r="D1432">
        <v>1430</v>
      </c>
      <c r="E1432" s="72">
        <f t="shared" si="45"/>
        <v>8807846.1851851847</v>
      </c>
      <c r="F1432" s="71">
        <f t="shared" si="44"/>
        <v>5.7283078727791263</v>
      </c>
      <c r="H1432" s="38">
        <v>8807846</v>
      </c>
    </row>
    <row r="1433" spans="2:8">
      <c r="B1433">
        <v>1537600</v>
      </c>
      <c r="D1433">
        <v>1431</v>
      </c>
      <c r="E1433" s="72">
        <f t="shared" si="45"/>
        <v>8820206.2962962948</v>
      </c>
      <c r="F1433" s="71">
        <f t="shared" si="44"/>
        <v>5.7363464466026892</v>
      </c>
      <c r="H1433" s="38">
        <v>8820206</v>
      </c>
    </row>
    <row r="1434" spans="2:8">
      <c r="B1434">
        <v>1537600</v>
      </c>
      <c r="D1434">
        <v>1432</v>
      </c>
      <c r="E1434" s="72">
        <f t="shared" si="45"/>
        <v>8832575.0740740728</v>
      </c>
      <c r="F1434" s="71">
        <f t="shared" si="44"/>
        <v>5.7443906569160204</v>
      </c>
      <c r="H1434" s="38">
        <v>8832575</v>
      </c>
    </row>
    <row r="1435" spans="2:8">
      <c r="B1435">
        <v>1537600</v>
      </c>
      <c r="D1435">
        <v>1433</v>
      </c>
      <c r="E1435" s="72">
        <f t="shared" si="45"/>
        <v>8844952.5185185187</v>
      </c>
      <c r="F1435" s="71">
        <f t="shared" si="44"/>
        <v>5.7524405037191197</v>
      </c>
      <c r="H1435" s="38">
        <v>8844952</v>
      </c>
    </row>
    <row r="1436" spans="2:8">
      <c r="B1436">
        <v>1537600</v>
      </c>
      <c r="D1436">
        <v>1434</v>
      </c>
      <c r="E1436" s="72">
        <f t="shared" si="45"/>
        <v>8857338.6296296306</v>
      </c>
      <c r="F1436" s="71">
        <f t="shared" si="44"/>
        <v>5.7604959870119865</v>
      </c>
      <c r="H1436" s="38">
        <v>8857338</v>
      </c>
    </row>
    <row r="1437" spans="2:8">
      <c r="B1437">
        <v>1537600</v>
      </c>
      <c r="D1437">
        <v>1435</v>
      </c>
      <c r="E1437" s="72">
        <f t="shared" si="45"/>
        <v>8869733.4074074067</v>
      </c>
      <c r="F1437" s="71">
        <f t="shared" si="44"/>
        <v>5.7685571067946197</v>
      </c>
      <c r="H1437" s="38">
        <v>8869733</v>
      </c>
    </row>
    <row r="1438" spans="2:8">
      <c r="B1438">
        <v>1537600</v>
      </c>
      <c r="D1438">
        <v>1436</v>
      </c>
      <c r="E1438" s="72">
        <f t="shared" si="45"/>
        <v>8882136.8518518507</v>
      </c>
      <c r="F1438" s="71">
        <f t="shared" si="44"/>
        <v>5.7766238630670204</v>
      </c>
      <c r="H1438" s="38">
        <v>8882136</v>
      </c>
    </row>
    <row r="1439" spans="2:8">
      <c r="B1439">
        <v>1537600</v>
      </c>
      <c r="D1439">
        <v>1437</v>
      </c>
      <c r="E1439" s="72">
        <f t="shared" si="45"/>
        <v>8894548.9629629627</v>
      </c>
      <c r="F1439" s="71">
        <f t="shared" si="44"/>
        <v>5.7846962558291901</v>
      </c>
      <c r="H1439" s="38">
        <v>8894548</v>
      </c>
    </row>
    <row r="1440" spans="2:8">
      <c r="B1440">
        <v>1537600</v>
      </c>
      <c r="D1440">
        <v>1438</v>
      </c>
      <c r="E1440" s="72">
        <f t="shared" si="45"/>
        <v>8906969.7407407407</v>
      </c>
      <c r="F1440" s="71">
        <f t="shared" si="44"/>
        <v>5.7927742850811272</v>
      </c>
      <c r="H1440" s="38">
        <v>8906969</v>
      </c>
    </row>
    <row r="1441" spans="2:8">
      <c r="B1441">
        <v>1537600</v>
      </c>
      <c r="D1441">
        <v>1439</v>
      </c>
      <c r="E1441" s="72">
        <f t="shared" si="45"/>
        <v>8919399.1851851847</v>
      </c>
      <c r="F1441" s="71">
        <f t="shared" si="44"/>
        <v>5.8008579508228308</v>
      </c>
      <c r="H1441" s="38">
        <v>8919399</v>
      </c>
    </row>
    <row r="1442" spans="2:8">
      <c r="B1442">
        <v>1537600</v>
      </c>
      <c r="D1442">
        <v>1440</v>
      </c>
      <c r="E1442" s="72">
        <f t="shared" si="45"/>
        <v>8931837.2962962948</v>
      </c>
      <c r="F1442" s="71">
        <f t="shared" si="44"/>
        <v>5.8089472530543018</v>
      </c>
      <c r="H1442" s="38">
        <v>8931837</v>
      </c>
    </row>
    <row r="1443" spans="2:8">
      <c r="B1443">
        <v>1537600</v>
      </c>
      <c r="D1443">
        <v>1441</v>
      </c>
      <c r="E1443" s="72">
        <f t="shared" si="45"/>
        <v>8944284.0740740728</v>
      </c>
      <c r="F1443" s="71">
        <f t="shared" si="44"/>
        <v>5.8170421917755419</v>
      </c>
      <c r="H1443" s="38">
        <v>8944284</v>
      </c>
    </row>
    <row r="1444" spans="2:8">
      <c r="B1444">
        <v>1537600</v>
      </c>
      <c r="D1444">
        <v>1442</v>
      </c>
      <c r="E1444" s="72">
        <f t="shared" si="45"/>
        <v>8956739.5185185187</v>
      </c>
      <c r="F1444" s="71">
        <f t="shared" si="44"/>
        <v>5.8251427669865494</v>
      </c>
      <c r="H1444" s="38">
        <v>8956739</v>
      </c>
    </row>
    <row r="1445" spans="2:8">
      <c r="B1445">
        <v>1537600</v>
      </c>
      <c r="D1445">
        <v>1443</v>
      </c>
      <c r="E1445" s="72">
        <f t="shared" si="45"/>
        <v>8969203.6296296306</v>
      </c>
      <c r="F1445" s="71">
        <f t="shared" si="44"/>
        <v>5.8332489786873252</v>
      </c>
      <c r="H1445" s="38">
        <v>8969203</v>
      </c>
    </row>
    <row r="1446" spans="2:8">
      <c r="B1446">
        <v>1537600</v>
      </c>
      <c r="D1446">
        <v>1444</v>
      </c>
      <c r="E1446" s="72">
        <f t="shared" si="45"/>
        <v>8981676.4074074067</v>
      </c>
      <c r="F1446" s="71">
        <f t="shared" si="44"/>
        <v>5.8413608268778656</v>
      </c>
      <c r="H1446" s="38">
        <v>8981676</v>
      </c>
    </row>
    <row r="1447" spans="2:8">
      <c r="B1447">
        <v>1537600</v>
      </c>
      <c r="D1447">
        <v>1445</v>
      </c>
      <c r="E1447" s="72">
        <f t="shared" si="45"/>
        <v>8994157.8518518507</v>
      </c>
      <c r="F1447" s="71">
        <f t="shared" si="44"/>
        <v>5.8494783115581752</v>
      </c>
      <c r="H1447" s="38">
        <v>8994157</v>
      </c>
    </row>
    <row r="1448" spans="2:8">
      <c r="B1448">
        <v>1537600</v>
      </c>
      <c r="D1448">
        <v>1446</v>
      </c>
      <c r="E1448" s="72">
        <f t="shared" si="45"/>
        <v>9006647.9629629627</v>
      </c>
      <c r="F1448" s="71">
        <f t="shared" si="44"/>
        <v>5.857601432728254</v>
      </c>
      <c r="H1448" s="38">
        <v>9006647</v>
      </c>
    </row>
    <row r="1449" spans="2:8">
      <c r="B1449">
        <v>1537600</v>
      </c>
      <c r="D1449">
        <v>1447</v>
      </c>
      <c r="E1449" s="72">
        <f t="shared" si="45"/>
        <v>9019146.7407407407</v>
      </c>
      <c r="F1449" s="71">
        <f t="shared" si="44"/>
        <v>5.8657301903880992</v>
      </c>
      <c r="H1449" s="38">
        <v>9019146</v>
      </c>
    </row>
    <row r="1450" spans="2:8">
      <c r="B1450">
        <v>1537600</v>
      </c>
      <c r="D1450">
        <v>1448</v>
      </c>
      <c r="E1450" s="72">
        <f t="shared" si="45"/>
        <v>9031654.1851851847</v>
      </c>
      <c r="F1450" s="71">
        <f t="shared" si="44"/>
        <v>5.8738645845377109</v>
      </c>
      <c r="H1450" s="38">
        <v>9031654</v>
      </c>
    </row>
    <row r="1451" spans="2:8">
      <c r="B1451">
        <v>1537600</v>
      </c>
      <c r="D1451">
        <v>1449</v>
      </c>
      <c r="E1451" s="72">
        <f t="shared" si="45"/>
        <v>9044170.2962962948</v>
      </c>
      <c r="F1451" s="71">
        <f t="shared" si="44"/>
        <v>5.8820046151770908</v>
      </c>
      <c r="H1451" s="38">
        <v>9044170</v>
      </c>
    </row>
    <row r="1452" spans="2:8">
      <c r="B1452">
        <v>1537600</v>
      </c>
      <c r="D1452">
        <v>1450</v>
      </c>
      <c r="E1452" s="72">
        <f t="shared" si="45"/>
        <v>9056695.0740740728</v>
      </c>
      <c r="F1452" s="71">
        <f t="shared" si="44"/>
        <v>5.890150282306239</v>
      </c>
      <c r="H1452" s="38">
        <v>9056695</v>
      </c>
    </row>
    <row r="1453" spans="2:8">
      <c r="B1453">
        <v>1537600</v>
      </c>
      <c r="D1453">
        <v>1451</v>
      </c>
      <c r="E1453" s="72">
        <f t="shared" si="45"/>
        <v>9069228.5185185187</v>
      </c>
      <c r="F1453" s="71">
        <f t="shared" si="44"/>
        <v>5.8983015859251555</v>
      </c>
      <c r="H1453" s="38">
        <v>9069228</v>
      </c>
    </row>
    <row r="1454" spans="2:8">
      <c r="B1454">
        <v>1537600</v>
      </c>
      <c r="D1454">
        <v>1452</v>
      </c>
      <c r="E1454" s="72">
        <f t="shared" si="45"/>
        <v>9081770.6296296306</v>
      </c>
      <c r="F1454" s="71">
        <f t="shared" si="44"/>
        <v>5.9064585260338385</v>
      </c>
      <c r="H1454" s="38">
        <v>9081770</v>
      </c>
    </row>
    <row r="1455" spans="2:8">
      <c r="B1455">
        <v>1537600</v>
      </c>
      <c r="D1455">
        <v>1453</v>
      </c>
      <c r="E1455" s="72">
        <f t="shared" si="45"/>
        <v>9094321.4074074067</v>
      </c>
      <c r="F1455" s="71">
        <f t="shared" si="44"/>
        <v>5.9146211026322888</v>
      </c>
      <c r="H1455" s="38">
        <v>9094321</v>
      </c>
    </row>
    <row r="1456" spans="2:8">
      <c r="B1456">
        <v>1537600</v>
      </c>
      <c r="D1456">
        <v>1454</v>
      </c>
      <c r="E1456" s="72">
        <f t="shared" si="45"/>
        <v>9106880.8518518507</v>
      </c>
      <c r="F1456" s="71">
        <f t="shared" si="44"/>
        <v>5.9227893157205065</v>
      </c>
      <c r="H1456" s="38">
        <v>9106880</v>
      </c>
    </row>
    <row r="1457" spans="2:8">
      <c r="B1457">
        <v>1537600</v>
      </c>
      <c r="D1457">
        <v>1455</v>
      </c>
      <c r="E1457" s="72">
        <f t="shared" si="45"/>
        <v>9119448.9629629627</v>
      </c>
      <c r="F1457" s="71">
        <f t="shared" si="44"/>
        <v>5.9309631652984933</v>
      </c>
      <c r="H1457" s="38">
        <v>9119448</v>
      </c>
    </row>
    <row r="1458" spans="2:8">
      <c r="B1458">
        <v>1537600</v>
      </c>
      <c r="D1458">
        <v>1456</v>
      </c>
      <c r="E1458" s="72">
        <f t="shared" si="45"/>
        <v>9132025.7407407407</v>
      </c>
      <c r="F1458" s="71">
        <f t="shared" si="44"/>
        <v>5.9391426513662466</v>
      </c>
      <c r="H1458" s="38">
        <v>9132025</v>
      </c>
    </row>
    <row r="1459" spans="2:8">
      <c r="B1459">
        <v>1537600</v>
      </c>
      <c r="D1459">
        <v>1457</v>
      </c>
      <c r="E1459" s="72">
        <f t="shared" si="45"/>
        <v>9144611.1851851847</v>
      </c>
      <c r="F1459" s="71">
        <f t="shared" si="44"/>
        <v>5.9473277739237673</v>
      </c>
      <c r="H1459" s="38">
        <v>9144611</v>
      </c>
    </row>
    <row r="1460" spans="2:8">
      <c r="B1460">
        <v>1537600</v>
      </c>
      <c r="D1460">
        <v>1458</v>
      </c>
      <c r="E1460" s="72">
        <f t="shared" si="45"/>
        <v>9157205.2962962948</v>
      </c>
      <c r="F1460" s="71">
        <f t="shared" si="44"/>
        <v>5.9555185329710554</v>
      </c>
      <c r="H1460" s="38">
        <v>9157205</v>
      </c>
    </row>
    <row r="1461" spans="2:8">
      <c r="B1461">
        <v>1537600</v>
      </c>
      <c r="D1461">
        <v>1459</v>
      </c>
      <c r="E1461" s="72">
        <f t="shared" si="45"/>
        <v>9169808.0740740728</v>
      </c>
      <c r="F1461" s="71">
        <f t="shared" si="44"/>
        <v>5.9637149285081117</v>
      </c>
      <c r="H1461" s="38">
        <v>9169808</v>
      </c>
    </row>
    <row r="1462" spans="2:8">
      <c r="B1462">
        <v>1537600</v>
      </c>
      <c r="D1462" s="67">
        <v>1460</v>
      </c>
      <c r="E1462" s="72">
        <f t="shared" si="45"/>
        <v>9182419.5185185187</v>
      </c>
      <c r="F1462" s="71">
        <f t="shared" si="44"/>
        <v>5.9719169605349363</v>
      </c>
      <c r="H1462" s="38">
        <v>9182419</v>
      </c>
    </row>
    <row r="1463" spans="2:8">
      <c r="B1463">
        <v>1537600</v>
      </c>
      <c r="D1463">
        <v>1461</v>
      </c>
      <c r="E1463" s="72">
        <f t="shared" si="45"/>
        <v>9195039.6296296306</v>
      </c>
      <c r="F1463" s="71">
        <f t="shared" si="44"/>
        <v>5.9801246290515291</v>
      </c>
      <c r="H1463" s="38">
        <v>9195039</v>
      </c>
    </row>
    <row r="1464" spans="2:8">
      <c r="B1464">
        <v>1537600</v>
      </c>
      <c r="D1464">
        <v>1462</v>
      </c>
      <c r="E1464" s="72">
        <f t="shared" si="45"/>
        <v>9207668.4074074067</v>
      </c>
      <c r="F1464" s="71">
        <f t="shared" si="44"/>
        <v>5.9883379340578866</v>
      </c>
      <c r="H1464" s="38">
        <v>9207668</v>
      </c>
    </row>
    <row r="1465" spans="2:8">
      <c r="B1465">
        <v>1537600</v>
      </c>
      <c r="D1465">
        <v>1463</v>
      </c>
      <c r="E1465" s="72">
        <f t="shared" si="45"/>
        <v>9220305.8518518507</v>
      </c>
      <c r="F1465" s="71">
        <f t="shared" si="44"/>
        <v>5.9965568755540133</v>
      </c>
      <c r="H1465" s="38">
        <v>9220305</v>
      </c>
    </row>
    <row r="1466" spans="2:8">
      <c r="B1466">
        <v>1537600</v>
      </c>
      <c r="D1466">
        <v>1464</v>
      </c>
      <c r="E1466" s="72">
        <f t="shared" si="45"/>
        <v>9232951.9629629627</v>
      </c>
      <c r="F1466" s="71">
        <f t="shared" si="44"/>
        <v>6.0047814535399082</v>
      </c>
      <c r="H1466" s="38">
        <v>9232951</v>
      </c>
    </row>
    <row r="1467" spans="2:8">
      <c r="B1467">
        <v>1537600</v>
      </c>
      <c r="D1467">
        <v>1465</v>
      </c>
      <c r="E1467" s="72">
        <f t="shared" si="45"/>
        <v>9245606.7407407407</v>
      </c>
      <c r="F1467" s="71">
        <f t="shared" si="44"/>
        <v>6.0130116680155705</v>
      </c>
      <c r="H1467" s="38">
        <v>9245606</v>
      </c>
    </row>
    <row r="1468" spans="2:8">
      <c r="B1468">
        <v>1537600</v>
      </c>
      <c r="D1468">
        <v>1466</v>
      </c>
      <c r="E1468" s="72">
        <f t="shared" si="45"/>
        <v>9258270.1851851847</v>
      </c>
      <c r="F1468" s="71">
        <f t="shared" si="44"/>
        <v>6.0212475189809993</v>
      </c>
      <c r="H1468" s="38">
        <v>9258270</v>
      </c>
    </row>
    <row r="1469" spans="2:8">
      <c r="B1469">
        <v>1537600</v>
      </c>
      <c r="D1469">
        <v>1467</v>
      </c>
      <c r="E1469" s="72">
        <f t="shared" si="45"/>
        <v>9270942.2962962948</v>
      </c>
      <c r="F1469" s="71">
        <f t="shared" si="44"/>
        <v>6.0294890064361955</v>
      </c>
      <c r="H1469" s="38">
        <v>9270942</v>
      </c>
    </row>
    <row r="1470" spans="2:8">
      <c r="B1470">
        <v>1537600</v>
      </c>
      <c r="D1470">
        <v>1468</v>
      </c>
      <c r="E1470" s="72">
        <f t="shared" si="45"/>
        <v>9283623.0740740728</v>
      </c>
      <c r="F1470" s="71">
        <f t="shared" si="44"/>
        <v>6.0377361303811607</v>
      </c>
      <c r="H1470" s="38">
        <v>9283623</v>
      </c>
    </row>
    <row r="1471" spans="2:8">
      <c r="B1471">
        <v>1537600</v>
      </c>
      <c r="D1471">
        <v>1469</v>
      </c>
      <c r="E1471" s="72">
        <f t="shared" si="45"/>
        <v>9296312.5185185187</v>
      </c>
      <c r="F1471" s="71">
        <f t="shared" si="44"/>
        <v>6.0459888908158943</v>
      </c>
      <c r="H1471" s="38">
        <v>9296312</v>
      </c>
    </row>
    <row r="1472" spans="2:8">
      <c r="B1472">
        <v>1537600</v>
      </c>
      <c r="D1472">
        <v>1470</v>
      </c>
      <c r="E1472" s="72">
        <f t="shared" si="45"/>
        <v>9309010.6296296306</v>
      </c>
      <c r="F1472" s="71">
        <f t="shared" si="44"/>
        <v>6.0542472877403943</v>
      </c>
      <c r="H1472" s="38">
        <v>9309010</v>
      </c>
    </row>
    <row r="1473" spans="2:8">
      <c r="B1473">
        <v>1537600</v>
      </c>
      <c r="D1473">
        <v>1471</v>
      </c>
      <c r="E1473" s="72">
        <f t="shared" si="45"/>
        <v>9321717.4074074067</v>
      </c>
      <c r="F1473" s="71">
        <f t="shared" si="44"/>
        <v>6.0625113211546608</v>
      </c>
      <c r="H1473" s="38">
        <v>9321717</v>
      </c>
    </row>
    <row r="1474" spans="2:8">
      <c r="B1474">
        <v>1537600</v>
      </c>
      <c r="D1474">
        <v>1472</v>
      </c>
      <c r="E1474" s="72">
        <f t="shared" si="45"/>
        <v>9334432.8518518507</v>
      </c>
      <c r="F1474" s="71">
        <f t="shared" si="44"/>
        <v>6.0707809910586956</v>
      </c>
      <c r="H1474" s="38">
        <v>9334432</v>
      </c>
    </row>
    <row r="1475" spans="2:8">
      <c r="B1475">
        <v>1537600</v>
      </c>
      <c r="D1475">
        <v>1473</v>
      </c>
      <c r="E1475" s="72">
        <f t="shared" si="45"/>
        <v>9347156.9629629627</v>
      </c>
      <c r="F1475" s="71">
        <f t="shared" ref="F1475:F1538" si="46">E1475/B1474</f>
        <v>6.0790562974524995</v>
      </c>
      <c r="H1475" s="38">
        <v>9347156</v>
      </c>
    </row>
    <row r="1476" spans="2:8">
      <c r="B1476">
        <v>1537600</v>
      </c>
      <c r="D1476">
        <v>1474</v>
      </c>
      <c r="E1476" s="72">
        <f t="shared" ref="E1476:E1539" si="47">40+(D1475*D1475)+(E1475/1.3)</f>
        <v>9359889.7407407407</v>
      </c>
      <c r="F1476" s="71">
        <f t="shared" si="46"/>
        <v>6.0873372403360699</v>
      </c>
      <c r="H1476" s="38">
        <v>9359889</v>
      </c>
    </row>
    <row r="1477" spans="2:8">
      <c r="B1477">
        <v>1537600</v>
      </c>
      <c r="D1477">
        <v>1475</v>
      </c>
      <c r="E1477" s="72">
        <f t="shared" si="47"/>
        <v>9372631.1851851847</v>
      </c>
      <c r="F1477" s="71">
        <f t="shared" si="46"/>
        <v>6.0956238197094077</v>
      </c>
      <c r="H1477" s="38">
        <v>9372631</v>
      </c>
    </row>
    <row r="1478" spans="2:8">
      <c r="B1478">
        <v>1537600</v>
      </c>
      <c r="D1478">
        <v>1476</v>
      </c>
      <c r="E1478" s="72">
        <f t="shared" si="47"/>
        <v>9385381.2962962948</v>
      </c>
      <c r="F1478" s="71">
        <f t="shared" si="46"/>
        <v>6.1039160355725119</v>
      </c>
      <c r="H1478" s="38">
        <v>9385381</v>
      </c>
    </row>
    <row r="1479" spans="2:8">
      <c r="B1479">
        <v>1537600</v>
      </c>
      <c r="D1479">
        <v>1477</v>
      </c>
      <c r="E1479" s="72">
        <f t="shared" si="47"/>
        <v>9398140.0740740728</v>
      </c>
      <c r="F1479" s="71">
        <f t="shared" si="46"/>
        <v>6.1122138879253853</v>
      </c>
      <c r="H1479" s="38">
        <v>9398140</v>
      </c>
    </row>
    <row r="1480" spans="2:8">
      <c r="B1480">
        <v>1537600</v>
      </c>
      <c r="D1480">
        <v>1478</v>
      </c>
      <c r="E1480" s="72">
        <f t="shared" si="47"/>
        <v>9410907.5185185187</v>
      </c>
      <c r="F1480" s="71">
        <f t="shared" si="46"/>
        <v>6.120517376768027</v>
      </c>
      <c r="H1480" s="38">
        <v>9410907</v>
      </c>
    </row>
    <row r="1481" spans="2:8">
      <c r="B1481">
        <v>1537600</v>
      </c>
      <c r="D1481">
        <v>1479</v>
      </c>
      <c r="E1481" s="72">
        <f t="shared" si="47"/>
        <v>9423683.6296296306</v>
      </c>
      <c r="F1481" s="71">
        <f t="shared" si="46"/>
        <v>6.128826502100436</v>
      </c>
      <c r="H1481" s="38">
        <v>9423683</v>
      </c>
    </row>
    <row r="1482" spans="2:8">
      <c r="B1482">
        <v>1537600</v>
      </c>
      <c r="D1482">
        <v>1480</v>
      </c>
      <c r="E1482" s="72">
        <f t="shared" si="47"/>
        <v>9436468.4074074067</v>
      </c>
      <c r="F1482" s="71">
        <f t="shared" si="46"/>
        <v>6.1371412639226106</v>
      </c>
      <c r="H1482" s="38">
        <v>9436468</v>
      </c>
    </row>
    <row r="1483" spans="2:8">
      <c r="B1483">
        <v>1537600</v>
      </c>
      <c r="D1483">
        <v>1481</v>
      </c>
      <c r="E1483" s="72">
        <f t="shared" si="47"/>
        <v>9449261.8518518507</v>
      </c>
      <c r="F1483" s="71">
        <f t="shared" si="46"/>
        <v>6.1454616622345544</v>
      </c>
      <c r="H1483" s="38">
        <v>9449261</v>
      </c>
    </row>
    <row r="1484" spans="2:8">
      <c r="B1484">
        <v>1537600</v>
      </c>
      <c r="D1484">
        <v>1482</v>
      </c>
      <c r="E1484" s="72">
        <f t="shared" si="47"/>
        <v>9462063.9629629627</v>
      </c>
      <c r="F1484" s="71">
        <f t="shared" si="46"/>
        <v>6.1537876970362664</v>
      </c>
      <c r="H1484" s="38">
        <v>9462063</v>
      </c>
    </row>
    <row r="1485" spans="2:8">
      <c r="B1485">
        <v>1537600</v>
      </c>
      <c r="D1485">
        <v>1483</v>
      </c>
      <c r="E1485" s="72">
        <f t="shared" si="47"/>
        <v>9474874.7407407407</v>
      </c>
      <c r="F1485" s="71">
        <f t="shared" si="46"/>
        <v>6.1621193683277449</v>
      </c>
      <c r="H1485" s="38">
        <v>9474874</v>
      </c>
    </row>
    <row r="1486" spans="2:8">
      <c r="B1486">
        <v>1537600</v>
      </c>
      <c r="D1486">
        <v>1484</v>
      </c>
      <c r="E1486" s="72">
        <f t="shared" si="47"/>
        <v>9487694.1851851847</v>
      </c>
      <c r="F1486" s="71">
        <f t="shared" si="46"/>
        <v>6.1704566761089907</v>
      </c>
      <c r="H1486" s="38">
        <v>9487694</v>
      </c>
    </row>
    <row r="1487" spans="2:8">
      <c r="B1487">
        <v>1537600</v>
      </c>
      <c r="D1487">
        <v>1485</v>
      </c>
      <c r="E1487" s="72">
        <f t="shared" si="47"/>
        <v>9500522.2962962948</v>
      </c>
      <c r="F1487" s="71">
        <f t="shared" si="46"/>
        <v>6.178799620380004</v>
      </c>
      <c r="H1487" s="38">
        <v>9500522</v>
      </c>
    </row>
    <row r="1488" spans="2:8">
      <c r="B1488">
        <v>1537600</v>
      </c>
      <c r="D1488">
        <v>1486</v>
      </c>
      <c r="E1488" s="72">
        <f t="shared" si="47"/>
        <v>9513359.0740740728</v>
      </c>
      <c r="F1488" s="71">
        <f t="shared" si="46"/>
        <v>6.1871482011407863</v>
      </c>
      <c r="H1488" s="38">
        <v>9513359</v>
      </c>
    </row>
    <row r="1489" spans="2:8">
      <c r="B1489">
        <v>1537600</v>
      </c>
      <c r="D1489">
        <v>1487</v>
      </c>
      <c r="E1489" s="72">
        <f t="shared" si="47"/>
        <v>9526204.5185185187</v>
      </c>
      <c r="F1489" s="71">
        <f t="shared" si="46"/>
        <v>6.1955024183913361</v>
      </c>
      <c r="H1489" s="38">
        <v>9526204</v>
      </c>
    </row>
    <row r="1490" spans="2:8">
      <c r="B1490">
        <v>1537600</v>
      </c>
      <c r="D1490">
        <v>1488</v>
      </c>
      <c r="E1490" s="72">
        <f t="shared" si="47"/>
        <v>9539058.6296296306</v>
      </c>
      <c r="F1490" s="71">
        <f t="shared" si="46"/>
        <v>6.2038622721316532</v>
      </c>
      <c r="H1490" s="38">
        <v>9539058</v>
      </c>
    </row>
    <row r="1491" spans="2:8">
      <c r="B1491">
        <v>1537600</v>
      </c>
      <c r="D1491">
        <v>1489</v>
      </c>
      <c r="E1491" s="72">
        <f t="shared" si="47"/>
        <v>9551921.4074074067</v>
      </c>
      <c r="F1491" s="71">
        <f t="shared" si="46"/>
        <v>6.2122277623617368</v>
      </c>
      <c r="H1491" s="38">
        <v>9551921</v>
      </c>
    </row>
    <row r="1492" spans="2:8">
      <c r="B1492">
        <v>1537600</v>
      </c>
      <c r="D1492">
        <v>1490</v>
      </c>
      <c r="E1492" s="72">
        <f t="shared" si="47"/>
        <v>9564792.8518518507</v>
      </c>
      <c r="F1492" s="71">
        <f t="shared" si="46"/>
        <v>6.2205988890815886</v>
      </c>
      <c r="H1492" s="38">
        <v>9564792</v>
      </c>
    </row>
    <row r="1493" spans="2:8">
      <c r="B1493">
        <v>1537600</v>
      </c>
      <c r="D1493">
        <v>1491</v>
      </c>
      <c r="E1493" s="72">
        <f t="shared" si="47"/>
        <v>9577672.9629629627</v>
      </c>
      <c r="F1493" s="71">
        <f t="shared" si="46"/>
        <v>6.2289756522912088</v>
      </c>
      <c r="H1493" s="38">
        <v>9577672</v>
      </c>
    </row>
    <row r="1494" spans="2:8">
      <c r="B1494">
        <v>1537600</v>
      </c>
      <c r="D1494">
        <v>1492</v>
      </c>
      <c r="E1494" s="72">
        <f t="shared" si="47"/>
        <v>9590561.7407407407</v>
      </c>
      <c r="F1494" s="71">
        <f t="shared" si="46"/>
        <v>6.2373580519905962</v>
      </c>
      <c r="H1494" s="38">
        <v>9590561</v>
      </c>
    </row>
    <row r="1495" spans="2:8">
      <c r="B1495">
        <v>1537600</v>
      </c>
      <c r="D1495">
        <v>1493</v>
      </c>
      <c r="E1495" s="72">
        <f t="shared" si="47"/>
        <v>9603459.1851851847</v>
      </c>
      <c r="F1495" s="71">
        <f t="shared" si="46"/>
        <v>6.2457460881797511</v>
      </c>
      <c r="H1495" s="38">
        <v>9603459</v>
      </c>
    </row>
    <row r="1496" spans="2:8">
      <c r="B1496">
        <v>1537600</v>
      </c>
      <c r="D1496">
        <v>1494</v>
      </c>
      <c r="E1496" s="72">
        <f t="shared" si="47"/>
        <v>9616365.2962962948</v>
      </c>
      <c r="F1496" s="71">
        <f t="shared" si="46"/>
        <v>6.2541397608586724</v>
      </c>
      <c r="H1496" s="38">
        <v>9616365</v>
      </c>
    </row>
    <row r="1497" spans="2:8">
      <c r="B1497">
        <v>1537600</v>
      </c>
      <c r="D1497">
        <v>1495</v>
      </c>
      <c r="E1497" s="72">
        <f t="shared" si="47"/>
        <v>9629280.0740740728</v>
      </c>
      <c r="F1497" s="71">
        <f t="shared" si="46"/>
        <v>6.2625390700273629</v>
      </c>
      <c r="H1497" s="38">
        <v>9629280</v>
      </c>
    </row>
    <row r="1498" spans="2:8">
      <c r="B1498">
        <v>1537600</v>
      </c>
      <c r="D1498">
        <v>1496</v>
      </c>
      <c r="E1498" s="72">
        <f t="shared" si="47"/>
        <v>9642203.5185185168</v>
      </c>
      <c r="F1498" s="71">
        <f t="shared" si="46"/>
        <v>6.2709440156858198</v>
      </c>
      <c r="H1498" s="38">
        <v>9642203</v>
      </c>
    </row>
    <row r="1499" spans="2:8">
      <c r="B1499">
        <v>1537600</v>
      </c>
      <c r="D1499">
        <v>1497</v>
      </c>
      <c r="E1499" s="72">
        <f t="shared" si="47"/>
        <v>9655135.6296296269</v>
      </c>
      <c r="F1499" s="71">
        <f t="shared" si="46"/>
        <v>6.2793545978340441</v>
      </c>
      <c r="H1499" s="38">
        <v>9655135</v>
      </c>
    </row>
    <row r="1500" spans="2:8">
      <c r="B1500">
        <v>1537600</v>
      </c>
      <c r="D1500">
        <v>1498</v>
      </c>
      <c r="E1500" s="72">
        <f t="shared" si="47"/>
        <v>9668076.4074074049</v>
      </c>
      <c r="F1500" s="71">
        <f t="shared" si="46"/>
        <v>6.2877708164720376</v>
      </c>
      <c r="H1500" s="38">
        <v>9668076</v>
      </c>
    </row>
    <row r="1501" spans="2:8">
      <c r="B1501">
        <v>1537600</v>
      </c>
      <c r="D1501">
        <v>1499</v>
      </c>
      <c r="E1501" s="72">
        <f t="shared" si="47"/>
        <v>9681025.8518518507</v>
      </c>
      <c r="F1501" s="71">
        <f t="shared" si="46"/>
        <v>6.2961926715997985</v>
      </c>
      <c r="H1501" s="38">
        <v>9681025</v>
      </c>
    </row>
    <row r="1502" spans="2:8">
      <c r="B1502">
        <v>1537600</v>
      </c>
      <c r="D1502" s="67">
        <v>1500</v>
      </c>
      <c r="E1502" s="72">
        <f t="shared" si="47"/>
        <v>9693983.9629629627</v>
      </c>
      <c r="F1502" s="71">
        <f t="shared" si="46"/>
        <v>6.3046201632173275</v>
      </c>
      <c r="H1502" s="38">
        <v>9693983</v>
      </c>
    </row>
    <row r="1503" spans="2:8">
      <c r="B1503">
        <v>1537600</v>
      </c>
      <c r="D1503">
        <v>1501</v>
      </c>
      <c r="E1503" s="72">
        <f t="shared" si="47"/>
        <v>9706950.7407407407</v>
      </c>
      <c r="F1503" s="71">
        <f t="shared" si="46"/>
        <v>6.3130532913246231</v>
      </c>
      <c r="H1503" s="38">
        <v>9706950</v>
      </c>
    </row>
    <row r="1504" spans="2:8">
      <c r="B1504">
        <v>1537600</v>
      </c>
      <c r="D1504">
        <v>1502</v>
      </c>
      <c r="E1504" s="72">
        <f t="shared" si="47"/>
        <v>9719926.1851851847</v>
      </c>
      <c r="F1504" s="71">
        <f t="shared" si="46"/>
        <v>6.3214920559216861</v>
      </c>
      <c r="H1504" s="38">
        <v>9719926</v>
      </c>
    </row>
    <row r="1505" spans="2:8">
      <c r="B1505">
        <v>1537600</v>
      </c>
      <c r="D1505">
        <v>1503</v>
      </c>
      <c r="E1505" s="72">
        <f t="shared" si="47"/>
        <v>9732910.2962962948</v>
      </c>
      <c r="F1505" s="71">
        <f t="shared" si="46"/>
        <v>6.3299364570085164</v>
      </c>
      <c r="H1505" s="38">
        <v>9732910</v>
      </c>
    </row>
    <row r="1506" spans="2:8">
      <c r="B1506">
        <v>1537600</v>
      </c>
      <c r="D1506">
        <v>1504</v>
      </c>
      <c r="E1506" s="72">
        <f t="shared" si="47"/>
        <v>9745903.0740740728</v>
      </c>
      <c r="F1506" s="71">
        <f t="shared" si="46"/>
        <v>6.3383864945851149</v>
      </c>
      <c r="H1506" s="38">
        <v>9745903</v>
      </c>
    </row>
    <row r="1507" spans="2:8">
      <c r="B1507">
        <v>1537600</v>
      </c>
      <c r="D1507">
        <v>1505</v>
      </c>
      <c r="E1507" s="72">
        <f t="shared" si="47"/>
        <v>9758904.5185185168</v>
      </c>
      <c r="F1507" s="71">
        <f t="shared" si="46"/>
        <v>6.3468421686514809</v>
      </c>
      <c r="H1507" s="38">
        <v>9758904</v>
      </c>
    </row>
    <row r="1508" spans="2:8">
      <c r="B1508">
        <v>1537600</v>
      </c>
      <c r="D1508">
        <v>1506</v>
      </c>
      <c r="E1508" s="72">
        <f t="shared" si="47"/>
        <v>9771914.6296296269</v>
      </c>
      <c r="F1508" s="71">
        <f t="shared" si="46"/>
        <v>6.3553034792076133</v>
      </c>
      <c r="H1508" s="38">
        <v>9771914</v>
      </c>
    </row>
    <row r="1509" spans="2:8">
      <c r="B1509">
        <v>1537600</v>
      </c>
      <c r="D1509">
        <v>1507</v>
      </c>
      <c r="E1509" s="72">
        <f t="shared" si="47"/>
        <v>9784933.4074074049</v>
      </c>
      <c r="F1509" s="71">
        <f t="shared" si="46"/>
        <v>6.3637704262535149</v>
      </c>
      <c r="H1509" s="38">
        <v>9784933</v>
      </c>
    </row>
    <row r="1510" spans="2:8">
      <c r="B1510">
        <v>1537600</v>
      </c>
      <c r="D1510">
        <v>1508</v>
      </c>
      <c r="E1510" s="72">
        <f t="shared" si="47"/>
        <v>9797960.8518518507</v>
      </c>
      <c r="F1510" s="71">
        <f t="shared" si="46"/>
        <v>6.3722430097891847</v>
      </c>
      <c r="H1510" s="38">
        <v>9797960</v>
      </c>
    </row>
    <row r="1511" spans="2:8">
      <c r="B1511">
        <v>1537600</v>
      </c>
      <c r="D1511">
        <v>1509</v>
      </c>
      <c r="E1511" s="72">
        <f t="shared" si="47"/>
        <v>9810996.9629629627</v>
      </c>
      <c r="F1511" s="71">
        <f t="shared" si="46"/>
        <v>6.3807212298146219</v>
      </c>
      <c r="H1511" s="38">
        <v>9810996</v>
      </c>
    </row>
    <row r="1512" spans="2:8">
      <c r="B1512">
        <v>1537600</v>
      </c>
      <c r="D1512">
        <v>1510</v>
      </c>
      <c r="E1512" s="72">
        <f t="shared" si="47"/>
        <v>9824041.7407407407</v>
      </c>
      <c r="F1512" s="71">
        <f t="shared" si="46"/>
        <v>6.3892050863298264</v>
      </c>
      <c r="H1512" s="38">
        <v>9824041</v>
      </c>
    </row>
    <row r="1513" spans="2:8">
      <c r="B1513">
        <v>1537600</v>
      </c>
      <c r="D1513">
        <v>1511</v>
      </c>
      <c r="E1513" s="72">
        <f t="shared" si="47"/>
        <v>9837095.1851851847</v>
      </c>
      <c r="F1513" s="71">
        <f t="shared" si="46"/>
        <v>6.3976945793347975</v>
      </c>
      <c r="H1513" s="38">
        <v>9837095</v>
      </c>
    </row>
    <row r="1514" spans="2:8">
      <c r="B1514">
        <v>1537600</v>
      </c>
      <c r="D1514">
        <v>1512</v>
      </c>
      <c r="E1514" s="72">
        <f t="shared" si="47"/>
        <v>9850157.2962962948</v>
      </c>
      <c r="F1514" s="71">
        <f t="shared" si="46"/>
        <v>6.4061897088295359</v>
      </c>
      <c r="H1514" s="38">
        <v>9850157</v>
      </c>
    </row>
    <row r="1515" spans="2:8">
      <c r="B1515">
        <v>1537600</v>
      </c>
      <c r="D1515">
        <v>1513</v>
      </c>
      <c r="E1515" s="72">
        <f t="shared" si="47"/>
        <v>9863228.0740740728</v>
      </c>
      <c r="F1515" s="71">
        <f t="shared" si="46"/>
        <v>6.4146904748140434</v>
      </c>
      <c r="H1515" s="38">
        <v>9863228</v>
      </c>
    </row>
    <row r="1516" spans="2:8">
      <c r="B1516">
        <v>1537600</v>
      </c>
      <c r="D1516">
        <v>1514</v>
      </c>
      <c r="E1516" s="72">
        <f t="shared" si="47"/>
        <v>9876307.5185185168</v>
      </c>
      <c r="F1516" s="71">
        <f t="shared" si="46"/>
        <v>6.4231968772883175</v>
      </c>
      <c r="H1516" s="38">
        <v>9876307</v>
      </c>
    </row>
    <row r="1517" spans="2:8">
      <c r="B1517">
        <v>1537600</v>
      </c>
      <c r="D1517">
        <v>1515</v>
      </c>
      <c r="E1517" s="72">
        <f t="shared" si="47"/>
        <v>9889395.6296296269</v>
      </c>
      <c r="F1517" s="71">
        <f t="shared" si="46"/>
        <v>6.4317089162523589</v>
      </c>
      <c r="H1517" s="38">
        <v>9889395</v>
      </c>
    </row>
    <row r="1518" spans="2:8">
      <c r="B1518">
        <v>1537600</v>
      </c>
      <c r="D1518">
        <v>1516</v>
      </c>
      <c r="E1518" s="72">
        <f t="shared" si="47"/>
        <v>9902492.4074074049</v>
      </c>
      <c r="F1518" s="71">
        <f t="shared" si="46"/>
        <v>6.4402265917061685</v>
      </c>
      <c r="H1518" s="38">
        <v>9902492</v>
      </c>
    </row>
    <row r="1519" spans="2:8">
      <c r="B1519">
        <v>1537600</v>
      </c>
      <c r="D1519">
        <v>1517</v>
      </c>
      <c r="E1519" s="72">
        <f t="shared" si="47"/>
        <v>9915597.8518518507</v>
      </c>
      <c r="F1519" s="71">
        <f t="shared" si="46"/>
        <v>6.4487499036497464</v>
      </c>
      <c r="H1519" s="38">
        <v>9915597</v>
      </c>
    </row>
    <row r="1520" spans="2:8">
      <c r="B1520">
        <v>1537600</v>
      </c>
      <c r="D1520">
        <v>1518</v>
      </c>
      <c r="E1520" s="72">
        <f t="shared" si="47"/>
        <v>9928711.9629629627</v>
      </c>
      <c r="F1520" s="71">
        <f t="shared" si="46"/>
        <v>6.4572788520830926</v>
      </c>
      <c r="H1520" s="38">
        <v>9928711</v>
      </c>
    </row>
    <row r="1521" spans="2:8">
      <c r="B1521">
        <v>1537600</v>
      </c>
      <c r="D1521">
        <v>1519</v>
      </c>
      <c r="E1521" s="72">
        <f t="shared" si="47"/>
        <v>9941834.7407407407</v>
      </c>
      <c r="F1521" s="71">
        <f t="shared" si="46"/>
        <v>6.4658134370062053</v>
      </c>
      <c r="H1521" s="38">
        <v>9941834</v>
      </c>
    </row>
    <row r="1522" spans="2:8">
      <c r="B1522">
        <v>1537600</v>
      </c>
      <c r="D1522">
        <v>1520</v>
      </c>
      <c r="E1522" s="72">
        <f t="shared" si="47"/>
        <v>9954966.1851851847</v>
      </c>
      <c r="F1522" s="71">
        <f t="shared" si="46"/>
        <v>6.4743536584190844</v>
      </c>
      <c r="H1522" s="38">
        <v>9954966</v>
      </c>
    </row>
    <row r="1523" spans="2:8">
      <c r="B1523">
        <v>1537600</v>
      </c>
      <c r="D1523">
        <v>1521</v>
      </c>
      <c r="E1523" s="72">
        <f t="shared" si="47"/>
        <v>9968106.2962962948</v>
      </c>
      <c r="F1523" s="71">
        <f t="shared" si="46"/>
        <v>6.4828995163217318</v>
      </c>
      <c r="H1523" s="38">
        <v>9968106</v>
      </c>
    </row>
    <row r="1524" spans="2:8">
      <c r="B1524">
        <v>1537600</v>
      </c>
      <c r="D1524">
        <v>1522</v>
      </c>
      <c r="E1524" s="72">
        <f t="shared" si="47"/>
        <v>9981255.0740740728</v>
      </c>
      <c r="F1524" s="71">
        <f t="shared" si="46"/>
        <v>6.4914510107141474</v>
      </c>
      <c r="H1524" s="38">
        <v>9981255</v>
      </c>
    </row>
    <row r="1525" spans="2:8">
      <c r="B1525">
        <v>1537600</v>
      </c>
      <c r="D1525">
        <v>1523</v>
      </c>
      <c r="E1525" s="72">
        <f t="shared" si="47"/>
        <v>9994412.5185185168</v>
      </c>
      <c r="F1525" s="71">
        <f t="shared" si="46"/>
        <v>6.5000081415963296</v>
      </c>
      <c r="H1525" s="38">
        <v>9994412</v>
      </c>
    </row>
    <row r="1526" spans="2:8">
      <c r="B1526">
        <v>1537600</v>
      </c>
      <c r="D1526">
        <v>1524</v>
      </c>
      <c r="E1526" s="72">
        <f t="shared" si="47"/>
        <v>10007578.629629627</v>
      </c>
      <c r="F1526" s="71">
        <f t="shared" si="46"/>
        <v>6.5085709089682799</v>
      </c>
      <c r="H1526" s="38">
        <v>10007578</v>
      </c>
    </row>
    <row r="1527" spans="2:8">
      <c r="B1527">
        <v>1537600</v>
      </c>
      <c r="D1527">
        <v>1525</v>
      </c>
      <c r="E1527" s="72">
        <f t="shared" si="47"/>
        <v>10020753.407407405</v>
      </c>
      <c r="F1527" s="71">
        <f t="shared" si="46"/>
        <v>6.5171393128299977</v>
      </c>
      <c r="H1527" s="38">
        <v>10020753</v>
      </c>
    </row>
    <row r="1528" spans="2:8">
      <c r="B1528">
        <v>1537600</v>
      </c>
      <c r="D1528">
        <v>1526</v>
      </c>
      <c r="E1528" s="72">
        <f t="shared" si="47"/>
        <v>10033936.851851851</v>
      </c>
      <c r="F1528" s="71">
        <f t="shared" si="46"/>
        <v>6.5257133531814846</v>
      </c>
      <c r="H1528" s="38">
        <v>10033936</v>
      </c>
    </row>
    <row r="1529" spans="2:8">
      <c r="B1529">
        <v>1537600</v>
      </c>
      <c r="D1529">
        <v>1527</v>
      </c>
      <c r="E1529" s="72">
        <f t="shared" si="47"/>
        <v>10047128.962962963</v>
      </c>
      <c r="F1529" s="71">
        <f t="shared" si="46"/>
        <v>6.5342930300227389</v>
      </c>
      <c r="H1529" s="38">
        <v>10047128</v>
      </c>
    </row>
    <row r="1530" spans="2:8">
      <c r="B1530">
        <v>1537600</v>
      </c>
      <c r="D1530">
        <v>1528</v>
      </c>
      <c r="E1530" s="72">
        <f t="shared" si="47"/>
        <v>10060329.740740741</v>
      </c>
      <c r="F1530" s="71">
        <f t="shared" si="46"/>
        <v>6.5428783433537596</v>
      </c>
      <c r="H1530" s="38">
        <v>10060329</v>
      </c>
    </row>
    <row r="1531" spans="2:8">
      <c r="B1531">
        <v>1537600</v>
      </c>
      <c r="D1531">
        <v>1529</v>
      </c>
      <c r="E1531" s="72">
        <f t="shared" si="47"/>
        <v>10073539.185185185</v>
      </c>
      <c r="F1531" s="71">
        <f t="shared" si="46"/>
        <v>6.5514692931745477</v>
      </c>
      <c r="H1531" s="38">
        <v>10073539</v>
      </c>
    </row>
    <row r="1532" spans="2:8">
      <c r="B1532">
        <v>1537600</v>
      </c>
      <c r="D1532">
        <v>1530</v>
      </c>
      <c r="E1532" s="72">
        <f t="shared" si="47"/>
        <v>10086757.296296295</v>
      </c>
      <c r="F1532" s="71">
        <f t="shared" si="46"/>
        <v>6.5600658794851032</v>
      </c>
      <c r="H1532" s="38">
        <v>10086757</v>
      </c>
    </row>
    <row r="1533" spans="2:8">
      <c r="B1533">
        <v>1537600</v>
      </c>
      <c r="D1533">
        <v>1531</v>
      </c>
      <c r="E1533" s="72">
        <f t="shared" si="47"/>
        <v>10099984.074074073</v>
      </c>
      <c r="F1533" s="71">
        <f t="shared" si="46"/>
        <v>6.568668102285427</v>
      </c>
      <c r="H1533" s="38">
        <v>10099984</v>
      </c>
    </row>
    <row r="1534" spans="2:8">
      <c r="B1534">
        <v>1537600</v>
      </c>
      <c r="D1534">
        <v>1532</v>
      </c>
      <c r="E1534" s="72">
        <f t="shared" si="47"/>
        <v>10113219.518518517</v>
      </c>
      <c r="F1534" s="71">
        <f t="shared" si="46"/>
        <v>6.5772759615755181</v>
      </c>
      <c r="H1534" s="38">
        <v>10113219</v>
      </c>
    </row>
    <row r="1535" spans="2:8">
      <c r="B1535">
        <v>1537600</v>
      </c>
      <c r="D1535">
        <v>1533</v>
      </c>
      <c r="E1535" s="72">
        <f t="shared" si="47"/>
        <v>10126463.629629627</v>
      </c>
      <c r="F1535" s="71">
        <f t="shared" si="46"/>
        <v>6.5858894573553766</v>
      </c>
      <c r="H1535" s="38">
        <v>10126463</v>
      </c>
    </row>
    <row r="1536" spans="2:8">
      <c r="B1536">
        <v>1537600</v>
      </c>
      <c r="D1536">
        <v>1534</v>
      </c>
      <c r="E1536" s="72">
        <f t="shared" si="47"/>
        <v>10139716.407407405</v>
      </c>
      <c r="F1536" s="71">
        <f t="shared" si="46"/>
        <v>6.5945085896250033</v>
      </c>
      <c r="H1536" s="38">
        <v>10139716</v>
      </c>
    </row>
    <row r="1537" spans="2:8">
      <c r="B1537">
        <v>1537600</v>
      </c>
      <c r="D1537">
        <v>1535</v>
      </c>
      <c r="E1537" s="72">
        <f t="shared" si="47"/>
        <v>10152977.851851851</v>
      </c>
      <c r="F1537" s="71">
        <f t="shared" si="46"/>
        <v>6.6031333583843983</v>
      </c>
      <c r="H1537" s="38">
        <v>10152977</v>
      </c>
    </row>
    <row r="1538" spans="2:8">
      <c r="B1538">
        <v>1537600</v>
      </c>
      <c r="D1538">
        <v>1536</v>
      </c>
      <c r="E1538" s="72">
        <f t="shared" si="47"/>
        <v>10166247.962962963</v>
      </c>
      <c r="F1538" s="71">
        <f t="shared" si="46"/>
        <v>6.6117637636335607</v>
      </c>
      <c r="H1538" s="38">
        <v>10166247</v>
      </c>
    </row>
    <row r="1539" spans="2:8">
      <c r="B1539">
        <v>1537600</v>
      </c>
      <c r="D1539">
        <v>1537</v>
      </c>
      <c r="E1539" s="72">
        <f t="shared" si="47"/>
        <v>10179526.740740741</v>
      </c>
      <c r="F1539" s="71">
        <f t="shared" ref="F1539:F1602" si="48">E1539/B1538</f>
        <v>6.6203998053724904</v>
      </c>
      <c r="H1539" s="38">
        <v>10179526</v>
      </c>
    </row>
    <row r="1540" spans="2:8">
      <c r="B1540">
        <v>1537600</v>
      </c>
      <c r="D1540">
        <v>1538</v>
      </c>
      <c r="E1540" s="72">
        <f t="shared" ref="E1540:E1603" si="49">40+(D1539*D1539)+(E1539/1.3)</f>
        <v>10192814.185185185</v>
      </c>
      <c r="F1540" s="71">
        <f t="shared" si="48"/>
        <v>6.6290414836011866</v>
      </c>
      <c r="H1540" s="38">
        <v>10192814</v>
      </c>
    </row>
    <row r="1541" spans="2:8">
      <c r="B1541">
        <v>1537600</v>
      </c>
      <c r="D1541">
        <v>1539</v>
      </c>
      <c r="E1541" s="72">
        <f t="shared" si="49"/>
        <v>10206110.296296295</v>
      </c>
      <c r="F1541" s="71">
        <f t="shared" si="48"/>
        <v>6.6376887983196502</v>
      </c>
      <c r="H1541" s="38">
        <v>10206110</v>
      </c>
    </row>
    <row r="1542" spans="2:8">
      <c r="B1542">
        <v>1537600</v>
      </c>
      <c r="D1542" s="67">
        <v>1540</v>
      </c>
      <c r="E1542" s="72">
        <f t="shared" si="49"/>
        <v>10219415.074074073</v>
      </c>
      <c r="F1542" s="71">
        <f t="shared" si="48"/>
        <v>6.6463417495278829</v>
      </c>
      <c r="H1542" s="38">
        <v>10219415</v>
      </c>
    </row>
    <row r="1543" spans="2:8">
      <c r="B1543">
        <v>1537600</v>
      </c>
      <c r="D1543">
        <v>1541</v>
      </c>
      <c r="E1543" s="72">
        <f t="shared" si="49"/>
        <v>10232728.518518517</v>
      </c>
      <c r="F1543" s="71">
        <f t="shared" si="48"/>
        <v>6.6550003372258821</v>
      </c>
      <c r="H1543" s="38">
        <v>10232728</v>
      </c>
    </row>
    <row r="1544" spans="2:8">
      <c r="B1544">
        <v>1537600</v>
      </c>
      <c r="D1544">
        <v>1542</v>
      </c>
      <c r="E1544" s="72">
        <f t="shared" si="49"/>
        <v>10246050.629629627</v>
      </c>
      <c r="F1544" s="71">
        <f t="shared" si="48"/>
        <v>6.6636645614136487</v>
      </c>
      <c r="H1544" s="38">
        <v>10246050</v>
      </c>
    </row>
    <row r="1545" spans="2:8">
      <c r="B1545">
        <v>1537600</v>
      </c>
      <c r="D1545">
        <v>1543</v>
      </c>
      <c r="E1545" s="72">
        <f t="shared" si="49"/>
        <v>10259381.407407405</v>
      </c>
      <c r="F1545" s="71">
        <f t="shared" si="48"/>
        <v>6.6723344220911844</v>
      </c>
      <c r="H1545" s="38">
        <v>10259381</v>
      </c>
    </row>
    <row r="1546" spans="2:8">
      <c r="B1546">
        <v>1537600</v>
      </c>
      <c r="D1546">
        <v>1544</v>
      </c>
      <c r="E1546" s="72">
        <f t="shared" si="49"/>
        <v>10272720.851851851</v>
      </c>
      <c r="F1546" s="71">
        <f t="shared" si="48"/>
        <v>6.6810099192584875</v>
      </c>
      <c r="H1546" s="38">
        <v>10272720</v>
      </c>
    </row>
    <row r="1547" spans="2:8">
      <c r="B1547">
        <v>1537600</v>
      </c>
      <c r="D1547">
        <v>1545</v>
      </c>
      <c r="E1547" s="72">
        <f t="shared" si="49"/>
        <v>10286068.962962963</v>
      </c>
      <c r="F1547" s="71">
        <f t="shared" si="48"/>
        <v>6.6896910529155589</v>
      </c>
      <c r="H1547" s="38">
        <v>10286068</v>
      </c>
    </row>
    <row r="1548" spans="2:8">
      <c r="B1548">
        <v>1537600</v>
      </c>
      <c r="D1548">
        <v>1546</v>
      </c>
      <c r="E1548" s="72">
        <f t="shared" si="49"/>
        <v>10299425.740740741</v>
      </c>
      <c r="F1548" s="71">
        <f t="shared" si="48"/>
        <v>6.6983778230623967</v>
      </c>
      <c r="H1548" s="38">
        <v>10299425</v>
      </c>
    </row>
    <row r="1549" spans="2:8">
      <c r="B1549">
        <v>1537600</v>
      </c>
      <c r="D1549">
        <v>1547</v>
      </c>
      <c r="E1549" s="72">
        <f t="shared" si="49"/>
        <v>10312791.185185185</v>
      </c>
      <c r="F1549" s="71">
        <f t="shared" si="48"/>
        <v>6.7070702296990019</v>
      </c>
      <c r="H1549" s="38">
        <v>10312791</v>
      </c>
    </row>
    <row r="1550" spans="2:8">
      <c r="B1550">
        <v>1537600</v>
      </c>
      <c r="D1550">
        <v>1548</v>
      </c>
      <c r="E1550" s="72">
        <f t="shared" si="49"/>
        <v>10326165.296296295</v>
      </c>
      <c r="F1550" s="71">
        <f t="shared" si="48"/>
        <v>6.7157682728253736</v>
      </c>
      <c r="H1550" s="38">
        <v>10326165</v>
      </c>
    </row>
    <row r="1551" spans="2:8">
      <c r="B1551">
        <v>1537600</v>
      </c>
      <c r="D1551">
        <v>1549</v>
      </c>
      <c r="E1551" s="72">
        <f t="shared" si="49"/>
        <v>10339548.074074073</v>
      </c>
      <c r="F1551" s="71">
        <f t="shared" si="48"/>
        <v>6.7244719524415144</v>
      </c>
      <c r="H1551" s="38">
        <v>10339548</v>
      </c>
    </row>
    <row r="1552" spans="2:8">
      <c r="B1552">
        <v>1537600</v>
      </c>
      <c r="D1552">
        <v>1550</v>
      </c>
      <c r="E1552" s="72">
        <f t="shared" si="49"/>
        <v>10352939.518518517</v>
      </c>
      <c r="F1552" s="71">
        <f t="shared" si="48"/>
        <v>6.7331812685474226</v>
      </c>
      <c r="H1552" s="38">
        <v>10352939</v>
      </c>
    </row>
    <row r="1553" spans="2:8">
      <c r="B1553">
        <v>1537600</v>
      </c>
      <c r="D1553">
        <v>1551</v>
      </c>
      <c r="E1553" s="72">
        <f t="shared" si="49"/>
        <v>10366339.629629627</v>
      </c>
      <c r="F1553" s="71">
        <f t="shared" si="48"/>
        <v>6.7418962211430973</v>
      </c>
      <c r="H1553" s="38">
        <v>10366339</v>
      </c>
    </row>
    <row r="1554" spans="2:8">
      <c r="B1554">
        <v>1537600</v>
      </c>
      <c r="D1554">
        <v>1552</v>
      </c>
      <c r="E1554" s="72">
        <f t="shared" si="49"/>
        <v>10379748.407407405</v>
      </c>
      <c r="F1554" s="71">
        <f t="shared" si="48"/>
        <v>6.7506168102285411</v>
      </c>
      <c r="H1554" s="38">
        <v>10379748</v>
      </c>
    </row>
    <row r="1555" spans="2:8">
      <c r="B1555">
        <v>1537600</v>
      </c>
      <c r="D1555">
        <v>1553</v>
      </c>
      <c r="E1555" s="72">
        <f t="shared" si="49"/>
        <v>10393165.851851851</v>
      </c>
      <c r="F1555" s="71">
        <f t="shared" si="48"/>
        <v>6.7593430358037532</v>
      </c>
      <c r="H1555" s="38">
        <v>10393165</v>
      </c>
    </row>
    <row r="1556" spans="2:8">
      <c r="B1556">
        <v>1537600</v>
      </c>
      <c r="D1556">
        <v>1554</v>
      </c>
      <c r="E1556" s="72">
        <f t="shared" si="49"/>
        <v>10406591.962962963</v>
      </c>
      <c r="F1556" s="71">
        <f t="shared" si="48"/>
        <v>6.7680748978687326</v>
      </c>
      <c r="H1556" s="38">
        <v>10406591</v>
      </c>
    </row>
    <row r="1557" spans="2:8">
      <c r="B1557">
        <v>1537600</v>
      </c>
      <c r="D1557">
        <v>1555</v>
      </c>
      <c r="E1557" s="72">
        <f t="shared" si="49"/>
        <v>10420026.740740741</v>
      </c>
      <c r="F1557" s="71">
        <f t="shared" si="48"/>
        <v>6.7768123964234785</v>
      </c>
      <c r="H1557" s="38">
        <v>10420026</v>
      </c>
    </row>
    <row r="1558" spans="2:8">
      <c r="B1558">
        <v>1537600</v>
      </c>
      <c r="D1558">
        <v>1556</v>
      </c>
      <c r="E1558" s="72">
        <f t="shared" si="49"/>
        <v>10433470.185185185</v>
      </c>
      <c r="F1558" s="71">
        <f t="shared" si="48"/>
        <v>6.7855555314679918</v>
      </c>
      <c r="H1558" s="38">
        <v>10433470</v>
      </c>
    </row>
    <row r="1559" spans="2:8">
      <c r="B1559">
        <v>1537600</v>
      </c>
      <c r="D1559">
        <v>1557</v>
      </c>
      <c r="E1559" s="72">
        <f t="shared" si="49"/>
        <v>10446922.296296295</v>
      </c>
      <c r="F1559" s="71">
        <f t="shared" si="48"/>
        <v>6.7943043030022725</v>
      </c>
      <c r="H1559" s="38">
        <v>10446922</v>
      </c>
    </row>
    <row r="1560" spans="2:8">
      <c r="B1560">
        <v>1537600</v>
      </c>
      <c r="D1560">
        <v>1558</v>
      </c>
      <c r="E1560" s="72">
        <f t="shared" si="49"/>
        <v>10460383.074074073</v>
      </c>
      <c r="F1560" s="71">
        <f t="shared" si="48"/>
        <v>6.8030587110263223</v>
      </c>
      <c r="H1560" s="38">
        <v>10460383</v>
      </c>
    </row>
    <row r="1561" spans="2:8">
      <c r="B1561">
        <v>1537600</v>
      </c>
      <c r="D1561">
        <v>1559</v>
      </c>
      <c r="E1561" s="72">
        <f t="shared" si="49"/>
        <v>10473852.518518517</v>
      </c>
      <c r="F1561" s="71">
        <f t="shared" si="48"/>
        <v>6.8118187555401386</v>
      </c>
      <c r="H1561" s="38">
        <v>10473852</v>
      </c>
    </row>
    <row r="1562" spans="2:8">
      <c r="B1562">
        <v>1537600</v>
      </c>
      <c r="D1562">
        <v>1560</v>
      </c>
      <c r="E1562" s="72">
        <f t="shared" si="49"/>
        <v>10487330.629629627</v>
      </c>
      <c r="F1562" s="71">
        <f t="shared" si="48"/>
        <v>6.8205844365437223</v>
      </c>
      <c r="H1562" s="38">
        <v>10487330</v>
      </c>
    </row>
    <row r="1563" spans="2:8">
      <c r="B1563">
        <v>1537600</v>
      </c>
      <c r="D1563">
        <v>1561</v>
      </c>
      <c r="E1563" s="72">
        <f t="shared" si="49"/>
        <v>10500817.407407405</v>
      </c>
      <c r="F1563" s="71">
        <f t="shared" si="48"/>
        <v>6.8293557540370742</v>
      </c>
      <c r="H1563" s="38">
        <v>10500817</v>
      </c>
    </row>
    <row r="1564" spans="2:8">
      <c r="B1564">
        <v>1537600</v>
      </c>
      <c r="D1564">
        <v>1562</v>
      </c>
      <c r="E1564" s="72">
        <f t="shared" si="49"/>
        <v>10514312.851851851</v>
      </c>
      <c r="F1564" s="71">
        <f t="shared" si="48"/>
        <v>6.8381327080201944</v>
      </c>
      <c r="H1564" s="38">
        <v>10514312</v>
      </c>
    </row>
    <row r="1565" spans="2:8">
      <c r="B1565">
        <v>1537600</v>
      </c>
      <c r="D1565">
        <v>1563</v>
      </c>
      <c r="E1565" s="72">
        <f t="shared" si="49"/>
        <v>10527816.962962963</v>
      </c>
      <c r="F1565" s="71">
        <f t="shared" si="48"/>
        <v>6.8469152984930819</v>
      </c>
      <c r="H1565" s="38">
        <v>10527816</v>
      </c>
    </row>
    <row r="1566" spans="2:8">
      <c r="B1566">
        <v>1537600</v>
      </c>
      <c r="D1566">
        <v>1564</v>
      </c>
      <c r="E1566" s="72">
        <f t="shared" si="49"/>
        <v>10541329.740740741</v>
      </c>
      <c r="F1566" s="71">
        <f t="shared" si="48"/>
        <v>6.8557035254557368</v>
      </c>
      <c r="H1566" s="38">
        <v>10541329</v>
      </c>
    </row>
    <row r="1567" spans="2:8">
      <c r="B1567">
        <v>1537600</v>
      </c>
      <c r="D1567">
        <v>1565</v>
      </c>
      <c r="E1567" s="72">
        <f t="shared" si="49"/>
        <v>10554851.185185185</v>
      </c>
      <c r="F1567" s="71">
        <f t="shared" si="48"/>
        <v>6.8644973889081582</v>
      </c>
      <c r="H1567" s="38">
        <v>10554851</v>
      </c>
    </row>
    <row r="1568" spans="2:8">
      <c r="B1568">
        <v>1537600</v>
      </c>
      <c r="D1568">
        <v>1566</v>
      </c>
      <c r="E1568" s="72">
        <f t="shared" si="49"/>
        <v>10568381.296296295</v>
      </c>
      <c r="F1568" s="71">
        <f t="shared" si="48"/>
        <v>6.8732968888503478</v>
      </c>
      <c r="H1568" s="38">
        <v>10568381</v>
      </c>
    </row>
    <row r="1569" spans="2:8">
      <c r="B1569">
        <v>1537600</v>
      </c>
      <c r="D1569">
        <v>1567</v>
      </c>
      <c r="E1569" s="72">
        <f t="shared" si="49"/>
        <v>10581920.074074073</v>
      </c>
      <c r="F1569" s="71">
        <f t="shared" si="48"/>
        <v>6.8821020252823057</v>
      </c>
      <c r="H1569" s="38">
        <v>10581920</v>
      </c>
    </row>
    <row r="1570" spans="2:8">
      <c r="B1570">
        <v>1537600</v>
      </c>
      <c r="D1570">
        <v>1568</v>
      </c>
      <c r="E1570" s="72">
        <f t="shared" si="49"/>
        <v>10595467.518518517</v>
      </c>
      <c r="F1570" s="71">
        <f t="shared" si="48"/>
        <v>6.8909127982040301</v>
      </c>
      <c r="H1570" s="38">
        <v>10595467</v>
      </c>
    </row>
    <row r="1571" spans="2:8">
      <c r="B1571">
        <v>1537600</v>
      </c>
      <c r="D1571">
        <v>1569</v>
      </c>
      <c r="E1571" s="72">
        <f t="shared" si="49"/>
        <v>10609023.629629627</v>
      </c>
      <c r="F1571" s="71">
        <f t="shared" si="48"/>
        <v>6.8997292076155219</v>
      </c>
      <c r="H1571" s="38">
        <v>10609023</v>
      </c>
    </row>
    <row r="1572" spans="2:8">
      <c r="B1572">
        <v>1537600</v>
      </c>
      <c r="D1572">
        <v>1570</v>
      </c>
      <c r="E1572" s="72">
        <f t="shared" si="49"/>
        <v>10622588.407407405</v>
      </c>
      <c r="F1572" s="71">
        <f t="shared" si="48"/>
        <v>6.9085512535167828</v>
      </c>
      <c r="H1572" s="38">
        <v>10622588</v>
      </c>
    </row>
    <row r="1573" spans="2:8">
      <c r="B1573">
        <v>1537600</v>
      </c>
      <c r="D1573">
        <v>1571</v>
      </c>
      <c r="E1573" s="72">
        <f t="shared" si="49"/>
        <v>10636161.851851851</v>
      </c>
      <c r="F1573" s="71">
        <f t="shared" si="48"/>
        <v>6.9173789359078111</v>
      </c>
      <c r="H1573" s="38">
        <v>10636161</v>
      </c>
    </row>
    <row r="1574" spans="2:8">
      <c r="B1574">
        <v>1537600</v>
      </c>
      <c r="D1574">
        <v>1572</v>
      </c>
      <c r="E1574" s="72">
        <f t="shared" si="49"/>
        <v>10649743.962962963</v>
      </c>
      <c r="F1574" s="71">
        <f t="shared" si="48"/>
        <v>6.9262122547886076</v>
      </c>
      <c r="H1574" s="38">
        <v>10649743</v>
      </c>
    </row>
    <row r="1575" spans="2:8">
      <c r="B1575">
        <v>1537600</v>
      </c>
      <c r="D1575">
        <v>1573</v>
      </c>
      <c r="E1575" s="72">
        <f t="shared" si="49"/>
        <v>10663334.740740741</v>
      </c>
      <c r="F1575" s="71">
        <f t="shared" si="48"/>
        <v>6.9350512101591706</v>
      </c>
      <c r="H1575" s="38">
        <v>10663334</v>
      </c>
    </row>
    <row r="1576" spans="2:8">
      <c r="B1576">
        <v>1537600</v>
      </c>
      <c r="D1576">
        <v>1574</v>
      </c>
      <c r="E1576" s="72">
        <f t="shared" si="49"/>
        <v>10676934.185185185</v>
      </c>
      <c r="F1576" s="71">
        <f t="shared" si="48"/>
        <v>6.943895802019501</v>
      </c>
      <c r="H1576" s="38">
        <v>10676934</v>
      </c>
    </row>
    <row r="1577" spans="2:8">
      <c r="B1577">
        <v>1537600</v>
      </c>
      <c r="D1577">
        <v>1575</v>
      </c>
      <c r="E1577" s="72">
        <f t="shared" si="49"/>
        <v>10690542.296296295</v>
      </c>
      <c r="F1577" s="71">
        <f t="shared" si="48"/>
        <v>6.9527460303695987</v>
      </c>
      <c r="H1577" s="38">
        <v>10690542</v>
      </c>
    </row>
    <row r="1578" spans="2:8">
      <c r="B1578">
        <v>1537600</v>
      </c>
      <c r="D1578">
        <v>1576</v>
      </c>
      <c r="E1578" s="72">
        <f t="shared" si="49"/>
        <v>10704159.074074073</v>
      </c>
      <c r="F1578" s="71">
        <f t="shared" si="48"/>
        <v>6.9616018952094647</v>
      </c>
      <c r="H1578" s="38">
        <v>10704159</v>
      </c>
    </row>
    <row r="1579" spans="2:8">
      <c r="B1579">
        <v>1537600</v>
      </c>
      <c r="D1579">
        <v>1577</v>
      </c>
      <c r="E1579" s="72">
        <f t="shared" si="49"/>
        <v>10717784.518518517</v>
      </c>
      <c r="F1579" s="71">
        <f t="shared" si="48"/>
        <v>6.9704633965390981</v>
      </c>
      <c r="H1579" s="38">
        <v>10717784</v>
      </c>
    </row>
    <row r="1580" spans="2:8">
      <c r="B1580">
        <v>1537600</v>
      </c>
      <c r="D1580">
        <v>1578</v>
      </c>
      <c r="E1580" s="72">
        <f t="shared" si="49"/>
        <v>10731418.629629627</v>
      </c>
      <c r="F1580" s="71">
        <f t="shared" si="48"/>
        <v>6.9793305343584979</v>
      </c>
      <c r="H1580" s="38">
        <v>10731418</v>
      </c>
    </row>
    <row r="1581" spans="2:8">
      <c r="B1581">
        <v>1537600</v>
      </c>
      <c r="D1581">
        <v>1579</v>
      </c>
      <c r="E1581" s="72">
        <f t="shared" si="49"/>
        <v>10745061.407407405</v>
      </c>
      <c r="F1581" s="71">
        <f t="shared" si="48"/>
        <v>6.9882033086676669</v>
      </c>
      <c r="H1581" s="38">
        <v>10745061</v>
      </c>
    </row>
    <row r="1582" spans="2:8">
      <c r="B1582">
        <v>1537600</v>
      </c>
      <c r="D1582" s="67">
        <v>1580</v>
      </c>
      <c r="E1582" s="72">
        <f t="shared" si="49"/>
        <v>10758712.851851851</v>
      </c>
      <c r="F1582" s="71">
        <f t="shared" si="48"/>
        <v>6.9970817194666042</v>
      </c>
      <c r="H1582" s="38">
        <v>10758712</v>
      </c>
    </row>
    <row r="1583" spans="2:8">
      <c r="B1583">
        <v>1537600</v>
      </c>
      <c r="D1583">
        <v>1581</v>
      </c>
      <c r="E1583" s="72">
        <f t="shared" si="49"/>
        <v>10772372.962962963</v>
      </c>
      <c r="F1583" s="71">
        <f t="shared" si="48"/>
        <v>7.0059657667553088</v>
      </c>
      <c r="H1583" s="38">
        <v>10772372</v>
      </c>
    </row>
    <row r="1584" spans="2:8">
      <c r="B1584">
        <v>1537600</v>
      </c>
      <c r="D1584">
        <v>1582</v>
      </c>
      <c r="E1584" s="72">
        <f t="shared" si="49"/>
        <v>10786041.740740741</v>
      </c>
      <c r="F1584" s="71">
        <f t="shared" si="48"/>
        <v>7.0148554505337808</v>
      </c>
      <c r="H1584" s="38">
        <v>10786041</v>
      </c>
    </row>
    <row r="1585" spans="2:8">
      <c r="B1585">
        <v>1537600</v>
      </c>
      <c r="D1585">
        <v>1583</v>
      </c>
      <c r="E1585" s="72">
        <f t="shared" si="49"/>
        <v>10799719.185185185</v>
      </c>
      <c r="F1585" s="71">
        <f t="shared" si="48"/>
        <v>7.0237507708020193</v>
      </c>
      <c r="H1585" s="38">
        <v>10799719</v>
      </c>
    </row>
    <row r="1586" spans="2:8">
      <c r="B1586">
        <v>1537600</v>
      </c>
      <c r="D1586">
        <v>1584</v>
      </c>
      <c r="E1586" s="72">
        <f t="shared" si="49"/>
        <v>10813405.296296295</v>
      </c>
      <c r="F1586" s="71">
        <f t="shared" si="48"/>
        <v>7.0326517275600251</v>
      </c>
      <c r="H1586" s="38">
        <v>10813405</v>
      </c>
    </row>
    <row r="1587" spans="2:8">
      <c r="B1587">
        <v>1537600</v>
      </c>
      <c r="D1587">
        <v>1585</v>
      </c>
      <c r="E1587" s="72">
        <f t="shared" si="49"/>
        <v>10827100.074074073</v>
      </c>
      <c r="F1587" s="71">
        <f t="shared" si="48"/>
        <v>7.0415583208078001</v>
      </c>
      <c r="H1587" s="38">
        <v>10827100</v>
      </c>
    </row>
    <row r="1588" spans="2:8">
      <c r="B1588">
        <v>1537600</v>
      </c>
      <c r="D1588">
        <v>1586</v>
      </c>
      <c r="E1588" s="72">
        <f t="shared" si="49"/>
        <v>10840803.518518517</v>
      </c>
      <c r="F1588" s="71">
        <f t="shared" si="48"/>
        <v>7.0504705505453416</v>
      </c>
      <c r="H1588" s="38">
        <v>10840803</v>
      </c>
    </row>
    <row r="1589" spans="2:8">
      <c r="B1589">
        <v>1537600</v>
      </c>
      <c r="D1589">
        <v>1587</v>
      </c>
      <c r="E1589" s="72">
        <f t="shared" si="49"/>
        <v>10854515.629629627</v>
      </c>
      <c r="F1589" s="71">
        <f t="shared" si="48"/>
        <v>7.0593884167726504</v>
      </c>
      <c r="H1589" s="38">
        <v>10854515</v>
      </c>
    </row>
    <row r="1590" spans="2:8">
      <c r="B1590">
        <v>1537600</v>
      </c>
      <c r="D1590">
        <v>1588</v>
      </c>
      <c r="E1590" s="72">
        <f t="shared" si="49"/>
        <v>10868236.407407405</v>
      </c>
      <c r="F1590" s="71">
        <f t="shared" si="48"/>
        <v>7.0683119194897275</v>
      </c>
      <c r="H1590" s="38">
        <v>10868236</v>
      </c>
    </row>
    <row r="1591" spans="2:8">
      <c r="B1591">
        <v>1537600</v>
      </c>
      <c r="D1591">
        <v>1589</v>
      </c>
      <c r="E1591" s="72">
        <f t="shared" si="49"/>
        <v>10881965.851851851</v>
      </c>
      <c r="F1591" s="71">
        <f t="shared" si="48"/>
        <v>7.0772410586965728</v>
      </c>
      <c r="H1591" s="38">
        <v>10881965</v>
      </c>
    </row>
    <row r="1592" spans="2:8">
      <c r="B1592">
        <v>1537600</v>
      </c>
      <c r="D1592">
        <v>1590</v>
      </c>
      <c r="E1592" s="72">
        <f t="shared" si="49"/>
        <v>10895703.962962963</v>
      </c>
      <c r="F1592" s="71">
        <f t="shared" si="48"/>
        <v>7.0861758343931855</v>
      </c>
      <c r="H1592" s="38">
        <v>10895703</v>
      </c>
    </row>
    <row r="1593" spans="2:8">
      <c r="B1593">
        <v>1537600</v>
      </c>
      <c r="D1593">
        <v>1591</v>
      </c>
      <c r="E1593" s="72">
        <f t="shared" si="49"/>
        <v>10909450.740740741</v>
      </c>
      <c r="F1593" s="71">
        <f t="shared" si="48"/>
        <v>7.0951162465795656</v>
      </c>
      <c r="H1593" s="38">
        <v>10909450</v>
      </c>
    </row>
    <row r="1594" spans="2:8">
      <c r="B1594">
        <v>1537600</v>
      </c>
      <c r="D1594">
        <v>1592</v>
      </c>
      <c r="E1594" s="72">
        <f t="shared" si="49"/>
        <v>10923206.185185185</v>
      </c>
      <c r="F1594" s="71">
        <f t="shared" si="48"/>
        <v>7.1040622952557131</v>
      </c>
      <c r="H1594" s="38">
        <v>10923206</v>
      </c>
    </row>
    <row r="1595" spans="2:8">
      <c r="B1595">
        <v>1537600</v>
      </c>
      <c r="D1595">
        <v>1593</v>
      </c>
      <c r="E1595" s="72">
        <f t="shared" si="49"/>
        <v>10936970.296296295</v>
      </c>
      <c r="F1595" s="71">
        <f t="shared" si="48"/>
        <v>7.1130139804216279</v>
      </c>
      <c r="H1595" s="38">
        <v>10936970</v>
      </c>
    </row>
    <row r="1596" spans="2:8">
      <c r="B1596">
        <v>1537600</v>
      </c>
      <c r="D1596">
        <v>1594</v>
      </c>
      <c r="E1596" s="72">
        <f t="shared" si="49"/>
        <v>10950743.074074073</v>
      </c>
      <c r="F1596" s="71">
        <f t="shared" si="48"/>
        <v>7.121971302077311</v>
      </c>
      <c r="H1596" s="38">
        <v>10950743</v>
      </c>
    </row>
    <row r="1597" spans="2:8">
      <c r="B1597">
        <v>1537600</v>
      </c>
      <c r="D1597">
        <v>1595</v>
      </c>
      <c r="E1597" s="72">
        <f t="shared" si="49"/>
        <v>10964524.518518517</v>
      </c>
      <c r="F1597" s="71">
        <f t="shared" si="48"/>
        <v>7.1309342602227606</v>
      </c>
      <c r="H1597" s="38">
        <v>10964524</v>
      </c>
    </row>
    <row r="1598" spans="2:8">
      <c r="B1598">
        <v>1537600</v>
      </c>
      <c r="D1598">
        <v>1596</v>
      </c>
      <c r="E1598" s="72">
        <f t="shared" si="49"/>
        <v>10978314.629629629</v>
      </c>
      <c r="F1598" s="71">
        <f t="shared" si="48"/>
        <v>7.1399028548579793</v>
      </c>
      <c r="H1598" s="38">
        <v>10978314</v>
      </c>
    </row>
    <row r="1599" spans="2:8">
      <c r="B1599">
        <v>1537600</v>
      </c>
      <c r="D1599">
        <v>1597</v>
      </c>
      <c r="E1599" s="72">
        <f t="shared" si="49"/>
        <v>10992113.407407407</v>
      </c>
      <c r="F1599" s="71">
        <f t="shared" si="48"/>
        <v>7.1488770859829645</v>
      </c>
      <c r="H1599" s="38">
        <v>10992113</v>
      </c>
    </row>
    <row r="1600" spans="2:8">
      <c r="B1600">
        <v>1537600</v>
      </c>
      <c r="D1600">
        <v>1598</v>
      </c>
      <c r="E1600" s="72">
        <f t="shared" si="49"/>
        <v>11005920.851851851</v>
      </c>
      <c r="F1600" s="71">
        <f t="shared" si="48"/>
        <v>7.1578569535977179</v>
      </c>
      <c r="H1600" s="38">
        <v>11005920</v>
      </c>
    </row>
    <row r="1601" spans="2:8">
      <c r="B1601">
        <v>1537600</v>
      </c>
      <c r="D1601">
        <v>1599</v>
      </c>
      <c r="E1601" s="72">
        <f t="shared" si="49"/>
        <v>11019736.962962963</v>
      </c>
      <c r="F1601" s="71">
        <f t="shared" si="48"/>
        <v>7.1668424577022387</v>
      </c>
      <c r="H1601" s="38">
        <v>11019736</v>
      </c>
    </row>
    <row r="1602" spans="2:8">
      <c r="B1602">
        <v>1537600</v>
      </c>
      <c r="D1602">
        <v>1600</v>
      </c>
      <c r="E1602" s="72">
        <f t="shared" si="49"/>
        <v>11033561.740740741</v>
      </c>
      <c r="F1602" s="71">
        <f t="shared" si="48"/>
        <v>7.1758335982965278</v>
      </c>
      <c r="H1602" s="38">
        <v>11033561</v>
      </c>
    </row>
    <row r="1603" spans="2:8">
      <c r="B1603">
        <v>1537600</v>
      </c>
      <c r="D1603">
        <v>1601</v>
      </c>
      <c r="E1603" s="72">
        <f t="shared" si="49"/>
        <v>11047395.185185185</v>
      </c>
      <c r="F1603" s="71">
        <f t="shared" ref="F1603:F1666" si="50">E1603/B1602</f>
        <v>7.1848303753805833</v>
      </c>
      <c r="H1603" s="38">
        <v>11047395</v>
      </c>
    </row>
    <row r="1604" spans="2:8">
      <c r="B1604">
        <v>1537600</v>
      </c>
      <c r="D1604">
        <v>1602</v>
      </c>
      <c r="E1604" s="72">
        <f t="shared" ref="E1604:E1667" si="51">40+(D1603*D1603)+(E1603/1.3)</f>
        <v>11061237.296296295</v>
      </c>
      <c r="F1604" s="71">
        <f t="shared" si="50"/>
        <v>7.1938327889544063</v>
      </c>
      <c r="H1604" s="38">
        <v>11061237</v>
      </c>
    </row>
    <row r="1605" spans="2:8">
      <c r="B1605">
        <v>1537600</v>
      </c>
      <c r="D1605">
        <v>1603</v>
      </c>
      <c r="E1605" s="72">
        <f t="shared" si="51"/>
        <v>11075088.074074073</v>
      </c>
      <c r="F1605" s="71">
        <f t="shared" si="50"/>
        <v>7.2028408390179974</v>
      </c>
      <c r="H1605" s="38">
        <v>11075088</v>
      </c>
    </row>
    <row r="1606" spans="2:8">
      <c r="B1606">
        <v>1537600</v>
      </c>
      <c r="D1606">
        <v>1604</v>
      </c>
      <c r="E1606" s="72">
        <f t="shared" si="51"/>
        <v>11088947.518518517</v>
      </c>
      <c r="F1606" s="71">
        <f t="shared" si="50"/>
        <v>7.211854525571356</v>
      </c>
      <c r="H1606" s="38">
        <v>11088947</v>
      </c>
    </row>
    <row r="1607" spans="2:8">
      <c r="B1607">
        <v>1537600</v>
      </c>
      <c r="D1607">
        <v>1605</v>
      </c>
      <c r="E1607" s="72">
        <f t="shared" si="51"/>
        <v>11102815.629629629</v>
      </c>
      <c r="F1607" s="71">
        <f t="shared" si="50"/>
        <v>7.2208738486144828</v>
      </c>
      <c r="H1607" s="38">
        <v>11102815</v>
      </c>
    </row>
    <row r="1608" spans="2:8">
      <c r="B1608">
        <v>1537600</v>
      </c>
      <c r="D1608">
        <v>1606</v>
      </c>
      <c r="E1608" s="72">
        <f t="shared" si="51"/>
        <v>11116692.407407407</v>
      </c>
      <c r="F1608" s="71">
        <f t="shared" si="50"/>
        <v>7.229898808147377</v>
      </c>
      <c r="H1608" s="38">
        <v>11116692</v>
      </c>
    </row>
    <row r="1609" spans="2:8">
      <c r="B1609">
        <v>1537600</v>
      </c>
      <c r="D1609">
        <v>1607</v>
      </c>
      <c r="E1609" s="72">
        <f t="shared" si="51"/>
        <v>11130577.851851851</v>
      </c>
      <c r="F1609" s="71">
        <f t="shared" si="50"/>
        <v>7.2389294041700385</v>
      </c>
      <c r="H1609" s="38">
        <v>11130577</v>
      </c>
    </row>
    <row r="1610" spans="2:8">
      <c r="B1610">
        <v>1537600</v>
      </c>
      <c r="D1610">
        <v>1608</v>
      </c>
      <c r="E1610" s="72">
        <f t="shared" si="51"/>
        <v>11144471.962962963</v>
      </c>
      <c r="F1610" s="71">
        <f t="shared" si="50"/>
        <v>7.2479656366824683</v>
      </c>
      <c r="H1610" s="38">
        <v>11144471</v>
      </c>
    </row>
    <row r="1611" spans="2:8">
      <c r="B1611">
        <v>1537600</v>
      </c>
      <c r="D1611">
        <v>1609</v>
      </c>
      <c r="E1611" s="72">
        <f t="shared" si="51"/>
        <v>11158374.740740741</v>
      </c>
      <c r="F1611" s="71">
        <f t="shared" si="50"/>
        <v>7.2570075056846646</v>
      </c>
      <c r="H1611" s="38">
        <v>11158374</v>
      </c>
    </row>
    <row r="1612" spans="2:8">
      <c r="B1612">
        <v>1537600</v>
      </c>
      <c r="D1612">
        <v>1610</v>
      </c>
      <c r="E1612" s="72">
        <f t="shared" si="51"/>
        <v>11172286.185185185</v>
      </c>
      <c r="F1612" s="71">
        <f t="shared" si="50"/>
        <v>7.2660550111766291</v>
      </c>
      <c r="H1612" s="38">
        <v>11172286</v>
      </c>
    </row>
    <row r="1613" spans="2:8">
      <c r="B1613">
        <v>1537600</v>
      </c>
      <c r="D1613">
        <v>1611</v>
      </c>
      <c r="E1613" s="72">
        <f t="shared" si="51"/>
        <v>11186206.296296295</v>
      </c>
      <c r="F1613" s="71">
        <f t="shared" si="50"/>
        <v>7.2751081531583601</v>
      </c>
      <c r="H1613" s="38">
        <v>11186206</v>
      </c>
    </row>
    <row r="1614" spans="2:8">
      <c r="B1614">
        <v>1537600</v>
      </c>
      <c r="D1614">
        <v>1612</v>
      </c>
      <c r="E1614" s="72">
        <f t="shared" si="51"/>
        <v>11200135.074074073</v>
      </c>
      <c r="F1614" s="71">
        <f t="shared" si="50"/>
        <v>7.2841669316298603</v>
      </c>
      <c r="H1614" s="38">
        <v>11200135</v>
      </c>
    </row>
    <row r="1615" spans="2:8">
      <c r="B1615">
        <v>1537600</v>
      </c>
      <c r="D1615">
        <v>1613</v>
      </c>
      <c r="E1615" s="72">
        <f t="shared" si="51"/>
        <v>11214072.518518517</v>
      </c>
      <c r="F1615" s="71">
        <f t="shared" si="50"/>
        <v>7.2932313465911269</v>
      </c>
      <c r="H1615" s="38">
        <v>11214072</v>
      </c>
    </row>
    <row r="1616" spans="2:8">
      <c r="B1616">
        <v>1537600</v>
      </c>
      <c r="D1616">
        <v>1614</v>
      </c>
      <c r="E1616" s="72">
        <f t="shared" si="51"/>
        <v>11228018.629629629</v>
      </c>
      <c r="F1616" s="71">
        <f t="shared" si="50"/>
        <v>7.3023013980421627</v>
      </c>
      <c r="H1616" s="38">
        <v>11228018</v>
      </c>
    </row>
    <row r="1617" spans="2:8">
      <c r="B1617">
        <v>1537600</v>
      </c>
      <c r="D1617">
        <v>1615</v>
      </c>
      <c r="E1617" s="72">
        <f t="shared" si="51"/>
        <v>11241973.407407407</v>
      </c>
      <c r="F1617" s="71">
        <f t="shared" si="50"/>
        <v>7.311377085982965</v>
      </c>
      <c r="H1617" s="38">
        <v>11241973</v>
      </c>
    </row>
    <row r="1618" spans="2:8">
      <c r="B1618">
        <v>1537600</v>
      </c>
      <c r="D1618">
        <v>1616</v>
      </c>
      <c r="E1618" s="72">
        <f t="shared" si="51"/>
        <v>11255936.851851851</v>
      </c>
      <c r="F1618" s="71">
        <f t="shared" si="50"/>
        <v>7.3204584104135346</v>
      </c>
      <c r="H1618" s="38">
        <v>11255936</v>
      </c>
    </row>
    <row r="1619" spans="2:8">
      <c r="B1619">
        <v>1537600</v>
      </c>
      <c r="D1619">
        <v>1617</v>
      </c>
      <c r="E1619" s="72">
        <f t="shared" si="51"/>
        <v>11269908.962962963</v>
      </c>
      <c r="F1619" s="71">
        <f t="shared" si="50"/>
        <v>7.3295453713338725</v>
      </c>
      <c r="H1619" s="38">
        <v>11269908</v>
      </c>
    </row>
    <row r="1620" spans="2:8">
      <c r="B1620">
        <v>1537600</v>
      </c>
      <c r="D1620">
        <v>1618</v>
      </c>
      <c r="E1620" s="72">
        <f t="shared" si="51"/>
        <v>11283889.740740741</v>
      </c>
      <c r="F1620" s="71">
        <f t="shared" si="50"/>
        <v>7.3386379687439778</v>
      </c>
      <c r="H1620" s="38">
        <v>11283889</v>
      </c>
    </row>
    <row r="1621" spans="2:8">
      <c r="B1621">
        <v>1537600</v>
      </c>
      <c r="D1621">
        <v>1619</v>
      </c>
      <c r="E1621" s="72">
        <f t="shared" si="51"/>
        <v>11297879.185185185</v>
      </c>
      <c r="F1621" s="71">
        <f t="shared" si="50"/>
        <v>7.3477362026438504</v>
      </c>
      <c r="H1621" s="38">
        <v>11297879</v>
      </c>
    </row>
    <row r="1622" spans="2:8">
      <c r="B1622">
        <v>1537600</v>
      </c>
      <c r="D1622" s="67">
        <v>1620</v>
      </c>
      <c r="E1622" s="72">
        <f t="shared" si="51"/>
        <v>11311877.296296295</v>
      </c>
      <c r="F1622" s="71">
        <f t="shared" si="50"/>
        <v>7.3568400730334904</v>
      </c>
      <c r="H1622" s="38">
        <v>11311877</v>
      </c>
    </row>
    <row r="1623" spans="2:8">
      <c r="B1623">
        <v>1537600</v>
      </c>
      <c r="D1623">
        <v>1621</v>
      </c>
      <c r="E1623" s="72">
        <f t="shared" si="51"/>
        <v>11325884.074074073</v>
      </c>
      <c r="F1623" s="71">
        <f t="shared" si="50"/>
        <v>7.3659495799128987</v>
      </c>
      <c r="H1623" s="38">
        <v>11325884</v>
      </c>
    </row>
    <row r="1624" spans="2:8">
      <c r="B1624">
        <v>1537600</v>
      </c>
      <c r="D1624">
        <v>1622</v>
      </c>
      <c r="E1624" s="72">
        <f t="shared" si="51"/>
        <v>11339899.518518517</v>
      </c>
      <c r="F1624" s="71">
        <f t="shared" si="50"/>
        <v>7.3750647232820743</v>
      </c>
      <c r="H1624" s="38">
        <v>11339899</v>
      </c>
    </row>
    <row r="1625" spans="2:8">
      <c r="B1625">
        <v>1537600</v>
      </c>
      <c r="D1625">
        <v>1623</v>
      </c>
      <c r="E1625" s="72">
        <f t="shared" si="51"/>
        <v>11353923.629629629</v>
      </c>
      <c r="F1625" s="71">
        <f t="shared" si="50"/>
        <v>7.3841855031410173</v>
      </c>
      <c r="H1625" s="38">
        <v>11353923</v>
      </c>
    </row>
    <row r="1626" spans="2:8">
      <c r="B1626">
        <v>1537600</v>
      </c>
      <c r="D1626">
        <v>1624</v>
      </c>
      <c r="E1626" s="72">
        <f t="shared" si="51"/>
        <v>11367956.407407407</v>
      </c>
      <c r="F1626" s="71">
        <f t="shared" si="50"/>
        <v>7.3933119194897285</v>
      </c>
      <c r="H1626" s="38">
        <v>11367956</v>
      </c>
    </row>
    <row r="1627" spans="2:8">
      <c r="B1627">
        <v>1537600</v>
      </c>
      <c r="D1627">
        <v>1625</v>
      </c>
      <c r="E1627" s="72">
        <f t="shared" si="51"/>
        <v>11381997.851851851</v>
      </c>
      <c r="F1627" s="71">
        <f t="shared" si="50"/>
        <v>7.4024439723282072</v>
      </c>
      <c r="H1627" s="38">
        <v>11381997</v>
      </c>
    </row>
    <row r="1628" spans="2:8">
      <c r="B1628">
        <v>1537600</v>
      </c>
      <c r="D1628">
        <v>1626</v>
      </c>
      <c r="E1628" s="72">
        <f t="shared" si="51"/>
        <v>11396047.962962963</v>
      </c>
      <c r="F1628" s="71">
        <f t="shared" si="50"/>
        <v>7.4115816616564532</v>
      </c>
      <c r="H1628" s="38">
        <v>11396047</v>
      </c>
    </row>
    <row r="1629" spans="2:8">
      <c r="B1629">
        <v>1537600</v>
      </c>
      <c r="D1629">
        <v>1627</v>
      </c>
      <c r="E1629" s="72">
        <f t="shared" si="51"/>
        <v>11410106.740740741</v>
      </c>
      <c r="F1629" s="71">
        <f t="shared" si="50"/>
        <v>7.4207249874744674</v>
      </c>
      <c r="H1629" s="38">
        <v>11410106</v>
      </c>
    </row>
    <row r="1630" spans="2:8">
      <c r="B1630">
        <v>1537600</v>
      </c>
      <c r="D1630">
        <v>1628</v>
      </c>
      <c r="E1630" s="72">
        <f t="shared" si="51"/>
        <v>11424174.185185185</v>
      </c>
      <c r="F1630" s="71">
        <f t="shared" si="50"/>
        <v>7.4298739497822481</v>
      </c>
      <c r="H1630" s="38">
        <v>11424174</v>
      </c>
    </row>
    <row r="1631" spans="2:8">
      <c r="B1631">
        <v>1537600</v>
      </c>
      <c r="D1631">
        <v>1629</v>
      </c>
      <c r="E1631" s="72">
        <f t="shared" si="51"/>
        <v>11438250.296296295</v>
      </c>
      <c r="F1631" s="71">
        <f t="shared" si="50"/>
        <v>7.4390285485797962</v>
      </c>
      <c r="H1631" s="38">
        <v>11438250</v>
      </c>
    </row>
    <row r="1632" spans="2:8">
      <c r="B1632">
        <v>1537600</v>
      </c>
      <c r="D1632">
        <v>1630</v>
      </c>
      <c r="E1632" s="72">
        <f t="shared" si="51"/>
        <v>11452335.074074073</v>
      </c>
      <c r="F1632" s="71">
        <f t="shared" si="50"/>
        <v>7.4481887838671126</v>
      </c>
      <c r="H1632" s="38">
        <v>11452335</v>
      </c>
    </row>
    <row r="1633" spans="2:8">
      <c r="B1633">
        <v>1537600</v>
      </c>
      <c r="D1633">
        <v>1631</v>
      </c>
      <c r="E1633" s="72">
        <f t="shared" si="51"/>
        <v>11466428.518518517</v>
      </c>
      <c r="F1633" s="71">
        <f t="shared" si="50"/>
        <v>7.4573546556441963</v>
      </c>
      <c r="H1633" s="38">
        <v>11466428</v>
      </c>
    </row>
    <row r="1634" spans="2:8">
      <c r="B1634">
        <v>1537600</v>
      </c>
      <c r="D1634">
        <v>1632</v>
      </c>
      <c r="E1634" s="72">
        <f t="shared" si="51"/>
        <v>11480530.629629629</v>
      </c>
      <c r="F1634" s="71">
        <f t="shared" si="50"/>
        <v>7.4665261639110492</v>
      </c>
      <c r="H1634" s="38">
        <v>11480530</v>
      </c>
    </row>
    <row r="1635" spans="2:8">
      <c r="B1635">
        <v>1537600</v>
      </c>
      <c r="D1635">
        <v>1633</v>
      </c>
      <c r="E1635" s="72">
        <f t="shared" si="51"/>
        <v>11494641.407407407</v>
      </c>
      <c r="F1635" s="71">
        <f t="shared" si="50"/>
        <v>7.4757033086676685</v>
      </c>
      <c r="H1635" s="38">
        <v>11494641</v>
      </c>
    </row>
    <row r="1636" spans="2:8">
      <c r="B1636">
        <v>1537600</v>
      </c>
      <c r="D1636">
        <v>1634</v>
      </c>
      <c r="E1636" s="72">
        <f t="shared" si="51"/>
        <v>11508760.851851851</v>
      </c>
      <c r="F1636" s="71">
        <f t="shared" si="50"/>
        <v>7.4848860899140552</v>
      </c>
      <c r="H1636" s="38">
        <v>11508760</v>
      </c>
    </row>
    <row r="1637" spans="2:8">
      <c r="B1637">
        <v>1537600</v>
      </c>
      <c r="D1637">
        <v>1635</v>
      </c>
      <c r="E1637" s="72">
        <f t="shared" si="51"/>
        <v>11522888.962962963</v>
      </c>
      <c r="F1637" s="71">
        <f t="shared" si="50"/>
        <v>7.4940745076502102</v>
      </c>
      <c r="H1637" s="38">
        <v>11522888</v>
      </c>
    </row>
    <row r="1638" spans="2:8">
      <c r="B1638">
        <v>1537600</v>
      </c>
      <c r="D1638">
        <v>1636</v>
      </c>
      <c r="E1638" s="72">
        <f t="shared" si="51"/>
        <v>11537025.740740741</v>
      </c>
      <c r="F1638" s="71">
        <f t="shared" si="50"/>
        <v>7.5032685618761317</v>
      </c>
      <c r="H1638" s="38">
        <v>11537025</v>
      </c>
    </row>
    <row r="1639" spans="2:8">
      <c r="B1639">
        <v>1537600</v>
      </c>
      <c r="D1639">
        <v>1637</v>
      </c>
      <c r="E1639" s="72">
        <f t="shared" si="51"/>
        <v>11551171.185185185</v>
      </c>
      <c r="F1639" s="71">
        <f t="shared" si="50"/>
        <v>7.5124682525918214</v>
      </c>
      <c r="H1639" s="38">
        <v>11551171</v>
      </c>
    </row>
    <row r="1640" spans="2:8">
      <c r="B1640">
        <v>1537600</v>
      </c>
      <c r="D1640">
        <v>1638</v>
      </c>
      <c r="E1640" s="72">
        <f t="shared" si="51"/>
        <v>11565325.296296295</v>
      </c>
      <c r="F1640" s="71">
        <f t="shared" si="50"/>
        <v>7.5216735797972785</v>
      </c>
      <c r="H1640" s="38">
        <v>11565325</v>
      </c>
    </row>
    <row r="1641" spans="2:8">
      <c r="B1641">
        <v>1537600</v>
      </c>
      <c r="D1641">
        <v>1639</v>
      </c>
      <c r="E1641" s="72">
        <f t="shared" si="51"/>
        <v>11579488.074074073</v>
      </c>
      <c r="F1641" s="71">
        <f t="shared" si="50"/>
        <v>7.5308845434925029</v>
      </c>
      <c r="H1641" s="38">
        <v>11579488</v>
      </c>
    </row>
    <row r="1642" spans="2:8">
      <c r="B1642">
        <v>1537600</v>
      </c>
      <c r="D1642">
        <v>1640</v>
      </c>
      <c r="E1642" s="72">
        <f t="shared" si="51"/>
        <v>11593659.518518517</v>
      </c>
      <c r="F1642" s="71">
        <f t="shared" si="50"/>
        <v>7.5401011436774956</v>
      </c>
      <c r="H1642" s="38">
        <v>11593659</v>
      </c>
    </row>
    <row r="1643" spans="2:8">
      <c r="B1643">
        <v>1537600</v>
      </c>
      <c r="D1643">
        <v>1641</v>
      </c>
      <c r="E1643" s="72">
        <f t="shared" si="51"/>
        <v>11607839.629629629</v>
      </c>
      <c r="F1643" s="71">
        <f t="shared" si="50"/>
        <v>7.5493233803522557</v>
      </c>
      <c r="H1643" s="38">
        <v>11607839</v>
      </c>
    </row>
    <row r="1644" spans="2:8">
      <c r="B1644">
        <v>1537600</v>
      </c>
      <c r="D1644">
        <v>1642</v>
      </c>
      <c r="E1644" s="72">
        <f t="shared" si="51"/>
        <v>11622028.407407407</v>
      </c>
      <c r="F1644" s="71">
        <f t="shared" si="50"/>
        <v>7.558551253516784</v>
      </c>
      <c r="H1644" s="38">
        <v>11622028</v>
      </c>
    </row>
    <row r="1645" spans="2:8">
      <c r="B1645">
        <v>1537600</v>
      </c>
      <c r="D1645">
        <v>1643</v>
      </c>
      <c r="E1645" s="72">
        <f t="shared" si="51"/>
        <v>11636225.851851851</v>
      </c>
      <c r="F1645" s="71">
        <f t="shared" si="50"/>
        <v>7.5677847631710788</v>
      </c>
      <c r="H1645" s="38">
        <v>11636225</v>
      </c>
    </row>
    <row r="1646" spans="2:8">
      <c r="B1646">
        <v>1537600</v>
      </c>
      <c r="D1646">
        <v>1644</v>
      </c>
      <c r="E1646" s="72">
        <f t="shared" si="51"/>
        <v>11650431.962962963</v>
      </c>
      <c r="F1646" s="71">
        <f t="shared" si="50"/>
        <v>7.5770239093151419</v>
      </c>
      <c r="H1646" s="38">
        <v>11650431</v>
      </c>
    </row>
    <row r="1647" spans="2:8">
      <c r="B1647">
        <v>1537600</v>
      </c>
      <c r="D1647">
        <v>1645</v>
      </c>
      <c r="E1647" s="72">
        <f t="shared" si="51"/>
        <v>11664646.740740741</v>
      </c>
      <c r="F1647" s="71">
        <f t="shared" si="50"/>
        <v>7.5862686919489732</v>
      </c>
      <c r="H1647" s="38">
        <v>11664646</v>
      </c>
    </row>
    <row r="1648" spans="2:8">
      <c r="B1648">
        <v>1537600</v>
      </c>
      <c r="D1648">
        <v>1646</v>
      </c>
      <c r="E1648" s="72">
        <f t="shared" si="51"/>
        <v>11678870.185185185</v>
      </c>
      <c r="F1648" s="71">
        <f t="shared" si="50"/>
        <v>7.5955191110725711</v>
      </c>
      <c r="H1648" s="38">
        <v>11678870</v>
      </c>
    </row>
    <row r="1649" spans="2:8">
      <c r="B1649">
        <v>1537600</v>
      </c>
      <c r="D1649">
        <v>1647</v>
      </c>
      <c r="E1649" s="72">
        <f t="shared" si="51"/>
        <v>11693102.296296295</v>
      </c>
      <c r="F1649" s="71">
        <f t="shared" si="50"/>
        <v>7.6047751666859353</v>
      </c>
      <c r="H1649" s="38">
        <v>11693102</v>
      </c>
    </row>
    <row r="1650" spans="2:8">
      <c r="B1650">
        <v>1537600</v>
      </c>
      <c r="D1650">
        <v>1648</v>
      </c>
      <c r="E1650" s="72">
        <f t="shared" si="51"/>
        <v>11707343.074074073</v>
      </c>
      <c r="F1650" s="71">
        <f t="shared" si="50"/>
        <v>7.6140368587890688</v>
      </c>
      <c r="H1650" s="38">
        <v>11707343</v>
      </c>
    </row>
    <row r="1651" spans="2:8">
      <c r="B1651">
        <v>1537600</v>
      </c>
      <c r="D1651">
        <v>1649</v>
      </c>
      <c r="E1651" s="72">
        <f t="shared" si="51"/>
        <v>11721592.518518517</v>
      </c>
      <c r="F1651" s="71">
        <f t="shared" si="50"/>
        <v>7.6233041873819696</v>
      </c>
      <c r="H1651" s="38">
        <v>11721592</v>
      </c>
    </row>
    <row r="1652" spans="2:8">
      <c r="B1652">
        <v>1537600</v>
      </c>
      <c r="D1652">
        <v>1650</v>
      </c>
      <c r="E1652" s="72">
        <f t="shared" si="51"/>
        <v>11735850.629629629</v>
      </c>
      <c r="F1652" s="71">
        <f t="shared" si="50"/>
        <v>7.6325771524646386</v>
      </c>
      <c r="H1652" s="38">
        <v>11735850</v>
      </c>
    </row>
    <row r="1653" spans="2:8">
      <c r="B1653">
        <v>1537600</v>
      </c>
      <c r="D1653">
        <v>1651</v>
      </c>
      <c r="E1653" s="72">
        <f t="shared" si="51"/>
        <v>11750117.407407407</v>
      </c>
      <c r="F1653" s="71">
        <f t="shared" si="50"/>
        <v>7.6418557540370751</v>
      </c>
      <c r="H1653" s="38">
        <v>11750117</v>
      </c>
    </row>
    <row r="1654" spans="2:8">
      <c r="B1654">
        <v>1537600</v>
      </c>
      <c r="D1654">
        <v>1652</v>
      </c>
      <c r="E1654" s="72">
        <f t="shared" si="51"/>
        <v>11764392.851851851</v>
      </c>
      <c r="F1654" s="71">
        <f t="shared" si="50"/>
        <v>7.6511399920992789</v>
      </c>
      <c r="H1654" s="38">
        <v>11764392</v>
      </c>
    </row>
    <row r="1655" spans="2:8">
      <c r="B1655">
        <v>1537600</v>
      </c>
      <c r="D1655">
        <v>1653</v>
      </c>
      <c r="E1655" s="72">
        <f t="shared" si="51"/>
        <v>11778676.962962963</v>
      </c>
      <c r="F1655" s="71">
        <f t="shared" si="50"/>
        <v>7.66042986665125</v>
      </c>
      <c r="H1655" s="38">
        <v>11778676</v>
      </c>
    </row>
    <row r="1656" spans="2:8">
      <c r="B1656">
        <v>1537600</v>
      </c>
      <c r="D1656">
        <v>1654</v>
      </c>
      <c r="E1656" s="72">
        <f t="shared" si="51"/>
        <v>11792969.740740741</v>
      </c>
      <c r="F1656" s="71">
        <f t="shared" si="50"/>
        <v>7.6697253776929895</v>
      </c>
      <c r="H1656" s="38">
        <v>11792969</v>
      </c>
    </row>
    <row r="1657" spans="2:8">
      <c r="B1657">
        <v>1537600</v>
      </c>
      <c r="D1657">
        <v>1655</v>
      </c>
      <c r="E1657" s="72">
        <f t="shared" si="51"/>
        <v>11807271.185185185</v>
      </c>
      <c r="F1657" s="71">
        <f t="shared" si="50"/>
        <v>7.6790265252244954</v>
      </c>
      <c r="H1657" s="38">
        <v>11807271</v>
      </c>
    </row>
    <row r="1658" spans="2:8">
      <c r="B1658">
        <v>1537600</v>
      </c>
      <c r="D1658">
        <v>1656</v>
      </c>
      <c r="E1658" s="72">
        <f t="shared" si="51"/>
        <v>11821581.296296295</v>
      </c>
      <c r="F1658" s="71">
        <f t="shared" si="50"/>
        <v>7.6883333092457695</v>
      </c>
      <c r="H1658" s="38">
        <v>11821581</v>
      </c>
    </row>
    <row r="1659" spans="2:8">
      <c r="B1659">
        <v>1537600</v>
      </c>
      <c r="D1659">
        <v>1657</v>
      </c>
      <c r="E1659" s="72">
        <f t="shared" si="51"/>
        <v>11835900.074074073</v>
      </c>
      <c r="F1659" s="71">
        <f t="shared" si="50"/>
        <v>7.6976457297568111</v>
      </c>
      <c r="H1659" s="38">
        <v>11835900</v>
      </c>
    </row>
    <row r="1660" spans="2:8">
      <c r="B1660">
        <v>1537600</v>
      </c>
      <c r="D1660">
        <v>1658</v>
      </c>
      <c r="E1660" s="72">
        <f t="shared" si="51"/>
        <v>11850227.518518517</v>
      </c>
      <c r="F1660" s="71">
        <f t="shared" si="50"/>
        <v>7.7069637867576199</v>
      </c>
      <c r="H1660" s="38">
        <v>11850227</v>
      </c>
    </row>
    <row r="1661" spans="2:8">
      <c r="B1661">
        <v>1537600</v>
      </c>
      <c r="D1661">
        <v>1659</v>
      </c>
      <c r="E1661" s="72">
        <f t="shared" si="51"/>
        <v>11864563.629629629</v>
      </c>
      <c r="F1661" s="71">
        <f t="shared" si="50"/>
        <v>7.716287480248198</v>
      </c>
      <c r="H1661" s="38">
        <v>11864563</v>
      </c>
    </row>
    <row r="1662" spans="2:8">
      <c r="B1662">
        <v>1537600</v>
      </c>
      <c r="D1662" s="67">
        <v>1660</v>
      </c>
      <c r="E1662" s="72">
        <f t="shared" si="51"/>
        <v>11878908.407407407</v>
      </c>
      <c r="F1662" s="71">
        <f t="shared" si="50"/>
        <v>7.7256168102285425</v>
      </c>
      <c r="H1662" s="38">
        <v>11878908</v>
      </c>
    </row>
    <row r="1663" spans="2:8">
      <c r="B1663">
        <v>1537600</v>
      </c>
      <c r="D1663">
        <v>1661</v>
      </c>
      <c r="E1663" s="72">
        <f t="shared" si="51"/>
        <v>11893261.851851851</v>
      </c>
      <c r="F1663" s="71">
        <f t="shared" si="50"/>
        <v>7.7349517766986544</v>
      </c>
      <c r="H1663" s="38">
        <v>11893261</v>
      </c>
    </row>
    <row r="1664" spans="2:8">
      <c r="B1664">
        <v>1537600</v>
      </c>
      <c r="D1664">
        <v>1662</v>
      </c>
      <c r="E1664" s="72">
        <f t="shared" si="51"/>
        <v>11907623.962962963</v>
      </c>
      <c r="F1664" s="71">
        <f t="shared" si="50"/>
        <v>7.7442923796585346</v>
      </c>
      <c r="H1664" s="38">
        <v>11907623</v>
      </c>
    </row>
    <row r="1665" spans="2:8">
      <c r="B1665">
        <v>1537600</v>
      </c>
      <c r="D1665">
        <v>1663</v>
      </c>
      <c r="E1665" s="72">
        <f t="shared" si="51"/>
        <v>11921994.740740741</v>
      </c>
      <c r="F1665" s="71">
        <f t="shared" si="50"/>
        <v>7.7536386191081821</v>
      </c>
      <c r="H1665" s="38">
        <v>11921994</v>
      </c>
    </row>
    <row r="1666" spans="2:8">
      <c r="B1666">
        <v>1537600</v>
      </c>
      <c r="D1666">
        <v>1664</v>
      </c>
      <c r="E1666" s="72">
        <f t="shared" si="51"/>
        <v>11936374.185185185</v>
      </c>
      <c r="F1666" s="71">
        <f t="shared" si="50"/>
        <v>7.762990495047597</v>
      </c>
      <c r="H1666" s="38">
        <v>11936374</v>
      </c>
    </row>
    <row r="1667" spans="2:8">
      <c r="B1667">
        <v>1537600</v>
      </c>
      <c r="D1667">
        <v>1665</v>
      </c>
      <c r="E1667" s="72">
        <f t="shared" si="51"/>
        <v>11950762.296296295</v>
      </c>
      <c r="F1667" s="71">
        <f t="shared" ref="F1667:F1730" si="52">E1667/B1666</f>
        <v>7.7723480074767783</v>
      </c>
      <c r="H1667" s="38">
        <v>11950762</v>
      </c>
    </row>
    <row r="1668" spans="2:8">
      <c r="B1668">
        <v>1537600</v>
      </c>
      <c r="D1668">
        <v>1666</v>
      </c>
      <c r="E1668" s="72">
        <f t="shared" ref="E1668:E1731" si="53">40+(D1667*D1667)+(E1667/1.3)</f>
        <v>11965159.074074073</v>
      </c>
      <c r="F1668" s="71">
        <f t="shared" si="52"/>
        <v>7.7817111563957289</v>
      </c>
      <c r="H1668" s="38">
        <v>11965159</v>
      </c>
    </row>
    <row r="1669" spans="2:8">
      <c r="B1669">
        <v>1537600</v>
      </c>
      <c r="D1669">
        <v>1667</v>
      </c>
      <c r="E1669" s="72">
        <f t="shared" si="53"/>
        <v>11979564.518518517</v>
      </c>
      <c r="F1669" s="71">
        <f t="shared" si="52"/>
        <v>7.7910799418044467</v>
      </c>
      <c r="H1669" s="38">
        <v>11979564</v>
      </c>
    </row>
    <row r="1670" spans="2:8">
      <c r="B1670">
        <v>1537600</v>
      </c>
      <c r="D1670">
        <v>1668</v>
      </c>
      <c r="E1670" s="72">
        <f t="shared" si="53"/>
        <v>11993978.629629629</v>
      </c>
      <c r="F1670" s="71">
        <f t="shared" si="52"/>
        <v>7.800454363702932</v>
      </c>
      <c r="H1670" s="38">
        <v>11993978</v>
      </c>
    </row>
    <row r="1671" spans="2:8">
      <c r="B1671">
        <v>1537600</v>
      </c>
      <c r="D1671">
        <v>1669</v>
      </c>
      <c r="E1671" s="72">
        <f t="shared" si="53"/>
        <v>12008401.407407407</v>
      </c>
      <c r="F1671" s="71">
        <f t="shared" si="52"/>
        <v>7.8098344220911855</v>
      </c>
      <c r="H1671" s="38">
        <v>12008401</v>
      </c>
    </row>
    <row r="1672" spans="2:8">
      <c r="B1672">
        <v>1537600</v>
      </c>
      <c r="D1672">
        <v>1670</v>
      </c>
      <c r="E1672" s="72">
        <f t="shared" si="53"/>
        <v>12022832.851851851</v>
      </c>
      <c r="F1672" s="71">
        <f t="shared" si="52"/>
        <v>7.8192201169692055</v>
      </c>
      <c r="H1672" s="38">
        <v>12022832</v>
      </c>
    </row>
    <row r="1673" spans="2:8">
      <c r="B1673">
        <v>1537600</v>
      </c>
      <c r="D1673">
        <v>1671</v>
      </c>
      <c r="E1673" s="72">
        <f t="shared" si="53"/>
        <v>12037272.962962963</v>
      </c>
      <c r="F1673" s="71">
        <f t="shared" si="52"/>
        <v>7.8286114483369946</v>
      </c>
      <c r="H1673" s="38">
        <v>12037272</v>
      </c>
    </row>
    <row r="1674" spans="2:8">
      <c r="B1674">
        <v>1537600</v>
      </c>
      <c r="D1674">
        <v>1672</v>
      </c>
      <c r="E1674" s="72">
        <f t="shared" si="53"/>
        <v>12051721.740740741</v>
      </c>
      <c r="F1674" s="71">
        <f t="shared" si="52"/>
        <v>7.8380084161945502</v>
      </c>
      <c r="H1674" s="38">
        <v>12051721</v>
      </c>
    </row>
    <row r="1675" spans="2:8">
      <c r="B1675">
        <v>1537600</v>
      </c>
      <c r="D1675">
        <v>1673</v>
      </c>
      <c r="E1675" s="72">
        <f t="shared" si="53"/>
        <v>12066179.185185185</v>
      </c>
      <c r="F1675" s="71">
        <f t="shared" si="52"/>
        <v>7.8474110205418732</v>
      </c>
      <c r="H1675" s="38">
        <v>12066179</v>
      </c>
    </row>
    <row r="1676" spans="2:8">
      <c r="B1676">
        <v>1537600</v>
      </c>
      <c r="D1676">
        <v>1674</v>
      </c>
      <c r="E1676" s="72">
        <f t="shared" si="53"/>
        <v>12080645.296296295</v>
      </c>
      <c r="F1676" s="71">
        <f t="shared" si="52"/>
        <v>7.8568192613789636</v>
      </c>
      <c r="H1676" s="38">
        <v>12080645</v>
      </c>
    </row>
    <row r="1677" spans="2:8">
      <c r="B1677">
        <v>1537600</v>
      </c>
      <c r="D1677">
        <v>1675</v>
      </c>
      <c r="E1677" s="72">
        <f t="shared" si="53"/>
        <v>12095120.074074073</v>
      </c>
      <c r="F1677" s="71">
        <f t="shared" si="52"/>
        <v>7.8662331387058222</v>
      </c>
      <c r="H1677" s="38">
        <v>12095120</v>
      </c>
    </row>
    <row r="1678" spans="2:8">
      <c r="B1678">
        <v>1537600</v>
      </c>
      <c r="D1678">
        <v>1676</v>
      </c>
      <c r="E1678" s="72">
        <f t="shared" si="53"/>
        <v>12109603.518518517</v>
      </c>
      <c r="F1678" s="71">
        <f t="shared" si="52"/>
        <v>7.8756526525224482</v>
      </c>
      <c r="H1678" s="38">
        <v>12109603</v>
      </c>
    </row>
    <row r="1679" spans="2:8">
      <c r="B1679">
        <v>1537600</v>
      </c>
      <c r="D1679">
        <v>1677</v>
      </c>
      <c r="E1679" s="72">
        <f t="shared" si="53"/>
        <v>12124095.629629629</v>
      </c>
      <c r="F1679" s="71">
        <f t="shared" si="52"/>
        <v>7.8850778028288424</v>
      </c>
      <c r="H1679" s="38">
        <v>12124095</v>
      </c>
    </row>
    <row r="1680" spans="2:8">
      <c r="B1680">
        <v>1537600</v>
      </c>
      <c r="D1680">
        <v>1678</v>
      </c>
      <c r="E1680" s="72">
        <f t="shared" si="53"/>
        <v>12138596.407407407</v>
      </c>
      <c r="F1680" s="71">
        <f t="shared" si="52"/>
        <v>7.894508589625004</v>
      </c>
      <c r="H1680" s="38">
        <v>12138596</v>
      </c>
    </row>
    <row r="1681" spans="2:8">
      <c r="B1681">
        <v>1537600</v>
      </c>
      <c r="D1681">
        <v>1679</v>
      </c>
      <c r="E1681" s="72">
        <f t="shared" si="53"/>
        <v>12153105.851851851</v>
      </c>
      <c r="F1681" s="71">
        <f t="shared" si="52"/>
        <v>7.903945012910933</v>
      </c>
      <c r="H1681" s="38">
        <v>12153105</v>
      </c>
    </row>
    <row r="1682" spans="2:8">
      <c r="B1682">
        <v>1537600</v>
      </c>
      <c r="D1682">
        <v>1680</v>
      </c>
      <c r="E1682" s="72">
        <f t="shared" si="53"/>
        <v>12167623.962962963</v>
      </c>
      <c r="F1682" s="71">
        <f t="shared" si="52"/>
        <v>7.9133870726866302</v>
      </c>
      <c r="H1682" s="38">
        <v>12167623</v>
      </c>
    </row>
    <row r="1683" spans="2:8">
      <c r="B1683">
        <v>1537600</v>
      </c>
      <c r="D1683">
        <v>1681</v>
      </c>
      <c r="E1683" s="72">
        <f t="shared" si="53"/>
        <v>12182150.740740741</v>
      </c>
      <c r="F1683" s="71">
        <f t="shared" si="52"/>
        <v>7.9228347689520948</v>
      </c>
      <c r="H1683" s="38">
        <v>12182150</v>
      </c>
    </row>
    <row r="1684" spans="2:8">
      <c r="B1684">
        <v>1537600</v>
      </c>
      <c r="D1684">
        <v>1682</v>
      </c>
      <c r="E1684" s="72">
        <f t="shared" si="53"/>
        <v>12196686.185185185</v>
      </c>
      <c r="F1684" s="71">
        <f t="shared" si="52"/>
        <v>7.9322881017073259</v>
      </c>
      <c r="H1684" s="38">
        <v>12196686</v>
      </c>
    </row>
    <row r="1685" spans="2:8">
      <c r="B1685">
        <v>1537600</v>
      </c>
      <c r="D1685">
        <v>1683</v>
      </c>
      <c r="E1685" s="72">
        <f t="shared" si="53"/>
        <v>12211230.296296295</v>
      </c>
      <c r="F1685" s="71">
        <f t="shared" si="52"/>
        <v>7.9417470709523252</v>
      </c>
      <c r="H1685" s="38">
        <v>12211230</v>
      </c>
    </row>
    <row r="1686" spans="2:8">
      <c r="B1686">
        <v>1537600</v>
      </c>
      <c r="D1686">
        <v>1684</v>
      </c>
      <c r="E1686" s="72">
        <f t="shared" si="53"/>
        <v>12225783.074074073</v>
      </c>
      <c r="F1686" s="71">
        <f t="shared" si="52"/>
        <v>7.9512116766870919</v>
      </c>
      <c r="H1686" s="38">
        <v>12225783</v>
      </c>
    </row>
    <row r="1687" spans="2:8">
      <c r="B1687">
        <v>1537600</v>
      </c>
      <c r="D1687">
        <v>1685</v>
      </c>
      <c r="E1687" s="72">
        <f t="shared" si="53"/>
        <v>12240344.518518517</v>
      </c>
      <c r="F1687" s="71">
        <f t="shared" si="52"/>
        <v>7.960681918911626</v>
      </c>
      <c r="H1687" s="38">
        <v>12240344</v>
      </c>
    </row>
    <row r="1688" spans="2:8">
      <c r="B1688">
        <v>1537600</v>
      </c>
      <c r="D1688">
        <v>1686</v>
      </c>
      <c r="E1688" s="72">
        <f t="shared" si="53"/>
        <v>12254914.629629629</v>
      </c>
      <c r="F1688" s="71">
        <f t="shared" si="52"/>
        <v>7.9701577976259292</v>
      </c>
      <c r="H1688" s="38">
        <v>12254914</v>
      </c>
    </row>
    <row r="1689" spans="2:8">
      <c r="B1689">
        <v>1537600</v>
      </c>
      <c r="D1689">
        <v>1687</v>
      </c>
      <c r="E1689" s="72">
        <f t="shared" si="53"/>
        <v>12269493.407407407</v>
      </c>
      <c r="F1689" s="71">
        <f t="shared" si="52"/>
        <v>7.9796393128299989</v>
      </c>
      <c r="H1689" s="38">
        <v>12269493</v>
      </c>
    </row>
    <row r="1690" spans="2:8">
      <c r="B1690">
        <v>1537600</v>
      </c>
      <c r="D1690">
        <v>1688</v>
      </c>
      <c r="E1690" s="72">
        <f t="shared" si="53"/>
        <v>12284080.851851851</v>
      </c>
      <c r="F1690" s="71">
        <f t="shared" si="52"/>
        <v>7.989126464523836</v>
      </c>
      <c r="H1690" s="38">
        <v>12284080</v>
      </c>
    </row>
    <row r="1691" spans="2:8">
      <c r="B1691">
        <v>1537600</v>
      </c>
      <c r="D1691">
        <v>1689</v>
      </c>
      <c r="E1691" s="72">
        <f t="shared" si="53"/>
        <v>12298676.962962963</v>
      </c>
      <c r="F1691" s="71">
        <f t="shared" si="52"/>
        <v>7.9986192527074422</v>
      </c>
      <c r="H1691" s="38">
        <v>12298676</v>
      </c>
    </row>
    <row r="1692" spans="2:8">
      <c r="B1692">
        <v>1537600</v>
      </c>
      <c r="D1692">
        <v>1690</v>
      </c>
      <c r="E1692" s="72">
        <f t="shared" si="53"/>
        <v>12313281.740740741</v>
      </c>
      <c r="F1692" s="71">
        <f t="shared" si="52"/>
        <v>8.0081176773808149</v>
      </c>
      <c r="H1692" s="38">
        <v>12313281</v>
      </c>
    </row>
    <row r="1693" spans="2:8">
      <c r="B1693">
        <v>1537600</v>
      </c>
      <c r="D1693">
        <v>1691</v>
      </c>
      <c r="E1693" s="72">
        <f t="shared" si="53"/>
        <v>12327895.185185185</v>
      </c>
      <c r="F1693" s="71">
        <f t="shared" si="52"/>
        <v>8.017621738543955</v>
      </c>
      <c r="H1693" s="38">
        <v>12327895</v>
      </c>
    </row>
    <row r="1694" spans="2:8">
      <c r="B1694">
        <v>1537600</v>
      </c>
      <c r="D1694">
        <v>1692</v>
      </c>
      <c r="E1694" s="72">
        <f t="shared" si="53"/>
        <v>12342517.296296295</v>
      </c>
      <c r="F1694" s="71">
        <f t="shared" si="52"/>
        <v>8.0271314361968624</v>
      </c>
      <c r="H1694" s="38">
        <v>12342517</v>
      </c>
    </row>
    <row r="1695" spans="2:8">
      <c r="B1695">
        <v>1537600</v>
      </c>
      <c r="D1695">
        <v>1693</v>
      </c>
      <c r="E1695" s="72">
        <f t="shared" si="53"/>
        <v>12357148.074074073</v>
      </c>
      <c r="F1695" s="71">
        <f t="shared" si="52"/>
        <v>8.0366467703395372</v>
      </c>
      <c r="H1695" s="38">
        <v>12357148</v>
      </c>
    </row>
    <row r="1696" spans="2:8">
      <c r="B1696">
        <v>1537600</v>
      </c>
      <c r="D1696">
        <v>1694</v>
      </c>
      <c r="E1696" s="72">
        <f t="shared" si="53"/>
        <v>12371787.518518517</v>
      </c>
      <c r="F1696" s="71">
        <f t="shared" si="52"/>
        <v>8.0461677409719794</v>
      </c>
      <c r="H1696" s="38">
        <v>12371787</v>
      </c>
    </row>
    <row r="1697" spans="2:8">
      <c r="B1697">
        <v>1537600</v>
      </c>
      <c r="D1697">
        <v>1695</v>
      </c>
      <c r="E1697" s="72">
        <f t="shared" si="53"/>
        <v>12386435.629629629</v>
      </c>
      <c r="F1697" s="71">
        <f t="shared" si="52"/>
        <v>8.0556943480941907</v>
      </c>
      <c r="H1697" s="38">
        <v>12386435</v>
      </c>
    </row>
    <row r="1698" spans="2:8">
      <c r="B1698">
        <v>1537600</v>
      </c>
      <c r="D1698">
        <v>1696</v>
      </c>
      <c r="E1698" s="72">
        <f t="shared" si="53"/>
        <v>12401092.407407407</v>
      </c>
      <c r="F1698" s="71">
        <f t="shared" si="52"/>
        <v>8.0652265917061694</v>
      </c>
      <c r="H1698" s="38">
        <v>12401092</v>
      </c>
    </row>
    <row r="1699" spans="2:8">
      <c r="B1699">
        <v>1537600</v>
      </c>
      <c r="D1699">
        <v>1697</v>
      </c>
      <c r="E1699" s="72">
        <f t="shared" si="53"/>
        <v>12415757.851851851</v>
      </c>
      <c r="F1699" s="71">
        <f t="shared" si="52"/>
        <v>8.0747644718079155</v>
      </c>
      <c r="H1699" s="38">
        <v>12415757</v>
      </c>
    </row>
    <row r="1700" spans="2:8">
      <c r="B1700">
        <v>1537600</v>
      </c>
      <c r="D1700">
        <v>1698</v>
      </c>
      <c r="E1700" s="72">
        <f t="shared" si="53"/>
        <v>12430431.962962963</v>
      </c>
      <c r="F1700" s="71">
        <f t="shared" si="52"/>
        <v>8.0843079883994289</v>
      </c>
      <c r="H1700" s="38">
        <v>12430431</v>
      </c>
    </row>
    <row r="1701" spans="2:8">
      <c r="B1701">
        <v>1537600</v>
      </c>
      <c r="D1701">
        <v>1699</v>
      </c>
      <c r="E1701" s="72">
        <f t="shared" si="53"/>
        <v>12445114.740740741</v>
      </c>
      <c r="F1701" s="71">
        <f t="shared" si="52"/>
        <v>8.0938571414807114</v>
      </c>
      <c r="H1701" s="38">
        <v>12445114</v>
      </c>
    </row>
    <row r="1702" spans="2:8">
      <c r="B1702">
        <v>1537600</v>
      </c>
      <c r="D1702" s="67">
        <v>1700</v>
      </c>
      <c r="E1702" s="72">
        <f t="shared" si="53"/>
        <v>12459806.185185185</v>
      </c>
      <c r="F1702" s="71">
        <f t="shared" si="52"/>
        <v>8.1034119310517596</v>
      </c>
      <c r="H1702" s="38">
        <v>12459806</v>
      </c>
    </row>
    <row r="1703" spans="2:8">
      <c r="B1703">
        <v>1537600</v>
      </c>
      <c r="D1703">
        <v>1701</v>
      </c>
      <c r="E1703" s="72">
        <f t="shared" si="53"/>
        <v>12474506.296296295</v>
      </c>
      <c r="F1703" s="71">
        <f t="shared" si="52"/>
        <v>8.1129723571125751</v>
      </c>
      <c r="H1703" s="38">
        <v>12474506</v>
      </c>
    </row>
    <row r="1704" spans="2:8">
      <c r="B1704">
        <v>1537600</v>
      </c>
      <c r="D1704">
        <v>1702</v>
      </c>
      <c r="E1704" s="72">
        <f t="shared" si="53"/>
        <v>12489215.074074073</v>
      </c>
      <c r="F1704" s="71">
        <f t="shared" si="52"/>
        <v>8.122538419663158</v>
      </c>
      <c r="H1704" s="38">
        <v>12489215</v>
      </c>
    </row>
    <row r="1705" spans="2:8">
      <c r="B1705">
        <v>1537600</v>
      </c>
      <c r="D1705">
        <v>1703</v>
      </c>
      <c r="E1705" s="72">
        <f t="shared" si="53"/>
        <v>12503932.518518517</v>
      </c>
      <c r="F1705" s="71">
        <f t="shared" si="52"/>
        <v>8.1321101187035101</v>
      </c>
      <c r="H1705" s="38">
        <v>12503932</v>
      </c>
    </row>
    <row r="1706" spans="2:8">
      <c r="B1706">
        <v>1537600</v>
      </c>
      <c r="D1706">
        <v>1704</v>
      </c>
      <c r="E1706" s="72">
        <f t="shared" si="53"/>
        <v>12518658.629629629</v>
      </c>
      <c r="F1706" s="71">
        <f t="shared" si="52"/>
        <v>8.1416874542336295</v>
      </c>
      <c r="H1706" s="38">
        <v>12518658</v>
      </c>
    </row>
    <row r="1707" spans="2:8">
      <c r="B1707">
        <v>1537600</v>
      </c>
      <c r="D1707">
        <v>1705</v>
      </c>
      <c r="E1707" s="72">
        <f t="shared" si="53"/>
        <v>12533393.407407407</v>
      </c>
      <c r="F1707" s="71">
        <f t="shared" si="52"/>
        <v>8.1512704262535163</v>
      </c>
      <c r="H1707" s="38">
        <v>12533393</v>
      </c>
    </row>
    <row r="1708" spans="2:8">
      <c r="B1708">
        <v>1537600</v>
      </c>
      <c r="D1708">
        <v>1706</v>
      </c>
      <c r="E1708" s="72">
        <f t="shared" si="53"/>
        <v>12548136.851851851</v>
      </c>
      <c r="F1708" s="71">
        <f t="shared" si="52"/>
        <v>8.1608590347631704</v>
      </c>
      <c r="H1708" s="38">
        <v>12548136</v>
      </c>
    </row>
    <row r="1709" spans="2:8">
      <c r="B1709">
        <v>1537600</v>
      </c>
      <c r="D1709">
        <v>1707</v>
      </c>
      <c r="E1709" s="72">
        <f t="shared" si="53"/>
        <v>12562888.962962963</v>
      </c>
      <c r="F1709" s="71">
        <f t="shared" si="52"/>
        <v>8.1704532797625919</v>
      </c>
      <c r="H1709" s="38">
        <v>12562888</v>
      </c>
    </row>
    <row r="1710" spans="2:8">
      <c r="B1710">
        <v>1537600</v>
      </c>
      <c r="D1710">
        <v>1708</v>
      </c>
      <c r="E1710" s="72">
        <f t="shared" si="53"/>
        <v>12577649.740740741</v>
      </c>
      <c r="F1710" s="71">
        <f t="shared" si="52"/>
        <v>8.1800531612517826</v>
      </c>
      <c r="H1710" s="38">
        <v>12577649</v>
      </c>
    </row>
    <row r="1711" spans="2:8">
      <c r="B1711">
        <v>1537600</v>
      </c>
      <c r="D1711">
        <v>1709</v>
      </c>
      <c r="E1711" s="72">
        <f t="shared" si="53"/>
        <v>12592419.185185185</v>
      </c>
      <c r="F1711" s="71">
        <f t="shared" si="52"/>
        <v>8.1896586792307389</v>
      </c>
      <c r="H1711" s="38">
        <v>12592419</v>
      </c>
    </row>
    <row r="1712" spans="2:8">
      <c r="B1712">
        <v>1537600</v>
      </c>
      <c r="D1712">
        <v>1710</v>
      </c>
      <c r="E1712" s="72">
        <f t="shared" si="53"/>
        <v>12607197.296296295</v>
      </c>
      <c r="F1712" s="71">
        <f t="shared" si="52"/>
        <v>8.1992698336994625</v>
      </c>
      <c r="H1712" s="38">
        <v>12607197</v>
      </c>
    </row>
    <row r="1713" spans="2:8">
      <c r="B1713">
        <v>1537600</v>
      </c>
      <c r="D1713">
        <v>1711</v>
      </c>
      <c r="E1713" s="72">
        <f t="shared" si="53"/>
        <v>12621984.074074073</v>
      </c>
      <c r="F1713" s="71">
        <f t="shared" si="52"/>
        <v>8.2088866246579553</v>
      </c>
      <c r="H1713" s="38">
        <v>12621984</v>
      </c>
    </row>
    <row r="1714" spans="2:8">
      <c r="B1714">
        <v>1537600</v>
      </c>
      <c r="D1714">
        <v>1712</v>
      </c>
      <c r="E1714" s="72">
        <f t="shared" si="53"/>
        <v>12636779.518518517</v>
      </c>
      <c r="F1714" s="71">
        <f t="shared" si="52"/>
        <v>8.2185090521062154</v>
      </c>
      <c r="H1714" s="38">
        <v>12636779</v>
      </c>
    </row>
    <row r="1715" spans="2:8">
      <c r="B1715">
        <v>1537600</v>
      </c>
      <c r="D1715">
        <v>1713</v>
      </c>
      <c r="E1715" s="72">
        <f t="shared" si="53"/>
        <v>12651583.629629629</v>
      </c>
      <c r="F1715" s="71">
        <f t="shared" si="52"/>
        <v>8.2281371160442429</v>
      </c>
      <c r="H1715" s="38">
        <v>12651583</v>
      </c>
    </row>
    <row r="1716" spans="2:8">
      <c r="B1716">
        <v>1537600</v>
      </c>
      <c r="D1716">
        <v>1714</v>
      </c>
      <c r="E1716" s="72">
        <f t="shared" si="53"/>
        <v>12666396.407407407</v>
      </c>
      <c r="F1716" s="71">
        <f t="shared" si="52"/>
        <v>8.2377708164720396</v>
      </c>
      <c r="H1716" s="38">
        <v>12666396</v>
      </c>
    </row>
    <row r="1717" spans="2:8">
      <c r="B1717">
        <v>1537600</v>
      </c>
      <c r="D1717">
        <v>1715</v>
      </c>
      <c r="E1717" s="72">
        <f t="shared" si="53"/>
        <v>12681217.851851851</v>
      </c>
      <c r="F1717" s="71">
        <f t="shared" si="52"/>
        <v>8.2474101533896018</v>
      </c>
      <c r="H1717" s="38">
        <v>12681217</v>
      </c>
    </row>
    <row r="1718" spans="2:8">
      <c r="B1718">
        <v>1537600</v>
      </c>
      <c r="D1718">
        <v>1716</v>
      </c>
      <c r="E1718" s="72">
        <f t="shared" si="53"/>
        <v>12696047.962962963</v>
      </c>
      <c r="F1718" s="71">
        <f t="shared" si="52"/>
        <v>8.2570551267969314</v>
      </c>
      <c r="H1718" s="38">
        <v>12696047</v>
      </c>
    </row>
    <row r="1719" spans="2:8">
      <c r="B1719">
        <v>1537600</v>
      </c>
      <c r="D1719">
        <v>1717</v>
      </c>
      <c r="E1719" s="72">
        <f t="shared" si="53"/>
        <v>12710886.740740741</v>
      </c>
      <c r="F1719" s="71">
        <f t="shared" si="52"/>
        <v>8.2667057366940302</v>
      </c>
      <c r="H1719" s="38">
        <v>12710886</v>
      </c>
    </row>
    <row r="1720" spans="2:8">
      <c r="B1720">
        <v>1537600</v>
      </c>
      <c r="D1720">
        <v>1718</v>
      </c>
      <c r="E1720" s="72">
        <f t="shared" si="53"/>
        <v>12725734.185185185</v>
      </c>
      <c r="F1720" s="71">
        <f t="shared" si="52"/>
        <v>8.2763619830808945</v>
      </c>
      <c r="H1720" s="38">
        <v>12725734</v>
      </c>
    </row>
    <row r="1721" spans="2:8">
      <c r="B1721">
        <v>1537600</v>
      </c>
      <c r="D1721">
        <v>1719</v>
      </c>
      <c r="E1721" s="72">
        <f t="shared" si="53"/>
        <v>12740590.296296295</v>
      </c>
      <c r="F1721" s="71">
        <f t="shared" si="52"/>
        <v>8.286023865957528</v>
      </c>
      <c r="H1721" s="38">
        <v>12740590</v>
      </c>
    </row>
    <row r="1722" spans="2:8">
      <c r="B1722">
        <v>1537600</v>
      </c>
      <c r="D1722">
        <v>1720</v>
      </c>
      <c r="E1722" s="72">
        <f t="shared" si="53"/>
        <v>12755455.074074073</v>
      </c>
      <c r="F1722" s="71">
        <f t="shared" si="52"/>
        <v>8.2956913853239289</v>
      </c>
      <c r="H1722" s="38">
        <v>12755455</v>
      </c>
    </row>
    <row r="1723" spans="2:8">
      <c r="B1723">
        <v>1537600</v>
      </c>
      <c r="D1723">
        <v>1721</v>
      </c>
      <c r="E1723" s="72">
        <f t="shared" si="53"/>
        <v>12770328.518518517</v>
      </c>
      <c r="F1723" s="71">
        <f t="shared" si="52"/>
        <v>8.3053645411800971</v>
      </c>
      <c r="H1723" s="38">
        <v>12770328</v>
      </c>
    </row>
    <row r="1724" spans="2:8">
      <c r="B1724">
        <v>1537600</v>
      </c>
      <c r="D1724">
        <v>1722</v>
      </c>
      <c r="E1724" s="72">
        <f t="shared" si="53"/>
        <v>12785210.629629629</v>
      </c>
      <c r="F1724" s="71">
        <f t="shared" si="52"/>
        <v>8.3150433335260328</v>
      </c>
      <c r="H1724" s="38">
        <v>12785210</v>
      </c>
    </row>
    <row r="1725" spans="2:8">
      <c r="B1725">
        <v>1537600</v>
      </c>
      <c r="D1725">
        <v>1723</v>
      </c>
      <c r="E1725" s="72">
        <f t="shared" si="53"/>
        <v>12800101.407407407</v>
      </c>
      <c r="F1725" s="71">
        <f t="shared" si="52"/>
        <v>8.3247277623617375</v>
      </c>
      <c r="H1725" s="38">
        <v>12800101</v>
      </c>
    </row>
    <row r="1726" spans="2:8">
      <c r="B1726">
        <v>1537600</v>
      </c>
      <c r="D1726">
        <v>1724</v>
      </c>
      <c r="E1726" s="72">
        <f t="shared" si="53"/>
        <v>12815000.851851851</v>
      </c>
      <c r="F1726" s="71">
        <f t="shared" si="52"/>
        <v>8.3344178276872078</v>
      </c>
      <c r="H1726" s="38">
        <v>12815000</v>
      </c>
    </row>
    <row r="1727" spans="2:8">
      <c r="B1727">
        <v>1537600</v>
      </c>
      <c r="D1727">
        <v>1725</v>
      </c>
      <c r="E1727" s="72">
        <f t="shared" si="53"/>
        <v>12829908.962962963</v>
      </c>
      <c r="F1727" s="71">
        <f t="shared" si="52"/>
        <v>8.3441135295024473</v>
      </c>
      <c r="H1727" s="38">
        <v>12829908</v>
      </c>
    </row>
    <row r="1728" spans="2:8">
      <c r="B1728">
        <v>1537600</v>
      </c>
      <c r="D1728">
        <v>1726</v>
      </c>
      <c r="E1728" s="72">
        <f t="shared" si="53"/>
        <v>12844825.740740741</v>
      </c>
      <c r="F1728" s="71">
        <f t="shared" si="52"/>
        <v>8.3538148678074542</v>
      </c>
      <c r="H1728" s="38">
        <v>12844825</v>
      </c>
    </row>
    <row r="1729" spans="2:8">
      <c r="B1729">
        <v>1537600</v>
      </c>
      <c r="D1729">
        <v>1727</v>
      </c>
      <c r="E1729" s="72">
        <f t="shared" si="53"/>
        <v>12859751.185185185</v>
      </c>
      <c r="F1729" s="71">
        <f t="shared" si="52"/>
        <v>8.3635218426022266</v>
      </c>
      <c r="H1729" s="38">
        <v>12859751</v>
      </c>
    </row>
    <row r="1730" spans="2:8">
      <c r="B1730">
        <v>1537600</v>
      </c>
      <c r="D1730">
        <v>1728</v>
      </c>
      <c r="E1730" s="72">
        <f t="shared" si="53"/>
        <v>12874685.296296295</v>
      </c>
      <c r="F1730" s="71">
        <f t="shared" si="52"/>
        <v>8.3732344538867682</v>
      </c>
      <c r="H1730" s="38">
        <v>12874685</v>
      </c>
    </row>
    <row r="1731" spans="2:8">
      <c r="B1731">
        <v>1537600</v>
      </c>
      <c r="D1731">
        <v>1729</v>
      </c>
      <c r="E1731" s="72">
        <f t="shared" si="53"/>
        <v>12889628.074074073</v>
      </c>
      <c r="F1731" s="71">
        <f t="shared" ref="F1731:F1794" si="54">E1731/B1730</f>
        <v>8.3829527016610772</v>
      </c>
      <c r="H1731" s="38">
        <v>12889628</v>
      </c>
    </row>
    <row r="1732" spans="2:8">
      <c r="B1732">
        <v>1537600</v>
      </c>
      <c r="D1732">
        <v>1730</v>
      </c>
      <c r="E1732" s="72">
        <f t="shared" ref="E1732:E1795" si="55">40+(D1731*D1731)+(E1731/1.3)</f>
        <v>12904579.518518517</v>
      </c>
      <c r="F1732" s="71">
        <f t="shared" si="54"/>
        <v>8.3926765859251535</v>
      </c>
      <c r="H1732" s="38">
        <v>12904579</v>
      </c>
    </row>
    <row r="1733" spans="2:8">
      <c r="B1733">
        <v>1537600</v>
      </c>
      <c r="D1733">
        <v>1731</v>
      </c>
      <c r="E1733" s="72">
        <f t="shared" si="55"/>
        <v>12919539.629629629</v>
      </c>
      <c r="F1733" s="71">
        <f t="shared" si="54"/>
        <v>8.402406106678999</v>
      </c>
      <c r="H1733" s="38">
        <v>12919539</v>
      </c>
    </row>
    <row r="1734" spans="2:8">
      <c r="B1734">
        <v>1537600</v>
      </c>
      <c r="D1734">
        <v>1732</v>
      </c>
      <c r="E1734" s="72">
        <f t="shared" si="55"/>
        <v>12934508.407407407</v>
      </c>
      <c r="F1734" s="71">
        <f t="shared" si="54"/>
        <v>8.4121412639226119</v>
      </c>
      <c r="H1734" s="38">
        <v>12934508</v>
      </c>
    </row>
    <row r="1735" spans="2:8">
      <c r="B1735">
        <v>1537600</v>
      </c>
      <c r="D1735">
        <v>1733</v>
      </c>
      <c r="E1735" s="72">
        <f t="shared" si="55"/>
        <v>12949485.851851851</v>
      </c>
      <c r="F1735" s="71">
        <f t="shared" si="54"/>
        <v>8.4218820576559903</v>
      </c>
      <c r="H1735" s="38">
        <v>12949485</v>
      </c>
    </row>
    <row r="1736" spans="2:8">
      <c r="B1736">
        <v>1537600</v>
      </c>
      <c r="D1736">
        <v>1734</v>
      </c>
      <c r="E1736" s="72">
        <f t="shared" si="55"/>
        <v>12964471.962962963</v>
      </c>
      <c r="F1736" s="71">
        <f t="shared" si="54"/>
        <v>8.4316284878791379</v>
      </c>
      <c r="H1736" s="38">
        <v>12964471</v>
      </c>
    </row>
    <row r="1737" spans="2:8">
      <c r="B1737">
        <v>1537600</v>
      </c>
      <c r="D1737">
        <v>1735</v>
      </c>
      <c r="E1737" s="72">
        <f t="shared" si="55"/>
        <v>12979466.740740741</v>
      </c>
      <c r="F1737" s="71">
        <f t="shared" si="54"/>
        <v>8.4413805545920528</v>
      </c>
      <c r="H1737" s="38">
        <v>12979466</v>
      </c>
    </row>
    <row r="1738" spans="2:8">
      <c r="B1738">
        <v>1537600</v>
      </c>
      <c r="D1738">
        <v>1736</v>
      </c>
      <c r="E1738" s="72">
        <f t="shared" si="55"/>
        <v>12994470.185185185</v>
      </c>
      <c r="F1738" s="71">
        <f t="shared" si="54"/>
        <v>8.4511382577947352</v>
      </c>
      <c r="H1738" s="38">
        <v>12994470</v>
      </c>
    </row>
    <row r="1739" spans="2:8">
      <c r="B1739">
        <v>1537600</v>
      </c>
      <c r="D1739">
        <v>1737</v>
      </c>
      <c r="E1739" s="72">
        <f t="shared" si="55"/>
        <v>13009482.296296295</v>
      </c>
      <c r="F1739" s="71">
        <f t="shared" si="54"/>
        <v>8.4609015974871848</v>
      </c>
      <c r="H1739" s="38">
        <v>13009482</v>
      </c>
    </row>
    <row r="1740" spans="2:8">
      <c r="B1740">
        <v>1537600</v>
      </c>
      <c r="D1740">
        <v>1738</v>
      </c>
      <c r="E1740" s="72">
        <f t="shared" si="55"/>
        <v>13024503.074074073</v>
      </c>
      <c r="F1740" s="71">
        <f t="shared" si="54"/>
        <v>8.4706705736694019</v>
      </c>
      <c r="H1740" s="38">
        <v>13024503</v>
      </c>
    </row>
    <row r="1741" spans="2:8">
      <c r="B1741">
        <v>1537600</v>
      </c>
      <c r="D1741">
        <v>1739</v>
      </c>
      <c r="E1741" s="72">
        <f t="shared" si="55"/>
        <v>13039532.518518517</v>
      </c>
      <c r="F1741" s="71">
        <f t="shared" si="54"/>
        <v>8.4804451863413863</v>
      </c>
      <c r="H1741" s="38">
        <v>13039532</v>
      </c>
    </row>
    <row r="1742" spans="2:8">
      <c r="B1742">
        <v>1537600</v>
      </c>
      <c r="D1742" s="67">
        <v>1740</v>
      </c>
      <c r="E1742" s="72">
        <f t="shared" si="55"/>
        <v>13054570.629629629</v>
      </c>
      <c r="F1742" s="71">
        <f t="shared" si="54"/>
        <v>8.4902254355031399</v>
      </c>
      <c r="H1742" s="38">
        <v>13054570</v>
      </c>
    </row>
    <row r="1743" spans="2:8">
      <c r="B1743">
        <v>1537600</v>
      </c>
      <c r="D1743">
        <v>1741</v>
      </c>
      <c r="E1743" s="72">
        <f t="shared" si="55"/>
        <v>13069617.407407407</v>
      </c>
      <c r="F1743" s="71">
        <f t="shared" si="54"/>
        <v>8.5000113211546608</v>
      </c>
      <c r="H1743" s="38">
        <v>13069617</v>
      </c>
    </row>
    <row r="1744" spans="2:8">
      <c r="B1744">
        <v>1537600</v>
      </c>
      <c r="D1744">
        <v>1742</v>
      </c>
      <c r="E1744" s="72">
        <f t="shared" si="55"/>
        <v>13084672.851851851</v>
      </c>
      <c r="F1744" s="71">
        <f t="shared" si="54"/>
        <v>8.5098028432959492</v>
      </c>
      <c r="H1744" s="38">
        <v>13084672</v>
      </c>
    </row>
    <row r="1745" spans="2:8">
      <c r="B1745">
        <v>1537600</v>
      </c>
      <c r="D1745">
        <v>1743</v>
      </c>
      <c r="E1745" s="72">
        <f t="shared" si="55"/>
        <v>13099736.962962963</v>
      </c>
      <c r="F1745" s="71">
        <f t="shared" si="54"/>
        <v>8.5196000019270048</v>
      </c>
      <c r="H1745" s="38">
        <v>13099736</v>
      </c>
    </row>
    <row r="1746" spans="2:8">
      <c r="B1746">
        <v>1537600</v>
      </c>
      <c r="D1746">
        <v>1744</v>
      </c>
      <c r="E1746" s="72">
        <f t="shared" si="55"/>
        <v>13114809.740740741</v>
      </c>
      <c r="F1746" s="71">
        <f t="shared" si="54"/>
        <v>8.5294027970478279</v>
      </c>
      <c r="H1746" s="38">
        <v>13114809</v>
      </c>
    </row>
    <row r="1747" spans="2:8">
      <c r="B1747">
        <v>1537600</v>
      </c>
      <c r="D1747">
        <v>1745</v>
      </c>
      <c r="E1747" s="72">
        <f t="shared" si="55"/>
        <v>13129891.185185185</v>
      </c>
      <c r="F1747" s="71">
        <f t="shared" si="54"/>
        <v>8.5392112286584183</v>
      </c>
      <c r="H1747" s="38">
        <v>13129891</v>
      </c>
    </row>
    <row r="1748" spans="2:8">
      <c r="B1748">
        <v>1537600</v>
      </c>
      <c r="D1748">
        <v>1746</v>
      </c>
      <c r="E1748" s="72">
        <f t="shared" si="55"/>
        <v>13144981.296296295</v>
      </c>
      <c r="F1748" s="71">
        <f t="shared" si="54"/>
        <v>8.5490252967587761</v>
      </c>
      <c r="H1748" s="38">
        <v>13144981</v>
      </c>
    </row>
    <row r="1749" spans="2:8">
      <c r="B1749">
        <v>1537600</v>
      </c>
      <c r="D1749">
        <v>1747</v>
      </c>
      <c r="E1749" s="72">
        <f t="shared" si="55"/>
        <v>13160080.074074073</v>
      </c>
      <c r="F1749" s="71">
        <f t="shared" si="54"/>
        <v>8.558845001348903</v>
      </c>
      <c r="H1749" s="38">
        <v>13160080</v>
      </c>
    </row>
    <row r="1750" spans="2:8">
      <c r="B1750">
        <v>1537600</v>
      </c>
      <c r="D1750">
        <v>1748</v>
      </c>
      <c r="E1750" s="72">
        <f t="shared" si="55"/>
        <v>13175187.518518517</v>
      </c>
      <c r="F1750" s="71">
        <f t="shared" si="54"/>
        <v>8.5686703424287955</v>
      </c>
      <c r="H1750" s="38">
        <v>13175187</v>
      </c>
    </row>
    <row r="1751" spans="2:8">
      <c r="B1751">
        <v>1537600</v>
      </c>
      <c r="D1751">
        <v>1749</v>
      </c>
      <c r="E1751" s="72">
        <f t="shared" si="55"/>
        <v>13190303.629629629</v>
      </c>
      <c r="F1751" s="71">
        <f t="shared" si="54"/>
        <v>8.5785013199984572</v>
      </c>
      <c r="H1751" s="38">
        <v>13190303</v>
      </c>
    </row>
    <row r="1752" spans="2:8">
      <c r="B1752">
        <v>1537600</v>
      </c>
      <c r="D1752">
        <v>1750</v>
      </c>
      <c r="E1752" s="72">
        <f t="shared" si="55"/>
        <v>13205428.407407407</v>
      </c>
      <c r="F1752" s="71">
        <f t="shared" si="54"/>
        <v>8.5883379340578863</v>
      </c>
      <c r="H1752" s="38">
        <v>13205428</v>
      </c>
    </row>
    <row r="1753" spans="2:8">
      <c r="B1753">
        <v>1537600</v>
      </c>
      <c r="D1753">
        <v>1751</v>
      </c>
      <c r="E1753" s="72">
        <f t="shared" si="55"/>
        <v>13220561.851851851</v>
      </c>
      <c r="F1753" s="71">
        <f t="shared" si="54"/>
        <v>8.5981801846070827</v>
      </c>
      <c r="H1753" s="38">
        <v>13220561</v>
      </c>
    </row>
    <row r="1754" spans="2:8">
      <c r="B1754">
        <v>1537600</v>
      </c>
      <c r="D1754">
        <v>1752</v>
      </c>
      <c r="E1754" s="72">
        <f t="shared" si="55"/>
        <v>13235703.962962963</v>
      </c>
      <c r="F1754" s="71">
        <f t="shared" si="54"/>
        <v>8.6080280716460482</v>
      </c>
      <c r="H1754" s="38">
        <v>13235703</v>
      </c>
    </row>
    <row r="1755" spans="2:8">
      <c r="B1755">
        <v>1537600</v>
      </c>
      <c r="D1755">
        <v>1753</v>
      </c>
      <c r="E1755" s="72">
        <f t="shared" si="55"/>
        <v>13250854.740740741</v>
      </c>
      <c r="F1755" s="71">
        <f t="shared" si="54"/>
        <v>8.6178815951747794</v>
      </c>
      <c r="H1755" s="38">
        <v>13250854</v>
      </c>
    </row>
    <row r="1756" spans="2:8">
      <c r="B1756">
        <v>1537600</v>
      </c>
      <c r="D1756">
        <v>1754</v>
      </c>
      <c r="E1756" s="72">
        <f t="shared" si="55"/>
        <v>13266014.185185185</v>
      </c>
      <c r="F1756" s="71">
        <f t="shared" si="54"/>
        <v>8.6277407551932779</v>
      </c>
      <c r="H1756" s="38">
        <v>13266014</v>
      </c>
    </row>
    <row r="1757" spans="2:8">
      <c r="B1757">
        <v>1537600</v>
      </c>
      <c r="D1757">
        <v>1755</v>
      </c>
      <c r="E1757" s="72">
        <f t="shared" si="55"/>
        <v>13281182.296296295</v>
      </c>
      <c r="F1757" s="71">
        <f t="shared" si="54"/>
        <v>8.6376055517015438</v>
      </c>
      <c r="H1757" s="38">
        <v>13281182</v>
      </c>
    </row>
    <row r="1758" spans="2:8">
      <c r="B1758">
        <v>1537600</v>
      </c>
      <c r="D1758">
        <v>1756</v>
      </c>
      <c r="E1758" s="72">
        <f t="shared" si="55"/>
        <v>13296359.074074073</v>
      </c>
      <c r="F1758" s="71">
        <f t="shared" si="54"/>
        <v>8.6474759846995788</v>
      </c>
      <c r="H1758" s="38">
        <v>13296359</v>
      </c>
    </row>
    <row r="1759" spans="2:8">
      <c r="B1759">
        <v>1537600</v>
      </c>
      <c r="D1759">
        <v>1757</v>
      </c>
      <c r="E1759" s="72">
        <f t="shared" si="55"/>
        <v>13311544.518518517</v>
      </c>
      <c r="F1759" s="71">
        <f t="shared" si="54"/>
        <v>8.6573520541873812</v>
      </c>
      <c r="H1759" s="38">
        <v>13311544</v>
      </c>
    </row>
    <row r="1760" spans="2:8">
      <c r="B1760">
        <v>1537600</v>
      </c>
      <c r="D1760">
        <v>1758</v>
      </c>
      <c r="E1760" s="72">
        <f t="shared" si="55"/>
        <v>13326738.629629629</v>
      </c>
      <c r="F1760" s="71">
        <f t="shared" si="54"/>
        <v>8.667233760164951</v>
      </c>
      <c r="H1760" s="38">
        <v>13326738</v>
      </c>
    </row>
    <row r="1761" spans="2:8">
      <c r="B1761">
        <v>1537600</v>
      </c>
      <c r="D1761">
        <v>1759</v>
      </c>
      <c r="E1761" s="72">
        <f t="shared" si="55"/>
        <v>13341941.407407407</v>
      </c>
      <c r="F1761" s="71">
        <f t="shared" si="54"/>
        <v>8.6771211026322881</v>
      </c>
      <c r="H1761" s="38">
        <v>13341941</v>
      </c>
    </row>
    <row r="1762" spans="2:8">
      <c r="B1762">
        <v>1537600</v>
      </c>
      <c r="D1762">
        <v>1760</v>
      </c>
      <c r="E1762" s="72">
        <f t="shared" si="55"/>
        <v>13357152.851851851</v>
      </c>
      <c r="F1762" s="71">
        <f t="shared" si="54"/>
        <v>8.6870140815893926</v>
      </c>
      <c r="H1762" s="38">
        <v>13357152</v>
      </c>
    </row>
    <row r="1763" spans="2:8">
      <c r="B1763">
        <v>1537600</v>
      </c>
      <c r="D1763">
        <v>1761</v>
      </c>
      <c r="E1763" s="72">
        <f t="shared" si="55"/>
        <v>13372372.962962963</v>
      </c>
      <c r="F1763" s="71">
        <f t="shared" si="54"/>
        <v>8.6969126970362662</v>
      </c>
      <c r="H1763" s="38">
        <v>13372372</v>
      </c>
    </row>
    <row r="1764" spans="2:8">
      <c r="B1764">
        <v>1537600</v>
      </c>
      <c r="D1764">
        <v>1762</v>
      </c>
      <c r="E1764" s="72">
        <f t="shared" si="55"/>
        <v>13387601.740740741</v>
      </c>
      <c r="F1764" s="71">
        <f t="shared" si="54"/>
        <v>8.7068169489729055</v>
      </c>
      <c r="H1764" s="38">
        <v>13387601</v>
      </c>
    </row>
    <row r="1765" spans="2:8">
      <c r="B1765">
        <v>1537600</v>
      </c>
      <c r="D1765">
        <v>1763</v>
      </c>
      <c r="E1765" s="72">
        <f t="shared" si="55"/>
        <v>13402839.185185185</v>
      </c>
      <c r="F1765" s="71">
        <f t="shared" si="54"/>
        <v>8.7167268373993139</v>
      </c>
      <c r="H1765" s="38">
        <v>13402839</v>
      </c>
    </row>
    <row r="1766" spans="2:8">
      <c r="B1766">
        <v>1537600</v>
      </c>
      <c r="D1766">
        <v>1764</v>
      </c>
      <c r="E1766" s="72">
        <f t="shared" si="55"/>
        <v>13418085.296296295</v>
      </c>
      <c r="F1766" s="71">
        <f t="shared" si="54"/>
        <v>8.7266423623154878</v>
      </c>
      <c r="H1766" s="38">
        <v>13418085</v>
      </c>
    </row>
    <row r="1767" spans="2:8">
      <c r="B1767">
        <v>1537600</v>
      </c>
      <c r="D1767">
        <v>1765</v>
      </c>
      <c r="E1767" s="72">
        <f t="shared" si="55"/>
        <v>13433340.074074073</v>
      </c>
      <c r="F1767" s="71">
        <f t="shared" si="54"/>
        <v>8.736563523721431</v>
      </c>
      <c r="H1767" s="38">
        <v>13433340</v>
      </c>
    </row>
    <row r="1768" spans="2:8">
      <c r="B1768">
        <v>1537600</v>
      </c>
      <c r="D1768">
        <v>1766</v>
      </c>
      <c r="E1768" s="72">
        <f t="shared" si="55"/>
        <v>13448603.518518517</v>
      </c>
      <c r="F1768" s="71">
        <f t="shared" si="54"/>
        <v>8.7464903216171415</v>
      </c>
      <c r="H1768" s="38">
        <v>13448603</v>
      </c>
    </row>
    <row r="1769" spans="2:8">
      <c r="B1769">
        <v>1537600</v>
      </c>
      <c r="D1769">
        <v>1767</v>
      </c>
      <c r="E1769" s="72">
        <f t="shared" si="55"/>
        <v>13463875.629629629</v>
      </c>
      <c r="F1769" s="71">
        <f t="shared" si="54"/>
        <v>8.7564227560026193</v>
      </c>
      <c r="H1769" s="38">
        <v>13463875</v>
      </c>
    </row>
    <row r="1770" spans="2:8">
      <c r="B1770">
        <v>1537600</v>
      </c>
      <c r="D1770">
        <v>1768</v>
      </c>
      <c r="E1770" s="72">
        <f t="shared" si="55"/>
        <v>13479156.407407407</v>
      </c>
      <c r="F1770" s="71">
        <f t="shared" si="54"/>
        <v>8.7663608268778663</v>
      </c>
      <c r="H1770" s="38">
        <v>13479156</v>
      </c>
    </row>
    <row r="1771" spans="2:8">
      <c r="B1771">
        <v>1537600</v>
      </c>
      <c r="D1771">
        <v>1769</v>
      </c>
      <c r="E1771" s="72">
        <f t="shared" si="55"/>
        <v>13494445.851851851</v>
      </c>
      <c r="F1771" s="71">
        <f t="shared" si="54"/>
        <v>8.7763045342428789</v>
      </c>
      <c r="H1771" s="38">
        <v>13494445</v>
      </c>
    </row>
    <row r="1772" spans="2:8">
      <c r="B1772">
        <v>1537600</v>
      </c>
      <c r="D1772">
        <v>1770</v>
      </c>
      <c r="E1772" s="72">
        <f t="shared" si="55"/>
        <v>13509743.962962963</v>
      </c>
      <c r="F1772" s="71">
        <f t="shared" si="54"/>
        <v>8.7862538780976607</v>
      </c>
      <c r="H1772" s="38">
        <v>13509743</v>
      </c>
    </row>
    <row r="1773" spans="2:8">
      <c r="B1773">
        <v>1537600</v>
      </c>
      <c r="D1773">
        <v>1771</v>
      </c>
      <c r="E1773" s="72">
        <f t="shared" si="55"/>
        <v>13525050.740740741</v>
      </c>
      <c r="F1773" s="71">
        <f t="shared" si="54"/>
        <v>8.7962088584422098</v>
      </c>
      <c r="H1773" s="38">
        <v>13525050</v>
      </c>
    </row>
    <row r="1774" spans="2:8">
      <c r="B1774">
        <v>1537600</v>
      </c>
      <c r="D1774">
        <v>1772</v>
      </c>
      <c r="E1774" s="72">
        <f t="shared" si="55"/>
        <v>13540366.185185185</v>
      </c>
      <c r="F1774" s="71">
        <f t="shared" si="54"/>
        <v>8.8061694752765245</v>
      </c>
      <c r="H1774" s="38">
        <v>13540366</v>
      </c>
    </row>
    <row r="1775" spans="2:8">
      <c r="B1775">
        <v>1537600</v>
      </c>
      <c r="D1775">
        <v>1773</v>
      </c>
      <c r="E1775" s="72">
        <f t="shared" si="55"/>
        <v>13555690.296296295</v>
      </c>
      <c r="F1775" s="71">
        <f t="shared" si="54"/>
        <v>8.8161357286006083</v>
      </c>
      <c r="H1775" s="38">
        <v>13555690</v>
      </c>
    </row>
    <row r="1776" spans="2:8">
      <c r="B1776">
        <v>1537600</v>
      </c>
      <c r="D1776">
        <v>1774</v>
      </c>
      <c r="E1776" s="72">
        <f t="shared" si="55"/>
        <v>13571023.074074073</v>
      </c>
      <c r="F1776" s="71">
        <f t="shared" si="54"/>
        <v>8.8261076184144596</v>
      </c>
      <c r="H1776" s="38">
        <v>13571023</v>
      </c>
    </row>
    <row r="1777" spans="2:8">
      <c r="B1777">
        <v>1537600</v>
      </c>
      <c r="D1777">
        <v>1775</v>
      </c>
      <c r="E1777" s="72">
        <f t="shared" si="55"/>
        <v>13586364.518518517</v>
      </c>
      <c r="F1777" s="71">
        <f t="shared" si="54"/>
        <v>8.8360851447180782</v>
      </c>
      <c r="H1777" s="38">
        <v>13586364</v>
      </c>
    </row>
    <row r="1778" spans="2:8">
      <c r="B1778">
        <v>1537600</v>
      </c>
      <c r="D1778">
        <v>1776</v>
      </c>
      <c r="E1778" s="72">
        <f t="shared" si="55"/>
        <v>13601714.629629629</v>
      </c>
      <c r="F1778" s="71">
        <f t="shared" si="54"/>
        <v>8.8460683075114659</v>
      </c>
      <c r="H1778" s="38">
        <v>13601714</v>
      </c>
    </row>
    <row r="1779" spans="2:8">
      <c r="B1779">
        <v>1537600</v>
      </c>
      <c r="D1779">
        <v>1777</v>
      </c>
      <c r="E1779" s="72">
        <f t="shared" si="55"/>
        <v>13617073.407407407</v>
      </c>
      <c r="F1779" s="71">
        <f t="shared" si="54"/>
        <v>8.8560571067946192</v>
      </c>
      <c r="H1779" s="38">
        <v>13617073</v>
      </c>
    </row>
    <row r="1780" spans="2:8">
      <c r="B1780">
        <v>1537600</v>
      </c>
      <c r="D1780">
        <v>1778</v>
      </c>
      <c r="E1780" s="72">
        <f t="shared" si="55"/>
        <v>13632440.851851851</v>
      </c>
      <c r="F1780" s="71">
        <f t="shared" si="54"/>
        <v>8.8660515425675417</v>
      </c>
      <c r="H1780" s="38">
        <v>13632440</v>
      </c>
    </row>
    <row r="1781" spans="2:8">
      <c r="B1781">
        <v>1537600</v>
      </c>
      <c r="D1781">
        <v>1779</v>
      </c>
      <c r="E1781" s="72">
        <f t="shared" si="55"/>
        <v>13647816.962962963</v>
      </c>
      <c r="F1781" s="71">
        <f t="shared" si="54"/>
        <v>8.8760516148302315</v>
      </c>
      <c r="H1781" s="38">
        <v>13647816</v>
      </c>
    </row>
    <row r="1782" spans="2:8">
      <c r="B1782">
        <v>1537600</v>
      </c>
      <c r="D1782" s="67">
        <v>1780</v>
      </c>
      <c r="E1782" s="72">
        <f t="shared" si="55"/>
        <v>13663201.740740741</v>
      </c>
      <c r="F1782" s="71">
        <f t="shared" si="54"/>
        <v>8.886057323582687</v>
      </c>
      <c r="H1782" s="38">
        <v>13663201</v>
      </c>
    </row>
    <row r="1783" spans="2:8">
      <c r="B1783">
        <v>1537600</v>
      </c>
      <c r="D1783">
        <v>1781</v>
      </c>
      <c r="E1783" s="72">
        <f t="shared" si="55"/>
        <v>13678595.185185185</v>
      </c>
      <c r="F1783" s="71">
        <f t="shared" si="54"/>
        <v>8.8960686688249115</v>
      </c>
      <c r="H1783" s="38">
        <v>13678595</v>
      </c>
    </row>
    <row r="1784" spans="2:8">
      <c r="B1784">
        <v>1537600</v>
      </c>
      <c r="D1784">
        <v>1782</v>
      </c>
      <c r="E1784" s="72">
        <f t="shared" si="55"/>
        <v>13693997.296296295</v>
      </c>
      <c r="F1784" s="71">
        <f t="shared" si="54"/>
        <v>8.9060856505569035</v>
      </c>
      <c r="H1784" s="38">
        <v>13693997</v>
      </c>
    </row>
    <row r="1785" spans="2:8">
      <c r="B1785">
        <v>1537600</v>
      </c>
      <c r="D1785">
        <v>1783</v>
      </c>
      <c r="E1785" s="72">
        <f t="shared" si="55"/>
        <v>13709408.074074073</v>
      </c>
      <c r="F1785" s="71">
        <f t="shared" si="54"/>
        <v>8.9161082687786628</v>
      </c>
      <c r="H1785" s="38">
        <v>13709408</v>
      </c>
    </row>
    <row r="1786" spans="2:8">
      <c r="B1786">
        <v>1537600</v>
      </c>
      <c r="D1786">
        <v>1784</v>
      </c>
      <c r="E1786" s="72">
        <f t="shared" si="55"/>
        <v>13724827.518518517</v>
      </c>
      <c r="F1786" s="71">
        <f t="shared" si="54"/>
        <v>8.9261365234901913</v>
      </c>
      <c r="H1786" s="38">
        <v>13724827</v>
      </c>
    </row>
    <row r="1787" spans="2:8">
      <c r="B1787">
        <v>1537600</v>
      </c>
      <c r="D1787">
        <v>1785</v>
      </c>
      <c r="E1787" s="72">
        <f t="shared" si="55"/>
        <v>13740255.629629629</v>
      </c>
      <c r="F1787" s="71">
        <f t="shared" si="54"/>
        <v>8.9361704146914853</v>
      </c>
      <c r="H1787" s="38">
        <v>13740255</v>
      </c>
    </row>
    <row r="1788" spans="2:8">
      <c r="B1788">
        <v>1537600</v>
      </c>
      <c r="D1788">
        <v>1786</v>
      </c>
      <c r="E1788" s="72">
        <f t="shared" si="55"/>
        <v>13755692.407407407</v>
      </c>
      <c r="F1788" s="71">
        <f t="shared" si="54"/>
        <v>8.9462099423825485</v>
      </c>
      <c r="H1788" s="38">
        <v>13755692</v>
      </c>
    </row>
    <row r="1789" spans="2:8">
      <c r="B1789">
        <v>1537600</v>
      </c>
      <c r="D1789">
        <v>1787</v>
      </c>
      <c r="E1789" s="72">
        <f t="shared" si="55"/>
        <v>13771137.851851851</v>
      </c>
      <c r="F1789" s="71">
        <f t="shared" si="54"/>
        <v>8.9562551065633791</v>
      </c>
      <c r="H1789" s="38">
        <v>13771137</v>
      </c>
    </row>
    <row r="1790" spans="2:8">
      <c r="B1790">
        <v>1537600</v>
      </c>
      <c r="D1790">
        <v>1788</v>
      </c>
      <c r="E1790" s="72">
        <f t="shared" si="55"/>
        <v>13786591.962962961</v>
      </c>
      <c r="F1790" s="71">
        <f t="shared" si="54"/>
        <v>8.9663059072339752</v>
      </c>
      <c r="H1790" s="38">
        <v>13786591</v>
      </c>
    </row>
    <row r="1791" spans="2:8">
      <c r="B1791">
        <v>1537600</v>
      </c>
      <c r="D1791">
        <v>1789</v>
      </c>
      <c r="E1791" s="72">
        <f t="shared" si="55"/>
        <v>13802054.740740739</v>
      </c>
      <c r="F1791" s="71">
        <f t="shared" si="54"/>
        <v>8.9763623443943406</v>
      </c>
      <c r="H1791" s="38">
        <v>13802054</v>
      </c>
    </row>
    <row r="1792" spans="2:8">
      <c r="B1792">
        <v>1537600</v>
      </c>
      <c r="D1792">
        <v>1790</v>
      </c>
      <c r="E1792" s="72">
        <f t="shared" si="55"/>
        <v>13817526.185185183</v>
      </c>
      <c r="F1792" s="71">
        <f t="shared" si="54"/>
        <v>8.9864244180444732</v>
      </c>
      <c r="H1792" s="38">
        <v>13817526</v>
      </c>
    </row>
    <row r="1793" spans="2:8">
      <c r="B1793">
        <v>1537600</v>
      </c>
      <c r="D1793">
        <v>1791</v>
      </c>
      <c r="E1793" s="72">
        <f t="shared" si="55"/>
        <v>13833006.296296295</v>
      </c>
      <c r="F1793" s="71">
        <f t="shared" si="54"/>
        <v>8.996492128184375</v>
      </c>
      <c r="H1793" s="38">
        <v>13833006</v>
      </c>
    </row>
    <row r="1794" spans="2:8">
      <c r="B1794">
        <v>1537600</v>
      </c>
      <c r="D1794">
        <v>1792</v>
      </c>
      <c r="E1794" s="72">
        <f t="shared" si="55"/>
        <v>13848495.074074073</v>
      </c>
      <c r="F1794" s="71">
        <f t="shared" si="54"/>
        <v>9.0065654748140425</v>
      </c>
      <c r="H1794" s="38">
        <v>13848495</v>
      </c>
    </row>
    <row r="1795" spans="2:8">
      <c r="B1795">
        <v>1537600</v>
      </c>
      <c r="D1795">
        <v>1793</v>
      </c>
      <c r="E1795" s="72">
        <f t="shared" si="55"/>
        <v>13863992.518518517</v>
      </c>
      <c r="F1795" s="71">
        <f t="shared" ref="F1795:F1858" si="56">E1795/B1794</f>
        <v>9.016644457933479</v>
      </c>
      <c r="H1795" s="38">
        <v>13863992</v>
      </c>
    </row>
    <row r="1796" spans="2:8">
      <c r="B1796">
        <v>1537600</v>
      </c>
      <c r="D1796">
        <v>1794</v>
      </c>
      <c r="E1796" s="72">
        <f t="shared" ref="E1796:E1859" si="57">40+(D1795*D1795)+(E1795/1.3)</f>
        <v>13879498.629629629</v>
      </c>
      <c r="F1796" s="71">
        <f t="shared" si="56"/>
        <v>9.0267290775426829</v>
      </c>
      <c r="H1796" s="38">
        <v>13879498</v>
      </c>
    </row>
    <row r="1797" spans="2:8">
      <c r="B1797">
        <v>1537600</v>
      </c>
      <c r="D1797">
        <v>1795</v>
      </c>
      <c r="E1797" s="72">
        <f t="shared" si="57"/>
        <v>13895013.407407407</v>
      </c>
      <c r="F1797" s="71">
        <f t="shared" si="56"/>
        <v>9.0368193336416542</v>
      </c>
      <c r="H1797" s="38">
        <v>13895013</v>
      </c>
    </row>
    <row r="1798" spans="2:8">
      <c r="B1798">
        <v>1537600</v>
      </c>
      <c r="D1798">
        <v>1796</v>
      </c>
      <c r="E1798" s="72">
        <f t="shared" si="57"/>
        <v>13910536.851851851</v>
      </c>
      <c r="F1798" s="71">
        <f t="shared" si="56"/>
        <v>9.0469152262303911</v>
      </c>
      <c r="H1798" s="38">
        <v>13910536</v>
      </c>
    </row>
    <row r="1799" spans="2:8">
      <c r="B1799">
        <v>1537600</v>
      </c>
      <c r="D1799">
        <v>1797</v>
      </c>
      <c r="E1799" s="72">
        <f t="shared" si="57"/>
        <v>13926068.962962961</v>
      </c>
      <c r="F1799" s="71">
        <f t="shared" si="56"/>
        <v>9.0570167553088972</v>
      </c>
      <c r="H1799" s="38">
        <v>13926068</v>
      </c>
    </row>
    <row r="1800" spans="2:8">
      <c r="B1800">
        <v>1537600</v>
      </c>
      <c r="D1800">
        <v>1798</v>
      </c>
      <c r="E1800" s="72">
        <f t="shared" si="57"/>
        <v>13941609.740740739</v>
      </c>
      <c r="F1800" s="71">
        <f t="shared" si="56"/>
        <v>9.0671239208771706</v>
      </c>
      <c r="H1800" s="38">
        <v>13941609</v>
      </c>
    </row>
    <row r="1801" spans="2:8">
      <c r="B1801">
        <v>1537600</v>
      </c>
      <c r="D1801">
        <v>1799</v>
      </c>
      <c r="E1801" s="72">
        <f t="shared" si="57"/>
        <v>13957159.185185183</v>
      </c>
      <c r="F1801" s="71">
        <f t="shared" si="56"/>
        <v>9.0772367229352131</v>
      </c>
      <c r="H1801" s="38">
        <v>13957159</v>
      </c>
    </row>
    <row r="1802" spans="2:8">
      <c r="B1802">
        <v>1537600</v>
      </c>
      <c r="D1802">
        <v>1800</v>
      </c>
      <c r="E1802" s="72">
        <f t="shared" si="57"/>
        <v>13972717.296296295</v>
      </c>
      <c r="F1802" s="71">
        <f t="shared" si="56"/>
        <v>9.0873551614830212</v>
      </c>
      <c r="H1802" s="38">
        <v>13972717</v>
      </c>
    </row>
    <row r="1803" spans="2:8">
      <c r="B1803">
        <v>1537600</v>
      </c>
      <c r="D1803">
        <v>1801</v>
      </c>
      <c r="E1803" s="72">
        <f t="shared" si="57"/>
        <v>13988284.074074073</v>
      </c>
      <c r="F1803" s="71">
        <f t="shared" si="56"/>
        <v>9.0974792365205985</v>
      </c>
      <c r="H1803" s="38">
        <v>13988284</v>
      </c>
    </row>
    <row r="1804" spans="2:8">
      <c r="B1804">
        <v>1537600</v>
      </c>
      <c r="D1804">
        <v>1802</v>
      </c>
      <c r="E1804" s="72">
        <f t="shared" si="57"/>
        <v>14003859.518518517</v>
      </c>
      <c r="F1804" s="71">
        <f t="shared" si="56"/>
        <v>9.1076089480479432</v>
      </c>
      <c r="H1804" s="38">
        <v>14003859</v>
      </c>
    </row>
    <row r="1805" spans="2:8">
      <c r="B1805">
        <v>1537600</v>
      </c>
      <c r="D1805">
        <v>1803</v>
      </c>
      <c r="E1805" s="72">
        <f t="shared" si="57"/>
        <v>14019443.629629629</v>
      </c>
      <c r="F1805" s="71">
        <f t="shared" si="56"/>
        <v>9.1177442960650552</v>
      </c>
      <c r="H1805" s="38">
        <v>14019443</v>
      </c>
    </row>
    <row r="1806" spans="2:8">
      <c r="B1806">
        <v>1537600</v>
      </c>
      <c r="D1806">
        <v>1804</v>
      </c>
      <c r="E1806" s="72">
        <f t="shared" si="57"/>
        <v>14035036.407407407</v>
      </c>
      <c r="F1806" s="71">
        <f t="shared" si="56"/>
        <v>9.1278852805719346</v>
      </c>
      <c r="H1806" s="38">
        <v>14035036</v>
      </c>
    </row>
    <row r="1807" spans="2:8">
      <c r="B1807">
        <v>1537600</v>
      </c>
      <c r="D1807">
        <v>1805</v>
      </c>
      <c r="E1807" s="72">
        <f t="shared" si="57"/>
        <v>14050637.851851851</v>
      </c>
      <c r="F1807" s="71">
        <f t="shared" si="56"/>
        <v>9.1380319015685814</v>
      </c>
      <c r="H1807" s="38">
        <v>14050637</v>
      </c>
    </row>
    <row r="1808" spans="2:8">
      <c r="B1808">
        <v>1537600</v>
      </c>
      <c r="D1808">
        <v>1806</v>
      </c>
      <c r="E1808" s="72">
        <f t="shared" si="57"/>
        <v>14066247.962962961</v>
      </c>
      <c r="F1808" s="71">
        <f t="shared" si="56"/>
        <v>9.1481841590549955</v>
      </c>
      <c r="H1808" s="38">
        <v>14066247</v>
      </c>
    </row>
    <row r="1809" spans="2:8">
      <c r="B1809">
        <v>1537600</v>
      </c>
      <c r="D1809">
        <v>1807</v>
      </c>
      <c r="E1809" s="72">
        <f t="shared" si="57"/>
        <v>14081866.740740739</v>
      </c>
      <c r="F1809" s="71">
        <f t="shared" si="56"/>
        <v>9.158342053031177</v>
      </c>
      <c r="H1809" s="38">
        <v>14081866</v>
      </c>
    </row>
    <row r="1810" spans="2:8">
      <c r="B1810">
        <v>1537600</v>
      </c>
      <c r="D1810">
        <v>1808</v>
      </c>
      <c r="E1810" s="72">
        <f t="shared" si="57"/>
        <v>14097494.185185183</v>
      </c>
      <c r="F1810" s="71">
        <f t="shared" si="56"/>
        <v>9.1685055834971276</v>
      </c>
      <c r="H1810" s="38">
        <v>14097494</v>
      </c>
    </row>
    <row r="1811" spans="2:8">
      <c r="B1811">
        <v>1537600</v>
      </c>
      <c r="D1811">
        <v>1809</v>
      </c>
      <c r="E1811" s="72">
        <f t="shared" si="57"/>
        <v>14113130.296296295</v>
      </c>
      <c r="F1811" s="71">
        <f t="shared" si="56"/>
        <v>9.1786747504528456</v>
      </c>
      <c r="H1811" s="38">
        <v>14113130</v>
      </c>
    </row>
    <row r="1812" spans="2:8">
      <c r="B1812">
        <v>1537600</v>
      </c>
      <c r="D1812">
        <v>1810</v>
      </c>
      <c r="E1812" s="72">
        <f t="shared" si="57"/>
        <v>14128775.074074073</v>
      </c>
      <c r="F1812" s="71">
        <f t="shared" si="56"/>
        <v>9.188849553898331</v>
      </c>
      <c r="H1812" s="38">
        <v>14128775</v>
      </c>
    </row>
    <row r="1813" spans="2:8">
      <c r="B1813">
        <v>1537600</v>
      </c>
      <c r="D1813">
        <v>1811</v>
      </c>
      <c r="E1813" s="72">
        <f t="shared" si="57"/>
        <v>14144428.518518517</v>
      </c>
      <c r="F1813" s="71">
        <f t="shared" si="56"/>
        <v>9.199029993833582</v>
      </c>
      <c r="H1813" s="38">
        <v>14144428</v>
      </c>
    </row>
    <row r="1814" spans="2:8">
      <c r="B1814">
        <v>1537600</v>
      </c>
      <c r="D1814">
        <v>1812</v>
      </c>
      <c r="E1814" s="72">
        <f t="shared" si="57"/>
        <v>14160090.629629629</v>
      </c>
      <c r="F1814" s="71">
        <f t="shared" si="56"/>
        <v>9.2092160702586039</v>
      </c>
      <c r="H1814" s="38">
        <v>14160090</v>
      </c>
    </row>
    <row r="1815" spans="2:8">
      <c r="B1815">
        <v>1537600</v>
      </c>
      <c r="D1815">
        <v>1813</v>
      </c>
      <c r="E1815" s="72">
        <f t="shared" si="57"/>
        <v>14175761.407407407</v>
      </c>
      <c r="F1815" s="71">
        <f t="shared" si="56"/>
        <v>9.2194077831733914</v>
      </c>
      <c r="H1815" s="38">
        <v>14175761</v>
      </c>
    </row>
    <row r="1816" spans="2:8">
      <c r="B1816">
        <v>1537600</v>
      </c>
      <c r="D1816">
        <v>1814</v>
      </c>
      <c r="E1816" s="72">
        <f t="shared" si="57"/>
        <v>14191440.851851851</v>
      </c>
      <c r="F1816" s="71">
        <f t="shared" si="56"/>
        <v>9.2296051325779462</v>
      </c>
      <c r="H1816" s="38">
        <v>14191440</v>
      </c>
    </row>
    <row r="1817" spans="2:8">
      <c r="B1817">
        <v>1537600</v>
      </c>
      <c r="D1817">
        <v>1815</v>
      </c>
      <c r="E1817" s="72">
        <f t="shared" si="57"/>
        <v>14207128.962962961</v>
      </c>
      <c r="F1817" s="71">
        <f t="shared" si="56"/>
        <v>9.2398081184722685</v>
      </c>
      <c r="H1817" s="38">
        <v>14207128</v>
      </c>
    </row>
    <row r="1818" spans="2:8">
      <c r="B1818">
        <v>1537600</v>
      </c>
      <c r="D1818">
        <v>1816</v>
      </c>
      <c r="E1818" s="72">
        <f t="shared" si="57"/>
        <v>14222825.740740739</v>
      </c>
      <c r="F1818" s="71">
        <f t="shared" si="56"/>
        <v>9.2500167408563598</v>
      </c>
      <c r="H1818" s="38">
        <v>14222825</v>
      </c>
    </row>
    <row r="1819" spans="2:8">
      <c r="B1819">
        <v>1537600</v>
      </c>
      <c r="D1819">
        <v>1817</v>
      </c>
      <c r="E1819" s="72">
        <f t="shared" si="57"/>
        <v>14238531.185185183</v>
      </c>
      <c r="F1819" s="71">
        <f t="shared" si="56"/>
        <v>9.2602309997302186</v>
      </c>
      <c r="H1819" s="38">
        <v>14238531</v>
      </c>
    </row>
    <row r="1820" spans="2:8">
      <c r="B1820">
        <v>1537600</v>
      </c>
      <c r="D1820">
        <v>1818</v>
      </c>
      <c r="E1820" s="72">
        <f t="shared" si="57"/>
        <v>14254245.296296295</v>
      </c>
      <c r="F1820" s="71">
        <f t="shared" si="56"/>
        <v>9.2704508950938447</v>
      </c>
      <c r="H1820" s="38">
        <v>14254245</v>
      </c>
    </row>
    <row r="1821" spans="2:8">
      <c r="B1821">
        <v>1537600</v>
      </c>
      <c r="D1821">
        <v>1819</v>
      </c>
      <c r="E1821" s="72">
        <f t="shared" si="57"/>
        <v>14269968.074074073</v>
      </c>
      <c r="F1821" s="71">
        <f t="shared" si="56"/>
        <v>9.2806764269472382</v>
      </c>
      <c r="H1821" s="38">
        <v>14269968</v>
      </c>
    </row>
    <row r="1822" spans="2:8">
      <c r="B1822">
        <v>1537600</v>
      </c>
      <c r="D1822" s="67">
        <v>1820</v>
      </c>
      <c r="E1822" s="72">
        <f t="shared" si="57"/>
        <v>14285699.518518517</v>
      </c>
      <c r="F1822" s="71">
        <f t="shared" si="56"/>
        <v>9.290907595290399</v>
      </c>
      <c r="H1822" s="38">
        <v>14285699</v>
      </c>
    </row>
    <row r="1823" spans="2:8">
      <c r="B1823">
        <v>1537600</v>
      </c>
      <c r="D1823">
        <v>1821</v>
      </c>
      <c r="E1823" s="72">
        <f t="shared" si="57"/>
        <v>14301439.629629629</v>
      </c>
      <c r="F1823" s="71">
        <f t="shared" si="56"/>
        <v>9.3011444001233272</v>
      </c>
      <c r="H1823" s="38">
        <v>14301439</v>
      </c>
    </row>
    <row r="1824" spans="2:8">
      <c r="B1824">
        <v>1537600</v>
      </c>
      <c r="D1824">
        <v>1822</v>
      </c>
      <c r="E1824" s="72">
        <f t="shared" si="57"/>
        <v>14317188.407407407</v>
      </c>
      <c r="F1824" s="71">
        <f t="shared" si="56"/>
        <v>9.3113868414460246</v>
      </c>
      <c r="H1824" s="38">
        <v>14317188</v>
      </c>
    </row>
    <row r="1825" spans="2:8">
      <c r="B1825">
        <v>1537600</v>
      </c>
      <c r="D1825">
        <v>1823</v>
      </c>
      <c r="E1825" s="72">
        <f t="shared" si="57"/>
        <v>14332945.851851851</v>
      </c>
      <c r="F1825" s="71">
        <f t="shared" si="56"/>
        <v>9.3216349192584875</v>
      </c>
      <c r="H1825" s="38">
        <v>14332945</v>
      </c>
    </row>
    <row r="1826" spans="2:8">
      <c r="B1826">
        <v>1537600</v>
      </c>
      <c r="D1826">
        <v>1824</v>
      </c>
      <c r="E1826" s="72">
        <f t="shared" si="57"/>
        <v>14348711.962962961</v>
      </c>
      <c r="F1826" s="71">
        <f t="shared" si="56"/>
        <v>9.3318886335607178</v>
      </c>
      <c r="H1826" s="38">
        <v>14348711</v>
      </c>
    </row>
    <row r="1827" spans="2:8">
      <c r="B1827">
        <v>1537600</v>
      </c>
      <c r="D1827">
        <v>1825</v>
      </c>
      <c r="E1827" s="72">
        <f t="shared" si="57"/>
        <v>14364486.740740739</v>
      </c>
      <c r="F1827" s="71">
        <f t="shared" si="56"/>
        <v>9.3421479843527173</v>
      </c>
      <c r="H1827" s="38">
        <v>14364486</v>
      </c>
    </row>
    <row r="1828" spans="2:8">
      <c r="B1828">
        <v>1537600</v>
      </c>
      <c r="D1828">
        <v>1826</v>
      </c>
      <c r="E1828" s="72">
        <f t="shared" si="57"/>
        <v>14380270.185185183</v>
      </c>
      <c r="F1828" s="71">
        <f t="shared" si="56"/>
        <v>9.3524129716344842</v>
      </c>
      <c r="H1828" s="38">
        <v>14380270</v>
      </c>
    </row>
    <row r="1829" spans="2:8">
      <c r="B1829">
        <v>1537600</v>
      </c>
      <c r="D1829">
        <v>1827</v>
      </c>
      <c r="E1829" s="72">
        <f t="shared" si="57"/>
        <v>14396062.296296295</v>
      </c>
      <c r="F1829" s="71">
        <f t="shared" si="56"/>
        <v>9.3626835954060184</v>
      </c>
      <c r="H1829" s="38">
        <v>14396062</v>
      </c>
    </row>
    <row r="1830" spans="2:8">
      <c r="B1830">
        <v>1537600</v>
      </c>
      <c r="D1830">
        <v>1828</v>
      </c>
      <c r="E1830" s="72">
        <f t="shared" si="57"/>
        <v>14411863.074074073</v>
      </c>
      <c r="F1830" s="71">
        <f t="shared" si="56"/>
        <v>9.3729598556673217</v>
      </c>
      <c r="H1830" s="38">
        <v>14411863</v>
      </c>
    </row>
    <row r="1831" spans="2:8">
      <c r="B1831">
        <v>1537600</v>
      </c>
      <c r="D1831">
        <v>1829</v>
      </c>
      <c r="E1831" s="72">
        <f t="shared" si="57"/>
        <v>14427672.518518517</v>
      </c>
      <c r="F1831" s="71">
        <f t="shared" si="56"/>
        <v>9.3832417524183906</v>
      </c>
      <c r="H1831" s="38">
        <v>14427672</v>
      </c>
    </row>
    <row r="1832" spans="2:8">
      <c r="B1832">
        <v>1537600</v>
      </c>
      <c r="D1832">
        <v>1830</v>
      </c>
      <c r="E1832" s="72">
        <f t="shared" si="57"/>
        <v>14443490.629629629</v>
      </c>
      <c r="F1832" s="71">
        <f t="shared" si="56"/>
        <v>9.393529285659227</v>
      </c>
      <c r="H1832" s="38">
        <v>14443490</v>
      </c>
    </row>
    <row r="1833" spans="2:8">
      <c r="B1833">
        <v>1537600</v>
      </c>
      <c r="D1833">
        <v>1831</v>
      </c>
      <c r="E1833" s="72">
        <f t="shared" si="57"/>
        <v>14459317.407407407</v>
      </c>
      <c r="F1833" s="71">
        <f t="shared" si="56"/>
        <v>9.4038224553898324</v>
      </c>
      <c r="H1833" s="38">
        <v>14459317</v>
      </c>
    </row>
    <row r="1834" spans="2:8">
      <c r="B1834">
        <v>1537600</v>
      </c>
      <c r="D1834">
        <v>1832</v>
      </c>
      <c r="E1834" s="72">
        <f t="shared" si="57"/>
        <v>14475152.851851851</v>
      </c>
      <c r="F1834" s="71">
        <f t="shared" si="56"/>
        <v>9.4141212616102052</v>
      </c>
      <c r="H1834" s="38">
        <v>14475152</v>
      </c>
    </row>
    <row r="1835" spans="2:8">
      <c r="B1835">
        <v>1537600</v>
      </c>
      <c r="D1835">
        <v>1833</v>
      </c>
      <c r="E1835" s="72">
        <f t="shared" si="57"/>
        <v>14490996.962962961</v>
      </c>
      <c r="F1835" s="71">
        <f t="shared" si="56"/>
        <v>9.4244257043203437</v>
      </c>
      <c r="H1835" s="38">
        <v>14490996</v>
      </c>
    </row>
    <row r="1836" spans="2:8">
      <c r="B1836">
        <v>1537600</v>
      </c>
      <c r="D1836">
        <v>1834</v>
      </c>
      <c r="E1836" s="72">
        <f t="shared" si="57"/>
        <v>14506849.740740739</v>
      </c>
      <c r="F1836" s="71">
        <f t="shared" si="56"/>
        <v>9.4347357835202512</v>
      </c>
      <c r="H1836" s="38">
        <v>14506849</v>
      </c>
    </row>
    <row r="1837" spans="2:8">
      <c r="B1837">
        <v>1537600</v>
      </c>
      <c r="D1837">
        <v>1835</v>
      </c>
      <c r="E1837" s="72">
        <f t="shared" si="57"/>
        <v>14522711.185185183</v>
      </c>
      <c r="F1837" s="71">
        <f t="shared" si="56"/>
        <v>9.4450514992099261</v>
      </c>
      <c r="H1837" s="38">
        <v>14522711</v>
      </c>
    </row>
    <row r="1838" spans="2:8">
      <c r="B1838">
        <v>1537600</v>
      </c>
      <c r="D1838">
        <v>1836</v>
      </c>
      <c r="E1838" s="72">
        <f t="shared" si="57"/>
        <v>14538581.296296295</v>
      </c>
      <c r="F1838" s="71">
        <f t="shared" si="56"/>
        <v>9.4553728513893702</v>
      </c>
      <c r="H1838" s="38">
        <v>14538581</v>
      </c>
    </row>
    <row r="1839" spans="2:8">
      <c r="B1839">
        <v>1537600</v>
      </c>
      <c r="D1839">
        <v>1837</v>
      </c>
      <c r="E1839" s="72">
        <f t="shared" si="57"/>
        <v>14554460.074074073</v>
      </c>
      <c r="F1839" s="71">
        <f t="shared" si="56"/>
        <v>9.4656998400585799</v>
      </c>
      <c r="H1839" s="38">
        <v>14554460</v>
      </c>
    </row>
    <row r="1840" spans="2:8">
      <c r="B1840">
        <v>1537600</v>
      </c>
      <c r="D1840">
        <v>1838</v>
      </c>
      <c r="E1840" s="72">
        <f t="shared" si="57"/>
        <v>14570347.518518517</v>
      </c>
      <c r="F1840" s="71">
        <f t="shared" si="56"/>
        <v>9.4760324652175569</v>
      </c>
      <c r="H1840" s="38">
        <v>14570347</v>
      </c>
    </row>
    <row r="1841" spans="2:8">
      <c r="B1841">
        <v>1537600</v>
      </c>
      <c r="D1841">
        <v>1839</v>
      </c>
      <c r="E1841" s="72">
        <f t="shared" si="57"/>
        <v>14586243.629629629</v>
      </c>
      <c r="F1841" s="71">
        <f t="shared" si="56"/>
        <v>9.4863707268663031</v>
      </c>
      <c r="H1841" s="38">
        <v>14586243</v>
      </c>
    </row>
    <row r="1842" spans="2:8">
      <c r="B1842">
        <v>1537600</v>
      </c>
      <c r="D1842">
        <v>1840</v>
      </c>
      <c r="E1842" s="72">
        <f t="shared" si="57"/>
        <v>14602148.407407407</v>
      </c>
      <c r="F1842" s="71">
        <f t="shared" si="56"/>
        <v>9.4967146250048167</v>
      </c>
      <c r="H1842" s="38">
        <v>14602148</v>
      </c>
    </row>
    <row r="1843" spans="2:8">
      <c r="B1843">
        <v>1537600</v>
      </c>
      <c r="D1843">
        <v>1841</v>
      </c>
      <c r="E1843" s="72">
        <f t="shared" si="57"/>
        <v>14618061.851851851</v>
      </c>
      <c r="F1843" s="71">
        <f t="shared" si="56"/>
        <v>9.5070641596330976</v>
      </c>
      <c r="H1843" s="38">
        <v>14618061</v>
      </c>
    </row>
    <row r="1844" spans="2:8">
      <c r="B1844">
        <v>1537600</v>
      </c>
      <c r="D1844">
        <v>1842</v>
      </c>
      <c r="E1844" s="72">
        <f t="shared" si="57"/>
        <v>14633983.962962961</v>
      </c>
      <c r="F1844" s="71">
        <f t="shared" si="56"/>
        <v>9.5174193307511459</v>
      </c>
      <c r="H1844" s="38">
        <v>14633983</v>
      </c>
    </row>
    <row r="1845" spans="2:8">
      <c r="B1845">
        <v>1537600</v>
      </c>
      <c r="D1845">
        <v>1843</v>
      </c>
      <c r="E1845" s="72">
        <f t="shared" si="57"/>
        <v>14649914.740740739</v>
      </c>
      <c r="F1845" s="71">
        <f t="shared" si="56"/>
        <v>9.5277801383589615</v>
      </c>
      <c r="H1845" s="38">
        <v>14649914</v>
      </c>
    </row>
    <row r="1846" spans="2:8">
      <c r="B1846">
        <v>1537600</v>
      </c>
      <c r="D1846">
        <v>1844</v>
      </c>
      <c r="E1846" s="72">
        <f t="shared" si="57"/>
        <v>14665854.185185183</v>
      </c>
      <c r="F1846" s="71">
        <f t="shared" si="56"/>
        <v>9.5381465824565446</v>
      </c>
      <c r="H1846" s="38">
        <v>14665854</v>
      </c>
    </row>
    <row r="1847" spans="2:8">
      <c r="B1847">
        <v>1537600</v>
      </c>
      <c r="D1847">
        <v>1845</v>
      </c>
      <c r="E1847" s="72">
        <f t="shared" si="57"/>
        <v>14681802.296296295</v>
      </c>
      <c r="F1847" s="71">
        <f t="shared" si="56"/>
        <v>9.5485186630438967</v>
      </c>
      <c r="H1847" s="38">
        <v>14681802</v>
      </c>
    </row>
    <row r="1848" spans="2:8">
      <c r="B1848">
        <v>1537600</v>
      </c>
      <c r="D1848">
        <v>1846</v>
      </c>
      <c r="E1848" s="72">
        <f t="shared" si="57"/>
        <v>14697759.074074073</v>
      </c>
      <c r="F1848" s="71">
        <f t="shared" si="56"/>
        <v>9.5588963801210145</v>
      </c>
      <c r="H1848" s="38">
        <v>14697759</v>
      </c>
    </row>
    <row r="1849" spans="2:8">
      <c r="B1849">
        <v>1537600</v>
      </c>
      <c r="D1849">
        <v>1847</v>
      </c>
      <c r="E1849" s="72">
        <f t="shared" si="57"/>
        <v>14713724.518518517</v>
      </c>
      <c r="F1849" s="71">
        <f t="shared" si="56"/>
        <v>9.5692797336879014</v>
      </c>
      <c r="H1849" s="38">
        <v>14713724</v>
      </c>
    </row>
    <row r="1850" spans="2:8">
      <c r="B1850">
        <v>1537600</v>
      </c>
      <c r="D1850">
        <v>1848</v>
      </c>
      <c r="E1850" s="72">
        <f t="shared" si="57"/>
        <v>14729698.629629629</v>
      </c>
      <c r="F1850" s="71">
        <f t="shared" si="56"/>
        <v>9.5796687237445557</v>
      </c>
      <c r="H1850" s="38">
        <v>14729698</v>
      </c>
    </row>
    <row r="1851" spans="2:8">
      <c r="B1851">
        <v>1537600</v>
      </c>
      <c r="D1851">
        <v>1849</v>
      </c>
      <c r="E1851" s="72">
        <f t="shared" si="57"/>
        <v>14745681.407407407</v>
      </c>
      <c r="F1851" s="71">
        <f t="shared" si="56"/>
        <v>9.5900633502909773</v>
      </c>
      <c r="H1851" s="38">
        <v>14745681</v>
      </c>
    </row>
    <row r="1852" spans="2:8">
      <c r="B1852">
        <v>1537600</v>
      </c>
      <c r="D1852">
        <v>1850</v>
      </c>
      <c r="E1852" s="72">
        <f t="shared" si="57"/>
        <v>14761672.851851851</v>
      </c>
      <c r="F1852" s="71">
        <f t="shared" si="56"/>
        <v>9.6004636133271664</v>
      </c>
      <c r="H1852" s="38">
        <v>14761672</v>
      </c>
    </row>
    <row r="1853" spans="2:8">
      <c r="B1853">
        <v>1537600</v>
      </c>
      <c r="D1853">
        <v>1851</v>
      </c>
      <c r="E1853" s="72">
        <f t="shared" si="57"/>
        <v>14777672.962962961</v>
      </c>
      <c r="F1853" s="71">
        <f t="shared" si="56"/>
        <v>9.6108695128531227</v>
      </c>
      <c r="H1853" s="38">
        <v>14777672</v>
      </c>
    </row>
    <row r="1854" spans="2:8">
      <c r="B1854">
        <v>1537600</v>
      </c>
      <c r="D1854">
        <v>1852</v>
      </c>
      <c r="E1854" s="72">
        <f t="shared" si="57"/>
        <v>14793681.740740739</v>
      </c>
      <c r="F1854" s="71">
        <f t="shared" si="56"/>
        <v>9.6212810488688465</v>
      </c>
      <c r="H1854" s="38">
        <v>14793681</v>
      </c>
    </row>
    <row r="1855" spans="2:8">
      <c r="B1855">
        <v>1537600</v>
      </c>
      <c r="D1855">
        <v>1853</v>
      </c>
      <c r="E1855" s="72">
        <f t="shared" si="57"/>
        <v>14809699.185185183</v>
      </c>
      <c r="F1855" s="71">
        <f t="shared" si="56"/>
        <v>9.6316982213743376</v>
      </c>
      <c r="H1855" s="38">
        <v>14809699</v>
      </c>
    </row>
    <row r="1856" spans="2:8">
      <c r="B1856">
        <v>1537600</v>
      </c>
      <c r="D1856">
        <v>1854</v>
      </c>
      <c r="E1856" s="72">
        <f t="shared" si="57"/>
        <v>14825725.296296295</v>
      </c>
      <c r="F1856" s="71">
        <f t="shared" si="56"/>
        <v>9.6421210303695979</v>
      </c>
      <c r="H1856" s="38">
        <v>14825725</v>
      </c>
    </row>
    <row r="1857" spans="2:8">
      <c r="B1857">
        <v>1537600</v>
      </c>
      <c r="D1857">
        <v>1855</v>
      </c>
      <c r="E1857" s="72">
        <f t="shared" si="57"/>
        <v>14841760.074074073</v>
      </c>
      <c r="F1857" s="71">
        <f t="shared" si="56"/>
        <v>9.6525494758546255</v>
      </c>
      <c r="H1857" s="38">
        <v>14841760</v>
      </c>
    </row>
    <row r="1858" spans="2:8">
      <c r="B1858">
        <v>1537600</v>
      </c>
      <c r="D1858">
        <v>1856</v>
      </c>
      <c r="E1858" s="72">
        <f t="shared" si="57"/>
        <v>14857803.518518517</v>
      </c>
      <c r="F1858" s="71">
        <f t="shared" si="56"/>
        <v>9.6629835578294205</v>
      </c>
      <c r="H1858" s="38">
        <v>14857803</v>
      </c>
    </row>
    <row r="1859" spans="2:8">
      <c r="B1859">
        <v>1537600</v>
      </c>
      <c r="D1859">
        <v>1857</v>
      </c>
      <c r="E1859" s="72">
        <f t="shared" si="57"/>
        <v>14873855.629629629</v>
      </c>
      <c r="F1859" s="71">
        <f t="shared" ref="F1859:F1922" si="58">E1859/B1858</f>
        <v>9.6734232762939829</v>
      </c>
      <c r="H1859" s="38">
        <v>14873855</v>
      </c>
    </row>
    <row r="1860" spans="2:8">
      <c r="B1860">
        <v>1537600</v>
      </c>
      <c r="D1860">
        <v>1858</v>
      </c>
      <c r="E1860" s="72">
        <f t="shared" ref="E1860:E1923" si="59">40+(D1859*D1859)+(E1859/1.3)</f>
        <v>14889916.407407407</v>
      </c>
      <c r="F1860" s="71">
        <f t="shared" si="58"/>
        <v>9.6838686312483127</v>
      </c>
      <c r="H1860" s="38">
        <v>14889916</v>
      </c>
    </row>
    <row r="1861" spans="2:8">
      <c r="B1861">
        <v>1537600</v>
      </c>
      <c r="D1861">
        <v>1859</v>
      </c>
      <c r="E1861" s="72">
        <f t="shared" si="59"/>
        <v>14905985.851851851</v>
      </c>
      <c r="F1861" s="71">
        <f t="shared" si="58"/>
        <v>9.6943196226924115</v>
      </c>
      <c r="H1861" s="38">
        <v>14905985</v>
      </c>
    </row>
    <row r="1862" spans="2:8">
      <c r="B1862">
        <v>1537600</v>
      </c>
      <c r="D1862" s="67">
        <v>1860</v>
      </c>
      <c r="E1862" s="72">
        <f t="shared" si="59"/>
        <v>14922063.962962961</v>
      </c>
      <c r="F1862" s="71">
        <f t="shared" si="58"/>
        <v>9.704776250626276</v>
      </c>
      <c r="H1862" s="38">
        <v>14922063</v>
      </c>
    </row>
    <row r="1863" spans="2:8">
      <c r="B1863">
        <v>1537600</v>
      </c>
      <c r="D1863">
        <v>1861</v>
      </c>
      <c r="E1863" s="72">
        <f t="shared" si="59"/>
        <v>14938150.740740739</v>
      </c>
      <c r="F1863" s="71">
        <f t="shared" si="58"/>
        <v>9.7152385150499079</v>
      </c>
      <c r="H1863" s="38">
        <v>14938150</v>
      </c>
    </row>
    <row r="1864" spans="2:8">
      <c r="B1864">
        <v>1537600</v>
      </c>
      <c r="D1864">
        <v>1862</v>
      </c>
      <c r="E1864" s="72">
        <f t="shared" si="59"/>
        <v>14954246.185185183</v>
      </c>
      <c r="F1864" s="71">
        <f t="shared" si="58"/>
        <v>9.7257064159633089</v>
      </c>
      <c r="H1864" s="38">
        <v>14954246</v>
      </c>
    </row>
    <row r="1865" spans="2:8">
      <c r="B1865">
        <v>1537600</v>
      </c>
      <c r="D1865">
        <v>1863</v>
      </c>
      <c r="E1865" s="72">
        <f t="shared" si="59"/>
        <v>14970350.296296295</v>
      </c>
      <c r="F1865" s="71">
        <f t="shared" si="58"/>
        <v>9.7361799533664772</v>
      </c>
      <c r="H1865" s="38">
        <v>14970350</v>
      </c>
    </row>
    <row r="1866" spans="2:8">
      <c r="B1866">
        <v>1537600</v>
      </c>
      <c r="D1866">
        <v>1864</v>
      </c>
      <c r="E1866" s="72">
        <f t="shared" si="59"/>
        <v>14986463.074074073</v>
      </c>
      <c r="F1866" s="71">
        <f t="shared" si="58"/>
        <v>9.746659127259413</v>
      </c>
      <c r="H1866" s="38">
        <v>14986463</v>
      </c>
    </row>
    <row r="1867" spans="2:8">
      <c r="B1867">
        <v>1537600</v>
      </c>
      <c r="D1867">
        <v>1865</v>
      </c>
      <c r="E1867" s="72">
        <f t="shared" si="59"/>
        <v>15002584.518518517</v>
      </c>
      <c r="F1867" s="71">
        <f t="shared" si="58"/>
        <v>9.7571439376421161</v>
      </c>
      <c r="H1867" s="38">
        <v>15002584</v>
      </c>
    </row>
    <row r="1868" spans="2:8">
      <c r="B1868">
        <v>1537600</v>
      </c>
      <c r="D1868">
        <v>1866</v>
      </c>
      <c r="E1868" s="72">
        <f t="shared" si="59"/>
        <v>15018714.629629629</v>
      </c>
      <c r="F1868" s="71">
        <f t="shared" si="58"/>
        <v>9.7676343845145865</v>
      </c>
      <c r="H1868" s="38">
        <v>15018714</v>
      </c>
    </row>
    <row r="1869" spans="2:8">
      <c r="B1869">
        <v>1537600</v>
      </c>
      <c r="D1869">
        <v>1867</v>
      </c>
      <c r="E1869" s="72">
        <f t="shared" si="59"/>
        <v>15034853.407407407</v>
      </c>
      <c r="F1869" s="71">
        <f t="shared" si="58"/>
        <v>9.7781304678768262</v>
      </c>
      <c r="H1869" s="38">
        <v>15034853</v>
      </c>
    </row>
    <row r="1870" spans="2:8">
      <c r="B1870">
        <v>1537600</v>
      </c>
      <c r="D1870">
        <v>1868</v>
      </c>
      <c r="E1870" s="72">
        <f t="shared" si="59"/>
        <v>15051000.851851851</v>
      </c>
      <c r="F1870" s="71">
        <f t="shared" si="58"/>
        <v>9.7886321877288314</v>
      </c>
      <c r="H1870" s="38">
        <v>15051000</v>
      </c>
    </row>
    <row r="1871" spans="2:8">
      <c r="B1871">
        <v>1537600</v>
      </c>
      <c r="D1871">
        <v>1869</v>
      </c>
      <c r="E1871" s="72">
        <f t="shared" si="59"/>
        <v>15067156.962962961</v>
      </c>
      <c r="F1871" s="71">
        <f t="shared" si="58"/>
        <v>9.7991395440706039</v>
      </c>
      <c r="H1871" s="38">
        <v>15067156</v>
      </c>
    </row>
    <row r="1872" spans="2:8">
      <c r="B1872">
        <v>1537600</v>
      </c>
      <c r="D1872">
        <v>1870</v>
      </c>
      <c r="E1872" s="72">
        <f t="shared" si="59"/>
        <v>15083321.740740739</v>
      </c>
      <c r="F1872" s="71">
        <f t="shared" si="58"/>
        <v>9.8096525369021457</v>
      </c>
      <c r="H1872" s="38">
        <v>15083321</v>
      </c>
    </row>
    <row r="1873" spans="2:8">
      <c r="B1873">
        <v>1537600</v>
      </c>
      <c r="D1873">
        <v>1871</v>
      </c>
      <c r="E1873" s="72">
        <f t="shared" si="59"/>
        <v>15099495.185185183</v>
      </c>
      <c r="F1873" s="71">
        <f t="shared" si="58"/>
        <v>9.8201711662234548</v>
      </c>
      <c r="H1873" s="38">
        <v>15099495</v>
      </c>
    </row>
    <row r="1874" spans="2:8">
      <c r="B1874">
        <v>1537600</v>
      </c>
      <c r="D1874">
        <v>1872</v>
      </c>
      <c r="E1874" s="72">
        <f t="shared" si="59"/>
        <v>15115677.296296295</v>
      </c>
      <c r="F1874" s="71">
        <f t="shared" si="58"/>
        <v>9.8306954320345312</v>
      </c>
      <c r="H1874" s="38">
        <v>15115677</v>
      </c>
    </row>
    <row r="1875" spans="2:8">
      <c r="B1875">
        <v>1537600</v>
      </c>
      <c r="D1875">
        <v>1873</v>
      </c>
      <c r="E1875" s="72">
        <f t="shared" si="59"/>
        <v>15131868.074074073</v>
      </c>
      <c r="F1875" s="71">
        <f t="shared" si="58"/>
        <v>9.8412253343353751</v>
      </c>
      <c r="H1875" s="38">
        <v>15131868</v>
      </c>
    </row>
    <row r="1876" spans="2:8">
      <c r="B1876">
        <v>1537600</v>
      </c>
      <c r="D1876">
        <v>1874</v>
      </c>
      <c r="E1876" s="72">
        <f t="shared" si="59"/>
        <v>15148067.518518517</v>
      </c>
      <c r="F1876" s="71">
        <f t="shared" si="58"/>
        <v>9.8517608731259863</v>
      </c>
      <c r="H1876" s="38">
        <v>15148067</v>
      </c>
    </row>
    <row r="1877" spans="2:8">
      <c r="B1877">
        <v>1537600</v>
      </c>
      <c r="D1877">
        <v>1875</v>
      </c>
      <c r="E1877" s="72">
        <f t="shared" si="59"/>
        <v>15164275.629629629</v>
      </c>
      <c r="F1877" s="71">
        <f t="shared" si="58"/>
        <v>9.8623020484063666</v>
      </c>
      <c r="H1877" s="38">
        <v>15164275</v>
      </c>
    </row>
    <row r="1878" spans="2:8">
      <c r="B1878">
        <v>1537600</v>
      </c>
      <c r="D1878">
        <v>1876</v>
      </c>
      <c r="E1878" s="72">
        <f t="shared" si="59"/>
        <v>15180492.407407407</v>
      </c>
      <c r="F1878" s="71">
        <f t="shared" si="58"/>
        <v>9.8728488601765125</v>
      </c>
      <c r="H1878" s="38">
        <v>15180492</v>
      </c>
    </row>
    <row r="1879" spans="2:8">
      <c r="B1879">
        <v>1537600</v>
      </c>
      <c r="D1879">
        <v>1877</v>
      </c>
      <c r="E1879" s="72">
        <f t="shared" si="59"/>
        <v>15196717.851851851</v>
      </c>
      <c r="F1879" s="71">
        <f t="shared" si="58"/>
        <v>9.8834013084364276</v>
      </c>
      <c r="H1879" s="38">
        <v>15196717</v>
      </c>
    </row>
    <row r="1880" spans="2:8">
      <c r="B1880">
        <v>1537600</v>
      </c>
      <c r="D1880">
        <v>1878</v>
      </c>
      <c r="E1880" s="72">
        <f t="shared" si="59"/>
        <v>15212951.962962961</v>
      </c>
      <c r="F1880" s="71">
        <f t="shared" si="58"/>
        <v>9.8939593931861083</v>
      </c>
      <c r="H1880" s="38">
        <v>15212951</v>
      </c>
    </row>
    <row r="1881" spans="2:8">
      <c r="B1881">
        <v>1537600</v>
      </c>
      <c r="D1881">
        <v>1879</v>
      </c>
      <c r="E1881" s="72">
        <f t="shared" si="59"/>
        <v>15229194.740740739</v>
      </c>
      <c r="F1881" s="71">
        <f t="shared" si="58"/>
        <v>9.9045231144255581</v>
      </c>
      <c r="H1881" s="38">
        <v>15229194</v>
      </c>
    </row>
    <row r="1882" spans="2:8">
      <c r="B1882">
        <v>1537600</v>
      </c>
      <c r="D1882">
        <v>1880</v>
      </c>
      <c r="E1882" s="72">
        <f t="shared" si="59"/>
        <v>15245446.185185183</v>
      </c>
      <c r="F1882" s="71">
        <f t="shared" si="58"/>
        <v>9.9150924721547753</v>
      </c>
      <c r="H1882" s="38">
        <v>15245446</v>
      </c>
    </row>
    <row r="1883" spans="2:8">
      <c r="B1883">
        <v>1537600</v>
      </c>
      <c r="D1883">
        <v>1881</v>
      </c>
      <c r="E1883" s="72">
        <f t="shared" si="59"/>
        <v>15261706.296296295</v>
      </c>
      <c r="F1883" s="71">
        <f t="shared" si="58"/>
        <v>9.9256674663737616</v>
      </c>
      <c r="H1883" s="38">
        <v>15261706</v>
      </c>
    </row>
    <row r="1884" spans="2:8">
      <c r="B1884">
        <v>1537600</v>
      </c>
      <c r="D1884">
        <v>1882</v>
      </c>
      <c r="E1884" s="72">
        <f t="shared" si="59"/>
        <v>15277975.074074073</v>
      </c>
      <c r="F1884" s="71">
        <f t="shared" si="58"/>
        <v>9.9362480970825136</v>
      </c>
      <c r="H1884" s="38">
        <v>15277975</v>
      </c>
    </row>
    <row r="1885" spans="2:8">
      <c r="B1885">
        <v>1537600</v>
      </c>
      <c r="D1885">
        <v>1883</v>
      </c>
      <c r="E1885" s="72">
        <f t="shared" si="59"/>
        <v>15294252.518518517</v>
      </c>
      <c r="F1885" s="71">
        <f t="shared" si="58"/>
        <v>9.9468343642810328</v>
      </c>
      <c r="H1885" s="38">
        <v>15294252</v>
      </c>
    </row>
    <row r="1886" spans="2:8">
      <c r="B1886">
        <v>1537600</v>
      </c>
      <c r="D1886">
        <v>1884</v>
      </c>
      <c r="E1886" s="72">
        <f t="shared" si="59"/>
        <v>15310538.629629629</v>
      </c>
      <c r="F1886" s="71">
        <f t="shared" si="58"/>
        <v>9.9574262679693213</v>
      </c>
      <c r="H1886" s="38">
        <v>15310538</v>
      </c>
    </row>
    <row r="1887" spans="2:8">
      <c r="B1887">
        <v>1537600</v>
      </c>
      <c r="D1887">
        <v>1885</v>
      </c>
      <c r="E1887" s="72">
        <f t="shared" si="59"/>
        <v>15326833.407407407</v>
      </c>
      <c r="F1887" s="71">
        <f t="shared" si="58"/>
        <v>9.9680238081473771</v>
      </c>
      <c r="H1887" s="38">
        <v>15326833</v>
      </c>
    </row>
    <row r="1888" spans="2:8">
      <c r="B1888">
        <v>1537600</v>
      </c>
      <c r="D1888">
        <v>1886</v>
      </c>
      <c r="E1888" s="72">
        <f t="shared" si="59"/>
        <v>15343136.851851851</v>
      </c>
      <c r="F1888" s="71">
        <f t="shared" si="58"/>
        <v>9.9786269848152003</v>
      </c>
      <c r="H1888" s="38">
        <v>15343136</v>
      </c>
    </row>
    <row r="1889" spans="2:8">
      <c r="B1889">
        <v>1537600</v>
      </c>
      <c r="D1889">
        <v>1887</v>
      </c>
      <c r="E1889" s="72">
        <f t="shared" si="59"/>
        <v>15359448.962962961</v>
      </c>
      <c r="F1889" s="71">
        <f t="shared" si="58"/>
        <v>9.989235797972789</v>
      </c>
      <c r="H1889" s="38">
        <v>15359448</v>
      </c>
    </row>
    <row r="1890" spans="2:8">
      <c r="B1890">
        <v>1537600</v>
      </c>
      <c r="D1890">
        <v>1888</v>
      </c>
      <c r="E1890" s="72">
        <f t="shared" si="59"/>
        <v>15375769.740740739</v>
      </c>
      <c r="F1890" s="71">
        <f t="shared" si="58"/>
        <v>9.999850247620147</v>
      </c>
      <c r="H1890" s="38">
        <v>15375769</v>
      </c>
    </row>
    <row r="1891" spans="2:8">
      <c r="B1891">
        <v>1537600</v>
      </c>
      <c r="D1891">
        <v>1889</v>
      </c>
      <c r="E1891" s="72">
        <f t="shared" si="59"/>
        <v>15392099.185185183</v>
      </c>
      <c r="F1891" s="71">
        <f t="shared" si="58"/>
        <v>10.010470333757272</v>
      </c>
      <c r="H1891" s="38">
        <v>15392099</v>
      </c>
    </row>
    <row r="1892" spans="2:8">
      <c r="B1892">
        <v>1537600</v>
      </c>
      <c r="D1892">
        <v>1890</v>
      </c>
      <c r="E1892" s="72">
        <f t="shared" si="59"/>
        <v>15408437.296296295</v>
      </c>
      <c r="F1892" s="71">
        <f t="shared" si="58"/>
        <v>10.021096056384167</v>
      </c>
      <c r="H1892" s="38">
        <v>15408437</v>
      </c>
    </row>
    <row r="1893" spans="2:8">
      <c r="B1893">
        <v>1537600</v>
      </c>
      <c r="D1893">
        <v>1891</v>
      </c>
      <c r="E1893" s="72">
        <f t="shared" si="59"/>
        <v>15424784.074074073</v>
      </c>
      <c r="F1893" s="71">
        <f t="shared" si="58"/>
        <v>10.031727415500828</v>
      </c>
      <c r="H1893" s="38">
        <v>15424784</v>
      </c>
    </row>
    <row r="1894" spans="2:8">
      <c r="B1894">
        <v>1537600</v>
      </c>
      <c r="D1894">
        <v>1892</v>
      </c>
      <c r="E1894" s="72">
        <f t="shared" si="59"/>
        <v>15441139.518518517</v>
      </c>
      <c r="F1894" s="71">
        <f t="shared" si="58"/>
        <v>10.042364411107256</v>
      </c>
      <c r="H1894" s="38">
        <v>15441139</v>
      </c>
    </row>
    <row r="1895" spans="2:8">
      <c r="B1895">
        <v>1537600</v>
      </c>
      <c r="D1895">
        <v>1893</v>
      </c>
      <c r="E1895" s="72">
        <f t="shared" si="59"/>
        <v>15457503.629629629</v>
      </c>
      <c r="F1895" s="71">
        <f t="shared" si="58"/>
        <v>10.053007043203452</v>
      </c>
      <c r="H1895" s="38">
        <v>15457503</v>
      </c>
    </row>
    <row r="1896" spans="2:8">
      <c r="B1896">
        <v>1537600</v>
      </c>
      <c r="D1896">
        <v>1894</v>
      </c>
      <c r="E1896" s="72">
        <f t="shared" si="59"/>
        <v>15473876.407407407</v>
      </c>
      <c r="F1896" s="71">
        <f t="shared" si="58"/>
        <v>10.063655311789416</v>
      </c>
      <c r="H1896" s="38">
        <v>15473876</v>
      </c>
    </row>
    <row r="1897" spans="2:8">
      <c r="B1897">
        <v>1537600</v>
      </c>
      <c r="D1897">
        <v>1895</v>
      </c>
      <c r="E1897" s="72">
        <f t="shared" si="59"/>
        <v>15490257.851851851</v>
      </c>
      <c r="F1897" s="71">
        <f t="shared" si="58"/>
        <v>10.074309216865148</v>
      </c>
      <c r="H1897" s="38">
        <v>15490257</v>
      </c>
    </row>
    <row r="1898" spans="2:8">
      <c r="B1898">
        <v>1537600</v>
      </c>
      <c r="D1898">
        <v>1896</v>
      </c>
      <c r="E1898" s="72">
        <f t="shared" si="59"/>
        <v>15506647.962962961</v>
      </c>
      <c r="F1898" s="71">
        <f t="shared" si="58"/>
        <v>10.084968758430646</v>
      </c>
      <c r="H1898" s="38">
        <v>15506647</v>
      </c>
    </row>
    <row r="1899" spans="2:8">
      <c r="B1899">
        <v>1537600</v>
      </c>
      <c r="D1899">
        <v>1897</v>
      </c>
      <c r="E1899" s="72">
        <f t="shared" si="59"/>
        <v>15523046.740740739</v>
      </c>
      <c r="F1899" s="71">
        <f t="shared" si="58"/>
        <v>10.095633936485912</v>
      </c>
      <c r="H1899" s="38">
        <v>15523046</v>
      </c>
    </row>
    <row r="1900" spans="2:8">
      <c r="B1900">
        <v>1537600</v>
      </c>
      <c r="D1900">
        <v>1898</v>
      </c>
      <c r="E1900" s="72">
        <f t="shared" si="59"/>
        <v>15539454.185185183</v>
      </c>
      <c r="F1900" s="71">
        <f t="shared" si="58"/>
        <v>10.106304751030946</v>
      </c>
      <c r="H1900" s="38">
        <v>15539454</v>
      </c>
    </row>
    <row r="1901" spans="2:8">
      <c r="B1901">
        <v>1537600</v>
      </c>
      <c r="D1901">
        <v>1899</v>
      </c>
      <c r="E1901" s="72">
        <f t="shared" si="59"/>
        <v>15555870.296296295</v>
      </c>
      <c r="F1901" s="71">
        <f t="shared" si="58"/>
        <v>10.116981202065748</v>
      </c>
      <c r="H1901" s="38">
        <v>15555870</v>
      </c>
    </row>
    <row r="1902" spans="2:8">
      <c r="B1902">
        <v>1537600</v>
      </c>
      <c r="D1902" s="67">
        <v>1900</v>
      </c>
      <c r="E1902" s="72">
        <f t="shared" si="59"/>
        <v>15572295.074074073</v>
      </c>
      <c r="F1902" s="71">
        <f t="shared" si="58"/>
        <v>10.127663289590318</v>
      </c>
      <c r="H1902" s="38">
        <v>15572295</v>
      </c>
    </row>
    <row r="1903" spans="2:8">
      <c r="B1903">
        <v>1537600</v>
      </c>
      <c r="D1903">
        <v>1901</v>
      </c>
      <c r="E1903" s="72">
        <f t="shared" si="59"/>
        <v>15588728.518518517</v>
      </c>
      <c r="F1903" s="71">
        <f t="shared" si="58"/>
        <v>10.138351013604655</v>
      </c>
      <c r="H1903" s="38">
        <v>15588728</v>
      </c>
    </row>
    <row r="1904" spans="2:8">
      <c r="B1904">
        <v>1537600</v>
      </c>
      <c r="D1904">
        <v>1902</v>
      </c>
      <c r="E1904" s="72">
        <f t="shared" si="59"/>
        <v>15605170.629629629</v>
      </c>
      <c r="F1904" s="71">
        <f t="shared" si="58"/>
        <v>10.14904437410876</v>
      </c>
      <c r="H1904" s="38">
        <v>15605170</v>
      </c>
    </row>
    <row r="1905" spans="2:8">
      <c r="B1905">
        <v>1537600</v>
      </c>
      <c r="D1905">
        <v>1903</v>
      </c>
      <c r="E1905" s="72">
        <f t="shared" si="59"/>
        <v>15621621.407407407</v>
      </c>
      <c r="F1905" s="71">
        <f t="shared" si="58"/>
        <v>10.159743371102632</v>
      </c>
      <c r="H1905" s="38">
        <v>15621621</v>
      </c>
    </row>
    <row r="1906" spans="2:8">
      <c r="B1906">
        <v>1537600</v>
      </c>
      <c r="D1906">
        <v>1904</v>
      </c>
      <c r="E1906" s="72">
        <f t="shared" si="59"/>
        <v>15638080.851851851</v>
      </c>
      <c r="F1906" s="71">
        <f t="shared" si="58"/>
        <v>10.170448004586271</v>
      </c>
      <c r="H1906" s="38">
        <v>15638080</v>
      </c>
    </row>
    <row r="1907" spans="2:8">
      <c r="B1907">
        <v>1537600</v>
      </c>
      <c r="D1907">
        <v>1905</v>
      </c>
      <c r="E1907" s="72">
        <f t="shared" si="59"/>
        <v>15654548.962962961</v>
      </c>
      <c r="F1907" s="71">
        <f t="shared" si="58"/>
        <v>10.181158274559678</v>
      </c>
      <c r="H1907" s="38">
        <v>15654548</v>
      </c>
    </row>
    <row r="1908" spans="2:8">
      <c r="B1908">
        <v>1537600</v>
      </c>
      <c r="D1908">
        <v>1906</v>
      </c>
      <c r="E1908" s="72">
        <f t="shared" si="59"/>
        <v>15671025.740740739</v>
      </c>
      <c r="F1908" s="71">
        <f t="shared" si="58"/>
        <v>10.191874181022852</v>
      </c>
      <c r="H1908" s="38">
        <v>15671025</v>
      </c>
    </row>
    <row r="1909" spans="2:8">
      <c r="B1909">
        <v>1537600</v>
      </c>
      <c r="D1909">
        <v>1907</v>
      </c>
      <c r="E1909" s="72">
        <f t="shared" si="59"/>
        <v>15687511.185185183</v>
      </c>
      <c r="F1909" s="71">
        <f t="shared" si="58"/>
        <v>10.202595723975795</v>
      </c>
      <c r="H1909" s="38">
        <v>15687511</v>
      </c>
    </row>
    <row r="1910" spans="2:8">
      <c r="B1910">
        <v>1537600</v>
      </c>
      <c r="D1910">
        <v>1908</v>
      </c>
      <c r="E1910" s="72">
        <f t="shared" si="59"/>
        <v>15704005.296296295</v>
      </c>
      <c r="F1910" s="71">
        <f t="shared" si="58"/>
        <v>10.213322903418506</v>
      </c>
      <c r="H1910" s="38">
        <v>15704005</v>
      </c>
    </row>
    <row r="1911" spans="2:8">
      <c r="B1911">
        <v>1537600</v>
      </c>
      <c r="D1911">
        <v>1909</v>
      </c>
      <c r="E1911" s="72">
        <f t="shared" si="59"/>
        <v>15720508.074074073</v>
      </c>
      <c r="F1911" s="71">
        <f t="shared" si="58"/>
        <v>10.224055719350984</v>
      </c>
      <c r="H1911" s="38">
        <v>15720508</v>
      </c>
    </row>
    <row r="1912" spans="2:8">
      <c r="B1912">
        <v>1537600</v>
      </c>
      <c r="D1912">
        <v>1910</v>
      </c>
      <c r="E1912" s="72">
        <f t="shared" si="59"/>
        <v>15737019.518518517</v>
      </c>
      <c r="F1912" s="71">
        <f t="shared" si="58"/>
        <v>10.234794171773229</v>
      </c>
      <c r="H1912" s="38">
        <v>15737019</v>
      </c>
    </row>
    <row r="1913" spans="2:8">
      <c r="B1913">
        <v>1537600</v>
      </c>
      <c r="D1913">
        <v>1911</v>
      </c>
      <c r="E1913" s="72">
        <f t="shared" si="59"/>
        <v>15753539.629629629</v>
      </c>
      <c r="F1913" s="71">
        <f t="shared" si="58"/>
        <v>10.245538260685242</v>
      </c>
      <c r="H1913" s="38">
        <v>15753539</v>
      </c>
    </row>
    <row r="1914" spans="2:8">
      <c r="B1914">
        <v>1537600</v>
      </c>
      <c r="D1914">
        <v>1912</v>
      </c>
      <c r="E1914" s="72">
        <f t="shared" si="59"/>
        <v>15770068.407407407</v>
      </c>
      <c r="F1914" s="71">
        <f t="shared" si="58"/>
        <v>10.256287986087024</v>
      </c>
      <c r="H1914" s="38">
        <v>15770068</v>
      </c>
    </row>
    <row r="1915" spans="2:8">
      <c r="B1915">
        <v>1537600</v>
      </c>
      <c r="D1915">
        <v>1913</v>
      </c>
      <c r="E1915" s="72">
        <f t="shared" si="59"/>
        <v>15786605.851851851</v>
      </c>
      <c r="F1915" s="71">
        <f t="shared" si="58"/>
        <v>10.267043347978571</v>
      </c>
      <c r="H1915" s="38">
        <v>15786605</v>
      </c>
    </row>
    <row r="1916" spans="2:8">
      <c r="B1916">
        <v>1537600</v>
      </c>
      <c r="D1916">
        <v>1914</v>
      </c>
      <c r="E1916" s="72">
        <f t="shared" si="59"/>
        <v>15803151.962962961</v>
      </c>
      <c r="F1916" s="71">
        <f t="shared" si="58"/>
        <v>10.277804346359886</v>
      </c>
      <c r="H1916" s="38">
        <v>15803151</v>
      </c>
    </row>
    <row r="1917" spans="2:8">
      <c r="B1917">
        <v>1537600</v>
      </c>
      <c r="D1917">
        <v>1915</v>
      </c>
      <c r="E1917" s="72">
        <f t="shared" si="59"/>
        <v>15819706.740740739</v>
      </c>
      <c r="F1917" s="71">
        <f t="shared" si="58"/>
        <v>10.28857098123097</v>
      </c>
      <c r="H1917" s="38">
        <v>15819706</v>
      </c>
    </row>
    <row r="1918" spans="2:8">
      <c r="B1918">
        <v>1537600</v>
      </c>
      <c r="D1918">
        <v>1916</v>
      </c>
      <c r="E1918" s="72">
        <f t="shared" si="59"/>
        <v>15836270.185185183</v>
      </c>
      <c r="F1918" s="71">
        <f t="shared" si="58"/>
        <v>10.29934325259182</v>
      </c>
      <c r="H1918" s="38">
        <v>15836270</v>
      </c>
    </row>
    <row r="1919" spans="2:8">
      <c r="B1919">
        <v>1537600</v>
      </c>
      <c r="D1919">
        <v>1917</v>
      </c>
      <c r="E1919" s="72">
        <f t="shared" si="59"/>
        <v>15852842.296296295</v>
      </c>
      <c r="F1919" s="71">
        <f t="shared" si="58"/>
        <v>10.310121160442439</v>
      </c>
      <c r="H1919" s="38">
        <v>15852842</v>
      </c>
    </row>
    <row r="1920" spans="2:8">
      <c r="B1920">
        <v>1537600</v>
      </c>
      <c r="D1920">
        <v>1918</v>
      </c>
      <c r="E1920" s="72">
        <f t="shared" si="59"/>
        <v>15869423.074074073</v>
      </c>
      <c r="F1920" s="71">
        <f t="shared" si="58"/>
        <v>10.320904704782826</v>
      </c>
      <c r="H1920" s="38">
        <v>15869423</v>
      </c>
    </row>
    <row r="1921" spans="2:8">
      <c r="B1921">
        <v>1537600</v>
      </c>
      <c r="D1921">
        <v>1919</v>
      </c>
      <c r="E1921" s="72">
        <f t="shared" si="59"/>
        <v>15886012.518518517</v>
      </c>
      <c r="F1921" s="71">
        <f t="shared" si="58"/>
        <v>10.33169388561298</v>
      </c>
      <c r="H1921" s="38">
        <v>15886012</v>
      </c>
    </row>
    <row r="1922" spans="2:8">
      <c r="B1922">
        <v>1537600</v>
      </c>
      <c r="D1922">
        <v>1920</v>
      </c>
      <c r="E1922" s="72">
        <f t="shared" si="59"/>
        <v>15902610.629629629</v>
      </c>
      <c r="F1922" s="71">
        <f t="shared" si="58"/>
        <v>10.342488702932901</v>
      </c>
      <c r="H1922" s="38">
        <v>15902610</v>
      </c>
    </row>
    <row r="1923" spans="2:8">
      <c r="B1923">
        <v>1537600</v>
      </c>
      <c r="D1923">
        <v>1921</v>
      </c>
      <c r="E1923" s="72">
        <f t="shared" si="59"/>
        <v>15919217.407407407</v>
      </c>
      <c r="F1923" s="71">
        <f t="shared" ref="F1923:F1986" si="60">E1923/B1922</f>
        <v>10.353289156742591</v>
      </c>
      <c r="H1923" s="38">
        <v>15919217</v>
      </c>
    </row>
    <row r="1924" spans="2:8">
      <c r="B1924">
        <v>1537600</v>
      </c>
      <c r="D1924">
        <v>1922</v>
      </c>
      <c r="E1924" s="72">
        <f t="shared" ref="E1924:E1987" si="61">40+(D1923*D1923)+(E1923/1.3)</f>
        <v>15935832.851851851</v>
      </c>
      <c r="F1924" s="71">
        <f t="shared" si="60"/>
        <v>10.364095247042046</v>
      </c>
      <c r="H1924" s="38">
        <v>15935832</v>
      </c>
    </row>
    <row r="1925" spans="2:8">
      <c r="B1925">
        <v>1537600</v>
      </c>
      <c r="D1925">
        <v>1923</v>
      </c>
      <c r="E1925" s="72">
        <f t="shared" si="61"/>
        <v>15952456.962962961</v>
      </c>
      <c r="F1925" s="71">
        <f t="shared" si="60"/>
        <v>10.374906973831271</v>
      </c>
      <c r="H1925" s="38">
        <v>15952456</v>
      </c>
    </row>
    <row r="1926" spans="2:8">
      <c r="B1926">
        <v>1537600</v>
      </c>
      <c r="D1926">
        <v>1924</v>
      </c>
      <c r="E1926" s="72">
        <f t="shared" si="61"/>
        <v>15969089.740740739</v>
      </c>
      <c r="F1926" s="71">
        <f t="shared" si="60"/>
        <v>10.385724337110261</v>
      </c>
      <c r="H1926" s="38">
        <v>15969089</v>
      </c>
    </row>
    <row r="1927" spans="2:8">
      <c r="B1927">
        <v>1537600</v>
      </c>
      <c r="D1927">
        <v>1925</v>
      </c>
      <c r="E1927" s="72">
        <f t="shared" si="61"/>
        <v>15985731.185185183</v>
      </c>
      <c r="F1927" s="71">
        <f t="shared" si="60"/>
        <v>10.396547336879021</v>
      </c>
      <c r="H1927" s="38">
        <v>15985731</v>
      </c>
    </row>
    <row r="1928" spans="2:8">
      <c r="B1928">
        <v>1537600</v>
      </c>
      <c r="D1928">
        <v>1926</v>
      </c>
      <c r="E1928" s="72">
        <f t="shared" si="61"/>
        <v>16002381.296296295</v>
      </c>
      <c r="F1928" s="71">
        <f t="shared" si="60"/>
        <v>10.407375973137549</v>
      </c>
      <c r="H1928" s="38">
        <v>16002381</v>
      </c>
    </row>
    <row r="1929" spans="2:8">
      <c r="B1929">
        <v>1537600</v>
      </c>
      <c r="D1929">
        <v>1927</v>
      </c>
      <c r="E1929" s="72">
        <f t="shared" si="61"/>
        <v>16019040.074074073</v>
      </c>
      <c r="F1929" s="71">
        <f t="shared" si="60"/>
        <v>10.418210245885843</v>
      </c>
      <c r="H1929" s="38">
        <v>16019040</v>
      </c>
    </row>
    <row r="1930" spans="2:8">
      <c r="B1930">
        <v>1537600</v>
      </c>
      <c r="D1930">
        <v>1928</v>
      </c>
      <c r="E1930" s="72">
        <f t="shared" si="61"/>
        <v>16035707.518518517</v>
      </c>
      <c r="F1930" s="71">
        <f t="shared" si="60"/>
        <v>10.429050155123905</v>
      </c>
      <c r="H1930" s="38">
        <v>16035707</v>
      </c>
    </row>
    <row r="1931" spans="2:8">
      <c r="B1931">
        <v>1537600</v>
      </c>
      <c r="D1931">
        <v>1929</v>
      </c>
      <c r="E1931" s="72">
        <f t="shared" si="61"/>
        <v>16052383.629629629</v>
      </c>
      <c r="F1931" s="71">
        <f t="shared" si="60"/>
        <v>10.439895700851736</v>
      </c>
      <c r="H1931" s="38">
        <v>16052383</v>
      </c>
    </row>
    <row r="1932" spans="2:8">
      <c r="B1932">
        <v>1537600</v>
      </c>
      <c r="D1932">
        <v>1930</v>
      </c>
      <c r="E1932" s="72">
        <f t="shared" si="61"/>
        <v>16069068.407407407</v>
      </c>
      <c r="F1932" s="71">
        <f t="shared" si="60"/>
        <v>10.450746883069334</v>
      </c>
      <c r="H1932" s="38">
        <v>16069068</v>
      </c>
    </row>
    <row r="1933" spans="2:8">
      <c r="B1933">
        <v>1537600</v>
      </c>
      <c r="D1933">
        <v>1931</v>
      </c>
      <c r="E1933" s="72">
        <f t="shared" si="61"/>
        <v>16085761.851851851</v>
      </c>
      <c r="F1933" s="71">
        <f t="shared" si="60"/>
        <v>10.461603701776697</v>
      </c>
      <c r="H1933" s="38">
        <v>16085761</v>
      </c>
    </row>
    <row r="1934" spans="2:8">
      <c r="B1934">
        <v>1537600</v>
      </c>
      <c r="D1934">
        <v>1932</v>
      </c>
      <c r="E1934" s="72">
        <f t="shared" si="61"/>
        <v>16102463.962962961</v>
      </c>
      <c r="F1934" s="71">
        <f t="shared" si="60"/>
        <v>10.47246615697383</v>
      </c>
      <c r="H1934" s="38">
        <v>16102463</v>
      </c>
    </row>
    <row r="1935" spans="2:8">
      <c r="B1935">
        <v>1537600</v>
      </c>
      <c r="D1935">
        <v>1933</v>
      </c>
      <c r="E1935" s="72">
        <f t="shared" si="61"/>
        <v>16119174.740740739</v>
      </c>
      <c r="F1935" s="71">
        <f t="shared" si="60"/>
        <v>10.48333424866073</v>
      </c>
      <c r="H1935" s="38">
        <v>16119174</v>
      </c>
    </row>
    <row r="1936" spans="2:8">
      <c r="B1936">
        <v>1537600</v>
      </c>
      <c r="D1936">
        <v>1934</v>
      </c>
      <c r="E1936" s="72">
        <f t="shared" si="61"/>
        <v>16135894.185185183</v>
      </c>
      <c r="F1936" s="71">
        <f t="shared" si="60"/>
        <v>10.494207976837398</v>
      </c>
      <c r="H1936" s="38">
        <v>16135894</v>
      </c>
    </row>
    <row r="1937" spans="2:8">
      <c r="B1937">
        <v>1537600</v>
      </c>
      <c r="D1937">
        <v>1935</v>
      </c>
      <c r="E1937" s="72">
        <f t="shared" si="61"/>
        <v>16152622.296296295</v>
      </c>
      <c r="F1937" s="71">
        <f t="shared" si="60"/>
        <v>10.505087341503835</v>
      </c>
      <c r="H1937" s="38">
        <v>16152622</v>
      </c>
    </row>
    <row r="1938" spans="2:8">
      <c r="B1938">
        <v>1537600</v>
      </c>
      <c r="D1938">
        <v>1936</v>
      </c>
      <c r="E1938" s="72">
        <f t="shared" si="61"/>
        <v>16169359.074074073</v>
      </c>
      <c r="F1938" s="71">
        <f t="shared" si="60"/>
        <v>10.515972342660037</v>
      </c>
      <c r="H1938" s="38">
        <v>16169359</v>
      </c>
    </row>
    <row r="1939" spans="2:8">
      <c r="B1939">
        <v>1537600</v>
      </c>
      <c r="D1939">
        <v>1937</v>
      </c>
      <c r="E1939" s="72">
        <f t="shared" si="61"/>
        <v>16186104.518518517</v>
      </c>
      <c r="F1939" s="71">
        <f t="shared" si="60"/>
        <v>10.526862980306007</v>
      </c>
      <c r="H1939" s="38">
        <v>16186104</v>
      </c>
    </row>
    <row r="1940" spans="2:8">
      <c r="B1940">
        <v>1537600</v>
      </c>
      <c r="D1940">
        <v>1938</v>
      </c>
      <c r="E1940" s="72">
        <f t="shared" si="61"/>
        <v>16202858.629629629</v>
      </c>
      <c r="F1940" s="71">
        <f t="shared" si="60"/>
        <v>10.537759254441745</v>
      </c>
      <c r="H1940" s="38">
        <v>16202858</v>
      </c>
    </row>
    <row r="1941" spans="2:8">
      <c r="B1941">
        <v>1537600</v>
      </c>
      <c r="D1941">
        <v>1939</v>
      </c>
      <c r="E1941" s="72">
        <f t="shared" si="61"/>
        <v>16219621.407407407</v>
      </c>
      <c r="F1941" s="71">
        <f t="shared" si="60"/>
        <v>10.548661165067251</v>
      </c>
      <c r="H1941" s="38">
        <v>16219621</v>
      </c>
    </row>
    <row r="1942" spans="2:8">
      <c r="B1942">
        <v>1537600</v>
      </c>
      <c r="D1942" s="67">
        <v>1940</v>
      </c>
      <c r="E1942" s="72">
        <f t="shared" si="61"/>
        <v>16236392.851851851</v>
      </c>
      <c r="F1942" s="71">
        <f t="shared" si="60"/>
        <v>10.559568712182525</v>
      </c>
      <c r="G1942" s="67"/>
      <c r="H1942" s="38">
        <v>16236392</v>
      </c>
    </row>
    <row r="1943" spans="2:8">
      <c r="B1943">
        <v>1537600</v>
      </c>
      <c r="D1943">
        <v>1941</v>
      </c>
      <c r="E1943" s="72">
        <f t="shared" si="61"/>
        <v>16253172.962962961</v>
      </c>
      <c r="F1943" s="71">
        <f t="shared" si="60"/>
        <v>10.570481895787566</v>
      </c>
      <c r="H1943" s="38">
        <v>16253172</v>
      </c>
    </row>
    <row r="1944" spans="2:8">
      <c r="B1944">
        <v>1537600</v>
      </c>
      <c r="D1944">
        <v>1942</v>
      </c>
      <c r="E1944" s="72">
        <f t="shared" si="61"/>
        <v>16269961.740740739</v>
      </c>
      <c r="F1944" s="71">
        <f t="shared" si="60"/>
        <v>10.581400715882374</v>
      </c>
      <c r="H1944" s="38">
        <v>16269961</v>
      </c>
    </row>
    <row r="1945" spans="2:8">
      <c r="B1945">
        <v>1537600</v>
      </c>
      <c r="D1945">
        <v>1943</v>
      </c>
      <c r="E1945" s="72">
        <f t="shared" si="61"/>
        <v>16286759.185185183</v>
      </c>
      <c r="F1945" s="71">
        <f t="shared" si="60"/>
        <v>10.59232517246695</v>
      </c>
      <c r="H1945" s="38">
        <v>16286759</v>
      </c>
    </row>
    <row r="1946" spans="2:8">
      <c r="B1946">
        <v>1537600</v>
      </c>
      <c r="D1946">
        <v>1944</v>
      </c>
      <c r="E1946" s="72">
        <f t="shared" si="61"/>
        <v>16303565.296296295</v>
      </c>
      <c r="F1946" s="71">
        <f t="shared" si="60"/>
        <v>10.603255265541295</v>
      </c>
      <c r="H1946" s="38">
        <v>16303565</v>
      </c>
    </row>
    <row r="1947" spans="2:8">
      <c r="B1947">
        <v>1537600</v>
      </c>
      <c r="D1947">
        <v>1945</v>
      </c>
      <c r="E1947" s="72">
        <f t="shared" si="61"/>
        <v>16320380.074074073</v>
      </c>
      <c r="F1947" s="71">
        <f t="shared" si="60"/>
        <v>10.614190995105407</v>
      </c>
      <c r="H1947" s="38">
        <v>16320380</v>
      </c>
    </row>
    <row r="1948" spans="2:8">
      <c r="B1948">
        <v>1537600</v>
      </c>
      <c r="D1948">
        <v>1946</v>
      </c>
      <c r="E1948" s="72">
        <f t="shared" si="61"/>
        <v>16337203.518518517</v>
      </c>
      <c r="F1948" s="71">
        <f t="shared" si="60"/>
        <v>10.625132361159284</v>
      </c>
      <c r="H1948" s="38">
        <v>16337203</v>
      </c>
    </row>
    <row r="1949" spans="2:8">
      <c r="B1949">
        <v>1537600</v>
      </c>
      <c r="D1949">
        <v>1947</v>
      </c>
      <c r="E1949" s="72">
        <f t="shared" si="61"/>
        <v>16354035.629629629</v>
      </c>
      <c r="F1949" s="71">
        <f t="shared" si="60"/>
        <v>10.636079363702933</v>
      </c>
      <c r="H1949" s="38">
        <v>16354035</v>
      </c>
    </row>
    <row r="1950" spans="2:8">
      <c r="B1950">
        <v>1537600</v>
      </c>
      <c r="D1950">
        <v>1948</v>
      </c>
      <c r="E1950" s="72">
        <f t="shared" si="61"/>
        <v>16370876.407407407</v>
      </c>
      <c r="F1950" s="71">
        <f t="shared" si="60"/>
        <v>10.647032002736347</v>
      </c>
      <c r="H1950" s="38">
        <v>16370876</v>
      </c>
    </row>
    <row r="1951" spans="2:8">
      <c r="B1951">
        <v>1537600</v>
      </c>
      <c r="D1951">
        <v>1949</v>
      </c>
      <c r="E1951" s="72">
        <f t="shared" si="61"/>
        <v>16387725.851851851</v>
      </c>
      <c r="F1951" s="71">
        <f t="shared" si="60"/>
        <v>10.657990278259529</v>
      </c>
      <c r="H1951" s="38">
        <v>16387725</v>
      </c>
    </row>
    <row r="1952" spans="2:8">
      <c r="B1952">
        <v>1537600</v>
      </c>
      <c r="D1952">
        <v>1950</v>
      </c>
      <c r="E1952" s="72">
        <f t="shared" si="61"/>
        <v>16404583.962962961</v>
      </c>
      <c r="F1952" s="71">
        <f t="shared" si="60"/>
        <v>10.668954190272476</v>
      </c>
      <c r="H1952" s="38">
        <v>16404583</v>
      </c>
    </row>
    <row r="1953" spans="2:8">
      <c r="B1953">
        <v>1537600</v>
      </c>
      <c r="D1953">
        <v>1951</v>
      </c>
      <c r="E1953" s="72">
        <f t="shared" si="61"/>
        <v>16421450.740740739</v>
      </c>
      <c r="F1953" s="71">
        <f t="shared" si="60"/>
        <v>10.679923738775194</v>
      </c>
      <c r="H1953" s="38">
        <v>16421450</v>
      </c>
    </row>
    <row r="1954" spans="2:8">
      <c r="B1954">
        <v>1537600</v>
      </c>
      <c r="D1954">
        <v>1952</v>
      </c>
      <c r="E1954" s="72">
        <f t="shared" si="61"/>
        <v>16438326.185185183</v>
      </c>
      <c r="F1954" s="71">
        <f t="shared" si="60"/>
        <v>10.690898923767678</v>
      </c>
      <c r="H1954" s="38">
        <v>16438326</v>
      </c>
    </row>
    <row r="1955" spans="2:8">
      <c r="B1955">
        <v>1537600</v>
      </c>
      <c r="D1955">
        <v>1953</v>
      </c>
      <c r="E1955" s="72">
        <f t="shared" si="61"/>
        <v>16455210.296296295</v>
      </c>
      <c r="F1955" s="71">
        <f t="shared" si="60"/>
        <v>10.701879745249931</v>
      </c>
      <c r="H1955" s="38">
        <v>16455210</v>
      </c>
    </row>
    <row r="1956" spans="2:8">
      <c r="B1956">
        <v>1537600</v>
      </c>
      <c r="D1956">
        <v>1954</v>
      </c>
      <c r="E1956" s="72">
        <f t="shared" si="61"/>
        <v>16472103.074074073</v>
      </c>
      <c r="F1956" s="71">
        <f t="shared" si="60"/>
        <v>10.712866203221951</v>
      </c>
      <c r="H1956" s="38">
        <v>16472103</v>
      </c>
    </row>
    <row r="1957" spans="2:8">
      <c r="B1957">
        <v>1537600</v>
      </c>
      <c r="D1957">
        <v>1955</v>
      </c>
      <c r="E1957" s="72">
        <f t="shared" si="61"/>
        <v>16489004.518518517</v>
      </c>
      <c r="F1957" s="71">
        <f t="shared" si="60"/>
        <v>10.723858297683739</v>
      </c>
      <c r="H1957" s="38">
        <v>16489004</v>
      </c>
    </row>
    <row r="1958" spans="2:8">
      <c r="B1958">
        <v>1537600</v>
      </c>
      <c r="D1958">
        <v>1956</v>
      </c>
      <c r="E1958" s="72">
        <f t="shared" si="61"/>
        <v>16505914.629629629</v>
      </c>
      <c r="F1958" s="71">
        <f t="shared" si="60"/>
        <v>10.734856028635294</v>
      </c>
      <c r="H1958" s="38">
        <v>16505914</v>
      </c>
    </row>
    <row r="1959" spans="2:8">
      <c r="B1959">
        <v>1537600</v>
      </c>
      <c r="D1959">
        <v>1957</v>
      </c>
      <c r="E1959" s="72">
        <f t="shared" si="61"/>
        <v>16522833.407407407</v>
      </c>
      <c r="F1959" s="71">
        <f t="shared" si="60"/>
        <v>10.745859396076618</v>
      </c>
      <c r="H1959" s="38">
        <v>16522833</v>
      </c>
    </row>
    <row r="1960" spans="2:8">
      <c r="B1960">
        <v>1537600</v>
      </c>
      <c r="D1960">
        <v>1958</v>
      </c>
      <c r="E1960" s="72">
        <f t="shared" si="61"/>
        <v>16539760.851851851</v>
      </c>
      <c r="F1960" s="71">
        <f t="shared" si="60"/>
        <v>10.756868400007708</v>
      </c>
      <c r="H1960" s="38">
        <v>16539760</v>
      </c>
    </row>
    <row r="1961" spans="2:8">
      <c r="B1961">
        <v>1537600</v>
      </c>
      <c r="D1961">
        <v>1959</v>
      </c>
      <c r="E1961" s="72">
        <f t="shared" si="61"/>
        <v>16556696.962962961</v>
      </c>
      <c r="F1961" s="71">
        <f t="shared" si="60"/>
        <v>10.767883040428565</v>
      </c>
      <c r="H1961" s="38">
        <v>16556696</v>
      </c>
    </row>
    <row r="1962" spans="2:8">
      <c r="B1962">
        <v>1537600</v>
      </c>
      <c r="D1962">
        <v>1960</v>
      </c>
      <c r="E1962" s="72">
        <f t="shared" si="61"/>
        <v>16573641.740740739</v>
      </c>
      <c r="F1962" s="71">
        <f t="shared" si="60"/>
        <v>10.778903317339191</v>
      </c>
      <c r="H1962" s="38">
        <v>16573641</v>
      </c>
    </row>
    <row r="1963" spans="2:8">
      <c r="B1963">
        <v>1537600</v>
      </c>
      <c r="D1963">
        <v>1961</v>
      </c>
      <c r="E1963" s="72">
        <f t="shared" si="61"/>
        <v>16590595.185185183</v>
      </c>
      <c r="F1963" s="71">
        <f t="shared" si="60"/>
        <v>10.789929230739583</v>
      </c>
      <c r="H1963" s="38">
        <v>16590595</v>
      </c>
    </row>
    <row r="1964" spans="2:8">
      <c r="B1964">
        <v>1537600</v>
      </c>
      <c r="D1964">
        <v>1962</v>
      </c>
      <c r="E1964" s="72">
        <f t="shared" si="61"/>
        <v>16607557.296296295</v>
      </c>
      <c r="F1964" s="71">
        <f t="shared" si="60"/>
        <v>10.800960780629744</v>
      </c>
      <c r="H1964" s="38">
        <v>16607557</v>
      </c>
    </row>
    <row r="1965" spans="2:8">
      <c r="B1965">
        <v>1537600</v>
      </c>
      <c r="D1965">
        <v>1963</v>
      </c>
      <c r="E1965" s="72">
        <f t="shared" si="61"/>
        <v>16624528.074074073</v>
      </c>
      <c r="F1965" s="71">
        <f t="shared" si="60"/>
        <v>10.811997967009672</v>
      </c>
      <c r="H1965" s="38">
        <v>16624528</v>
      </c>
    </row>
    <row r="1966" spans="2:8">
      <c r="B1966">
        <v>1537600</v>
      </c>
      <c r="D1966">
        <v>1964</v>
      </c>
      <c r="E1966" s="72">
        <f t="shared" si="61"/>
        <v>16641507.518518517</v>
      </c>
      <c r="F1966" s="71">
        <f t="shared" si="60"/>
        <v>10.823040789879368</v>
      </c>
      <c r="H1966" s="38">
        <v>16641507</v>
      </c>
    </row>
    <row r="1967" spans="2:8">
      <c r="B1967">
        <v>1537600</v>
      </c>
      <c r="D1967">
        <v>1965</v>
      </c>
      <c r="E1967" s="72">
        <f t="shared" si="61"/>
        <v>16658495.629629629</v>
      </c>
      <c r="F1967" s="71">
        <f t="shared" si="60"/>
        <v>10.834089249238833</v>
      </c>
      <c r="H1967" s="38">
        <v>16658495</v>
      </c>
    </row>
    <row r="1968" spans="2:8">
      <c r="B1968">
        <v>1537600</v>
      </c>
      <c r="D1968">
        <v>1966</v>
      </c>
      <c r="E1968" s="72">
        <f t="shared" si="61"/>
        <v>16675492.407407407</v>
      </c>
      <c r="F1968" s="71">
        <f t="shared" si="60"/>
        <v>10.845143345088063</v>
      </c>
      <c r="H1968" s="38">
        <v>16675492</v>
      </c>
    </row>
    <row r="1969" spans="2:8">
      <c r="B1969">
        <v>1537600</v>
      </c>
      <c r="D1969">
        <v>1967</v>
      </c>
      <c r="E1969" s="72">
        <f t="shared" si="61"/>
        <v>16692497.851851851</v>
      </c>
      <c r="F1969" s="71">
        <f t="shared" si="60"/>
        <v>10.856203077427063</v>
      </c>
      <c r="H1969" s="38">
        <v>16692497</v>
      </c>
    </row>
    <row r="1970" spans="2:8">
      <c r="B1970">
        <v>1537600</v>
      </c>
      <c r="D1970">
        <v>1968</v>
      </c>
      <c r="E1970" s="72">
        <f t="shared" si="61"/>
        <v>16709511.962962961</v>
      </c>
      <c r="F1970" s="71">
        <f t="shared" si="60"/>
        <v>10.867268446255828</v>
      </c>
      <c r="H1970" s="38">
        <v>16709511</v>
      </c>
    </row>
    <row r="1971" spans="2:8">
      <c r="B1971">
        <v>1537600</v>
      </c>
      <c r="D1971">
        <v>1969</v>
      </c>
      <c r="E1971" s="72">
        <f t="shared" si="61"/>
        <v>16726534.740740739</v>
      </c>
      <c r="F1971" s="71">
        <f t="shared" si="60"/>
        <v>10.878339451574362</v>
      </c>
      <c r="H1971" s="38">
        <v>16726534</v>
      </c>
    </row>
    <row r="1972" spans="2:8">
      <c r="B1972">
        <v>1537600</v>
      </c>
      <c r="D1972">
        <v>1970</v>
      </c>
      <c r="E1972" s="72">
        <f t="shared" si="61"/>
        <v>16743566.185185183</v>
      </c>
      <c r="F1972" s="71">
        <f t="shared" si="60"/>
        <v>10.889416093382662</v>
      </c>
      <c r="H1972" s="38">
        <v>16743566</v>
      </c>
    </row>
    <row r="1973" spans="2:8">
      <c r="B1973">
        <v>1537600</v>
      </c>
      <c r="D1973">
        <v>1971</v>
      </c>
      <c r="E1973" s="72">
        <f t="shared" si="61"/>
        <v>16760606.296296295</v>
      </c>
      <c r="F1973" s="71">
        <f t="shared" si="60"/>
        <v>10.900498371680733</v>
      </c>
      <c r="H1973" s="38">
        <v>16760606</v>
      </c>
    </row>
    <row r="1974" spans="2:8">
      <c r="B1974">
        <v>1537600</v>
      </c>
      <c r="D1974">
        <v>1972</v>
      </c>
      <c r="E1974" s="72">
        <f t="shared" si="61"/>
        <v>16777655.074074075</v>
      </c>
      <c r="F1974" s="71">
        <f t="shared" si="60"/>
        <v>10.911586286468571</v>
      </c>
      <c r="H1974" s="38">
        <v>16777655</v>
      </c>
    </row>
    <row r="1975" spans="2:8">
      <c r="B1975">
        <v>1537600</v>
      </c>
      <c r="D1975">
        <v>1973</v>
      </c>
      <c r="E1975" s="72">
        <f t="shared" si="61"/>
        <v>16794712.518518519</v>
      </c>
      <c r="F1975" s="71">
        <f t="shared" si="60"/>
        <v>10.922679837746175</v>
      </c>
      <c r="H1975" s="38">
        <v>16794712</v>
      </c>
    </row>
    <row r="1976" spans="2:8">
      <c r="B1976">
        <v>1537600</v>
      </c>
      <c r="D1976">
        <v>1974</v>
      </c>
      <c r="E1976" s="72">
        <f t="shared" si="61"/>
        <v>16811778.629629627</v>
      </c>
      <c r="F1976" s="71">
        <f t="shared" si="60"/>
        <v>10.933779025513545</v>
      </c>
      <c r="H1976" s="38">
        <v>16811778</v>
      </c>
    </row>
    <row r="1977" spans="2:8">
      <c r="B1977">
        <v>1537600</v>
      </c>
      <c r="D1977">
        <v>1975</v>
      </c>
      <c r="E1977" s="72">
        <f t="shared" si="61"/>
        <v>16828853.407407403</v>
      </c>
      <c r="F1977" s="71">
        <f t="shared" si="60"/>
        <v>10.944883849770683</v>
      </c>
      <c r="H1977" s="38">
        <v>16828853</v>
      </c>
    </row>
    <row r="1978" spans="2:8">
      <c r="B1978">
        <v>1537600</v>
      </c>
      <c r="D1978">
        <v>1976</v>
      </c>
      <c r="E1978" s="72">
        <f t="shared" si="61"/>
        <v>16845936.851851851</v>
      </c>
      <c r="F1978" s="71">
        <f t="shared" si="60"/>
        <v>10.955994310517593</v>
      </c>
      <c r="H1978" s="38">
        <v>16845936</v>
      </c>
    </row>
    <row r="1979" spans="2:8">
      <c r="B1979">
        <v>1537600</v>
      </c>
      <c r="D1979">
        <v>1977</v>
      </c>
      <c r="E1979" s="72">
        <f t="shared" si="61"/>
        <v>16863028.962962963</v>
      </c>
      <c r="F1979" s="71">
        <f t="shared" si="60"/>
        <v>10.967110407754268</v>
      </c>
      <c r="H1979" s="38">
        <v>16863028</v>
      </c>
    </row>
    <row r="1980" spans="2:8">
      <c r="B1980">
        <v>1537600</v>
      </c>
      <c r="D1980">
        <v>1978</v>
      </c>
      <c r="E1980" s="72">
        <f t="shared" si="61"/>
        <v>16880129.740740739</v>
      </c>
      <c r="F1980" s="71">
        <f t="shared" si="60"/>
        <v>10.97823214148071</v>
      </c>
      <c r="H1980" s="38">
        <v>16880129</v>
      </c>
    </row>
    <row r="1981" spans="2:8">
      <c r="B1981">
        <v>1537600</v>
      </c>
      <c r="D1981">
        <v>1979</v>
      </c>
      <c r="E1981" s="72">
        <f t="shared" si="61"/>
        <v>16897239.185185183</v>
      </c>
      <c r="F1981" s="71">
        <f t="shared" si="60"/>
        <v>10.98935951169692</v>
      </c>
      <c r="H1981" s="38">
        <v>16897239</v>
      </c>
    </row>
    <row r="1982" spans="2:8">
      <c r="B1982">
        <v>1537600</v>
      </c>
      <c r="D1982" s="67">
        <v>1980</v>
      </c>
      <c r="E1982" s="72">
        <f t="shared" si="61"/>
        <v>16914357.296296295</v>
      </c>
      <c r="F1982" s="71">
        <f t="shared" si="60"/>
        <v>11.000492518402897</v>
      </c>
      <c r="G1982" s="67"/>
      <c r="H1982" s="38">
        <v>16914357</v>
      </c>
    </row>
    <row r="1983" spans="2:8">
      <c r="B1983">
        <v>1537600</v>
      </c>
      <c r="D1983">
        <v>1981</v>
      </c>
      <c r="E1983" s="72">
        <f t="shared" si="61"/>
        <v>16931484.074074075</v>
      </c>
      <c r="F1983" s="71">
        <f t="shared" si="60"/>
        <v>11.011631161598643</v>
      </c>
      <c r="H1983" s="38">
        <v>16931484</v>
      </c>
    </row>
    <row r="1984" spans="2:8">
      <c r="B1984">
        <v>1537600</v>
      </c>
      <c r="D1984">
        <v>1982</v>
      </c>
      <c r="E1984" s="72">
        <f t="shared" si="61"/>
        <v>16948619.518518519</v>
      </c>
      <c r="F1984" s="71">
        <f t="shared" si="60"/>
        <v>11.022775441284157</v>
      </c>
      <c r="H1984" s="38">
        <v>16948619</v>
      </c>
    </row>
    <row r="1985" spans="2:8">
      <c r="B1985">
        <v>1537600</v>
      </c>
      <c r="D1985">
        <v>1983</v>
      </c>
      <c r="E1985" s="72">
        <f t="shared" si="61"/>
        <v>16965763.629629627</v>
      </c>
      <c r="F1985" s="71">
        <f t="shared" si="60"/>
        <v>11.033925357459434</v>
      </c>
      <c r="H1985" s="38">
        <v>16965763</v>
      </c>
    </row>
    <row r="1986" spans="2:8">
      <c r="B1986">
        <v>1537600</v>
      </c>
      <c r="D1986">
        <v>1984</v>
      </c>
      <c r="E1986" s="72">
        <f t="shared" si="61"/>
        <v>16982916.407407403</v>
      </c>
      <c r="F1986" s="71">
        <f t="shared" si="60"/>
        <v>11.045080910124481</v>
      </c>
      <c r="H1986" s="38">
        <v>16982916</v>
      </c>
    </row>
    <row r="1987" spans="2:8">
      <c r="B1987">
        <v>1537600</v>
      </c>
      <c r="D1987">
        <v>1985</v>
      </c>
      <c r="E1987" s="72">
        <f t="shared" si="61"/>
        <v>17000077.851851851</v>
      </c>
      <c r="F1987" s="71">
        <f t="shared" ref="F1987:F2050" si="62">E1987/B1986</f>
        <v>11.056242099279299</v>
      </c>
      <c r="H1987" s="38">
        <v>17000077</v>
      </c>
    </row>
    <row r="1988" spans="2:8">
      <c r="B1988">
        <v>1537600</v>
      </c>
      <c r="D1988">
        <v>1986</v>
      </c>
      <c r="E1988" s="72">
        <f t="shared" ref="E1988:E2051" si="63">40+(D1987*D1987)+(E1987/1.3)</f>
        <v>17017247.962962963</v>
      </c>
      <c r="F1988" s="71">
        <f t="shared" si="62"/>
        <v>11.067408924923884</v>
      </c>
      <c r="H1988" s="38">
        <v>17017247</v>
      </c>
    </row>
    <row r="1989" spans="2:8">
      <c r="B1989">
        <v>1537600</v>
      </c>
      <c r="D1989">
        <v>1987</v>
      </c>
      <c r="E1989" s="72">
        <f t="shared" si="63"/>
        <v>17034426.740740739</v>
      </c>
      <c r="F1989" s="71">
        <f t="shared" si="62"/>
        <v>11.078581387058232</v>
      </c>
      <c r="H1989" s="38">
        <v>17034426</v>
      </c>
    </row>
    <row r="1990" spans="2:8">
      <c r="B1990">
        <v>1537600</v>
      </c>
      <c r="D1990">
        <v>1988</v>
      </c>
      <c r="E1990" s="72">
        <f t="shared" si="63"/>
        <v>17051614.185185183</v>
      </c>
      <c r="F1990" s="71">
        <f t="shared" si="62"/>
        <v>11.08975948568235</v>
      </c>
      <c r="H1990" s="38">
        <v>17051614</v>
      </c>
    </row>
    <row r="1991" spans="2:8">
      <c r="B1991">
        <v>1537600</v>
      </c>
      <c r="D1991">
        <v>1989</v>
      </c>
      <c r="E1991" s="72">
        <f t="shared" si="63"/>
        <v>17068810.296296295</v>
      </c>
      <c r="F1991" s="71">
        <f t="shared" si="62"/>
        <v>11.100943220796237</v>
      </c>
      <c r="H1991" s="38">
        <v>17068810</v>
      </c>
    </row>
    <row r="1992" spans="2:8">
      <c r="B1992">
        <v>1537600</v>
      </c>
      <c r="D1992">
        <v>1990</v>
      </c>
      <c r="E1992" s="72">
        <f t="shared" si="63"/>
        <v>17086015.074074075</v>
      </c>
      <c r="F1992" s="71">
        <f t="shared" si="62"/>
        <v>11.112132592399892</v>
      </c>
      <c r="H1992" s="38">
        <v>17086015</v>
      </c>
    </row>
    <row r="1993" spans="2:8">
      <c r="B1993">
        <v>1537600</v>
      </c>
      <c r="D1993">
        <v>1991</v>
      </c>
      <c r="E1993" s="72">
        <f t="shared" si="63"/>
        <v>17103228.518518519</v>
      </c>
      <c r="F1993" s="71">
        <f t="shared" si="62"/>
        <v>11.123327600493313</v>
      </c>
      <c r="H1993" s="38">
        <v>17103228</v>
      </c>
    </row>
    <row r="1994" spans="2:8">
      <c r="B1994">
        <v>1537600</v>
      </c>
      <c r="D1994">
        <v>1992</v>
      </c>
      <c r="E1994" s="72">
        <f t="shared" si="63"/>
        <v>17120450.629629627</v>
      </c>
      <c r="F1994" s="71">
        <f t="shared" si="62"/>
        <v>11.134528245076501</v>
      </c>
      <c r="H1994" s="38">
        <v>17120450</v>
      </c>
    </row>
    <row r="1995" spans="2:8">
      <c r="B1995">
        <v>1537600</v>
      </c>
      <c r="D1995">
        <v>1993</v>
      </c>
      <c r="E1995" s="72">
        <f t="shared" si="63"/>
        <v>17137681.407407403</v>
      </c>
      <c r="F1995" s="71">
        <f t="shared" si="62"/>
        <v>11.145734526149456</v>
      </c>
      <c r="H1995" s="38">
        <v>17137681</v>
      </c>
    </row>
    <row r="1996" spans="2:8">
      <c r="B1996">
        <v>1537600</v>
      </c>
      <c r="D1996">
        <v>1994</v>
      </c>
      <c r="E1996" s="72">
        <f t="shared" si="63"/>
        <v>17154920.851851851</v>
      </c>
      <c r="F1996" s="71">
        <f t="shared" si="62"/>
        <v>11.156946443712181</v>
      </c>
      <c r="H1996" s="38">
        <v>17154920</v>
      </c>
    </row>
    <row r="1997" spans="2:8">
      <c r="B1997">
        <v>1537600</v>
      </c>
      <c r="D1997">
        <v>1995</v>
      </c>
      <c r="E1997" s="72">
        <f t="shared" si="63"/>
        <v>17172168.962962963</v>
      </c>
      <c r="F1997" s="71">
        <f t="shared" si="62"/>
        <v>11.168163997764674</v>
      </c>
      <c r="H1997" s="38">
        <v>17172168</v>
      </c>
    </row>
    <row r="1998" spans="2:8">
      <c r="B1998">
        <v>1537600</v>
      </c>
      <c r="D1998">
        <v>1996</v>
      </c>
      <c r="E1998" s="72">
        <f t="shared" si="63"/>
        <v>17189425.740740739</v>
      </c>
      <c r="F1998" s="71">
        <f t="shared" si="62"/>
        <v>11.179387188306933</v>
      </c>
      <c r="H1998" s="38">
        <v>17189425</v>
      </c>
    </row>
    <row r="1999" spans="2:8">
      <c r="B1999">
        <v>1537600</v>
      </c>
      <c r="D1999">
        <v>1997</v>
      </c>
      <c r="E1999" s="72">
        <f t="shared" si="63"/>
        <v>17206691.185185183</v>
      </c>
      <c r="F1999" s="71">
        <f t="shared" si="62"/>
        <v>11.190616015338959</v>
      </c>
      <c r="H1999" s="38">
        <v>17206691</v>
      </c>
    </row>
    <row r="2000" spans="2:8">
      <c r="B2000">
        <v>1537600</v>
      </c>
      <c r="D2000">
        <v>1998</v>
      </c>
      <c r="E2000" s="72">
        <f t="shared" si="63"/>
        <v>17223965.296296295</v>
      </c>
      <c r="F2000" s="71">
        <f t="shared" si="62"/>
        <v>11.201850478860754</v>
      </c>
      <c r="H2000" s="38">
        <v>17223965</v>
      </c>
    </row>
    <row r="2001" spans="2:8">
      <c r="B2001">
        <v>1537600</v>
      </c>
      <c r="D2001">
        <v>1999</v>
      </c>
      <c r="E2001" s="72">
        <f t="shared" si="63"/>
        <v>17241248.074074075</v>
      </c>
      <c r="F2001" s="71">
        <f t="shared" si="62"/>
        <v>11.213090578872317</v>
      </c>
      <c r="H2001" s="38">
        <v>17241248</v>
      </c>
    </row>
    <row r="2002" spans="2:8">
      <c r="B2002">
        <v>1537600</v>
      </c>
      <c r="D2002">
        <v>2000</v>
      </c>
      <c r="E2002" s="72">
        <f t="shared" si="63"/>
        <v>17258539.518518519</v>
      </c>
      <c r="F2002" s="71">
        <f t="shared" si="62"/>
        <v>11.224336315373646</v>
      </c>
      <c r="H2002" s="38">
        <v>17258539</v>
      </c>
    </row>
    <row r="2003" spans="2:8">
      <c r="B2003">
        <v>1537600</v>
      </c>
      <c r="D2003">
        <v>2001</v>
      </c>
      <c r="E2003" s="72">
        <f t="shared" si="63"/>
        <v>17275839.629629627</v>
      </c>
      <c r="F2003" s="71">
        <f t="shared" si="62"/>
        <v>11.235587688364742</v>
      </c>
      <c r="H2003" s="38">
        <v>17275839</v>
      </c>
    </row>
    <row r="2004" spans="2:8">
      <c r="B2004">
        <v>1537600</v>
      </c>
      <c r="D2004">
        <v>2002</v>
      </c>
      <c r="E2004" s="72">
        <f t="shared" si="63"/>
        <v>17293148.407407403</v>
      </c>
      <c r="F2004" s="71">
        <f t="shared" si="62"/>
        <v>11.246844697845605</v>
      </c>
      <c r="H2004" s="38">
        <v>17293148</v>
      </c>
    </row>
    <row r="2005" spans="2:8">
      <c r="B2005">
        <v>1537600</v>
      </c>
      <c r="D2005">
        <v>2003</v>
      </c>
      <c r="E2005" s="72">
        <f t="shared" si="63"/>
        <v>17310465.851851851</v>
      </c>
      <c r="F2005" s="71">
        <f t="shared" si="62"/>
        <v>11.25810734381624</v>
      </c>
      <c r="H2005" s="38">
        <v>17310465</v>
      </c>
    </row>
    <row r="2006" spans="2:8">
      <c r="B2006">
        <v>1537600</v>
      </c>
      <c r="D2006">
        <v>2004</v>
      </c>
      <c r="E2006" s="72">
        <f t="shared" si="63"/>
        <v>17327791.962962963</v>
      </c>
      <c r="F2006" s="71">
        <f t="shared" si="62"/>
        <v>11.269375626276641</v>
      </c>
      <c r="H2006" s="38">
        <v>17327791</v>
      </c>
    </row>
    <row r="2007" spans="2:8">
      <c r="B2007">
        <v>1537600</v>
      </c>
      <c r="D2007">
        <v>2005</v>
      </c>
      <c r="E2007" s="72">
        <f t="shared" si="63"/>
        <v>17345126.740740739</v>
      </c>
      <c r="F2007" s="71">
        <f t="shared" si="62"/>
        <v>11.280649545226808</v>
      </c>
      <c r="H2007" s="38">
        <v>17345126</v>
      </c>
    </row>
    <row r="2008" spans="2:8">
      <c r="B2008">
        <v>1537600</v>
      </c>
      <c r="D2008">
        <v>2006</v>
      </c>
      <c r="E2008" s="72">
        <f t="shared" si="63"/>
        <v>17362470.185185183</v>
      </c>
      <c r="F2008" s="71">
        <f t="shared" si="62"/>
        <v>11.291929100666742</v>
      </c>
      <c r="H2008" s="38">
        <v>17362470</v>
      </c>
    </row>
    <row r="2009" spans="2:8">
      <c r="B2009">
        <v>1537600</v>
      </c>
      <c r="D2009">
        <v>2007</v>
      </c>
      <c r="E2009" s="72">
        <f t="shared" si="63"/>
        <v>17379822.296296295</v>
      </c>
      <c r="F2009" s="71">
        <f t="shared" si="62"/>
        <v>11.303214292596445</v>
      </c>
      <c r="H2009" s="38">
        <v>17379822</v>
      </c>
    </row>
    <row r="2010" spans="2:8">
      <c r="B2010">
        <v>1537600</v>
      </c>
      <c r="D2010">
        <v>2008</v>
      </c>
      <c r="E2010" s="72">
        <f t="shared" si="63"/>
        <v>17397183.074074075</v>
      </c>
      <c r="F2010" s="71">
        <f t="shared" si="62"/>
        <v>11.314505121015918</v>
      </c>
      <c r="H2010" s="38">
        <v>17397183</v>
      </c>
    </row>
    <row r="2011" spans="2:8">
      <c r="B2011">
        <v>1537600</v>
      </c>
      <c r="D2011">
        <v>2009</v>
      </c>
      <c r="E2011" s="72">
        <f t="shared" si="63"/>
        <v>17414552.518518519</v>
      </c>
      <c r="F2011" s="71">
        <f t="shared" si="62"/>
        <v>11.325801585925156</v>
      </c>
      <c r="H2011" s="38">
        <v>17414552</v>
      </c>
    </row>
    <row r="2012" spans="2:8">
      <c r="B2012">
        <v>1537600</v>
      </c>
      <c r="D2012">
        <v>2010</v>
      </c>
      <c r="E2012" s="72">
        <f t="shared" si="63"/>
        <v>17431930.629629627</v>
      </c>
      <c r="F2012" s="71">
        <f t="shared" si="62"/>
        <v>11.337103687324159</v>
      </c>
      <c r="H2012" s="38">
        <v>17431930</v>
      </c>
    </row>
    <row r="2013" spans="2:8">
      <c r="B2013">
        <v>1537600</v>
      </c>
      <c r="D2013">
        <v>2011</v>
      </c>
      <c r="E2013" s="72">
        <f t="shared" si="63"/>
        <v>17449317.407407403</v>
      </c>
      <c r="F2013" s="71">
        <f t="shared" si="62"/>
        <v>11.348411425212932</v>
      </c>
      <c r="H2013" s="38">
        <v>17449317</v>
      </c>
    </row>
    <row r="2014" spans="2:8">
      <c r="B2014">
        <v>1537600</v>
      </c>
      <c r="D2014">
        <v>2012</v>
      </c>
      <c r="E2014" s="72">
        <f t="shared" si="63"/>
        <v>17466712.851851851</v>
      </c>
      <c r="F2014" s="71">
        <f t="shared" si="62"/>
        <v>11.359724799591474</v>
      </c>
      <c r="H2014" s="38">
        <v>17466712</v>
      </c>
    </row>
    <row r="2015" spans="2:8">
      <c r="B2015">
        <v>1537600</v>
      </c>
      <c r="D2015">
        <v>2013</v>
      </c>
      <c r="E2015" s="72">
        <f t="shared" si="63"/>
        <v>17484116.962962963</v>
      </c>
      <c r="F2015" s="71">
        <f t="shared" si="62"/>
        <v>11.371043810459783</v>
      </c>
      <c r="H2015" s="38">
        <v>17484116</v>
      </c>
    </row>
    <row r="2016" spans="2:8">
      <c r="B2016">
        <v>1537600</v>
      </c>
      <c r="D2016">
        <v>2014</v>
      </c>
      <c r="E2016" s="72">
        <f t="shared" si="63"/>
        <v>17501529.740740739</v>
      </c>
      <c r="F2016" s="71">
        <f t="shared" si="62"/>
        <v>11.382368457817858</v>
      </c>
      <c r="H2016" s="38">
        <v>17501529</v>
      </c>
    </row>
    <row r="2017" spans="2:8">
      <c r="B2017">
        <v>1537600</v>
      </c>
      <c r="D2017">
        <v>2015</v>
      </c>
      <c r="E2017" s="72">
        <f t="shared" si="63"/>
        <v>17518951.185185183</v>
      </c>
      <c r="F2017" s="71">
        <f t="shared" si="62"/>
        <v>11.393698741665702</v>
      </c>
      <c r="H2017" s="38">
        <v>17518951</v>
      </c>
    </row>
    <row r="2018" spans="2:8">
      <c r="B2018">
        <v>1537600</v>
      </c>
      <c r="D2018">
        <v>2016</v>
      </c>
      <c r="E2018" s="72">
        <f t="shared" si="63"/>
        <v>17536381.296296295</v>
      </c>
      <c r="F2018" s="71">
        <f t="shared" si="62"/>
        <v>11.405034662003313</v>
      </c>
      <c r="H2018" s="38">
        <v>17536381</v>
      </c>
    </row>
    <row r="2019" spans="2:8">
      <c r="B2019">
        <v>1537600</v>
      </c>
      <c r="D2019">
        <v>2017</v>
      </c>
      <c r="E2019" s="72">
        <f t="shared" si="63"/>
        <v>17553820.074074075</v>
      </c>
      <c r="F2019" s="71">
        <f t="shared" si="62"/>
        <v>11.416376218830694</v>
      </c>
      <c r="H2019" s="38">
        <v>17553820</v>
      </c>
    </row>
    <row r="2020" spans="2:8">
      <c r="B2020">
        <v>1537600</v>
      </c>
      <c r="D2020">
        <v>2018</v>
      </c>
      <c r="E2020" s="72">
        <f t="shared" si="63"/>
        <v>17571267.518518519</v>
      </c>
      <c r="F2020" s="71">
        <f t="shared" si="62"/>
        <v>11.42772341214784</v>
      </c>
      <c r="H2020" s="38">
        <v>17571267</v>
      </c>
    </row>
    <row r="2021" spans="2:8">
      <c r="B2021">
        <v>1537600</v>
      </c>
      <c r="D2021">
        <v>2019</v>
      </c>
      <c r="E2021" s="72">
        <f t="shared" si="63"/>
        <v>17588723.629629627</v>
      </c>
      <c r="F2021" s="71">
        <f t="shared" si="62"/>
        <v>11.439076241954751</v>
      </c>
      <c r="H2021" s="38">
        <v>17588723</v>
      </c>
    </row>
    <row r="2022" spans="2:8">
      <c r="B2022">
        <v>1537600</v>
      </c>
      <c r="D2022" s="67">
        <v>2020</v>
      </c>
      <c r="E2022" s="72">
        <f t="shared" si="63"/>
        <v>17606188.407407403</v>
      </c>
      <c r="F2022" s="71">
        <f t="shared" si="62"/>
        <v>11.450434708251432</v>
      </c>
      <c r="G2022" s="67"/>
      <c r="H2022" s="38">
        <v>17606188</v>
      </c>
    </row>
    <row r="2023" spans="2:8">
      <c r="B2023">
        <v>1537600</v>
      </c>
      <c r="D2023">
        <v>2021</v>
      </c>
      <c r="E2023" s="72">
        <f t="shared" si="63"/>
        <v>17623661.851851851</v>
      </c>
      <c r="F2023" s="71">
        <f t="shared" si="62"/>
        <v>11.461798811037884</v>
      </c>
      <c r="H2023" s="38">
        <v>17623661</v>
      </c>
    </row>
    <row r="2024" spans="2:8">
      <c r="B2024">
        <v>1537600</v>
      </c>
      <c r="D2024">
        <v>2022</v>
      </c>
      <c r="E2024" s="72">
        <f t="shared" si="63"/>
        <v>17641143.962962963</v>
      </c>
      <c r="F2024" s="71">
        <f t="shared" si="62"/>
        <v>11.473168550314101</v>
      </c>
      <c r="H2024" s="38">
        <v>17641143</v>
      </c>
    </row>
    <row r="2025" spans="2:8">
      <c r="B2025">
        <v>1537600</v>
      </c>
      <c r="D2025">
        <v>2023</v>
      </c>
      <c r="E2025" s="72">
        <f t="shared" si="63"/>
        <v>17658634.740740739</v>
      </c>
      <c r="F2025" s="71">
        <f t="shared" si="62"/>
        <v>11.484543926080086</v>
      </c>
      <c r="H2025" s="38">
        <v>17658634</v>
      </c>
    </row>
    <row r="2026" spans="2:8">
      <c r="B2026">
        <v>1537600</v>
      </c>
      <c r="D2026">
        <v>2024</v>
      </c>
      <c r="E2026" s="72">
        <f t="shared" si="63"/>
        <v>17676134.185185183</v>
      </c>
      <c r="F2026" s="71">
        <f t="shared" si="62"/>
        <v>11.495924938335836</v>
      </c>
      <c r="H2026" s="38">
        <v>17676134</v>
      </c>
    </row>
    <row r="2027" spans="2:8">
      <c r="B2027">
        <v>1537600</v>
      </c>
      <c r="D2027">
        <v>2025</v>
      </c>
      <c r="E2027" s="72">
        <f t="shared" si="63"/>
        <v>17693642.296296295</v>
      </c>
      <c r="F2027" s="71">
        <f t="shared" si="62"/>
        <v>11.507311587081357</v>
      </c>
      <c r="H2027" s="38">
        <v>17693642</v>
      </c>
    </row>
    <row r="2028" spans="2:8">
      <c r="B2028">
        <v>1537600</v>
      </c>
      <c r="D2028">
        <v>2026</v>
      </c>
      <c r="E2028" s="72">
        <f t="shared" si="63"/>
        <v>17711159.074074075</v>
      </c>
      <c r="F2028" s="71">
        <f t="shared" si="62"/>
        <v>11.518703872316646</v>
      </c>
      <c r="H2028" s="38">
        <v>17711159</v>
      </c>
    </row>
    <row r="2029" spans="2:8">
      <c r="B2029">
        <v>1537600</v>
      </c>
      <c r="D2029">
        <v>2027</v>
      </c>
      <c r="E2029" s="72">
        <f t="shared" si="63"/>
        <v>17728684.518518519</v>
      </c>
      <c r="F2029" s="71">
        <f t="shared" si="62"/>
        <v>11.5301017940417</v>
      </c>
      <c r="H2029" s="38">
        <v>17728684</v>
      </c>
    </row>
    <row r="2030" spans="2:8">
      <c r="B2030">
        <v>1537600</v>
      </c>
      <c r="D2030">
        <v>2028</v>
      </c>
      <c r="E2030" s="72">
        <f t="shared" si="63"/>
        <v>17746218.629629627</v>
      </c>
      <c r="F2030" s="71">
        <f t="shared" si="62"/>
        <v>11.541505352256522</v>
      </c>
      <c r="H2030" s="38">
        <v>17746218</v>
      </c>
    </row>
    <row r="2031" spans="2:8">
      <c r="B2031">
        <v>1537600</v>
      </c>
      <c r="D2031">
        <v>2029</v>
      </c>
      <c r="E2031" s="72">
        <f t="shared" si="63"/>
        <v>17763761.407407403</v>
      </c>
      <c r="F2031" s="71">
        <f t="shared" si="62"/>
        <v>11.552914546961111</v>
      </c>
      <c r="H2031" s="38">
        <v>17763761</v>
      </c>
    </row>
    <row r="2032" spans="2:8">
      <c r="B2032">
        <v>1537600</v>
      </c>
      <c r="D2032">
        <v>2030</v>
      </c>
      <c r="E2032" s="72">
        <f t="shared" si="63"/>
        <v>17781312.851851851</v>
      </c>
      <c r="F2032" s="71">
        <f t="shared" si="62"/>
        <v>11.56432937815547</v>
      </c>
      <c r="H2032" s="38">
        <v>17781312</v>
      </c>
    </row>
    <row r="2033" spans="2:8">
      <c r="B2033">
        <v>1537600</v>
      </c>
      <c r="D2033">
        <v>2031</v>
      </c>
      <c r="E2033" s="72">
        <f t="shared" si="63"/>
        <v>17798872.962962963</v>
      </c>
      <c r="F2033" s="71">
        <f t="shared" si="62"/>
        <v>11.575749845839596</v>
      </c>
      <c r="H2033" s="38">
        <v>17798872</v>
      </c>
    </row>
    <row r="2034" spans="2:8">
      <c r="B2034">
        <v>1537600</v>
      </c>
      <c r="D2034">
        <v>2032</v>
      </c>
      <c r="E2034" s="72">
        <f t="shared" si="63"/>
        <v>17816441.740740739</v>
      </c>
      <c r="F2034" s="71">
        <f t="shared" si="62"/>
        <v>11.587175950013489</v>
      </c>
      <c r="H2034" s="38">
        <v>17816441</v>
      </c>
    </row>
    <row r="2035" spans="2:8">
      <c r="B2035">
        <v>1537600</v>
      </c>
      <c r="D2035">
        <v>2033</v>
      </c>
      <c r="E2035" s="72">
        <f t="shared" si="63"/>
        <v>17834019.185185183</v>
      </c>
      <c r="F2035" s="71">
        <f t="shared" si="62"/>
        <v>11.598607690677149</v>
      </c>
      <c r="H2035" s="38">
        <v>17834019</v>
      </c>
    </row>
    <row r="2036" spans="2:8">
      <c r="B2036">
        <v>1537600</v>
      </c>
      <c r="D2036">
        <v>2034</v>
      </c>
      <c r="E2036" s="72">
        <f t="shared" si="63"/>
        <v>17851605.296296295</v>
      </c>
      <c r="F2036" s="71">
        <f t="shared" si="62"/>
        <v>11.610045067830576</v>
      </c>
      <c r="H2036" s="38">
        <v>17851605</v>
      </c>
    </row>
    <row r="2037" spans="2:8">
      <c r="B2037">
        <v>1537600</v>
      </c>
      <c r="D2037">
        <v>2035</v>
      </c>
      <c r="E2037" s="72">
        <f t="shared" si="63"/>
        <v>17869200.074074075</v>
      </c>
      <c r="F2037" s="71">
        <f t="shared" si="62"/>
        <v>11.621488081473775</v>
      </c>
      <c r="H2037" s="38">
        <v>17869200</v>
      </c>
    </row>
    <row r="2038" spans="2:8">
      <c r="B2038">
        <v>1537600</v>
      </c>
      <c r="D2038">
        <v>2036</v>
      </c>
      <c r="E2038" s="72">
        <f t="shared" si="63"/>
        <v>17886803.518518519</v>
      </c>
      <c r="F2038" s="71">
        <f t="shared" si="62"/>
        <v>11.632936731606737</v>
      </c>
      <c r="H2038" s="38">
        <v>17886803</v>
      </c>
    </row>
    <row r="2039" spans="2:8">
      <c r="B2039">
        <v>1537600</v>
      </c>
      <c r="D2039">
        <v>2037</v>
      </c>
      <c r="E2039" s="72">
        <f t="shared" si="63"/>
        <v>17904415.629629627</v>
      </c>
      <c r="F2039" s="71">
        <f t="shared" si="62"/>
        <v>11.644391018229467</v>
      </c>
      <c r="H2039" s="38">
        <v>17904415</v>
      </c>
    </row>
    <row r="2040" spans="2:8">
      <c r="B2040">
        <v>1537600</v>
      </c>
      <c r="D2040">
        <v>2038</v>
      </c>
      <c r="E2040" s="72">
        <f t="shared" si="63"/>
        <v>17922036.407407403</v>
      </c>
      <c r="F2040" s="71">
        <f t="shared" si="62"/>
        <v>11.655850941341964</v>
      </c>
      <c r="H2040" s="38">
        <v>17922036</v>
      </c>
    </row>
    <row r="2041" spans="2:8">
      <c r="B2041">
        <v>1537600</v>
      </c>
      <c r="D2041">
        <v>2039</v>
      </c>
      <c r="E2041" s="72">
        <f t="shared" si="63"/>
        <v>17939665.851851851</v>
      </c>
      <c r="F2041" s="71">
        <f t="shared" si="62"/>
        <v>11.667316500944231</v>
      </c>
      <c r="H2041" s="38">
        <v>17939665</v>
      </c>
    </row>
    <row r="2042" spans="2:8">
      <c r="B2042">
        <v>1537600</v>
      </c>
      <c r="D2042">
        <v>2040</v>
      </c>
      <c r="E2042" s="72">
        <f t="shared" si="63"/>
        <v>17957303.962962963</v>
      </c>
      <c r="F2042" s="71">
        <f t="shared" si="62"/>
        <v>11.678787697036267</v>
      </c>
      <c r="H2042" s="38">
        <v>17957303</v>
      </c>
    </row>
    <row r="2043" spans="2:8">
      <c r="B2043">
        <v>1537600</v>
      </c>
      <c r="D2043">
        <v>2041</v>
      </c>
      <c r="E2043" s="72">
        <f t="shared" si="63"/>
        <v>17974950.740740739</v>
      </c>
      <c r="F2043" s="71">
        <f t="shared" si="62"/>
        <v>11.690264529618066</v>
      </c>
      <c r="H2043" s="38">
        <v>17974950</v>
      </c>
    </row>
    <row r="2044" spans="2:8">
      <c r="B2044">
        <v>1537600</v>
      </c>
      <c r="D2044">
        <v>2042</v>
      </c>
      <c r="E2044" s="72">
        <f t="shared" si="63"/>
        <v>17992606.185185183</v>
      </c>
      <c r="F2044" s="71">
        <f t="shared" si="62"/>
        <v>11.701746998689636</v>
      </c>
      <c r="H2044" s="38">
        <v>17992606</v>
      </c>
    </row>
    <row r="2045" spans="2:8">
      <c r="B2045">
        <v>1537600</v>
      </c>
      <c r="D2045">
        <v>2043</v>
      </c>
      <c r="E2045" s="72">
        <f t="shared" si="63"/>
        <v>18010270.296296295</v>
      </c>
      <c r="F2045" s="71">
        <f t="shared" si="62"/>
        <v>11.713235104250971</v>
      </c>
      <c r="H2045" s="38">
        <v>18010270</v>
      </c>
    </row>
    <row r="2046" spans="2:8">
      <c r="B2046">
        <v>1537600</v>
      </c>
      <c r="D2046">
        <v>2044</v>
      </c>
      <c r="E2046" s="72">
        <f t="shared" si="63"/>
        <v>18027943.074074075</v>
      </c>
      <c r="F2046" s="71">
        <f t="shared" si="62"/>
        <v>11.724728846302078</v>
      </c>
      <c r="H2046" s="38">
        <v>18027943</v>
      </c>
    </row>
    <row r="2047" spans="2:8">
      <c r="B2047">
        <v>1537600</v>
      </c>
      <c r="D2047">
        <v>2045</v>
      </c>
      <c r="E2047" s="72">
        <f t="shared" si="63"/>
        <v>18045624.518518519</v>
      </c>
      <c r="F2047" s="71">
        <f t="shared" si="62"/>
        <v>11.736228224842948</v>
      </c>
      <c r="H2047" s="38">
        <v>18045624</v>
      </c>
    </row>
    <row r="2048" spans="2:8">
      <c r="B2048">
        <v>1537600</v>
      </c>
      <c r="D2048">
        <v>2046</v>
      </c>
      <c r="E2048" s="72">
        <f t="shared" si="63"/>
        <v>18063314.629629627</v>
      </c>
      <c r="F2048" s="71">
        <f t="shared" si="62"/>
        <v>11.747733239873586</v>
      </c>
      <c r="H2048" s="38">
        <v>18063314</v>
      </c>
    </row>
    <row r="2049" spans="2:8">
      <c r="B2049">
        <v>1537600</v>
      </c>
      <c r="D2049">
        <v>2047</v>
      </c>
      <c r="E2049" s="72">
        <f t="shared" si="63"/>
        <v>18081013.407407403</v>
      </c>
      <c r="F2049" s="71">
        <f t="shared" si="62"/>
        <v>11.759243891393993</v>
      </c>
      <c r="H2049" s="38">
        <v>18081013</v>
      </c>
    </row>
    <row r="2050" spans="2:8">
      <c r="B2050">
        <v>1537600</v>
      </c>
      <c r="D2050">
        <v>2048</v>
      </c>
      <c r="E2050" s="72">
        <f t="shared" si="63"/>
        <v>18098720.851851851</v>
      </c>
      <c r="F2050" s="71">
        <f t="shared" si="62"/>
        <v>11.770760179404169</v>
      </c>
      <c r="H2050" s="38">
        <v>18098720</v>
      </c>
    </row>
    <row r="2051" spans="2:8">
      <c r="B2051">
        <v>1537600</v>
      </c>
      <c r="D2051">
        <v>2049</v>
      </c>
      <c r="E2051" s="72">
        <f t="shared" si="63"/>
        <v>18116436.962962963</v>
      </c>
      <c r="F2051" s="71">
        <f t="shared" ref="F2051:F2114" si="64">E2051/B2050</f>
        <v>11.782282103904112</v>
      </c>
      <c r="H2051" s="38">
        <v>18116436</v>
      </c>
    </row>
    <row r="2052" spans="2:8">
      <c r="B2052">
        <v>1537600</v>
      </c>
      <c r="D2052">
        <v>2050</v>
      </c>
      <c r="E2052" s="72">
        <f t="shared" ref="E2052:E2115" si="65">40+(D2051*D2051)+(E2051/1.3)</f>
        <v>18134161.740740739</v>
      </c>
      <c r="F2052" s="71">
        <f t="shared" si="64"/>
        <v>11.793809664893821</v>
      </c>
      <c r="H2052" s="38">
        <v>18134161</v>
      </c>
    </row>
    <row r="2053" spans="2:8">
      <c r="B2053">
        <v>1537600</v>
      </c>
      <c r="D2053">
        <v>2051</v>
      </c>
      <c r="E2053" s="72">
        <f t="shared" si="65"/>
        <v>18151895.185185183</v>
      </c>
      <c r="F2053" s="71">
        <f t="shared" si="64"/>
        <v>11.805342862373298</v>
      </c>
      <c r="H2053" s="38">
        <v>18151895</v>
      </c>
    </row>
    <row r="2054" spans="2:8">
      <c r="B2054">
        <v>1537600</v>
      </c>
      <c r="D2054">
        <v>2052</v>
      </c>
      <c r="E2054" s="72">
        <f t="shared" si="65"/>
        <v>18169637.296296295</v>
      </c>
      <c r="F2054" s="71">
        <f t="shared" si="64"/>
        <v>11.816881696342543</v>
      </c>
      <c r="H2054" s="38">
        <v>18169637</v>
      </c>
    </row>
    <row r="2055" spans="2:8">
      <c r="B2055">
        <v>1537600</v>
      </c>
      <c r="D2055">
        <v>2053</v>
      </c>
      <c r="E2055" s="72">
        <f t="shared" si="65"/>
        <v>18187388.074074075</v>
      </c>
      <c r="F2055" s="71">
        <f t="shared" si="64"/>
        <v>11.828426166801558</v>
      </c>
      <c r="H2055" s="38">
        <v>18187388</v>
      </c>
    </row>
    <row r="2056" spans="2:8">
      <c r="B2056">
        <v>1537600</v>
      </c>
      <c r="D2056">
        <v>2054</v>
      </c>
      <c r="E2056" s="72">
        <f t="shared" si="65"/>
        <v>18205147.518518519</v>
      </c>
      <c r="F2056" s="71">
        <f t="shared" si="64"/>
        <v>11.839976273750338</v>
      </c>
      <c r="H2056" s="38">
        <v>18205147</v>
      </c>
    </row>
    <row r="2057" spans="2:8">
      <c r="B2057">
        <v>1537600</v>
      </c>
      <c r="D2057">
        <v>2055</v>
      </c>
      <c r="E2057" s="72">
        <f t="shared" si="65"/>
        <v>18222915.629629627</v>
      </c>
      <c r="F2057" s="71">
        <f t="shared" si="64"/>
        <v>11.851532017188884</v>
      </c>
      <c r="H2057" s="38">
        <v>18222915</v>
      </c>
    </row>
    <row r="2058" spans="2:8">
      <c r="B2058">
        <v>1537600</v>
      </c>
      <c r="D2058">
        <v>2056</v>
      </c>
      <c r="E2058" s="72">
        <f t="shared" si="65"/>
        <v>18240692.407407403</v>
      </c>
      <c r="F2058" s="71">
        <f t="shared" si="64"/>
        <v>11.863093397117197</v>
      </c>
      <c r="H2058" s="38">
        <v>18240692</v>
      </c>
    </row>
    <row r="2059" spans="2:8">
      <c r="B2059">
        <v>1537600</v>
      </c>
      <c r="D2059">
        <v>2057</v>
      </c>
      <c r="E2059" s="72">
        <f t="shared" si="65"/>
        <v>18258477.851851851</v>
      </c>
      <c r="F2059" s="71">
        <f t="shared" si="64"/>
        <v>11.874660413535283</v>
      </c>
      <c r="H2059" s="38">
        <v>18258477</v>
      </c>
    </row>
    <row r="2060" spans="2:8">
      <c r="B2060">
        <v>1537600</v>
      </c>
      <c r="D2060">
        <v>2058</v>
      </c>
      <c r="E2060" s="72">
        <f t="shared" si="65"/>
        <v>18276271.962962963</v>
      </c>
      <c r="F2060" s="71">
        <f t="shared" si="64"/>
        <v>11.886233066443134</v>
      </c>
      <c r="H2060" s="38">
        <v>18276271</v>
      </c>
    </row>
    <row r="2061" spans="2:8">
      <c r="B2061">
        <v>1537600</v>
      </c>
      <c r="D2061">
        <v>2059</v>
      </c>
      <c r="E2061" s="72">
        <f t="shared" si="65"/>
        <v>18294074.740740739</v>
      </c>
      <c r="F2061" s="71">
        <f t="shared" si="64"/>
        <v>11.897811355840751</v>
      </c>
      <c r="H2061" s="38">
        <v>18294074</v>
      </c>
    </row>
    <row r="2062" spans="2:8">
      <c r="B2062">
        <v>1537600</v>
      </c>
      <c r="D2062" s="67">
        <v>2060</v>
      </c>
      <c r="E2062" s="72">
        <f t="shared" si="65"/>
        <v>18311886.185185183</v>
      </c>
      <c r="F2062" s="71">
        <f t="shared" si="64"/>
        <v>11.909395281728136</v>
      </c>
      <c r="G2062" s="67"/>
      <c r="H2062" s="38">
        <v>18311886</v>
      </c>
    </row>
    <row r="2063" spans="2:8">
      <c r="B2063">
        <v>1537600</v>
      </c>
      <c r="D2063">
        <v>2061</v>
      </c>
      <c r="E2063" s="72">
        <f t="shared" si="65"/>
        <v>18329706.296296295</v>
      </c>
      <c r="F2063" s="71">
        <f t="shared" si="64"/>
        <v>11.920984844105291</v>
      </c>
      <c r="H2063" s="38">
        <v>18329706</v>
      </c>
    </row>
    <row r="2064" spans="2:8">
      <c r="B2064">
        <v>1537600</v>
      </c>
      <c r="D2064">
        <v>2062</v>
      </c>
      <c r="E2064" s="72">
        <f t="shared" si="65"/>
        <v>18347535.074074075</v>
      </c>
      <c r="F2064" s="71">
        <f t="shared" si="64"/>
        <v>11.932580042972212</v>
      </c>
      <c r="H2064" s="38">
        <v>18347535</v>
      </c>
    </row>
    <row r="2065" spans="2:8">
      <c r="B2065">
        <v>1537600</v>
      </c>
      <c r="D2065">
        <v>2063</v>
      </c>
      <c r="E2065" s="72">
        <f t="shared" si="65"/>
        <v>18365372.518518519</v>
      </c>
      <c r="F2065" s="71">
        <f t="shared" si="64"/>
        <v>11.944180878328901</v>
      </c>
      <c r="H2065" s="38">
        <v>18365372</v>
      </c>
    </row>
    <row r="2066" spans="2:8">
      <c r="B2066">
        <v>1537600</v>
      </c>
      <c r="D2066">
        <v>2064</v>
      </c>
      <c r="E2066" s="72">
        <f t="shared" si="65"/>
        <v>18383218.629629627</v>
      </c>
      <c r="F2066" s="71">
        <f t="shared" si="64"/>
        <v>11.955787350175356</v>
      </c>
      <c r="H2066" s="38">
        <v>18383218</v>
      </c>
    </row>
    <row r="2067" spans="2:8">
      <c r="B2067">
        <v>1537600</v>
      </c>
      <c r="D2067">
        <v>2065</v>
      </c>
      <c r="E2067" s="72">
        <f t="shared" si="65"/>
        <v>18401073.407407403</v>
      </c>
      <c r="F2067" s="71">
        <f t="shared" si="64"/>
        <v>11.967399458511579</v>
      </c>
      <c r="H2067" s="38">
        <v>18401073</v>
      </c>
    </row>
    <row r="2068" spans="2:8">
      <c r="B2068">
        <v>1537600</v>
      </c>
      <c r="D2068">
        <v>2066</v>
      </c>
      <c r="E2068" s="72">
        <f t="shared" si="65"/>
        <v>18418936.851851851</v>
      </c>
      <c r="F2068" s="71">
        <f t="shared" si="64"/>
        <v>11.979017203337571</v>
      </c>
      <c r="H2068" s="38">
        <v>18418936</v>
      </c>
    </row>
    <row r="2069" spans="2:8">
      <c r="B2069">
        <v>1537600</v>
      </c>
      <c r="D2069">
        <v>2067</v>
      </c>
      <c r="E2069" s="72">
        <f t="shared" si="65"/>
        <v>18436808.962962963</v>
      </c>
      <c r="F2069" s="71">
        <f t="shared" si="64"/>
        <v>11.990640584653331</v>
      </c>
      <c r="H2069" s="38">
        <v>18436808</v>
      </c>
    </row>
    <row r="2070" spans="2:8">
      <c r="B2070">
        <v>1537600</v>
      </c>
      <c r="D2070">
        <v>2068</v>
      </c>
      <c r="E2070" s="72">
        <f t="shared" si="65"/>
        <v>18454689.740740739</v>
      </c>
      <c r="F2070" s="71">
        <f t="shared" si="64"/>
        <v>12.002269602458858</v>
      </c>
      <c r="H2070" s="38">
        <v>18454689</v>
      </c>
    </row>
    <row r="2071" spans="2:8">
      <c r="B2071">
        <v>1537600</v>
      </c>
      <c r="D2071">
        <v>2069</v>
      </c>
      <c r="E2071" s="72">
        <f t="shared" si="65"/>
        <v>18472579.185185183</v>
      </c>
      <c r="F2071" s="71">
        <f t="shared" si="64"/>
        <v>12.013904256754151</v>
      </c>
      <c r="H2071" s="38">
        <v>18472579</v>
      </c>
    </row>
    <row r="2072" spans="2:8">
      <c r="B2072">
        <v>1537600</v>
      </c>
      <c r="D2072">
        <v>2070</v>
      </c>
      <c r="E2072" s="72">
        <f t="shared" si="65"/>
        <v>18490477.296296295</v>
      </c>
      <c r="F2072" s="71">
        <f t="shared" si="64"/>
        <v>12.025544547539214</v>
      </c>
      <c r="H2072" s="38">
        <v>18490477</v>
      </c>
    </row>
    <row r="2073" spans="2:8">
      <c r="B2073">
        <v>1537600</v>
      </c>
      <c r="D2073">
        <v>2071</v>
      </c>
      <c r="E2073" s="72">
        <f t="shared" si="65"/>
        <v>18508384.074074075</v>
      </c>
      <c r="F2073" s="71">
        <f t="shared" si="64"/>
        <v>12.037190474814045</v>
      </c>
      <c r="H2073" s="38">
        <v>18508384</v>
      </c>
    </row>
    <row r="2074" spans="2:8">
      <c r="B2074">
        <v>1537600</v>
      </c>
      <c r="D2074">
        <v>2072</v>
      </c>
      <c r="E2074" s="72">
        <f t="shared" si="65"/>
        <v>18526299.518518519</v>
      </c>
      <c r="F2074" s="71">
        <f t="shared" si="64"/>
        <v>12.048842038578641</v>
      </c>
      <c r="H2074" s="38">
        <v>18526299</v>
      </c>
    </row>
    <row r="2075" spans="2:8">
      <c r="B2075">
        <v>1537600</v>
      </c>
      <c r="D2075">
        <v>2073</v>
      </c>
      <c r="E2075" s="72">
        <f t="shared" si="65"/>
        <v>18544223.629629627</v>
      </c>
      <c r="F2075" s="71">
        <f t="shared" si="64"/>
        <v>12.060499238833003</v>
      </c>
      <c r="H2075" s="38">
        <v>18544223</v>
      </c>
    </row>
    <row r="2076" spans="2:8">
      <c r="B2076">
        <v>1537600</v>
      </c>
      <c r="D2076">
        <v>2074</v>
      </c>
      <c r="E2076" s="72">
        <f t="shared" si="65"/>
        <v>18562156.407407403</v>
      </c>
      <c r="F2076" s="71">
        <f t="shared" si="64"/>
        <v>12.072162075577134</v>
      </c>
      <c r="H2076" s="38">
        <v>18562156</v>
      </c>
    </row>
    <row r="2077" spans="2:8">
      <c r="B2077">
        <v>1537600</v>
      </c>
      <c r="D2077">
        <v>2075</v>
      </c>
      <c r="E2077" s="72">
        <f t="shared" si="65"/>
        <v>18580097.851851851</v>
      </c>
      <c r="F2077" s="71">
        <f t="shared" si="64"/>
        <v>12.083830548811036</v>
      </c>
      <c r="H2077" s="38">
        <v>18580097</v>
      </c>
    </row>
    <row r="2078" spans="2:8">
      <c r="B2078">
        <v>1537600</v>
      </c>
      <c r="D2078">
        <v>2076</v>
      </c>
      <c r="E2078" s="72">
        <f t="shared" si="65"/>
        <v>18598047.962962963</v>
      </c>
      <c r="F2078" s="71">
        <f t="shared" si="64"/>
        <v>12.095504658534706</v>
      </c>
      <c r="H2078" s="38">
        <v>18598047</v>
      </c>
    </row>
    <row r="2079" spans="2:8">
      <c r="B2079">
        <v>1537600</v>
      </c>
      <c r="D2079">
        <v>2077</v>
      </c>
      <c r="E2079" s="72">
        <f t="shared" si="65"/>
        <v>18616006.740740739</v>
      </c>
      <c r="F2079" s="71">
        <f t="shared" si="64"/>
        <v>12.107184404748139</v>
      </c>
      <c r="H2079" s="38">
        <v>18616006</v>
      </c>
    </row>
    <row r="2080" spans="2:8">
      <c r="B2080">
        <v>1537600</v>
      </c>
      <c r="D2080">
        <v>2078</v>
      </c>
      <c r="E2080" s="72">
        <f t="shared" si="65"/>
        <v>18633974.185185183</v>
      </c>
      <c r="F2080" s="71">
        <f t="shared" si="64"/>
        <v>12.118869787451342</v>
      </c>
      <c r="H2080" s="38">
        <v>18633974</v>
      </c>
    </row>
    <row r="2081" spans="2:8">
      <c r="B2081">
        <v>1537600</v>
      </c>
      <c r="D2081">
        <v>2079</v>
      </c>
      <c r="E2081" s="72">
        <f t="shared" si="65"/>
        <v>18651950.296296295</v>
      </c>
      <c r="F2081" s="71">
        <f t="shared" si="64"/>
        <v>12.130560806644313</v>
      </c>
      <c r="H2081" s="38">
        <v>18651950</v>
      </c>
    </row>
    <row r="2082" spans="2:8">
      <c r="B2082">
        <v>1537600</v>
      </c>
      <c r="D2082">
        <v>2080</v>
      </c>
      <c r="E2082" s="72">
        <f t="shared" si="65"/>
        <v>18669935.074074075</v>
      </c>
      <c r="F2082" s="71">
        <f t="shared" si="64"/>
        <v>12.142257462327052</v>
      </c>
      <c r="H2082" s="38">
        <v>18669935</v>
      </c>
    </row>
    <row r="2083" spans="2:8">
      <c r="B2083">
        <v>1537600</v>
      </c>
      <c r="D2083">
        <v>2081</v>
      </c>
      <c r="E2083" s="72">
        <f t="shared" si="65"/>
        <v>18687928.518518519</v>
      </c>
      <c r="F2083" s="71">
        <f t="shared" si="64"/>
        <v>12.153959754499557</v>
      </c>
      <c r="H2083" s="38">
        <v>18687928</v>
      </c>
    </row>
    <row r="2084" spans="2:8">
      <c r="B2084">
        <v>1537600</v>
      </c>
      <c r="D2084">
        <v>2082</v>
      </c>
      <c r="E2084" s="72">
        <f t="shared" si="65"/>
        <v>18705930.629629627</v>
      </c>
      <c r="F2084" s="71">
        <f t="shared" si="64"/>
        <v>12.165667683161828</v>
      </c>
      <c r="H2084" s="38">
        <v>18705930</v>
      </c>
    </row>
    <row r="2085" spans="2:8">
      <c r="B2085">
        <v>1537600</v>
      </c>
      <c r="D2085">
        <v>2083</v>
      </c>
      <c r="E2085" s="72">
        <f t="shared" si="65"/>
        <v>18723941.407407403</v>
      </c>
      <c r="F2085" s="71">
        <f t="shared" si="64"/>
        <v>12.177381248313868</v>
      </c>
      <c r="H2085" s="38">
        <v>18723941</v>
      </c>
    </row>
    <row r="2086" spans="2:8">
      <c r="B2086">
        <v>1537600</v>
      </c>
      <c r="D2086">
        <v>2084</v>
      </c>
      <c r="E2086" s="72">
        <f t="shared" si="65"/>
        <v>18741960.851851851</v>
      </c>
      <c r="F2086" s="71">
        <f t="shared" si="64"/>
        <v>12.189100449955678</v>
      </c>
      <c r="H2086" s="38">
        <v>18741960</v>
      </c>
    </row>
    <row r="2087" spans="2:8">
      <c r="B2087">
        <v>1537600</v>
      </c>
      <c r="D2087">
        <v>2085</v>
      </c>
      <c r="E2087" s="72">
        <f t="shared" si="65"/>
        <v>18759988.962962963</v>
      </c>
      <c r="F2087" s="71">
        <f t="shared" si="64"/>
        <v>12.200825288087255</v>
      </c>
      <c r="H2087" s="38">
        <v>18759988</v>
      </c>
    </row>
    <row r="2088" spans="2:8">
      <c r="B2088">
        <v>1537600</v>
      </c>
      <c r="D2088">
        <v>2086</v>
      </c>
      <c r="E2088" s="72">
        <f t="shared" si="65"/>
        <v>18778025.740740739</v>
      </c>
      <c r="F2088" s="71">
        <f t="shared" si="64"/>
        <v>12.212555762708597</v>
      </c>
      <c r="H2088" s="38">
        <v>18778025</v>
      </c>
    </row>
    <row r="2089" spans="2:8">
      <c r="B2089">
        <v>1537600</v>
      </c>
      <c r="D2089">
        <v>2087</v>
      </c>
      <c r="E2089" s="72">
        <f t="shared" si="65"/>
        <v>18796071.185185183</v>
      </c>
      <c r="F2089" s="71">
        <f t="shared" si="64"/>
        <v>12.224291873819707</v>
      </c>
      <c r="H2089" s="38">
        <v>18796071</v>
      </c>
    </row>
    <row r="2090" spans="2:8">
      <c r="B2090">
        <v>1537600</v>
      </c>
      <c r="D2090">
        <v>2088</v>
      </c>
      <c r="E2090" s="72">
        <f t="shared" si="65"/>
        <v>18814125.296296295</v>
      </c>
      <c r="F2090" s="71">
        <f t="shared" si="64"/>
        <v>12.236033621420587</v>
      </c>
      <c r="H2090" s="38">
        <v>18814125</v>
      </c>
    </row>
    <row r="2091" spans="2:8">
      <c r="B2091">
        <v>1537600</v>
      </c>
      <c r="D2091">
        <v>2089</v>
      </c>
      <c r="E2091" s="72">
        <f t="shared" si="65"/>
        <v>18832188.074074075</v>
      </c>
      <c r="F2091" s="71">
        <f t="shared" si="64"/>
        <v>12.247781005511234</v>
      </c>
      <c r="H2091" s="38">
        <v>18832188</v>
      </c>
    </row>
    <row r="2092" spans="2:8">
      <c r="B2092">
        <v>1537600</v>
      </c>
      <c r="D2092">
        <v>2090</v>
      </c>
      <c r="E2092" s="72">
        <f t="shared" si="65"/>
        <v>18850259.518518519</v>
      </c>
      <c r="F2092" s="71">
        <f t="shared" si="64"/>
        <v>12.259534026091648</v>
      </c>
      <c r="H2092" s="38">
        <v>18850259</v>
      </c>
    </row>
    <row r="2093" spans="2:8">
      <c r="B2093">
        <v>1537600</v>
      </c>
      <c r="D2093">
        <v>2091</v>
      </c>
      <c r="E2093" s="72">
        <f t="shared" si="65"/>
        <v>18868339.629629627</v>
      </c>
      <c r="F2093" s="71">
        <f t="shared" si="64"/>
        <v>12.271292683161828</v>
      </c>
      <c r="H2093" s="38">
        <v>18868339</v>
      </c>
    </row>
    <row r="2094" spans="2:8">
      <c r="B2094">
        <v>1537600</v>
      </c>
      <c r="D2094">
        <v>2092</v>
      </c>
      <c r="E2094" s="72">
        <f t="shared" si="65"/>
        <v>18886428.407407403</v>
      </c>
      <c r="F2094" s="71">
        <f t="shared" si="64"/>
        <v>12.283056976721776</v>
      </c>
      <c r="H2094" s="38">
        <v>18886428</v>
      </c>
    </row>
    <row r="2095" spans="2:8">
      <c r="B2095">
        <v>1537600</v>
      </c>
      <c r="D2095">
        <v>2093</v>
      </c>
      <c r="E2095" s="72">
        <f t="shared" si="65"/>
        <v>18904525.851851851</v>
      </c>
      <c r="F2095" s="71">
        <f t="shared" si="64"/>
        <v>12.294826906771496</v>
      </c>
      <c r="H2095" s="38">
        <v>18904525</v>
      </c>
    </row>
    <row r="2096" spans="2:8">
      <c r="B2096">
        <v>1537600</v>
      </c>
      <c r="D2096">
        <v>2094</v>
      </c>
      <c r="E2096" s="72">
        <f t="shared" si="65"/>
        <v>18922631.962962963</v>
      </c>
      <c r="F2096" s="71">
        <f t="shared" si="64"/>
        <v>12.30660247331098</v>
      </c>
      <c r="H2096" s="38">
        <v>18922631</v>
      </c>
    </row>
    <row r="2097" spans="2:8">
      <c r="B2097">
        <v>1537600</v>
      </c>
      <c r="D2097">
        <v>2095</v>
      </c>
      <c r="E2097" s="72">
        <f t="shared" si="65"/>
        <v>18940746.740740739</v>
      </c>
      <c r="F2097" s="71">
        <f t="shared" si="64"/>
        <v>12.318383676340231</v>
      </c>
      <c r="H2097" s="38">
        <v>18940746</v>
      </c>
    </row>
    <row r="2098" spans="2:8">
      <c r="B2098">
        <v>1537600</v>
      </c>
      <c r="D2098">
        <v>2096</v>
      </c>
      <c r="E2098" s="72">
        <f t="shared" si="65"/>
        <v>18958870.185185183</v>
      </c>
      <c r="F2098" s="71">
        <f t="shared" si="64"/>
        <v>12.330170515859249</v>
      </c>
      <c r="H2098" s="38">
        <v>18958870</v>
      </c>
    </row>
    <row r="2099" spans="2:8">
      <c r="B2099">
        <v>1537600</v>
      </c>
      <c r="D2099">
        <v>2097</v>
      </c>
      <c r="E2099" s="72">
        <f t="shared" si="65"/>
        <v>18977002.296296295</v>
      </c>
      <c r="F2099" s="71">
        <f t="shared" si="64"/>
        <v>12.341962991868037</v>
      </c>
      <c r="H2099" s="38">
        <v>18977002</v>
      </c>
    </row>
    <row r="2100" spans="2:8">
      <c r="B2100">
        <v>1537600</v>
      </c>
      <c r="D2100">
        <v>2098</v>
      </c>
      <c r="E2100" s="72">
        <f t="shared" si="65"/>
        <v>18995143.074074075</v>
      </c>
      <c r="F2100" s="71">
        <f t="shared" si="64"/>
        <v>12.353761104366594</v>
      </c>
      <c r="H2100" s="38">
        <v>18995143</v>
      </c>
    </row>
    <row r="2101" spans="2:8">
      <c r="B2101">
        <v>1537600</v>
      </c>
      <c r="D2101">
        <v>2099</v>
      </c>
      <c r="E2101" s="72">
        <f t="shared" si="65"/>
        <v>19013292.518518519</v>
      </c>
      <c r="F2101" s="71">
        <f t="shared" si="64"/>
        <v>12.365564853354917</v>
      </c>
      <c r="H2101" s="38">
        <v>19013292</v>
      </c>
    </row>
    <row r="2102" spans="2:8">
      <c r="B2102">
        <v>1537600</v>
      </c>
      <c r="D2102" s="67">
        <v>2100</v>
      </c>
      <c r="E2102" s="72">
        <f t="shared" si="65"/>
        <v>19031450.629629627</v>
      </c>
      <c r="F2102" s="71">
        <f t="shared" si="64"/>
        <v>12.377374238833005</v>
      </c>
      <c r="G2102" s="67"/>
      <c r="H2102" s="38">
        <v>19031450</v>
      </c>
    </row>
    <row r="2103" spans="2:8">
      <c r="B2103">
        <v>1537600</v>
      </c>
      <c r="D2103">
        <v>2101</v>
      </c>
      <c r="E2103" s="72">
        <f t="shared" si="65"/>
        <v>19049617.407407403</v>
      </c>
      <c r="F2103" s="71">
        <f t="shared" si="64"/>
        <v>12.38918926080086</v>
      </c>
      <c r="H2103" s="38">
        <v>19049617</v>
      </c>
    </row>
    <row r="2104" spans="2:8">
      <c r="B2104">
        <v>1537600</v>
      </c>
      <c r="D2104">
        <v>2102</v>
      </c>
      <c r="E2104" s="72">
        <f t="shared" si="65"/>
        <v>19067792.851851851</v>
      </c>
      <c r="F2104" s="71">
        <f t="shared" si="64"/>
        <v>12.401009919258488</v>
      </c>
      <c r="H2104" s="38">
        <v>19067792</v>
      </c>
    </row>
    <row r="2105" spans="2:8">
      <c r="B2105">
        <v>1537600</v>
      </c>
      <c r="D2105">
        <v>2103</v>
      </c>
      <c r="E2105" s="72">
        <f t="shared" si="65"/>
        <v>19085976.962962963</v>
      </c>
      <c r="F2105" s="71">
        <f t="shared" si="64"/>
        <v>12.412836214205882</v>
      </c>
      <c r="H2105" s="38">
        <v>19085976</v>
      </c>
    </row>
    <row r="2106" spans="2:8">
      <c r="B2106">
        <v>1537600</v>
      </c>
      <c r="D2106">
        <v>2104</v>
      </c>
      <c r="E2106" s="72">
        <f t="shared" si="65"/>
        <v>19104169.740740739</v>
      </c>
      <c r="F2106" s="71">
        <f t="shared" si="64"/>
        <v>12.424668145643039</v>
      </c>
      <c r="H2106" s="38">
        <v>19104169</v>
      </c>
    </row>
    <row r="2107" spans="2:8">
      <c r="B2107">
        <v>1537600</v>
      </c>
      <c r="D2107">
        <v>2105</v>
      </c>
      <c r="E2107" s="72">
        <f t="shared" si="65"/>
        <v>19122371.185185183</v>
      </c>
      <c r="F2107" s="71">
        <f t="shared" si="64"/>
        <v>12.436505713569968</v>
      </c>
      <c r="H2107" s="38">
        <v>19122371</v>
      </c>
    </row>
    <row r="2108" spans="2:8">
      <c r="B2108">
        <v>1537600</v>
      </c>
      <c r="D2108">
        <v>2106</v>
      </c>
      <c r="E2108" s="72">
        <f t="shared" si="65"/>
        <v>19140581.296296295</v>
      </c>
      <c r="F2108" s="71">
        <f t="shared" si="64"/>
        <v>12.448348917986664</v>
      </c>
      <c r="H2108" s="38">
        <v>19140581</v>
      </c>
    </row>
    <row r="2109" spans="2:8">
      <c r="B2109">
        <v>1537600</v>
      </c>
      <c r="D2109">
        <v>2107</v>
      </c>
      <c r="E2109" s="72">
        <f t="shared" si="65"/>
        <v>19158800.074074075</v>
      </c>
      <c r="F2109" s="71">
        <f t="shared" si="64"/>
        <v>12.460197758893129</v>
      </c>
      <c r="H2109" s="38">
        <v>19158800</v>
      </c>
    </row>
    <row r="2110" spans="2:8">
      <c r="B2110">
        <v>1537600</v>
      </c>
      <c r="D2110">
        <v>2108</v>
      </c>
      <c r="E2110" s="72">
        <f t="shared" si="65"/>
        <v>19177027.518518519</v>
      </c>
      <c r="F2110" s="71">
        <f t="shared" si="64"/>
        <v>12.472052236289359</v>
      </c>
      <c r="H2110" s="38">
        <v>19177027</v>
      </c>
    </row>
    <row r="2111" spans="2:8">
      <c r="B2111">
        <v>1537600</v>
      </c>
      <c r="D2111">
        <v>2109</v>
      </c>
      <c r="E2111" s="72">
        <f t="shared" si="65"/>
        <v>19195263.629629627</v>
      </c>
      <c r="F2111" s="71">
        <f t="shared" si="64"/>
        <v>12.483912350175355</v>
      </c>
      <c r="H2111" s="38">
        <v>19195263</v>
      </c>
    </row>
    <row r="2112" spans="2:8">
      <c r="B2112">
        <v>1537600</v>
      </c>
      <c r="D2112">
        <v>2110</v>
      </c>
      <c r="E2112" s="72">
        <f t="shared" si="65"/>
        <v>19213508.407407403</v>
      </c>
      <c r="F2112" s="71">
        <f t="shared" si="64"/>
        <v>12.495778100551121</v>
      </c>
      <c r="H2112" s="38">
        <v>19213508</v>
      </c>
    </row>
    <row r="2113" spans="2:8">
      <c r="B2113">
        <v>1537600</v>
      </c>
      <c r="D2113">
        <v>2111</v>
      </c>
      <c r="E2113" s="72">
        <f t="shared" si="65"/>
        <v>19231761.851851847</v>
      </c>
      <c r="F2113" s="71">
        <f t="shared" si="64"/>
        <v>12.507649487416653</v>
      </c>
      <c r="H2113" s="38">
        <v>19231761</v>
      </c>
    </row>
    <row r="2114" spans="2:8">
      <c r="B2114">
        <v>1537600</v>
      </c>
      <c r="D2114">
        <v>2112</v>
      </c>
      <c r="E2114" s="72">
        <f t="shared" si="65"/>
        <v>19250023.962962959</v>
      </c>
      <c r="F2114" s="71">
        <f t="shared" si="64"/>
        <v>12.519526510771955</v>
      </c>
      <c r="H2114" s="38">
        <v>19250023</v>
      </c>
    </row>
    <row r="2115" spans="2:8">
      <c r="B2115">
        <v>1537600</v>
      </c>
      <c r="D2115">
        <v>2113</v>
      </c>
      <c r="E2115" s="72">
        <f t="shared" si="65"/>
        <v>19268294.740740739</v>
      </c>
      <c r="F2115" s="71">
        <f t="shared" ref="F2115:F2178" si="66">E2115/B2114</f>
        <v>12.531409170617026</v>
      </c>
      <c r="H2115" s="38">
        <v>19268294</v>
      </c>
    </row>
    <row r="2116" spans="2:8">
      <c r="B2116">
        <v>1537600</v>
      </c>
      <c r="D2116">
        <v>2114</v>
      </c>
      <c r="E2116" s="72">
        <f t="shared" ref="E2116:E2179" si="67">40+(D2115*D2115)+(E2115/1.3)</f>
        <v>19286574.185185183</v>
      </c>
      <c r="F2116" s="71">
        <f t="shared" si="66"/>
        <v>12.543297466951861</v>
      </c>
      <c r="H2116" s="38">
        <v>19286574</v>
      </c>
    </row>
    <row r="2117" spans="2:8">
      <c r="B2117">
        <v>1537600</v>
      </c>
      <c r="D2117">
        <v>2115</v>
      </c>
      <c r="E2117" s="72">
        <f t="shared" si="67"/>
        <v>19304862.296296295</v>
      </c>
      <c r="F2117" s="71">
        <f t="shared" si="66"/>
        <v>12.555191399776467</v>
      </c>
      <c r="H2117" s="38">
        <v>19304862</v>
      </c>
    </row>
    <row r="2118" spans="2:8">
      <c r="B2118">
        <v>1537600</v>
      </c>
      <c r="D2118">
        <v>2116</v>
      </c>
      <c r="E2118" s="72">
        <f t="shared" si="67"/>
        <v>19323159.074074075</v>
      </c>
      <c r="F2118" s="71">
        <f t="shared" si="66"/>
        <v>12.56709096909084</v>
      </c>
      <c r="H2118" s="38">
        <v>19323159</v>
      </c>
    </row>
    <row r="2119" spans="2:8">
      <c r="B2119">
        <v>1537600</v>
      </c>
      <c r="D2119">
        <v>2117</v>
      </c>
      <c r="E2119" s="72">
        <f t="shared" si="67"/>
        <v>19341464.518518519</v>
      </c>
      <c r="F2119" s="71">
        <f t="shared" si="66"/>
        <v>12.578996174894979</v>
      </c>
      <c r="H2119" s="38">
        <v>19341464</v>
      </c>
    </row>
    <row r="2120" spans="2:8">
      <c r="B2120">
        <v>1537600</v>
      </c>
      <c r="D2120">
        <v>2118</v>
      </c>
      <c r="E2120" s="72">
        <f t="shared" si="67"/>
        <v>19359778.629629627</v>
      </c>
      <c r="F2120" s="71">
        <f t="shared" si="66"/>
        <v>12.590907017188883</v>
      </c>
      <c r="H2120" s="38">
        <v>19359778</v>
      </c>
    </row>
    <row r="2121" spans="2:8">
      <c r="B2121">
        <v>1537600</v>
      </c>
      <c r="D2121">
        <v>2119</v>
      </c>
      <c r="E2121" s="72">
        <f t="shared" si="67"/>
        <v>19378101.407407403</v>
      </c>
      <c r="F2121" s="71">
        <f t="shared" si="66"/>
        <v>12.602823495972556</v>
      </c>
      <c r="H2121" s="38">
        <v>19378101</v>
      </c>
    </row>
    <row r="2122" spans="2:8">
      <c r="B2122">
        <v>1537600</v>
      </c>
      <c r="D2122">
        <v>2120</v>
      </c>
      <c r="E2122" s="72">
        <f t="shared" si="67"/>
        <v>19396432.851851847</v>
      </c>
      <c r="F2122" s="71">
        <f t="shared" si="66"/>
        <v>12.614745611245999</v>
      </c>
      <c r="H2122" s="38">
        <v>19396432</v>
      </c>
    </row>
    <row r="2123" spans="2:8">
      <c r="B2123">
        <v>1537600</v>
      </c>
      <c r="D2123">
        <v>2121</v>
      </c>
      <c r="E2123" s="72">
        <f t="shared" si="67"/>
        <v>19414772.962962959</v>
      </c>
      <c r="F2123" s="71">
        <f t="shared" si="66"/>
        <v>12.626673363009209</v>
      </c>
      <c r="H2123" s="38">
        <v>19414772</v>
      </c>
    </row>
    <row r="2124" spans="2:8">
      <c r="B2124">
        <v>1537600</v>
      </c>
      <c r="D2124">
        <v>2122</v>
      </c>
      <c r="E2124" s="72">
        <f t="shared" si="67"/>
        <v>19433121.740740739</v>
      </c>
      <c r="F2124" s="71">
        <f t="shared" si="66"/>
        <v>12.638606751262188</v>
      </c>
      <c r="H2124" s="38">
        <v>19433121</v>
      </c>
    </row>
    <row r="2125" spans="2:8">
      <c r="B2125">
        <v>1537600</v>
      </c>
      <c r="D2125">
        <v>2123</v>
      </c>
      <c r="E2125" s="72">
        <f t="shared" si="67"/>
        <v>19451479.185185183</v>
      </c>
      <c r="F2125" s="71">
        <f t="shared" si="66"/>
        <v>12.650545776004932</v>
      </c>
      <c r="H2125" s="38">
        <v>19451479</v>
      </c>
    </row>
    <row r="2126" spans="2:8">
      <c r="B2126">
        <v>1537600</v>
      </c>
      <c r="D2126">
        <v>2124</v>
      </c>
      <c r="E2126" s="72">
        <f t="shared" si="67"/>
        <v>19469845.296296295</v>
      </c>
      <c r="F2126" s="71">
        <f t="shared" si="66"/>
        <v>12.662490437237444</v>
      </c>
      <c r="H2126" s="38">
        <v>19469845</v>
      </c>
    </row>
    <row r="2127" spans="2:8">
      <c r="B2127">
        <v>1537600</v>
      </c>
      <c r="D2127">
        <v>2125</v>
      </c>
      <c r="E2127" s="72">
        <f t="shared" si="67"/>
        <v>19488220.074074075</v>
      </c>
      <c r="F2127" s="71">
        <f t="shared" si="66"/>
        <v>12.674440734959726</v>
      </c>
      <c r="H2127" s="38">
        <v>19488220</v>
      </c>
    </row>
    <row r="2128" spans="2:8">
      <c r="B2128">
        <v>1537600</v>
      </c>
      <c r="D2128">
        <v>2126</v>
      </c>
      <c r="E2128" s="72">
        <f t="shared" si="67"/>
        <v>19506603.518518519</v>
      </c>
      <c r="F2128" s="71">
        <f t="shared" si="66"/>
        <v>12.686396669171772</v>
      </c>
      <c r="H2128" s="38">
        <v>19506603</v>
      </c>
    </row>
    <row r="2129" spans="2:8">
      <c r="B2129">
        <v>1537600</v>
      </c>
      <c r="D2129">
        <v>2127</v>
      </c>
      <c r="E2129" s="72">
        <f t="shared" si="67"/>
        <v>19524995.629629627</v>
      </c>
      <c r="F2129" s="71">
        <f t="shared" si="66"/>
        <v>12.698358239873587</v>
      </c>
      <c r="H2129" s="38">
        <v>19524995</v>
      </c>
    </row>
    <row r="2130" spans="2:8">
      <c r="B2130">
        <v>1537600</v>
      </c>
      <c r="D2130">
        <v>2128</v>
      </c>
      <c r="E2130" s="72">
        <f t="shared" si="67"/>
        <v>19543396.407407403</v>
      </c>
      <c r="F2130" s="71">
        <f t="shared" si="66"/>
        <v>12.710325447065168</v>
      </c>
      <c r="H2130" s="38">
        <v>19543396</v>
      </c>
    </row>
    <row r="2131" spans="2:8">
      <c r="B2131">
        <v>1537600</v>
      </c>
      <c r="D2131">
        <v>2129</v>
      </c>
      <c r="E2131" s="72">
        <f t="shared" si="67"/>
        <v>19561805.851851847</v>
      </c>
      <c r="F2131" s="71">
        <f t="shared" si="66"/>
        <v>12.722298290746519</v>
      </c>
      <c r="H2131" s="38">
        <v>19561805</v>
      </c>
    </row>
    <row r="2132" spans="2:8">
      <c r="B2132">
        <v>1537600</v>
      </c>
      <c r="D2132">
        <v>2130</v>
      </c>
      <c r="E2132" s="72">
        <f t="shared" si="67"/>
        <v>19580223.962962959</v>
      </c>
      <c r="F2132" s="71">
        <f t="shared" si="66"/>
        <v>12.734276770917637</v>
      </c>
      <c r="H2132" s="38">
        <v>19580223</v>
      </c>
    </row>
    <row r="2133" spans="2:8">
      <c r="B2133">
        <v>1537600</v>
      </c>
      <c r="D2133">
        <v>2131</v>
      </c>
      <c r="E2133" s="72">
        <f t="shared" si="67"/>
        <v>19598650.740740739</v>
      </c>
      <c r="F2133" s="71">
        <f t="shared" si="66"/>
        <v>12.746260887578524</v>
      </c>
      <c r="H2133" s="38">
        <v>19598650</v>
      </c>
    </row>
    <row r="2134" spans="2:8">
      <c r="B2134">
        <v>1537600</v>
      </c>
      <c r="D2134">
        <v>2132</v>
      </c>
      <c r="E2134" s="72">
        <f t="shared" si="67"/>
        <v>19617086.185185183</v>
      </c>
      <c r="F2134" s="71">
        <f t="shared" si="66"/>
        <v>12.758250640729177</v>
      </c>
      <c r="H2134" s="38">
        <v>19617086</v>
      </c>
    </row>
    <row r="2135" spans="2:8">
      <c r="B2135">
        <v>1537600</v>
      </c>
      <c r="D2135">
        <v>2133</v>
      </c>
      <c r="E2135" s="72">
        <f t="shared" si="67"/>
        <v>19635530.296296295</v>
      </c>
      <c r="F2135" s="71">
        <f t="shared" si="66"/>
        <v>12.770246030369599</v>
      </c>
      <c r="H2135" s="38">
        <v>19635530</v>
      </c>
    </row>
    <row r="2136" spans="2:8">
      <c r="B2136">
        <v>1537600</v>
      </c>
      <c r="D2136">
        <v>2134</v>
      </c>
      <c r="E2136" s="72">
        <f t="shared" si="67"/>
        <v>19653983.074074075</v>
      </c>
      <c r="F2136" s="71">
        <f t="shared" si="66"/>
        <v>12.782247056499788</v>
      </c>
      <c r="H2136" s="38">
        <v>19653983</v>
      </c>
    </row>
    <row r="2137" spans="2:8">
      <c r="B2137">
        <v>1537600</v>
      </c>
      <c r="D2137">
        <v>2135</v>
      </c>
      <c r="E2137" s="72">
        <f t="shared" si="67"/>
        <v>19672444.518518519</v>
      </c>
      <c r="F2137" s="71">
        <f t="shared" si="66"/>
        <v>12.794253719119745</v>
      </c>
      <c r="H2137" s="38">
        <v>19672444</v>
      </c>
    </row>
    <row r="2138" spans="2:8">
      <c r="B2138">
        <v>1537600</v>
      </c>
      <c r="D2138">
        <v>2136</v>
      </c>
      <c r="E2138" s="72">
        <f t="shared" si="67"/>
        <v>19690914.629629627</v>
      </c>
      <c r="F2138" s="71">
        <f t="shared" si="66"/>
        <v>12.806266018229467</v>
      </c>
      <c r="H2138" s="38">
        <v>19690914</v>
      </c>
    </row>
    <row r="2139" spans="2:8">
      <c r="B2139">
        <v>1537600</v>
      </c>
      <c r="D2139">
        <v>2137</v>
      </c>
      <c r="E2139" s="72">
        <f t="shared" si="67"/>
        <v>19709393.407407403</v>
      </c>
      <c r="F2139" s="71">
        <f t="shared" si="66"/>
        <v>12.818283953828956</v>
      </c>
      <c r="H2139" s="38">
        <v>19709393</v>
      </c>
    </row>
    <row r="2140" spans="2:8">
      <c r="B2140">
        <v>1537600</v>
      </c>
      <c r="D2140">
        <v>2138</v>
      </c>
      <c r="E2140" s="72">
        <f t="shared" si="67"/>
        <v>19727880.851851847</v>
      </c>
      <c r="F2140" s="71">
        <f t="shared" si="66"/>
        <v>12.830307525918215</v>
      </c>
      <c r="H2140" s="38">
        <v>19727880</v>
      </c>
    </row>
    <row r="2141" spans="2:8">
      <c r="B2141">
        <v>1537600</v>
      </c>
      <c r="D2141">
        <v>2139</v>
      </c>
      <c r="E2141" s="72">
        <f t="shared" si="67"/>
        <v>19746376.962962959</v>
      </c>
      <c r="F2141" s="71">
        <f t="shared" si="66"/>
        <v>12.842336734497241</v>
      </c>
      <c r="H2141" s="38">
        <v>19746376</v>
      </c>
    </row>
    <row r="2142" spans="2:8">
      <c r="B2142">
        <v>1537600</v>
      </c>
      <c r="D2142">
        <v>2140</v>
      </c>
      <c r="E2142" s="72">
        <f t="shared" si="67"/>
        <v>19764881.740740739</v>
      </c>
      <c r="F2142" s="71">
        <f t="shared" si="66"/>
        <v>12.854371579566036</v>
      </c>
      <c r="G2142" s="67"/>
      <c r="H2142" s="38">
        <v>19764881</v>
      </c>
    </row>
    <row r="2143" spans="2:8">
      <c r="B2143">
        <v>1537600</v>
      </c>
      <c r="D2143">
        <v>2141</v>
      </c>
      <c r="E2143" s="72">
        <f t="shared" si="67"/>
        <v>19783395.185185183</v>
      </c>
      <c r="F2143" s="71">
        <f t="shared" si="66"/>
        <v>12.866412061124599</v>
      </c>
      <c r="H2143" s="38">
        <v>19783395</v>
      </c>
    </row>
    <row r="2144" spans="2:8">
      <c r="B2144">
        <v>1537600</v>
      </c>
      <c r="D2144">
        <v>2142</v>
      </c>
      <c r="E2144" s="72">
        <f t="shared" si="67"/>
        <v>19801917.296296295</v>
      </c>
      <c r="F2144" s="71">
        <f t="shared" si="66"/>
        <v>12.878458179172929</v>
      </c>
      <c r="H2144" s="38">
        <v>19801917</v>
      </c>
    </row>
    <row r="2145" spans="2:8">
      <c r="B2145">
        <v>1537600</v>
      </c>
      <c r="D2145">
        <v>2143</v>
      </c>
      <c r="E2145" s="72">
        <f t="shared" si="67"/>
        <v>19820448.074074075</v>
      </c>
      <c r="F2145" s="71">
        <f t="shared" si="66"/>
        <v>12.890509933711026</v>
      </c>
      <c r="H2145" s="38">
        <v>19820448</v>
      </c>
    </row>
    <row r="2146" spans="2:8">
      <c r="B2146">
        <v>1537600</v>
      </c>
      <c r="D2146">
        <v>2144</v>
      </c>
      <c r="E2146" s="72">
        <f t="shared" si="67"/>
        <v>19838987.518518519</v>
      </c>
      <c r="F2146" s="71">
        <f t="shared" si="66"/>
        <v>12.902567324738891</v>
      </c>
      <c r="H2146" s="38">
        <v>19838987</v>
      </c>
    </row>
    <row r="2147" spans="2:8">
      <c r="B2147">
        <v>1537600</v>
      </c>
      <c r="D2147">
        <v>2145</v>
      </c>
      <c r="E2147" s="72">
        <f t="shared" si="67"/>
        <v>19857535.629629627</v>
      </c>
      <c r="F2147" s="71">
        <f t="shared" si="66"/>
        <v>12.914630352256522</v>
      </c>
      <c r="H2147" s="38">
        <v>19857535</v>
      </c>
    </row>
    <row r="2148" spans="2:8">
      <c r="B2148">
        <v>1537600</v>
      </c>
      <c r="D2148">
        <v>2146</v>
      </c>
      <c r="E2148" s="72">
        <f t="shared" si="67"/>
        <v>19876092.407407403</v>
      </c>
      <c r="F2148" s="71">
        <f t="shared" si="66"/>
        <v>12.926699016263919</v>
      </c>
      <c r="H2148" s="38">
        <v>19876092</v>
      </c>
    </row>
    <row r="2149" spans="2:8">
      <c r="B2149">
        <v>1537600</v>
      </c>
      <c r="D2149">
        <v>2147</v>
      </c>
      <c r="E2149" s="72">
        <f t="shared" si="67"/>
        <v>19894657.851851847</v>
      </c>
      <c r="F2149" s="71">
        <f t="shared" si="66"/>
        <v>12.938773316761086</v>
      </c>
      <c r="H2149" s="38">
        <v>19894657</v>
      </c>
    </row>
    <row r="2150" spans="2:8">
      <c r="B2150">
        <v>1537600</v>
      </c>
      <c r="D2150">
        <v>2148</v>
      </c>
      <c r="E2150" s="72">
        <f t="shared" si="67"/>
        <v>19913231.962962959</v>
      </c>
      <c r="F2150" s="71">
        <f t="shared" si="66"/>
        <v>12.950853253748022</v>
      </c>
      <c r="H2150" s="38">
        <v>19913231</v>
      </c>
    </row>
    <row r="2151" spans="2:8">
      <c r="B2151">
        <v>1537600</v>
      </c>
      <c r="D2151">
        <v>2149</v>
      </c>
      <c r="E2151" s="72">
        <f t="shared" si="67"/>
        <v>19931814.740740739</v>
      </c>
      <c r="F2151" s="71">
        <f t="shared" si="66"/>
        <v>12.962938827224725</v>
      </c>
      <c r="H2151" s="38">
        <v>19931814</v>
      </c>
    </row>
    <row r="2152" spans="2:8">
      <c r="B2152">
        <v>1537600</v>
      </c>
      <c r="D2152">
        <v>2150</v>
      </c>
      <c r="E2152" s="72">
        <f t="shared" si="67"/>
        <v>19950406.185185183</v>
      </c>
      <c r="F2152" s="71">
        <f t="shared" si="66"/>
        <v>12.975030037191196</v>
      </c>
      <c r="H2152" s="38">
        <v>19950406</v>
      </c>
    </row>
    <row r="2153" spans="2:8">
      <c r="B2153">
        <v>1537600</v>
      </c>
      <c r="D2153">
        <v>2151</v>
      </c>
      <c r="E2153" s="72">
        <f t="shared" si="67"/>
        <v>19969006.296296295</v>
      </c>
      <c r="F2153" s="71">
        <f t="shared" si="66"/>
        <v>12.987126883647434</v>
      </c>
      <c r="H2153" s="38">
        <v>19969006</v>
      </c>
    </row>
    <row r="2154" spans="2:8">
      <c r="B2154">
        <v>1537600</v>
      </c>
      <c r="D2154">
        <v>2152</v>
      </c>
      <c r="E2154" s="72">
        <f t="shared" si="67"/>
        <v>19987615.074074075</v>
      </c>
      <c r="F2154" s="71">
        <f t="shared" si="66"/>
        <v>12.999229366593442</v>
      </c>
      <c r="H2154" s="38">
        <v>19987615</v>
      </c>
    </row>
    <row r="2155" spans="2:8">
      <c r="B2155">
        <v>1537600</v>
      </c>
      <c r="D2155">
        <v>2153</v>
      </c>
      <c r="E2155" s="72">
        <f t="shared" si="67"/>
        <v>20006232.518518519</v>
      </c>
      <c r="F2155" s="71">
        <f t="shared" si="66"/>
        <v>13.011337486029214</v>
      </c>
      <c r="H2155" s="38">
        <v>20006232</v>
      </c>
    </row>
    <row r="2156" spans="2:8">
      <c r="B2156">
        <v>1537600</v>
      </c>
      <c r="D2156">
        <v>2154</v>
      </c>
      <c r="E2156" s="72">
        <f t="shared" si="67"/>
        <v>20024858.629629627</v>
      </c>
      <c r="F2156" s="71">
        <f t="shared" si="66"/>
        <v>13.023451241954753</v>
      </c>
      <c r="H2156" s="38">
        <v>20024858</v>
      </c>
    </row>
    <row r="2157" spans="2:8">
      <c r="B2157">
        <v>1537600</v>
      </c>
      <c r="D2157">
        <v>2155</v>
      </c>
      <c r="E2157" s="72">
        <f t="shared" si="67"/>
        <v>20043493.407407403</v>
      </c>
      <c r="F2157" s="71">
        <f t="shared" si="66"/>
        <v>13.035570634370059</v>
      </c>
      <c r="H2157" s="38">
        <v>20043493</v>
      </c>
    </row>
    <row r="2158" spans="2:8">
      <c r="B2158">
        <v>1537600</v>
      </c>
      <c r="D2158">
        <v>2156</v>
      </c>
      <c r="E2158" s="72">
        <f t="shared" si="67"/>
        <v>20062136.851851847</v>
      </c>
      <c r="F2158" s="71">
        <f t="shared" si="66"/>
        <v>13.047695663275135</v>
      </c>
      <c r="H2158" s="38">
        <v>20062136</v>
      </c>
    </row>
    <row r="2159" spans="2:8">
      <c r="B2159">
        <v>1537600</v>
      </c>
      <c r="D2159">
        <v>2157</v>
      </c>
      <c r="E2159" s="72">
        <f t="shared" si="67"/>
        <v>20080788.962962959</v>
      </c>
      <c r="F2159" s="71">
        <f t="shared" si="66"/>
        <v>13.059826328669979</v>
      </c>
      <c r="H2159" s="38">
        <v>20080788</v>
      </c>
    </row>
    <row r="2160" spans="2:8">
      <c r="B2160">
        <v>1537600</v>
      </c>
      <c r="D2160">
        <v>2158</v>
      </c>
      <c r="E2160" s="72">
        <f t="shared" si="67"/>
        <v>20099449.740740739</v>
      </c>
      <c r="F2160" s="71">
        <f t="shared" si="66"/>
        <v>13.071962630554591</v>
      </c>
      <c r="H2160" s="38">
        <v>20099449</v>
      </c>
    </row>
    <row r="2161" spans="2:8">
      <c r="B2161">
        <v>1537600</v>
      </c>
      <c r="D2161">
        <v>2159</v>
      </c>
      <c r="E2161" s="72">
        <f t="shared" si="67"/>
        <v>20118119.185185183</v>
      </c>
      <c r="F2161" s="71">
        <f t="shared" si="66"/>
        <v>13.08410456892897</v>
      </c>
      <c r="H2161" s="38">
        <v>20118119</v>
      </c>
    </row>
    <row r="2162" spans="2:8">
      <c r="B2162">
        <v>1537600</v>
      </c>
      <c r="D2162">
        <v>2160</v>
      </c>
      <c r="E2162" s="72">
        <f t="shared" si="67"/>
        <v>20136797.296296295</v>
      </c>
      <c r="F2162" s="71">
        <f t="shared" si="66"/>
        <v>13.096252143793116</v>
      </c>
      <c r="H2162" s="38">
        <v>20136797</v>
      </c>
    </row>
    <row r="2163" spans="2:8">
      <c r="B2163">
        <v>1537600</v>
      </c>
      <c r="D2163">
        <v>2161</v>
      </c>
      <c r="E2163" s="72">
        <f t="shared" si="67"/>
        <v>20155484.074074075</v>
      </c>
      <c r="F2163" s="71">
        <f t="shared" si="66"/>
        <v>13.108405355147031</v>
      </c>
      <c r="H2163" s="38">
        <v>20155484</v>
      </c>
    </row>
    <row r="2164" spans="2:8">
      <c r="B2164">
        <v>1537600</v>
      </c>
      <c r="D2164">
        <v>2162</v>
      </c>
      <c r="E2164" s="72">
        <f t="shared" si="67"/>
        <v>20174179.518518519</v>
      </c>
      <c r="F2164" s="71">
        <f t="shared" si="66"/>
        <v>13.120564202990712</v>
      </c>
      <c r="H2164" s="38">
        <v>20174179</v>
      </c>
    </row>
    <row r="2165" spans="2:8">
      <c r="B2165">
        <v>1537600</v>
      </c>
      <c r="D2165">
        <v>2163</v>
      </c>
      <c r="E2165" s="72">
        <f t="shared" si="67"/>
        <v>20192883.629629627</v>
      </c>
      <c r="F2165" s="71">
        <f t="shared" si="66"/>
        <v>13.132728687324159</v>
      </c>
      <c r="H2165" s="38">
        <v>20192883</v>
      </c>
    </row>
    <row r="2166" spans="2:8">
      <c r="B2166">
        <v>1537600</v>
      </c>
      <c r="D2166">
        <v>2164</v>
      </c>
      <c r="E2166" s="72">
        <f t="shared" si="67"/>
        <v>20211596.407407403</v>
      </c>
      <c r="F2166" s="71">
        <f t="shared" si="66"/>
        <v>13.144898808147374</v>
      </c>
      <c r="H2166" s="38">
        <v>20211596</v>
      </c>
    </row>
    <row r="2167" spans="2:8">
      <c r="B2167">
        <v>1537600</v>
      </c>
      <c r="D2167">
        <v>2165</v>
      </c>
      <c r="E2167" s="72">
        <f t="shared" si="67"/>
        <v>20230317.851851847</v>
      </c>
      <c r="F2167" s="71">
        <f t="shared" si="66"/>
        <v>13.157074565460359</v>
      </c>
      <c r="H2167" s="38">
        <v>20230317</v>
      </c>
    </row>
    <row r="2168" spans="2:8">
      <c r="B2168">
        <v>1537600</v>
      </c>
      <c r="D2168">
        <v>2166</v>
      </c>
      <c r="E2168" s="72">
        <f t="shared" si="67"/>
        <v>20249047.962962959</v>
      </c>
      <c r="F2168" s="71">
        <f t="shared" si="66"/>
        <v>13.169255959263111</v>
      </c>
      <c r="H2168" s="38">
        <v>20249047</v>
      </c>
    </row>
    <row r="2169" spans="2:8">
      <c r="B2169">
        <v>1537600</v>
      </c>
      <c r="D2169">
        <v>2167</v>
      </c>
      <c r="E2169" s="72">
        <f t="shared" si="67"/>
        <v>20267786.740740739</v>
      </c>
      <c r="F2169" s="71">
        <f t="shared" si="66"/>
        <v>13.181442989555631</v>
      </c>
      <c r="H2169" s="38">
        <v>20267786</v>
      </c>
    </row>
    <row r="2170" spans="2:8">
      <c r="B2170">
        <v>1537600</v>
      </c>
      <c r="D2170">
        <v>2168</v>
      </c>
      <c r="E2170" s="72">
        <f t="shared" si="67"/>
        <v>20286534.185185183</v>
      </c>
      <c r="F2170" s="71">
        <f t="shared" si="66"/>
        <v>13.193635656337918</v>
      </c>
      <c r="H2170" s="38">
        <v>20286534</v>
      </c>
    </row>
    <row r="2171" spans="2:8">
      <c r="B2171">
        <v>1537600</v>
      </c>
      <c r="D2171">
        <v>2169</v>
      </c>
      <c r="E2171" s="72">
        <f t="shared" si="67"/>
        <v>20305290.296296295</v>
      </c>
      <c r="F2171" s="71">
        <f t="shared" si="66"/>
        <v>13.205833959609974</v>
      </c>
      <c r="H2171" s="38">
        <v>20305290</v>
      </c>
    </row>
    <row r="2172" spans="2:8">
      <c r="B2172">
        <v>1537600</v>
      </c>
      <c r="D2172">
        <v>2170</v>
      </c>
      <c r="E2172" s="72">
        <f t="shared" si="67"/>
        <v>20324055.074074075</v>
      </c>
      <c r="F2172" s="71">
        <f t="shared" si="66"/>
        <v>13.218037899371797</v>
      </c>
      <c r="H2172" s="38">
        <v>20324055</v>
      </c>
    </row>
    <row r="2173" spans="2:8">
      <c r="B2173">
        <v>1537600</v>
      </c>
      <c r="D2173">
        <v>2171</v>
      </c>
      <c r="E2173" s="72">
        <f t="shared" si="67"/>
        <v>20342828.518518519</v>
      </c>
      <c r="F2173" s="71">
        <f t="shared" si="66"/>
        <v>13.230247475623386</v>
      </c>
      <c r="H2173" s="38">
        <v>20342828</v>
      </c>
    </row>
    <row r="2174" spans="2:8">
      <c r="B2174">
        <v>1537600</v>
      </c>
      <c r="D2174">
        <v>2172</v>
      </c>
      <c r="E2174" s="72">
        <f t="shared" si="67"/>
        <v>20361610.629629627</v>
      </c>
      <c r="F2174" s="71">
        <f t="shared" si="66"/>
        <v>13.242462688364741</v>
      </c>
      <c r="H2174" s="38">
        <v>20361610</v>
      </c>
    </row>
    <row r="2175" spans="2:8">
      <c r="B2175">
        <v>1537600</v>
      </c>
      <c r="D2175">
        <v>2173</v>
      </c>
      <c r="E2175" s="72">
        <f t="shared" si="67"/>
        <v>20380401.407407403</v>
      </c>
      <c r="F2175" s="71">
        <f t="shared" si="66"/>
        <v>13.254683537595866</v>
      </c>
      <c r="H2175" s="38">
        <v>20380401</v>
      </c>
    </row>
    <row r="2176" spans="2:8">
      <c r="B2176">
        <v>1537600</v>
      </c>
      <c r="D2176">
        <v>2174</v>
      </c>
      <c r="E2176" s="72">
        <f t="shared" si="67"/>
        <v>20399200.851851847</v>
      </c>
      <c r="F2176" s="71">
        <f t="shared" si="66"/>
        <v>13.266910023316758</v>
      </c>
      <c r="H2176" s="38">
        <v>20399200</v>
      </c>
    </row>
    <row r="2177" spans="2:8">
      <c r="B2177">
        <v>1537600</v>
      </c>
      <c r="D2177">
        <v>2175</v>
      </c>
      <c r="E2177" s="72">
        <f t="shared" si="67"/>
        <v>20418008.962962959</v>
      </c>
      <c r="F2177" s="71">
        <f t="shared" si="66"/>
        <v>13.279142145527418</v>
      </c>
      <c r="H2177" s="38">
        <v>20418008</v>
      </c>
    </row>
    <row r="2178" spans="2:8">
      <c r="B2178">
        <v>1537600</v>
      </c>
      <c r="D2178">
        <v>2176</v>
      </c>
      <c r="E2178" s="72">
        <f t="shared" si="67"/>
        <v>20436825.740740739</v>
      </c>
      <c r="F2178" s="71">
        <f t="shared" si="66"/>
        <v>13.291379904227847</v>
      </c>
      <c r="H2178" s="38">
        <v>20436825</v>
      </c>
    </row>
    <row r="2179" spans="2:8">
      <c r="B2179">
        <v>1537600</v>
      </c>
      <c r="D2179">
        <v>2177</v>
      </c>
      <c r="E2179" s="72">
        <f t="shared" si="67"/>
        <v>20455651.185185183</v>
      </c>
      <c r="F2179" s="71">
        <f t="shared" ref="F2179:F2242" si="68">E2179/B2178</f>
        <v>13.303623299418042</v>
      </c>
      <c r="H2179" s="38">
        <v>20455651</v>
      </c>
    </row>
    <row r="2180" spans="2:8">
      <c r="B2180">
        <v>1537600</v>
      </c>
      <c r="D2180">
        <v>2178</v>
      </c>
      <c r="E2180" s="72">
        <f t="shared" ref="E2180:E2243" si="69">40+(D2179*D2179)+(E2179/1.3)</f>
        <v>20474485.296296295</v>
      </c>
      <c r="F2180" s="71">
        <f t="shared" si="68"/>
        <v>13.315872331098006</v>
      </c>
      <c r="H2180" s="38">
        <v>20474485</v>
      </c>
    </row>
    <row r="2181" spans="2:8">
      <c r="B2181">
        <v>1537600</v>
      </c>
      <c r="D2181">
        <v>2179</v>
      </c>
      <c r="E2181" s="72">
        <f t="shared" si="69"/>
        <v>20493328.074074075</v>
      </c>
      <c r="F2181" s="71">
        <f t="shared" si="68"/>
        <v>13.328126999267738</v>
      </c>
      <c r="H2181" s="38">
        <v>20493328</v>
      </c>
    </row>
    <row r="2182" spans="2:8">
      <c r="B2182">
        <v>1537600</v>
      </c>
      <c r="D2182">
        <v>2180</v>
      </c>
      <c r="E2182" s="72">
        <f t="shared" si="69"/>
        <v>20512179.518518519</v>
      </c>
      <c r="F2182" s="71">
        <f t="shared" si="68"/>
        <v>13.340387303927237</v>
      </c>
      <c r="G2182" s="67"/>
      <c r="H2182" s="38">
        <v>20512179</v>
      </c>
    </row>
    <row r="2183" spans="2:8">
      <c r="B2183">
        <v>1537600</v>
      </c>
      <c r="D2183">
        <v>2181</v>
      </c>
      <c r="E2183" s="72">
        <f t="shared" si="69"/>
        <v>20531039.629629627</v>
      </c>
      <c r="F2183" s="71">
        <f t="shared" si="68"/>
        <v>13.3526532450765</v>
      </c>
      <c r="H2183" s="38">
        <v>20531039</v>
      </c>
    </row>
    <row r="2184" spans="2:8">
      <c r="B2184">
        <v>1537600</v>
      </c>
      <c r="D2184">
        <v>2182</v>
      </c>
      <c r="E2184" s="72">
        <f t="shared" si="69"/>
        <v>20549908.407407403</v>
      </c>
      <c r="F2184" s="71">
        <f t="shared" si="68"/>
        <v>13.364924822715533</v>
      </c>
      <c r="H2184" s="38">
        <v>20549908</v>
      </c>
    </row>
    <row r="2185" spans="2:8">
      <c r="B2185">
        <v>1537600</v>
      </c>
      <c r="D2185">
        <v>2183</v>
      </c>
      <c r="E2185" s="72">
        <f t="shared" si="69"/>
        <v>20568785.851851847</v>
      </c>
      <c r="F2185" s="71">
        <f t="shared" si="68"/>
        <v>13.377202036844333</v>
      </c>
      <c r="H2185" s="38">
        <v>20568785</v>
      </c>
    </row>
    <row r="2186" spans="2:8">
      <c r="B2186">
        <v>1537600</v>
      </c>
      <c r="D2186">
        <v>2184</v>
      </c>
      <c r="E2186" s="72">
        <f t="shared" si="69"/>
        <v>20587671.962962959</v>
      </c>
      <c r="F2186" s="71">
        <f t="shared" si="68"/>
        <v>13.389484887462903</v>
      </c>
      <c r="H2186" s="38">
        <v>20587671</v>
      </c>
    </row>
    <row r="2187" spans="2:8">
      <c r="B2187">
        <v>1537600</v>
      </c>
      <c r="D2187">
        <v>2185</v>
      </c>
      <c r="E2187" s="72">
        <f t="shared" si="69"/>
        <v>20606566.740740739</v>
      </c>
      <c r="F2187" s="71">
        <f t="shared" si="68"/>
        <v>13.40177337457124</v>
      </c>
      <c r="H2187" s="38">
        <v>20606566</v>
      </c>
    </row>
    <row r="2188" spans="2:8">
      <c r="B2188">
        <v>1537600</v>
      </c>
      <c r="D2188">
        <v>2186</v>
      </c>
      <c r="E2188" s="72">
        <f t="shared" si="69"/>
        <v>20625470.185185183</v>
      </c>
      <c r="F2188" s="71">
        <f t="shared" si="68"/>
        <v>13.414067498169343</v>
      </c>
      <c r="H2188" s="38">
        <v>20625470</v>
      </c>
    </row>
    <row r="2189" spans="2:8">
      <c r="B2189">
        <v>1537600</v>
      </c>
      <c r="D2189">
        <v>2187</v>
      </c>
      <c r="E2189" s="72">
        <f t="shared" si="69"/>
        <v>20644382.296296295</v>
      </c>
      <c r="F2189" s="71">
        <f t="shared" si="68"/>
        <v>13.426367258257216</v>
      </c>
      <c r="H2189" s="38">
        <v>20644382</v>
      </c>
    </row>
    <row r="2190" spans="2:8">
      <c r="B2190">
        <v>1537600</v>
      </c>
      <c r="D2190">
        <v>2188</v>
      </c>
      <c r="E2190" s="72">
        <f t="shared" si="69"/>
        <v>20663303.074074075</v>
      </c>
      <c r="F2190" s="71">
        <f t="shared" si="68"/>
        <v>13.438672654834855</v>
      </c>
      <c r="H2190" s="38">
        <v>20663303</v>
      </c>
    </row>
    <row r="2191" spans="2:8">
      <c r="B2191">
        <v>1537600</v>
      </c>
      <c r="D2191">
        <v>2189</v>
      </c>
      <c r="E2191" s="72">
        <f t="shared" si="69"/>
        <v>20682232.518518519</v>
      </c>
      <c r="F2191" s="71">
        <f t="shared" si="68"/>
        <v>13.450983687902262</v>
      </c>
      <c r="H2191" s="38">
        <v>20682232</v>
      </c>
    </row>
    <row r="2192" spans="2:8">
      <c r="B2192">
        <v>1537600</v>
      </c>
      <c r="D2192">
        <v>2190</v>
      </c>
      <c r="E2192" s="72">
        <f t="shared" si="69"/>
        <v>20701170.629629627</v>
      </c>
      <c r="F2192" s="71">
        <f t="shared" si="68"/>
        <v>13.463300357459435</v>
      </c>
      <c r="H2192" s="38">
        <v>20701170</v>
      </c>
    </row>
    <row r="2193" spans="2:8">
      <c r="B2193">
        <v>1537600</v>
      </c>
      <c r="D2193">
        <v>2191</v>
      </c>
      <c r="E2193" s="72">
        <f t="shared" si="69"/>
        <v>20720117.407407403</v>
      </c>
      <c r="F2193" s="71">
        <f t="shared" si="68"/>
        <v>13.475622663506375</v>
      </c>
      <c r="H2193" s="38">
        <v>20720117</v>
      </c>
    </row>
    <row r="2194" spans="2:8">
      <c r="B2194">
        <v>1537600</v>
      </c>
      <c r="D2194">
        <v>2192</v>
      </c>
      <c r="E2194" s="72">
        <f t="shared" si="69"/>
        <v>20739072.851851847</v>
      </c>
      <c r="F2194" s="71">
        <f t="shared" si="68"/>
        <v>13.487950606043084</v>
      </c>
      <c r="H2194" s="38">
        <v>20739072</v>
      </c>
    </row>
    <row r="2195" spans="2:8">
      <c r="B2195">
        <v>1537600</v>
      </c>
      <c r="D2195">
        <v>2193</v>
      </c>
      <c r="E2195" s="72">
        <f t="shared" si="69"/>
        <v>20758036.962962959</v>
      </c>
      <c r="F2195" s="71">
        <f t="shared" si="68"/>
        <v>13.500284185069562</v>
      </c>
      <c r="H2195" s="38">
        <v>20758036</v>
      </c>
    </row>
    <row r="2196" spans="2:8">
      <c r="B2196">
        <v>1537600</v>
      </c>
      <c r="D2196">
        <v>2194</v>
      </c>
      <c r="E2196" s="72">
        <f t="shared" si="69"/>
        <v>20777009.740740739</v>
      </c>
      <c r="F2196" s="71">
        <f t="shared" si="68"/>
        <v>13.512623400585808</v>
      </c>
      <c r="H2196" s="38">
        <v>20777009</v>
      </c>
    </row>
    <row r="2197" spans="2:8">
      <c r="B2197">
        <v>1537600</v>
      </c>
      <c r="D2197">
        <v>2195</v>
      </c>
      <c r="E2197" s="72">
        <f t="shared" si="69"/>
        <v>20795991.185185183</v>
      </c>
      <c r="F2197" s="71">
        <f t="shared" si="68"/>
        <v>13.524968252591821</v>
      </c>
      <c r="H2197" s="38">
        <v>20795991</v>
      </c>
    </row>
    <row r="2198" spans="2:8">
      <c r="B2198">
        <v>1537600</v>
      </c>
      <c r="D2198">
        <v>2196</v>
      </c>
      <c r="E2198" s="72">
        <f t="shared" si="69"/>
        <v>20814981.296296295</v>
      </c>
      <c r="F2198" s="71">
        <f t="shared" si="68"/>
        <v>13.537318741087601</v>
      </c>
      <c r="H2198" s="38">
        <v>20814981</v>
      </c>
    </row>
    <row r="2199" spans="2:8">
      <c r="B2199">
        <v>1537600</v>
      </c>
      <c r="D2199">
        <v>2197</v>
      </c>
      <c r="E2199" s="72">
        <f t="shared" si="69"/>
        <v>20833980.074074075</v>
      </c>
      <c r="F2199" s="71">
        <f t="shared" si="68"/>
        <v>13.549674866073149</v>
      </c>
      <c r="H2199" s="38">
        <v>20833980</v>
      </c>
    </row>
    <row r="2200" spans="2:8">
      <c r="B2200">
        <v>1537600</v>
      </c>
      <c r="D2200">
        <v>2198</v>
      </c>
      <c r="E2200" s="72">
        <f t="shared" si="69"/>
        <v>20852987.518518519</v>
      </c>
      <c r="F2200" s="71">
        <f t="shared" si="68"/>
        <v>13.562036627548464</v>
      </c>
      <c r="H2200" s="38">
        <v>20852987</v>
      </c>
    </row>
    <row r="2201" spans="2:8">
      <c r="B2201">
        <v>1537600</v>
      </c>
      <c r="D2201">
        <v>2199</v>
      </c>
      <c r="E2201" s="72">
        <f t="shared" si="69"/>
        <v>20872003.629629627</v>
      </c>
      <c r="F2201" s="71">
        <f t="shared" si="68"/>
        <v>13.574404025513545</v>
      </c>
      <c r="H2201" s="38">
        <v>20872003</v>
      </c>
    </row>
    <row r="2202" spans="2:8">
      <c r="B2202">
        <v>1537600</v>
      </c>
      <c r="D2202">
        <v>2200</v>
      </c>
      <c r="E2202" s="72">
        <f t="shared" si="69"/>
        <v>20891028.407407403</v>
      </c>
      <c r="F2202" s="71">
        <f t="shared" si="68"/>
        <v>13.586777059968394</v>
      </c>
      <c r="H2202" s="38">
        <v>20891028</v>
      </c>
    </row>
    <row r="2203" spans="2:8">
      <c r="B2203">
        <v>1537600</v>
      </c>
      <c r="D2203">
        <v>2201</v>
      </c>
      <c r="E2203" s="72">
        <f t="shared" si="69"/>
        <v>20910061.851851847</v>
      </c>
      <c r="F2203" s="71">
        <f t="shared" si="68"/>
        <v>13.599155730913012</v>
      </c>
      <c r="H2203" s="38">
        <v>20910061</v>
      </c>
    </row>
    <row r="2204" spans="2:8">
      <c r="B2204">
        <v>1537600</v>
      </c>
      <c r="D2204">
        <v>2202</v>
      </c>
      <c r="E2204" s="72">
        <f t="shared" si="69"/>
        <v>20929103.962962959</v>
      </c>
      <c r="F2204" s="71">
        <f t="shared" si="68"/>
        <v>13.611540038347398</v>
      </c>
      <c r="H2204" s="38">
        <v>20929103</v>
      </c>
    </row>
    <row r="2205" spans="2:8">
      <c r="B2205">
        <v>1537600</v>
      </c>
      <c r="D2205">
        <v>2203</v>
      </c>
      <c r="E2205" s="72">
        <f t="shared" si="69"/>
        <v>20948154.740740739</v>
      </c>
      <c r="F2205" s="71">
        <f t="shared" si="68"/>
        <v>13.623929982271552</v>
      </c>
      <c r="H2205" s="38">
        <v>20948154</v>
      </c>
    </row>
    <row r="2206" spans="2:8">
      <c r="B2206">
        <v>1537600</v>
      </c>
      <c r="D2206">
        <v>2204</v>
      </c>
      <c r="E2206" s="72">
        <f t="shared" si="69"/>
        <v>20967214.185185183</v>
      </c>
      <c r="F2206" s="71">
        <f t="shared" si="68"/>
        <v>13.636325562685473</v>
      </c>
      <c r="H2206" s="38">
        <v>20967214</v>
      </c>
    </row>
    <row r="2207" spans="2:8">
      <c r="B2207">
        <v>1537600</v>
      </c>
      <c r="D2207">
        <v>2205</v>
      </c>
      <c r="E2207" s="72">
        <f t="shared" si="69"/>
        <v>20986282.296296295</v>
      </c>
      <c r="F2207" s="71">
        <f t="shared" si="68"/>
        <v>13.648726779589161</v>
      </c>
      <c r="H2207" s="38">
        <v>20986282</v>
      </c>
    </row>
    <row r="2208" spans="2:8">
      <c r="B2208">
        <v>1537600</v>
      </c>
      <c r="D2208">
        <v>2206</v>
      </c>
      <c r="E2208" s="72">
        <f t="shared" si="69"/>
        <v>21005359.074074075</v>
      </c>
      <c r="F2208" s="71">
        <f t="shared" si="68"/>
        <v>13.661133632982619</v>
      </c>
      <c r="H2208" s="38">
        <v>21005359</v>
      </c>
    </row>
    <row r="2209" spans="2:8">
      <c r="B2209">
        <v>1537600</v>
      </c>
      <c r="D2209">
        <v>2207</v>
      </c>
      <c r="E2209" s="72">
        <f t="shared" si="69"/>
        <v>21024444.518518519</v>
      </c>
      <c r="F2209" s="71">
        <f t="shared" si="68"/>
        <v>13.673546122865842</v>
      </c>
      <c r="H2209" s="38">
        <v>21024444</v>
      </c>
    </row>
    <row r="2210" spans="2:8">
      <c r="B2210">
        <v>1537600</v>
      </c>
      <c r="D2210">
        <v>2208</v>
      </c>
      <c r="E2210" s="72">
        <f t="shared" si="69"/>
        <v>21043538.629629627</v>
      </c>
      <c r="F2210" s="71">
        <f t="shared" si="68"/>
        <v>13.685964249238831</v>
      </c>
      <c r="H2210" s="38">
        <v>21043538</v>
      </c>
    </row>
    <row r="2211" spans="2:8">
      <c r="B2211">
        <v>1537600</v>
      </c>
      <c r="D2211">
        <v>2209</v>
      </c>
      <c r="E2211" s="72">
        <f t="shared" si="69"/>
        <v>21062641.407407403</v>
      </c>
      <c r="F2211" s="71">
        <f t="shared" si="68"/>
        <v>13.698388012101589</v>
      </c>
      <c r="H2211" s="38">
        <v>21062641</v>
      </c>
    </row>
    <row r="2212" spans="2:8">
      <c r="B2212">
        <v>1537600</v>
      </c>
      <c r="D2212">
        <v>2210</v>
      </c>
      <c r="E2212" s="72">
        <f t="shared" si="69"/>
        <v>21081752.851851847</v>
      </c>
      <c r="F2212" s="71">
        <f t="shared" si="68"/>
        <v>13.710817411454116</v>
      </c>
      <c r="H2212" s="38">
        <v>21081752</v>
      </c>
    </row>
    <row r="2213" spans="2:8">
      <c r="B2213">
        <v>1537600</v>
      </c>
      <c r="D2213">
        <v>2211</v>
      </c>
      <c r="E2213" s="72">
        <f t="shared" si="69"/>
        <v>21100872.962962959</v>
      </c>
      <c r="F2213" s="71">
        <f t="shared" si="68"/>
        <v>13.72325244729641</v>
      </c>
      <c r="H2213" s="38">
        <v>21100872</v>
      </c>
    </row>
    <row r="2214" spans="2:8">
      <c r="B2214">
        <v>1537600</v>
      </c>
      <c r="D2214">
        <v>2212</v>
      </c>
      <c r="E2214" s="72">
        <f t="shared" si="69"/>
        <v>21120001.740740739</v>
      </c>
      <c r="F2214" s="71">
        <f t="shared" si="68"/>
        <v>13.735693119628472</v>
      </c>
      <c r="H2214" s="38">
        <v>21120001</v>
      </c>
    </row>
    <row r="2215" spans="2:8">
      <c r="B2215">
        <v>1537600</v>
      </c>
      <c r="D2215">
        <v>2213</v>
      </c>
      <c r="E2215" s="72">
        <f t="shared" si="69"/>
        <v>21139139.185185183</v>
      </c>
      <c r="F2215" s="71">
        <f t="shared" si="68"/>
        <v>13.748139428450301</v>
      </c>
      <c r="H2215" s="38">
        <v>21139139</v>
      </c>
    </row>
    <row r="2216" spans="2:8">
      <c r="B2216">
        <v>1537600</v>
      </c>
      <c r="D2216">
        <v>2214</v>
      </c>
      <c r="E2216" s="72">
        <f t="shared" si="69"/>
        <v>21158285.296296295</v>
      </c>
      <c r="F2216" s="71">
        <f t="shared" si="68"/>
        <v>13.760591373761898</v>
      </c>
      <c r="H2216" s="38">
        <v>21158285</v>
      </c>
    </row>
    <row r="2217" spans="2:8">
      <c r="B2217">
        <v>1537600</v>
      </c>
      <c r="D2217">
        <v>2215</v>
      </c>
      <c r="E2217" s="72">
        <f t="shared" si="69"/>
        <v>21177440.074074075</v>
      </c>
      <c r="F2217" s="71">
        <f t="shared" si="68"/>
        <v>13.773048955563263</v>
      </c>
      <c r="H2217" s="38">
        <v>21177440</v>
      </c>
    </row>
    <row r="2218" spans="2:8">
      <c r="B2218">
        <v>1537600</v>
      </c>
      <c r="D2218">
        <v>2216</v>
      </c>
      <c r="E2218" s="72">
        <f t="shared" si="69"/>
        <v>21196603.518518519</v>
      </c>
      <c r="F2218" s="71">
        <f t="shared" si="68"/>
        <v>13.785512173854396</v>
      </c>
      <c r="H2218" s="38">
        <v>21196603</v>
      </c>
    </row>
    <row r="2219" spans="2:8">
      <c r="B2219">
        <v>1537600</v>
      </c>
      <c r="D2219">
        <v>2217</v>
      </c>
      <c r="E2219" s="72">
        <f t="shared" si="69"/>
        <v>21215775.629629627</v>
      </c>
      <c r="F2219" s="71">
        <f t="shared" si="68"/>
        <v>13.797981028635293</v>
      </c>
      <c r="H2219" s="38">
        <v>21215775</v>
      </c>
    </row>
    <row r="2220" spans="2:8">
      <c r="B2220">
        <v>1537600</v>
      </c>
      <c r="D2220">
        <v>2218</v>
      </c>
      <c r="E2220" s="72">
        <f t="shared" si="69"/>
        <v>21234956.407407403</v>
      </c>
      <c r="F2220" s="71">
        <f t="shared" si="68"/>
        <v>13.810455519905959</v>
      </c>
      <c r="H2220" s="38">
        <v>21234956</v>
      </c>
    </row>
    <row r="2221" spans="2:8">
      <c r="B2221">
        <v>1537600</v>
      </c>
      <c r="D2221">
        <v>2219</v>
      </c>
      <c r="E2221" s="72">
        <f t="shared" si="69"/>
        <v>21254145.851851847</v>
      </c>
      <c r="F2221" s="71">
        <f t="shared" si="68"/>
        <v>13.822935647666394</v>
      </c>
      <c r="H2221" s="38">
        <v>21254145</v>
      </c>
    </row>
    <row r="2222" spans="2:8">
      <c r="B2222">
        <v>1537600</v>
      </c>
      <c r="D2222">
        <v>2220</v>
      </c>
      <c r="E2222" s="72">
        <f t="shared" si="69"/>
        <v>21273343.962962959</v>
      </c>
      <c r="F2222" s="71">
        <f t="shared" si="68"/>
        <v>13.835421411916597</v>
      </c>
      <c r="G2222" s="67"/>
      <c r="H2222" s="38">
        <v>21273343</v>
      </c>
    </row>
    <row r="2223" spans="2:8">
      <c r="B2223">
        <v>1537600</v>
      </c>
      <c r="D2223">
        <v>2221</v>
      </c>
      <c r="E2223" s="72">
        <f t="shared" si="69"/>
        <v>21292550.740740739</v>
      </c>
      <c r="F2223" s="71">
        <f t="shared" si="68"/>
        <v>13.847912812656569</v>
      </c>
      <c r="H2223" s="38">
        <v>21292550</v>
      </c>
    </row>
    <row r="2224" spans="2:8">
      <c r="B2224">
        <v>1537600</v>
      </c>
      <c r="D2224">
        <v>2222</v>
      </c>
      <c r="E2224" s="72">
        <f t="shared" si="69"/>
        <v>21311766.185185183</v>
      </c>
      <c r="F2224" s="71">
        <f t="shared" si="68"/>
        <v>13.860409849886306</v>
      </c>
      <c r="H2224" s="38">
        <v>21311766</v>
      </c>
    </row>
    <row r="2225" spans="2:8">
      <c r="B2225">
        <v>1537600</v>
      </c>
      <c r="D2225">
        <v>2223</v>
      </c>
      <c r="E2225" s="72">
        <f t="shared" si="69"/>
        <v>21330990.296296295</v>
      </c>
      <c r="F2225" s="71">
        <f t="shared" si="68"/>
        <v>13.872912523605811</v>
      </c>
      <c r="H2225" s="38">
        <v>21330990</v>
      </c>
    </row>
    <row r="2226" spans="2:8">
      <c r="B2226">
        <v>1537600</v>
      </c>
      <c r="D2226">
        <v>2224</v>
      </c>
      <c r="E2226" s="72">
        <f t="shared" si="69"/>
        <v>21350223.074074075</v>
      </c>
      <c r="F2226" s="71">
        <f t="shared" si="68"/>
        <v>13.885420833815084</v>
      </c>
      <c r="H2226" s="38">
        <v>21350223</v>
      </c>
    </row>
    <row r="2227" spans="2:8">
      <c r="B2227">
        <v>1537600</v>
      </c>
      <c r="D2227">
        <v>2225</v>
      </c>
      <c r="E2227" s="72">
        <f t="shared" si="69"/>
        <v>21369464.518518519</v>
      </c>
      <c r="F2227" s="71">
        <f t="shared" si="68"/>
        <v>13.897934780514126</v>
      </c>
      <c r="H2227" s="38">
        <v>21369464</v>
      </c>
    </row>
    <row r="2228" spans="2:8">
      <c r="B2228">
        <v>1537600</v>
      </c>
      <c r="D2228">
        <v>2226</v>
      </c>
      <c r="E2228" s="72">
        <f t="shared" si="69"/>
        <v>21388714.629629627</v>
      </c>
      <c r="F2228" s="71">
        <f t="shared" si="68"/>
        <v>13.910454363702931</v>
      </c>
      <c r="H2228" s="38">
        <v>21388714</v>
      </c>
    </row>
    <row r="2229" spans="2:8">
      <c r="B2229">
        <v>1537600</v>
      </c>
      <c r="D2229">
        <v>2227</v>
      </c>
      <c r="E2229" s="72">
        <f t="shared" si="69"/>
        <v>21407973.407407403</v>
      </c>
      <c r="F2229" s="71">
        <f t="shared" si="68"/>
        <v>13.922979583381506</v>
      </c>
      <c r="H2229" s="38">
        <v>21407973</v>
      </c>
    </row>
    <row r="2230" spans="2:8">
      <c r="B2230">
        <v>1537600</v>
      </c>
      <c r="D2230">
        <v>2228</v>
      </c>
      <c r="E2230" s="72">
        <f t="shared" si="69"/>
        <v>21427240.851851847</v>
      </c>
      <c r="F2230" s="71">
        <f t="shared" si="68"/>
        <v>13.935510439549848</v>
      </c>
      <c r="H2230" s="38">
        <v>21427240</v>
      </c>
    </row>
    <row r="2231" spans="2:8">
      <c r="B2231">
        <v>1537600</v>
      </c>
      <c r="D2231">
        <v>2229</v>
      </c>
      <c r="E2231" s="72">
        <f t="shared" si="69"/>
        <v>21446516.962962959</v>
      </c>
      <c r="F2231" s="71">
        <f t="shared" si="68"/>
        <v>13.94804693220796</v>
      </c>
      <c r="H2231" s="38">
        <v>21446516</v>
      </c>
    </row>
    <row r="2232" spans="2:8">
      <c r="B2232">
        <v>1537600</v>
      </c>
      <c r="D2232">
        <v>2230</v>
      </c>
      <c r="E2232" s="72">
        <f t="shared" si="69"/>
        <v>21465801.740740739</v>
      </c>
      <c r="F2232" s="71">
        <f t="shared" si="68"/>
        <v>13.96058906135584</v>
      </c>
      <c r="H2232" s="38">
        <v>21465801</v>
      </c>
    </row>
    <row r="2233" spans="2:8">
      <c r="B2233">
        <v>1537600</v>
      </c>
      <c r="D2233">
        <v>2231</v>
      </c>
      <c r="E2233" s="72">
        <f t="shared" si="69"/>
        <v>21485095.185185183</v>
      </c>
      <c r="F2233" s="71">
        <f t="shared" si="68"/>
        <v>13.973136826993485</v>
      </c>
      <c r="H2233" s="38">
        <v>21485095</v>
      </c>
    </row>
    <row r="2234" spans="2:8">
      <c r="B2234">
        <v>1537600</v>
      </c>
      <c r="D2234">
        <v>2232</v>
      </c>
      <c r="E2234" s="72">
        <f t="shared" si="69"/>
        <v>21504397.296296295</v>
      </c>
      <c r="F2234" s="71">
        <f t="shared" si="68"/>
        <v>13.9856902291209</v>
      </c>
      <c r="H2234" s="38">
        <v>21504397</v>
      </c>
    </row>
    <row r="2235" spans="2:8">
      <c r="B2235">
        <v>1537600</v>
      </c>
      <c r="D2235">
        <v>2233</v>
      </c>
      <c r="E2235" s="72">
        <f t="shared" si="69"/>
        <v>21523708.074074075</v>
      </c>
      <c r="F2235" s="71">
        <f t="shared" si="68"/>
        <v>13.998249267738082</v>
      </c>
      <c r="H2235" s="38">
        <v>21523708</v>
      </c>
    </row>
    <row r="2236" spans="2:8">
      <c r="B2236">
        <v>1537600</v>
      </c>
      <c r="D2236">
        <v>2234</v>
      </c>
      <c r="E2236" s="72">
        <f t="shared" si="69"/>
        <v>21543027.518518519</v>
      </c>
      <c r="F2236" s="71">
        <f t="shared" si="68"/>
        <v>14.010813942845031</v>
      </c>
      <c r="H2236" s="38">
        <v>21543027</v>
      </c>
    </row>
    <row r="2237" spans="2:8">
      <c r="B2237">
        <v>1537600</v>
      </c>
      <c r="D2237">
        <v>2235</v>
      </c>
      <c r="E2237" s="72">
        <f t="shared" si="69"/>
        <v>21562355.629629627</v>
      </c>
      <c r="F2237" s="71">
        <f t="shared" si="68"/>
        <v>14.023384254441744</v>
      </c>
      <c r="H2237" s="38">
        <v>21562355</v>
      </c>
    </row>
    <row r="2238" spans="2:8">
      <c r="B2238">
        <v>1537600</v>
      </c>
      <c r="D2238">
        <v>2236</v>
      </c>
      <c r="E2238" s="72">
        <f t="shared" si="69"/>
        <v>21581692.407407403</v>
      </c>
      <c r="F2238" s="71">
        <f t="shared" si="68"/>
        <v>14.035960202528228</v>
      </c>
      <c r="H2238" s="38">
        <v>21581692</v>
      </c>
    </row>
    <row r="2239" spans="2:8">
      <c r="B2239">
        <v>1537600</v>
      </c>
      <c r="D2239">
        <v>2237</v>
      </c>
      <c r="E2239" s="72">
        <f t="shared" si="69"/>
        <v>21601037.851851847</v>
      </c>
      <c r="F2239" s="71">
        <f t="shared" si="68"/>
        <v>14.04854178710448</v>
      </c>
      <c r="H2239" s="38">
        <v>21601037</v>
      </c>
    </row>
    <row r="2240" spans="2:8">
      <c r="B2240">
        <v>1537600</v>
      </c>
      <c r="D2240">
        <v>2238</v>
      </c>
      <c r="E2240" s="72">
        <f t="shared" si="69"/>
        <v>21620391.962962959</v>
      </c>
      <c r="F2240" s="71">
        <f t="shared" si="68"/>
        <v>14.061129008170498</v>
      </c>
      <c r="H2240" s="38">
        <v>21620391</v>
      </c>
    </row>
    <row r="2241" spans="2:8">
      <c r="B2241">
        <v>1537600</v>
      </c>
      <c r="D2241">
        <v>2239</v>
      </c>
      <c r="E2241" s="72">
        <f t="shared" si="69"/>
        <v>21639754.740740739</v>
      </c>
      <c r="F2241" s="71">
        <f t="shared" si="68"/>
        <v>14.073721865726286</v>
      </c>
      <c r="H2241" s="38">
        <v>21639754</v>
      </c>
    </row>
    <row r="2242" spans="2:8">
      <c r="B2242">
        <v>1537600</v>
      </c>
      <c r="D2242">
        <v>2240</v>
      </c>
      <c r="E2242" s="72">
        <f t="shared" si="69"/>
        <v>21659126.185185183</v>
      </c>
      <c r="F2242" s="71">
        <f t="shared" si="68"/>
        <v>14.086320359771841</v>
      </c>
      <c r="H2242" s="38">
        <v>21659126</v>
      </c>
    </row>
    <row r="2243" spans="2:8">
      <c r="B2243">
        <v>1537600</v>
      </c>
      <c r="D2243">
        <v>2241</v>
      </c>
      <c r="E2243" s="72">
        <f t="shared" si="69"/>
        <v>21678506.296296295</v>
      </c>
      <c r="F2243" s="71">
        <f t="shared" ref="F2243:F2306" si="70">E2243/B2242</f>
        <v>14.098924490307164</v>
      </c>
      <c r="H2243" s="38">
        <v>21678506</v>
      </c>
    </row>
    <row r="2244" spans="2:8">
      <c r="B2244">
        <v>1537600</v>
      </c>
      <c r="D2244">
        <v>2242</v>
      </c>
      <c r="E2244" s="72">
        <f t="shared" ref="E2244:E2307" si="71">40+(D2243*D2243)+(E2243/1.3)</f>
        <v>21697895.074074075</v>
      </c>
      <c r="F2244" s="71">
        <f t="shared" si="70"/>
        <v>14.111534257332254</v>
      </c>
      <c r="H2244" s="38">
        <v>21697895</v>
      </c>
    </row>
    <row r="2245" spans="2:8">
      <c r="B2245">
        <v>1537600</v>
      </c>
      <c r="D2245">
        <v>2243</v>
      </c>
      <c r="E2245" s="72">
        <f t="shared" si="71"/>
        <v>21717292.518518519</v>
      </c>
      <c r="F2245" s="71">
        <f t="shared" si="70"/>
        <v>14.124149660847111</v>
      </c>
      <c r="H2245" s="38">
        <v>21717292</v>
      </c>
    </row>
    <row r="2246" spans="2:8">
      <c r="B2246">
        <v>1537600</v>
      </c>
      <c r="D2246">
        <v>2244</v>
      </c>
      <c r="E2246" s="72">
        <f t="shared" si="71"/>
        <v>21736698.629629627</v>
      </c>
      <c r="F2246" s="71">
        <f t="shared" si="70"/>
        <v>14.136770700851734</v>
      </c>
      <c r="H2246" s="38">
        <v>21736698</v>
      </c>
    </row>
    <row r="2247" spans="2:8">
      <c r="B2247">
        <v>1537600</v>
      </c>
      <c r="D2247">
        <v>2245</v>
      </c>
      <c r="E2247" s="72">
        <f t="shared" si="71"/>
        <v>21756113.407407403</v>
      </c>
      <c r="F2247" s="71">
        <f t="shared" si="70"/>
        <v>14.149397377346126</v>
      </c>
      <c r="H2247" s="38">
        <v>21756113</v>
      </c>
    </row>
    <row r="2248" spans="2:8">
      <c r="B2248">
        <v>1537600</v>
      </c>
      <c r="D2248">
        <v>2246</v>
      </c>
      <c r="E2248" s="72">
        <f t="shared" si="71"/>
        <v>21775536.851851847</v>
      </c>
      <c r="F2248" s="71">
        <f t="shared" si="70"/>
        <v>14.162029690330286</v>
      </c>
      <c r="H2248" s="38">
        <v>21775536</v>
      </c>
    </row>
    <row r="2249" spans="2:8">
      <c r="B2249">
        <v>1537600</v>
      </c>
      <c r="D2249">
        <v>2247</v>
      </c>
      <c r="E2249" s="72">
        <f t="shared" si="71"/>
        <v>21794968.962962959</v>
      </c>
      <c r="F2249" s="71">
        <f t="shared" si="70"/>
        <v>14.174667639804214</v>
      </c>
      <c r="H2249" s="38">
        <v>21794968</v>
      </c>
    </row>
    <row r="2250" spans="2:8">
      <c r="B2250">
        <v>1537600</v>
      </c>
      <c r="D2250">
        <v>2248</v>
      </c>
      <c r="E2250" s="72">
        <f t="shared" si="71"/>
        <v>21814409.740740739</v>
      </c>
      <c r="F2250" s="71">
        <f t="shared" si="70"/>
        <v>14.18731122576791</v>
      </c>
      <c r="H2250" s="38">
        <v>21814409</v>
      </c>
    </row>
    <row r="2251" spans="2:8">
      <c r="B2251">
        <v>1537600</v>
      </c>
      <c r="D2251">
        <v>2249</v>
      </c>
      <c r="E2251" s="72">
        <f t="shared" si="71"/>
        <v>21833859.185185183</v>
      </c>
      <c r="F2251" s="71">
        <f t="shared" si="70"/>
        <v>14.199960448221372</v>
      </c>
      <c r="H2251" s="38">
        <v>21833859</v>
      </c>
    </row>
    <row r="2252" spans="2:8">
      <c r="B2252">
        <v>1537600</v>
      </c>
      <c r="D2252">
        <v>2250</v>
      </c>
      <c r="E2252" s="72">
        <f t="shared" si="71"/>
        <v>21853317.296296295</v>
      </c>
      <c r="F2252" s="71">
        <f t="shared" si="70"/>
        <v>14.212615307164604</v>
      </c>
      <c r="H2252" s="38">
        <v>21853317</v>
      </c>
    </row>
    <row r="2253" spans="2:8">
      <c r="B2253">
        <v>1537600</v>
      </c>
      <c r="D2253">
        <v>2251</v>
      </c>
      <c r="E2253" s="72">
        <f t="shared" si="71"/>
        <v>21872784.074074071</v>
      </c>
      <c r="F2253" s="71">
        <f t="shared" si="70"/>
        <v>14.225275802597601</v>
      </c>
      <c r="H2253" s="38">
        <v>21872784</v>
      </c>
    </row>
    <row r="2254" spans="2:8">
      <c r="B2254">
        <v>1537600</v>
      </c>
      <c r="D2254">
        <v>2252</v>
      </c>
      <c r="E2254" s="72">
        <f t="shared" si="71"/>
        <v>21892259.518518515</v>
      </c>
      <c r="F2254" s="71">
        <f t="shared" si="70"/>
        <v>14.237941934520366</v>
      </c>
      <c r="H2254" s="38">
        <v>21892259</v>
      </c>
    </row>
    <row r="2255" spans="2:8">
      <c r="B2255">
        <v>1537600</v>
      </c>
      <c r="D2255">
        <v>2253</v>
      </c>
      <c r="E2255" s="72">
        <f t="shared" si="71"/>
        <v>21911743.629629627</v>
      </c>
      <c r="F2255" s="71">
        <f t="shared" si="70"/>
        <v>14.250613702932901</v>
      </c>
      <c r="H2255" s="38">
        <v>21911743</v>
      </c>
    </row>
    <row r="2256" spans="2:8">
      <c r="B2256">
        <v>1537600</v>
      </c>
      <c r="D2256">
        <v>2254</v>
      </c>
      <c r="E2256" s="72">
        <f t="shared" si="71"/>
        <v>21931236.407407403</v>
      </c>
      <c r="F2256" s="71">
        <f t="shared" si="70"/>
        <v>14.263291107835199</v>
      </c>
      <c r="H2256" s="38">
        <v>21931236</v>
      </c>
    </row>
    <row r="2257" spans="2:8">
      <c r="B2257">
        <v>1537600</v>
      </c>
      <c r="D2257">
        <v>2255</v>
      </c>
      <c r="E2257" s="72">
        <f t="shared" si="71"/>
        <v>21950737.851851847</v>
      </c>
      <c r="F2257" s="71">
        <f t="shared" si="70"/>
        <v>14.275974149227268</v>
      </c>
      <c r="H2257" s="38">
        <v>21950737</v>
      </c>
    </row>
    <row r="2258" spans="2:8">
      <c r="B2258">
        <v>1537600</v>
      </c>
      <c r="D2258">
        <v>2256</v>
      </c>
      <c r="E2258" s="72">
        <f t="shared" si="71"/>
        <v>21970247.962962959</v>
      </c>
      <c r="F2258" s="71">
        <f t="shared" si="70"/>
        <v>14.288662827109105</v>
      </c>
      <c r="H2258" s="38">
        <v>21970247</v>
      </c>
    </row>
    <row r="2259" spans="2:8">
      <c r="B2259">
        <v>1537600</v>
      </c>
      <c r="D2259">
        <v>2257</v>
      </c>
      <c r="E2259" s="72">
        <f t="shared" si="71"/>
        <v>21989766.740740739</v>
      </c>
      <c r="F2259" s="71">
        <f t="shared" si="70"/>
        <v>14.301357141480709</v>
      </c>
      <c r="H2259" s="38">
        <v>21989766</v>
      </c>
    </row>
    <row r="2260" spans="2:8">
      <c r="B2260">
        <v>1537600</v>
      </c>
      <c r="D2260">
        <v>2258</v>
      </c>
      <c r="E2260" s="72">
        <f t="shared" si="71"/>
        <v>22009294.185185183</v>
      </c>
      <c r="F2260" s="71">
        <f t="shared" si="70"/>
        <v>14.314057092342081</v>
      </c>
      <c r="H2260" s="38">
        <v>22009294</v>
      </c>
    </row>
    <row r="2261" spans="2:8">
      <c r="B2261">
        <v>1537600</v>
      </c>
      <c r="D2261">
        <v>2259</v>
      </c>
      <c r="E2261" s="72">
        <f t="shared" si="71"/>
        <v>22028830.296296295</v>
      </c>
      <c r="F2261" s="71">
        <f t="shared" si="70"/>
        <v>14.326762679693219</v>
      </c>
      <c r="H2261" s="38">
        <v>22028830</v>
      </c>
    </row>
    <row r="2262" spans="2:8">
      <c r="B2262">
        <v>1537600</v>
      </c>
      <c r="D2262">
        <v>2260</v>
      </c>
      <c r="E2262" s="72">
        <f t="shared" si="71"/>
        <v>22048375.074074071</v>
      </c>
      <c r="F2262" s="71">
        <f t="shared" si="70"/>
        <v>14.339473903534126</v>
      </c>
      <c r="G2262" s="67"/>
      <c r="H2262" s="38">
        <v>22048375</v>
      </c>
    </row>
    <row r="2263" spans="2:8">
      <c r="B2263">
        <v>1537600</v>
      </c>
      <c r="D2263">
        <v>2261</v>
      </c>
      <c r="E2263" s="72">
        <f t="shared" si="71"/>
        <v>22067928.518518515</v>
      </c>
      <c r="F2263" s="71">
        <f t="shared" si="70"/>
        <v>14.352190763864799</v>
      </c>
      <c r="H2263" s="38">
        <v>22067928</v>
      </c>
    </row>
    <row r="2264" spans="2:8">
      <c r="B2264">
        <v>1537600</v>
      </c>
      <c r="D2264">
        <v>2262</v>
      </c>
      <c r="E2264" s="72">
        <f t="shared" si="71"/>
        <v>22087490.629629627</v>
      </c>
      <c r="F2264" s="71">
        <f t="shared" si="70"/>
        <v>14.364913260685242</v>
      </c>
      <c r="H2264" s="38">
        <v>22087490</v>
      </c>
    </row>
    <row r="2265" spans="2:8">
      <c r="B2265">
        <v>1537600</v>
      </c>
      <c r="D2265">
        <v>2263</v>
      </c>
      <c r="E2265" s="72">
        <f t="shared" si="71"/>
        <v>22107061.407407403</v>
      </c>
      <c r="F2265" s="71">
        <f t="shared" si="70"/>
        <v>14.37764139399545</v>
      </c>
      <c r="H2265" s="38">
        <v>22107061</v>
      </c>
    </row>
    <row r="2266" spans="2:8">
      <c r="B2266">
        <v>1537600</v>
      </c>
      <c r="D2266">
        <v>2264</v>
      </c>
      <c r="E2266" s="72">
        <f t="shared" si="71"/>
        <v>22126640.851851847</v>
      </c>
      <c r="F2266" s="71">
        <f t="shared" si="70"/>
        <v>14.390375163795426</v>
      </c>
      <c r="H2266" s="38">
        <v>22126640</v>
      </c>
    </row>
    <row r="2267" spans="2:8">
      <c r="B2267">
        <v>1537600</v>
      </c>
      <c r="D2267">
        <v>2265</v>
      </c>
      <c r="E2267" s="72">
        <f t="shared" si="71"/>
        <v>22146228.962962959</v>
      </c>
      <c r="F2267" s="71">
        <f t="shared" si="70"/>
        <v>14.403114570085171</v>
      </c>
      <c r="H2267" s="38">
        <v>22146228</v>
      </c>
    </row>
    <row r="2268" spans="2:8">
      <c r="B2268">
        <v>1537600</v>
      </c>
      <c r="D2268">
        <v>2266</v>
      </c>
      <c r="E2268" s="72">
        <f t="shared" si="71"/>
        <v>22165825.740740739</v>
      </c>
      <c r="F2268" s="71">
        <f t="shared" si="70"/>
        <v>14.415859612864685</v>
      </c>
      <c r="H2268" s="38">
        <v>22165825</v>
      </c>
    </row>
    <row r="2269" spans="2:8">
      <c r="B2269">
        <v>1537600</v>
      </c>
      <c r="D2269">
        <v>2267</v>
      </c>
      <c r="E2269" s="72">
        <f t="shared" si="71"/>
        <v>22185431.185185183</v>
      </c>
      <c r="F2269" s="71">
        <f t="shared" si="70"/>
        <v>14.428610292133964</v>
      </c>
      <c r="H2269" s="38">
        <v>22185431</v>
      </c>
    </row>
    <row r="2270" spans="2:8">
      <c r="B2270">
        <v>1537600</v>
      </c>
      <c r="D2270">
        <v>2268</v>
      </c>
      <c r="E2270" s="72">
        <f t="shared" si="71"/>
        <v>22205045.296296295</v>
      </c>
      <c r="F2270" s="71">
        <f t="shared" si="70"/>
        <v>14.441366607893011</v>
      </c>
      <c r="H2270" s="38">
        <v>22205045</v>
      </c>
    </row>
    <row r="2271" spans="2:8">
      <c r="B2271">
        <v>1537600</v>
      </c>
      <c r="D2271">
        <v>2269</v>
      </c>
      <c r="E2271" s="72">
        <f t="shared" si="71"/>
        <v>22224668.074074071</v>
      </c>
      <c r="F2271" s="71">
        <f t="shared" si="70"/>
        <v>14.454128560141825</v>
      </c>
      <c r="H2271" s="38">
        <v>22224668</v>
      </c>
    </row>
    <row r="2272" spans="2:8">
      <c r="B2272">
        <v>1537600</v>
      </c>
      <c r="D2272">
        <v>2270</v>
      </c>
      <c r="E2272" s="72">
        <f t="shared" si="71"/>
        <v>22244299.518518515</v>
      </c>
      <c r="F2272" s="71">
        <f t="shared" si="70"/>
        <v>14.466896148880407</v>
      </c>
      <c r="H2272" s="38">
        <v>22244299</v>
      </c>
    </row>
    <row r="2273" spans="2:8">
      <c r="B2273">
        <v>1537600</v>
      </c>
      <c r="D2273">
        <v>2271</v>
      </c>
      <c r="E2273" s="72">
        <f t="shared" si="71"/>
        <v>22263939.629629627</v>
      </c>
      <c r="F2273" s="71">
        <f t="shared" si="70"/>
        <v>14.479669374108758</v>
      </c>
      <c r="H2273" s="38">
        <v>22263939</v>
      </c>
    </row>
    <row r="2274" spans="2:8">
      <c r="B2274">
        <v>1537600</v>
      </c>
      <c r="D2274">
        <v>2272</v>
      </c>
      <c r="E2274" s="72">
        <f t="shared" si="71"/>
        <v>22283588.407407403</v>
      </c>
      <c r="F2274" s="71">
        <f t="shared" si="70"/>
        <v>14.492448235826876</v>
      </c>
      <c r="H2274" s="38">
        <v>22283588</v>
      </c>
    </row>
    <row r="2275" spans="2:8">
      <c r="B2275">
        <v>1537600</v>
      </c>
      <c r="D2275">
        <v>2273</v>
      </c>
      <c r="E2275" s="72">
        <f t="shared" si="71"/>
        <v>22303245.851851847</v>
      </c>
      <c r="F2275" s="71">
        <f t="shared" si="70"/>
        <v>14.50523273403476</v>
      </c>
      <c r="H2275" s="38">
        <v>22303245</v>
      </c>
    </row>
    <row r="2276" spans="2:8">
      <c r="B2276">
        <v>1537600</v>
      </c>
      <c r="D2276">
        <v>2274</v>
      </c>
      <c r="E2276" s="72">
        <f t="shared" si="71"/>
        <v>22322911.962962959</v>
      </c>
      <c r="F2276" s="71">
        <f t="shared" si="70"/>
        <v>14.518022868732414</v>
      </c>
      <c r="H2276" s="38">
        <v>22322911</v>
      </c>
    </row>
    <row r="2277" spans="2:8">
      <c r="B2277">
        <v>1537600</v>
      </c>
      <c r="D2277">
        <v>2275</v>
      </c>
      <c r="E2277" s="72">
        <f t="shared" si="71"/>
        <v>22342586.740740739</v>
      </c>
      <c r="F2277" s="71">
        <f t="shared" si="70"/>
        <v>14.530818639919834</v>
      </c>
      <c r="H2277" s="38">
        <v>22342586</v>
      </c>
    </row>
    <row r="2278" spans="2:8">
      <c r="B2278">
        <v>1537600</v>
      </c>
      <c r="D2278">
        <v>2276</v>
      </c>
      <c r="E2278" s="72">
        <f t="shared" si="71"/>
        <v>22362270.185185183</v>
      </c>
      <c r="F2278" s="71">
        <f t="shared" si="70"/>
        <v>14.543620047597024</v>
      </c>
      <c r="H2278" s="38">
        <v>22362270</v>
      </c>
    </row>
    <row r="2279" spans="2:8">
      <c r="B2279">
        <v>1537600</v>
      </c>
      <c r="D2279">
        <v>2277</v>
      </c>
      <c r="E2279" s="72">
        <f t="shared" si="71"/>
        <v>22381962.296296295</v>
      </c>
      <c r="F2279" s="71">
        <f t="shared" si="70"/>
        <v>14.556427091763979</v>
      </c>
      <c r="H2279" s="38">
        <v>22381962</v>
      </c>
    </row>
    <row r="2280" spans="2:8">
      <c r="B2280">
        <v>1537600</v>
      </c>
      <c r="D2280">
        <v>2278</v>
      </c>
      <c r="E2280" s="72">
        <f t="shared" si="71"/>
        <v>22401663.074074071</v>
      </c>
      <c r="F2280" s="71">
        <f t="shared" si="70"/>
        <v>14.569239772420701</v>
      </c>
      <c r="H2280" s="38">
        <v>22401663</v>
      </c>
    </row>
    <row r="2281" spans="2:8">
      <c r="B2281">
        <v>1537600</v>
      </c>
      <c r="D2281">
        <v>2279</v>
      </c>
      <c r="E2281" s="72">
        <f t="shared" si="71"/>
        <v>22421372.518518515</v>
      </c>
      <c r="F2281" s="71">
        <f t="shared" si="70"/>
        <v>14.582058089567193</v>
      </c>
      <c r="H2281" s="38">
        <v>22421372</v>
      </c>
    </row>
    <row r="2282" spans="2:8">
      <c r="B2282">
        <v>1537600</v>
      </c>
      <c r="D2282">
        <v>2280</v>
      </c>
      <c r="E2282" s="72">
        <f t="shared" si="71"/>
        <v>22441090.629629627</v>
      </c>
      <c r="F2282" s="71">
        <f t="shared" si="70"/>
        <v>14.594882043203452</v>
      </c>
      <c r="H2282" s="38">
        <v>22441090</v>
      </c>
    </row>
    <row r="2283" spans="2:8">
      <c r="B2283">
        <v>1537600</v>
      </c>
      <c r="D2283">
        <v>2281</v>
      </c>
      <c r="E2283" s="72">
        <f t="shared" si="71"/>
        <v>22460817.407407403</v>
      </c>
      <c r="F2283" s="71">
        <f t="shared" si="70"/>
        <v>14.607711633329476</v>
      </c>
      <c r="H2283" s="38">
        <v>22460817</v>
      </c>
    </row>
    <row r="2284" spans="2:8">
      <c r="B2284">
        <v>1537600</v>
      </c>
      <c r="D2284">
        <v>2282</v>
      </c>
      <c r="E2284" s="72">
        <f t="shared" si="71"/>
        <v>22480552.851851847</v>
      </c>
      <c r="F2284" s="71">
        <f t="shared" si="70"/>
        <v>14.62054685994527</v>
      </c>
      <c r="H2284" s="38">
        <v>22480552</v>
      </c>
    </row>
    <row r="2285" spans="2:8">
      <c r="B2285">
        <v>1537600</v>
      </c>
      <c r="D2285">
        <v>2283</v>
      </c>
      <c r="E2285" s="72">
        <f t="shared" si="71"/>
        <v>22500296.962962959</v>
      </c>
      <c r="F2285" s="71">
        <f t="shared" si="70"/>
        <v>14.633387723050832</v>
      </c>
      <c r="H2285" s="38">
        <v>22500296</v>
      </c>
    </row>
    <row r="2286" spans="2:8">
      <c r="B2286">
        <v>1537600</v>
      </c>
      <c r="D2286">
        <v>2284</v>
      </c>
      <c r="E2286" s="72">
        <f t="shared" si="71"/>
        <v>22520049.740740739</v>
      </c>
      <c r="F2286" s="71">
        <f t="shared" si="70"/>
        <v>14.646234222646163</v>
      </c>
      <c r="H2286" s="38">
        <v>22520049</v>
      </c>
    </row>
    <row r="2287" spans="2:8">
      <c r="B2287">
        <v>1537600</v>
      </c>
      <c r="D2287">
        <v>2285</v>
      </c>
      <c r="E2287" s="72">
        <f t="shared" si="71"/>
        <v>22539811.185185183</v>
      </c>
      <c r="F2287" s="71">
        <f t="shared" si="70"/>
        <v>14.659086358731258</v>
      </c>
      <c r="H2287" s="38">
        <v>22539811</v>
      </c>
    </row>
    <row r="2288" spans="2:8">
      <c r="B2288">
        <v>1537600</v>
      </c>
      <c r="D2288">
        <v>2286</v>
      </c>
      <c r="E2288" s="72">
        <f t="shared" si="71"/>
        <v>22559581.296296295</v>
      </c>
      <c r="F2288" s="71">
        <f t="shared" si="70"/>
        <v>14.671944131306123</v>
      </c>
      <c r="H2288" s="38">
        <v>22559581</v>
      </c>
    </row>
    <row r="2289" spans="2:8">
      <c r="B2289">
        <v>1537600</v>
      </c>
      <c r="D2289">
        <v>2287</v>
      </c>
      <c r="E2289" s="72">
        <f t="shared" si="71"/>
        <v>22579360.074074071</v>
      </c>
      <c r="F2289" s="71">
        <f t="shared" si="70"/>
        <v>14.684807540370754</v>
      </c>
      <c r="H2289" s="38">
        <v>22579360</v>
      </c>
    </row>
    <row r="2290" spans="2:8">
      <c r="B2290">
        <v>1537600</v>
      </c>
      <c r="D2290">
        <v>2288</v>
      </c>
      <c r="E2290" s="72">
        <f t="shared" si="71"/>
        <v>22599147.518518515</v>
      </c>
      <c r="F2290" s="71">
        <f t="shared" si="70"/>
        <v>14.697676585925153</v>
      </c>
      <c r="H2290" s="38">
        <v>22599147</v>
      </c>
    </row>
    <row r="2291" spans="2:8">
      <c r="B2291">
        <v>1537600</v>
      </c>
      <c r="D2291">
        <v>2289</v>
      </c>
      <c r="E2291" s="72">
        <f t="shared" si="71"/>
        <v>22618943.629629627</v>
      </c>
      <c r="F2291" s="71">
        <f t="shared" si="70"/>
        <v>14.71055126796932</v>
      </c>
      <c r="H2291" s="38">
        <v>22618943</v>
      </c>
    </row>
    <row r="2292" spans="2:8">
      <c r="B2292">
        <v>1537600</v>
      </c>
      <c r="D2292">
        <v>2290</v>
      </c>
      <c r="E2292" s="72">
        <f t="shared" si="71"/>
        <v>22638748.407407403</v>
      </c>
      <c r="F2292" s="71">
        <f t="shared" si="70"/>
        <v>14.723431586503255</v>
      </c>
      <c r="H2292" s="38">
        <v>22638748</v>
      </c>
    </row>
    <row r="2293" spans="2:8">
      <c r="B2293">
        <v>1537600</v>
      </c>
      <c r="D2293">
        <v>2291</v>
      </c>
      <c r="E2293" s="72">
        <f t="shared" si="71"/>
        <v>22658561.851851847</v>
      </c>
      <c r="F2293" s="71">
        <f t="shared" si="70"/>
        <v>14.736317541526956</v>
      </c>
      <c r="H2293" s="38">
        <v>22658561</v>
      </c>
    </row>
    <row r="2294" spans="2:8">
      <c r="B2294">
        <v>1537600</v>
      </c>
      <c r="D2294">
        <v>2292</v>
      </c>
      <c r="E2294" s="72">
        <f t="shared" si="71"/>
        <v>22678383.962962959</v>
      </c>
      <c r="F2294" s="71">
        <f t="shared" si="70"/>
        <v>14.749209133040425</v>
      </c>
      <c r="H2294" s="38">
        <v>22678383</v>
      </c>
    </row>
    <row r="2295" spans="2:8">
      <c r="B2295">
        <v>1537600</v>
      </c>
      <c r="D2295">
        <v>2293</v>
      </c>
      <c r="E2295" s="72">
        <f t="shared" si="71"/>
        <v>22698214.740740739</v>
      </c>
      <c r="F2295" s="71">
        <f t="shared" si="70"/>
        <v>14.762106361043665</v>
      </c>
      <c r="H2295" s="38">
        <v>22698214</v>
      </c>
    </row>
    <row r="2296" spans="2:8">
      <c r="B2296">
        <v>1537600</v>
      </c>
      <c r="D2296">
        <v>2294</v>
      </c>
      <c r="E2296" s="72">
        <f t="shared" si="71"/>
        <v>22718054.185185183</v>
      </c>
      <c r="F2296" s="71">
        <f t="shared" si="70"/>
        <v>14.775009225536669</v>
      </c>
      <c r="H2296" s="38">
        <v>22718054</v>
      </c>
    </row>
    <row r="2297" spans="2:8">
      <c r="B2297">
        <v>1537600</v>
      </c>
      <c r="D2297">
        <v>2295</v>
      </c>
      <c r="E2297" s="72">
        <f t="shared" si="71"/>
        <v>22737902.296296295</v>
      </c>
      <c r="F2297" s="71">
        <f t="shared" si="70"/>
        <v>14.787917726519442</v>
      </c>
      <c r="H2297" s="38">
        <v>22737902</v>
      </c>
    </row>
    <row r="2298" spans="2:8">
      <c r="B2298">
        <v>1537600</v>
      </c>
      <c r="D2298">
        <v>2296</v>
      </c>
      <c r="E2298" s="72">
        <f t="shared" si="71"/>
        <v>22757759.074074071</v>
      </c>
      <c r="F2298" s="71">
        <f t="shared" si="70"/>
        <v>14.800831863991982</v>
      </c>
      <c r="H2298" s="38">
        <v>22757759</v>
      </c>
    </row>
    <row r="2299" spans="2:8">
      <c r="B2299">
        <v>1537600</v>
      </c>
      <c r="D2299">
        <v>2297</v>
      </c>
      <c r="E2299" s="72">
        <f t="shared" si="71"/>
        <v>22777624.518518515</v>
      </c>
      <c r="F2299" s="71">
        <f t="shared" si="70"/>
        <v>14.813751637954288</v>
      </c>
      <c r="H2299" s="38">
        <v>22777624</v>
      </c>
    </row>
    <row r="2300" spans="2:8">
      <c r="B2300">
        <v>1537600</v>
      </c>
      <c r="D2300">
        <v>2298</v>
      </c>
      <c r="E2300" s="72">
        <f t="shared" si="71"/>
        <v>22797498.629629627</v>
      </c>
      <c r="F2300" s="71">
        <f t="shared" si="70"/>
        <v>14.826677048406365</v>
      </c>
      <c r="H2300" s="38">
        <v>22797498</v>
      </c>
    </row>
    <row r="2301" spans="2:8">
      <c r="B2301">
        <v>1537600</v>
      </c>
      <c r="D2301">
        <v>2299</v>
      </c>
      <c r="E2301" s="72">
        <f t="shared" si="71"/>
        <v>22817381.407407403</v>
      </c>
      <c r="F2301" s="71">
        <f t="shared" si="70"/>
        <v>14.839608095348208</v>
      </c>
      <c r="H2301" s="38">
        <v>22817381</v>
      </c>
    </row>
    <row r="2302" spans="2:8">
      <c r="B2302">
        <v>1537600</v>
      </c>
      <c r="D2302">
        <v>2300</v>
      </c>
      <c r="E2302" s="72">
        <f t="shared" si="71"/>
        <v>22837272.851851847</v>
      </c>
      <c r="F2302" s="71">
        <f t="shared" si="70"/>
        <v>14.852544778779817</v>
      </c>
      <c r="G2302" s="67"/>
      <c r="H2302" s="38">
        <v>22837272</v>
      </c>
    </row>
    <row r="2303" spans="2:8">
      <c r="B2303">
        <v>1537600</v>
      </c>
      <c r="D2303">
        <v>2301</v>
      </c>
      <c r="E2303" s="72">
        <f t="shared" si="71"/>
        <v>22857172.962962959</v>
      </c>
      <c r="F2303" s="71">
        <f t="shared" si="70"/>
        <v>14.865487098701196</v>
      </c>
      <c r="H2303" s="38">
        <v>22857172</v>
      </c>
    </row>
    <row r="2304" spans="2:8">
      <c r="B2304">
        <v>1537600</v>
      </c>
      <c r="D2304">
        <v>2302</v>
      </c>
      <c r="E2304" s="72">
        <f t="shared" si="71"/>
        <v>22877081.740740739</v>
      </c>
      <c r="F2304" s="71">
        <f t="shared" si="70"/>
        <v>14.878435055112343</v>
      </c>
      <c r="H2304" s="38">
        <v>22877081</v>
      </c>
    </row>
    <row r="2305" spans="2:8">
      <c r="B2305">
        <v>1537600</v>
      </c>
      <c r="D2305">
        <v>2303</v>
      </c>
      <c r="E2305" s="72">
        <f t="shared" si="71"/>
        <v>22896999.185185183</v>
      </c>
      <c r="F2305" s="71">
        <f t="shared" si="70"/>
        <v>14.891388648013256</v>
      </c>
      <c r="H2305" s="38">
        <v>22896999</v>
      </c>
    </row>
    <row r="2306" spans="2:8">
      <c r="B2306">
        <v>1537600</v>
      </c>
      <c r="D2306">
        <v>2304</v>
      </c>
      <c r="E2306" s="72">
        <f t="shared" si="71"/>
        <v>22916925.296296295</v>
      </c>
      <c r="F2306" s="71">
        <f t="shared" si="70"/>
        <v>14.904347877403938</v>
      </c>
      <c r="H2306" s="38">
        <v>22916925</v>
      </c>
    </row>
    <row r="2307" spans="2:8">
      <c r="B2307">
        <v>1537600</v>
      </c>
      <c r="D2307">
        <v>2305</v>
      </c>
      <c r="E2307" s="72">
        <f t="shared" si="71"/>
        <v>22936860.074074071</v>
      </c>
      <c r="F2307" s="71">
        <f t="shared" ref="F2307:F2370" si="72">E2307/B2306</f>
        <v>14.917312743284386</v>
      </c>
      <c r="H2307" s="38">
        <v>22936860</v>
      </c>
    </row>
    <row r="2308" spans="2:8">
      <c r="B2308">
        <v>1537600</v>
      </c>
      <c r="D2308">
        <v>2306</v>
      </c>
      <c r="E2308" s="72">
        <f t="shared" ref="E2308:E2371" si="73">40+(D2307*D2307)+(E2307/1.3)</f>
        <v>22956803.518518515</v>
      </c>
      <c r="F2308" s="71">
        <f t="shared" si="72"/>
        <v>14.930283245654602</v>
      </c>
      <c r="H2308" s="38">
        <v>22956803</v>
      </c>
    </row>
    <row r="2309" spans="2:8">
      <c r="B2309">
        <v>1537600</v>
      </c>
      <c r="D2309">
        <v>2307</v>
      </c>
      <c r="E2309" s="72">
        <f t="shared" si="73"/>
        <v>22976755.629629627</v>
      </c>
      <c r="F2309" s="71">
        <f t="shared" si="72"/>
        <v>14.943259384514585</v>
      </c>
      <c r="H2309" s="38">
        <v>22976755</v>
      </c>
    </row>
    <row r="2310" spans="2:8">
      <c r="B2310">
        <v>1537600</v>
      </c>
      <c r="D2310">
        <v>2308</v>
      </c>
      <c r="E2310" s="72">
        <f t="shared" si="73"/>
        <v>22996716.407407403</v>
      </c>
      <c r="F2310" s="71">
        <f t="shared" si="72"/>
        <v>14.956241159864335</v>
      </c>
      <c r="H2310" s="38">
        <v>22996716</v>
      </c>
    </row>
    <row r="2311" spans="2:8">
      <c r="B2311">
        <v>1537600</v>
      </c>
      <c r="D2311">
        <v>2309</v>
      </c>
      <c r="E2311" s="72">
        <f t="shared" si="73"/>
        <v>23016685.851851847</v>
      </c>
      <c r="F2311" s="71">
        <f t="shared" si="72"/>
        <v>14.969228571703855</v>
      </c>
      <c r="H2311" s="38">
        <v>23016685</v>
      </c>
    </row>
    <row r="2312" spans="2:8">
      <c r="B2312">
        <v>1537600</v>
      </c>
      <c r="D2312">
        <v>2310</v>
      </c>
      <c r="E2312" s="72">
        <f t="shared" si="73"/>
        <v>23036663.962962959</v>
      </c>
      <c r="F2312" s="71">
        <f t="shared" si="72"/>
        <v>14.982221620033142</v>
      </c>
      <c r="H2312" s="38">
        <v>23036663</v>
      </c>
    </row>
    <row r="2313" spans="2:8">
      <c r="B2313">
        <v>1537600</v>
      </c>
      <c r="D2313">
        <v>2311</v>
      </c>
      <c r="E2313" s="72">
        <f t="shared" si="73"/>
        <v>23056650.740740739</v>
      </c>
      <c r="F2313" s="71">
        <f t="shared" si="72"/>
        <v>14.995220304852197</v>
      </c>
      <c r="H2313" s="38">
        <v>23056650</v>
      </c>
    </row>
    <row r="2314" spans="2:8">
      <c r="B2314">
        <v>1537600</v>
      </c>
      <c r="D2314">
        <v>2312</v>
      </c>
      <c r="E2314" s="72">
        <f t="shared" si="73"/>
        <v>23076646.185185183</v>
      </c>
      <c r="F2314" s="71">
        <f t="shared" si="72"/>
        <v>15.008224626161018</v>
      </c>
      <c r="H2314" s="38">
        <v>23076646</v>
      </c>
    </row>
    <row r="2315" spans="2:8">
      <c r="B2315">
        <v>1537600</v>
      </c>
      <c r="D2315">
        <v>2313</v>
      </c>
      <c r="E2315" s="72">
        <f t="shared" si="73"/>
        <v>23096650.296296295</v>
      </c>
      <c r="F2315" s="71">
        <f t="shared" si="72"/>
        <v>15.021234583959609</v>
      </c>
      <c r="H2315" s="38">
        <v>23096650</v>
      </c>
    </row>
    <row r="2316" spans="2:8">
      <c r="B2316">
        <v>1537600</v>
      </c>
      <c r="D2316">
        <v>2314</v>
      </c>
      <c r="E2316" s="72">
        <f t="shared" si="73"/>
        <v>23116663.074074071</v>
      </c>
      <c r="F2316" s="71">
        <f t="shared" si="72"/>
        <v>15.034250178247964</v>
      </c>
      <c r="H2316" s="38">
        <v>23116663</v>
      </c>
    </row>
    <row r="2317" spans="2:8">
      <c r="B2317">
        <v>1537600</v>
      </c>
      <c r="D2317">
        <v>2315</v>
      </c>
      <c r="E2317" s="72">
        <f t="shared" si="73"/>
        <v>23136684.518518515</v>
      </c>
      <c r="F2317" s="71">
        <f t="shared" si="72"/>
        <v>15.04727140902609</v>
      </c>
      <c r="H2317" s="38">
        <v>23136684</v>
      </c>
    </row>
    <row r="2318" spans="2:8">
      <c r="B2318">
        <v>1537600</v>
      </c>
      <c r="D2318">
        <v>2316</v>
      </c>
      <c r="E2318" s="72">
        <f t="shared" si="73"/>
        <v>23156714.629629627</v>
      </c>
      <c r="F2318" s="71">
        <f t="shared" si="72"/>
        <v>15.060298276293983</v>
      </c>
      <c r="H2318" s="38">
        <v>23156714</v>
      </c>
    </row>
    <row r="2319" spans="2:8">
      <c r="B2319">
        <v>1537600</v>
      </c>
      <c r="D2319">
        <v>2317</v>
      </c>
      <c r="E2319" s="72">
        <f t="shared" si="73"/>
        <v>23176753.407407403</v>
      </c>
      <c r="F2319" s="71">
        <f t="shared" si="72"/>
        <v>15.073330780051641</v>
      </c>
      <c r="H2319" s="38">
        <v>23176753</v>
      </c>
    </row>
    <row r="2320" spans="2:8">
      <c r="B2320">
        <v>1537600</v>
      </c>
      <c r="D2320">
        <v>2318</v>
      </c>
      <c r="E2320" s="72">
        <f t="shared" si="73"/>
        <v>23196800.851851847</v>
      </c>
      <c r="F2320" s="71">
        <f t="shared" si="72"/>
        <v>15.086368920299067</v>
      </c>
      <c r="H2320" s="38">
        <v>23196800</v>
      </c>
    </row>
    <row r="2321" spans="2:8">
      <c r="B2321">
        <v>1537600</v>
      </c>
      <c r="D2321">
        <v>2319</v>
      </c>
      <c r="E2321" s="72">
        <f t="shared" si="73"/>
        <v>23216856.962962959</v>
      </c>
      <c r="F2321" s="71">
        <f t="shared" si="72"/>
        <v>15.099412697036264</v>
      </c>
      <c r="H2321" s="38">
        <v>23216856</v>
      </c>
    </row>
    <row r="2322" spans="2:8">
      <c r="B2322">
        <v>1537600</v>
      </c>
      <c r="D2322">
        <v>2320</v>
      </c>
      <c r="E2322" s="72">
        <f t="shared" si="73"/>
        <v>23236921.740740739</v>
      </c>
      <c r="F2322" s="71">
        <f t="shared" si="72"/>
        <v>15.112462110263227</v>
      </c>
      <c r="H2322" s="38">
        <v>23236921</v>
      </c>
    </row>
    <row r="2323" spans="2:8">
      <c r="B2323">
        <v>1537600</v>
      </c>
      <c r="D2323">
        <v>2321</v>
      </c>
      <c r="E2323" s="72">
        <f t="shared" si="73"/>
        <v>23256995.185185183</v>
      </c>
      <c r="F2323" s="71">
        <f t="shared" si="72"/>
        <v>15.125517159979958</v>
      </c>
      <c r="H2323" s="38">
        <v>23256995</v>
      </c>
    </row>
    <row r="2324" spans="2:8">
      <c r="B2324">
        <v>1537600</v>
      </c>
      <c r="D2324">
        <v>2322</v>
      </c>
      <c r="E2324" s="72">
        <f t="shared" si="73"/>
        <v>23277077.296296295</v>
      </c>
      <c r="F2324" s="71">
        <f t="shared" si="72"/>
        <v>15.138577846186456</v>
      </c>
      <c r="H2324" s="38">
        <v>23277077</v>
      </c>
    </row>
    <row r="2325" spans="2:8">
      <c r="B2325">
        <v>1537600</v>
      </c>
      <c r="D2325">
        <v>2323</v>
      </c>
      <c r="E2325" s="72">
        <f t="shared" si="73"/>
        <v>23297168.074074071</v>
      </c>
      <c r="F2325" s="71">
        <f t="shared" si="72"/>
        <v>15.15164416888272</v>
      </c>
      <c r="H2325" s="38">
        <v>23297168</v>
      </c>
    </row>
    <row r="2326" spans="2:8">
      <c r="B2326">
        <v>1537600</v>
      </c>
      <c r="D2326">
        <v>2324</v>
      </c>
      <c r="E2326" s="72">
        <f t="shared" si="73"/>
        <v>23317267.518518515</v>
      </c>
      <c r="F2326" s="71">
        <f t="shared" si="72"/>
        <v>15.164716128068752</v>
      </c>
      <c r="H2326" s="38">
        <v>23317267</v>
      </c>
    </row>
    <row r="2327" spans="2:8">
      <c r="B2327">
        <v>1537600</v>
      </c>
      <c r="D2327">
        <v>2325</v>
      </c>
      <c r="E2327" s="72">
        <f t="shared" si="73"/>
        <v>23337375.629629627</v>
      </c>
      <c r="F2327" s="71">
        <f t="shared" si="72"/>
        <v>15.177793723744555</v>
      </c>
      <c r="H2327" s="38">
        <v>23337375</v>
      </c>
    </row>
    <row r="2328" spans="2:8">
      <c r="B2328">
        <v>1537600</v>
      </c>
      <c r="D2328">
        <v>2326</v>
      </c>
      <c r="E2328" s="72">
        <f t="shared" si="73"/>
        <v>23357492.407407403</v>
      </c>
      <c r="F2328" s="71">
        <f t="shared" si="72"/>
        <v>15.190876955910122</v>
      </c>
      <c r="H2328" s="38">
        <v>23357492</v>
      </c>
    </row>
    <row r="2329" spans="2:8">
      <c r="B2329">
        <v>1537600</v>
      </c>
      <c r="D2329">
        <v>2327</v>
      </c>
      <c r="E2329" s="72">
        <f t="shared" si="73"/>
        <v>23377617.851851847</v>
      </c>
      <c r="F2329" s="71">
        <f t="shared" si="72"/>
        <v>15.203965824565458</v>
      </c>
      <c r="H2329" s="38">
        <v>23377617</v>
      </c>
    </row>
    <row r="2330" spans="2:8">
      <c r="B2330">
        <v>1537600</v>
      </c>
      <c r="D2330">
        <v>2328</v>
      </c>
      <c r="E2330" s="72">
        <f t="shared" si="73"/>
        <v>23397751.962962959</v>
      </c>
      <c r="F2330" s="71">
        <f t="shared" si="72"/>
        <v>15.217060329710561</v>
      </c>
      <c r="H2330" s="38">
        <v>23397751</v>
      </c>
    </row>
    <row r="2331" spans="2:8">
      <c r="B2331">
        <v>1537600</v>
      </c>
      <c r="D2331">
        <v>2329</v>
      </c>
      <c r="E2331" s="72">
        <f t="shared" si="73"/>
        <v>23417894.740740739</v>
      </c>
      <c r="F2331" s="71">
        <f t="shared" si="72"/>
        <v>15.230160471345433</v>
      </c>
      <c r="H2331" s="38">
        <v>23417894</v>
      </c>
    </row>
    <row r="2332" spans="2:8">
      <c r="B2332">
        <v>1537600</v>
      </c>
      <c r="D2332">
        <v>2330</v>
      </c>
      <c r="E2332" s="72">
        <f t="shared" si="73"/>
        <v>23438046.185185183</v>
      </c>
      <c r="F2332" s="71">
        <f t="shared" si="72"/>
        <v>15.243266249470071</v>
      </c>
      <c r="H2332" s="38">
        <v>23438046</v>
      </c>
    </row>
    <row r="2333" spans="2:8">
      <c r="B2333">
        <v>1537600</v>
      </c>
      <c r="D2333">
        <v>2331</v>
      </c>
      <c r="E2333" s="72">
        <f t="shared" si="73"/>
        <v>23458206.296296295</v>
      </c>
      <c r="F2333" s="71">
        <f t="shared" si="72"/>
        <v>15.256377664084479</v>
      </c>
      <c r="H2333" s="38">
        <v>23458206</v>
      </c>
    </row>
    <row r="2334" spans="2:8">
      <c r="B2334">
        <v>1537600</v>
      </c>
      <c r="D2334">
        <v>2332</v>
      </c>
      <c r="E2334" s="72">
        <f t="shared" si="73"/>
        <v>23478375.074074071</v>
      </c>
      <c r="F2334" s="71">
        <f t="shared" si="72"/>
        <v>15.269494715188651</v>
      </c>
      <c r="H2334" s="38">
        <v>23478375</v>
      </c>
    </row>
    <row r="2335" spans="2:8">
      <c r="B2335">
        <v>1537600</v>
      </c>
      <c r="D2335">
        <v>2333</v>
      </c>
      <c r="E2335" s="72">
        <f t="shared" si="73"/>
        <v>23498552.518518515</v>
      </c>
      <c r="F2335" s="71">
        <f t="shared" si="72"/>
        <v>15.282617402782593</v>
      </c>
      <c r="H2335" s="38">
        <v>23498552</v>
      </c>
    </row>
    <row r="2336" spans="2:8">
      <c r="B2336">
        <v>1537600</v>
      </c>
      <c r="D2336">
        <v>2334</v>
      </c>
      <c r="E2336" s="72">
        <f t="shared" si="73"/>
        <v>23518738.629629627</v>
      </c>
      <c r="F2336" s="71">
        <f t="shared" si="72"/>
        <v>15.295745726866302</v>
      </c>
      <c r="H2336" s="38">
        <v>23518738</v>
      </c>
    </row>
    <row r="2337" spans="2:8">
      <c r="B2337">
        <v>1537600</v>
      </c>
      <c r="D2337">
        <v>2335</v>
      </c>
      <c r="E2337" s="72">
        <f t="shared" si="73"/>
        <v>23538933.407407403</v>
      </c>
      <c r="F2337" s="71">
        <f t="shared" si="72"/>
        <v>15.308879687439779</v>
      </c>
      <c r="H2337" s="38">
        <v>23538933</v>
      </c>
    </row>
    <row r="2338" spans="2:8">
      <c r="B2338">
        <v>1537600</v>
      </c>
      <c r="D2338">
        <v>2336</v>
      </c>
      <c r="E2338" s="72">
        <f t="shared" si="73"/>
        <v>23559136.851851847</v>
      </c>
      <c r="F2338" s="71">
        <f t="shared" si="72"/>
        <v>15.322019284503023</v>
      </c>
      <c r="H2338" s="38">
        <v>23559136</v>
      </c>
    </row>
    <row r="2339" spans="2:8">
      <c r="B2339">
        <v>1537600</v>
      </c>
      <c r="D2339">
        <v>2337</v>
      </c>
      <c r="E2339" s="72">
        <f t="shared" si="73"/>
        <v>23579348.962962959</v>
      </c>
      <c r="F2339" s="71">
        <f t="shared" si="72"/>
        <v>15.335164518056034</v>
      </c>
      <c r="H2339" s="38">
        <v>23579348</v>
      </c>
    </row>
    <row r="2340" spans="2:8">
      <c r="B2340">
        <v>1537600</v>
      </c>
      <c r="D2340">
        <v>2338</v>
      </c>
      <c r="E2340" s="72">
        <f t="shared" si="73"/>
        <v>23599569.740740739</v>
      </c>
      <c r="F2340" s="71">
        <f t="shared" si="72"/>
        <v>15.348315388098815</v>
      </c>
      <c r="H2340" s="38">
        <v>23599569</v>
      </c>
    </row>
    <row r="2341" spans="2:8">
      <c r="B2341">
        <v>1537600</v>
      </c>
      <c r="D2341">
        <v>2339</v>
      </c>
      <c r="E2341" s="72">
        <f t="shared" si="73"/>
        <v>23619799.185185183</v>
      </c>
      <c r="F2341" s="71">
        <f t="shared" si="72"/>
        <v>15.361471894631363</v>
      </c>
      <c r="H2341" s="38">
        <v>23619799</v>
      </c>
    </row>
    <row r="2342" spans="2:8">
      <c r="B2342">
        <v>1537600</v>
      </c>
      <c r="D2342">
        <v>2340</v>
      </c>
      <c r="E2342" s="72">
        <f t="shared" si="73"/>
        <v>23640037.296296295</v>
      </c>
      <c r="F2342" s="71">
        <f t="shared" si="72"/>
        <v>15.374634037653678</v>
      </c>
      <c r="G2342" s="67"/>
      <c r="H2342" s="38">
        <v>23640037</v>
      </c>
    </row>
    <row r="2343" spans="2:8">
      <c r="B2343">
        <v>1537600</v>
      </c>
      <c r="D2343">
        <v>2341</v>
      </c>
      <c r="E2343" s="72">
        <f t="shared" si="73"/>
        <v>23660284.074074071</v>
      </c>
      <c r="F2343" s="71">
        <f t="shared" si="72"/>
        <v>15.387801817165759</v>
      </c>
      <c r="H2343" s="38">
        <v>23660284</v>
      </c>
    </row>
    <row r="2344" spans="2:8">
      <c r="B2344">
        <v>1537600</v>
      </c>
      <c r="D2344">
        <v>2342</v>
      </c>
      <c r="E2344" s="72">
        <f t="shared" si="73"/>
        <v>23680539.518518515</v>
      </c>
      <c r="F2344" s="71">
        <f t="shared" si="72"/>
        <v>15.400975233167609</v>
      </c>
      <c r="H2344" s="38">
        <v>23680539</v>
      </c>
    </row>
    <row r="2345" spans="2:8">
      <c r="B2345">
        <v>1537600</v>
      </c>
      <c r="D2345">
        <v>2343</v>
      </c>
      <c r="E2345" s="72">
        <f t="shared" si="73"/>
        <v>23700803.629629627</v>
      </c>
      <c r="F2345" s="71">
        <f t="shared" si="72"/>
        <v>15.414154285659226</v>
      </c>
      <c r="H2345" s="38">
        <v>23700803</v>
      </c>
    </row>
    <row r="2346" spans="2:8">
      <c r="B2346">
        <v>1537600</v>
      </c>
      <c r="D2346">
        <v>2344</v>
      </c>
      <c r="E2346" s="72">
        <f t="shared" si="73"/>
        <v>23721076.407407403</v>
      </c>
      <c r="F2346" s="71">
        <f t="shared" si="72"/>
        <v>15.427338974640611</v>
      </c>
      <c r="H2346" s="38">
        <v>23721076</v>
      </c>
    </row>
    <row r="2347" spans="2:8">
      <c r="B2347">
        <v>1537600</v>
      </c>
      <c r="D2347">
        <v>2345</v>
      </c>
      <c r="E2347" s="72">
        <f t="shared" si="73"/>
        <v>23741357.851851847</v>
      </c>
      <c r="F2347" s="71">
        <f t="shared" si="72"/>
        <v>15.440529300111763</v>
      </c>
      <c r="H2347" s="38">
        <v>23741357</v>
      </c>
    </row>
    <row r="2348" spans="2:8">
      <c r="B2348">
        <v>1537600</v>
      </c>
      <c r="D2348">
        <v>2346</v>
      </c>
      <c r="E2348" s="72">
        <f t="shared" si="73"/>
        <v>23761647.962962959</v>
      </c>
      <c r="F2348" s="71">
        <f t="shared" si="72"/>
        <v>15.453725262072684</v>
      </c>
      <c r="H2348" s="38">
        <v>23761647</v>
      </c>
    </row>
    <row r="2349" spans="2:8">
      <c r="B2349">
        <v>1537600</v>
      </c>
      <c r="D2349">
        <v>2347</v>
      </c>
      <c r="E2349" s="72">
        <f t="shared" si="73"/>
        <v>23781946.740740739</v>
      </c>
      <c r="F2349" s="71">
        <f t="shared" si="72"/>
        <v>15.466926860523373</v>
      </c>
      <c r="H2349" s="38">
        <v>23781946</v>
      </c>
    </row>
    <row r="2350" spans="2:8">
      <c r="B2350">
        <v>1537600</v>
      </c>
      <c r="D2350">
        <v>2348</v>
      </c>
      <c r="E2350" s="72">
        <f t="shared" si="73"/>
        <v>23802254.185185183</v>
      </c>
      <c r="F2350" s="71">
        <f t="shared" si="72"/>
        <v>15.480134095463828</v>
      </c>
      <c r="H2350" s="38">
        <v>23802254</v>
      </c>
    </row>
    <row r="2351" spans="2:8">
      <c r="B2351">
        <v>1537600</v>
      </c>
      <c r="D2351">
        <v>2349</v>
      </c>
      <c r="E2351" s="72">
        <f t="shared" si="73"/>
        <v>23822570.296296295</v>
      </c>
      <c r="F2351" s="71">
        <f t="shared" si="72"/>
        <v>15.493346966894052</v>
      </c>
      <c r="H2351" s="38">
        <v>23822570</v>
      </c>
    </row>
    <row r="2352" spans="2:8">
      <c r="B2352">
        <v>1537600</v>
      </c>
      <c r="D2352">
        <v>2350</v>
      </c>
      <c r="E2352" s="72">
        <f t="shared" si="73"/>
        <v>23842895.074074071</v>
      </c>
      <c r="F2352" s="71">
        <f t="shared" si="72"/>
        <v>15.506565474814042</v>
      </c>
      <c r="H2352" s="38">
        <v>23842895</v>
      </c>
    </row>
    <row r="2353" spans="2:8">
      <c r="B2353">
        <v>1537600</v>
      </c>
      <c r="D2353">
        <v>2351</v>
      </c>
      <c r="E2353" s="72">
        <f t="shared" si="73"/>
        <v>23863228.518518515</v>
      </c>
      <c r="F2353" s="71">
        <f t="shared" si="72"/>
        <v>15.519789619223801</v>
      </c>
      <c r="H2353" s="38">
        <v>23863228</v>
      </c>
    </row>
    <row r="2354" spans="2:8">
      <c r="B2354">
        <v>1537600</v>
      </c>
      <c r="D2354">
        <v>2352</v>
      </c>
      <c r="E2354" s="72">
        <f t="shared" si="73"/>
        <v>23883570.629629627</v>
      </c>
      <c r="F2354" s="71">
        <f t="shared" si="72"/>
        <v>15.533019400123326</v>
      </c>
      <c r="H2354" s="38">
        <v>23883570</v>
      </c>
    </row>
    <row r="2355" spans="2:8">
      <c r="B2355">
        <v>1537600</v>
      </c>
      <c r="D2355">
        <v>2353</v>
      </c>
      <c r="E2355" s="72">
        <f t="shared" si="73"/>
        <v>23903921.407407403</v>
      </c>
      <c r="F2355" s="71">
        <f t="shared" si="72"/>
        <v>15.546254817512619</v>
      </c>
      <c r="H2355" s="38">
        <v>23903921</v>
      </c>
    </row>
    <row r="2356" spans="2:8">
      <c r="B2356">
        <v>1537600</v>
      </c>
      <c r="D2356">
        <v>2354</v>
      </c>
      <c r="E2356" s="72">
        <f t="shared" si="73"/>
        <v>23924280.851851847</v>
      </c>
      <c r="F2356" s="71">
        <f t="shared" si="72"/>
        <v>15.559495871391681</v>
      </c>
      <c r="H2356" s="38">
        <v>23924280</v>
      </c>
    </row>
    <row r="2357" spans="2:8">
      <c r="B2357">
        <v>1537600</v>
      </c>
      <c r="D2357">
        <v>2355</v>
      </c>
      <c r="E2357" s="72">
        <f t="shared" si="73"/>
        <v>23944648.962962959</v>
      </c>
      <c r="F2357" s="71">
        <f t="shared" si="72"/>
        <v>15.57274256176051</v>
      </c>
      <c r="H2357" s="38">
        <v>23944648</v>
      </c>
    </row>
    <row r="2358" spans="2:8">
      <c r="B2358">
        <v>1537600</v>
      </c>
      <c r="D2358">
        <v>2356</v>
      </c>
      <c r="E2358" s="72">
        <f t="shared" si="73"/>
        <v>23965025.740740739</v>
      </c>
      <c r="F2358" s="71">
        <f t="shared" si="72"/>
        <v>15.585994888619107</v>
      </c>
      <c r="H2358" s="38">
        <v>23965025</v>
      </c>
    </row>
    <row r="2359" spans="2:8">
      <c r="B2359">
        <v>1537600</v>
      </c>
      <c r="D2359">
        <v>2357</v>
      </c>
      <c r="E2359" s="72">
        <f t="shared" si="73"/>
        <v>23985411.185185183</v>
      </c>
      <c r="F2359" s="71">
        <f t="shared" si="72"/>
        <v>15.599252851967471</v>
      </c>
      <c r="H2359" s="38">
        <v>23985411</v>
      </c>
    </row>
    <row r="2360" spans="2:8">
      <c r="B2360">
        <v>1537600</v>
      </c>
      <c r="D2360">
        <v>2358</v>
      </c>
      <c r="E2360" s="72">
        <f t="shared" si="73"/>
        <v>24005805.296296295</v>
      </c>
      <c r="F2360" s="71">
        <f t="shared" si="72"/>
        <v>15.612516451805602</v>
      </c>
      <c r="H2360" s="38">
        <v>24005805</v>
      </c>
    </row>
    <row r="2361" spans="2:8">
      <c r="B2361">
        <v>1537600</v>
      </c>
      <c r="D2361">
        <v>2359</v>
      </c>
      <c r="E2361" s="72">
        <f t="shared" si="73"/>
        <v>24026208.074074071</v>
      </c>
      <c r="F2361" s="71">
        <f t="shared" si="72"/>
        <v>15.625785688133501</v>
      </c>
      <c r="H2361" s="38">
        <v>24026208</v>
      </c>
    </row>
    <row r="2362" spans="2:8">
      <c r="B2362">
        <v>1537600</v>
      </c>
      <c r="D2362">
        <v>2360</v>
      </c>
      <c r="E2362" s="72">
        <f t="shared" si="73"/>
        <v>24046619.518518515</v>
      </c>
      <c r="F2362" s="71">
        <f t="shared" si="72"/>
        <v>15.639060560951167</v>
      </c>
      <c r="H2362" s="38">
        <v>24046619</v>
      </c>
    </row>
    <row r="2363" spans="2:8">
      <c r="B2363">
        <v>1537600</v>
      </c>
      <c r="D2363">
        <v>2361</v>
      </c>
      <c r="E2363" s="72">
        <f t="shared" si="73"/>
        <v>24067039.629629627</v>
      </c>
      <c r="F2363" s="71">
        <f t="shared" si="72"/>
        <v>15.652341070258602</v>
      </c>
      <c r="H2363" s="38">
        <v>24067039</v>
      </c>
    </row>
    <row r="2364" spans="2:8">
      <c r="B2364">
        <v>1537600</v>
      </c>
      <c r="D2364">
        <v>2362</v>
      </c>
      <c r="E2364" s="72">
        <f t="shared" si="73"/>
        <v>24087468.407407403</v>
      </c>
      <c r="F2364" s="71">
        <f t="shared" si="72"/>
        <v>15.665627216055803</v>
      </c>
      <c r="H2364" s="38">
        <v>24087468</v>
      </c>
    </row>
    <row r="2365" spans="2:8">
      <c r="B2365">
        <v>1537600</v>
      </c>
      <c r="D2365">
        <v>2363</v>
      </c>
      <c r="E2365" s="72">
        <f t="shared" si="73"/>
        <v>24107905.851851847</v>
      </c>
      <c r="F2365" s="71">
        <f t="shared" si="72"/>
        <v>15.678918998342773</v>
      </c>
      <c r="H2365" s="38">
        <v>24107905</v>
      </c>
    </row>
    <row r="2366" spans="2:8">
      <c r="B2366">
        <v>1537600</v>
      </c>
      <c r="D2366">
        <v>2364</v>
      </c>
      <c r="E2366" s="72">
        <f t="shared" si="73"/>
        <v>24128351.962962959</v>
      </c>
      <c r="F2366" s="71">
        <f t="shared" si="72"/>
        <v>15.692216417119511</v>
      </c>
      <c r="H2366" s="38">
        <v>24128351</v>
      </c>
    </row>
    <row r="2367" spans="2:8">
      <c r="B2367">
        <v>1537600</v>
      </c>
      <c r="D2367">
        <v>2365</v>
      </c>
      <c r="E2367" s="72">
        <f t="shared" si="73"/>
        <v>24148806.740740739</v>
      </c>
      <c r="F2367" s="71">
        <f t="shared" si="72"/>
        <v>15.705519472386017</v>
      </c>
      <c r="H2367" s="38">
        <v>24148806</v>
      </c>
    </row>
    <row r="2368" spans="2:8">
      <c r="B2368">
        <v>1537600</v>
      </c>
      <c r="D2368">
        <v>2366</v>
      </c>
      <c r="E2368" s="72">
        <f t="shared" si="73"/>
        <v>24169270.185185183</v>
      </c>
      <c r="F2368" s="71">
        <f t="shared" si="72"/>
        <v>15.718828164142289</v>
      </c>
      <c r="H2368" s="38">
        <v>24169270</v>
      </c>
    </row>
    <row r="2369" spans="2:8">
      <c r="B2369">
        <v>1537600</v>
      </c>
      <c r="D2369">
        <v>2367</v>
      </c>
      <c r="E2369" s="72">
        <f t="shared" si="73"/>
        <v>24189742.296296295</v>
      </c>
      <c r="F2369" s="71">
        <f t="shared" si="72"/>
        <v>15.732142492388329</v>
      </c>
      <c r="H2369" s="38">
        <v>24189742</v>
      </c>
    </row>
    <row r="2370" spans="2:8">
      <c r="B2370">
        <v>1537600</v>
      </c>
      <c r="D2370">
        <v>2368</v>
      </c>
      <c r="E2370" s="72">
        <f t="shared" si="73"/>
        <v>24210223.074074071</v>
      </c>
      <c r="F2370" s="71">
        <f t="shared" si="72"/>
        <v>15.745462457124136</v>
      </c>
      <c r="H2370" s="38">
        <v>24210223</v>
      </c>
    </row>
    <row r="2371" spans="2:8">
      <c r="B2371">
        <v>1537600</v>
      </c>
      <c r="D2371">
        <v>2369</v>
      </c>
      <c r="E2371" s="72">
        <f t="shared" si="73"/>
        <v>24230712.518518515</v>
      </c>
      <c r="F2371" s="71">
        <f t="shared" ref="F2371:F2434" si="74">E2371/B2370</f>
        <v>15.75878805834971</v>
      </c>
      <c r="H2371" s="38">
        <v>24230712</v>
      </c>
    </row>
    <row r="2372" spans="2:8">
      <c r="B2372">
        <v>1537600</v>
      </c>
      <c r="D2372">
        <v>2370</v>
      </c>
      <c r="E2372" s="72">
        <f t="shared" ref="E2372:E2435" si="75">40+(D2371*D2371)+(E2371/1.3)</f>
        <v>24251210.629629627</v>
      </c>
      <c r="F2372" s="71">
        <f t="shared" si="74"/>
        <v>15.772119296065053</v>
      </c>
      <c r="H2372" s="38">
        <v>24251210</v>
      </c>
    </row>
    <row r="2373" spans="2:8">
      <c r="B2373">
        <v>1537600</v>
      </c>
      <c r="D2373">
        <v>2371</v>
      </c>
      <c r="E2373" s="72">
        <f t="shared" si="75"/>
        <v>24271717.407407403</v>
      </c>
      <c r="F2373" s="71">
        <f t="shared" si="74"/>
        <v>15.785456170270164</v>
      </c>
      <c r="H2373" s="38">
        <v>24271717</v>
      </c>
    </row>
    <row r="2374" spans="2:8">
      <c r="B2374">
        <v>1537600</v>
      </c>
      <c r="D2374">
        <v>2372</v>
      </c>
      <c r="E2374" s="72">
        <f t="shared" si="75"/>
        <v>24292232.851851847</v>
      </c>
      <c r="F2374" s="71">
        <f t="shared" si="74"/>
        <v>15.79879868096504</v>
      </c>
      <c r="H2374" s="38">
        <v>24292232</v>
      </c>
    </row>
    <row r="2375" spans="2:8">
      <c r="B2375">
        <v>1537600</v>
      </c>
      <c r="D2375">
        <v>2373</v>
      </c>
      <c r="E2375" s="72">
        <f t="shared" si="75"/>
        <v>24312756.962962959</v>
      </c>
      <c r="F2375" s="71">
        <f t="shared" si="74"/>
        <v>15.812146828149688</v>
      </c>
      <c r="H2375" s="38">
        <v>24312756</v>
      </c>
    </row>
    <row r="2376" spans="2:8">
      <c r="B2376">
        <v>1537600</v>
      </c>
      <c r="D2376">
        <v>2374</v>
      </c>
      <c r="E2376" s="72">
        <f t="shared" si="75"/>
        <v>24333289.740740739</v>
      </c>
      <c r="F2376" s="71">
        <f t="shared" si="74"/>
        <v>15.825500611824102</v>
      </c>
      <c r="H2376" s="38">
        <v>24333289</v>
      </c>
    </row>
    <row r="2377" spans="2:8">
      <c r="B2377">
        <v>1537600</v>
      </c>
      <c r="D2377">
        <v>2375</v>
      </c>
      <c r="E2377" s="72">
        <f t="shared" si="75"/>
        <v>24353831.185185183</v>
      </c>
      <c r="F2377" s="71">
        <f t="shared" si="74"/>
        <v>15.838860031988283</v>
      </c>
      <c r="H2377" s="38">
        <v>24353831</v>
      </c>
    </row>
    <row r="2378" spans="2:8">
      <c r="B2378">
        <v>1537600</v>
      </c>
      <c r="D2378">
        <v>2376</v>
      </c>
      <c r="E2378" s="72">
        <f t="shared" si="75"/>
        <v>24374381.296296295</v>
      </c>
      <c r="F2378" s="71">
        <f t="shared" si="74"/>
        <v>15.852225088642232</v>
      </c>
      <c r="H2378" s="38">
        <v>24374381</v>
      </c>
    </row>
    <row r="2379" spans="2:8">
      <c r="B2379">
        <v>1537600</v>
      </c>
      <c r="D2379">
        <v>2377</v>
      </c>
      <c r="E2379" s="72">
        <f t="shared" si="75"/>
        <v>24394940.074074071</v>
      </c>
      <c r="F2379" s="71">
        <f t="shared" si="74"/>
        <v>15.865595781785947</v>
      </c>
      <c r="H2379" s="38">
        <v>24394940</v>
      </c>
    </row>
    <row r="2380" spans="2:8">
      <c r="B2380">
        <v>1537600</v>
      </c>
      <c r="D2380">
        <v>2378</v>
      </c>
      <c r="E2380" s="72">
        <f t="shared" si="75"/>
        <v>24415507.518518515</v>
      </c>
      <c r="F2380" s="71">
        <f t="shared" si="74"/>
        <v>15.878972111419429</v>
      </c>
      <c r="H2380" s="38">
        <v>24415507</v>
      </c>
    </row>
    <row r="2381" spans="2:8">
      <c r="B2381">
        <v>1537600</v>
      </c>
      <c r="D2381">
        <v>2379</v>
      </c>
      <c r="E2381" s="72">
        <f t="shared" si="75"/>
        <v>24436083.629629627</v>
      </c>
      <c r="F2381" s="71">
        <f t="shared" si="74"/>
        <v>15.892354077542681</v>
      </c>
      <c r="H2381" s="38">
        <v>24436083</v>
      </c>
    </row>
    <row r="2382" spans="2:8">
      <c r="B2382">
        <v>1537600</v>
      </c>
      <c r="D2382">
        <v>2380</v>
      </c>
      <c r="E2382" s="72">
        <f t="shared" si="75"/>
        <v>24456668.407407403</v>
      </c>
      <c r="F2382" s="71">
        <f t="shared" si="74"/>
        <v>15.9057416801557</v>
      </c>
      <c r="G2382" s="67"/>
      <c r="H2382" s="38">
        <v>24456668</v>
      </c>
    </row>
    <row r="2383" spans="2:8">
      <c r="B2383">
        <v>1537600</v>
      </c>
      <c r="D2383">
        <v>2381</v>
      </c>
      <c r="E2383" s="72">
        <f t="shared" si="75"/>
        <v>24477261.851851847</v>
      </c>
      <c r="F2383" s="71">
        <f t="shared" si="74"/>
        <v>15.919134919258486</v>
      </c>
      <c r="H2383" s="38">
        <v>24477261</v>
      </c>
    </row>
    <row r="2384" spans="2:8">
      <c r="B2384">
        <v>1537600</v>
      </c>
      <c r="D2384">
        <v>2382</v>
      </c>
      <c r="E2384" s="72">
        <f t="shared" si="75"/>
        <v>24497863.962962959</v>
      </c>
      <c r="F2384" s="71">
        <f t="shared" si="74"/>
        <v>15.932533794851039</v>
      </c>
      <c r="H2384" s="38">
        <v>24497863</v>
      </c>
    </row>
    <row r="2385" spans="2:8">
      <c r="B2385">
        <v>1537600</v>
      </c>
      <c r="D2385">
        <v>2383</v>
      </c>
      <c r="E2385" s="72">
        <f t="shared" si="75"/>
        <v>24518474.740740739</v>
      </c>
      <c r="F2385" s="71">
        <f t="shared" si="74"/>
        <v>15.945938306933362</v>
      </c>
      <c r="H2385" s="38">
        <v>24518474</v>
      </c>
    </row>
    <row r="2386" spans="2:8">
      <c r="B2386">
        <v>1537600</v>
      </c>
      <c r="D2386">
        <v>2384</v>
      </c>
      <c r="E2386" s="72">
        <f t="shared" si="75"/>
        <v>24539094.185185183</v>
      </c>
      <c r="F2386" s="71">
        <f t="shared" si="74"/>
        <v>15.959348455505452</v>
      </c>
      <c r="H2386" s="38">
        <v>24539094</v>
      </c>
    </row>
    <row r="2387" spans="2:8">
      <c r="B2387">
        <v>1537600</v>
      </c>
      <c r="D2387">
        <v>2385</v>
      </c>
      <c r="E2387" s="72">
        <f t="shared" si="75"/>
        <v>24559722.296296295</v>
      </c>
      <c r="F2387" s="71">
        <f t="shared" si="74"/>
        <v>15.97276424056731</v>
      </c>
      <c r="H2387" s="38">
        <v>24559722</v>
      </c>
    </row>
    <row r="2388" spans="2:8">
      <c r="B2388">
        <v>1537600</v>
      </c>
      <c r="D2388">
        <v>2386</v>
      </c>
      <c r="E2388" s="72">
        <f t="shared" si="75"/>
        <v>24580359.074074071</v>
      </c>
      <c r="F2388" s="71">
        <f t="shared" si="74"/>
        <v>15.986185662118933</v>
      </c>
      <c r="H2388" s="38">
        <v>24580359</v>
      </c>
    </row>
    <row r="2389" spans="2:8">
      <c r="B2389">
        <v>1537600</v>
      </c>
      <c r="D2389">
        <v>2387</v>
      </c>
      <c r="E2389" s="72">
        <f t="shared" si="75"/>
        <v>24601004.518518515</v>
      </c>
      <c r="F2389" s="71">
        <f t="shared" si="74"/>
        <v>15.999612720160325</v>
      </c>
      <c r="H2389" s="38">
        <v>24601004</v>
      </c>
    </row>
    <row r="2390" spans="2:8">
      <c r="B2390">
        <v>1537600</v>
      </c>
      <c r="D2390">
        <v>2388</v>
      </c>
      <c r="E2390" s="72">
        <f t="shared" si="75"/>
        <v>24621658.629629627</v>
      </c>
      <c r="F2390" s="71">
        <f t="shared" si="74"/>
        <v>16.013045414691486</v>
      </c>
      <c r="H2390" s="38">
        <v>24621658</v>
      </c>
    </row>
    <row r="2391" spans="2:8">
      <c r="B2391">
        <v>1537600</v>
      </c>
      <c r="D2391">
        <v>2389</v>
      </c>
      <c r="E2391" s="72">
        <f t="shared" si="75"/>
        <v>24642321.407407403</v>
      </c>
      <c r="F2391" s="71">
        <f t="shared" si="74"/>
        <v>16.026483745712412</v>
      </c>
      <c r="H2391" s="38">
        <v>24642321</v>
      </c>
    </row>
    <row r="2392" spans="2:8">
      <c r="B2392">
        <v>1537600</v>
      </c>
      <c r="D2392">
        <v>2390</v>
      </c>
      <c r="E2392" s="72">
        <f t="shared" si="75"/>
        <v>24662992.851851847</v>
      </c>
      <c r="F2392" s="71">
        <f t="shared" si="74"/>
        <v>16.039927713223104</v>
      </c>
      <c r="H2392" s="38">
        <v>24662992</v>
      </c>
    </row>
    <row r="2393" spans="2:8">
      <c r="B2393">
        <v>1537600</v>
      </c>
      <c r="D2393">
        <v>2391</v>
      </c>
      <c r="E2393" s="72">
        <f t="shared" si="75"/>
        <v>24683672.962962959</v>
      </c>
      <c r="F2393" s="71">
        <f t="shared" si="74"/>
        <v>16.053377317223568</v>
      </c>
      <c r="H2393" s="38">
        <v>24683672</v>
      </c>
    </row>
    <row r="2394" spans="2:8">
      <c r="B2394">
        <v>1537600</v>
      </c>
      <c r="D2394">
        <v>2392</v>
      </c>
      <c r="E2394" s="72">
        <f t="shared" si="75"/>
        <v>24704361.740740739</v>
      </c>
      <c r="F2394" s="71">
        <f t="shared" si="74"/>
        <v>16.066832557713798</v>
      </c>
      <c r="H2394" s="38">
        <v>24704361</v>
      </c>
    </row>
    <row r="2395" spans="2:8">
      <c r="B2395">
        <v>1537600</v>
      </c>
      <c r="D2395">
        <v>2393</v>
      </c>
      <c r="E2395" s="72">
        <f t="shared" si="75"/>
        <v>24725059.185185183</v>
      </c>
      <c r="F2395" s="71">
        <f t="shared" si="74"/>
        <v>16.080293434693797</v>
      </c>
      <c r="H2395" s="38">
        <v>24725059</v>
      </c>
    </row>
    <row r="2396" spans="2:8">
      <c r="B2396">
        <v>1537600</v>
      </c>
      <c r="D2396">
        <v>2394</v>
      </c>
      <c r="E2396" s="72">
        <f t="shared" si="75"/>
        <v>24745765.296296295</v>
      </c>
      <c r="F2396" s="71">
        <f t="shared" si="74"/>
        <v>16.093759948163562</v>
      </c>
      <c r="H2396" s="38">
        <v>24745765</v>
      </c>
    </row>
    <row r="2397" spans="2:8">
      <c r="B2397">
        <v>1537600</v>
      </c>
      <c r="D2397">
        <v>2395</v>
      </c>
      <c r="E2397" s="72">
        <f t="shared" si="75"/>
        <v>24766480.074074071</v>
      </c>
      <c r="F2397" s="71">
        <f t="shared" si="74"/>
        <v>16.107232098123095</v>
      </c>
      <c r="H2397" s="38">
        <v>24766480</v>
      </c>
    </row>
    <row r="2398" spans="2:8">
      <c r="B2398">
        <v>1537600</v>
      </c>
      <c r="D2398">
        <v>2396</v>
      </c>
      <c r="E2398" s="72">
        <f t="shared" si="75"/>
        <v>24787203.518518515</v>
      </c>
      <c r="F2398" s="71">
        <f t="shared" si="74"/>
        <v>16.120709884572396</v>
      </c>
      <c r="H2398" s="38">
        <v>24787203</v>
      </c>
    </row>
    <row r="2399" spans="2:8">
      <c r="B2399">
        <v>1537600</v>
      </c>
      <c r="D2399">
        <v>2397</v>
      </c>
      <c r="E2399" s="72">
        <f t="shared" si="75"/>
        <v>24807935.629629627</v>
      </c>
      <c r="F2399" s="71">
        <f t="shared" si="74"/>
        <v>16.134193307511463</v>
      </c>
      <c r="H2399" s="38">
        <v>24807935</v>
      </c>
    </row>
    <row r="2400" spans="2:8">
      <c r="B2400">
        <v>1537600</v>
      </c>
      <c r="D2400">
        <v>2398</v>
      </c>
      <c r="E2400" s="72">
        <f t="shared" si="75"/>
        <v>24828676.407407403</v>
      </c>
      <c r="F2400" s="71">
        <f t="shared" si="74"/>
        <v>16.147682366940298</v>
      </c>
      <c r="H2400" s="38">
        <v>24828676</v>
      </c>
    </row>
    <row r="2401" spans="2:8">
      <c r="B2401">
        <v>1537600</v>
      </c>
      <c r="D2401">
        <v>2399</v>
      </c>
      <c r="E2401" s="72">
        <f t="shared" si="75"/>
        <v>24849425.851851847</v>
      </c>
      <c r="F2401" s="71">
        <f t="shared" si="74"/>
        <v>16.161177062858901</v>
      </c>
      <c r="H2401" s="38">
        <v>24849425</v>
      </c>
    </row>
    <row r="2402" spans="2:8">
      <c r="B2402">
        <v>1537600</v>
      </c>
      <c r="D2402">
        <v>2400</v>
      </c>
      <c r="E2402" s="72">
        <f t="shared" si="75"/>
        <v>24870183.962962959</v>
      </c>
      <c r="F2402" s="71">
        <f t="shared" si="74"/>
        <v>16.174677395267274</v>
      </c>
      <c r="H2402" s="38">
        <v>24870183</v>
      </c>
    </row>
    <row r="2403" spans="2:8">
      <c r="B2403">
        <v>1537600</v>
      </c>
      <c r="D2403">
        <v>2401</v>
      </c>
      <c r="E2403" s="72">
        <f t="shared" si="75"/>
        <v>24890950.740740739</v>
      </c>
      <c r="F2403" s="71">
        <f t="shared" si="74"/>
        <v>16.188183364165411</v>
      </c>
      <c r="H2403" s="38">
        <v>24890950</v>
      </c>
    </row>
    <row r="2404" spans="2:8">
      <c r="B2404">
        <v>1537600</v>
      </c>
      <c r="D2404">
        <v>2402</v>
      </c>
      <c r="E2404" s="72">
        <f t="shared" si="75"/>
        <v>24911726.185185183</v>
      </c>
      <c r="F2404" s="71">
        <f t="shared" si="74"/>
        <v>16.201694969553319</v>
      </c>
      <c r="H2404" s="38">
        <v>24911726</v>
      </c>
    </row>
    <row r="2405" spans="2:8">
      <c r="B2405">
        <v>1537600</v>
      </c>
      <c r="D2405">
        <v>2403</v>
      </c>
      <c r="E2405" s="72">
        <f t="shared" si="75"/>
        <v>24932510.296296295</v>
      </c>
      <c r="F2405" s="71">
        <f t="shared" si="74"/>
        <v>16.215212211430995</v>
      </c>
      <c r="H2405" s="38">
        <v>24932510</v>
      </c>
    </row>
    <row r="2406" spans="2:8">
      <c r="B2406">
        <v>1537600</v>
      </c>
      <c r="D2406">
        <v>2404</v>
      </c>
      <c r="E2406" s="72">
        <f t="shared" si="75"/>
        <v>24953303.074074071</v>
      </c>
      <c r="F2406" s="71">
        <f t="shared" si="74"/>
        <v>16.228735089798434</v>
      </c>
      <c r="H2406" s="38">
        <v>24953303</v>
      </c>
    </row>
    <row r="2407" spans="2:8">
      <c r="B2407">
        <v>1537600</v>
      </c>
      <c r="D2407">
        <v>2405</v>
      </c>
      <c r="E2407" s="72">
        <f t="shared" si="75"/>
        <v>24974104.518518515</v>
      </c>
      <c r="F2407" s="71">
        <f t="shared" si="74"/>
        <v>16.242263604655641</v>
      </c>
      <c r="H2407" s="38">
        <v>24974104</v>
      </c>
    </row>
    <row r="2408" spans="2:8">
      <c r="B2408">
        <v>1537600</v>
      </c>
      <c r="D2408">
        <v>2406</v>
      </c>
      <c r="E2408" s="72">
        <f t="shared" si="75"/>
        <v>24994914.629629627</v>
      </c>
      <c r="F2408" s="71">
        <f t="shared" si="74"/>
        <v>16.255797756002618</v>
      </c>
      <c r="H2408" s="38">
        <v>24994914</v>
      </c>
    </row>
    <row r="2409" spans="2:8">
      <c r="B2409">
        <v>1537600</v>
      </c>
      <c r="D2409">
        <v>2407</v>
      </c>
      <c r="E2409" s="72">
        <f t="shared" si="75"/>
        <v>25015733.407407403</v>
      </c>
      <c r="F2409" s="71">
        <f t="shared" si="74"/>
        <v>16.269337543839363</v>
      </c>
      <c r="H2409" s="38">
        <v>25015733</v>
      </c>
    </row>
    <row r="2410" spans="2:8">
      <c r="B2410">
        <v>1537600</v>
      </c>
      <c r="D2410">
        <v>2408</v>
      </c>
      <c r="E2410" s="72">
        <f t="shared" si="75"/>
        <v>25036560.851851847</v>
      </c>
      <c r="F2410" s="71">
        <f t="shared" si="74"/>
        <v>16.282882968165872</v>
      </c>
      <c r="H2410" s="38">
        <v>25036560</v>
      </c>
    </row>
    <row r="2411" spans="2:8">
      <c r="B2411">
        <v>1537600</v>
      </c>
      <c r="D2411">
        <v>2409</v>
      </c>
      <c r="E2411" s="72">
        <f t="shared" si="75"/>
        <v>25057396.962962959</v>
      </c>
      <c r="F2411" s="71">
        <f t="shared" si="74"/>
        <v>16.296434028982155</v>
      </c>
      <c r="H2411" s="38">
        <v>25057396</v>
      </c>
    </row>
    <row r="2412" spans="2:8">
      <c r="B2412">
        <v>1537600</v>
      </c>
      <c r="D2412">
        <v>2410</v>
      </c>
      <c r="E2412" s="72">
        <f t="shared" si="75"/>
        <v>25078241.740740739</v>
      </c>
      <c r="F2412" s="71">
        <f t="shared" si="74"/>
        <v>16.309990726288202</v>
      </c>
      <c r="H2412" s="38">
        <v>25078241</v>
      </c>
    </row>
    <row r="2413" spans="2:8">
      <c r="B2413">
        <v>1537600</v>
      </c>
      <c r="D2413">
        <v>2411</v>
      </c>
      <c r="E2413" s="72">
        <f t="shared" si="75"/>
        <v>25099095.185185183</v>
      </c>
      <c r="F2413" s="71">
        <f t="shared" si="74"/>
        <v>16.323553060084016</v>
      </c>
      <c r="H2413" s="38">
        <v>25099095</v>
      </c>
    </row>
    <row r="2414" spans="2:8">
      <c r="B2414">
        <v>1537600</v>
      </c>
      <c r="D2414">
        <v>2412</v>
      </c>
      <c r="E2414" s="72">
        <f t="shared" si="75"/>
        <v>25119957.296296295</v>
      </c>
      <c r="F2414" s="71">
        <f t="shared" si="74"/>
        <v>16.337121030369598</v>
      </c>
      <c r="H2414" s="38">
        <v>25119957</v>
      </c>
    </row>
    <row r="2415" spans="2:8">
      <c r="B2415">
        <v>1537600</v>
      </c>
      <c r="D2415">
        <v>2413</v>
      </c>
      <c r="E2415" s="72">
        <f t="shared" si="75"/>
        <v>25140828.074074071</v>
      </c>
      <c r="F2415" s="71">
        <f t="shared" si="74"/>
        <v>16.350694637144947</v>
      </c>
      <c r="H2415" s="38">
        <v>25140828</v>
      </c>
    </row>
    <row r="2416" spans="2:8">
      <c r="B2416">
        <v>1537600</v>
      </c>
      <c r="D2416">
        <v>2414</v>
      </c>
      <c r="E2416" s="72">
        <f t="shared" si="75"/>
        <v>25161707.518518515</v>
      </c>
      <c r="F2416" s="71">
        <f t="shared" si="74"/>
        <v>16.364273880410064</v>
      </c>
      <c r="H2416" s="38">
        <v>25161707</v>
      </c>
    </row>
    <row r="2417" spans="2:8">
      <c r="B2417">
        <v>1537600</v>
      </c>
      <c r="D2417">
        <v>2415</v>
      </c>
      <c r="E2417" s="72">
        <f t="shared" si="75"/>
        <v>25182595.629629627</v>
      </c>
      <c r="F2417" s="71">
        <f t="shared" si="74"/>
        <v>16.377858760164951</v>
      </c>
      <c r="H2417" s="38">
        <v>25182595</v>
      </c>
    </row>
    <row r="2418" spans="2:8">
      <c r="B2418">
        <v>1537600</v>
      </c>
      <c r="D2418">
        <v>2416</v>
      </c>
      <c r="E2418" s="72">
        <f t="shared" si="75"/>
        <v>25203492.407407403</v>
      </c>
      <c r="F2418" s="71">
        <f t="shared" si="74"/>
        <v>16.391449276409602</v>
      </c>
      <c r="H2418" s="38">
        <v>25203492</v>
      </c>
    </row>
    <row r="2419" spans="2:8">
      <c r="B2419">
        <v>1537600</v>
      </c>
      <c r="D2419">
        <v>2417</v>
      </c>
      <c r="E2419" s="72">
        <f t="shared" si="75"/>
        <v>25224397.851851847</v>
      </c>
      <c r="F2419" s="71">
        <f t="shared" si="74"/>
        <v>16.405045429144021</v>
      </c>
      <c r="H2419" s="38">
        <v>25224397</v>
      </c>
    </row>
    <row r="2420" spans="2:8">
      <c r="B2420">
        <v>1537600</v>
      </c>
      <c r="D2420">
        <v>2418</v>
      </c>
      <c r="E2420" s="72">
        <f t="shared" si="75"/>
        <v>25245311.962962959</v>
      </c>
      <c r="F2420" s="71">
        <f t="shared" si="74"/>
        <v>16.418647218368211</v>
      </c>
      <c r="H2420" s="38">
        <v>25245311</v>
      </c>
    </row>
    <row r="2421" spans="2:8">
      <c r="B2421">
        <v>1537600</v>
      </c>
      <c r="D2421">
        <v>2419</v>
      </c>
      <c r="E2421" s="72">
        <f t="shared" si="75"/>
        <v>25266234.740740739</v>
      </c>
      <c r="F2421" s="71">
        <f t="shared" si="74"/>
        <v>16.432254644082168</v>
      </c>
      <c r="H2421" s="38">
        <v>25266234</v>
      </c>
    </row>
    <row r="2422" spans="2:8">
      <c r="B2422">
        <v>1537600</v>
      </c>
      <c r="D2422">
        <v>2420</v>
      </c>
      <c r="E2422" s="72">
        <f t="shared" si="75"/>
        <v>25287166.185185183</v>
      </c>
      <c r="F2422" s="71">
        <f t="shared" si="74"/>
        <v>16.445867706285888</v>
      </c>
      <c r="G2422" s="67"/>
      <c r="H2422" s="38">
        <v>25287166</v>
      </c>
    </row>
    <row r="2423" spans="2:8">
      <c r="B2423">
        <v>1537600</v>
      </c>
      <c r="D2423">
        <v>2421</v>
      </c>
      <c r="E2423" s="72">
        <f t="shared" si="75"/>
        <v>25308106.296296295</v>
      </c>
      <c r="F2423" s="71">
        <f t="shared" si="74"/>
        <v>16.45948640497938</v>
      </c>
      <c r="H2423" s="38">
        <v>25308106</v>
      </c>
    </row>
    <row r="2424" spans="2:8">
      <c r="B2424">
        <v>1537600</v>
      </c>
      <c r="D2424">
        <v>2422</v>
      </c>
      <c r="E2424" s="72">
        <f t="shared" si="75"/>
        <v>25329055.074074071</v>
      </c>
      <c r="F2424" s="71">
        <f t="shared" si="74"/>
        <v>16.473110740162639</v>
      </c>
      <c r="H2424" s="38">
        <v>25329055</v>
      </c>
    </row>
    <row r="2425" spans="2:8">
      <c r="B2425">
        <v>1537600</v>
      </c>
      <c r="D2425">
        <v>2423</v>
      </c>
      <c r="E2425" s="72">
        <f t="shared" si="75"/>
        <v>25350012.518518515</v>
      </c>
      <c r="F2425" s="71">
        <f t="shared" si="74"/>
        <v>16.486740711835662</v>
      </c>
      <c r="H2425" s="38">
        <v>25350012</v>
      </c>
    </row>
    <row r="2426" spans="2:8">
      <c r="B2426">
        <v>1537600</v>
      </c>
      <c r="D2426">
        <v>2424</v>
      </c>
      <c r="E2426" s="72">
        <f t="shared" si="75"/>
        <v>25370978.629629627</v>
      </c>
      <c r="F2426" s="71">
        <f t="shared" si="74"/>
        <v>16.500376319998455</v>
      </c>
      <c r="H2426" s="38">
        <v>25370978</v>
      </c>
    </row>
    <row r="2427" spans="2:8">
      <c r="B2427">
        <v>1537600</v>
      </c>
      <c r="D2427">
        <v>2425</v>
      </c>
      <c r="E2427" s="72">
        <f t="shared" si="75"/>
        <v>25391953.407407403</v>
      </c>
      <c r="F2427" s="71">
        <f t="shared" si="74"/>
        <v>16.514017564651017</v>
      </c>
      <c r="H2427" s="38">
        <v>25391953</v>
      </c>
    </row>
    <row r="2428" spans="2:8">
      <c r="B2428">
        <v>1537600</v>
      </c>
      <c r="D2428">
        <v>2426</v>
      </c>
      <c r="E2428" s="72">
        <f t="shared" si="75"/>
        <v>25412936.851851847</v>
      </c>
      <c r="F2428" s="71">
        <f t="shared" si="74"/>
        <v>16.527664445793345</v>
      </c>
      <c r="H2428" s="38">
        <v>25412936</v>
      </c>
    </row>
    <row r="2429" spans="2:8">
      <c r="B2429">
        <v>1537600</v>
      </c>
      <c r="D2429">
        <v>2427</v>
      </c>
      <c r="E2429" s="72">
        <f t="shared" si="75"/>
        <v>25433928.962962959</v>
      </c>
      <c r="F2429" s="71">
        <f t="shared" si="74"/>
        <v>16.541316963425441</v>
      </c>
      <c r="H2429" s="38">
        <v>25433928</v>
      </c>
    </row>
    <row r="2430" spans="2:8">
      <c r="B2430">
        <v>1537600</v>
      </c>
      <c r="D2430">
        <v>2428</v>
      </c>
      <c r="E2430" s="72">
        <f t="shared" si="75"/>
        <v>25454929.740740739</v>
      </c>
      <c r="F2430" s="71">
        <f t="shared" si="74"/>
        <v>16.554975117547308</v>
      </c>
      <c r="H2430" s="38">
        <v>25454929</v>
      </c>
    </row>
    <row r="2431" spans="2:8">
      <c r="B2431">
        <v>1537600</v>
      </c>
      <c r="D2431">
        <v>2429</v>
      </c>
      <c r="E2431" s="72">
        <f t="shared" si="75"/>
        <v>25475939.185185183</v>
      </c>
      <c r="F2431" s="71">
        <f t="shared" si="74"/>
        <v>16.568638908158938</v>
      </c>
      <c r="H2431" s="38">
        <v>25475939</v>
      </c>
    </row>
    <row r="2432" spans="2:8">
      <c r="B2432">
        <v>1537600</v>
      </c>
      <c r="D2432">
        <v>2430</v>
      </c>
      <c r="E2432" s="72">
        <f t="shared" si="75"/>
        <v>25496957.296296295</v>
      </c>
      <c r="F2432" s="71">
        <f t="shared" si="74"/>
        <v>16.582308335260336</v>
      </c>
      <c r="H2432" s="38">
        <v>25496957</v>
      </c>
    </row>
    <row r="2433" spans="2:8">
      <c r="B2433">
        <v>1537600</v>
      </c>
      <c r="D2433">
        <v>2431</v>
      </c>
      <c r="E2433" s="72">
        <f t="shared" si="75"/>
        <v>25517984.074074071</v>
      </c>
      <c r="F2433" s="71">
        <f t="shared" si="74"/>
        <v>16.595983398851502</v>
      </c>
      <c r="H2433" s="38">
        <v>25517984</v>
      </c>
    </row>
    <row r="2434" spans="2:8">
      <c r="B2434">
        <v>1537600</v>
      </c>
      <c r="D2434">
        <v>2432</v>
      </c>
      <c r="E2434" s="72">
        <f t="shared" si="75"/>
        <v>25539019.518518515</v>
      </c>
      <c r="F2434" s="71">
        <f t="shared" si="74"/>
        <v>16.609664098932438</v>
      </c>
      <c r="H2434" s="38">
        <v>25539019</v>
      </c>
    </row>
    <row r="2435" spans="2:8">
      <c r="B2435">
        <v>1537600</v>
      </c>
      <c r="D2435">
        <v>2433</v>
      </c>
      <c r="E2435" s="72">
        <f t="shared" si="75"/>
        <v>25560063.629629627</v>
      </c>
      <c r="F2435" s="71">
        <f t="shared" ref="F2435:F2498" si="76">E2435/B2434</f>
        <v>16.623350435503138</v>
      </c>
      <c r="H2435" s="38">
        <v>25560063</v>
      </c>
    </row>
    <row r="2436" spans="2:8">
      <c r="B2436">
        <v>1537600</v>
      </c>
      <c r="D2436">
        <v>2434</v>
      </c>
      <c r="E2436" s="72">
        <f t="shared" ref="E2436:E2499" si="77">40+(D2435*D2435)+(E2435/1.3)</f>
        <v>25581116.407407403</v>
      </c>
      <c r="F2436" s="71">
        <f t="shared" si="76"/>
        <v>16.637042408563609</v>
      </c>
      <c r="H2436" s="38">
        <v>25581116</v>
      </c>
    </row>
    <row r="2437" spans="2:8">
      <c r="B2437">
        <v>1537600</v>
      </c>
      <c r="D2437">
        <v>2435</v>
      </c>
      <c r="E2437" s="72">
        <f t="shared" si="77"/>
        <v>25602177.851851847</v>
      </c>
      <c r="F2437" s="71">
        <f t="shared" si="76"/>
        <v>16.650740018113844</v>
      </c>
      <c r="H2437" s="38">
        <v>25602177</v>
      </c>
    </row>
    <row r="2438" spans="2:8">
      <c r="B2438">
        <v>1537600</v>
      </c>
      <c r="D2438">
        <v>2436</v>
      </c>
      <c r="E2438" s="72">
        <f t="shared" si="77"/>
        <v>25623247.962962959</v>
      </c>
      <c r="F2438" s="71">
        <f t="shared" si="76"/>
        <v>16.664443264153849</v>
      </c>
      <c r="H2438" s="38">
        <v>25623247</v>
      </c>
    </row>
    <row r="2439" spans="2:8">
      <c r="B2439">
        <v>1537600</v>
      </c>
      <c r="D2439">
        <v>2437</v>
      </c>
      <c r="E2439" s="72">
        <f t="shared" si="77"/>
        <v>25644326.740740739</v>
      </c>
      <c r="F2439" s="71">
        <f t="shared" si="76"/>
        <v>16.678152146683622</v>
      </c>
      <c r="H2439" s="38">
        <v>25644326</v>
      </c>
    </row>
    <row r="2440" spans="2:8">
      <c r="B2440">
        <v>1537600</v>
      </c>
      <c r="D2440">
        <v>2438</v>
      </c>
      <c r="E2440" s="72">
        <f t="shared" si="77"/>
        <v>25665414.185185183</v>
      </c>
      <c r="F2440" s="71">
        <f t="shared" si="76"/>
        <v>16.691866665703163</v>
      </c>
      <c r="H2440" s="38">
        <v>25665414</v>
      </c>
    </row>
    <row r="2441" spans="2:8">
      <c r="B2441">
        <v>1537600</v>
      </c>
      <c r="D2441">
        <v>2439</v>
      </c>
      <c r="E2441" s="72">
        <f t="shared" si="77"/>
        <v>25686510.296296295</v>
      </c>
      <c r="F2441" s="71">
        <f t="shared" si="76"/>
        <v>16.705586821212471</v>
      </c>
      <c r="H2441" s="38">
        <v>25686510</v>
      </c>
    </row>
    <row r="2442" spans="2:8">
      <c r="B2442">
        <v>1537600</v>
      </c>
      <c r="D2442">
        <v>2440</v>
      </c>
      <c r="E2442" s="72">
        <f t="shared" si="77"/>
        <v>25707615.074074071</v>
      </c>
      <c r="F2442" s="71">
        <f t="shared" si="76"/>
        <v>16.719312613211546</v>
      </c>
      <c r="H2442" s="38">
        <v>25707615</v>
      </c>
    </row>
    <row r="2443" spans="2:8">
      <c r="B2443">
        <v>1537600</v>
      </c>
      <c r="D2443">
        <v>2441</v>
      </c>
      <c r="E2443" s="72">
        <f t="shared" si="77"/>
        <v>25728728.518518515</v>
      </c>
      <c r="F2443" s="71">
        <f t="shared" si="76"/>
        <v>16.733044041700389</v>
      </c>
      <c r="H2443" s="38">
        <v>25728728</v>
      </c>
    </row>
    <row r="2444" spans="2:8">
      <c r="B2444">
        <v>1537600</v>
      </c>
      <c r="D2444">
        <v>2442</v>
      </c>
      <c r="E2444" s="72">
        <f t="shared" si="77"/>
        <v>25749850.629629627</v>
      </c>
      <c r="F2444" s="71">
        <f t="shared" si="76"/>
        <v>16.746781106678998</v>
      </c>
      <c r="H2444" s="38">
        <v>25749850</v>
      </c>
    </row>
    <row r="2445" spans="2:8">
      <c r="B2445">
        <v>1537600</v>
      </c>
      <c r="D2445">
        <v>2443</v>
      </c>
      <c r="E2445" s="72">
        <f t="shared" si="77"/>
        <v>25770981.407407403</v>
      </c>
      <c r="F2445" s="71">
        <f t="shared" si="76"/>
        <v>16.760523808147376</v>
      </c>
      <c r="H2445" s="38">
        <v>25770981</v>
      </c>
    </row>
    <row r="2446" spans="2:8">
      <c r="B2446">
        <v>1537600</v>
      </c>
      <c r="D2446">
        <v>2444</v>
      </c>
      <c r="E2446" s="72">
        <f t="shared" si="77"/>
        <v>25792120.851851847</v>
      </c>
      <c r="F2446" s="71">
        <f t="shared" si="76"/>
        <v>16.77427214610552</v>
      </c>
      <c r="H2446" s="38">
        <v>25792120</v>
      </c>
    </row>
    <row r="2447" spans="2:8">
      <c r="B2447">
        <v>1537600</v>
      </c>
      <c r="D2447">
        <v>2445</v>
      </c>
      <c r="E2447" s="72">
        <f t="shared" si="77"/>
        <v>25813268.962962959</v>
      </c>
      <c r="F2447" s="71">
        <f t="shared" si="76"/>
        <v>16.788026120553432</v>
      </c>
      <c r="H2447" s="38">
        <v>25813268</v>
      </c>
    </row>
    <row r="2448" spans="2:8">
      <c r="B2448">
        <v>1537600</v>
      </c>
      <c r="D2448">
        <v>2446</v>
      </c>
      <c r="E2448" s="72">
        <f t="shared" si="77"/>
        <v>25834425.740740739</v>
      </c>
      <c r="F2448" s="71">
        <f t="shared" si="76"/>
        <v>16.801785731491115</v>
      </c>
      <c r="H2448" s="38">
        <v>25834425</v>
      </c>
    </row>
    <row r="2449" spans="2:8">
      <c r="B2449">
        <v>1537600</v>
      </c>
      <c r="D2449">
        <v>2447</v>
      </c>
      <c r="E2449" s="72">
        <f t="shared" si="77"/>
        <v>25855591.185185183</v>
      </c>
      <c r="F2449" s="71">
        <f t="shared" si="76"/>
        <v>16.815550978918562</v>
      </c>
      <c r="H2449" s="38">
        <v>25855591</v>
      </c>
    </row>
    <row r="2450" spans="2:8">
      <c r="B2450">
        <v>1537600</v>
      </c>
      <c r="D2450">
        <v>2448</v>
      </c>
      <c r="E2450" s="72">
        <f t="shared" si="77"/>
        <v>25876765.296296295</v>
      </c>
      <c r="F2450" s="71">
        <f t="shared" si="76"/>
        <v>16.82932186283578</v>
      </c>
      <c r="H2450" s="38">
        <v>25876765</v>
      </c>
    </row>
    <row r="2451" spans="2:8">
      <c r="B2451">
        <v>1537600</v>
      </c>
      <c r="D2451">
        <v>2449</v>
      </c>
      <c r="E2451" s="72">
        <f t="shared" si="77"/>
        <v>25897948.074074071</v>
      </c>
      <c r="F2451" s="71">
        <f t="shared" si="76"/>
        <v>16.843098383242761</v>
      </c>
      <c r="H2451" s="38">
        <v>25897948</v>
      </c>
    </row>
    <row r="2452" spans="2:8">
      <c r="B2452">
        <v>1537600</v>
      </c>
      <c r="D2452">
        <v>2450</v>
      </c>
      <c r="E2452" s="72">
        <f t="shared" si="77"/>
        <v>25919139.518518515</v>
      </c>
      <c r="F2452" s="71">
        <f t="shared" si="76"/>
        <v>16.856880540139514</v>
      </c>
      <c r="H2452" s="38">
        <v>25919139</v>
      </c>
    </row>
    <row r="2453" spans="2:8">
      <c r="B2453">
        <v>1537600</v>
      </c>
      <c r="D2453">
        <v>2451</v>
      </c>
      <c r="E2453" s="72">
        <f t="shared" si="77"/>
        <v>25940339.629629627</v>
      </c>
      <c r="F2453" s="71">
        <f t="shared" si="76"/>
        <v>16.870668333526034</v>
      </c>
      <c r="H2453" s="38">
        <v>25940339</v>
      </c>
    </row>
    <row r="2454" spans="2:8">
      <c r="B2454">
        <v>1537600</v>
      </c>
      <c r="D2454">
        <v>2452</v>
      </c>
      <c r="E2454" s="72">
        <f t="shared" si="77"/>
        <v>25961548.407407403</v>
      </c>
      <c r="F2454" s="71">
        <f t="shared" si="76"/>
        <v>16.884461763402317</v>
      </c>
      <c r="H2454" s="38">
        <v>25961548</v>
      </c>
    </row>
    <row r="2455" spans="2:8">
      <c r="B2455">
        <v>1537600</v>
      </c>
      <c r="D2455">
        <v>2453</v>
      </c>
      <c r="E2455" s="72">
        <f t="shared" si="77"/>
        <v>25982765.851851847</v>
      </c>
      <c r="F2455" s="71">
        <f t="shared" si="76"/>
        <v>16.898260829768372</v>
      </c>
      <c r="H2455" s="38">
        <v>25982765</v>
      </c>
    </row>
    <row r="2456" spans="2:8">
      <c r="B2456">
        <v>1537600</v>
      </c>
      <c r="D2456">
        <v>2454</v>
      </c>
      <c r="E2456" s="72">
        <f t="shared" si="77"/>
        <v>26003991.962962959</v>
      </c>
      <c r="F2456" s="71">
        <f t="shared" si="76"/>
        <v>16.912065532624194</v>
      </c>
      <c r="H2456" s="38">
        <v>26003991</v>
      </c>
    </row>
    <row r="2457" spans="2:8">
      <c r="B2457">
        <v>1537600</v>
      </c>
      <c r="D2457">
        <v>2455</v>
      </c>
      <c r="E2457" s="72">
        <f t="shared" si="77"/>
        <v>26025226.740740739</v>
      </c>
      <c r="F2457" s="71">
        <f t="shared" si="76"/>
        <v>16.925875871969783</v>
      </c>
      <c r="H2457" s="38">
        <v>26025226</v>
      </c>
    </row>
    <row r="2458" spans="2:8">
      <c r="B2458">
        <v>1537600</v>
      </c>
      <c r="D2458">
        <v>2456</v>
      </c>
      <c r="E2458" s="72">
        <f t="shared" si="77"/>
        <v>26046470.185185183</v>
      </c>
      <c r="F2458" s="71">
        <f t="shared" si="76"/>
        <v>16.93969184780514</v>
      </c>
      <c r="H2458" s="38">
        <v>26046470</v>
      </c>
    </row>
    <row r="2459" spans="2:8">
      <c r="B2459">
        <v>1537600</v>
      </c>
      <c r="D2459">
        <v>2457</v>
      </c>
      <c r="E2459" s="72">
        <f t="shared" si="77"/>
        <v>26067722.296296295</v>
      </c>
      <c r="F2459" s="71">
        <f t="shared" si="76"/>
        <v>16.953513460130264</v>
      </c>
      <c r="H2459" s="38">
        <v>26067722</v>
      </c>
    </row>
    <row r="2460" spans="2:8">
      <c r="B2460">
        <v>1537600</v>
      </c>
      <c r="D2460">
        <v>2458</v>
      </c>
      <c r="E2460" s="72">
        <f t="shared" si="77"/>
        <v>26088983.074074071</v>
      </c>
      <c r="F2460" s="71">
        <f t="shared" si="76"/>
        <v>16.967340708945155</v>
      </c>
      <c r="H2460" s="38">
        <v>26088983</v>
      </c>
    </row>
    <row r="2461" spans="2:8">
      <c r="B2461">
        <v>1537600</v>
      </c>
      <c r="D2461">
        <v>2459</v>
      </c>
      <c r="E2461" s="72">
        <f t="shared" si="77"/>
        <v>26110252.518518515</v>
      </c>
      <c r="F2461" s="71">
        <f t="shared" si="76"/>
        <v>16.981173594249814</v>
      </c>
      <c r="H2461" s="38">
        <v>26110252</v>
      </c>
    </row>
    <row r="2462" spans="2:8">
      <c r="B2462">
        <v>1537600</v>
      </c>
      <c r="D2462">
        <v>2460</v>
      </c>
      <c r="E2462" s="72">
        <f t="shared" si="77"/>
        <v>26131530.629629627</v>
      </c>
      <c r="F2462" s="71">
        <f t="shared" si="76"/>
        <v>16.995012116044244</v>
      </c>
      <c r="G2462" s="67"/>
      <c r="H2462" s="38">
        <v>26131530</v>
      </c>
    </row>
    <row r="2463" spans="2:8">
      <c r="B2463">
        <v>1537600</v>
      </c>
      <c r="D2463">
        <v>2461</v>
      </c>
      <c r="E2463" s="72">
        <f t="shared" si="77"/>
        <v>26152817.407407403</v>
      </c>
      <c r="F2463" s="71">
        <f t="shared" si="76"/>
        <v>17.008856274328437</v>
      </c>
      <c r="H2463" s="38">
        <v>26152817</v>
      </c>
    </row>
    <row r="2464" spans="2:8">
      <c r="B2464">
        <v>1537600</v>
      </c>
      <c r="D2464">
        <v>2462</v>
      </c>
      <c r="E2464" s="72">
        <f t="shared" si="77"/>
        <v>26174112.851851847</v>
      </c>
      <c r="F2464" s="71">
        <f t="shared" si="76"/>
        <v>17.022706069102398</v>
      </c>
      <c r="H2464" s="38">
        <v>26174112</v>
      </c>
    </row>
    <row r="2465" spans="2:8">
      <c r="B2465">
        <v>1537600</v>
      </c>
      <c r="D2465">
        <v>2463</v>
      </c>
      <c r="E2465" s="72">
        <f t="shared" si="77"/>
        <v>26195416.962962959</v>
      </c>
      <c r="F2465" s="71">
        <f t="shared" si="76"/>
        <v>17.03656150036613</v>
      </c>
      <c r="H2465" s="38">
        <v>26195416</v>
      </c>
    </row>
    <row r="2466" spans="2:8">
      <c r="B2466">
        <v>1537600</v>
      </c>
      <c r="D2466">
        <v>2464</v>
      </c>
      <c r="E2466" s="72">
        <f t="shared" si="77"/>
        <v>26216729.740740739</v>
      </c>
      <c r="F2466" s="71">
        <f t="shared" si="76"/>
        <v>17.050422568119629</v>
      </c>
      <c r="H2466" s="38">
        <v>26216729</v>
      </c>
    </row>
    <row r="2467" spans="2:8">
      <c r="B2467">
        <v>1537600</v>
      </c>
      <c r="D2467">
        <v>2465</v>
      </c>
      <c r="E2467" s="72">
        <f t="shared" si="77"/>
        <v>26238051.185185183</v>
      </c>
      <c r="F2467" s="71">
        <f t="shared" si="76"/>
        <v>17.064289272362892</v>
      </c>
      <c r="H2467" s="38">
        <v>26238051</v>
      </c>
    </row>
    <row r="2468" spans="2:8">
      <c r="B2468">
        <v>1537600</v>
      </c>
      <c r="D2468">
        <v>2466</v>
      </c>
      <c r="E2468" s="72">
        <f t="shared" si="77"/>
        <v>26259381.296296295</v>
      </c>
      <c r="F2468" s="71">
        <f t="shared" si="76"/>
        <v>17.078161613095926</v>
      </c>
      <c r="H2468" s="38">
        <v>26259381</v>
      </c>
    </row>
    <row r="2469" spans="2:8">
      <c r="B2469">
        <v>1537600</v>
      </c>
      <c r="D2469">
        <v>2467</v>
      </c>
      <c r="E2469" s="72">
        <f t="shared" si="77"/>
        <v>26280720.074074071</v>
      </c>
      <c r="F2469" s="71">
        <f t="shared" si="76"/>
        <v>17.092039590318723</v>
      </c>
      <c r="H2469" s="38">
        <v>26280720</v>
      </c>
    </row>
    <row r="2470" spans="2:8">
      <c r="B2470">
        <v>1537600</v>
      </c>
      <c r="D2470">
        <v>2468</v>
      </c>
      <c r="E2470" s="72">
        <f t="shared" si="77"/>
        <v>26302067.518518515</v>
      </c>
      <c r="F2470" s="71">
        <f t="shared" si="76"/>
        <v>17.105923204031292</v>
      </c>
      <c r="H2470" s="38">
        <v>26302067</v>
      </c>
    </row>
    <row r="2471" spans="2:8">
      <c r="B2471">
        <v>1537600</v>
      </c>
      <c r="D2471">
        <v>2469</v>
      </c>
      <c r="E2471" s="72">
        <f t="shared" si="77"/>
        <v>26323423.629629627</v>
      </c>
      <c r="F2471" s="71">
        <f t="shared" si="76"/>
        <v>17.119812454233628</v>
      </c>
      <c r="H2471" s="38">
        <v>26323423</v>
      </c>
    </row>
    <row r="2472" spans="2:8">
      <c r="B2472">
        <v>1537600</v>
      </c>
      <c r="D2472">
        <v>2470</v>
      </c>
      <c r="E2472" s="72">
        <f t="shared" si="77"/>
        <v>26344788.407407403</v>
      </c>
      <c r="F2472" s="71">
        <f t="shared" si="76"/>
        <v>17.133707340925731</v>
      </c>
      <c r="H2472" s="38">
        <v>26344788</v>
      </c>
    </row>
    <row r="2473" spans="2:8">
      <c r="B2473">
        <v>1537600</v>
      </c>
      <c r="D2473">
        <v>2471</v>
      </c>
      <c r="E2473" s="72">
        <f t="shared" si="77"/>
        <v>26366161.851851847</v>
      </c>
      <c r="F2473" s="71">
        <f t="shared" si="76"/>
        <v>17.147607864107602</v>
      </c>
      <c r="H2473" s="38">
        <v>26366161</v>
      </c>
    </row>
    <row r="2474" spans="2:8">
      <c r="B2474">
        <v>1537600</v>
      </c>
      <c r="D2474">
        <v>2472</v>
      </c>
      <c r="E2474" s="72">
        <f t="shared" si="77"/>
        <v>26387543.962962959</v>
      </c>
      <c r="F2474" s="71">
        <f t="shared" si="76"/>
        <v>17.16151402377924</v>
      </c>
      <c r="H2474" s="38">
        <v>26387543</v>
      </c>
    </row>
    <row r="2475" spans="2:8">
      <c r="B2475">
        <v>1537600</v>
      </c>
      <c r="D2475">
        <v>2473</v>
      </c>
      <c r="E2475" s="72">
        <f t="shared" si="77"/>
        <v>26408934.740740739</v>
      </c>
      <c r="F2475" s="71">
        <f t="shared" si="76"/>
        <v>17.175425819940646</v>
      </c>
      <c r="H2475" s="38">
        <v>26408934</v>
      </c>
    </row>
    <row r="2476" spans="2:8">
      <c r="B2476">
        <v>1537600</v>
      </c>
      <c r="D2476">
        <v>2474</v>
      </c>
      <c r="E2476" s="72">
        <f t="shared" si="77"/>
        <v>26430334.185185183</v>
      </c>
      <c r="F2476" s="71">
        <f t="shared" si="76"/>
        <v>17.189343252591819</v>
      </c>
      <c r="H2476" s="38">
        <v>26430334</v>
      </c>
    </row>
    <row r="2477" spans="2:8">
      <c r="B2477">
        <v>1537600</v>
      </c>
      <c r="D2477">
        <v>2475</v>
      </c>
      <c r="E2477" s="72">
        <f t="shared" si="77"/>
        <v>26451742.296296295</v>
      </c>
      <c r="F2477" s="71">
        <f t="shared" si="76"/>
        <v>17.203266321732762</v>
      </c>
      <c r="H2477" s="38">
        <v>26451742</v>
      </c>
    </row>
    <row r="2478" spans="2:8">
      <c r="B2478">
        <v>1537600</v>
      </c>
      <c r="D2478">
        <v>2476</v>
      </c>
      <c r="E2478" s="72">
        <f t="shared" si="77"/>
        <v>26473159.074074071</v>
      </c>
      <c r="F2478" s="71">
        <f t="shared" si="76"/>
        <v>17.21719502736347</v>
      </c>
      <c r="H2478" s="38">
        <v>26473159</v>
      </c>
    </row>
    <row r="2479" spans="2:8">
      <c r="B2479">
        <v>1537600</v>
      </c>
      <c r="D2479">
        <v>2477</v>
      </c>
      <c r="E2479" s="72">
        <f t="shared" si="77"/>
        <v>26494584.518518515</v>
      </c>
      <c r="F2479" s="71">
        <f t="shared" si="76"/>
        <v>17.231129369483945</v>
      </c>
      <c r="H2479" s="38">
        <v>26494584</v>
      </c>
    </row>
    <row r="2480" spans="2:8">
      <c r="B2480">
        <v>1537600</v>
      </c>
      <c r="D2480">
        <v>2478</v>
      </c>
      <c r="E2480" s="72">
        <f t="shared" si="77"/>
        <v>26516018.629629627</v>
      </c>
      <c r="F2480" s="71">
        <f t="shared" si="76"/>
        <v>17.245069348094191</v>
      </c>
      <c r="H2480" s="38">
        <v>26516018</v>
      </c>
    </row>
    <row r="2481" spans="2:8">
      <c r="B2481">
        <v>1537600</v>
      </c>
      <c r="D2481">
        <v>2479</v>
      </c>
      <c r="E2481" s="72">
        <f t="shared" si="77"/>
        <v>26537461.407407403</v>
      </c>
      <c r="F2481" s="71">
        <f t="shared" si="76"/>
        <v>17.2590149631942</v>
      </c>
      <c r="H2481" s="38">
        <v>26537461</v>
      </c>
    </row>
    <row r="2482" spans="2:8">
      <c r="B2482">
        <v>1537600</v>
      </c>
      <c r="D2482">
        <v>2480</v>
      </c>
      <c r="E2482" s="72">
        <f t="shared" si="77"/>
        <v>26558912.851851847</v>
      </c>
      <c r="F2482" s="71">
        <f t="shared" si="76"/>
        <v>17.272966214783981</v>
      </c>
      <c r="H2482" s="38">
        <v>26558912</v>
      </c>
    </row>
    <row r="2483" spans="2:8">
      <c r="B2483">
        <v>1537600</v>
      </c>
      <c r="D2483">
        <v>2481</v>
      </c>
      <c r="E2483" s="72">
        <f t="shared" si="77"/>
        <v>26580372.962962959</v>
      </c>
      <c r="F2483" s="71">
        <f t="shared" si="76"/>
        <v>17.286923102863526</v>
      </c>
      <c r="H2483" s="38">
        <v>26580372</v>
      </c>
    </row>
    <row r="2484" spans="2:8">
      <c r="B2484">
        <v>1537600</v>
      </c>
      <c r="D2484">
        <v>2482</v>
      </c>
      <c r="E2484" s="72">
        <f t="shared" si="77"/>
        <v>26601841.740740739</v>
      </c>
      <c r="F2484" s="71">
        <f t="shared" si="76"/>
        <v>17.300885627432841</v>
      </c>
      <c r="H2484" s="38">
        <v>26601841</v>
      </c>
    </row>
    <row r="2485" spans="2:8">
      <c r="B2485">
        <v>1537600</v>
      </c>
      <c r="D2485">
        <v>2483</v>
      </c>
      <c r="E2485" s="72">
        <f t="shared" si="77"/>
        <v>26623319.185185183</v>
      </c>
      <c r="F2485" s="71">
        <f t="shared" si="76"/>
        <v>17.314853788491924</v>
      </c>
      <c r="H2485" s="38">
        <v>26623319</v>
      </c>
    </row>
    <row r="2486" spans="2:8">
      <c r="B2486">
        <v>1537600</v>
      </c>
      <c r="D2486">
        <v>2484</v>
      </c>
      <c r="E2486" s="72">
        <f t="shared" si="77"/>
        <v>26644805.296296295</v>
      </c>
      <c r="F2486" s="71">
        <f t="shared" si="76"/>
        <v>17.328827586040774</v>
      </c>
      <c r="H2486" s="38">
        <v>26644805</v>
      </c>
    </row>
    <row r="2487" spans="2:8">
      <c r="B2487">
        <v>1537600</v>
      </c>
      <c r="D2487">
        <v>2485</v>
      </c>
      <c r="E2487" s="72">
        <f t="shared" si="77"/>
        <v>26666300.074074071</v>
      </c>
      <c r="F2487" s="71">
        <f t="shared" si="76"/>
        <v>17.342807020079391</v>
      </c>
      <c r="H2487" s="38">
        <v>26666300</v>
      </c>
    </row>
    <row r="2488" spans="2:8">
      <c r="B2488">
        <v>1537600</v>
      </c>
      <c r="D2488">
        <v>2486</v>
      </c>
      <c r="E2488" s="72">
        <f t="shared" si="77"/>
        <v>26687803.518518515</v>
      </c>
      <c r="F2488" s="71">
        <f t="shared" si="76"/>
        <v>17.356792090607776</v>
      </c>
      <c r="H2488" s="38">
        <v>26687803</v>
      </c>
    </row>
    <row r="2489" spans="2:8">
      <c r="B2489">
        <v>1537600</v>
      </c>
      <c r="D2489">
        <v>2487</v>
      </c>
      <c r="E2489" s="72">
        <f t="shared" si="77"/>
        <v>26709315.629629627</v>
      </c>
      <c r="F2489" s="71">
        <f t="shared" si="76"/>
        <v>17.370782797625928</v>
      </c>
      <c r="H2489" s="38">
        <v>26709315</v>
      </c>
    </row>
    <row r="2490" spans="2:8">
      <c r="B2490">
        <v>1537600</v>
      </c>
      <c r="D2490">
        <v>2488</v>
      </c>
      <c r="E2490" s="72">
        <f t="shared" si="77"/>
        <v>26730836.407407403</v>
      </c>
      <c r="F2490" s="71">
        <f t="shared" si="76"/>
        <v>17.384779141133848</v>
      </c>
      <c r="H2490" s="38">
        <v>26730836</v>
      </c>
    </row>
    <row r="2491" spans="2:8">
      <c r="B2491">
        <v>1537600</v>
      </c>
      <c r="D2491">
        <v>2489</v>
      </c>
      <c r="E2491" s="72">
        <f t="shared" si="77"/>
        <v>26752365.851851847</v>
      </c>
      <c r="F2491" s="71">
        <f t="shared" si="76"/>
        <v>17.398781121131535</v>
      </c>
      <c r="H2491" s="38">
        <v>26752365</v>
      </c>
    </row>
    <row r="2492" spans="2:8">
      <c r="B2492">
        <v>1537600</v>
      </c>
      <c r="D2492">
        <v>2490</v>
      </c>
      <c r="E2492" s="72">
        <f t="shared" si="77"/>
        <v>26773903.962962959</v>
      </c>
      <c r="F2492" s="71">
        <f t="shared" si="76"/>
        <v>17.412788737618989</v>
      </c>
      <c r="H2492" s="38">
        <v>26773903</v>
      </c>
    </row>
    <row r="2493" spans="2:8">
      <c r="B2493">
        <v>1537600</v>
      </c>
      <c r="D2493">
        <v>2491</v>
      </c>
      <c r="E2493" s="72">
        <f t="shared" si="77"/>
        <v>26795450.740740739</v>
      </c>
      <c r="F2493" s="71">
        <f t="shared" si="76"/>
        <v>17.426801990596214</v>
      </c>
      <c r="H2493" s="38">
        <v>26795450</v>
      </c>
    </row>
    <row r="2494" spans="2:8">
      <c r="B2494">
        <v>1537600</v>
      </c>
      <c r="D2494">
        <v>2492</v>
      </c>
      <c r="E2494" s="72">
        <f t="shared" si="77"/>
        <v>26817006.185185183</v>
      </c>
      <c r="F2494" s="71">
        <f t="shared" si="76"/>
        <v>17.440820880063203</v>
      </c>
      <c r="H2494" s="38">
        <v>26817006</v>
      </c>
    </row>
    <row r="2495" spans="2:8">
      <c r="B2495">
        <v>1537600</v>
      </c>
      <c r="D2495">
        <v>2493</v>
      </c>
      <c r="E2495" s="72">
        <f t="shared" si="77"/>
        <v>26838570.296296295</v>
      </c>
      <c r="F2495" s="71">
        <f t="shared" si="76"/>
        <v>17.454845406019963</v>
      </c>
      <c r="H2495" s="38">
        <v>26838570</v>
      </c>
    </row>
    <row r="2496" spans="2:8">
      <c r="B2496">
        <v>1537600</v>
      </c>
      <c r="D2496">
        <v>2494</v>
      </c>
      <c r="E2496" s="72">
        <f t="shared" si="77"/>
        <v>26860143.074074071</v>
      </c>
      <c r="F2496" s="71">
        <f t="shared" si="76"/>
        <v>17.468875568466487</v>
      </c>
      <c r="H2496" s="38">
        <v>26860143</v>
      </c>
    </row>
    <row r="2497" spans="2:8">
      <c r="B2497">
        <v>1537600</v>
      </c>
      <c r="D2497">
        <v>2495</v>
      </c>
      <c r="E2497" s="72">
        <f t="shared" si="77"/>
        <v>26881724.518518515</v>
      </c>
      <c r="F2497" s="71">
        <f t="shared" si="76"/>
        <v>17.482911367402782</v>
      </c>
      <c r="H2497" s="38">
        <v>26881724</v>
      </c>
    </row>
    <row r="2498" spans="2:8">
      <c r="B2498">
        <v>1537600</v>
      </c>
      <c r="D2498">
        <v>2496</v>
      </c>
      <c r="E2498" s="72">
        <f t="shared" si="77"/>
        <v>26903314.629629627</v>
      </c>
      <c r="F2498" s="71">
        <f t="shared" si="76"/>
        <v>17.49695280282884</v>
      </c>
      <c r="H2498" s="38">
        <v>26903314</v>
      </c>
    </row>
    <row r="2499" spans="2:8">
      <c r="B2499">
        <v>1537600</v>
      </c>
      <c r="D2499">
        <v>2497</v>
      </c>
      <c r="E2499" s="72">
        <f t="shared" si="77"/>
        <v>26924913.407407403</v>
      </c>
      <c r="F2499" s="71">
        <f t="shared" ref="F2499:F2562" si="78">E2499/B2498</f>
        <v>17.51099987474467</v>
      </c>
      <c r="H2499" s="38">
        <v>26924913</v>
      </c>
    </row>
    <row r="2500" spans="2:8">
      <c r="B2500">
        <v>1537600</v>
      </c>
      <c r="D2500">
        <v>2498</v>
      </c>
      <c r="E2500" s="72">
        <f t="shared" ref="E2500:E2563" si="79">40+(D2499*D2499)+(E2499/1.3)</f>
        <v>26946520.851851847</v>
      </c>
      <c r="F2500" s="71">
        <f t="shared" si="78"/>
        <v>17.525052583150266</v>
      </c>
      <c r="H2500" s="38">
        <v>26946520</v>
      </c>
    </row>
    <row r="2501" spans="2:8">
      <c r="B2501">
        <v>1537600</v>
      </c>
      <c r="D2501">
        <v>2499</v>
      </c>
      <c r="E2501" s="72">
        <f t="shared" si="79"/>
        <v>26968136.962962959</v>
      </c>
      <c r="F2501" s="71">
        <f t="shared" si="78"/>
        <v>17.539110928045631</v>
      </c>
      <c r="H2501" s="38">
        <v>26968136</v>
      </c>
    </row>
    <row r="2502" spans="2:8">
      <c r="B2502">
        <v>1537600</v>
      </c>
      <c r="D2502">
        <v>2500</v>
      </c>
      <c r="E2502" s="72">
        <f t="shared" si="79"/>
        <v>26989761.740740739</v>
      </c>
      <c r="F2502" s="71">
        <f t="shared" si="78"/>
        <v>17.553174909430762</v>
      </c>
      <c r="G2502" s="67"/>
      <c r="H2502" s="38">
        <v>26989761</v>
      </c>
    </row>
    <row r="2503" spans="2:8">
      <c r="B2503">
        <v>1537600</v>
      </c>
      <c r="D2503">
        <v>2501</v>
      </c>
      <c r="E2503" s="72">
        <f t="shared" si="79"/>
        <v>27011395.185185183</v>
      </c>
      <c r="F2503" s="71">
        <f t="shared" si="78"/>
        <v>17.567244527305661</v>
      </c>
      <c r="H2503" s="38">
        <v>27011395</v>
      </c>
    </row>
    <row r="2504" spans="2:8">
      <c r="B2504">
        <v>1537600</v>
      </c>
      <c r="D2504">
        <v>2502</v>
      </c>
      <c r="E2504" s="72">
        <f t="shared" si="79"/>
        <v>27033037.296296295</v>
      </c>
      <c r="F2504" s="71">
        <f t="shared" si="78"/>
        <v>17.581319781670327</v>
      </c>
      <c r="H2504" s="38">
        <v>27033037</v>
      </c>
    </row>
    <row r="2505" spans="2:8">
      <c r="B2505">
        <v>1537600</v>
      </c>
      <c r="D2505">
        <v>2503</v>
      </c>
      <c r="E2505" s="72">
        <f t="shared" si="79"/>
        <v>27054688.074074071</v>
      </c>
      <c r="F2505" s="71">
        <f t="shared" si="78"/>
        <v>17.595400672524761</v>
      </c>
      <c r="H2505" s="38">
        <v>27054688</v>
      </c>
    </row>
    <row r="2506" spans="2:8">
      <c r="B2506">
        <v>1537600</v>
      </c>
      <c r="D2506">
        <v>2504</v>
      </c>
      <c r="E2506" s="72">
        <f t="shared" si="79"/>
        <v>27076347.518518515</v>
      </c>
      <c r="F2506" s="71">
        <f t="shared" si="78"/>
        <v>17.609487199868962</v>
      </c>
      <c r="H2506" s="38">
        <v>27076347</v>
      </c>
    </row>
    <row r="2507" spans="2:8">
      <c r="B2507">
        <v>1537600</v>
      </c>
      <c r="D2507">
        <v>2505</v>
      </c>
      <c r="E2507" s="72">
        <f t="shared" si="79"/>
        <v>27098015.629629627</v>
      </c>
      <c r="F2507" s="71">
        <f t="shared" si="78"/>
        <v>17.62357936370293</v>
      </c>
      <c r="H2507" s="38">
        <v>27098015</v>
      </c>
    </row>
    <row r="2508" spans="2:8">
      <c r="B2508">
        <v>1537600</v>
      </c>
      <c r="D2508">
        <v>2506</v>
      </c>
      <c r="E2508" s="72">
        <f t="shared" si="79"/>
        <v>27119692.407407403</v>
      </c>
      <c r="F2508" s="71">
        <f t="shared" si="78"/>
        <v>17.637677164026666</v>
      </c>
      <c r="H2508" s="38">
        <v>27119692</v>
      </c>
    </row>
    <row r="2509" spans="2:8">
      <c r="B2509">
        <v>1537600</v>
      </c>
      <c r="D2509">
        <v>2507</v>
      </c>
      <c r="E2509" s="72">
        <f t="shared" si="79"/>
        <v>27141377.851851847</v>
      </c>
      <c r="F2509" s="71">
        <f t="shared" si="78"/>
        <v>17.651780600840173</v>
      </c>
      <c r="H2509" s="38">
        <v>27141377</v>
      </c>
    </row>
    <row r="2510" spans="2:8">
      <c r="B2510">
        <v>1537600</v>
      </c>
      <c r="D2510">
        <v>2508</v>
      </c>
      <c r="E2510" s="72">
        <f t="shared" si="79"/>
        <v>27163071.962962959</v>
      </c>
      <c r="F2510" s="71">
        <f t="shared" si="78"/>
        <v>17.665889674143443</v>
      </c>
      <c r="H2510" s="38">
        <v>27163071</v>
      </c>
    </row>
    <row r="2511" spans="2:8">
      <c r="B2511">
        <v>1537600</v>
      </c>
      <c r="D2511">
        <v>2509</v>
      </c>
      <c r="E2511" s="72">
        <f t="shared" si="79"/>
        <v>27184774.740740739</v>
      </c>
      <c r="F2511" s="71">
        <f t="shared" si="78"/>
        <v>17.680004383936485</v>
      </c>
      <c r="H2511" s="38">
        <v>27184774</v>
      </c>
    </row>
    <row r="2512" spans="2:8">
      <c r="B2512">
        <v>1537600</v>
      </c>
      <c r="D2512">
        <v>2510</v>
      </c>
      <c r="E2512" s="72">
        <f t="shared" si="79"/>
        <v>27206486.185185183</v>
      </c>
      <c r="F2512" s="71">
        <f t="shared" si="78"/>
        <v>17.69412473021929</v>
      </c>
      <c r="H2512" s="38">
        <v>27206486</v>
      </c>
    </row>
    <row r="2513" spans="2:8">
      <c r="B2513">
        <v>1537600</v>
      </c>
      <c r="D2513">
        <v>2511</v>
      </c>
      <c r="E2513" s="72">
        <f t="shared" si="79"/>
        <v>27228206.296296295</v>
      </c>
      <c r="F2513" s="71">
        <f t="shared" si="78"/>
        <v>17.708250712991866</v>
      </c>
      <c r="H2513" s="38">
        <v>27228206</v>
      </c>
    </row>
    <row r="2514" spans="2:8">
      <c r="B2514">
        <v>1537600</v>
      </c>
      <c r="D2514">
        <v>2512</v>
      </c>
      <c r="E2514" s="72">
        <f t="shared" si="79"/>
        <v>27249935.074074071</v>
      </c>
      <c r="F2514" s="71">
        <f t="shared" si="78"/>
        <v>17.72238233225421</v>
      </c>
      <c r="H2514" s="38">
        <v>27249935</v>
      </c>
    </row>
    <row r="2515" spans="2:8">
      <c r="B2515">
        <v>1537600</v>
      </c>
      <c r="D2515">
        <v>2513</v>
      </c>
      <c r="E2515" s="72">
        <f t="shared" si="79"/>
        <v>27271672.518518515</v>
      </c>
      <c r="F2515" s="71">
        <f t="shared" si="78"/>
        <v>17.736519588006317</v>
      </c>
      <c r="H2515" s="38">
        <v>27271672</v>
      </c>
    </row>
    <row r="2516" spans="2:8">
      <c r="B2516">
        <v>1537600</v>
      </c>
      <c r="D2516">
        <v>2514</v>
      </c>
      <c r="E2516" s="72">
        <f t="shared" si="79"/>
        <v>27293418.629629627</v>
      </c>
      <c r="F2516" s="71">
        <f t="shared" si="78"/>
        <v>17.750662480248195</v>
      </c>
      <c r="H2516" s="38">
        <v>27293418</v>
      </c>
    </row>
    <row r="2517" spans="2:8">
      <c r="B2517">
        <v>1537600</v>
      </c>
      <c r="D2517">
        <v>2515</v>
      </c>
      <c r="E2517" s="72">
        <f t="shared" si="79"/>
        <v>27315173.407407403</v>
      </c>
      <c r="F2517" s="71">
        <f t="shared" si="78"/>
        <v>17.764811008979841</v>
      </c>
      <c r="H2517" s="38">
        <v>27315173</v>
      </c>
    </row>
    <row r="2518" spans="2:8">
      <c r="B2518">
        <v>1537600</v>
      </c>
      <c r="D2518">
        <v>2516</v>
      </c>
      <c r="E2518" s="72">
        <f t="shared" si="79"/>
        <v>27336936.851851847</v>
      </c>
      <c r="F2518" s="71">
        <f t="shared" si="78"/>
        <v>17.778965174201254</v>
      </c>
      <c r="H2518" s="38">
        <v>27336936</v>
      </c>
    </row>
    <row r="2519" spans="2:8">
      <c r="B2519">
        <v>1537600</v>
      </c>
      <c r="D2519">
        <v>2517</v>
      </c>
      <c r="E2519" s="72">
        <f t="shared" si="79"/>
        <v>27358708.962962959</v>
      </c>
      <c r="F2519" s="71">
        <f t="shared" si="78"/>
        <v>17.793124975912434</v>
      </c>
      <c r="H2519" s="38">
        <v>27358708</v>
      </c>
    </row>
    <row r="2520" spans="2:8">
      <c r="B2520">
        <v>1537600</v>
      </c>
      <c r="D2520">
        <v>2518</v>
      </c>
      <c r="E2520" s="72">
        <f t="shared" si="79"/>
        <v>27380489.740740735</v>
      </c>
      <c r="F2520" s="71">
        <f t="shared" si="78"/>
        <v>17.807290414113382</v>
      </c>
      <c r="H2520" s="38">
        <v>27380489</v>
      </c>
    </row>
    <row r="2521" spans="2:8">
      <c r="B2521">
        <v>1537600</v>
      </c>
      <c r="D2521">
        <v>2519</v>
      </c>
      <c r="E2521" s="72">
        <f t="shared" si="79"/>
        <v>27402279.185185179</v>
      </c>
      <c r="F2521" s="71">
        <f t="shared" si="78"/>
        <v>17.821461488804097</v>
      </c>
      <c r="H2521" s="38">
        <v>27402279</v>
      </c>
    </row>
    <row r="2522" spans="2:8">
      <c r="B2522">
        <v>1537600</v>
      </c>
      <c r="D2522">
        <v>2520</v>
      </c>
      <c r="E2522" s="72">
        <f t="shared" si="79"/>
        <v>27424077.296296291</v>
      </c>
      <c r="F2522" s="71">
        <f t="shared" si="78"/>
        <v>17.835638199984579</v>
      </c>
      <c r="H2522" s="38">
        <v>27424077</v>
      </c>
    </row>
    <row r="2523" spans="2:8">
      <c r="B2523">
        <v>1537600</v>
      </c>
      <c r="D2523">
        <v>2521</v>
      </c>
      <c r="E2523" s="72">
        <f t="shared" si="79"/>
        <v>27445884.074074071</v>
      </c>
      <c r="F2523" s="71">
        <f t="shared" si="78"/>
        <v>17.849820547654833</v>
      </c>
      <c r="H2523" s="38">
        <v>27445884</v>
      </c>
    </row>
    <row r="2524" spans="2:8">
      <c r="B2524">
        <v>1537600</v>
      </c>
      <c r="D2524">
        <v>2522</v>
      </c>
      <c r="E2524" s="72">
        <f t="shared" si="79"/>
        <v>27467699.518518515</v>
      </c>
      <c r="F2524" s="71">
        <f t="shared" si="78"/>
        <v>17.86400853181485</v>
      </c>
      <c r="H2524" s="38">
        <v>27467699</v>
      </c>
    </row>
    <row r="2525" spans="2:8">
      <c r="B2525">
        <v>1537600</v>
      </c>
      <c r="D2525">
        <v>2523</v>
      </c>
      <c r="E2525" s="72">
        <f t="shared" si="79"/>
        <v>27489523.629629627</v>
      </c>
      <c r="F2525" s="71">
        <f t="shared" si="78"/>
        <v>17.878202152464638</v>
      </c>
      <c r="H2525" s="38">
        <v>27489523</v>
      </c>
    </row>
    <row r="2526" spans="2:8">
      <c r="B2526">
        <v>1537600</v>
      </c>
      <c r="D2526">
        <v>2524</v>
      </c>
      <c r="E2526" s="72">
        <f t="shared" si="79"/>
        <v>27511356.407407403</v>
      </c>
      <c r="F2526" s="71">
        <f t="shared" si="78"/>
        <v>17.89240140960419</v>
      </c>
      <c r="H2526" s="38">
        <v>27511356</v>
      </c>
    </row>
    <row r="2527" spans="2:8">
      <c r="B2527">
        <v>1537600</v>
      </c>
      <c r="D2527">
        <v>2525</v>
      </c>
      <c r="E2527" s="72">
        <f t="shared" si="79"/>
        <v>27533197.851851847</v>
      </c>
      <c r="F2527" s="71">
        <f t="shared" si="78"/>
        <v>17.906606303233513</v>
      </c>
      <c r="H2527" s="38">
        <v>27533197</v>
      </c>
    </row>
    <row r="2528" spans="2:8">
      <c r="B2528">
        <v>1537600</v>
      </c>
      <c r="D2528">
        <v>2526</v>
      </c>
      <c r="E2528" s="72">
        <f t="shared" si="79"/>
        <v>27555047.962962959</v>
      </c>
      <c r="F2528" s="71">
        <f t="shared" si="78"/>
        <v>17.9208168333526</v>
      </c>
      <c r="H2528" s="38">
        <v>27555047</v>
      </c>
    </row>
    <row r="2529" spans="2:8">
      <c r="B2529">
        <v>1537600</v>
      </c>
      <c r="D2529">
        <v>2527</v>
      </c>
      <c r="E2529" s="72">
        <f t="shared" si="79"/>
        <v>27576906.740740735</v>
      </c>
      <c r="F2529" s="71">
        <f t="shared" si="78"/>
        <v>17.935032999961457</v>
      </c>
      <c r="H2529" s="38">
        <v>27576906</v>
      </c>
    </row>
    <row r="2530" spans="2:8">
      <c r="B2530">
        <v>1537600</v>
      </c>
      <c r="D2530">
        <v>2528</v>
      </c>
      <c r="E2530" s="72">
        <f t="shared" si="79"/>
        <v>27598774.185185179</v>
      </c>
      <c r="F2530" s="71">
        <f t="shared" si="78"/>
        <v>17.949254803060079</v>
      </c>
      <c r="H2530" s="38">
        <v>27598774</v>
      </c>
    </row>
    <row r="2531" spans="2:8">
      <c r="B2531">
        <v>1537600</v>
      </c>
      <c r="D2531">
        <v>2529</v>
      </c>
      <c r="E2531" s="72">
        <f t="shared" si="79"/>
        <v>27620650.296296291</v>
      </c>
      <c r="F2531" s="71">
        <f t="shared" si="78"/>
        <v>17.963482242648471</v>
      </c>
      <c r="H2531" s="38">
        <v>27620650</v>
      </c>
    </row>
    <row r="2532" spans="2:8">
      <c r="B2532">
        <v>1537600</v>
      </c>
      <c r="D2532">
        <v>2530</v>
      </c>
      <c r="E2532" s="72">
        <f t="shared" si="79"/>
        <v>27642535.074074071</v>
      </c>
      <c r="F2532" s="71">
        <f t="shared" si="78"/>
        <v>17.977715318726634</v>
      </c>
      <c r="H2532" s="38">
        <v>27642535</v>
      </c>
    </row>
    <row r="2533" spans="2:8">
      <c r="B2533">
        <v>1537600</v>
      </c>
      <c r="D2533">
        <v>2531</v>
      </c>
      <c r="E2533" s="72">
        <f t="shared" si="79"/>
        <v>27664428.518518515</v>
      </c>
      <c r="F2533" s="71">
        <f t="shared" si="78"/>
        <v>17.991954031294561</v>
      </c>
      <c r="H2533" s="38">
        <v>27664428</v>
      </c>
    </row>
    <row r="2534" spans="2:8">
      <c r="B2534">
        <v>1537600</v>
      </c>
      <c r="D2534">
        <v>2532</v>
      </c>
      <c r="E2534" s="72">
        <f t="shared" si="79"/>
        <v>27686330.629629627</v>
      </c>
      <c r="F2534" s="71">
        <f t="shared" si="78"/>
        <v>18.006198380352256</v>
      </c>
      <c r="H2534" s="38">
        <v>27686330</v>
      </c>
    </row>
    <row r="2535" spans="2:8">
      <c r="B2535">
        <v>1537600</v>
      </c>
      <c r="D2535">
        <v>2533</v>
      </c>
      <c r="E2535" s="72">
        <f t="shared" si="79"/>
        <v>27708241.407407403</v>
      </c>
      <c r="F2535" s="71">
        <f t="shared" si="78"/>
        <v>18.020448365899714</v>
      </c>
      <c r="H2535" s="38">
        <v>27708241</v>
      </c>
    </row>
    <row r="2536" spans="2:8">
      <c r="B2536">
        <v>1537600</v>
      </c>
      <c r="D2536">
        <v>2534</v>
      </c>
      <c r="E2536" s="72">
        <f t="shared" si="79"/>
        <v>27730160.851851847</v>
      </c>
      <c r="F2536" s="71">
        <f t="shared" si="78"/>
        <v>18.034703987936947</v>
      </c>
      <c r="H2536" s="38">
        <v>27730160</v>
      </c>
    </row>
    <row r="2537" spans="2:8">
      <c r="B2537">
        <v>1537600</v>
      </c>
      <c r="D2537">
        <v>2535</v>
      </c>
      <c r="E2537" s="72">
        <f t="shared" si="79"/>
        <v>27752088.962962959</v>
      </c>
      <c r="F2537" s="71">
        <f t="shared" si="78"/>
        <v>18.048965246463943</v>
      </c>
      <c r="H2537" s="38">
        <v>27752088</v>
      </c>
    </row>
    <row r="2538" spans="2:8">
      <c r="B2538">
        <v>1537600</v>
      </c>
      <c r="D2538">
        <v>2536</v>
      </c>
      <c r="E2538" s="72">
        <f t="shared" si="79"/>
        <v>27774025.740740735</v>
      </c>
      <c r="F2538" s="71">
        <f t="shared" si="78"/>
        <v>18.063232141480707</v>
      </c>
      <c r="H2538" s="38">
        <v>27774025</v>
      </c>
    </row>
    <row r="2539" spans="2:8">
      <c r="B2539">
        <v>1537600</v>
      </c>
      <c r="D2539">
        <v>2537</v>
      </c>
      <c r="E2539" s="72">
        <f t="shared" si="79"/>
        <v>27795971.185185179</v>
      </c>
      <c r="F2539" s="71">
        <f t="shared" si="78"/>
        <v>18.077504672987239</v>
      </c>
      <c r="H2539" s="38">
        <v>27795971</v>
      </c>
    </row>
    <row r="2540" spans="2:8">
      <c r="B2540">
        <v>1537600</v>
      </c>
      <c r="D2540">
        <v>2538</v>
      </c>
      <c r="E2540" s="72">
        <f t="shared" si="79"/>
        <v>27817925.296296291</v>
      </c>
      <c r="F2540" s="71">
        <f t="shared" si="78"/>
        <v>18.091782840983541</v>
      </c>
      <c r="H2540" s="38">
        <v>27817925</v>
      </c>
    </row>
    <row r="2541" spans="2:8">
      <c r="B2541">
        <v>1537600</v>
      </c>
      <c r="D2541">
        <v>2539</v>
      </c>
      <c r="E2541" s="72">
        <f t="shared" si="79"/>
        <v>27839888.074074071</v>
      </c>
      <c r="F2541" s="71">
        <f t="shared" si="78"/>
        <v>18.10606664546961</v>
      </c>
      <c r="H2541" s="38">
        <v>27839888</v>
      </c>
    </row>
    <row r="2542" spans="2:8">
      <c r="B2542">
        <v>1537600</v>
      </c>
      <c r="D2542">
        <v>2540</v>
      </c>
      <c r="E2542" s="72">
        <f t="shared" si="79"/>
        <v>27861859.518518515</v>
      </c>
      <c r="F2542" s="71">
        <f t="shared" si="78"/>
        <v>18.120356086445444</v>
      </c>
      <c r="G2542" s="67"/>
      <c r="H2542" s="38">
        <v>27861859</v>
      </c>
    </row>
    <row r="2543" spans="2:8">
      <c r="B2543">
        <v>1537600</v>
      </c>
      <c r="D2543">
        <v>2541</v>
      </c>
      <c r="E2543" s="72">
        <f t="shared" si="79"/>
        <v>27883839.629629627</v>
      </c>
      <c r="F2543" s="71">
        <f t="shared" si="78"/>
        <v>18.134651163911048</v>
      </c>
      <c r="H2543" s="38">
        <v>27883839</v>
      </c>
    </row>
    <row r="2544" spans="2:8">
      <c r="B2544">
        <v>1537600</v>
      </c>
      <c r="D2544">
        <v>2542</v>
      </c>
      <c r="E2544" s="72">
        <f t="shared" si="79"/>
        <v>27905828.407407403</v>
      </c>
      <c r="F2544" s="71">
        <f t="shared" si="78"/>
        <v>18.148951877866416</v>
      </c>
      <c r="H2544" s="38">
        <v>27905828</v>
      </c>
    </row>
    <row r="2545" spans="2:8">
      <c r="B2545">
        <v>1537600</v>
      </c>
      <c r="D2545">
        <v>2543</v>
      </c>
      <c r="E2545" s="72">
        <f t="shared" si="79"/>
        <v>27927825.851851847</v>
      </c>
      <c r="F2545" s="71">
        <f t="shared" si="78"/>
        <v>18.163258228311555</v>
      </c>
      <c r="H2545" s="38">
        <v>27927825</v>
      </c>
    </row>
    <row r="2546" spans="2:8">
      <c r="B2546">
        <v>1537600</v>
      </c>
      <c r="D2546">
        <v>2544</v>
      </c>
      <c r="E2546" s="72">
        <f t="shared" si="79"/>
        <v>27949831.962962959</v>
      </c>
      <c r="F2546" s="71">
        <f t="shared" si="78"/>
        <v>18.177570215246462</v>
      </c>
      <c r="H2546" s="38">
        <v>27949831</v>
      </c>
    </row>
    <row r="2547" spans="2:8">
      <c r="B2547">
        <v>1537600</v>
      </c>
      <c r="D2547">
        <v>2545</v>
      </c>
      <c r="E2547" s="72">
        <f t="shared" si="79"/>
        <v>27971846.740740735</v>
      </c>
      <c r="F2547" s="71">
        <f t="shared" si="78"/>
        <v>18.191887838671132</v>
      </c>
      <c r="H2547" s="38">
        <v>27971846</v>
      </c>
    </row>
    <row r="2548" spans="2:8">
      <c r="B2548">
        <v>1537600</v>
      </c>
      <c r="D2548">
        <v>2546</v>
      </c>
      <c r="E2548" s="72">
        <f t="shared" si="79"/>
        <v>27993870.185185179</v>
      </c>
      <c r="F2548" s="71">
        <f t="shared" si="78"/>
        <v>18.206211098585573</v>
      </c>
      <c r="H2548" s="38">
        <v>27993870</v>
      </c>
    </row>
    <row r="2549" spans="2:8">
      <c r="B2549">
        <v>1537600</v>
      </c>
      <c r="D2549">
        <v>2547</v>
      </c>
      <c r="E2549" s="72">
        <f t="shared" si="79"/>
        <v>28015902.296296291</v>
      </c>
      <c r="F2549" s="71">
        <f t="shared" si="78"/>
        <v>18.220539994989782</v>
      </c>
      <c r="H2549" s="38">
        <v>28015902</v>
      </c>
    </row>
    <row r="2550" spans="2:8">
      <c r="B2550">
        <v>1537600</v>
      </c>
      <c r="D2550">
        <v>2548</v>
      </c>
      <c r="E2550" s="72">
        <f t="shared" si="79"/>
        <v>28037943.074074071</v>
      </c>
      <c r="F2550" s="71">
        <f t="shared" si="78"/>
        <v>18.234874527883761</v>
      </c>
      <c r="H2550" s="38">
        <v>28037943</v>
      </c>
    </row>
    <row r="2551" spans="2:8">
      <c r="B2551">
        <v>1537600</v>
      </c>
      <c r="D2551">
        <v>2549</v>
      </c>
      <c r="E2551" s="72">
        <f t="shared" si="79"/>
        <v>28059992.518518515</v>
      </c>
      <c r="F2551" s="71">
        <f t="shared" si="78"/>
        <v>18.249214697267504</v>
      </c>
      <c r="H2551" s="38">
        <v>28059992</v>
      </c>
    </row>
    <row r="2552" spans="2:8">
      <c r="B2552">
        <v>1537600</v>
      </c>
      <c r="D2552">
        <v>2550</v>
      </c>
      <c r="E2552" s="72">
        <f t="shared" si="79"/>
        <v>28082050.629629627</v>
      </c>
      <c r="F2552" s="71">
        <f t="shared" si="78"/>
        <v>18.263560503141015</v>
      </c>
      <c r="H2552" s="38">
        <v>28082050</v>
      </c>
    </row>
    <row r="2553" spans="2:8">
      <c r="B2553">
        <v>1537600</v>
      </c>
      <c r="D2553">
        <v>2551</v>
      </c>
      <c r="E2553" s="72">
        <f t="shared" si="79"/>
        <v>28104117.407407403</v>
      </c>
      <c r="F2553" s="71">
        <f t="shared" si="78"/>
        <v>18.277911945504293</v>
      </c>
      <c r="H2553" s="38">
        <v>28104117</v>
      </c>
    </row>
    <row r="2554" spans="2:8">
      <c r="B2554">
        <v>1537600</v>
      </c>
      <c r="D2554">
        <v>2552</v>
      </c>
      <c r="E2554" s="72">
        <f t="shared" si="79"/>
        <v>28126192.851851847</v>
      </c>
      <c r="F2554" s="71">
        <f t="shared" si="78"/>
        <v>18.292269024357342</v>
      </c>
      <c r="H2554" s="38">
        <v>28126192</v>
      </c>
    </row>
    <row r="2555" spans="2:8">
      <c r="B2555">
        <v>1537600</v>
      </c>
      <c r="D2555">
        <v>2553</v>
      </c>
      <c r="E2555" s="72">
        <f t="shared" si="79"/>
        <v>28148276.962962959</v>
      </c>
      <c r="F2555" s="71">
        <f t="shared" si="78"/>
        <v>18.306631739700155</v>
      </c>
      <c r="H2555" s="38">
        <v>28148276</v>
      </c>
    </row>
    <row r="2556" spans="2:8">
      <c r="B2556">
        <v>1537600</v>
      </c>
      <c r="D2556">
        <v>2554</v>
      </c>
      <c r="E2556" s="72">
        <f t="shared" si="79"/>
        <v>28170369.740740735</v>
      </c>
      <c r="F2556" s="71">
        <f t="shared" si="78"/>
        <v>18.321000091532735</v>
      </c>
      <c r="H2556" s="38">
        <v>28170369</v>
      </c>
    </row>
    <row r="2557" spans="2:8">
      <c r="B2557">
        <v>1537600</v>
      </c>
      <c r="D2557">
        <v>2555</v>
      </c>
      <c r="E2557" s="72">
        <f t="shared" si="79"/>
        <v>28192471.185185179</v>
      </c>
      <c r="F2557" s="71">
        <f t="shared" si="78"/>
        <v>18.335374079855086</v>
      </c>
      <c r="H2557" s="38">
        <v>28192471</v>
      </c>
    </row>
    <row r="2558" spans="2:8">
      <c r="B2558">
        <v>1537600</v>
      </c>
      <c r="D2558">
        <v>2556</v>
      </c>
      <c r="E2558" s="72">
        <f t="shared" si="79"/>
        <v>28214581.296296291</v>
      </c>
      <c r="F2558" s="71">
        <f t="shared" si="78"/>
        <v>18.349753704667204</v>
      </c>
      <c r="H2558" s="38">
        <v>28214581</v>
      </c>
    </row>
    <row r="2559" spans="2:8">
      <c r="B2559">
        <v>1537600</v>
      </c>
      <c r="D2559">
        <v>2557</v>
      </c>
      <c r="E2559" s="72">
        <f t="shared" si="79"/>
        <v>28236700.074074071</v>
      </c>
      <c r="F2559" s="71">
        <f t="shared" si="78"/>
        <v>18.36413896596909</v>
      </c>
      <c r="H2559" s="38">
        <v>28236700</v>
      </c>
    </row>
    <row r="2560" spans="2:8">
      <c r="B2560">
        <v>1537600</v>
      </c>
      <c r="D2560">
        <v>2558</v>
      </c>
      <c r="E2560" s="72">
        <f t="shared" si="79"/>
        <v>28258827.518518515</v>
      </c>
      <c r="F2560" s="71">
        <f t="shared" si="78"/>
        <v>18.37852986376074</v>
      </c>
      <c r="H2560" s="38">
        <v>28258827</v>
      </c>
    </row>
    <row r="2561" spans="2:8">
      <c r="B2561">
        <v>1537600</v>
      </c>
      <c r="D2561">
        <v>2559</v>
      </c>
      <c r="E2561" s="72">
        <f t="shared" si="79"/>
        <v>28280963.629629627</v>
      </c>
      <c r="F2561" s="71">
        <f t="shared" si="78"/>
        <v>18.39292639804216</v>
      </c>
      <c r="H2561" s="38">
        <v>28280963</v>
      </c>
    </row>
    <row r="2562" spans="2:8">
      <c r="B2562">
        <v>1537600</v>
      </c>
      <c r="D2562">
        <v>2560</v>
      </c>
      <c r="E2562" s="72">
        <f t="shared" si="79"/>
        <v>28303108.407407403</v>
      </c>
      <c r="F2562" s="71">
        <f t="shared" si="78"/>
        <v>18.407328568813348</v>
      </c>
      <c r="H2562" s="38">
        <v>28303108</v>
      </c>
    </row>
    <row r="2563" spans="2:8">
      <c r="B2563">
        <v>1537600</v>
      </c>
      <c r="D2563">
        <v>2561</v>
      </c>
      <c r="E2563" s="72">
        <f t="shared" si="79"/>
        <v>28325261.851851847</v>
      </c>
      <c r="F2563" s="71">
        <f t="shared" ref="F2563:F2626" si="80">E2563/B2562</f>
        <v>18.421736376074303</v>
      </c>
      <c r="H2563" s="38">
        <v>28325261</v>
      </c>
    </row>
    <row r="2564" spans="2:8">
      <c r="B2564">
        <v>1537600</v>
      </c>
      <c r="D2564">
        <v>2562</v>
      </c>
      <c r="E2564" s="72">
        <f t="shared" ref="E2564:E2627" si="81">40+(D2563*D2563)+(E2563/1.3)</f>
        <v>28347423.962962959</v>
      </c>
      <c r="F2564" s="71">
        <f t="shared" si="80"/>
        <v>18.436149819825026</v>
      </c>
      <c r="H2564" s="38">
        <v>28347423</v>
      </c>
    </row>
    <row r="2565" spans="2:8">
      <c r="B2565">
        <v>1537600</v>
      </c>
      <c r="D2565">
        <v>2563</v>
      </c>
      <c r="E2565" s="72">
        <f t="shared" si="81"/>
        <v>28369594.740740735</v>
      </c>
      <c r="F2565" s="71">
        <f t="shared" si="80"/>
        <v>18.450568900065516</v>
      </c>
      <c r="H2565" s="38">
        <v>28369594</v>
      </c>
    </row>
    <row r="2566" spans="2:8">
      <c r="B2566">
        <v>1537600</v>
      </c>
      <c r="D2566">
        <v>2564</v>
      </c>
      <c r="E2566" s="72">
        <f t="shared" si="81"/>
        <v>28391774.185185179</v>
      </c>
      <c r="F2566" s="71">
        <f t="shared" si="80"/>
        <v>18.464993616795773</v>
      </c>
      <c r="H2566" s="38">
        <v>28391774</v>
      </c>
    </row>
    <row r="2567" spans="2:8">
      <c r="B2567">
        <v>1537600</v>
      </c>
      <c r="D2567">
        <v>2565</v>
      </c>
      <c r="E2567" s="72">
        <f t="shared" si="81"/>
        <v>28413962.296296291</v>
      </c>
      <c r="F2567" s="71">
        <f t="shared" si="80"/>
        <v>18.479423970015798</v>
      </c>
      <c r="H2567" s="38">
        <v>28413962</v>
      </c>
    </row>
    <row r="2568" spans="2:8">
      <c r="B2568">
        <v>1537600</v>
      </c>
      <c r="D2568">
        <v>2566</v>
      </c>
      <c r="E2568" s="72">
        <f t="shared" si="81"/>
        <v>28436159.074074071</v>
      </c>
      <c r="F2568" s="71">
        <f t="shared" si="80"/>
        <v>18.493859959725594</v>
      </c>
      <c r="H2568" s="38">
        <v>28436159</v>
      </c>
    </row>
    <row r="2569" spans="2:8">
      <c r="B2569">
        <v>1537600</v>
      </c>
      <c r="D2569">
        <v>2567</v>
      </c>
      <c r="E2569" s="72">
        <f t="shared" si="81"/>
        <v>28458364.518518515</v>
      </c>
      <c r="F2569" s="71">
        <f t="shared" si="80"/>
        <v>18.508301585925153</v>
      </c>
      <c r="H2569" s="38">
        <v>28458364</v>
      </c>
    </row>
    <row r="2570" spans="2:8">
      <c r="B2570">
        <v>1537600</v>
      </c>
      <c r="D2570">
        <v>2568</v>
      </c>
      <c r="E2570" s="72">
        <f t="shared" si="81"/>
        <v>28480578.629629627</v>
      </c>
      <c r="F2570" s="71">
        <f t="shared" si="80"/>
        <v>18.52274884861448</v>
      </c>
      <c r="H2570" s="38">
        <v>28480578</v>
      </c>
    </row>
    <row r="2571" spans="2:8">
      <c r="B2571">
        <v>1537600</v>
      </c>
      <c r="D2571">
        <v>2569</v>
      </c>
      <c r="E2571" s="72">
        <f t="shared" si="81"/>
        <v>28502801.407407403</v>
      </c>
      <c r="F2571" s="71">
        <f t="shared" si="80"/>
        <v>18.537201747793578</v>
      </c>
      <c r="H2571" s="38">
        <v>28502801</v>
      </c>
    </row>
    <row r="2572" spans="2:8">
      <c r="B2572">
        <v>1537600</v>
      </c>
      <c r="D2572">
        <v>2570</v>
      </c>
      <c r="E2572" s="72">
        <f t="shared" si="81"/>
        <v>28525032.851851847</v>
      </c>
      <c r="F2572" s="71">
        <f t="shared" si="80"/>
        <v>18.551660283462439</v>
      </c>
      <c r="H2572" s="38">
        <v>28525032</v>
      </c>
    </row>
    <row r="2573" spans="2:8">
      <c r="B2573">
        <v>1537600</v>
      </c>
      <c r="D2573">
        <v>2571</v>
      </c>
      <c r="E2573" s="72">
        <f t="shared" si="81"/>
        <v>28547272.962962959</v>
      </c>
      <c r="F2573" s="71">
        <f t="shared" si="80"/>
        <v>18.566124455621072</v>
      </c>
      <c r="H2573" s="38">
        <v>28547272</v>
      </c>
    </row>
    <row r="2574" spans="2:8">
      <c r="B2574">
        <v>1537600</v>
      </c>
      <c r="D2574">
        <v>2572</v>
      </c>
      <c r="E2574" s="72">
        <f t="shared" si="81"/>
        <v>28569521.740740735</v>
      </c>
      <c r="F2574" s="71">
        <f t="shared" si="80"/>
        <v>18.580594264269468</v>
      </c>
      <c r="H2574" s="38">
        <v>28569521</v>
      </c>
    </row>
    <row r="2575" spans="2:8">
      <c r="B2575">
        <v>1537600</v>
      </c>
      <c r="D2575">
        <v>2573</v>
      </c>
      <c r="E2575" s="72">
        <f t="shared" si="81"/>
        <v>28591779.185185179</v>
      </c>
      <c r="F2575" s="71">
        <f t="shared" si="80"/>
        <v>18.595069709407635</v>
      </c>
      <c r="H2575" s="38">
        <v>28591779</v>
      </c>
    </row>
    <row r="2576" spans="2:8">
      <c r="B2576">
        <v>1537600</v>
      </c>
      <c r="D2576">
        <v>2574</v>
      </c>
      <c r="E2576" s="72">
        <f t="shared" si="81"/>
        <v>28614045.296296291</v>
      </c>
      <c r="F2576" s="71">
        <f t="shared" si="80"/>
        <v>18.60955079103557</v>
      </c>
      <c r="H2576" s="38">
        <v>28614045</v>
      </c>
    </row>
    <row r="2577" spans="2:8">
      <c r="B2577">
        <v>1537600</v>
      </c>
      <c r="D2577">
        <v>2575</v>
      </c>
      <c r="E2577" s="72">
        <f t="shared" si="81"/>
        <v>28636320.074074071</v>
      </c>
      <c r="F2577" s="71">
        <f t="shared" si="80"/>
        <v>18.624037509153272</v>
      </c>
      <c r="H2577" s="38">
        <v>28636320</v>
      </c>
    </row>
    <row r="2578" spans="2:8">
      <c r="B2578">
        <v>1537600</v>
      </c>
      <c r="D2578">
        <v>2576</v>
      </c>
      <c r="E2578" s="72">
        <f t="shared" si="81"/>
        <v>28658603.518518515</v>
      </c>
      <c r="F2578" s="71">
        <f t="shared" si="80"/>
        <v>18.638529863760741</v>
      </c>
      <c r="H2578" s="38">
        <v>28658603</v>
      </c>
    </row>
    <row r="2579" spans="2:8">
      <c r="B2579">
        <v>1537600</v>
      </c>
      <c r="D2579">
        <v>2577</v>
      </c>
      <c r="E2579" s="72">
        <f t="shared" si="81"/>
        <v>28680895.629629627</v>
      </c>
      <c r="F2579" s="71">
        <f t="shared" si="80"/>
        <v>18.653027854857978</v>
      </c>
      <c r="H2579" s="38">
        <v>28680895</v>
      </c>
    </row>
    <row r="2580" spans="2:8">
      <c r="B2580">
        <v>1537600</v>
      </c>
      <c r="D2580">
        <v>2578</v>
      </c>
      <c r="E2580" s="72">
        <f t="shared" si="81"/>
        <v>28703196.407407403</v>
      </c>
      <c r="F2580" s="71">
        <f t="shared" si="80"/>
        <v>18.667531482444982</v>
      </c>
      <c r="H2580" s="38">
        <v>28703196</v>
      </c>
    </row>
    <row r="2581" spans="2:8">
      <c r="B2581">
        <v>1537600</v>
      </c>
      <c r="D2581">
        <v>2579</v>
      </c>
      <c r="E2581" s="72">
        <f t="shared" si="81"/>
        <v>28725505.851851847</v>
      </c>
      <c r="F2581" s="71">
        <f t="shared" si="80"/>
        <v>18.682040746521754</v>
      </c>
      <c r="H2581" s="38">
        <v>28725505</v>
      </c>
    </row>
    <row r="2582" spans="2:8">
      <c r="B2582">
        <v>1537600</v>
      </c>
      <c r="D2582">
        <v>2580</v>
      </c>
      <c r="E2582" s="72">
        <f t="shared" si="81"/>
        <v>28747823.962962959</v>
      </c>
      <c r="F2582" s="71">
        <f t="shared" si="80"/>
        <v>18.696555647088292</v>
      </c>
      <c r="G2582" s="67"/>
      <c r="H2582" s="38">
        <v>28747823</v>
      </c>
    </row>
    <row r="2583" spans="2:8">
      <c r="B2583">
        <v>1537600</v>
      </c>
      <c r="D2583">
        <v>2581</v>
      </c>
      <c r="E2583" s="72">
        <f t="shared" si="81"/>
        <v>28770150.740740735</v>
      </c>
      <c r="F2583" s="71">
        <f t="shared" si="80"/>
        <v>18.711076184144598</v>
      </c>
      <c r="H2583" s="38">
        <v>28770150</v>
      </c>
    </row>
    <row r="2584" spans="2:8">
      <c r="B2584">
        <v>1537600</v>
      </c>
      <c r="D2584">
        <v>2582</v>
      </c>
      <c r="E2584" s="72">
        <f t="shared" si="81"/>
        <v>28792486.185185179</v>
      </c>
      <c r="F2584" s="71">
        <f t="shared" si="80"/>
        <v>18.725602357690672</v>
      </c>
      <c r="H2584" s="38">
        <v>28792486</v>
      </c>
    </row>
    <row r="2585" spans="2:8">
      <c r="B2585">
        <v>1537600</v>
      </c>
      <c r="D2585">
        <v>2583</v>
      </c>
      <c r="E2585" s="72">
        <f t="shared" si="81"/>
        <v>28814830.296296291</v>
      </c>
      <c r="F2585" s="71">
        <f t="shared" si="80"/>
        <v>18.740134167726517</v>
      </c>
      <c r="H2585" s="38">
        <v>28814830</v>
      </c>
    </row>
    <row r="2586" spans="2:8">
      <c r="B2586">
        <v>1537600</v>
      </c>
      <c r="D2586">
        <v>2584</v>
      </c>
      <c r="E2586" s="72">
        <f t="shared" si="81"/>
        <v>28837183.074074071</v>
      </c>
      <c r="F2586" s="71">
        <f t="shared" si="80"/>
        <v>18.754671614252128</v>
      </c>
      <c r="H2586" s="38">
        <v>28837183</v>
      </c>
    </row>
    <row r="2587" spans="2:8">
      <c r="B2587">
        <v>1537600</v>
      </c>
      <c r="D2587">
        <v>2585</v>
      </c>
      <c r="E2587" s="72">
        <f t="shared" si="81"/>
        <v>28859544.518518515</v>
      </c>
      <c r="F2587" s="71">
        <f t="shared" si="80"/>
        <v>18.769214697267504</v>
      </c>
      <c r="H2587" s="38">
        <v>28859544</v>
      </c>
    </row>
    <row r="2588" spans="2:8">
      <c r="B2588">
        <v>1537600</v>
      </c>
      <c r="D2588">
        <v>2586</v>
      </c>
      <c r="E2588" s="72">
        <f t="shared" si="81"/>
        <v>28881914.629629627</v>
      </c>
      <c r="F2588" s="71">
        <f t="shared" si="80"/>
        <v>18.783763416772651</v>
      </c>
      <c r="H2588" s="38">
        <v>28881914</v>
      </c>
    </row>
    <row r="2589" spans="2:8">
      <c r="B2589">
        <v>1537600</v>
      </c>
      <c r="D2589">
        <v>2587</v>
      </c>
      <c r="E2589" s="72">
        <f t="shared" si="81"/>
        <v>28904293.407407403</v>
      </c>
      <c r="F2589" s="71">
        <f t="shared" si="80"/>
        <v>18.798317772767561</v>
      </c>
      <c r="H2589" s="38">
        <v>28904293</v>
      </c>
    </row>
    <row r="2590" spans="2:8">
      <c r="B2590">
        <v>1537600</v>
      </c>
      <c r="D2590">
        <v>2588</v>
      </c>
      <c r="E2590" s="72">
        <f t="shared" si="81"/>
        <v>28926680.851851847</v>
      </c>
      <c r="F2590" s="71">
        <f t="shared" si="80"/>
        <v>18.812877765252242</v>
      </c>
      <c r="H2590" s="38">
        <v>28926680</v>
      </c>
    </row>
    <row r="2591" spans="2:8">
      <c r="B2591">
        <v>1537600</v>
      </c>
      <c r="D2591">
        <v>2589</v>
      </c>
      <c r="E2591" s="72">
        <f t="shared" si="81"/>
        <v>28949076.962962959</v>
      </c>
      <c r="F2591" s="71">
        <f t="shared" si="80"/>
        <v>18.827443394226691</v>
      </c>
      <c r="H2591" s="38">
        <v>28949076</v>
      </c>
    </row>
    <row r="2592" spans="2:8">
      <c r="B2592">
        <v>1537600</v>
      </c>
      <c r="D2592">
        <v>2590</v>
      </c>
      <c r="E2592" s="72">
        <f t="shared" si="81"/>
        <v>28971481.740740735</v>
      </c>
      <c r="F2592" s="71">
        <f t="shared" si="80"/>
        <v>18.842014659690903</v>
      </c>
      <c r="H2592" s="38">
        <v>28971481</v>
      </c>
    </row>
    <row r="2593" spans="2:8">
      <c r="B2593">
        <v>1537600</v>
      </c>
      <c r="D2593">
        <v>2591</v>
      </c>
      <c r="E2593" s="72">
        <f t="shared" si="81"/>
        <v>28993895.185185179</v>
      </c>
      <c r="F2593" s="71">
        <f t="shared" si="80"/>
        <v>18.856591561644887</v>
      </c>
      <c r="H2593" s="38">
        <v>28993895</v>
      </c>
    </row>
    <row r="2594" spans="2:8">
      <c r="B2594">
        <v>1537600</v>
      </c>
      <c r="D2594">
        <v>2592</v>
      </c>
      <c r="E2594" s="72">
        <f t="shared" si="81"/>
        <v>29016317.296296291</v>
      </c>
      <c r="F2594" s="71">
        <f t="shared" si="80"/>
        <v>18.871174100088638</v>
      </c>
      <c r="H2594" s="38">
        <v>29016317</v>
      </c>
    </row>
    <row r="2595" spans="2:8">
      <c r="B2595">
        <v>1537600</v>
      </c>
      <c r="D2595">
        <v>2593</v>
      </c>
      <c r="E2595" s="72">
        <f t="shared" si="81"/>
        <v>29038748.074074071</v>
      </c>
      <c r="F2595" s="71">
        <f t="shared" si="80"/>
        <v>18.885762275022159</v>
      </c>
      <c r="H2595" s="38">
        <v>29038748</v>
      </c>
    </row>
    <row r="2596" spans="2:8">
      <c r="B2596">
        <v>1537600</v>
      </c>
      <c r="D2596">
        <v>2594</v>
      </c>
      <c r="E2596" s="72">
        <f t="shared" si="81"/>
        <v>29061187.518518515</v>
      </c>
      <c r="F2596" s="71">
        <f t="shared" si="80"/>
        <v>18.900356086445445</v>
      </c>
      <c r="H2596" s="38">
        <v>29061187</v>
      </c>
    </row>
    <row r="2597" spans="2:8">
      <c r="B2597">
        <v>1537600</v>
      </c>
      <c r="D2597">
        <v>2595</v>
      </c>
      <c r="E2597" s="72">
        <f t="shared" si="81"/>
        <v>29083635.629629627</v>
      </c>
      <c r="F2597" s="71">
        <f t="shared" si="80"/>
        <v>18.914955534358498</v>
      </c>
      <c r="H2597" s="38">
        <v>29083635</v>
      </c>
    </row>
    <row r="2598" spans="2:8">
      <c r="B2598">
        <v>1537600</v>
      </c>
      <c r="D2598">
        <v>2596</v>
      </c>
      <c r="E2598" s="72">
        <f t="shared" si="81"/>
        <v>29106092.407407403</v>
      </c>
      <c r="F2598" s="71">
        <f t="shared" si="80"/>
        <v>18.929560618761318</v>
      </c>
      <c r="H2598" s="38">
        <v>29106092</v>
      </c>
    </row>
    <row r="2599" spans="2:8">
      <c r="B2599">
        <v>1537600</v>
      </c>
      <c r="D2599">
        <v>2597</v>
      </c>
      <c r="E2599" s="72">
        <f t="shared" si="81"/>
        <v>29128557.851851847</v>
      </c>
      <c r="F2599" s="71">
        <f t="shared" si="80"/>
        <v>18.944171339653906</v>
      </c>
      <c r="H2599" s="38">
        <v>29128557</v>
      </c>
    </row>
    <row r="2600" spans="2:8">
      <c r="B2600">
        <v>1537600</v>
      </c>
      <c r="D2600">
        <v>2598</v>
      </c>
      <c r="E2600" s="72">
        <f t="shared" si="81"/>
        <v>29151031.962962959</v>
      </c>
      <c r="F2600" s="71">
        <f t="shared" si="80"/>
        <v>18.958787697036264</v>
      </c>
      <c r="H2600" s="38">
        <v>29151031</v>
      </c>
    </row>
    <row r="2601" spans="2:8">
      <c r="B2601">
        <v>1537600</v>
      </c>
      <c r="D2601">
        <v>2599</v>
      </c>
      <c r="E2601" s="72">
        <f t="shared" si="81"/>
        <v>29173514.740740735</v>
      </c>
      <c r="F2601" s="71">
        <f t="shared" si="80"/>
        <v>18.973409690908387</v>
      </c>
      <c r="H2601" s="38">
        <v>29173514</v>
      </c>
    </row>
    <row r="2602" spans="2:8">
      <c r="B2602">
        <v>1537600</v>
      </c>
      <c r="D2602">
        <v>2600</v>
      </c>
      <c r="E2602" s="72">
        <f t="shared" si="81"/>
        <v>29196006.185185179</v>
      </c>
      <c r="F2602" s="71">
        <f t="shared" si="80"/>
        <v>18.988037321270276</v>
      </c>
      <c r="H2602" s="38">
        <v>29196006</v>
      </c>
    </row>
    <row r="2603" spans="2:8">
      <c r="B2603">
        <v>1537600</v>
      </c>
      <c r="D2603">
        <v>2601</v>
      </c>
      <c r="E2603" s="72">
        <f t="shared" si="81"/>
        <v>29218506.296296291</v>
      </c>
      <c r="F2603" s="71">
        <f t="shared" si="80"/>
        <v>19.002670588121937</v>
      </c>
      <c r="H2603" s="38">
        <v>29218506</v>
      </c>
    </row>
    <row r="2604" spans="2:8">
      <c r="B2604">
        <v>1537600</v>
      </c>
      <c r="D2604">
        <v>2602</v>
      </c>
      <c r="E2604" s="72">
        <f t="shared" si="81"/>
        <v>29241015.074074071</v>
      </c>
      <c r="F2604" s="71">
        <f t="shared" si="80"/>
        <v>19.017309491463365</v>
      </c>
      <c r="H2604" s="38">
        <v>29241015</v>
      </c>
    </row>
    <row r="2605" spans="2:8">
      <c r="B2605">
        <v>1537600</v>
      </c>
      <c r="D2605">
        <v>2603</v>
      </c>
      <c r="E2605" s="72">
        <f t="shared" si="81"/>
        <v>29263532.518518515</v>
      </c>
      <c r="F2605" s="71">
        <f t="shared" si="80"/>
        <v>19.031954031294561</v>
      </c>
      <c r="H2605" s="38">
        <v>29263532</v>
      </c>
    </row>
    <row r="2606" spans="2:8">
      <c r="B2606">
        <v>1537600</v>
      </c>
      <c r="D2606">
        <v>2604</v>
      </c>
      <c r="E2606" s="72">
        <f t="shared" si="81"/>
        <v>29286058.629629627</v>
      </c>
      <c r="F2606" s="71">
        <f t="shared" si="80"/>
        <v>19.046604207615523</v>
      </c>
      <c r="H2606" s="38">
        <v>29286058</v>
      </c>
    </row>
    <row r="2607" spans="2:8">
      <c r="B2607">
        <v>1537600</v>
      </c>
      <c r="D2607">
        <v>2605</v>
      </c>
      <c r="E2607" s="72">
        <f t="shared" si="81"/>
        <v>29308593.407407403</v>
      </c>
      <c r="F2607" s="71">
        <f t="shared" si="80"/>
        <v>19.06126002042625</v>
      </c>
      <c r="H2607" s="38">
        <v>29308593</v>
      </c>
    </row>
    <row r="2608" spans="2:8">
      <c r="B2608">
        <v>1537600</v>
      </c>
      <c r="D2608">
        <v>2606</v>
      </c>
      <c r="E2608" s="72">
        <f t="shared" si="81"/>
        <v>29331136.851851847</v>
      </c>
      <c r="F2608" s="71">
        <f t="shared" si="80"/>
        <v>19.075921469726747</v>
      </c>
      <c r="H2608" s="38">
        <v>29331136</v>
      </c>
    </row>
    <row r="2609" spans="2:8">
      <c r="B2609">
        <v>1537600</v>
      </c>
      <c r="D2609">
        <v>2607</v>
      </c>
      <c r="E2609" s="72">
        <f t="shared" si="81"/>
        <v>29353688.962962959</v>
      </c>
      <c r="F2609" s="71">
        <f t="shared" si="80"/>
        <v>19.090588555517012</v>
      </c>
      <c r="H2609" s="38">
        <v>29353688</v>
      </c>
    </row>
    <row r="2610" spans="2:8">
      <c r="B2610">
        <v>1537600</v>
      </c>
      <c r="D2610">
        <v>2608</v>
      </c>
      <c r="E2610" s="72">
        <f t="shared" si="81"/>
        <v>29376249.740740735</v>
      </c>
      <c r="F2610" s="71">
        <f t="shared" si="80"/>
        <v>19.105261277797045</v>
      </c>
      <c r="H2610" s="38">
        <v>29376249</v>
      </c>
    </row>
    <row r="2611" spans="2:8">
      <c r="B2611">
        <v>1537600</v>
      </c>
      <c r="D2611">
        <v>2609</v>
      </c>
      <c r="E2611" s="72">
        <f t="shared" si="81"/>
        <v>29398819.185185179</v>
      </c>
      <c r="F2611" s="71">
        <f t="shared" si="80"/>
        <v>19.119939636566844</v>
      </c>
      <c r="H2611" s="38">
        <v>29398819</v>
      </c>
    </row>
    <row r="2612" spans="2:8">
      <c r="B2612">
        <v>1537600</v>
      </c>
      <c r="D2612">
        <v>2610</v>
      </c>
      <c r="E2612" s="72">
        <f t="shared" si="81"/>
        <v>29421397.296296291</v>
      </c>
      <c r="F2612" s="71">
        <f t="shared" si="80"/>
        <v>19.134623631826411</v>
      </c>
      <c r="H2612" s="38">
        <v>29421397</v>
      </c>
    </row>
    <row r="2613" spans="2:8">
      <c r="B2613">
        <v>1537600</v>
      </c>
      <c r="D2613">
        <v>2611</v>
      </c>
      <c r="E2613" s="72">
        <f t="shared" si="81"/>
        <v>29443984.074074071</v>
      </c>
      <c r="F2613" s="71">
        <f t="shared" si="80"/>
        <v>19.149313263575749</v>
      </c>
      <c r="H2613" s="38">
        <v>29443984</v>
      </c>
    </row>
    <row r="2614" spans="2:8">
      <c r="B2614">
        <v>1537600</v>
      </c>
      <c r="D2614">
        <v>2612</v>
      </c>
      <c r="E2614" s="72">
        <f t="shared" si="81"/>
        <v>29466579.518518515</v>
      </c>
      <c r="F2614" s="71">
        <f t="shared" si="80"/>
        <v>19.164008531814851</v>
      </c>
      <c r="H2614" s="38">
        <v>29466579</v>
      </c>
    </row>
    <row r="2615" spans="2:8">
      <c r="B2615">
        <v>1537600</v>
      </c>
      <c r="D2615">
        <v>2613</v>
      </c>
      <c r="E2615" s="72">
        <f t="shared" si="81"/>
        <v>29489183.629629627</v>
      </c>
      <c r="F2615" s="71">
        <f t="shared" si="80"/>
        <v>19.178709436543723</v>
      </c>
      <c r="H2615" s="38">
        <v>29489183</v>
      </c>
    </row>
    <row r="2616" spans="2:8">
      <c r="B2616">
        <v>1537600</v>
      </c>
      <c r="D2616">
        <v>2614</v>
      </c>
      <c r="E2616" s="72">
        <f t="shared" si="81"/>
        <v>29511796.407407403</v>
      </c>
      <c r="F2616" s="71">
        <f t="shared" si="80"/>
        <v>19.19341597776236</v>
      </c>
      <c r="H2616" s="38">
        <v>29511796</v>
      </c>
    </row>
    <row r="2617" spans="2:8">
      <c r="B2617">
        <v>1537600</v>
      </c>
      <c r="D2617">
        <v>2615</v>
      </c>
      <c r="E2617" s="72">
        <f t="shared" si="81"/>
        <v>29534417.851851847</v>
      </c>
      <c r="F2617" s="71">
        <f t="shared" si="80"/>
        <v>19.208128155470764</v>
      </c>
      <c r="H2617" s="38">
        <v>29534417</v>
      </c>
    </row>
    <row r="2618" spans="2:8">
      <c r="B2618">
        <v>1537600</v>
      </c>
      <c r="D2618">
        <v>2616</v>
      </c>
      <c r="E2618" s="72">
        <f t="shared" si="81"/>
        <v>29557047.962962959</v>
      </c>
      <c r="F2618" s="71">
        <f t="shared" si="80"/>
        <v>19.222845969668938</v>
      </c>
      <c r="H2618" s="38">
        <v>29557047</v>
      </c>
    </row>
    <row r="2619" spans="2:8">
      <c r="B2619">
        <v>1537600</v>
      </c>
      <c r="D2619">
        <v>2617</v>
      </c>
      <c r="E2619" s="72">
        <f t="shared" si="81"/>
        <v>29579686.740740735</v>
      </c>
      <c r="F2619" s="71">
        <f t="shared" si="80"/>
        <v>19.237569420356877</v>
      </c>
      <c r="H2619" s="38">
        <v>29579686</v>
      </c>
    </row>
    <row r="2620" spans="2:8">
      <c r="B2620">
        <v>1537600</v>
      </c>
      <c r="D2620">
        <v>2618</v>
      </c>
      <c r="E2620" s="72">
        <f t="shared" si="81"/>
        <v>29602334.185185179</v>
      </c>
      <c r="F2620" s="71">
        <f t="shared" si="80"/>
        <v>19.252298507534586</v>
      </c>
      <c r="H2620" s="38">
        <v>29602334</v>
      </c>
    </row>
    <row r="2621" spans="2:8">
      <c r="B2621">
        <v>1537600</v>
      </c>
      <c r="D2621">
        <v>2619</v>
      </c>
      <c r="E2621" s="72">
        <f t="shared" si="81"/>
        <v>29624990.296296291</v>
      </c>
      <c r="F2621" s="71">
        <f t="shared" si="80"/>
        <v>19.267033231202063</v>
      </c>
      <c r="H2621" s="38">
        <v>29624990</v>
      </c>
    </row>
    <row r="2622" spans="2:8">
      <c r="B2622">
        <v>1537600</v>
      </c>
      <c r="D2622">
        <v>2620</v>
      </c>
      <c r="E2622" s="72">
        <f t="shared" si="81"/>
        <v>29647655.074074071</v>
      </c>
      <c r="F2622" s="71">
        <f t="shared" si="80"/>
        <v>19.281773591359308</v>
      </c>
      <c r="G2622" s="67"/>
      <c r="H2622" s="38">
        <v>29647655</v>
      </c>
    </row>
    <row r="2623" spans="2:8">
      <c r="B2623">
        <v>1537600</v>
      </c>
      <c r="D2623">
        <v>2621</v>
      </c>
      <c r="E2623" s="72">
        <f t="shared" si="81"/>
        <v>29670328.518518515</v>
      </c>
      <c r="F2623" s="71">
        <f t="shared" si="80"/>
        <v>19.296519588006319</v>
      </c>
      <c r="H2623" s="38">
        <v>29670328</v>
      </c>
    </row>
    <row r="2624" spans="2:8">
      <c r="B2624">
        <v>1537600</v>
      </c>
      <c r="D2624">
        <v>2622</v>
      </c>
      <c r="E2624" s="72">
        <f t="shared" si="81"/>
        <v>29693010.629629627</v>
      </c>
      <c r="F2624" s="71">
        <f t="shared" si="80"/>
        <v>19.311271221143098</v>
      </c>
      <c r="H2624" s="38">
        <v>29693010</v>
      </c>
    </row>
    <row r="2625" spans="2:8">
      <c r="B2625">
        <v>1537600</v>
      </c>
      <c r="D2625">
        <v>2623</v>
      </c>
      <c r="E2625" s="72">
        <f t="shared" si="81"/>
        <v>29715701.407407403</v>
      </c>
      <c r="F2625" s="71">
        <f t="shared" si="80"/>
        <v>19.326028490769644</v>
      </c>
      <c r="H2625" s="38">
        <v>29715701</v>
      </c>
    </row>
    <row r="2626" spans="2:8">
      <c r="B2626">
        <v>1537600</v>
      </c>
      <c r="D2626">
        <v>2624</v>
      </c>
      <c r="E2626" s="72">
        <f t="shared" si="81"/>
        <v>29738400.851851847</v>
      </c>
      <c r="F2626" s="71">
        <f t="shared" si="80"/>
        <v>19.340791396885958</v>
      </c>
      <c r="H2626" s="38">
        <v>29738400</v>
      </c>
    </row>
    <row r="2627" spans="2:8">
      <c r="B2627">
        <v>1537600</v>
      </c>
      <c r="D2627">
        <v>2625</v>
      </c>
      <c r="E2627" s="72">
        <f t="shared" si="81"/>
        <v>29761108.962962959</v>
      </c>
      <c r="F2627" s="71">
        <f t="shared" ref="F2627:F2690" si="82">E2627/B2626</f>
        <v>19.355559939492039</v>
      </c>
      <c r="H2627" s="38">
        <v>29761108</v>
      </c>
    </row>
    <row r="2628" spans="2:8">
      <c r="B2628">
        <v>1537600</v>
      </c>
      <c r="D2628">
        <v>2626</v>
      </c>
      <c r="E2628" s="72">
        <f t="shared" ref="E2628:E2691" si="83">40+(D2627*D2627)+(E2627/1.3)</f>
        <v>29783825.740740735</v>
      </c>
      <c r="F2628" s="71">
        <f t="shared" si="82"/>
        <v>19.370334118587888</v>
      </c>
      <c r="H2628" s="38">
        <v>29783825</v>
      </c>
    </row>
    <row r="2629" spans="2:8">
      <c r="B2629">
        <v>1537600</v>
      </c>
      <c r="D2629">
        <v>2627</v>
      </c>
      <c r="E2629" s="72">
        <f t="shared" si="83"/>
        <v>29806551.185185179</v>
      </c>
      <c r="F2629" s="71">
        <f t="shared" si="82"/>
        <v>19.385113934173503</v>
      </c>
      <c r="H2629" s="38">
        <v>29806551</v>
      </c>
    </row>
    <row r="2630" spans="2:8">
      <c r="B2630">
        <v>1537600</v>
      </c>
      <c r="D2630">
        <v>2628</v>
      </c>
      <c r="E2630" s="72">
        <f t="shared" si="83"/>
        <v>29829285.296296291</v>
      </c>
      <c r="F2630" s="71">
        <f t="shared" si="82"/>
        <v>19.39989938624889</v>
      </c>
      <c r="H2630" s="38">
        <v>29829285</v>
      </c>
    </row>
    <row r="2631" spans="2:8">
      <c r="B2631">
        <v>1537600</v>
      </c>
      <c r="D2631">
        <v>2629</v>
      </c>
      <c r="E2631" s="72">
        <f t="shared" si="83"/>
        <v>29852028.074074071</v>
      </c>
      <c r="F2631" s="71">
        <f t="shared" si="82"/>
        <v>19.414690474814041</v>
      </c>
      <c r="H2631" s="38">
        <v>29852028</v>
      </c>
    </row>
    <row r="2632" spans="2:8">
      <c r="B2632">
        <v>1537600</v>
      </c>
      <c r="D2632">
        <v>2630</v>
      </c>
      <c r="E2632" s="72">
        <f t="shared" si="83"/>
        <v>29874779.518518515</v>
      </c>
      <c r="F2632" s="71">
        <f t="shared" si="82"/>
        <v>19.429487199868962</v>
      </c>
      <c r="H2632" s="38">
        <v>29874779</v>
      </c>
    </row>
    <row r="2633" spans="2:8">
      <c r="B2633">
        <v>1537600</v>
      </c>
      <c r="D2633">
        <v>2631</v>
      </c>
      <c r="E2633" s="72">
        <f t="shared" si="83"/>
        <v>29897539.629629627</v>
      </c>
      <c r="F2633" s="71">
        <f t="shared" si="82"/>
        <v>19.444289561413648</v>
      </c>
      <c r="H2633" s="38">
        <v>29897539</v>
      </c>
    </row>
    <row r="2634" spans="2:8">
      <c r="B2634">
        <v>1537600</v>
      </c>
      <c r="D2634">
        <v>2632</v>
      </c>
      <c r="E2634" s="72">
        <f t="shared" si="83"/>
        <v>29920308.407407403</v>
      </c>
      <c r="F2634" s="71">
        <f t="shared" si="82"/>
        <v>19.459097559448104</v>
      </c>
      <c r="H2634" s="38">
        <v>29920308</v>
      </c>
    </row>
    <row r="2635" spans="2:8">
      <c r="B2635">
        <v>1537600</v>
      </c>
      <c r="D2635">
        <v>2633</v>
      </c>
      <c r="E2635" s="72">
        <f t="shared" si="83"/>
        <v>29943085.851851847</v>
      </c>
      <c r="F2635" s="71">
        <f t="shared" si="82"/>
        <v>19.473911193972324</v>
      </c>
      <c r="H2635" s="38">
        <v>29943085</v>
      </c>
    </row>
    <row r="2636" spans="2:8">
      <c r="B2636">
        <v>1537600</v>
      </c>
      <c r="D2636">
        <v>2634</v>
      </c>
      <c r="E2636" s="72">
        <f t="shared" si="83"/>
        <v>29965871.962962959</v>
      </c>
      <c r="F2636" s="71">
        <f t="shared" si="82"/>
        <v>19.488730464986315</v>
      </c>
      <c r="H2636" s="38">
        <v>29965871</v>
      </c>
    </row>
    <row r="2637" spans="2:8">
      <c r="B2637">
        <v>1537600</v>
      </c>
      <c r="D2637">
        <v>2635</v>
      </c>
      <c r="E2637" s="72">
        <f t="shared" si="83"/>
        <v>29988666.740740735</v>
      </c>
      <c r="F2637" s="71">
        <f t="shared" si="82"/>
        <v>19.503555372490073</v>
      </c>
      <c r="H2637" s="38">
        <v>29988666</v>
      </c>
    </row>
    <row r="2638" spans="2:8">
      <c r="B2638">
        <v>1537600</v>
      </c>
      <c r="D2638">
        <v>2636</v>
      </c>
      <c r="E2638" s="72">
        <f t="shared" si="83"/>
        <v>30011470.185185179</v>
      </c>
      <c r="F2638" s="71">
        <f t="shared" si="82"/>
        <v>19.518385916483599</v>
      </c>
      <c r="H2638" s="38">
        <v>30011470</v>
      </c>
    </row>
    <row r="2639" spans="2:8">
      <c r="B2639">
        <v>1537600</v>
      </c>
      <c r="D2639">
        <v>2637</v>
      </c>
      <c r="E2639" s="72">
        <f t="shared" si="83"/>
        <v>30034282.296296291</v>
      </c>
      <c r="F2639" s="71">
        <f t="shared" si="82"/>
        <v>19.533222096966892</v>
      </c>
      <c r="H2639" s="38">
        <v>30034282</v>
      </c>
    </row>
    <row r="2640" spans="2:8">
      <c r="B2640">
        <v>1537600</v>
      </c>
      <c r="D2640">
        <v>2638</v>
      </c>
      <c r="E2640" s="72">
        <f t="shared" si="83"/>
        <v>30057103.074074071</v>
      </c>
      <c r="F2640" s="71">
        <f t="shared" si="82"/>
        <v>19.548063913939952</v>
      </c>
      <c r="H2640" s="38">
        <v>30057103</v>
      </c>
    </row>
    <row r="2641" spans="2:8">
      <c r="B2641">
        <v>1537600</v>
      </c>
      <c r="D2641">
        <v>2639</v>
      </c>
      <c r="E2641" s="72">
        <f t="shared" si="83"/>
        <v>30079932.518518515</v>
      </c>
      <c r="F2641" s="71">
        <f t="shared" si="82"/>
        <v>19.56291136740278</v>
      </c>
      <c r="H2641" s="38">
        <v>30079932</v>
      </c>
    </row>
    <row r="2642" spans="2:8">
      <c r="B2642">
        <v>1537600</v>
      </c>
      <c r="D2642">
        <v>2640</v>
      </c>
      <c r="E2642" s="72">
        <f t="shared" si="83"/>
        <v>30102770.629629627</v>
      </c>
      <c r="F2642" s="71">
        <f t="shared" si="82"/>
        <v>19.577764457355375</v>
      </c>
      <c r="H2642" s="38">
        <v>30102770</v>
      </c>
    </row>
    <row r="2643" spans="2:8">
      <c r="B2643">
        <v>1537600</v>
      </c>
      <c r="D2643">
        <v>2641</v>
      </c>
      <c r="E2643" s="72">
        <f t="shared" si="83"/>
        <v>30125617.407407403</v>
      </c>
      <c r="F2643" s="71">
        <f t="shared" si="82"/>
        <v>19.592623183797738</v>
      </c>
      <c r="H2643" s="38">
        <v>30125617</v>
      </c>
    </row>
    <row r="2644" spans="2:8">
      <c r="B2644">
        <v>1537600</v>
      </c>
      <c r="D2644">
        <v>2642</v>
      </c>
      <c r="E2644" s="72">
        <f t="shared" si="83"/>
        <v>30148472.851851847</v>
      </c>
      <c r="F2644" s="71">
        <f t="shared" si="82"/>
        <v>19.607487546729871</v>
      </c>
      <c r="H2644" s="38">
        <v>30148472</v>
      </c>
    </row>
    <row r="2645" spans="2:8">
      <c r="B2645">
        <v>1537600</v>
      </c>
      <c r="D2645">
        <v>2643</v>
      </c>
      <c r="E2645" s="72">
        <f t="shared" si="83"/>
        <v>30171336.962962959</v>
      </c>
      <c r="F2645" s="71">
        <f t="shared" si="82"/>
        <v>19.622357546151768</v>
      </c>
      <c r="H2645" s="38">
        <v>30171336</v>
      </c>
    </row>
    <row r="2646" spans="2:8">
      <c r="B2646">
        <v>1537600</v>
      </c>
      <c r="D2646">
        <v>2644</v>
      </c>
      <c r="E2646" s="72">
        <f t="shared" si="83"/>
        <v>30194209.740740735</v>
      </c>
      <c r="F2646" s="71">
        <f t="shared" si="82"/>
        <v>19.637233182063433</v>
      </c>
      <c r="H2646" s="38">
        <v>30194209</v>
      </c>
    </row>
    <row r="2647" spans="2:8">
      <c r="B2647">
        <v>1537600</v>
      </c>
      <c r="D2647">
        <v>2645</v>
      </c>
      <c r="E2647" s="72">
        <f t="shared" si="83"/>
        <v>30217091.185185179</v>
      </c>
      <c r="F2647" s="71">
        <f t="shared" si="82"/>
        <v>19.652114454464868</v>
      </c>
      <c r="H2647" s="38">
        <v>30217091</v>
      </c>
    </row>
    <row r="2648" spans="2:8">
      <c r="B2648">
        <v>1537600</v>
      </c>
      <c r="D2648">
        <v>2646</v>
      </c>
      <c r="E2648" s="72">
        <f t="shared" si="83"/>
        <v>30239981.296296291</v>
      </c>
      <c r="F2648" s="71">
        <f t="shared" si="82"/>
        <v>19.667001363356068</v>
      </c>
      <c r="H2648" s="38">
        <v>30239981</v>
      </c>
    </row>
    <row r="2649" spans="2:8">
      <c r="B2649">
        <v>1537600</v>
      </c>
      <c r="D2649">
        <v>2647</v>
      </c>
      <c r="E2649" s="72">
        <f t="shared" si="83"/>
        <v>30262880.074074071</v>
      </c>
      <c r="F2649" s="71">
        <f t="shared" si="82"/>
        <v>19.681893908737038</v>
      </c>
      <c r="H2649" s="38">
        <v>30262880</v>
      </c>
    </row>
    <row r="2650" spans="2:8">
      <c r="B2650">
        <v>1537600</v>
      </c>
      <c r="D2650">
        <v>2648</v>
      </c>
      <c r="E2650" s="72">
        <f t="shared" si="83"/>
        <v>30285787.518518515</v>
      </c>
      <c r="F2650" s="71">
        <f t="shared" si="82"/>
        <v>19.696792090607776</v>
      </c>
      <c r="H2650" s="38">
        <v>30285787</v>
      </c>
    </row>
    <row r="2651" spans="2:8">
      <c r="B2651">
        <v>1537600</v>
      </c>
      <c r="D2651">
        <v>2649</v>
      </c>
      <c r="E2651" s="72">
        <f t="shared" si="83"/>
        <v>30308703.629629627</v>
      </c>
      <c r="F2651" s="71">
        <f t="shared" si="82"/>
        <v>19.711695908968281</v>
      </c>
      <c r="H2651" s="38">
        <v>30308703</v>
      </c>
    </row>
    <row r="2652" spans="2:8">
      <c r="B2652">
        <v>1537600</v>
      </c>
      <c r="D2652">
        <v>2650</v>
      </c>
      <c r="E2652" s="72">
        <f t="shared" si="83"/>
        <v>30331628.407407403</v>
      </c>
      <c r="F2652" s="71">
        <f t="shared" si="82"/>
        <v>19.72660536381855</v>
      </c>
      <c r="H2652" s="38">
        <v>30331628</v>
      </c>
    </row>
    <row r="2653" spans="2:8">
      <c r="B2653">
        <v>1537600</v>
      </c>
      <c r="D2653">
        <v>2651</v>
      </c>
      <c r="E2653" s="72">
        <f t="shared" si="83"/>
        <v>30354561.851851847</v>
      </c>
      <c r="F2653" s="71">
        <f t="shared" si="82"/>
        <v>19.741520455158589</v>
      </c>
      <c r="H2653" s="38">
        <v>30354561</v>
      </c>
    </row>
    <row r="2654" spans="2:8">
      <c r="B2654">
        <v>1537600</v>
      </c>
      <c r="D2654">
        <v>2652</v>
      </c>
      <c r="E2654" s="72">
        <f t="shared" si="83"/>
        <v>30377503.962962959</v>
      </c>
      <c r="F2654" s="71">
        <f t="shared" si="82"/>
        <v>19.756441182988397</v>
      </c>
      <c r="H2654" s="38">
        <v>30377503</v>
      </c>
    </row>
    <row r="2655" spans="2:8">
      <c r="B2655">
        <v>1537600</v>
      </c>
      <c r="D2655">
        <v>2653</v>
      </c>
      <c r="E2655" s="72">
        <f t="shared" si="83"/>
        <v>30400454.740740735</v>
      </c>
      <c r="F2655" s="71">
        <f t="shared" si="82"/>
        <v>19.771367547307971</v>
      </c>
      <c r="H2655" s="38">
        <v>30400454</v>
      </c>
    </row>
    <row r="2656" spans="2:8">
      <c r="B2656">
        <v>1537600</v>
      </c>
      <c r="D2656">
        <v>2654</v>
      </c>
      <c r="E2656" s="72">
        <f t="shared" si="83"/>
        <v>30423414.185185179</v>
      </c>
      <c r="F2656" s="71">
        <f t="shared" si="82"/>
        <v>19.786299548117313</v>
      </c>
      <c r="H2656" s="38">
        <v>30423414</v>
      </c>
    </row>
    <row r="2657" spans="2:8">
      <c r="B2657">
        <v>1537600</v>
      </c>
      <c r="D2657">
        <v>2655</v>
      </c>
      <c r="E2657" s="72">
        <f t="shared" si="83"/>
        <v>30446382.296296291</v>
      </c>
      <c r="F2657" s="71">
        <f t="shared" si="82"/>
        <v>19.801237185416422</v>
      </c>
      <c r="H2657" s="38">
        <v>30446382</v>
      </c>
    </row>
    <row r="2658" spans="2:8">
      <c r="B2658">
        <v>1537600</v>
      </c>
      <c r="D2658">
        <v>2656</v>
      </c>
      <c r="E2658" s="72">
        <f t="shared" si="83"/>
        <v>30469359.074074071</v>
      </c>
      <c r="F2658" s="71">
        <f t="shared" si="82"/>
        <v>19.816180459205302</v>
      </c>
      <c r="H2658" s="38">
        <v>30469359</v>
      </c>
    </row>
    <row r="2659" spans="2:8">
      <c r="B2659">
        <v>1537600</v>
      </c>
      <c r="D2659">
        <v>2657</v>
      </c>
      <c r="E2659" s="72">
        <f t="shared" si="83"/>
        <v>30492344.518518515</v>
      </c>
      <c r="F2659" s="71">
        <f t="shared" si="82"/>
        <v>19.831129369483946</v>
      </c>
      <c r="H2659" s="38">
        <v>30492344</v>
      </c>
    </row>
    <row r="2660" spans="2:8">
      <c r="B2660">
        <v>1537600</v>
      </c>
      <c r="D2660">
        <v>2658</v>
      </c>
      <c r="E2660" s="72">
        <f t="shared" si="83"/>
        <v>30515338.629629627</v>
      </c>
      <c r="F2660" s="71">
        <f t="shared" si="82"/>
        <v>19.846083916252358</v>
      </c>
      <c r="H2660" s="38">
        <v>30515338</v>
      </c>
    </row>
    <row r="2661" spans="2:8">
      <c r="B2661">
        <v>1537600</v>
      </c>
      <c r="D2661">
        <v>2659</v>
      </c>
      <c r="E2661" s="72">
        <f t="shared" si="83"/>
        <v>30538341.407407403</v>
      </c>
      <c r="F2661" s="71">
        <f t="shared" si="82"/>
        <v>19.861044099510536</v>
      </c>
      <c r="H2661" s="38">
        <v>30538341</v>
      </c>
    </row>
    <row r="2662" spans="2:8">
      <c r="B2662">
        <v>1537600</v>
      </c>
      <c r="D2662">
        <v>2660</v>
      </c>
      <c r="E2662" s="72">
        <f t="shared" si="83"/>
        <v>30561352.851851847</v>
      </c>
      <c r="F2662" s="71">
        <f t="shared" si="82"/>
        <v>19.876009919258486</v>
      </c>
      <c r="G2662" s="67"/>
      <c r="H2662" s="38">
        <v>30561352</v>
      </c>
    </row>
    <row r="2663" spans="2:8">
      <c r="B2663">
        <v>1537600</v>
      </c>
      <c r="D2663">
        <v>2661</v>
      </c>
      <c r="E2663" s="72">
        <f t="shared" si="83"/>
        <v>30584372.962962959</v>
      </c>
      <c r="F2663" s="71">
        <f t="shared" si="82"/>
        <v>19.890981375496199</v>
      </c>
      <c r="H2663" s="38">
        <v>30584372</v>
      </c>
    </row>
    <row r="2664" spans="2:8">
      <c r="B2664">
        <v>1537600</v>
      </c>
      <c r="D2664">
        <v>2662</v>
      </c>
      <c r="E2664" s="72">
        <f t="shared" si="83"/>
        <v>30607401.740740735</v>
      </c>
      <c r="F2664" s="71">
        <f t="shared" si="82"/>
        <v>19.905958468223684</v>
      </c>
      <c r="H2664" s="38">
        <v>30607401</v>
      </c>
    </row>
    <row r="2665" spans="2:8">
      <c r="B2665">
        <v>1537600</v>
      </c>
      <c r="D2665">
        <v>2663</v>
      </c>
      <c r="E2665" s="72">
        <f t="shared" si="83"/>
        <v>30630439.185185179</v>
      </c>
      <c r="F2665" s="71">
        <f t="shared" si="82"/>
        <v>19.920941197440932</v>
      </c>
      <c r="H2665" s="38">
        <v>30630439</v>
      </c>
    </row>
    <row r="2666" spans="2:8">
      <c r="B2666">
        <v>1537600</v>
      </c>
      <c r="D2666">
        <v>2664</v>
      </c>
      <c r="E2666" s="72">
        <f t="shared" si="83"/>
        <v>30653485.296296291</v>
      </c>
      <c r="F2666" s="71">
        <f t="shared" si="82"/>
        <v>19.935929563147951</v>
      </c>
      <c r="H2666" s="38">
        <v>30653485</v>
      </c>
    </row>
    <row r="2667" spans="2:8">
      <c r="B2667">
        <v>1537600</v>
      </c>
      <c r="D2667">
        <v>2665</v>
      </c>
      <c r="E2667" s="72">
        <f t="shared" si="83"/>
        <v>30676540.074074071</v>
      </c>
      <c r="F2667" s="71">
        <f t="shared" si="82"/>
        <v>19.950923565344738</v>
      </c>
      <c r="H2667" s="38">
        <v>30676540</v>
      </c>
    </row>
    <row r="2668" spans="2:8">
      <c r="B2668">
        <v>1537600</v>
      </c>
      <c r="D2668">
        <v>2666</v>
      </c>
      <c r="E2668" s="72">
        <f t="shared" si="83"/>
        <v>30699603.518518515</v>
      </c>
      <c r="F2668" s="71">
        <f t="shared" si="82"/>
        <v>19.965923204031292</v>
      </c>
      <c r="H2668" s="38">
        <v>30699603</v>
      </c>
    </row>
    <row r="2669" spans="2:8">
      <c r="B2669">
        <v>1537600</v>
      </c>
      <c r="D2669">
        <v>2667</v>
      </c>
      <c r="E2669" s="72">
        <f t="shared" si="83"/>
        <v>30722675.629629627</v>
      </c>
      <c r="F2669" s="71">
        <f t="shared" si="82"/>
        <v>19.980928479207613</v>
      </c>
      <c r="H2669" s="38">
        <v>30722675</v>
      </c>
    </row>
    <row r="2670" spans="2:8">
      <c r="B2670">
        <v>1537600</v>
      </c>
      <c r="D2670">
        <v>2668</v>
      </c>
      <c r="E2670" s="72">
        <f t="shared" si="83"/>
        <v>30745756.407407403</v>
      </c>
      <c r="F2670" s="71">
        <f t="shared" si="82"/>
        <v>19.995939390873701</v>
      </c>
      <c r="H2670" s="38">
        <v>30745756</v>
      </c>
    </row>
    <row r="2671" spans="2:8">
      <c r="B2671">
        <v>1537600</v>
      </c>
      <c r="D2671">
        <v>2669</v>
      </c>
      <c r="E2671" s="72">
        <f t="shared" si="83"/>
        <v>30768845.851851847</v>
      </c>
      <c r="F2671" s="71">
        <f t="shared" si="82"/>
        <v>20.010955939029557</v>
      </c>
      <c r="H2671" s="38">
        <v>30768845</v>
      </c>
    </row>
    <row r="2672" spans="2:8">
      <c r="B2672">
        <v>1537600</v>
      </c>
      <c r="D2672">
        <v>2670</v>
      </c>
      <c r="E2672" s="72">
        <f t="shared" si="83"/>
        <v>30791943.962962959</v>
      </c>
      <c r="F2672" s="71">
        <f t="shared" si="82"/>
        <v>20.025978123675181</v>
      </c>
      <c r="H2672" s="38">
        <v>30791943</v>
      </c>
    </row>
    <row r="2673" spans="2:8">
      <c r="B2673">
        <v>1537600</v>
      </c>
      <c r="D2673">
        <v>2671</v>
      </c>
      <c r="E2673" s="72">
        <f t="shared" si="83"/>
        <v>30815050.740740735</v>
      </c>
      <c r="F2673" s="71">
        <f t="shared" si="82"/>
        <v>20.041005944810571</v>
      </c>
      <c r="H2673" s="38">
        <v>30815050</v>
      </c>
    </row>
    <row r="2674" spans="2:8">
      <c r="B2674">
        <v>1537600</v>
      </c>
      <c r="D2674">
        <v>2672</v>
      </c>
      <c r="E2674" s="72">
        <f t="shared" si="83"/>
        <v>30838166.185185179</v>
      </c>
      <c r="F2674" s="71">
        <f t="shared" si="82"/>
        <v>20.056039402435729</v>
      </c>
      <c r="H2674" s="38">
        <v>30838166</v>
      </c>
    </row>
    <row r="2675" spans="2:8">
      <c r="B2675">
        <v>1537600</v>
      </c>
      <c r="D2675">
        <v>2673</v>
      </c>
      <c r="E2675" s="72">
        <f t="shared" si="83"/>
        <v>30861290.296296291</v>
      </c>
      <c r="F2675" s="71">
        <f t="shared" si="82"/>
        <v>20.071078496550658</v>
      </c>
      <c r="H2675" s="38">
        <v>30861290</v>
      </c>
    </row>
    <row r="2676" spans="2:8">
      <c r="B2676">
        <v>1537600</v>
      </c>
      <c r="D2676">
        <v>2674</v>
      </c>
      <c r="E2676" s="72">
        <f t="shared" si="83"/>
        <v>30884423.074074071</v>
      </c>
      <c r="F2676" s="71">
        <f t="shared" si="82"/>
        <v>20.086123227155355</v>
      </c>
      <c r="H2676" s="38">
        <v>30884423</v>
      </c>
    </row>
    <row r="2677" spans="2:8">
      <c r="B2677">
        <v>1537600</v>
      </c>
      <c r="D2677">
        <v>2675</v>
      </c>
      <c r="E2677" s="72">
        <f t="shared" si="83"/>
        <v>30907564.518518515</v>
      </c>
      <c r="F2677" s="71">
        <f t="shared" si="82"/>
        <v>20.101173594249815</v>
      </c>
      <c r="H2677" s="38">
        <v>30907564</v>
      </c>
    </row>
    <row r="2678" spans="2:8">
      <c r="B2678">
        <v>1537600</v>
      </c>
      <c r="D2678">
        <v>2676</v>
      </c>
      <c r="E2678" s="72">
        <f t="shared" si="83"/>
        <v>30930714.629629627</v>
      </c>
      <c r="F2678" s="71">
        <f t="shared" si="82"/>
        <v>20.116229597834046</v>
      </c>
      <c r="H2678" s="38">
        <v>30930714</v>
      </c>
    </row>
    <row r="2679" spans="2:8">
      <c r="B2679">
        <v>1537600</v>
      </c>
      <c r="D2679">
        <v>2677</v>
      </c>
      <c r="E2679" s="72">
        <f t="shared" si="83"/>
        <v>30953873.407407403</v>
      </c>
      <c r="F2679" s="71">
        <f t="shared" si="82"/>
        <v>20.131291237908041</v>
      </c>
      <c r="H2679" s="38">
        <v>30953873</v>
      </c>
    </row>
    <row r="2680" spans="2:8">
      <c r="B2680">
        <v>1537600</v>
      </c>
      <c r="D2680">
        <v>2678</v>
      </c>
      <c r="E2680" s="72">
        <f t="shared" si="83"/>
        <v>30977040.851851847</v>
      </c>
      <c r="F2680" s="71">
        <f t="shared" si="82"/>
        <v>20.146358514471803</v>
      </c>
      <c r="H2680" s="38">
        <v>30977040</v>
      </c>
    </row>
    <row r="2681" spans="2:8">
      <c r="B2681">
        <v>1537600</v>
      </c>
      <c r="D2681">
        <v>2679</v>
      </c>
      <c r="E2681" s="72">
        <f t="shared" si="83"/>
        <v>31000216.962962959</v>
      </c>
      <c r="F2681" s="71">
        <f t="shared" si="82"/>
        <v>20.161431427525336</v>
      </c>
      <c r="H2681" s="38">
        <v>31000216</v>
      </c>
    </row>
    <row r="2682" spans="2:8">
      <c r="B2682">
        <v>1537600</v>
      </c>
      <c r="D2682">
        <v>2680</v>
      </c>
      <c r="E2682" s="72">
        <f t="shared" si="83"/>
        <v>31023401.740740735</v>
      </c>
      <c r="F2682" s="71">
        <f t="shared" si="82"/>
        <v>20.176509977068637</v>
      </c>
      <c r="H2682" s="38">
        <v>31023401</v>
      </c>
    </row>
    <row r="2683" spans="2:8">
      <c r="B2683">
        <v>1537600</v>
      </c>
      <c r="D2683">
        <v>2681</v>
      </c>
      <c r="E2683" s="72">
        <f t="shared" si="83"/>
        <v>31046595.185185179</v>
      </c>
      <c r="F2683" s="71">
        <f t="shared" si="82"/>
        <v>20.191594163101705</v>
      </c>
      <c r="H2683" s="38">
        <v>31046595</v>
      </c>
    </row>
    <row r="2684" spans="2:8">
      <c r="B2684">
        <v>1537600</v>
      </c>
      <c r="D2684">
        <v>2682</v>
      </c>
      <c r="E2684" s="72">
        <f t="shared" si="83"/>
        <v>31069797.296296291</v>
      </c>
      <c r="F2684" s="71">
        <f t="shared" si="82"/>
        <v>20.20668398562454</v>
      </c>
      <c r="H2684" s="38">
        <v>31069797</v>
      </c>
    </row>
    <row r="2685" spans="2:8">
      <c r="B2685">
        <v>1537600</v>
      </c>
      <c r="D2685">
        <v>2683</v>
      </c>
      <c r="E2685" s="72">
        <f t="shared" si="83"/>
        <v>31093008.074074071</v>
      </c>
      <c r="F2685" s="71">
        <f t="shared" si="82"/>
        <v>20.221779444637143</v>
      </c>
      <c r="H2685" s="38">
        <v>31093008</v>
      </c>
    </row>
    <row r="2686" spans="2:8">
      <c r="B2686">
        <v>1537600</v>
      </c>
      <c r="D2686">
        <v>2684</v>
      </c>
      <c r="E2686" s="72">
        <f t="shared" si="83"/>
        <v>31116227.518518515</v>
      </c>
      <c r="F2686" s="71">
        <f t="shared" si="82"/>
        <v>20.236880540139513</v>
      </c>
      <c r="H2686" s="38">
        <v>31116227</v>
      </c>
    </row>
    <row r="2687" spans="2:8">
      <c r="B2687">
        <v>1537600</v>
      </c>
      <c r="D2687">
        <v>2685</v>
      </c>
      <c r="E2687" s="72">
        <f t="shared" si="83"/>
        <v>31139455.629629627</v>
      </c>
      <c r="F2687" s="71">
        <f t="shared" si="82"/>
        <v>20.25198727213165</v>
      </c>
      <c r="H2687" s="38">
        <v>31139455</v>
      </c>
    </row>
    <row r="2688" spans="2:8">
      <c r="B2688">
        <v>1537600</v>
      </c>
      <c r="D2688">
        <v>2686</v>
      </c>
      <c r="E2688" s="72">
        <f t="shared" si="83"/>
        <v>31162692.407407403</v>
      </c>
      <c r="F2688" s="71">
        <f t="shared" si="82"/>
        <v>20.267099640613555</v>
      </c>
      <c r="H2688" s="38">
        <v>31162692</v>
      </c>
    </row>
    <row r="2689" spans="2:8">
      <c r="B2689">
        <v>1537600</v>
      </c>
      <c r="D2689">
        <v>2687</v>
      </c>
      <c r="E2689" s="72">
        <f t="shared" si="83"/>
        <v>31185937.851851847</v>
      </c>
      <c r="F2689" s="71">
        <f t="shared" si="82"/>
        <v>20.282217645585227</v>
      </c>
      <c r="H2689" s="38">
        <v>31185937</v>
      </c>
    </row>
    <row r="2690" spans="2:8">
      <c r="B2690">
        <v>1537600</v>
      </c>
      <c r="D2690">
        <v>2688</v>
      </c>
      <c r="E2690" s="72">
        <f t="shared" si="83"/>
        <v>31209191.962962959</v>
      </c>
      <c r="F2690" s="71">
        <f t="shared" si="82"/>
        <v>20.29734128704667</v>
      </c>
      <c r="H2690" s="38">
        <v>31209191</v>
      </c>
    </row>
    <row r="2691" spans="2:8">
      <c r="B2691">
        <v>1537600</v>
      </c>
      <c r="D2691">
        <v>2689</v>
      </c>
      <c r="E2691" s="72">
        <f t="shared" si="83"/>
        <v>31232454.740740735</v>
      </c>
      <c r="F2691" s="71">
        <f t="shared" ref="F2691:F2754" si="84">E2691/B2690</f>
        <v>20.312470564997877</v>
      </c>
      <c r="H2691" s="38">
        <v>31232454</v>
      </c>
    </row>
    <row r="2692" spans="2:8">
      <c r="B2692">
        <v>1537600</v>
      </c>
      <c r="D2692">
        <v>2690</v>
      </c>
      <c r="E2692" s="72">
        <f t="shared" ref="E2692:E2755" si="85">40+(D2691*D2691)+(E2691/1.3)</f>
        <v>31255726.185185179</v>
      </c>
      <c r="F2692" s="71">
        <f t="shared" si="84"/>
        <v>20.327605479438851</v>
      </c>
      <c r="H2692" s="38">
        <v>31255726</v>
      </c>
    </row>
    <row r="2693" spans="2:8">
      <c r="B2693">
        <v>1537600</v>
      </c>
      <c r="D2693">
        <v>2691</v>
      </c>
      <c r="E2693" s="72">
        <f t="shared" si="85"/>
        <v>31279006.296296291</v>
      </c>
      <c r="F2693" s="71">
        <f t="shared" si="84"/>
        <v>20.342746030369597</v>
      </c>
      <c r="H2693" s="38">
        <v>31279006</v>
      </c>
    </row>
    <row r="2694" spans="2:8">
      <c r="B2694">
        <v>1537600</v>
      </c>
      <c r="D2694">
        <v>2692</v>
      </c>
      <c r="E2694" s="72">
        <f t="shared" si="85"/>
        <v>31302295.074074071</v>
      </c>
      <c r="F2694" s="71">
        <f t="shared" si="84"/>
        <v>20.357892217790109</v>
      </c>
      <c r="H2694" s="38">
        <v>31302295</v>
      </c>
    </row>
    <row r="2695" spans="2:8">
      <c r="B2695">
        <v>1537600</v>
      </c>
      <c r="D2695">
        <v>2693</v>
      </c>
      <c r="E2695" s="72">
        <f t="shared" si="85"/>
        <v>31325592.518518515</v>
      </c>
      <c r="F2695" s="71">
        <f t="shared" si="84"/>
        <v>20.373044041700386</v>
      </c>
      <c r="H2695" s="38">
        <v>31325592</v>
      </c>
    </row>
    <row r="2696" spans="2:8">
      <c r="B2696">
        <v>1537600</v>
      </c>
      <c r="D2696">
        <v>2694</v>
      </c>
      <c r="E2696" s="72">
        <f t="shared" si="85"/>
        <v>31348898.629629627</v>
      </c>
      <c r="F2696" s="71">
        <f t="shared" si="84"/>
        <v>20.388201502100433</v>
      </c>
      <c r="H2696" s="38">
        <v>31348898</v>
      </c>
    </row>
    <row r="2697" spans="2:8">
      <c r="B2697">
        <v>1537600</v>
      </c>
      <c r="D2697">
        <v>2695</v>
      </c>
      <c r="E2697" s="72">
        <f t="shared" si="85"/>
        <v>31372213.407407403</v>
      </c>
      <c r="F2697" s="71">
        <f t="shared" si="84"/>
        <v>20.403364598990247</v>
      </c>
      <c r="H2697" s="38">
        <v>31372213</v>
      </c>
    </row>
    <row r="2698" spans="2:8">
      <c r="B2698">
        <v>1537600</v>
      </c>
      <c r="D2698">
        <v>2696</v>
      </c>
      <c r="E2698" s="72">
        <f t="shared" si="85"/>
        <v>31395536.851851847</v>
      </c>
      <c r="F2698" s="71">
        <f t="shared" si="84"/>
        <v>20.418533332369826</v>
      </c>
      <c r="H2698" s="38">
        <v>31395536</v>
      </c>
    </row>
    <row r="2699" spans="2:8">
      <c r="B2699">
        <v>1537600</v>
      </c>
      <c r="D2699">
        <v>2697</v>
      </c>
      <c r="E2699" s="72">
        <f t="shared" si="85"/>
        <v>31418868.962962959</v>
      </c>
      <c r="F2699" s="71">
        <f t="shared" si="84"/>
        <v>20.433707702239179</v>
      </c>
      <c r="H2699" s="38">
        <v>31418868</v>
      </c>
    </row>
    <row r="2700" spans="2:8">
      <c r="B2700">
        <v>1537600</v>
      </c>
      <c r="D2700">
        <v>2698</v>
      </c>
      <c r="E2700" s="72">
        <f t="shared" si="85"/>
        <v>31442209.740740735</v>
      </c>
      <c r="F2700" s="71">
        <f t="shared" si="84"/>
        <v>20.448887708598292</v>
      </c>
      <c r="H2700" s="38">
        <v>31442209</v>
      </c>
    </row>
    <row r="2701" spans="2:8">
      <c r="B2701">
        <v>1537600</v>
      </c>
      <c r="D2701">
        <v>2699</v>
      </c>
      <c r="E2701" s="72">
        <f t="shared" si="85"/>
        <v>31465559.185185179</v>
      </c>
      <c r="F2701" s="71">
        <f t="shared" si="84"/>
        <v>20.464073351447176</v>
      </c>
      <c r="H2701" s="38">
        <v>31465559</v>
      </c>
    </row>
    <row r="2702" spans="2:8">
      <c r="B2702">
        <v>1537600</v>
      </c>
      <c r="D2702">
        <v>2700</v>
      </c>
      <c r="E2702" s="72">
        <f t="shared" si="85"/>
        <v>31488917.296296291</v>
      </c>
      <c r="F2702" s="71">
        <f t="shared" si="84"/>
        <v>20.479264630785828</v>
      </c>
      <c r="G2702" s="67"/>
      <c r="H2702" s="38">
        <v>31488917</v>
      </c>
    </row>
    <row r="2703" spans="2:8">
      <c r="B2703">
        <v>1537600</v>
      </c>
      <c r="D2703">
        <v>2701</v>
      </c>
      <c r="E2703" s="72">
        <f t="shared" si="85"/>
        <v>31512284.074074071</v>
      </c>
      <c r="F2703" s="71">
        <f t="shared" si="84"/>
        <v>20.49446154661425</v>
      </c>
      <c r="H2703" s="38">
        <v>31512284</v>
      </c>
    </row>
    <row r="2704" spans="2:8">
      <c r="B2704">
        <v>1537600</v>
      </c>
      <c r="D2704">
        <v>2702</v>
      </c>
      <c r="E2704" s="72">
        <f t="shared" si="85"/>
        <v>31535659.518518515</v>
      </c>
      <c r="F2704" s="71">
        <f t="shared" si="84"/>
        <v>20.509664098932436</v>
      </c>
      <c r="H2704" s="38">
        <v>31535659</v>
      </c>
    </row>
    <row r="2705" spans="2:8">
      <c r="B2705">
        <v>1537600</v>
      </c>
      <c r="D2705">
        <v>2703</v>
      </c>
      <c r="E2705" s="72">
        <f t="shared" si="85"/>
        <v>31559043.629629627</v>
      </c>
      <c r="F2705" s="71">
        <f t="shared" si="84"/>
        <v>20.524872287740394</v>
      </c>
      <c r="H2705" s="38">
        <v>31559043</v>
      </c>
    </row>
    <row r="2706" spans="2:8">
      <c r="B2706">
        <v>1537600</v>
      </c>
      <c r="D2706">
        <v>2704</v>
      </c>
      <c r="E2706" s="72">
        <f t="shared" si="85"/>
        <v>31582436.407407403</v>
      </c>
      <c r="F2706" s="71">
        <f t="shared" si="84"/>
        <v>20.540086113038114</v>
      </c>
      <c r="H2706" s="38">
        <v>31582436</v>
      </c>
    </row>
    <row r="2707" spans="2:8">
      <c r="B2707">
        <v>1537600</v>
      </c>
      <c r="D2707">
        <v>2705</v>
      </c>
      <c r="E2707" s="72">
        <f t="shared" si="85"/>
        <v>31605837.851851847</v>
      </c>
      <c r="F2707" s="71">
        <f t="shared" si="84"/>
        <v>20.555305574825603</v>
      </c>
      <c r="H2707" s="38">
        <v>31605837</v>
      </c>
    </row>
    <row r="2708" spans="2:8">
      <c r="B2708">
        <v>1537600</v>
      </c>
      <c r="D2708">
        <v>2706</v>
      </c>
      <c r="E2708" s="72">
        <f t="shared" si="85"/>
        <v>31629247.962962959</v>
      </c>
      <c r="F2708" s="71">
        <f t="shared" si="84"/>
        <v>20.570530673102862</v>
      </c>
      <c r="H2708" s="38">
        <v>31629247</v>
      </c>
    </row>
    <row r="2709" spans="2:8">
      <c r="B2709">
        <v>1537600</v>
      </c>
      <c r="D2709">
        <v>2707</v>
      </c>
      <c r="E2709" s="72">
        <f t="shared" si="85"/>
        <v>31652666.740740735</v>
      </c>
      <c r="F2709" s="71">
        <f t="shared" si="84"/>
        <v>20.585761407869885</v>
      </c>
      <c r="H2709" s="38">
        <v>31652666</v>
      </c>
    </row>
    <row r="2710" spans="2:8">
      <c r="B2710">
        <v>1537600</v>
      </c>
      <c r="D2710">
        <v>2708</v>
      </c>
      <c r="E2710" s="72">
        <f t="shared" si="85"/>
        <v>31676094.185185179</v>
      </c>
      <c r="F2710" s="71">
        <f t="shared" si="84"/>
        <v>20.600997779126676</v>
      </c>
      <c r="H2710" s="38">
        <v>31676094</v>
      </c>
    </row>
    <row r="2711" spans="2:8">
      <c r="B2711">
        <v>1537600</v>
      </c>
      <c r="D2711">
        <v>2709</v>
      </c>
      <c r="E2711" s="72">
        <f t="shared" si="85"/>
        <v>31699530.296296291</v>
      </c>
      <c r="F2711" s="71">
        <f t="shared" si="84"/>
        <v>20.616239786873237</v>
      </c>
      <c r="H2711" s="38">
        <v>31699530</v>
      </c>
    </row>
    <row r="2712" spans="2:8">
      <c r="B2712">
        <v>1537600</v>
      </c>
      <c r="D2712">
        <v>2710</v>
      </c>
      <c r="E2712" s="72">
        <f t="shared" si="85"/>
        <v>31722975.074074071</v>
      </c>
      <c r="F2712" s="71">
        <f t="shared" si="84"/>
        <v>20.631487431109566</v>
      </c>
      <c r="H2712" s="38">
        <v>31722975</v>
      </c>
    </row>
    <row r="2713" spans="2:8">
      <c r="B2713">
        <v>1537600</v>
      </c>
      <c r="D2713">
        <v>2711</v>
      </c>
      <c r="E2713" s="72">
        <f t="shared" si="85"/>
        <v>31746428.518518515</v>
      </c>
      <c r="F2713" s="71">
        <f t="shared" si="84"/>
        <v>20.646740711835662</v>
      </c>
      <c r="H2713" s="38">
        <v>31746428</v>
      </c>
    </row>
    <row r="2714" spans="2:8">
      <c r="B2714">
        <v>1537600</v>
      </c>
      <c r="D2714">
        <v>2712</v>
      </c>
      <c r="E2714" s="72">
        <f t="shared" si="85"/>
        <v>31769890.629629627</v>
      </c>
      <c r="F2714" s="71">
        <f t="shared" si="84"/>
        <v>20.661999629051525</v>
      </c>
      <c r="H2714" s="38">
        <v>31769890</v>
      </c>
    </row>
    <row r="2715" spans="2:8">
      <c r="B2715">
        <v>1537600</v>
      </c>
      <c r="D2715">
        <v>2713</v>
      </c>
      <c r="E2715" s="72">
        <f t="shared" si="85"/>
        <v>31793361.407407403</v>
      </c>
      <c r="F2715" s="71">
        <f t="shared" si="84"/>
        <v>20.677264182757156</v>
      </c>
      <c r="H2715" s="38">
        <v>31793361</v>
      </c>
    </row>
    <row r="2716" spans="2:8">
      <c r="B2716">
        <v>1537600</v>
      </c>
      <c r="D2716">
        <v>2714</v>
      </c>
      <c r="E2716" s="72">
        <f t="shared" si="85"/>
        <v>31816840.851851847</v>
      </c>
      <c r="F2716" s="71">
        <f t="shared" si="84"/>
        <v>20.692534372952554</v>
      </c>
      <c r="H2716" s="38">
        <v>31816840</v>
      </c>
    </row>
    <row r="2717" spans="2:8">
      <c r="B2717">
        <v>1537600</v>
      </c>
      <c r="D2717">
        <v>2715</v>
      </c>
      <c r="E2717" s="72">
        <f t="shared" si="85"/>
        <v>31840328.962962959</v>
      </c>
      <c r="F2717" s="71">
        <f t="shared" si="84"/>
        <v>20.70781019963772</v>
      </c>
      <c r="H2717" s="38">
        <v>31840328</v>
      </c>
    </row>
    <row r="2718" spans="2:8">
      <c r="B2718">
        <v>1537600</v>
      </c>
      <c r="D2718">
        <v>2716</v>
      </c>
      <c r="E2718" s="72">
        <f t="shared" si="85"/>
        <v>31863825.740740735</v>
      </c>
      <c r="F2718" s="71">
        <f t="shared" si="84"/>
        <v>20.723091662812653</v>
      </c>
      <c r="H2718" s="38">
        <v>31863825</v>
      </c>
    </row>
    <row r="2719" spans="2:8">
      <c r="B2719">
        <v>1537600</v>
      </c>
      <c r="D2719">
        <v>2717</v>
      </c>
      <c r="E2719" s="72">
        <f t="shared" si="85"/>
        <v>31887331.185185179</v>
      </c>
      <c r="F2719" s="71">
        <f t="shared" si="84"/>
        <v>20.738378762477353</v>
      </c>
      <c r="H2719" s="38">
        <v>31887331</v>
      </c>
    </row>
    <row r="2720" spans="2:8">
      <c r="B2720">
        <v>1537600</v>
      </c>
      <c r="D2720">
        <v>2718</v>
      </c>
      <c r="E2720" s="72">
        <f t="shared" si="85"/>
        <v>31910845.296296291</v>
      </c>
      <c r="F2720" s="71">
        <f t="shared" si="84"/>
        <v>20.753671498631824</v>
      </c>
      <c r="H2720" s="38">
        <v>31910845</v>
      </c>
    </row>
    <row r="2721" spans="2:8">
      <c r="B2721">
        <v>1537600</v>
      </c>
      <c r="D2721">
        <v>2719</v>
      </c>
      <c r="E2721" s="72">
        <f t="shared" si="85"/>
        <v>31934368.074074071</v>
      </c>
      <c r="F2721" s="71">
        <f t="shared" si="84"/>
        <v>20.76896987127606</v>
      </c>
      <c r="H2721" s="38">
        <v>31934368</v>
      </c>
    </row>
    <row r="2722" spans="2:8">
      <c r="B2722">
        <v>1537600</v>
      </c>
      <c r="D2722">
        <v>2720</v>
      </c>
      <c r="E2722" s="72">
        <f t="shared" si="85"/>
        <v>31957899.518518515</v>
      </c>
      <c r="F2722" s="71">
        <f t="shared" si="84"/>
        <v>20.784273880410066</v>
      </c>
      <c r="H2722" s="38">
        <v>31957899</v>
      </c>
    </row>
    <row r="2723" spans="2:8">
      <c r="B2723">
        <v>1537600</v>
      </c>
      <c r="D2723">
        <v>2721</v>
      </c>
      <c r="E2723" s="72">
        <f t="shared" si="85"/>
        <v>31981439.629629627</v>
      </c>
      <c r="F2723" s="71">
        <f t="shared" si="84"/>
        <v>20.799583526033835</v>
      </c>
      <c r="H2723" s="38">
        <v>31981439</v>
      </c>
    </row>
    <row r="2724" spans="2:8">
      <c r="B2724">
        <v>1537600</v>
      </c>
      <c r="D2724">
        <v>2722</v>
      </c>
      <c r="E2724" s="72">
        <f t="shared" si="85"/>
        <v>32004988.407407403</v>
      </c>
      <c r="F2724" s="71">
        <f t="shared" si="84"/>
        <v>20.814898808147376</v>
      </c>
      <c r="H2724" s="38">
        <v>32004988</v>
      </c>
    </row>
    <row r="2725" spans="2:8">
      <c r="B2725">
        <v>1537600</v>
      </c>
      <c r="D2725">
        <v>2723</v>
      </c>
      <c r="E2725" s="72">
        <f t="shared" si="85"/>
        <v>32028545.851851847</v>
      </c>
      <c r="F2725" s="71">
        <f t="shared" si="84"/>
        <v>20.830219726750681</v>
      </c>
      <c r="H2725" s="38">
        <v>32028545</v>
      </c>
    </row>
    <row r="2726" spans="2:8">
      <c r="B2726">
        <v>1537600</v>
      </c>
      <c r="D2726">
        <v>2724</v>
      </c>
      <c r="E2726" s="72">
        <f t="shared" si="85"/>
        <v>32052111.962962959</v>
      </c>
      <c r="F2726" s="71">
        <f t="shared" si="84"/>
        <v>20.845546281843756</v>
      </c>
      <c r="H2726" s="38">
        <v>32052111</v>
      </c>
    </row>
    <row r="2727" spans="2:8">
      <c r="B2727">
        <v>1537600</v>
      </c>
      <c r="D2727">
        <v>2725</v>
      </c>
      <c r="E2727" s="72">
        <f t="shared" si="85"/>
        <v>32075686.740740735</v>
      </c>
      <c r="F2727" s="71">
        <f t="shared" si="84"/>
        <v>20.860878473426595</v>
      </c>
      <c r="H2727" s="38">
        <v>32075686</v>
      </c>
    </row>
    <row r="2728" spans="2:8">
      <c r="B2728">
        <v>1537600</v>
      </c>
      <c r="D2728">
        <v>2726</v>
      </c>
      <c r="E2728" s="72">
        <f t="shared" si="85"/>
        <v>32099270.185185179</v>
      </c>
      <c r="F2728" s="71">
        <f t="shared" si="84"/>
        <v>20.876216301499205</v>
      </c>
      <c r="H2728" s="38">
        <v>32099270</v>
      </c>
    </row>
    <row r="2729" spans="2:8">
      <c r="B2729">
        <v>1537600</v>
      </c>
      <c r="D2729">
        <v>2727</v>
      </c>
      <c r="E2729" s="72">
        <f t="shared" si="85"/>
        <v>32122862.296296291</v>
      </c>
      <c r="F2729" s="71">
        <f t="shared" si="84"/>
        <v>20.891559766061583</v>
      </c>
      <c r="H2729" s="38">
        <v>32122862</v>
      </c>
    </row>
    <row r="2730" spans="2:8">
      <c r="B2730">
        <v>1537600</v>
      </c>
      <c r="D2730">
        <v>2728</v>
      </c>
      <c r="E2730" s="72">
        <f t="shared" si="85"/>
        <v>32146463.074074071</v>
      </c>
      <c r="F2730" s="71">
        <f t="shared" si="84"/>
        <v>20.906908867113732</v>
      </c>
      <c r="H2730" s="38">
        <v>32146463</v>
      </c>
    </row>
    <row r="2731" spans="2:8">
      <c r="B2731">
        <v>1537600</v>
      </c>
      <c r="D2731">
        <v>2729</v>
      </c>
      <c r="E2731" s="72">
        <f t="shared" si="85"/>
        <v>32170072.518518515</v>
      </c>
      <c r="F2731" s="71">
        <f t="shared" si="84"/>
        <v>20.92226360465564</v>
      </c>
      <c r="H2731" s="38">
        <v>32170072</v>
      </c>
    </row>
    <row r="2732" spans="2:8">
      <c r="B2732">
        <v>1537600</v>
      </c>
      <c r="D2732">
        <v>2730</v>
      </c>
      <c r="E2732" s="72">
        <f t="shared" si="85"/>
        <v>32193690.629629627</v>
      </c>
      <c r="F2732" s="71">
        <f t="shared" si="84"/>
        <v>20.937623978687324</v>
      </c>
      <c r="H2732" s="38">
        <v>32193690</v>
      </c>
    </row>
    <row r="2733" spans="2:8">
      <c r="B2733">
        <v>1537600</v>
      </c>
      <c r="D2733">
        <v>2731</v>
      </c>
      <c r="E2733" s="72">
        <f t="shared" si="85"/>
        <v>32217317.407407403</v>
      </c>
      <c r="F2733" s="71">
        <f t="shared" si="84"/>
        <v>20.952989989208771</v>
      </c>
      <c r="H2733" s="38">
        <v>32217317</v>
      </c>
    </row>
    <row r="2734" spans="2:8">
      <c r="B2734">
        <v>1537600</v>
      </c>
      <c r="D2734">
        <v>2732</v>
      </c>
      <c r="E2734" s="72">
        <f t="shared" si="85"/>
        <v>32240952.851851847</v>
      </c>
      <c r="F2734" s="71">
        <f t="shared" si="84"/>
        <v>20.968361636219985</v>
      </c>
      <c r="H2734" s="38">
        <v>32240952</v>
      </c>
    </row>
    <row r="2735" spans="2:8">
      <c r="B2735">
        <v>1537600</v>
      </c>
      <c r="D2735">
        <v>2733</v>
      </c>
      <c r="E2735" s="72">
        <f t="shared" si="85"/>
        <v>32264596.962962959</v>
      </c>
      <c r="F2735" s="71">
        <f t="shared" si="84"/>
        <v>20.983738919720967</v>
      </c>
      <c r="H2735" s="38">
        <v>32264596</v>
      </c>
    </row>
    <row r="2736" spans="2:8">
      <c r="B2736">
        <v>1537600</v>
      </c>
      <c r="D2736">
        <v>2734</v>
      </c>
      <c r="E2736" s="72">
        <f t="shared" si="85"/>
        <v>32288249.740740735</v>
      </c>
      <c r="F2736" s="71">
        <f t="shared" si="84"/>
        <v>20.999121839711716</v>
      </c>
      <c r="H2736" s="38">
        <v>32288249</v>
      </c>
    </row>
    <row r="2737" spans="2:8">
      <c r="B2737">
        <v>1537600</v>
      </c>
      <c r="D2737">
        <v>2735</v>
      </c>
      <c r="E2737" s="72">
        <f t="shared" si="85"/>
        <v>32311911.185185179</v>
      </c>
      <c r="F2737" s="71">
        <f t="shared" si="84"/>
        <v>21.014510396192232</v>
      </c>
      <c r="H2737" s="38">
        <v>32311911</v>
      </c>
    </row>
    <row r="2738" spans="2:8">
      <c r="B2738">
        <v>1537600</v>
      </c>
      <c r="D2738">
        <v>2736</v>
      </c>
      <c r="E2738" s="72">
        <f t="shared" si="85"/>
        <v>32335581.296296291</v>
      </c>
      <c r="F2738" s="71">
        <f t="shared" si="84"/>
        <v>21.02990458916252</v>
      </c>
      <c r="H2738" s="38">
        <v>32335581</v>
      </c>
    </row>
    <row r="2739" spans="2:8">
      <c r="B2739">
        <v>1537600</v>
      </c>
      <c r="D2739">
        <v>2737</v>
      </c>
      <c r="E2739" s="72">
        <f t="shared" si="85"/>
        <v>32359260.074074071</v>
      </c>
      <c r="F2739" s="71">
        <f t="shared" si="84"/>
        <v>21.045304418622575</v>
      </c>
      <c r="H2739" s="38">
        <v>32359260</v>
      </c>
    </row>
    <row r="2740" spans="2:8">
      <c r="B2740">
        <v>1537600</v>
      </c>
      <c r="D2740">
        <v>2738</v>
      </c>
      <c r="E2740" s="72">
        <f t="shared" si="85"/>
        <v>32382947.518518515</v>
      </c>
      <c r="F2740" s="71">
        <f t="shared" si="84"/>
        <v>21.060709884572397</v>
      </c>
      <c r="H2740" s="38">
        <v>32382947</v>
      </c>
    </row>
    <row r="2741" spans="2:8">
      <c r="B2741">
        <v>1537600</v>
      </c>
      <c r="D2741">
        <v>2739</v>
      </c>
      <c r="E2741" s="72">
        <f t="shared" si="85"/>
        <v>32406643.629629627</v>
      </c>
      <c r="F2741" s="71">
        <f t="shared" si="84"/>
        <v>21.076120987011983</v>
      </c>
      <c r="H2741" s="38">
        <v>32406643</v>
      </c>
    </row>
    <row r="2742" spans="2:8">
      <c r="B2742">
        <v>1537600</v>
      </c>
      <c r="D2742">
        <v>2740</v>
      </c>
      <c r="E2742" s="72">
        <f t="shared" si="85"/>
        <v>32430348.407407403</v>
      </c>
      <c r="F2742" s="71">
        <f t="shared" si="84"/>
        <v>21.09153772594134</v>
      </c>
      <c r="G2742" s="67"/>
      <c r="H2742" s="38">
        <v>32430348</v>
      </c>
    </row>
    <row r="2743" spans="2:8">
      <c r="B2743">
        <v>1537600</v>
      </c>
      <c r="D2743">
        <v>2741</v>
      </c>
      <c r="E2743" s="72">
        <f t="shared" si="85"/>
        <v>32454061.851851847</v>
      </c>
      <c r="F2743" s="71">
        <f t="shared" si="84"/>
        <v>21.106960101360464</v>
      </c>
      <c r="H2743" s="38">
        <v>32454061</v>
      </c>
    </row>
    <row r="2744" spans="2:8">
      <c r="B2744">
        <v>1537600</v>
      </c>
      <c r="D2744">
        <v>2742</v>
      </c>
      <c r="E2744" s="72">
        <f t="shared" si="85"/>
        <v>32477783.962962959</v>
      </c>
      <c r="F2744" s="71">
        <f t="shared" si="84"/>
        <v>21.122388113269356</v>
      </c>
      <c r="H2744" s="38">
        <v>32477783</v>
      </c>
    </row>
    <row r="2745" spans="2:8">
      <c r="B2745">
        <v>1537600</v>
      </c>
      <c r="D2745">
        <v>2743</v>
      </c>
      <c r="E2745" s="72">
        <f t="shared" si="85"/>
        <v>32501514.740740735</v>
      </c>
      <c r="F2745" s="71">
        <f t="shared" si="84"/>
        <v>21.137821761668011</v>
      </c>
      <c r="H2745" s="38">
        <v>32501514</v>
      </c>
    </row>
    <row r="2746" spans="2:8">
      <c r="B2746">
        <v>1537600</v>
      </c>
      <c r="D2746">
        <v>2744</v>
      </c>
      <c r="E2746" s="72">
        <f t="shared" si="85"/>
        <v>32525254.185185179</v>
      </c>
      <c r="F2746" s="71">
        <f t="shared" si="84"/>
        <v>21.153261046556437</v>
      </c>
      <c r="H2746" s="38">
        <v>32525254</v>
      </c>
    </row>
    <row r="2747" spans="2:8">
      <c r="B2747">
        <v>1537600</v>
      </c>
      <c r="D2747">
        <v>2745</v>
      </c>
      <c r="E2747" s="72">
        <f t="shared" si="85"/>
        <v>32549002.296296291</v>
      </c>
      <c r="F2747" s="71">
        <f t="shared" si="84"/>
        <v>21.168705967934631</v>
      </c>
      <c r="H2747" s="38">
        <v>32549002</v>
      </c>
    </row>
    <row r="2748" spans="2:8">
      <c r="B2748">
        <v>1537600</v>
      </c>
      <c r="D2748">
        <v>2746</v>
      </c>
      <c r="E2748" s="72">
        <f t="shared" si="85"/>
        <v>32572759.074074071</v>
      </c>
      <c r="F2748" s="71">
        <f t="shared" si="84"/>
        <v>21.184156525802596</v>
      </c>
      <c r="H2748" s="38">
        <v>32572759</v>
      </c>
    </row>
    <row r="2749" spans="2:8">
      <c r="B2749">
        <v>1537600</v>
      </c>
      <c r="D2749">
        <v>2747</v>
      </c>
      <c r="E2749" s="72">
        <f t="shared" si="85"/>
        <v>32596524.518518515</v>
      </c>
      <c r="F2749" s="71">
        <f t="shared" si="84"/>
        <v>21.199612720160324</v>
      </c>
      <c r="H2749" s="38">
        <v>32596524</v>
      </c>
    </row>
    <row r="2750" spans="2:8">
      <c r="B2750">
        <v>1537600</v>
      </c>
      <c r="D2750">
        <v>2748</v>
      </c>
      <c r="E2750" s="72">
        <f t="shared" si="85"/>
        <v>32620298.629629627</v>
      </c>
      <c r="F2750" s="71">
        <f t="shared" si="84"/>
        <v>21.21507455100782</v>
      </c>
      <c r="H2750" s="38">
        <v>32620298</v>
      </c>
    </row>
    <row r="2751" spans="2:8">
      <c r="B2751">
        <v>1537600</v>
      </c>
      <c r="D2751">
        <v>2749</v>
      </c>
      <c r="E2751" s="72">
        <f t="shared" si="85"/>
        <v>32644081.407407403</v>
      </c>
      <c r="F2751" s="71">
        <f t="shared" si="84"/>
        <v>21.230542018345083</v>
      </c>
      <c r="H2751" s="38">
        <v>32644081</v>
      </c>
    </row>
    <row r="2752" spans="2:8">
      <c r="B2752">
        <v>1537600</v>
      </c>
      <c r="D2752">
        <v>2750</v>
      </c>
      <c r="E2752" s="72">
        <f t="shared" si="85"/>
        <v>32667872.851851847</v>
      </c>
      <c r="F2752" s="71">
        <f t="shared" si="84"/>
        <v>21.246015122172118</v>
      </c>
      <c r="H2752" s="38">
        <v>32667872</v>
      </c>
    </row>
    <row r="2753" spans="2:8">
      <c r="B2753">
        <v>1537600</v>
      </c>
      <c r="D2753">
        <v>2751</v>
      </c>
      <c r="E2753" s="72">
        <f t="shared" si="85"/>
        <v>32691672.962962959</v>
      </c>
      <c r="F2753" s="71">
        <f t="shared" si="84"/>
        <v>21.261493862488916</v>
      </c>
      <c r="H2753" s="38">
        <v>32691672</v>
      </c>
    </row>
    <row r="2754" spans="2:8">
      <c r="B2754">
        <v>1537600</v>
      </c>
      <c r="D2754">
        <v>2752</v>
      </c>
      <c r="E2754" s="72">
        <f t="shared" si="85"/>
        <v>32715481.740740735</v>
      </c>
      <c r="F2754" s="71">
        <f t="shared" si="84"/>
        <v>21.276978239295484</v>
      </c>
      <c r="H2754" s="38">
        <v>32715481</v>
      </c>
    </row>
    <row r="2755" spans="2:8">
      <c r="B2755">
        <v>1537600</v>
      </c>
      <c r="D2755">
        <v>2753</v>
      </c>
      <c r="E2755" s="72">
        <f t="shared" si="85"/>
        <v>32739299.185185179</v>
      </c>
      <c r="F2755" s="71">
        <f t="shared" ref="F2755:F2818" si="86">E2755/B2754</f>
        <v>21.292468252591817</v>
      </c>
      <c r="H2755" s="38">
        <v>32739299</v>
      </c>
    </row>
    <row r="2756" spans="2:8">
      <c r="B2756">
        <v>1537600</v>
      </c>
      <c r="D2756">
        <v>2754</v>
      </c>
      <c r="E2756" s="72">
        <f t="shared" ref="E2756:E2819" si="87">40+(D2755*D2755)+(E2755/1.3)</f>
        <v>32763125.296296291</v>
      </c>
      <c r="F2756" s="71">
        <f t="shared" si="86"/>
        <v>21.307963902377921</v>
      </c>
      <c r="H2756" s="38">
        <v>32763125</v>
      </c>
    </row>
    <row r="2757" spans="2:8">
      <c r="B2757">
        <v>1537600</v>
      </c>
      <c r="D2757">
        <v>2755</v>
      </c>
      <c r="E2757" s="72">
        <f t="shared" si="87"/>
        <v>32786960.074074071</v>
      </c>
      <c r="F2757" s="71">
        <f t="shared" si="86"/>
        <v>21.323465188653792</v>
      </c>
      <c r="H2757" s="38">
        <v>32786960</v>
      </c>
    </row>
    <row r="2758" spans="2:8">
      <c r="B2758">
        <v>1537600</v>
      </c>
      <c r="D2758">
        <v>2756</v>
      </c>
      <c r="E2758" s="72">
        <f t="shared" si="87"/>
        <v>32810803.518518515</v>
      </c>
      <c r="F2758" s="71">
        <f t="shared" si="86"/>
        <v>21.33897211141943</v>
      </c>
      <c r="H2758" s="38">
        <v>32810803</v>
      </c>
    </row>
    <row r="2759" spans="2:8">
      <c r="B2759">
        <v>1537600</v>
      </c>
      <c r="D2759">
        <v>2757</v>
      </c>
      <c r="E2759" s="72">
        <f t="shared" si="87"/>
        <v>32834655.629629627</v>
      </c>
      <c r="F2759" s="71">
        <f t="shared" si="86"/>
        <v>21.354484670674836</v>
      </c>
      <c r="H2759" s="38">
        <v>32834655</v>
      </c>
    </row>
    <row r="2760" spans="2:8">
      <c r="B2760">
        <v>1537600</v>
      </c>
      <c r="D2760">
        <v>2758</v>
      </c>
      <c r="E2760" s="72">
        <f t="shared" si="87"/>
        <v>32858516.407407403</v>
      </c>
      <c r="F2760" s="71">
        <f t="shared" si="86"/>
        <v>21.370002866420005</v>
      </c>
      <c r="H2760" s="38">
        <v>32858516</v>
      </c>
    </row>
    <row r="2761" spans="2:8">
      <c r="B2761">
        <v>1537600</v>
      </c>
      <c r="D2761">
        <v>2759</v>
      </c>
      <c r="E2761" s="72">
        <f t="shared" si="87"/>
        <v>32882385.851851847</v>
      </c>
      <c r="F2761" s="71">
        <f t="shared" si="86"/>
        <v>21.385526698654946</v>
      </c>
      <c r="H2761" s="38">
        <v>32882385</v>
      </c>
    </row>
    <row r="2762" spans="2:8">
      <c r="B2762">
        <v>1537600</v>
      </c>
      <c r="D2762">
        <v>2760</v>
      </c>
      <c r="E2762" s="72">
        <f t="shared" si="87"/>
        <v>32906263.962962959</v>
      </c>
      <c r="F2762" s="71">
        <f t="shared" si="86"/>
        <v>21.401056167379657</v>
      </c>
      <c r="H2762" s="38">
        <v>32906263</v>
      </c>
    </row>
    <row r="2763" spans="2:8">
      <c r="B2763">
        <v>1537600</v>
      </c>
      <c r="D2763">
        <v>2761</v>
      </c>
      <c r="E2763" s="72">
        <f t="shared" si="87"/>
        <v>32930150.740740735</v>
      </c>
      <c r="F2763" s="71">
        <f t="shared" si="86"/>
        <v>21.416591272594129</v>
      </c>
      <c r="H2763" s="38">
        <v>32930150</v>
      </c>
    </row>
    <row r="2764" spans="2:8">
      <c r="B2764">
        <v>1537600</v>
      </c>
      <c r="D2764">
        <v>2762</v>
      </c>
      <c r="E2764" s="72">
        <f t="shared" si="87"/>
        <v>32954046.185185179</v>
      </c>
      <c r="F2764" s="71">
        <f t="shared" si="86"/>
        <v>21.432132014298375</v>
      </c>
      <c r="H2764" s="38">
        <v>32954046</v>
      </c>
    </row>
    <row r="2765" spans="2:8">
      <c r="B2765">
        <v>1537600</v>
      </c>
      <c r="D2765">
        <v>2763</v>
      </c>
      <c r="E2765" s="72">
        <f t="shared" si="87"/>
        <v>32977950.296296291</v>
      </c>
      <c r="F2765" s="71">
        <f t="shared" si="86"/>
        <v>21.447678392492385</v>
      </c>
      <c r="H2765" s="38">
        <v>32977950</v>
      </c>
    </row>
    <row r="2766" spans="2:8">
      <c r="B2766">
        <v>1537600</v>
      </c>
      <c r="D2766">
        <v>2764</v>
      </c>
      <c r="E2766" s="72">
        <f t="shared" si="87"/>
        <v>33001863.074074071</v>
      </c>
      <c r="F2766" s="71">
        <f t="shared" si="86"/>
        <v>21.463230407176166</v>
      </c>
      <c r="H2766" s="38">
        <v>33001863</v>
      </c>
    </row>
    <row r="2767" spans="2:8">
      <c r="B2767">
        <v>1537600</v>
      </c>
      <c r="D2767">
        <v>2765</v>
      </c>
      <c r="E2767" s="72">
        <f t="shared" si="87"/>
        <v>33025784.518518515</v>
      </c>
      <c r="F2767" s="71">
        <f t="shared" si="86"/>
        <v>21.478788058349711</v>
      </c>
      <c r="H2767" s="38">
        <v>33025784</v>
      </c>
    </row>
    <row r="2768" spans="2:8">
      <c r="B2768">
        <v>1537600</v>
      </c>
      <c r="D2768">
        <v>2766</v>
      </c>
      <c r="E2768" s="72">
        <f t="shared" si="87"/>
        <v>33049714.629629627</v>
      </c>
      <c r="F2768" s="71">
        <f t="shared" si="86"/>
        <v>21.494351346013026</v>
      </c>
      <c r="H2768" s="38">
        <v>33049714</v>
      </c>
    </row>
    <row r="2769" spans="2:8">
      <c r="B2769">
        <v>1537600</v>
      </c>
      <c r="D2769">
        <v>2767</v>
      </c>
      <c r="E2769" s="72">
        <f t="shared" si="87"/>
        <v>33073653.407407403</v>
      </c>
      <c r="F2769" s="71">
        <f t="shared" si="86"/>
        <v>21.509920270166106</v>
      </c>
      <c r="H2769" s="38">
        <v>33073653</v>
      </c>
    </row>
    <row r="2770" spans="2:8">
      <c r="B2770">
        <v>1537600</v>
      </c>
      <c r="D2770">
        <v>2768</v>
      </c>
      <c r="E2770" s="72">
        <f t="shared" si="87"/>
        <v>33097600.851851847</v>
      </c>
      <c r="F2770" s="71">
        <f t="shared" si="86"/>
        <v>21.525494830808952</v>
      </c>
      <c r="H2770" s="38">
        <v>33097600</v>
      </c>
    </row>
    <row r="2771" spans="2:8">
      <c r="B2771">
        <v>1537600</v>
      </c>
      <c r="D2771">
        <v>2769</v>
      </c>
      <c r="E2771" s="72">
        <f t="shared" si="87"/>
        <v>33121556.962962959</v>
      </c>
      <c r="F2771" s="71">
        <f t="shared" si="86"/>
        <v>21.54107502794157</v>
      </c>
      <c r="H2771" s="38">
        <v>33121556</v>
      </c>
    </row>
    <row r="2772" spans="2:8">
      <c r="B2772">
        <v>1537600</v>
      </c>
      <c r="D2772">
        <v>2770</v>
      </c>
      <c r="E2772" s="72">
        <f t="shared" si="87"/>
        <v>33145521.740740735</v>
      </c>
      <c r="F2772" s="71">
        <f t="shared" si="86"/>
        <v>21.556660861563955</v>
      </c>
      <c r="H2772" s="38">
        <v>33145521</v>
      </c>
    </row>
    <row r="2773" spans="2:8">
      <c r="B2773">
        <v>1537600</v>
      </c>
      <c r="D2773">
        <v>2771</v>
      </c>
      <c r="E2773" s="72">
        <f t="shared" si="87"/>
        <v>33169495.185185179</v>
      </c>
      <c r="F2773" s="71">
        <f t="shared" si="86"/>
        <v>21.572252331676104</v>
      </c>
      <c r="H2773" s="38">
        <v>33169495</v>
      </c>
    </row>
    <row r="2774" spans="2:8">
      <c r="B2774">
        <v>1537600</v>
      </c>
      <c r="D2774">
        <v>2772</v>
      </c>
      <c r="E2774" s="72">
        <f t="shared" si="87"/>
        <v>33193477.296296291</v>
      </c>
      <c r="F2774" s="71">
        <f t="shared" si="86"/>
        <v>21.587849438278024</v>
      </c>
      <c r="H2774" s="38">
        <v>33193477</v>
      </c>
    </row>
    <row r="2775" spans="2:8">
      <c r="B2775">
        <v>1537600</v>
      </c>
      <c r="D2775">
        <v>2773</v>
      </c>
      <c r="E2775" s="72">
        <f t="shared" si="87"/>
        <v>33217468.074074071</v>
      </c>
      <c r="F2775" s="71">
        <f t="shared" si="86"/>
        <v>21.603452181369715</v>
      </c>
      <c r="H2775" s="38">
        <v>33217468</v>
      </c>
    </row>
    <row r="2776" spans="2:8">
      <c r="B2776">
        <v>1537600</v>
      </c>
      <c r="D2776">
        <v>2774</v>
      </c>
      <c r="E2776" s="72">
        <f t="shared" si="87"/>
        <v>33241467.518518515</v>
      </c>
      <c r="F2776" s="71">
        <f t="shared" si="86"/>
        <v>21.619060560951166</v>
      </c>
      <c r="H2776" s="38">
        <v>33241467</v>
      </c>
    </row>
    <row r="2777" spans="2:8">
      <c r="B2777">
        <v>1537600</v>
      </c>
      <c r="D2777">
        <v>2775</v>
      </c>
      <c r="E2777" s="72">
        <f t="shared" si="87"/>
        <v>33265475.629629627</v>
      </c>
      <c r="F2777" s="71">
        <f t="shared" si="86"/>
        <v>21.634674577022391</v>
      </c>
      <c r="H2777" s="38">
        <v>33265475</v>
      </c>
    </row>
    <row r="2778" spans="2:8">
      <c r="B2778">
        <v>1537600</v>
      </c>
      <c r="D2778">
        <v>2776</v>
      </c>
      <c r="E2778" s="72">
        <f t="shared" si="87"/>
        <v>33289492.407407403</v>
      </c>
      <c r="F2778" s="71">
        <f t="shared" si="86"/>
        <v>21.650294229583377</v>
      </c>
      <c r="H2778" s="38">
        <v>33289492</v>
      </c>
    </row>
    <row r="2779" spans="2:8">
      <c r="B2779">
        <v>1537600</v>
      </c>
      <c r="D2779">
        <v>2777</v>
      </c>
      <c r="E2779" s="72">
        <f t="shared" si="87"/>
        <v>33313517.851851847</v>
      </c>
      <c r="F2779" s="71">
        <f t="shared" si="86"/>
        <v>21.665919518634137</v>
      </c>
      <c r="H2779" s="38">
        <v>33313517</v>
      </c>
    </row>
    <row r="2780" spans="2:8">
      <c r="B2780">
        <v>1537600</v>
      </c>
      <c r="D2780">
        <v>2778</v>
      </c>
      <c r="E2780" s="72">
        <f t="shared" si="87"/>
        <v>33337551.962962959</v>
      </c>
      <c r="F2780" s="71">
        <f t="shared" si="86"/>
        <v>21.681550444174661</v>
      </c>
      <c r="H2780" s="38">
        <v>33337551</v>
      </c>
    </row>
    <row r="2781" spans="2:8">
      <c r="B2781">
        <v>1537600</v>
      </c>
      <c r="D2781">
        <v>2779</v>
      </c>
      <c r="E2781" s="72">
        <f t="shared" si="87"/>
        <v>33361594.740740735</v>
      </c>
      <c r="F2781" s="71">
        <f t="shared" si="86"/>
        <v>21.697187006204953</v>
      </c>
      <c r="H2781" s="38">
        <v>33361594</v>
      </c>
    </row>
    <row r="2782" spans="2:8">
      <c r="B2782">
        <v>1537600</v>
      </c>
      <c r="D2782">
        <v>2780</v>
      </c>
      <c r="E2782" s="72">
        <f t="shared" si="87"/>
        <v>33385646.185185179</v>
      </c>
      <c r="F2782" s="71">
        <f t="shared" si="86"/>
        <v>21.712829204725011</v>
      </c>
      <c r="G2782" s="67"/>
      <c r="H2782" s="38">
        <v>33385646</v>
      </c>
    </row>
    <row r="2783" spans="2:8">
      <c r="B2783">
        <v>1537600</v>
      </c>
      <c r="D2783">
        <v>2781</v>
      </c>
      <c r="E2783" s="72">
        <f t="shared" si="87"/>
        <v>33409706.296296291</v>
      </c>
      <c r="F2783" s="71">
        <f t="shared" si="86"/>
        <v>21.728477039734841</v>
      </c>
      <c r="H2783" s="38">
        <v>33409706</v>
      </c>
    </row>
    <row r="2784" spans="2:8">
      <c r="B2784">
        <v>1537600</v>
      </c>
      <c r="D2784">
        <v>2782</v>
      </c>
      <c r="E2784" s="72">
        <f t="shared" si="87"/>
        <v>33433775.074074071</v>
      </c>
      <c r="F2784" s="71">
        <f t="shared" si="86"/>
        <v>21.744130511234438</v>
      </c>
      <c r="H2784" s="38">
        <v>33433775</v>
      </c>
    </row>
    <row r="2785" spans="2:8">
      <c r="B2785">
        <v>1537600</v>
      </c>
      <c r="D2785">
        <v>2783</v>
      </c>
      <c r="E2785" s="72">
        <f t="shared" si="87"/>
        <v>33457852.518518515</v>
      </c>
      <c r="F2785" s="71">
        <f t="shared" si="86"/>
        <v>21.759789619223799</v>
      </c>
      <c r="H2785" s="38">
        <v>33457852</v>
      </c>
    </row>
    <row r="2786" spans="2:8">
      <c r="B2786">
        <v>1537600</v>
      </c>
      <c r="D2786">
        <v>2784</v>
      </c>
      <c r="E2786" s="72">
        <f t="shared" si="87"/>
        <v>33481938.629629627</v>
      </c>
      <c r="F2786" s="71">
        <f t="shared" si="86"/>
        <v>21.775454363702931</v>
      </c>
      <c r="H2786" s="38">
        <v>33481938</v>
      </c>
    </row>
    <row r="2787" spans="2:8">
      <c r="B2787">
        <v>1537600</v>
      </c>
      <c r="D2787">
        <v>2785</v>
      </c>
      <c r="E2787" s="72">
        <f t="shared" si="87"/>
        <v>33506033.407407403</v>
      </c>
      <c r="F2787" s="71">
        <f t="shared" si="86"/>
        <v>21.79112474467183</v>
      </c>
      <c r="H2787" s="38">
        <v>33506033</v>
      </c>
    </row>
    <row r="2788" spans="2:8">
      <c r="B2788">
        <v>1537600</v>
      </c>
      <c r="D2788">
        <v>2786</v>
      </c>
      <c r="E2788" s="72">
        <f t="shared" si="87"/>
        <v>33530136.851851847</v>
      </c>
      <c r="F2788" s="71">
        <f t="shared" si="86"/>
        <v>21.806800762130493</v>
      </c>
      <c r="H2788" s="38">
        <v>33530136</v>
      </c>
    </row>
    <row r="2789" spans="2:8">
      <c r="B2789">
        <v>1537600</v>
      </c>
      <c r="D2789">
        <v>2787</v>
      </c>
      <c r="E2789" s="72">
        <f t="shared" si="87"/>
        <v>33554248.962962959</v>
      </c>
      <c r="F2789" s="71">
        <f t="shared" si="86"/>
        <v>21.822482416078927</v>
      </c>
      <c r="H2789" s="38">
        <v>33554248</v>
      </c>
    </row>
    <row r="2790" spans="2:8">
      <c r="B2790">
        <v>1537600</v>
      </c>
      <c r="D2790">
        <v>2788</v>
      </c>
      <c r="E2790" s="72">
        <f t="shared" si="87"/>
        <v>33578369.740740731</v>
      </c>
      <c r="F2790" s="71">
        <f t="shared" si="86"/>
        <v>21.838169706517125</v>
      </c>
      <c r="H2790" s="38">
        <v>33578369</v>
      </c>
    </row>
    <row r="2791" spans="2:8">
      <c r="B2791">
        <v>1537600</v>
      </c>
      <c r="D2791">
        <v>2789</v>
      </c>
      <c r="E2791" s="72">
        <f t="shared" si="87"/>
        <v>33602499.185185179</v>
      </c>
      <c r="F2791" s="71">
        <f t="shared" si="86"/>
        <v>21.853862633445097</v>
      </c>
      <c r="H2791" s="38">
        <v>33602499</v>
      </c>
    </row>
    <row r="2792" spans="2:8">
      <c r="B2792">
        <v>1537600</v>
      </c>
      <c r="D2792">
        <v>2790</v>
      </c>
      <c r="E2792" s="72">
        <f t="shared" si="87"/>
        <v>33626637.296296291</v>
      </c>
      <c r="F2792" s="71">
        <f t="shared" si="86"/>
        <v>21.869561196862833</v>
      </c>
      <c r="H2792" s="38">
        <v>33626637</v>
      </c>
    </row>
    <row r="2793" spans="2:8">
      <c r="B2793">
        <v>1537600</v>
      </c>
      <c r="D2793">
        <v>2791</v>
      </c>
      <c r="E2793" s="72">
        <f t="shared" si="87"/>
        <v>33650784.074074075</v>
      </c>
      <c r="F2793" s="71">
        <f t="shared" si="86"/>
        <v>21.88526539677034</v>
      </c>
      <c r="H2793" s="38">
        <v>33650784</v>
      </c>
    </row>
    <row r="2794" spans="2:8">
      <c r="B2794">
        <v>1537600</v>
      </c>
      <c r="D2794">
        <v>2792</v>
      </c>
      <c r="E2794" s="72">
        <f t="shared" si="87"/>
        <v>33674939.518518522</v>
      </c>
      <c r="F2794" s="71">
        <f t="shared" si="86"/>
        <v>21.900975233167614</v>
      </c>
      <c r="H2794" s="38">
        <v>33674939</v>
      </c>
    </row>
    <row r="2795" spans="2:8">
      <c r="B2795">
        <v>1537600</v>
      </c>
      <c r="D2795">
        <v>2793</v>
      </c>
      <c r="E2795" s="72">
        <f t="shared" si="87"/>
        <v>33699103.629629627</v>
      </c>
      <c r="F2795" s="71">
        <f t="shared" si="86"/>
        <v>21.916690706054649</v>
      </c>
      <c r="H2795" s="38">
        <v>33699103</v>
      </c>
    </row>
    <row r="2796" spans="2:8">
      <c r="B2796">
        <v>1537600</v>
      </c>
      <c r="D2796">
        <v>2794</v>
      </c>
      <c r="E2796" s="72">
        <f t="shared" si="87"/>
        <v>33723276.407407403</v>
      </c>
      <c r="F2796" s="71">
        <f t="shared" si="86"/>
        <v>21.932411815431454</v>
      </c>
      <c r="H2796" s="38">
        <v>33723276</v>
      </c>
    </row>
    <row r="2797" spans="2:8">
      <c r="B2797">
        <v>1537600</v>
      </c>
      <c r="D2797">
        <v>2795</v>
      </c>
      <c r="E2797" s="72">
        <f t="shared" si="87"/>
        <v>33747457.851851851</v>
      </c>
      <c r="F2797" s="71">
        <f t="shared" si="86"/>
        <v>21.94813856129803</v>
      </c>
      <c r="H2797" s="38">
        <v>33747457</v>
      </c>
    </row>
    <row r="2798" spans="2:8">
      <c r="B2798">
        <v>1537600</v>
      </c>
      <c r="D2798">
        <v>2796</v>
      </c>
      <c r="E2798" s="72">
        <f t="shared" si="87"/>
        <v>33771647.962962963</v>
      </c>
      <c r="F2798" s="71">
        <f t="shared" si="86"/>
        <v>21.963870943654371</v>
      </c>
      <c r="H2798" s="38">
        <v>33771647</v>
      </c>
    </row>
    <row r="2799" spans="2:8">
      <c r="B2799">
        <v>1537600</v>
      </c>
      <c r="D2799">
        <v>2797</v>
      </c>
      <c r="E2799" s="72">
        <f t="shared" si="87"/>
        <v>33795846.740740739</v>
      </c>
      <c r="F2799" s="71">
        <f t="shared" si="86"/>
        <v>21.979608962500482</v>
      </c>
      <c r="H2799" s="38">
        <v>33795846</v>
      </c>
    </row>
    <row r="2800" spans="2:8">
      <c r="B2800">
        <v>1537600</v>
      </c>
      <c r="D2800">
        <v>2798</v>
      </c>
      <c r="E2800" s="72">
        <f t="shared" si="87"/>
        <v>33820054.185185179</v>
      </c>
      <c r="F2800" s="71">
        <f t="shared" si="86"/>
        <v>21.995352617836353</v>
      </c>
      <c r="H2800" s="38">
        <v>33820054</v>
      </c>
    </row>
    <row r="2801" spans="2:8">
      <c r="B2801">
        <v>1537600</v>
      </c>
      <c r="D2801">
        <v>2799</v>
      </c>
      <c r="E2801" s="72">
        <f t="shared" si="87"/>
        <v>33844270.296296291</v>
      </c>
      <c r="F2801" s="71">
        <f t="shared" si="86"/>
        <v>22.011101909661999</v>
      </c>
      <c r="H2801" s="38">
        <v>33844270</v>
      </c>
    </row>
    <row r="2802" spans="2:8">
      <c r="B2802">
        <v>1537600</v>
      </c>
      <c r="D2802">
        <v>2800</v>
      </c>
      <c r="E2802" s="72">
        <f t="shared" si="87"/>
        <v>33868495.074074075</v>
      </c>
      <c r="F2802" s="71">
        <f t="shared" si="86"/>
        <v>22.026856837977416</v>
      </c>
      <c r="H2802" s="38">
        <v>33868495</v>
      </c>
    </row>
    <row r="2803" spans="2:8">
      <c r="B2803">
        <v>1537600</v>
      </c>
      <c r="D2803">
        <v>2801</v>
      </c>
      <c r="E2803" s="72">
        <f t="shared" si="87"/>
        <v>33892728.518518522</v>
      </c>
      <c r="F2803" s="71">
        <f t="shared" si="86"/>
        <v>22.042617402782597</v>
      </c>
      <c r="H2803" s="38">
        <v>33892728</v>
      </c>
    </row>
    <row r="2804" spans="2:8">
      <c r="B2804">
        <v>1537600</v>
      </c>
      <c r="D2804">
        <v>2802</v>
      </c>
      <c r="E2804" s="72">
        <f t="shared" si="87"/>
        <v>33916970.629629627</v>
      </c>
      <c r="F2804" s="71">
        <f t="shared" si="86"/>
        <v>22.058383604077541</v>
      </c>
      <c r="H2804" s="38">
        <v>33916970</v>
      </c>
    </row>
    <row r="2805" spans="2:8">
      <c r="B2805">
        <v>1537600</v>
      </c>
      <c r="D2805">
        <v>2803</v>
      </c>
      <c r="E2805" s="72">
        <f t="shared" si="87"/>
        <v>33941221.407407403</v>
      </c>
      <c r="F2805" s="71">
        <f t="shared" si="86"/>
        <v>22.074155441862256</v>
      </c>
      <c r="H2805" s="38">
        <v>33941221</v>
      </c>
    </row>
    <row r="2806" spans="2:8">
      <c r="B2806">
        <v>1537600</v>
      </c>
      <c r="D2806">
        <v>2804</v>
      </c>
      <c r="E2806" s="72">
        <f t="shared" si="87"/>
        <v>33965480.851851851</v>
      </c>
      <c r="F2806" s="71">
        <f t="shared" si="86"/>
        <v>22.089932916136739</v>
      </c>
      <c r="H2806" s="38">
        <v>33965480</v>
      </c>
    </row>
    <row r="2807" spans="2:8">
      <c r="B2807">
        <v>1537600</v>
      </c>
      <c r="D2807">
        <v>2805</v>
      </c>
      <c r="E2807" s="72">
        <f t="shared" si="87"/>
        <v>33989748.962962963</v>
      </c>
      <c r="F2807" s="71">
        <f t="shared" si="86"/>
        <v>22.105716026900989</v>
      </c>
      <c r="H2807" s="38">
        <v>33989748</v>
      </c>
    </row>
    <row r="2808" spans="2:8">
      <c r="B2808">
        <v>1537600</v>
      </c>
      <c r="D2808">
        <v>2806</v>
      </c>
      <c r="E2808" s="72">
        <f t="shared" si="87"/>
        <v>34014025.740740739</v>
      </c>
      <c r="F2808" s="71">
        <f t="shared" si="86"/>
        <v>22.121504774155007</v>
      </c>
      <c r="H2808" s="38">
        <v>34014025</v>
      </c>
    </row>
    <row r="2809" spans="2:8">
      <c r="B2809">
        <v>1537600</v>
      </c>
      <c r="D2809">
        <v>2807</v>
      </c>
      <c r="E2809" s="72">
        <f t="shared" si="87"/>
        <v>34038311.185185179</v>
      </c>
      <c r="F2809" s="71">
        <f t="shared" si="86"/>
        <v>22.137299157898791</v>
      </c>
      <c r="H2809" s="38">
        <v>34038311</v>
      </c>
    </row>
    <row r="2810" spans="2:8">
      <c r="B2810">
        <v>1537600</v>
      </c>
      <c r="D2810">
        <v>2808</v>
      </c>
      <c r="E2810" s="72">
        <f t="shared" si="87"/>
        <v>34062605.296296291</v>
      </c>
      <c r="F2810" s="71">
        <f t="shared" si="86"/>
        <v>22.153099178132344</v>
      </c>
      <c r="H2810" s="38">
        <v>34062605</v>
      </c>
    </row>
    <row r="2811" spans="2:8">
      <c r="B2811">
        <v>1537600</v>
      </c>
      <c r="D2811">
        <v>2809</v>
      </c>
      <c r="E2811" s="72">
        <f t="shared" si="87"/>
        <v>34086908.074074075</v>
      </c>
      <c r="F2811" s="71">
        <f t="shared" si="86"/>
        <v>22.168904834855667</v>
      </c>
      <c r="H2811" s="38">
        <v>34086908</v>
      </c>
    </row>
    <row r="2812" spans="2:8">
      <c r="B2812">
        <v>1537600</v>
      </c>
      <c r="D2812">
        <v>2810</v>
      </c>
      <c r="E2812" s="72">
        <f t="shared" si="87"/>
        <v>34111219.518518522</v>
      </c>
      <c r="F2812" s="71">
        <f t="shared" si="86"/>
        <v>22.184716128068757</v>
      </c>
      <c r="H2812" s="38">
        <v>34111219</v>
      </c>
    </row>
    <row r="2813" spans="2:8">
      <c r="B2813">
        <v>1537600</v>
      </c>
      <c r="D2813">
        <v>2811</v>
      </c>
      <c r="E2813" s="72">
        <f t="shared" si="87"/>
        <v>34135539.629629627</v>
      </c>
      <c r="F2813" s="71">
        <f t="shared" si="86"/>
        <v>22.200533057771608</v>
      </c>
      <c r="H2813" s="38">
        <v>34135539</v>
      </c>
    </row>
    <row r="2814" spans="2:8">
      <c r="B2814">
        <v>1537600</v>
      </c>
      <c r="D2814">
        <v>2812</v>
      </c>
      <c r="E2814" s="72">
        <f t="shared" si="87"/>
        <v>34159868.407407403</v>
      </c>
      <c r="F2814" s="71">
        <f t="shared" si="86"/>
        <v>22.216355623964233</v>
      </c>
      <c r="H2814" s="38">
        <v>34159868</v>
      </c>
    </row>
    <row r="2815" spans="2:8">
      <c r="B2815">
        <v>1537600</v>
      </c>
      <c r="D2815">
        <v>2813</v>
      </c>
      <c r="E2815" s="72">
        <f t="shared" si="87"/>
        <v>34184205.851851851</v>
      </c>
      <c r="F2815" s="71">
        <f t="shared" si="86"/>
        <v>22.232183826646626</v>
      </c>
      <c r="H2815" s="38">
        <v>34184205</v>
      </c>
    </row>
    <row r="2816" spans="2:8">
      <c r="B2816">
        <v>1537600</v>
      </c>
      <c r="D2816">
        <v>2814</v>
      </c>
      <c r="E2816" s="72">
        <f t="shared" si="87"/>
        <v>34208551.962962963</v>
      </c>
      <c r="F2816" s="71">
        <f t="shared" si="86"/>
        <v>22.248017665818786</v>
      </c>
      <c r="H2816" s="38">
        <v>34208551</v>
      </c>
    </row>
    <row r="2817" spans="2:8">
      <c r="B2817">
        <v>1537600</v>
      </c>
      <c r="D2817">
        <v>2815</v>
      </c>
      <c r="E2817" s="72">
        <f t="shared" si="87"/>
        <v>34232906.740740739</v>
      </c>
      <c r="F2817" s="71">
        <f t="shared" si="86"/>
        <v>22.26385714148071</v>
      </c>
      <c r="H2817" s="38">
        <v>34232906</v>
      </c>
    </row>
    <row r="2818" spans="2:8">
      <c r="B2818">
        <v>1537600</v>
      </c>
      <c r="D2818">
        <v>2816</v>
      </c>
      <c r="E2818" s="72">
        <f t="shared" si="87"/>
        <v>34257270.185185179</v>
      </c>
      <c r="F2818" s="71">
        <f t="shared" si="86"/>
        <v>22.279702253632401</v>
      </c>
      <c r="H2818" s="38">
        <v>34257270</v>
      </c>
    </row>
    <row r="2819" spans="2:8">
      <c r="B2819">
        <v>1537600</v>
      </c>
      <c r="D2819">
        <v>2817</v>
      </c>
      <c r="E2819" s="72">
        <f t="shared" si="87"/>
        <v>34281642.296296291</v>
      </c>
      <c r="F2819" s="71">
        <f t="shared" ref="F2819:F2882" si="88">E2819/B2818</f>
        <v>22.295553002273863</v>
      </c>
      <c r="H2819" s="38">
        <v>34281642</v>
      </c>
    </row>
    <row r="2820" spans="2:8">
      <c r="B2820">
        <v>1537600</v>
      </c>
      <c r="D2820">
        <v>2818</v>
      </c>
      <c r="E2820" s="72">
        <f t="shared" ref="E2820:E2883" si="89">40+(D2819*D2819)+(E2819/1.3)</f>
        <v>34306023.074074075</v>
      </c>
      <c r="F2820" s="71">
        <f t="shared" si="88"/>
        <v>22.311409387405096</v>
      </c>
      <c r="H2820" s="38">
        <v>34306023</v>
      </c>
    </row>
    <row r="2821" spans="2:8">
      <c r="B2821">
        <v>1537600</v>
      </c>
      <c r="D2821">
        <v>2819</v>
      </c>
      <c r="E2821" s="72">
        <f t="shared" si="89"/>
        <v>34330412.518518522</v>
      </c>
      <c r="F2821" s="71">
        <f t="shared" si="88"/>
        <v>22.327271409026093</v>
      </c>
      <c r="H2821" s="38">
        <v>34330412</v>
      </c>
    </row>
    <row r="2822" spans="2:8">
      <c r="B2822">
        <v>1537600</v>
      </c>
      <c r="D2822">
        <v>2820</v>
      </c>
      <c r="E2822" s="72">
        <f t="shared" si="89"/>
        <v>34354810.629629627</v>
      </c>
      <c r="F2822" s="71">
        <f t="shared" si="88"/>
        <v>22.343139067136853</v>
      </c>
      <c r="G2822" s="67"/>
      <c r="H2822" s="38">
        <v>34354810</v>
      </c>
    </row>
    <row r="2823" spans="2:8">
      <c r="B2823">
        <v>1537600</v>
      </c>
      <c r="D2823">
        <v>2821</v>
      </c>
      <c r="E2823" s="72">
        <f t="shared" si="89"/>
        <v>34379217.407407403</v>
      </c>
      <c r="F2823" s="71">
        <f t="shared" si="88"/>
        <v>22.359012361737385</v>
      </c>
      <c r="H2823" s="38">
        <v>34379217</v>
      </c>
    </row>
    <row r="2824" spans="2:8">
      <c r="B2824">
        <v>1537600</v>
      </c>
      <c r="D2824">
        <v>2822</v>
      </c>
      <c r="E2824" s="72">
        <f t="shared" si="89"/>
        <v>34403632.851851851</v>
      </c>
      <c r="F2824" s="71">
        <f t="shared" si="88"/>
        <v>22.374891292827687</v>
      </c>
      <c r="H2824" s="38">
        <v>34403632</v>
      </c>
    </row>
    <row r="2825" spans="2:8">
      <c r="B2825">
        <v>1537600</v>
      </c>
      <c r="D2825">
        <v>2823</v>
      </c>
      <c r="E2825" s="72">
        <f t="shared" si="89"/>
        <v>34428056.962962963</v>
      </c>
      <c r="F2825" s="71">
        <f t="shared" si="88"/>
        <v>22.390775860407754</v>
      </c>
      <c r="H2825" s="38">
        <v>34428056</v>
      </c>
    </row>
    <row r="2826" spans="2:8">
      <c r="B2826">
        <v>1537600</v>
      </c>
      <c r="D2826">
        <v>2824</v>
      </c>
      <c r="E2826" s="72">
        <f t="shared" si="89"/>
        <v>34452489.740740739</v>
      </c>
      <c r="F2826" s="71">
        <f t="shared" si="88"/>
        <v>22.406666064477587</v>
      </c>
      <c r="H2826" s="38">
        <v>34452489</v>
      </c>
    </row>
    <row r="2827" spans="2:8">
      <c r="B2827">
        <v>1537600</v>
      </c>
      <c r="D2827">
        <v>2825</v>
      </c>
      <c r="E2827" s="72">
        <f t="shared" si="89"/>
        <v>34476931.185185179</v>
      </c>
      <c r="F2827" s="71">
        <f t="shared" si="88"/>
        <v>22.422561905037188</v>
      </c>
      <c r="H2827" s="38">
        <v>34476931</v>
      </c>
    </row>
    <row r="2828" spans="2:8">
      <c r="B2828">
        <v>1537600</v>
      </c>
      <c r="D2828">
        <v>2826</v>
      </c>
      <c r="E2828" s="72">
        <f t="shared" si="89"/>
        <v>34501381.296296291</v>
      </c>
      <c r="F2828" s="71">
        <f t="shared" si="88"/>
        <v>22.438463382086557</v>
      </c>
      <c r="H2828" s="38">
        <v>34501381</v>
      </c>
    </row>
    <row r="2829" spans="2:8">
      <c r="B2829">
        <v>1537600</v>
      </c>
      <c r="D2829">
        <v>2827</v>
      </c>
      <c r="E2829" s="72">
        <f t="shared" si="89"/>
        <v>34525840.074074075</v>
      </c>
      <c r="F2829" s="71">
        <f t="shared" si="88"/>
        <v>22.4543704956257</v>
      </c>
      <c r="H2829" s="38">
        <v>34525840</v>
      </c>
    </row>
    <row r="2830" spans="2:8">
      <c r="B2830">
        <v>1537600</v>
      </c>
      <c r="D2830">
        <v>2828</v>
      </c>
      <c r="E2830" s="72">
        <f t="shared" si="89"/>
        <v>34550307.518518522</v>
      </c>
      <c r="F2830" s="71">
        <f t="shared" si="88"/>
        <v>22.470283245654606</v>
      </c>
      <c r="H2830" s="38">
        <v>34550307</v>
      </c>
    </row>
    <row r="2831" spans="2:8">
      <c r="B2831">
        <v>1537600</v>
      </c>
      <c r="D2831">
        <v>2829</v>
      </c>
      <c r="E2831" s="72">
        <f t="shared" si="89"/>
        <v>34574783.629629627</v>
      </c>
      <c r="F2831" s="71">
        <f t="shared" si="88"/>
        <v>22.486201632173273</v>
      </c>
      <c r="H2831" s="38">
        <v>34574783</v>
      </c>
    </row>
    <row r="2832" spans="2:8">
      <c r="B2832">
        <v>1537600</v>
      </c>
      <c r="D2832">
        <v>2830</v>
      </c>
      <c r="E2832" s="72">
        <f t="shared" si="89"/>
        <v>34599268.407407403</v>
      </c>
      <c r="F2832" s="71">
        <f t="shared" si="88"/>
        <v>22.502125655181715</v>
      </c>
      <c r="H2832" s="38">
        <v>34599268</v>
      </c>
    </row>
    <row r="2833" spans="2:8">
      <c r="B2833">
        <v>1537600</v>
      </c>
      <c r="D2833">
        <v>2831</v>
      </c>
      <c r="E2833" s="72">
        <f t="shared" si="89"/>
        <v>34623761.851851851</v>
      </c>
      <c r="F2833" s="71">
        <f t="shared" si="88"/>
        <v>22.518055314679923</v>
      </c>
      <c r="H2833" s="38">
        <v>34623761</v>
      </c>
    </row>
    <row r="2834" spans="2:8">
      <c r="B2834">
        <v>1537600</v>
      </c>
      <c r="D2834">
        <v>2832</v>
      </c>
      <c r="E2834" s="72">
        <f t="shared" si="89"/>
        <v>34648263.962962963</v>
      </c>
      <c r="F2834" s="71">
        <f t="shared" si="88"/>
        <v>22.5339906106679</v>
      </c>
      <c r="H2834" s="38">
        <v>34648263</v>
      </c>
    </row>
    <row r="2835" spans="2:8">
      <c r="B2835">
        <v>1537600</v>
      </c>
      <c r="D2835">
        <v>2833</v>
      </c>
      <c r="E2835" s="72">
        <f t="shared" si="89"/>
        <v>34672774.740740739</v>
      </c>
      <c r="F2835" s="71">
        <f t="shared" si="88"/>
        <v>22.549931543145643</v>
      </c>
      <c r="H2835" s="38">
        <v>34672774</v>
      </c>
    </row>
    <row r="2836" spans="2:8">
      <c r="B2836">
        <v>1537600</v>
      </c>
      <c r="D2836">
        <v>2834</v>
      </c>
      <c r="E2836" s="72">
        <f t="shared" si="89"/>
        <v>34697294.185185179</v>
      </c>
      <c r="F2836" s="71">
        <f t="shared" si="88"/>
        <v>22.56587811211315</v>
      </c>
      <c r="H2836" s="38">
        <v>34697294</v>
      </c>
    </row>
    <row r="2837" spans="2:8">
      <c r="B2837">
        <v>1537600</v>
      </c>
      <c r="D2837">
        <v>2835</v>
      </c>
      <c r="E2837" s="72">
        <f t="shared" si="89"/>
        <v>34721822.296296291</v>
      </c>
      <c r="F2837" s="71">
        <f t="shared" si="88"/>
        <v>22.581830317570429</v>
      </c>
      <c r="H2837" s="38">
        <v>34721822</v>
      </c>
    </row>
    <row r="2838" spans="2:8">
      <c r="B2838">
        <v>1537600</v>
      </c>
      <c r="D2838">
        <v>2836</v>
      </c>
      <c r="E2838" s="72">
        <f t="shared" si="89"/>
        <v>34746359.074074075</v>
      </c>
      <c r="F2838" s="71">
        <f t="shared" si="88"/>
        <v>22.597788159517478</v>
      </c>
      <c r="H2838" s="38">
        <v>34746359</v>
      </c>
    </row>
    <row r="2839" spans="2:8">
      <c r="B2839">
        <v>1537600</v>
      </c>
      <c r="D2839">
        <v>2837</v>
      </c>
      <c r="E2839" s="72">
        <f t="shared" si="89"/>
        <v>34770904.518518522</v>
      </c>
      <c r="F2839" s="71">
        <f t="shared" si="88"/>
        <v>22.613751637954294</v>
      </c>
      <c r="H2839" s="38">
        <v>34770904</v>
      </c>
    </row>
    <row r="2840" spans="2:8">
      <c r="B2840">
        <v>1537600</v>
      </c>
      <c r="D2840">
        <v>2838</v>
      </c>
      <c r="E2840" s="72">
        <f t="shared" si="89"/>
        <v>34795458.629629627</v>
      </c>
      <c r="F2840" s="71">
        <f t="shared" si="88"/>
        <v>22.629720752880871</v>
      </c>
      <c r="H2840" s="38">
        <v>34795458</v>
      </c>
    </row>
    <row r="2841" spans="2:8">
      <c r="B2841">
        <v>1537600</v>
      </c>
      <c r="D2841">
        <v>2839</v>
      </c>
      <c r="E2841" s="72">
        <f t="shared" si="89"/>
        <v>34820021.407407403</v>
      </c>
      <c r="F2841" s="71">
        <f t="shared" si="88"/>
        <v>22.645695504297219</v>
      </c>
      <c r="H2841" s="38">
        <v>34820021</v>
      </c>
    </row>
    <row r="2842" spans="2:8">
      <c r="B2842">
        <v>1537600</v>
      </c>
      <c r="D2842">
        <v>2840</v>
      </c>
      <c r="E2842" s="72">
        <f t="shared" si="89"/>
        <v>34844592.851851851</v>
      </c>
      <c r="F2842" s="71">
        <f t="shared" si="88"/>
        <v>22.661675892203338</v>
      </c>
      <c r="H2842" s="38">
        <v>34844592</v>
      </c>
    </row>
    <row r="2843" spans="2:8">
      <c r="B2843">
        <v>1537600</v>
      </c>
      <c r="D2843">
        <v>2841</v>
      </c>
      <c r="E2843" s="72">
        <f t="shared" si="89"/>
        <v>34869172.962962963</v>
      </c>
      <c r="F2843" s="71">
        <f t="shared" si="88"/>
        <v>22.67766191659922</v>
      </c>
      <c r="H2843" s="38">
        <v>34869172</v>
      </c>
    </row>
    <row r="2844" spans="2:8">
      <c r="B2844">
        <v>1537600</v>
      </c>
      <c r="D2844">
        <v>2842</v>
      </c>
      <c r="E2844" s="72">
        <f t="shared" si="89"/>
        <v>34893761.740740739</v>
      </c>
      <c r="F2844" s="71">
        <f t="shared" si="88"/>
        <v>22.69365357748487</v>
      </c>
      <c r="H2844" s="38">
        <v>34893761</v>
      </c>
    </row>
    <row r="2845" spans="2:8">
      <c r="B2845">
        <v>1537600</v>
      </c>
      <c r="D2845">
        <v>2843</v>
      </c>
      <c r="E2845" s="72">
        <f t="shared" si="89"/>
        <v>34918359.185185179</v>
      </c>
      <c r="F2845" s="71">
        <f t="shared" si="88"/>
        <v>22.709650874860287</v>
      </c>
      <c r="H2845" s="38">
        <v>34918359</v>
      </c>
    </row>
    <row r="2846" spans="2:8">
      <c r="B2846">
        <v>1537600</v>
      </c>
      <c r="D2846">
        <v>2844</v>
      </c>
      <c r="E2846" s="72">
        <f t="shared" si="89"/>
        <v>34942965.296296291</v>
      </c>
      <c r="F2846" s="71">
        <f t="shared" si="88"/>
        <v>22.725653808725475</v>
      </c>
      <c r="H2846" s="38">
        <v>34942965</v>
      </c>
    </row>
    <row r="2847" spans="2:8">
      <c r="B2847">
        <v>1537600</v>
      </c>
      <c r="D2847">
        <v>2845</v>
      </c>
      <c r="E2847" s="72">
        <f t="shared" si="89"/>
        <v>34967580.074074075</v>
      </c>
      <c r="F2847" s="71">
        <f t="shared" si="88"/>
        <v>22.741662379080434</v>
      </c>
      <c r="H2847" s="38">
        <v>34967580</v>
      </c>
    </row>
    <row r="2848" spans="2:8">
      <c r="B2848">
        <v>1537600</v>
      </c>
      <c r="D2848">
        <v>2846</v>
      </c>
      <c r="E2848" s="72">
        <f t="shared" si="89"/>
        <v>34992203.518518522</v>
      </c>
      <c r="F2848" s="71">
        <f t="shared" si="88"/>
        <v>22.757676585925157</v>
      </c>
      <c r="H2848" s="38">
        <v>34992203</v>
      </c>
    </row>
    <row r="2849" spans="2:8">
      <c r="B2849">
        <v>1537600</v>
      </c>
      <c r="D2849">
        <v>2847</v>
      </c>
      <c r="E2849" s="72">
        <f t="shared" si="89"/>
        <v>35016835.629629627</v>
      </c>
      <c r="F2849" s="71">
        <f t="shared" si="88"/>
        <v>22.773696429259644</v>
      </c>
      <c r="H2849" s="38">
        <v>35016835</v>
      </c>
    </row>
    <row r="2850" spans="2:8">
      <c r="B2850">
        <v>1537600</v>
      </c>
      <c r="D2850">
        <v>2848</v>
      </c>
      <c r="E2850" s="72">
        <f t="shared" si="89"/>
        <v>35041476.407407403</v>
      </c>
      <c r="F2850" s="71">
        <f t="shared" si="88"/>
        <v>22.789721909083898</v>
      </c>
      <c r="H2850" s="38">
        <v>35041476</v>
      </c>
    </row>
    <row r="2851" spans="2:8">
      <c r="B2851">
        <v>1537600</v>
      </c>
      <c r="D2851">
        <v>2849</v>
      </c>
      <c r="E2851" s="72">
        <f t="shared" si="89"/>
        <v>35066125.851851851</v>
      </c>
      <c r="F2851" s="71">
        <f t="shared" si="88"/>
        <v>22.805753025397927</v>
      </c>
      <c r="H2851" s="38">
        <v>35066125</v>
      </c>
    </row>
    <row r="2852" spans="2:8">
      <c r="B2852">
        <v>1537600</v>
      </c>
      <c r="D2852">
        <v>2850</v>
      </c>
      <c r="E2852" s="72">
        <f t="shared" si="89"/>
        <v>35090783.962962963</v>
      </c>
      <c r="F2852" s="71">
        <f t="shared" si="88"/>
        <v>22.821789778201719</v>
      </c>
      <c r="H2852" s="38">
        <v>35090783</v>
      </c>
    </row>
    <row r="2853" spans="2:8">
      <c r="B2853">
        <v>1537600</v>
      </c>
      <c r="D2853">
        <v>2851</v>
      </c>
      <c r="E2853" s="72">
        <f t="shared" si="89"/>
        <v>35115450.740740739</v>
      </c>
      <c r="F2853" s="71">
        <f t="shared" si="88"/>
        <v>22.837832167495279</v>
      </c>
      <c r="H2853" s="38">
        <v>35115450</v>
      </c>
    </row>
    <row r="2854" spans="2:8">
      <c r="B2854">
        <v>1537600</v>
      </c>
      <c r="D2854">
        <v>2852</v>
      </c>
      <c r="E2854" s="72">
        <f t="shared" si="89"/>
        <v>35140126.185185179</v>
      </c>
      <c r="F2854" s="71">
        <f t="shared" si="88"/>
        <v>22.853880193278602</v>
      </c>
      <c r="H2854" s="38">
        <v>35140126</v>
      </c>
    </row>
    <row r="2855" spans="2:8">
      <c r="B2855">
        <v>1537600</v>
      </c>
      <c r="D2855">
        <v>2853</v>
      </c>
      <c r="E2855" s="72">
        <f t="shared" si="89"/>
        <v>35164810.296296291</v>
      </c>
      <c r="F2855" s="71">
        <f t="shared" si="88"/>
        <v>22.869933855551697</v>
      </c>
      <c r="H2855" s="38">
        <v>35164810</v>
      </c>
    </row>
    <row r="2856" spans="2:8">
      <c r="B2856">
        <v>1537600</v>
      </c>
      <c r="D2856">
        <v>2854</v>
      </c>
      <c r="E2856" s="72">
        <f t="shared" si="89"/>
        <v>35189503.074074075</v>
      </c>
      <c r="F2856" s="71">
        <f t="shared" si="88"/>
        <v>22.885993154314566</v>
      </c>
      <c r="H2856" s="38">
        <v>35189503</v>
      </c>
    </row>
    <row r="2857" spans="2:8">
      <c r="B2857">
        <v>1537600</v>
      </c>
      <c r="D2857">
        <v>2855</v>
      </c>
      <c r="E2857" s="72">
        <f t="shared" si="89"/>
        <v>35214204.518518522</v>
      </c>
      <c r="F2857" s="71">
        <f t="shared" si="88"/>
        <v>22.902058089567198</v>
      </c>
      <c r="H2857" s="38">
        <v>35214204</v>
      </c>
    </row>
    <row r="2858" spans="2:8">
      <c r="B2858">
        <v>1537600</v>
      </c>
      <c r="D2858">
        <v>2856</v>
      </c>
      <c r="E2858" s="72">
        <f t="shared" si="89"/>
        <v>35238914.629629627</v>
      </c>
      <c r="F2858" s="71">
        <f t="shared" si="88"/>
        <v>22.918128661309591</v>
      </c>
      <c r="H2858" s="38">
        <v>35238914</v>
      </c>
    </row>
    <row r="2859" spans="2:8">
      <c r="B2859">
        <v>1537600</v>
      </c>
      <c r="D2859">
        <v>2857</v>
      </c>
      <c r="E2859" s="72">
        <f t="shared" si="89"/>
        <v>35263633.407407403</v>
      </c>
      <c r="F2859" s="71">
        <f t="shared" si="88"/>
        <v>22.934204869541755</v>
      </c>
      <c r="H2859" s="38">
        <v>35263633</v>
      </c>
    </row>
    <row r="2860" spans="2:8">
      <c r="B2860">
        <v>1537600</v>
      </c>
      <c r="D2860">
        <v>2858</v>
      </c>
      <c r="E2860" s="72">
        <f t="shared" si="89"/>
        <v>35288360.851851851</v>
      </c>
      <c r="F2860" s="71">
        <f t="shared" si="88"/>
        <v>22.95028671426369</v>
      </c>
      <c r="H2860" s="38">
        <v>35288360</v>
      </c>
    </row>
    <row r="2861" spans="2:8">
      <c r="B2861">
        <v>1537600</v>
      </c>
      <c r="D2861">
        <v>2859</v>
      </c>
      <c r="E2861" s="72">
        <f t="shared" si="89"/>
        <v>35313096.962962963</v>
      </c>
      <c r="F2861" s="71">
        <f t="shared" si="88"/>
        <v>22.966374195475392</v>
      </c>
      <c r="H2861" s="38">
        <v>35313096</v>
      </c>
    </row>
    <row r="2862" spans="2:8">
      <c r="B2862">
        <v>1537600</v>
      </c>
      <c r="D2862">
        <v>2860</v>
      </c>
      <c r="E2862" s="72">
        <f t="shared" si="89"/>
        <v>35337841.740740739</v>
      </c>
      <c r="F2862" s="71">
        <f t="shared" si="88"/>
        <v>22.982467313176858</v>
      </c>
      <c r="G2862" s="67"/>
      <c r="H2862" s="38">
        <v>35337841</v>
      </c>
    </row>
    <row r="2863" spans="2:8">
      <c r="B2863">
        <v>1537600</v>
      </c>
      <c r="D2863">
        <v>2861</v>
      </c>
      <c r="E2863" s="72">
        <f t="shared" si="89"/>
        <v>35362595.185185179</v>
      </c>
      <c r="F2863" s="71">
        <f t="shared" si="88"/>
        <v>22.998566067368092</v>
      </c>
      <c r="H2863" s="38">
        <v>35362595</v>
      </c>
    </row>
    <row r="2864" spans="2:8">
      <c r="B2864">
        <v>1537600</v>
      </c>
      <c r="D2864">
        <v>2862</v>
      </c>
      <c r="E2864" s="72">
        <f t="shared" si="89"/>
        <v>35387357.296296291</v>
      </c>
      <c r="F2864" s="71">
        <f t="shared" si="88"/>
        <v>23.014670458049096</v>
      </c>
      <c r="H2864" s="38">
        <v>35387357</v>
      </c>
    </row>
    <row r="2865" spans="2:8">
      <c r="B2865">
        <v>1537600</v>
      </c>
      <c r="D2865">
        <v>2863</v>
      </c>
      <c r="E2865" s="72">
        <f t="shared" si="89"/>
        <v>35412128.074074075</v>
      </c>
      <c r="F2865" s="71">
        <f t="shared" si="88"/>
        <v>23.030780485219871</v>
      </c>
      <c r="H2865" s="38">
        <v>35412128</v>
      </c>
    </row>
    <row r="2866" spans="2:8">
      <c r="B2866">
        <v>1537600</v>
      </c>
      <c r="D2866">
        <v>2864</v>
      </c>
      <c r="E2866" s="72">
        <f t="shared" si="89"/>
        <v>35436907.518518522</v>
      </c>
      <c r="F2866" s="71">
        <f t="shared" si="88"/>
        <v>23.046896148880414</v>
      </c>
      <c r="H2866" s="38">
        <v>35436907</v>
      </c>
    </row>
    <row r="2867" spans="2:8">
      <c r="B2867">
        <v>1537600</v>
      </c>
      <c r="D2867">
        <v>2865</v>
      </c>
      <c r="E2867" s="72">
        <f t="shared" si="89"/>
        <v>35461695.629629627</v>
      </c>
      <c r="F2867" s="71">
        <f t="shared" si="88"/>
        <v>23.063017449030713</v>
      </c>
      <c r="H2867" s="38">
        <v>35461695</v>
      </c>
    </row>
    <row r="2868" spans="2:8">
      <c r="B2868">
        <v>1537600</v>
      </c>
      <c r="D2868">
        <v>2866</v>
      </c>
      <c r="E2868" s="72">
        <f t="shared" si="89"/>
        <v>35486492.407407403</v>
      </c>
      <c r="F2868" s="71">
        <f t="shared" si="88"/>
        <v>23.079144385670787</v>
      </c>
      <c r="H2868" s="38">
        <v>35486492</v>
      </c>
    </row>
    <row r="2869" spans="2:8">
      <c r="B2869">
        <v>1537600</v>
      </c>
      <c r="D2869">
        <v>2867</v>
      </c>
      <c r="E2869" s="72">
        <f t="shared" si="89"/>
        <v>35511297.851851851</v>
      </c>
      <c r="F2869" s="71">
        <f t="shared" si="88"/>
        <v>23.095276958800632</v>
      </c>
      <c r="H2869" s="38">
        <v>35511297</v>
      </c>
    </row>
    <row r="2870" spans="2:8">
      <c r="B2870">
        <v>1537600</v>
      </c>
      <c r="D2870">
        <v>2868</v>
      </c>
      <c r="E2870" s="72">
        <f t="shared" si="89"/>
        <v>35536111.962962963</v>
      </c>
      <c r="F2870" s="71">
        <f t="shared" si="88"/>
        <v>23.11141516842024</v>
      </c>
      <c r="H2870" s="38">
        <v>35536111</v>
      </c>
    </row>
    <row r="2871" spans="2:8">
      <c r="B2871">
        <v>1537600</v>
      </c>
      <c r="D2871">
        <v>2869</v>
      </c>
      <c r="E2871" s="72">
        <f t="shared" si="89"/>
        <v>35560934.740740739</v>
      </c>
      <c r="F2871" s="71">
        <f t="shared" si="88"/>
        <v>23.127559014529616</v>
      </c>
      <c r="H2871" s="38">
        <v>35560934</v>
      </c>
    </row>
    <row r="2872" spans="2:8">
      <c r="B2872">
        <v>1537600</v>
      </c>
      <c r="D2872">
        <v>2870</v>
      </c>
      <c r="E2872" s="72">
        <f t="shared" si="89"/>
        <v>35585766.185185179</v>
      </c>
      <c r="F2872" s="71">
        <f t="shared" si="88"/>
        <v>23.14370849712876</v>
      </c>
      <c r="H2872" s="38">
        <v>35585766</v>
      </c>
    </row>
    <row r="2873" spans="2:8">
      <c r="B2873">
        <v>1537600</v>
      </c>
      <c r="D2873">
        <v>2871</v>
      </c>
      <c r="E2873" s="72">
        <f t="shared" si="89"/>
        <v>35610606.296296291</v>
      </c>
      <c r="F2873" s="71">
        <f t="shared" si="88"/>
        <v>23.15986361621767</v>
      </c>
      <c r="H2873" s="38">
        <v>35610606</v>
      </c>
    </row>
    <row r="2874" spans="2:8">
      <c r="B2874">
        <v>1537600</v>
      </c>
      <c r="D2874">
        <v>2872</v>
      </c>
      <c r="E2874" s="72">
        <f t="shared" si="89"/>
        <v>35635455.074074075</v>
      </c>
      <c r="F2874" s="71">
        <f t="shared" si="88"/>
        <v>23.176024371796355</v>
      </c>
      <c r="H2874" s="38">
        <v>35635455</v>
      </c>
    </row>
    <row r="2875" spans="2:8">
      <c r="B2875">
        <v>1537600</v>
      </c>
      <c r="D2875">
        <v>2873</v>
      </c>
      <c r="E2875" s="72">
        <f t="shared" si="89"/>
        <v>35660312.518518522</v>
      </c>
      <c r="F2875" s="71">
        <f t="shared" si="88"/>
        <v>23.192190763864804</v>
      </c>
      <c r="H2875" s="38">
        <v>35660312</v>
      </c>
    </row>
    <row r="2876" spans="2:8">
      <c r="B2876">
        <v>1537600</v>
      </c>
      <c r="D2876">
        <v>2874</v>
      </c>
      <c r="E2876" s="72">
        <f t="shared" si="89"/>
        <v>35685178.629629627</v>
      </c>
      <c r="F2876" s="71">
        <f t="shared" si="88"/>
        <v>23.208362792423014</v>
      </c>
      <c r="H2876" s="38">
        <v>35685178</v>
      </c>
    </row>
    <row r="2877" spans="2:8">
      <c r="B2877">
        <v>1537600</v>
      </c>
      <c r="D2877">
        <v>2875</v>
      </c>
      <c r="E2877" s="72">
        <f t="shared" si="89"/>
        <v>35710053.407407403</v>
      </c>
      <c r="F2877" s="71">
        <f t="shared" si="88"/>
        <v>23.224540457470997</v>
      </c>
      <c r="H2877" s="38">
        <v>35710053</v>
      </c>
    </row>
    <row r="2878" spans="2:8">
      <c r="B2878">
        <v>1537600</v>
      </c>
      <c r="D2878">
        <v>2876</v>
      </c>
      <c r="E2878" s="72">
        <f t="shared" si="89"/>
        <v>35734936.851851851</v>
      </c>
      <c r="F2878" s="71">
        <f t="shared" si="88"/>
        <v>23.240723759008748</v>
      </c>
      <c r="H2878" s="38">
        <v>35734936</v>
      </c>
    </row>
    <row r="2879" spans="2:8">
      <c r="B2879">
        <v>1537600</v>
      </c>
      <c r="D2879">
        <v>2877</v>
      </c>
      <c r="E2879" s="72">
        <f t="shared" si="89"/>
        <v>35759828.962962963</v>
      </c>
      <c r="F2879" s="71">
        <f t="shared" si="88"/>
        <v>23.256912697036267</v>
      </c>
      <c r="H2879" s="38">
        <v>35759828</v>
      </c>
    </row>
    <row r="2880" spans="2:8">
      <c r="B2880">
        <v>1537600</v>
      </c>
      <c r="D2880">
        <v>2878</v>
      </c>
      <c r="E2880" s="72">
        <f t="shared" si="89"/>
        <v>35784729.740740739</v>
      </c>
      <c r="F2880" s="71">
        <f t="shared" si="88"/>
        <v>23.273107271553549</v>
      </c>
      <c r="H2880" s="38">
        <v>35784729</v>
      </c>
    </row>
    <row r="2881" spans="2:8">
      <c r="B2881">
        <v>1537600</v>
      </c>
      <c r="D2881">
        <v>2879</v>
      </c>
      <c r="E2881" s="72">
        <f t="shared" si="89"/>
        <v>35809639.185185179</v>
      </c>
      <c r="F2881" s="71">
        <f t="shared" si="88"/>
        <v>23.289307482560602</v>
      </c>
      <c r="H2881" s="38">
        <v>35809639</v>
      </c>
    </row>
    <row r="2882" spans="2:8">
      <c r="B2882">
        <v>1537600</v>
      </c>
      <c r="D2882">
        <v>2880</v>
      </c>
      <c r="E2882" s="72">
        <f t="shared" si="89"/>
        <v>35834557.296296291</v>
      </c>
      <c r="F2882" s="71">
        <f t="shared" si="88"/>
        <v>23.305513330057423</v>
      </c>
      <c r="H2882" s="38">
        <v>35834557</v>
      </c>
    </row>
    <row r="2883" spans="2:8">
      <c r="B2883">
        <v>1537600</v>
      </c>
      <c r="D2883">
        <v>2881</v>
      </c>
      <c r="E2883" s="72">
        <f t="shared" si="89"/>
        <v>35859484.074074075</v>
      </c>
      <c r="F2883" s="71">
        <f t="shared" ref="F2883:F2946" si="90">E2883/B2882</f>
        <v>23.321724814044014</v>
      </c>
      <c r="H2883" s="38">
        <v>35859484</v>
      </c>
    </row>
    <row r="2884" spans="2:8">
      <c r="B2884">
        <v>1537600</v>
      </c>
      <c r="D2884">
        <v>2882</v>
      </c>
      <c r="E2884" s="72">
        <f t="shared" ref="E2884:E2947" si="91">40+(D2883*D2883)+(E2883/1.3)</f>
        <v>35884419.518518522</v>
      </c>
      <c r="F2884" s="71">
        <f t="shared" si="90"/>
        <v>23.337941934520369</v>
      </c>
      <c r="H2884" s="38">
        <v>35884419</v>
      </c>
    </row>
    <row r="2885" spans="2:8">
      <c r="B2885">
        <v>1537600</v>
      </c>
      <c r="D2885">
        <v>2883</v>
      </c>
      <c r="E2885" s="72">
        <f t="shared" si="91"/>
        <v>35909363.629629627</v>
      </c>
      <c r="F2885" s="71">
        <f t="shared" si="90"/>
        <v>23.354164691486488</v>
      </c>
      <c r="H2885" s="38">
        <v>35909363</v>
      </c>
    </row>
    <row r="2886" spans="2:8">
      <c r="B2886">
        <v>1537600</v>
      </c>
      <c r="D2886">
        <v>2884</v>
      </c>
      <c r="E2886" s="72">
        <f t="shared" si="91"/>
        <v>35934316.407407403</v>
      </c>
      <c r="F2886" s="71">
        <f t="shared" si="90"/>
        <v>23.370393084942378</v>
      </c>
      <c r="H2886" s="38">
        <v>35934316</v>
      </c>
    </row>
    <row r="2887" spans="2:8">
      <c r="B2887">
        <v>1537600</v>
      </c>
      <c r="D2887">
        <v>2885</v>
      </c>
      <c r="E2887" s="72">
        <f t="shared" si="91"/>
        <v>35959277.851851851</v>
      </c>
      <c r="F2887" s="71">
        <f t="shared" si="90"/>
        <v>23.386627114888039</v>
      </c>
      <c r="H2887" s="38">
        <v>35959277</v>
      </c>
    </row>
    <row r="2888" spans="2:8">
      <c r="B2888">
        <v>1537600</v>
      </c>
      <c r="D2888">
        <v>2886</v>
      </c>
      <c r="E2888" s="72">
        <f t="shared" si="91"/>
        <v>35984247.962962963</v>
      </c>
      <c r="F2888" s="71">
        <f t="shared" si="90"/>
        <v>23.402866781323468</v>
      </c>
      <c r="H2888" s="38">
        <v>35984247</v>
      </c>
    </row>
    <row r="2889" spans="2:8">
      <c r="B2889">
        <v>1537600</v>
      </c>
      <c r="D2889">
        <v>2887</v>
      </c>
      <c r="E2889" s="72">
        <f t="shared" si="91"/>
        <v>36009226.740740739</v>
      </c>
      <c r="F2889" s="71">
        <f t="shared" si="90"/>
        <v>23.41911208424866</v>
      </c>
      <c r="H2889" s="38">
        <v>36009226</v>
      </c>
    </row>
    <row r="2890" spans="2:8">
      <c r="B2890">
        <v>1537600</v>
      </c>
      <c r="D2890">
        <v>2888</v>
      </c>
      <c r="E2890" s="72">
        <f t="shared" si="91"/>
        <v>36034214.185185179</v>
      </c>
      <c r="F2890" s="71">
        <f t="shared" si="90"/>
        <v>23.435363023663619</v>
      </c>
      <c r="H2890" s="38">
        <v>36034214</v>
      </c>
    </row>
    <row r="2891" spans="2:8">
      <c r="B2891">
        <v>1537600</v>
      </c>
      <c r="D2891">
        <v>2889</v>
      </c>
      <c r="E2891" s="72">
        <f t="shared" si="91"/>
        <v>36059210.296296291</v>
      </c>
      <c r="F2891" s="71">
        <f t="shared" si="90"/>
        <v>23.451619599568346</v>
      </c>
      <c r="H2891" s="38">
        <v>36059210</v>
      </c>
    </row>
    <row r="2892" spans="2:8">
      <c r="B2892">
        <v>1537600</v>
      </c>
      <c r="D2892">
        <v>2890</v>
      </c>
      <c r="E2892" s="72">
        <f t="shared" si="91"/>
        <v>36084215.074074075</v>
      </c>
      <c r="F2892" s="71">
        <f t="shared" si="90"/>
        <v>23.467881811962847</v>
      </c>
      <c r="H2892" s="38">
        <v>36084215</v>
      </c>
    </row>
    <row r="2893" spans="2:8">
      <c r="B2893">
        <v>1537600</v>
      </c>
      <c r="D2893">
        <v>2891</v>
      </c>
      <c r="E2893" s="72">
        <f t="shared" si="91"/>
        <v>36109228.518518522</v>
      </c>
      <c r="F2893" s="71">
        <f t="shared" si="90"/>
        <v>23.484149660847113</v>
      </c>
      <c r="H2893" s="38">
        <v>36109228</v>
      </c>
    </row>
    <row r="2894" spans="2:8">
      <c r="B2894">
        <v>1537600</v>
      </c>
      <c r="D2894">
        <v>2892</v>
      </c>
      <c r="E2894" s="72">
        <f t="shared" si="91"/>
        <v>36134250.629629627</v>
      </c>
      <c r="F2894" s="71">
        <f t="shared" si="90"/>
        <v>23.500423146221141</v>
      </c>
      <c r="H2894" s="38">
        <v>36134250</v>
      </c>
    </row>
    <row r="2895" spans="2:8">
      <c r="B2895">
        <v>1537600</v>
      </c>
      <c r="D2895">
        <v>2893</v>
      </c>
      <c r="E2895" s="72">
        <f t="shared" si="91"/>
        <v>36159281.407407403</v>
      </c>
      <c r="F2895" s="71">
        <f t="shared" si="90"/>
        <v>23.516702268084938</v>
      </c>
      <c r="H2895" s="38">
        <v>36159281</v>
      </c>
    </row>
    <row r="2896" spans="2:8">
      <c r="B2896">
        <v>1537600</v>
      </c>
      <c r="D2896">
        <v>2894</v>
      </c>
      <c r="E2896" s="72">
        <f t="shared" si="91"/>
        <v>36184320.851851851</v>
      </c>
      <c r="F2896" s="71">
        <f t="shared" si="90"/>
        <v>23.532987026438509</v>
      </c>
      <c r="H2896" s="38">
        <v>36184320</v>
      </c>
    </row>
    <row r="2897" spans="2:8">
      <c r="B2897">
        <v>1537600</v>
      </c>
      <c r="D2897">
        <v>2895</v>
      </c>
      <c r="E2897" s="72">
        <f t="shared" si="91"/>
        <v>36209368.962962963</v>
      </c>
      <c r="F2897" s="71">
        <f t="shared" si="90"/>
        <v>23.549277421281843</v>
      </c>
      <c r="H2897" s="38">
        <v>36209368</v>
      </c>
    </row>
    <row r="2898" spans="2:8">
      <c r="B2898">
        <v>1537600</v>
      </c>
      <c r="D2898">
        <v>2896</v>
      </c>
      <c r="E2898" s="72">
        <f t="shared" si="91"/>
        <v>36234425.740740739</v>
      </c>
      <c r="F2898" s="71">
        <f t="shared" si="90"/>
        <v>23.565573452614945</v>
      </c>
      <c r="H2898" s="38">
        <v>36234425</v>
      </c>
    </row>
    <row r="2899" spans="2:8">
      <c r="B2899">
        <v>1537600</v>
      </c>
      <c r="D2899">
        <v>2897</v>
      </c>
      <c r="E2899" s="72">
        <f t="shared" si="91"/>
        <v>36259491.185185179</v>
      </c>
      <c r="F2899" s="71">
        <f t="shared" si="90"/>
        <v>23.581875120437811</v>
      </c>
      <c r="H2899" s="38">
        <v>36259491</v>
      </c>
    </row>
    <row r="2900" spans="2:8">
      <c r="B2900">
        <v>1537600</v>
      </c>
      <c r="D2900">
        <v>2898</v>
      </c>
      <c r="E2900" s="72">
        <f t="shared" si="91"/>
        <v>36284565.296296291</v>
      </c>
      <c r="F2900" s="71">
        <f t="shared" si="90"/>
        <v>23.598182424750448</v>
      </c>
      <c r="H2900" s="38">
        <v>36284565</v>
      </c>
    </row>
    <row r="2901" spans="2:8">
      <c r="B2901">
        <v>1537600</v>
      </c>
      <c r="D2901">
        <v>2899</v>
      </c>
      <c r="E2901" s="72">
        <f t="shared" si="91"/>
        <v>36309648.074074075</v>
      </c>
      <c r="F2901" s="71">
        <f t="shared" si="90"/>
        <v>23.614495365552859</v>
      </c>
      <c r="H2901" s="38">
        <v>36309648</v>
      </c>
    </row>
    <row r="2902" spans="2:8">
      <c r="B2902">
        <v>1537600</v>
      </c>
      <c r="D2902">
        <v>2900</v>
      </c>
      <c r="E2902" s="72">
        <f t="shared" si="91"/>
        <v>36334739.518518522</v>
      </c>
      <c r="F2902" s="71">
        <f t="shared" si="90"/>
        <v>23.630813942845034</v>
      </c>
      <c r="G2902" s="67"/>
      <c r="H2902" s="38">
        <v>36334739</v>
      </c>
    </row>
    <row r="2903" spans="2:8">
      <c r="B2903">
        <v>1537600</v>
      </c>
      <c r="D2903">
        <v>2901</v>
      </c>
      <c r="E2903" s="72">
        <f t="shared" si="91"/>
        <v>36359839.629629627</v>
      </c>
      <c r="F2903" s="71">
        <f t="shared" si="90"/>
        <v>23.647138156626969</v>
      </c>
      <c r="H2903" s="38">
        <v>36359839</v>
      </c>
    </row>
    <row r="2904" spans="2:8">
      <c r="B2904">
        <v>1537600</v>
      </c>
      <c r="D2904">
        <v>2902</v>
      </c>
      <c r="E2904" s="72">
        <f t="shared" si="91"/>
        <v>36384948.407407403</v>
      </c>
      <c r="F2904" s="71">
        <f t="shared" si="90"/>
        <v>23.663468006898675</v>
      </c>
      <c r="H2904" s="38">
        <v>36384948</v>
      </c>
    </row>
    <row r="2905" spans="2:8">
      <c r="B2905">
        <v>1537600</v>
      </c>
      <c r="D2905">
        <v>2903</v>
      </c>
      <c r="E2905" s="72">
        <f t="shared" si="91"/>
        <v>36410065.851851851</v>
      </c>
      <c r="F2905" s="71">
        <f t="shared" si="90"/>
        <v>23.679803493660152</v>
      </c>
      <c r="H2905" s="38">
        <v>36410065</v>
      </c>
    </row>
    <row r="2906" spans="2:8">
      <c r="B2906">
        <v>1537600</v>
      </c>
      <c r="D2906">
        <v>2904</v>
      </c>
      <c r="E2906" s="72">
        <f t="shared" si="91"/>
        <v>36435191.962962963</v>
      </c>
      <c r="F2906" s="71">
        <f t="shared" si="90"/>
        <v>23.696144616911397</v>
      </c>
      <c r="H2906" s="38">
        <v>36435191</v>
      </c>
    </row>
    <row r="2907" spans="2:8">
      <c r="B2907">
        <v>1537600</v>
      </c>
      <c r="D2907">
        <v>2905</v>
      </c>
      <c r="E2907" s="72">
        <f t="shared" si="91"/>
        <v>36460326.740740739</v>
      </c>
      <c r="F2907" s="71">
        <f t="shared" si="90"/>
        <v>23.712491376652405</v>
      </c>
      <c r="H2907" s="38">
        <v>36460326</v>
      </c>
    </row>
    <row r="2908" spans="2:8">
      <c r="B2908">
        <v>1537600</v>
      </c>
      <c r="D2908">
        <v>2906</v>
      </c>
      <c r="E2908" s="72">
        <f t="shared" si="91"/>
        <v>36485470.185185179</v>
      </c>
      <c r="F2908" s="71">
        <f t="shared" si="90"/>
        <v>23.728843772883181</v>
      </c>
      <c r="H2908" s="38">
        <v>36485470</v>
      </c>
    </row>
    <row r="2909" spans="2:8">
      <c r="B2909">
        <v>1537600</v>
      </c>
      <c r="D2909">
        <v>2907</v>
      </c>
      <c r="E2909" s="72">
        <f t="shared" si="91"/>
        <v>36510622.296296291</v>
      </c>
      <c r="F2909" s="71">
        <f t="shared" si="90"/>
        <v>23.745201805603728</v>
      </c>
      <c r="H2909" s="38">
        <v>36510622</v>
      </c>
    </row>
    <row r="2910" spans="2:8">
      <c r="B2910">
        <v>1537600</v>
      </c>
      <c r="D2910">
        <v>2908</v>
      </c>
      <c r="E2910" s="72">
        <f t="shared" si="91"/>
        <v>36535783.074074075</v>
      </c>
      <c r="F2910" s="71">
        <f t="shared" si="90"/>
        <v>23.761565474814045</v>
      </c>
      <c r="H2910" s="38">
        <v>36535783</v>
      </c>
    </row>
    <row r="2911" spans="2:8">
      <c r="B2911">
        <v>1537600</v>
      </c>
      <c r="D2911">
        <v>2909</v>
      </c>
      <c r="E2911" s="72">
        <f t="shared" si="91"/>
        <v>36560952.518518522</v>
      </c>
      <c r="F2911" s="71">
        <f t="shared" si="90"/>
        <v>23.777934780514126</v>
      </c>
      <c r="H2911" s="38">
        <v>36560952</v>
      </c>
    </row>
    <row r="2912" spans="2:8">
      <c r="B2912">
        <v>1537600</v>
      </c>
      <c r="D2912">
        <v>2910</v>
      </c>
      <c r="E2912" s="72">
        <f t="shared" si="91"/>
        <v>36586130.629629627</v>
      </c>
      <c r="F2912" s="71">
        <f t="shared" si="90"/>
        <v>23.794309722703971</v>
      </c>
      <c r="H2912" s="38">
        <v>36586130</v>
      </c>
    </row>
    <row r="2913" spans="2:8">
      <c r="B2913">
        <v>1537600</v>
      </c>
      <c r="D2913">
        <v>2911</v>
      </c>
      <c r="E2913" s="72">
        <f t="shared" si="91"/>
        <v>36611317.407407403</v>
      </c>
      <c r="F2913" s="71">
        <f t="shared" si="90"/>
        <v>23.810690301383588</v>
      </c>
      <c r="H2913" s="38">
        <v>36611317</v>
      </c>
    </row>
    <row r="2914" spans="2:8">
      <c r="B2914">
        <v>1537600</v>
      </c>
      <c r="D2914">
        <v>2912</v>
      </c>
      <c r="E2914" s="72">
        <f t="shared" si="91"/>
        <v>36636512.851851851</v>
      </c>
      <c r="F2914" s="71">
        <f t="shared" si="90"/>
        <v>23.827076516552971</v>
      </c>
      <c r="H2914" s="38">
        <v>36636512</v>
      </c>
    </row>
    <row r="2915" spans="2:8">
      <c r="B2915">
        <v>1537600</v>
      </c>
      <c r="D2915">
        <v>2913</v>
      </c>
      <c r="E2915" s="72">
        <f t="shared" si="91"/>
        <v>36661716.962962963</v>
      </c>
      <c r="F2915" s="71">
        <f t="shared" si="90"/>
        <v>23.843468368212125</v>
      </c>
      <c r="H2915" s="38">
        <v>36661716</v>
      </c>
    </row>
    <row r="2916" spans="2:8">
      <c r="B2916">
        <v>1537600</v>
      </c>
      <c r="D2916">
        <v>2914</v>
      </c>
      <c r="E2916" s="72">
        <f t="shared" si="91"/>
        <v>36686929.740740739</v>
      </c>
      <c r="F2916" s="71">
        <f t="shared" si="90"/>
        <v>23.859865856361044</v>
      </c>
      <c r="H2916" s="38">
        <v>36686929</v>
      </c>
    </row>
    <row r="2917" spans="2:8">
      <c r="B2917">
        <v>1537600</v>
      </c>
      <c r="D2917">
        <v>2915</v>
      </c>
      <c r="E2917" s="72">
        <f t="shared" si="91"/>
        <v>36712151.185185179</v>
      </c>
      <c r="F2917" s="71">
        <f t="shared" si="90"/>
        <v>23.876268980999725</v>
      </c>
      <c r="H2917" s="38">
        <v>36712151</v>
      </c>
    </row>
    <row r="2918" spans="2:8">
      <c r="B2918">
        <v>1537600</v>
      </c>
      <c r="D2918">
        <v>2916</v>
      </c>
      <c r="E2918" s="72">
        <f t="shared" si="91"/>
        <v>36737381.296296291</v>
      </c>
      <c r="F2918" s="71">
        <f t="shared" si="90"/>
        <v>23.892677742128182</v>
      </c>
      <c r="H2918" s="38">
        <v>36737381</v>
      </c>
    </row>
    <row r="2919" spans="2:8">
      <c r="B2919">
        <v>1537600</v>
      </c>
      <c r="D2919">
        <v>2917</v>
      </c>
      <c r="E2919" s="72">
        <f t="shared" si="91"/>
        <v>36762620.074074075</v>
      </c>
      <c r="F2919" s="71">
        <f t="shared" si="90"/>
        <v>23.909092139746406</v>
      </c>
      <c r="H2919" s="38">
        <v>36762620</v>
      </c>
    </row>
    <row r="2920" spans="2:8">
      <c r="B2920">
        <v>1537600</v>
      </c>
      <c r="D2920">
        <v>2918</v>
      </c>
      <c r="E2920" s="72">
        <f t="shared" si="91"/>
        <v>36787867.518518522</v>
      </c>
      <c r="F2920" s="71">
        <f t="shared" si="90"/>
        <v>23.925512173854397</v>
      </c>
      <c r="H2920" s="38">
        <v>36787867</v>
      </c>
    </row>
    <row r="2921" spans="2:8">
      <c r="B2921">
        <v>1537600</v>
      </c>
      <c r="D2921">
        <v>2919</v>
      </c>
      <c r="E2921" s="72">
        <f t="shared" si="91"/>
        <v>36813123.629629627</v>
      </c>
      <c r="F2921" s="71">
        <f t="shared" si="90"/>
        <v>23.941937844452152</v>
      </c>
      <c r="H2921" s="38">
        <v>36813123</v>
      </c>
    </row>
    <row r="2922" spans="2:8">
      <c r="B2922">
        <v>1537600</v>
      </c>
      <c r="D2922">
        <v>2920</v>
      </c>
      <c r="E2922" s="72">
        <f t="shared" si="91"/>
        <v>36838388.407407403</v>
      </c>
      <c r="F2922" s="71">
        <f t="shared" si="90"/>
        <v>23.958369151539674</v>
      </c>
      <c r="H2922" s="38">
        <v>36838388</v>
      </c>
    </row>
    <row r="2923" spans="2:8">
      <c r="B2923">
        <v>1537600</v>
      </c>
      <c r="D2923">
        <v>2921</v>
      </c>
      <c r="E2923" s="72">
        <f t="shared" si="91"/>
        <v>36863661.851851851</v>
      </c>
      <c r="F2923" s="71">
        <f t="shared" si="90"/>
        <v>23.974806095116968</v>
      </c>
      <c r="H2923" s="38">
        <v>36863661</v>
      </c>
    </row>
    <row r="2924" spans="2:8">
      <c r="B2924">
        <v>1537600</v>
      </c>
      <c r="D2924">
        <v>2922</v>
      </c>
      <c r="E2924" s="72">
        <f t="shared" si="91"/>
        <v>36888943.962962963</v>
      </c>
      <c r="F2924" s="71">
        <f t="shared" si="90"/>
        <v>23.991248675184028</v>
      </c>
      <c r="H2924" s="38">
        <v>36888943</v>
      </c>
    </row>
    <row r="2925" spans="2:8">
      <c r="B2925">
        <v>1537600</v>
      </c>
      <c r="D2925">
        <v>2923</v>
      </c>
      <c r="E2925" s="72">
        <f t="shared" si="91"/>
        <v>36914234.740740739</v>
      </c>
      <c r="F2925" s="71">
        <f t="shared" si="90"/>
        <v>24.007696891740856</v>
      </c>
      <c r="H2925" s="38">
        <v>36914234</v>
      </c>
    </row>
    <row r="2926" spans="2:8">
      <c r="B2926">
        <v>1537600</v>
      </c>
      <c r="D2926">
        <v>2924</v>
      </c>
      <c r="E2926" s="72">
        <f t="shared" si="91"/>
        <v>36939534.185185179</v>
      </c>
      <c r="F2926" s="71">
        <f t="shared" si="90"/>
        <v>24.024150744787448</v>
      </c>
      <c r="H2926" s="38">
        <v>36939534</v>
      </c>
    </row>
    <row r="2927" spans="2:8">
      <c r="B2927">
        <v>1537600</v>
      </c>
      <c r="D2927">
        <v>2925</v>
      </c>
      <c r="E2927" s="72">
        <f t="shared" si="91"/>
        <v>36964842.296296291</v>
      </c>
      <c r="F2927" s="71">
        <f t="shared" si="90"/>
        <v>24.040610234323811</v>
      </c>
      <c r="H2927" s="38">
        <v>36964842</v>
      </c>
    </row>
    <row r="2928" spans="2:8">
      <c r="B2928">
        <v>1537600</v>
      </c>
      <c r="D2928">
        <v>2926</v>
      </c>
      <c r="E2928" s="72">
        <f t="shared" si="91"/>
        <v>36990159.074074075</v>
      </c>
      <c r="F2928" s="71">
        <f t="shared" si="90"/>
        <v>24.057075360349945</v>
      </c>
      <c r="H2928" s="38">
        <v>36990159</v>
      </c>
    </row>
    <row r="2929" spans="2:8">
      <c r="B2929">
        <v>1537600</v>
      </c>
      <c r="D2929">
        <v>2927</v>
      </c>
      <c r="E2929" s="72">
        <f t="shared" si="91"/>
        <v>37015484.518518522</v>
      </c>
      <c r="F2929" s="71">
        <f t="shared" si="90"/>
        <v>24.073546122865846</v>
      </c>
      <c r="H2929" s="38">
        <v>37015484</v>
      </c>
    </row>
    <row r="2930" spans="2:8">
      <c r="B2930">
        <v>1537600</v>
      </c>
      <c r="D2930">
        <v>2928</v>
      </c>
      <c r="E2930" s="72">
        <f t="shared" si="91"/>
        <v>37040818.629629627</v>
      </c>
      <c r="F2930" s="71">
        <f t="shared" si="90"/>
        <v>24.090022521871507</v>
      </c>
      <c r="H2930" s="38">
        <v>37040818</v>
      </c>
    </row>
    <row r="2931" spans="2:8">
      <c r="B2931">
        <v>1537600</v>
      </c>
      <c r="D2931">
        <v>2929</v>
      </c>
      <c r="E2931" s="72">
        <f t="shared" si="91"/>
        <v>37066161.407407403</v>
      </c>
      <c r="F2931" s="71">
        <f t="shared" si="90"/>
        <v>24.106504557366936</v>
      </c>
      <c r="H2931" s="38">
        <v>37066161</v>
      </c>
    </row>
    <row r="2932" spans="2:8">
      <c r="B2932">
        <v>1537600</v>
      </c>
      <c r="D2932">
        <v>2930</v>
      </c>
      <c r="E2932" s="72">
        <f t="shared" si="91"/>
        <v>37091512.851851851</v>
      </c>
      <c r="F2932" s="71">
        <f t="shared" si="90"/>
        <v>24.122992229352139</v>
      </c>
      <c r="H2932" s="38">
        <v>37091512</v>
      </c>
    </row>
    <row r="2933" spans="2:8">
      <c r="B2933">
        <v>1537600</v>
      </c>
      <c r="D2933">
        <v>2931</v>
      </c>
      <c r="E2933" s="72">
        <f t="shared" si="91"/>
        <v>37116872.962962963</v>
      </c>
      <c r="F2933" s="71">
        <f t="shared" si="90"/>
        <v>24.13948553782711</v>
      </c>
      <c r="H2933" s="38">
        <v>37116872</v>
      </c>
    </row>
    <row r="2934" spans="2:8">
      <c r="B2934">
        <v>1537600</v>
      </c>
      <c r="D2934">
        <v>2932</v>
      </c>
      <c r="E2934" s="72">
        <f t="shared" si="91"/>
        <v>37142241.740740739</v>
      </c>
      <c r="F2934" s="71">
        <f t="shared" si="90"/>
        <v>24.155984482791844</v>
      </c>
      <c r="H2934" s="38">
        <v>37142241</v>
      </c>
    </row>
    <row r="2935" spans="2:8">
      <c r="B2935">
        <v>1537600</v>
      </c>
      <c r="D2935">
        <v>2933</v>
      </c>
      <c r="E2935" s="72">
        <f t="shared" si="91"/>
        <v>37167619.185185179</v>
      </c>
      <c r="F2935" s="71">
        <f t="shared" si="90"/>
        <v>24.172489064246346</v>
      </c>
      <c r="H2935" s="38">
        <v>37167619</v>
      </c>
    </row>
    <row r="2936" spans="2:8">
      <c r="B2936">
        <v>1537600</v>
      </c>
      <c r="D2936">
        <v>2934</v>
      </c>
      <c r="E2936" s="72">
        <f t="shared" si="91"/>
        <v>37193005.296296291</v>
      </c>
      <c r="F2936" s="71">
        <f t="shared" si="90"/>
        <v>24.188999282190615</v>
      </c>
      <c r="H2936" s="38">
        <v>37193005</v>
      </c>
    </row>
    <row r="2937" spans="2:8">
      <c r="B2937">
        <v>1537600</v>
      </c>
      <c r="D2937">
        <v>2935</v>
      </c>
      <c r="E2937" s="72">
        <f t="shared" si="91"/>
        <v>37218400.074074075</v>
      </c>
      <c r="F2937" s="71">
        <f t="shared" si="90"/>
        <v>24.205515136624658</v>
      </c>
      <c r="H2937" s="38">
        <v>37218400</v>
      </c>
    </row>
    <row r="2938" spans="2:8">
      <c r="B2938">
        <v>1537600</v>
      </c>
      <c r="D2938">
        <v>2936</v>
      </c>
      <c r="E2938" s="72">
        <f t="shared" si="91"/>
        <v>37243803.518518522</v>
      </c>
      <c r="F2938" s="71">
        <f t="shared" si="90"/>
        <v>24.222036627548466</v>
      </c>
      <c r="H2938" s="38">
        <v>37243803</v>
      </c>
    </row>
    <row r="2939" spans="2:8">
      <c r="B2939">
        <v>1537600</v>
      </c>
      <c r="D2939">
        <v>2937</v>
      </c>
      <c r="E2939" s="72">
        <f t="shared" si="91"/>
        <v>37269215.629629627</v>
      </c>
      <c r="F2939" s="71">
        <f t="shared" si="90"/>
        <v>24.238563754962037</v>
      </c>
      <c r="H2939" s="38">
        <v>37269215</v>
      </c>
    </row>
    <row r="2940" spans="2:8">
      <c r="B2940">
        <v>1537600</v>
      </c>
      <c r="D2940">
        <v>2938</v>
      </c>
      <c r="E2940" s="72">
        <f t="shared" si="91"/>
        <v>37294636.407407403</v>
      </c>
      <c r="F2940" s="71">
        <f t="shared" si="90"/>
        <v>24.255096518865376</v>
      </c>
      <c r="H2940" s="38">
        <v>37294636</v>
      </c>
    </row>
    <row r="2941" spans="2:8">
      <c r="B2941">
        <v>1537600</v>
      </c>
      <c r="D2941">
        <v>2939</v>
      </c>
      <c r="E2941" s="72">
        <f t="shared" si="91"/>
        <v>37320065.851851851</v>
      </c>
      <c r="F2941" s="71">
        <f t="shared" si="90"/>
        <v>24.271634919258489</v>
      </c>
      <c r="H2941" s="38">
        <v>37320065</v>
      </c>
    </row>
    <row r="2942" spans="2:8">
      <c r="B2942">
        <v>1537600</v>
      </c>
      <c r="D2942">
        <v>2940</v>
      </c>
      <c r="E2942" s="72">
        <f t="shared" si="91"/>
        <v>37345503.962962963</v>
      </c>
      <c r="F2942" s="71">
        <f t="shared" si="90"/>
        <v>24.288178956141365</v>
      </c>
      <c r="G2942" s="67"/>
      <c r="H2942" s="38">
        <v>37345503</v>
      </c>
    </row>
    <row r="2943" spans="2:8">
      <c r="B2943">
        <v>1537600</v>
      </c>
      <c r="D2943">
        <v>2941</v>
      </c>
      <c r="E2943" s="72">
        <f t="shared" si="91"/>
        <v>37370950.740740739</v>
      </c>
      <c r="F2943" s="71">
        <f t="shared" si="90"/>
        <v>24.30472862951401</v>
      </c>
      <c r="H2943" s="38">
        <v>37370950</v>
      </c>
    </row>
    <row r="2944" spans="2:8">
      <c r="B2944">
        <v>1537600</v>
      </c>
      <c r="D2944">
        <v>2942</v>
      </c>
      <c r="E2944" s="72">
        <f t="shared" si="91"/>
        <v>37396406.185185179</v>
      </c>
      <c r="F2944" s="71">
        <f t="shared" si="90"/>
        <v>24.321283939376418</v>
      </c>
      <c r="H2944" s="38">
        <v>37396406</v>
      </c>
    </row>
    <row r="2945" spans="2:8">
      <c r="B2945">
        <v>1537600</v>
      </c>
      <c r="D2945">
        <v>2943</v>
      </c>
      <c r="E2945" s="72">
        <f t="shared" si="91"/>
        <v>37421870.296296291</v>
      </c>
      <c r="F2945" s="71">
        <f t="shared" si="90"/>
        <v>24.337844885728597</v>
      </c>
      <c r="H2945" s="38">
        <v>37421870</v>
      </c>
    </row>
    <row r="2946" spans="2:8">
      <c r="B2946">
        <v>1537600</v>
      </c>
      <c r="D2946">
        <v>2944</v>
      </c>
      <c r="E2946" s="72">
        <f t="shared" si="91"/>
        <v>37447343.074074075</v>
      </c>
      <c r="F2946" s="71">
        <f t="shared" si="90"/>
        <v>24.354411468570547</v>
      </c>
      <c r="H2946" s="38">
        <v>37447343</v>
      </c>
    </row>
    <row r="2947" spans="2:8">
      <c r="B2947">
        <v>1537600</v>
      </c>
      <c r="D2947">
        <v>2945</v>
      </c>
      <c r="E2947" s="72">
        <f t="shared" si="91"/>
        <v>37472824.518518522</v>
      </c>
      <c r="F2947" s="71">
        <f t="shared" ref="F2947:F3010" si="92">E2947/B2946</f>
        <v>24.370983687902264</v>
      </c>
      <c r="H2947" s="38">
        <v>37472824</v>
      </c>
    </row>
    <row r="2948" spans="2:8">
      <c r="B2948">
        <v>1537600</v>
      </c>
      <c r="D2948">
        <v>2946</v>
      </c>
      <c r="E2948" s="72">
        <f t="shared" ref="E2948:E3011" si="93">40+(D2947*D2947)+(E2947/1.3)</f>
        <v>37498314.629629627</v>
      </c>
      <c r="F2948" s="71">
        <f t="shared" si="92"/>
        <v>24.387561543723741</v>
      </c>
      <c r="H2948" s="38">
        <v>37498314</v>
      </c>
    </row>
    <row r="2949" spans="2:8">
      <c r="B2949">
        <v>1537600</v>
      </c>
      <c r="D2949">
        <v>2947</v>
      </c>
      <c r="E2949" s="72">
        <f t="shared" si="93"/>
        <v>37523813.407407403</v>
      </c>
      <c r="F2949" s="71">
        <f t="shared" si="92"/>
        <v>24.40414503603499</v>
      </c>
      <c r="H2949" s="38">
        <v>37523813</v>
      </c>
    </row>
    <row r="2950" spans="2:8">
      <c r="B2950">
        <v>1537600</v>
      </c>
      <c r="D2950">
        <v>2948</v>
      </c>
      <c r="E2950" s="72">
        <f t="shared" si="93"/>
        <v>37549320.851851851</v>
      </c>
      <c r="F2950" s="71">
        <f t="shared" si="92"/>
        <v>24.420734164836013</v>
      </c>
      <c r="H2950" s="38">
        <v>37549320</v>
      </c>
    </row>
    <row r="2951" spans="2:8">
      <c r="B2951">
        <v>1537600</v>
      </c>
      <c r="D2951">
        <v>2949</v>
      </c>
      <c r="E2951" s="72">
        <f t="shared" si="93"/>
        <v>37574836.962962963</v>
      </c>
      <c r="F2951" s="71">
        <f t="shared" si="92"/>
        <v>24.437328930126796</v>
      </c>
      <c r="H2951" s="38">
        <v>37574836</v>
      </c>
    </row>
    <row r="2952" spans="2:8">
      <c r="B2952">
        <v>1537600</v>
      </c>
      <c r="D2952">
        <v>2950</v>
      </c>
      <c r="E2952" s="72">
        <f t="shared" si="93"/>
        <v>37600361.740740739</v>
      </c>
      <c r="F2952" s="71">
        <f t="shared" si="92"/>
        <v>24.45392933190735</v>
      </c>
      <c r="H2952" s="38">
        <v>37600361</v>
      </c>
    </row>
    <row r="2953" spans="2:8">
      <c r="B2953">
        <v>1537600</v>
      </c>
      <c r="D2953">
        <v>2951</v>
      </c>
      <c r="E2953" s="72">
        <f t="shared" si="93"/>
        <v>37625895.185185179</v>
      </c>
      <c r="F2953" s="71">
        <f t="shared" si="92"/>
        <v>24.470535370177664</v>
      </c>
      <c r="H2953" s="38">
        <v>37625895</v>
      </c>
    </row>
    <row r="2954" spans="2:8">
      <c r="B2954">
        <v>1537600</v>
      </c>
      <c r="D2954">
        <v>2952</v>
      </c>
      <c r="E2954" s="72">
        <f t="shared" si="93"/>
        <v>37651437.296296291</v>
      </c>
      <c r="F2954" s="71">
        <f t="shared" si="92"/>
        <v>24.487147044937753</v>
      </c>
      <c r="H2954" s="38">
        <v>37651437</v>
      </c>
    </row>
    <row r="2955" spans="2:8">
      <c r="B2955">
        <v>1537600</v>
      </c>
      <c r="D2955">
        <v>2953</v>
      </c>
      <c r="E2955" s="72">
        <f t="shared" si="93"/>
        <v>37676988.074074075</v>
      </c>
      <c r="F2955" s="71">
        <f t="shared" si="92"/>
        <v>24.503764356187613</v>
      </c>
      <c r="H2955" s="38">
        <v>37676988</v>
      </c>
    </row>
    <row r="2956" spans="2:8">
      <c r="B2956">
        <v>1537600</v>
      </c>
      <c r="D2956">
        <v>2954</v>
      </c>
      <c r="E2956" s="72">
        <f t="shared" si="93"/>
        <v>37702547.518518522</v>
      </c>
      <c r="F2956" s="71">
        <f t="shared" si="92"/>
        <v>24.52038730392724</v>
      </c>
      <c r="H2956" s="38">
        <v>37702547</v>
      </c>
    </row>
    <row r="2957" spans="2:8">
      <c r="B2957">
        <v>1537600</v>
      </c>
      <c r="D2957">
        <v>2955</v>
      </c>
      <c r="E2957" s="72">
        <f t="shared" si="93"/>
        <v>37728115.629629627</v>
      </c>
      <c r="F2957" s="71">
        <f t="shared" si="92"/>
        <v>24.537015888156624</v>
      </c>
      <c r="H2957" s="38">
        <v>37728115</v>
      </c>
    </row>
    <row r="2958" spans="2:8">
      <c r="B2958">
        <v>1537600</v>
      </c>
      <c r="D2958">
        <v>2956</v>
      </c>
      <c r="E2958" s="72">
        <f t="shared" si="93"/>
        <v>37753692.407407403</v>
      </c>
      <c r="F2958" s="71">
        <f t="shared" si="92"/>
        <v>24.553650108875782</v>
      </c>
      <c r="H2958" s="38">
        <v>37753692</v>
      </c>
    </row>
    <row r="2959" spans="2:8">
      <c r="B2959">
        <v>1537600</v>
      </c>
      <c r="D2959">
        <v>2957</v>
      </c>
      <c r="E2959" s="72">
        <f t="shared" si="93"/>
        <v>37779277.851851851</v>
      </c>
      <c r="F2959" s="71">
        <f t="shared" si="92"/>
        <v>24.570289966084712</v>
      </c>
      <c r="H2959" s="38">
        <v>37779277</v>
      </c>
    </row>
    <row r="2960" spans="2:8">
      <c r="B2960">
        <v>1537600</v>
      </c>
      <c r="D2960">
        <v>2958</v>
      </c>
      <c r="E2960" s="72">
        <f t="shared" si="93"/>
        <v>37804871.962962963</v>
      </c>
      <c r="F2960" s="71">
        <f t="shared" si="92"/>
        <v>24.586935459783405</v>
      </c>
      <c r="H2960" s="38">
        <v>37804871</v>
      </c>
    </row>
    <row r="2961" spans="2:8">
      <c r="B2961">
        <v>1537600</v>
      </c>
      <c r="D2961">
        <v>2959</v>
      </c>
      <c r="E2961" s="72">
        <f t="shared" si="93"/>
        <v>37830474.740740739</v>
      </c>
      <c r="F2961" s="71">
        <f t="shared" si="92"/>
        <v>24.603586589971865</v>
      </c>
      <c r="H2961" s="38">
        <v>37830474</v>
      </c>
    </row>
    <row r="2962" spans="2:8">
      <c r="B2962">
        <v>1537600</v>
      </c>
      <c r="D2962">
        <v>2960</v>
      </c>
      <c r="E2962" s="72">
        <f t="shared" si="93"/>
        <v>37856086.185185179</v>
      </c>
      <c r="F2962" s="71">
        <f t="shared" si="92"/>
        <v>24.620243356650089</v>
      </c>
      <c r="H2962" s="38">
        <v>37856086</v>
      </c>
    </row>
    <row r="2963" spans="2:8">
      <c r="B2963">
        <v>1537600</v>
      </c>
      <c r="D2963">
        <v>2961</v>
      </c>
      <c r="E2963" s="72">
        <f t="shared" si="93"/>
        <v>37881706.296296291</v>
      </c>
      <c r="F2963" s="71">
        <f t="shared" si="92"/>
        <v>24.636905759818088</v>
      </c>
      <c r="H2963" s="38">
        <v>37881706</v>
      </c>
    </row>
    <row r="2964" spans="2:8">
      <c r="B2964">
        <v>1537600</v>
      </c>
      <c r="D2964">
        <v>2962</v>
      </c>
      <c r="E2964" s="72">
        <f t="shared" si="93"/>
        <v>37907335.074074075</v>
      </c>
      <c r="F2964" s="71">
        <f t="shared" si="92"/>
        <v>24.653573799475854</v>
      </c>
      <c r="H2964" s="38">
        <v>37907335</v>
      </c>
    </row>
    <row r="2965" spans="2:8">
      <c r="B2965">
        <v>1537600</v>
      </c>
      <c r="D2965">
        <v>2963</v>
      </c>
      <c r="E2965" s="72">
        <f t="shared" si="93"/>
        <v>37932972.518518522</v>
      </c>
      <c r="F2965" s="71">
        <f t="shared" si="92"/>
        <v>24.670247475623388</v>
      </c>
      <c r="H2965" s="38">
        <v>37932972</v>
      </c>
    </row>
    <row r="2966" spans="2:8">
      <c r="B2966">
        <v>1537600</v>
      </c>
      <c r="D2966">
        <v>2964</v>
      </c>
      <c r="E2966" s="72">
        <f t="shared" si="93"/>
        <v>37958618.629629627</v>
      </c>
      <c r="F2966" s="71">
        <f t="shared" si="92"/>
        <v>24.686926788260685</v>
      </c>
      <c r="H2966" s="38">
        <v>37958618</v>
      </c>
    </row>
    <row r="2967" spans="2:8">
      <c r="B2967">
        <v>1537600</v>
      </c>
      <c r="D2967">
        <v>2965</v>
      </c>
      <c r="E2967" s="72">
        <f t="shared" si="93"/>
        <v>37984273.407407403</v>
      </c>
      <c r="F2967" s="71">
        <f t="shared" si="92"/>
        <v>24.70361173738775</v>
      </c>
      <c r="H2967" s="38">
        <v>37984273</v>
      </c>
    </row>
    <row r="2968" spans="2:8">
      <c r="B2968">
        <v>1537600</v>
      </c>
      <c r="D2968">
        <v>2966</v>
      </c>
      <c r="E2968" s="72">
        <f t="shared" si="93"/>
        <v>38009936.851851851</v>
      </c>
      <c r="F2968" s="71">
        <f t="shared" si="92"/>
        <v>24.720302323004585</v>
      </c>
      <c r="H2968" s="38">
        <v>38009936</v>
      </c>
    </row>
    <row r="2969" spans="2:8">
      <c r="B2969">
        <v>1537600</v>
      </c>
      <c r="D2969">
        <v>2967</v>
      </c>
      <c r="E2969" s="72">
        <f t="shared" si="93"/>
        <v>38035608.962962963</v>
      </c>
      <c r="F2969" s="71">
        <f t="shared" si="92"/>
        <v>24.736998545111188</v>
      </c>
      <c r="H2969" s="38">
        <v>38035608</v>
      </c>
    </row>
    <row r="2970" spans="2:8">
      <c r="B2970">
        <v>1537600</v>
      </c>
      <c r="D2970">
        <v>2968</v>
      </c>
      <c r="E2970" s="72">
        <f t="shared" si="93"/>
        <v>38061289.740740739</v>
      </c>
      <c r="F2970" s="71">
        <f t="shared" si="92"/>
        <v>24.753700403707555</v>
      </c>
      <c r="H2970" s="38">
        <v>38061289</v>
      </c>
    </row>
    <row r="2971" spans="2:8">
      <c r="B2971">
        <v>1537600</v>
      </c>
      <c r="D2971">
        <v>2969</v>
      </c>
      <c r="E2971" s="72">
        <f t="shared" si="93"/>
        <v>38086979.185185179</v>
      </c>
      <c r="F2971" s="71">
        <f t="shared" si="92"/>
        <v>24.770407898793692</v>
      </c>
      <c r="H2971" s="38">
        <v>38086979</v>
      </c>
    </row>
    <row r="2972" spans="2:8">
      <c r="B2972">
        <v>1537600</v>
      </c>
      <c r="D2972">
        <v>2970</v>
      </c>
      <c r="E2972" s="72">
        <f t="shared" si="93"/>
        <v>38112677.296296291</v>
      </c>
      <c r="F2972" s="71">
        <f t="shared" si="92"/>
        <v>24.787121030369597</v>
      </c>
      <c r="H2972" s="38">
        <v>38112677</v>
      </c>
    </row>
    <row r="2973" spans="2:8">
      <c r="B2973">
        <v>1537600</v>
      </c>
      <c r="D2973">
        <v>2971</v>
      </c>
      <c r="E2973" s="72">
        <f t="shared" si="93"/>
        <v>38138384.074074075</v>
      </c>
      <c r="F2973" s="71">
        <f t="shared" si="92"/>
        <v>24.803839798435273</v>
      </c>
      <c r="H2973" s="38">
        <v>38138384</v>
      </c>
    </row>
    <row r="2974" spans="2:8">
      <c r="B2974">
        <v>1537600</v>
      </c>
      <c r="D2974">
        <v>2972</v>
      </c>
      <c r="E2974" s="72">
        <f t="shared" si="93"/>
        <v>38164099.518518522</v>
      </c>
      <c r="F2974" s="71">
        <f t="shared" si="92"/>
        <v>24.820564202990713</v>
      </c>
      <c r="H2974" s="38">
        <v>38164099</v>
      </c>
    </row>
    <row r="2975" spans="2:8">
      <c r="B2975">
        <v>1537600</v>
      </c>
      <c r="D2975">
        <v>2973</v>
      </c>
      <c r="E2975" s="72">
        <f t="shared" si="93"/>
        <v>38189823.629629627</v>
      </c>
      <c r="F2975" s="71">
        <f t="shared" si="92"/>
        <v>24.837294244035917</v>
      </c>
      <c r="H2975" s="38">
        <v>38189823</v>
      </c>
    </row>
    <row r="2976" spans="2:8">
      <c r="B2976">
        <v>1537600</v>
      </c>
      <c r="D2976">
        <v>2974</v>
      </c>
      <c r="E2976" s="72">
        <f t="shared" si="93"/>
        <v>38215556.407407403</v>
      </c>
      <c r="F2976" s="71">
        <f t="shared" si="92"/>
        <v>24.854029921570891</v>
      </c>
      <c r="H2976" s="38">
        <v>38215556</v>
      </c>
    </row>
    <row r="2977" spans="2:8">
      <c r="B2977">
        <v>1537600</v>
      </c>
      <c r="D2977">
        <v>2975</v>
      </c>
      <c r="E2977" s="72">
        <f t="shared" si="93"/>
        <v>38241297.851851851</v>
      </c>
      <c r="F2977" s="71">
        <f t="shared" si="92"/>
        <v>24.870771235595637</v>
      </c>
      <c r="H2977" s="38">
        <v>38241297</v>
      </c>
    </row>
    <row r="2978" spans="2:8">
      <c r="B2978">
        <v>1537600</v>
      </c>
      <c r="D2978">
        <v>2976</v>
      </c>
      <c r="E2978" s="72">
        <f t="shared" si="93"/>
        <v>38267047.962962963</v>
      </c>
      <c r="F2978" s="71">
        <f t="shared" si="92"/>
        <v>24.887518186110146</v>
      </c>
      <c r="H2978" s="38">
        <v>38267047</v>
      </c>
    </row>
    <row r="2979" spans="2:8">
      <c r="B2979">
        <v>1537600</v>
      </c>
      <c r="D2979">
        <v>2977</v>
      </c>
      <c r="E2979" s="72">
        <f t="shared" si="93"/>
        <v>38292806.740740739</v>
      </c>
      <c r="F2979" s="71">
        <f t="shared" si="92"/>
        <v>24.904270773114423</v>
      </c>
      <c r="H2979" s="38">
        <v>38292806</v>
      </c>
    </row>
    <row r="2980" spans="2:8">
      <c r="B2980">
        <v>1537600</v>
      </c>
      <c r="D2980">
        <v>2978</v>
      </c>
      <c r="E2980" s="72">
        <f t="shared" si="93"/>
        <v>38318574.185185179</v>
      </c>
      <c r="F2980" s="71">
        <f t="shared" si="92"/>
        <v>24.921028996608467</v>
      </c>
      <c r="H2980" s="38">
        <v>38318574</v>
      </c>
    </row>
    <row r="2981" spans="2:8">
      <c r="B2981">
        <v>1537600</v>
      </c>
      <c r="D2981">
        <v>2979</v>
      </c>
      <c r="E2981" s="72">
        <f t="shared" si="93"/>
        <v>38344350.296296291</v>
      </c>
      <c r="F2981" s="71">
        <f t="shared" si="92"/>
        <v>24.937792856592282</v>
      </c>
      <c r="H2981" s="38">
        <v>38344350</v>
      </c>
    </row>
    <row r="2982" spans="2:8">
      <c r="B2982">
        <v>1537600</v>
      </c>
      <c r="D2982">
        <v>2980</v>
      </c>
      <c r="E2982" s="72">
        <f t="shared" si="93"/>
        <v>38370135.074074067</v>
      </c>
      <c r="F2982" s="71">
        <f t="shared" si="92"/>
        <v>24.95456235306586</v>
      </c>
      <c r="G2982" s="67"/>
      <c r="H2982" s="38">
        <v>38370135</v>
      </c>
    </row>
    <row r="2983" spans="2:8">
      <c r="B2983">
        <v>1537600</v>
      </c>
      <c r="D2983">
        <v>2981</v>
      </c>
      <c r="E2983" s="72">
        <f t="shared" si="93"/>
        <v>38395928.518518507</v>
      </c>
      <c r="F2983" s="71">
        <f t="shared" si="92"/>
        <v>24.971337486029206</v>
      </c>
      <c r="H2983" s="38">
        <v>38395928</v>
      </c>
    </row>
    <row r="2984" spans="2:8">
      <c r="B2984">
        <v>1537600</v>
      </c>
      <c r="D2984">
        <v>2982</v>
      </c>
      <c r="E2984" s="72">
        <f t="shared" si="93"/>
        <v>38421730.629629619</v>
      </c>
      <c r="F2984" s="71">
        <f t="shared" si="92"/>
        <v>24.988118255482323</v>
      </c>
      <c r="H2984" s="38">
        <v>38421730</v>
      </c>
    </row>
    <row r="2985" spans="2:8">
      <c r="B2985">
        <v>1537600</v>
      </c>
      <c r="D2985">
        <v>2983</v>
      </c>
      <c r="E2985" s="72">
        <f t="shared" si="93"/>
        <v>38447541.407407403</v>
      </c>
      <c r="F2985" s="71">
        <f t="shared" si="92"/>
        <v>25.004904661425211</v>
      </c>
      <c r="H2985" s="38">
        <v>38447541</v>
      </c>
    </row>
    <row r="2986" spans="2:8">
      <c r="B2986">
        <v>1537600</v>
      </c>
      <c r="D2986">
        <v>2984</v>
      </c>
      <c r="E2986" s="72">
        <f t="shared" si="93"/>
        <v>38473360.851851851</v>
      </c>
      <c r="F2986" s="71">
        <f t="shared" si="92"/>
        <v>25.021696703857863</v>
      </c>
      <c r="H2986" s="38">
        <v>38473360</v>
      </c>
    </row>
    <row r="2987" spans="2:8">
      <c r="B2987">
        <v>1537600</v>
      </c>
      <c r="D2987">
        <v>2985</v>
      </c>
      <c r="E2987" s="72">
        <f t="shared" si="93"/>
        <v>38499188.962962963</v>
      </c>
      <c r="F2987" s="71">
        <f t="shared" si="92"/>
        <v>25.038494382780282</v>
      </c>
      <c r="H2987" s="38">
        <v>38499188</v>
      </c>
    </row>
    <row r="2988" spans="2:8">
      <c r="B2988">
        <v>1537600</v>
      </c>
      <c r="D2988">
        <v>2986</v>
      </c>
      <c r="E2988" s="72">
        <f t="shared" si="93"/>
        <v>38525025.740740739</v>
      </c>
      <c r="F2988" s="71">
        <f t="shared" si="92"/>
        <v>25.055297698192469</v>
      </c>
      <c r="H2988" s="38">
        <v>38525025</v>
      </c>
    </row>
    <row r="2989" spans="2:8">
      <c r="B2989">
        <v>1537600</v>
      </c>
      <c r="D2989">
        <v>2987</v>
      </c>
      <c r="E2989" s="72">
        <f t="shared" si="93"/>
        <v>38550871.185185179</v>
      </c>
      <c r="F2989" s="71">
        <f t="shared" si="92"/>
        <v>25.072106650094419</v>
      </c>
      <c r="H2989" s="38">
        <v>38550871</v>
      </c>
    </row>
    <row r="2990" spans="2:8">
      <c r="B2990">
        <v>1537600</v>
      </c>
      <c r="D2990">
        <v>2988</v>
      </c>
      <c r="E2990" s="72">
        <f t="shared" si="93"/>
        <v>38576725.296296291</v>
      </c>
      <c r="F2990" s="71">
        <f t="shared" si="92"/>
        <v>25.08892123848614</v>
      </c>
      <c r="H2990" s="38">
        <v>38576725</v>
      </c>
    </row>
    <row r="2991" spans="2:8">
      <c r="B2991">
        <v>1537600</v>
      </c>
      <c r="D2991">
        <v>2989</v>
      </c>
      <c r="E2991" s="72">
        <f t="shared" si="93"/>
        <v>38602588.074074067</v>
      </c>
      <c r="F2991" s="71">
        <f t="shared" si="92"/>
        <v>25.105741463367629</v>
      </c>
      <c r="H2991" s="38">
        <v>38602588</v>
      </c>
    </row>
    <row r="2992" spans="2:8">
      <c r="B2992">
        <v>1537600</v>
      </c>
      <c r="D2992">
        <v>2990</v>
      </c>
      <c r="E2992" s="72">
        <f t="shared" si="93"/>
        <v>38628459.518518507</v>
      </c>
      <c r="F2992" s="71">
        <f t="shared" si="92"/>
        <v>25.122567324738885</v>
      </c>
      <c r="H2992" s="38">
        <v>38628459</v>
      </c>
    </row>
    <row r="2993" spans="2:8">
      <c r="B2993">
        <v>1537600</v>
      </c>
      <c r="D2993">
        <v>2991</v>
      </c>
      <c r="E2993" s="72">
        <f t="shared" si="93"/>
        <v>38654339.629629619</v>
      </c>
      <c r="F2993" s="71">
        <f t="shared" si="92"/>
        <v>25.139398822599908</v>
      </c>
      <c r="H2993" s="38">
        <v>38654339</v>
      </c>
    </row>
    <row r="2994" spans="2:8">
      <c r="B2994">
        <v>1537600</v>
      </c>
      <c r="D2994">
        <v>2992</v>
      </c>
      <c r="E2994" s="72">
        <f t="shared" si="93"/>
        <v>38680228.407407403</v>
      </c>
      <c r="F2994" s="71">
        <f t="shared" si="92"/>
        <v>25.156235956950706</v>
      </c>
      <c r="H2994" s="38">
        <v>38680228</v>
      </c>
    </row>
    <row r="2995" spans="2:8">
      <c r="B2995">
        <v>1537600</v>
      </c>
      <c r="D2995">
        <v>2993</v>
      </c>
      <c r="E2995" s="72">
        <f t="shared" si="93"/>
        <v>38706125.851851851</v>
      </c>
      <c r="F2995" s="71">
        <f t="shared" si="92"/>
        <v>25.173078727791268</v>
      </c>
      <c r="H2995" s="38">
        <v>38706125</v>
      </c>
    </row>
    <row r="2996" spans="2:8">
      <c r="B2996">
        <v>1537600</v>
      </c>
      <c r="D2996">
        <v>2994</v>
      </c>
      <c r="E2996" s="72">
        <f t="shared" si="93"/>
        <v>38732031.962962963</v>
      </c>
      <c r="F2996" s="71">
        <f t="shared" si="92"/>
        <v>25.189927135121593</v>
      </c>
      <c r="H2996" s="38">
        <v>38732031</v>
      </c>
    </row>
    <row r="2997" spans="2:8">
      <c r="B2997">
        <v>1537600</v>
      </c>
      <c r="D2997">
        <v>2995</v>
      </c>
      <c r="E2997" s="72">
        <f t="shared" si="93"/>
        <v>38757946.740740739</v>
      </c>
      <c r="F2997" s="71">
        <f t="shared" si="92"/>
        <v>25.206781178941689</v>
      </c>
      <c r="H2997" s="38">
        <v>38757946</v>
      </c>
    </row>
    <row r="2998" spans="2:8">
      <c r="B2998">
        <v>1537600</v>
      </c>
      <c r="D2998">
        <v>2996</v>
      </c>
      <c r="E2998" s="72">
        <f t="shared" si="93"/>
        <v>38783870.185185179</v>
      </c>
      <c r="F2998" s="71">
        <f t="shared" si="92"/>
        <v>25.223640859251546</v>
      </c>
      <c r="H2998" s="38">
        <v>38783870</v>
      </c>
    </row>
    <row r="2999" spans="2:8">
      <c r="B2999">
        <v>1537600</v>
      </c>
      <c r="D2999">
        <v>2997</v>
      </c>
      <c r="E2999" s="72">
        <f t="shared" si="93"/>
        <v>38809802.296296291</v>
      </c>
      <c r="F2999" s="71">
        <f t="shared" si="92"/>
        <v>25.240506176051177</v>
      </c>
      <c r="H2999" s="38">
        <v>38809802</v>
      </c>
    </row>
    <row r="3000" spans="2:8">
      <c r="B3000">
        <v>1537600</v>
      </c>
      <c r="D3000">
        <v>2998</v>
      </c>
      <c r="E3000" s="72">
        <f t="shared" si="93"/>
        <v>38835743.074074067</v>
      </c>
      <c r="F3000" s="71">
        <f t="shared" si="92"/>
        <v>25.257377129340576</v>
      </c>
      <c r="H3000" s="38">
        <v>38835743</v>
      </c>
    </row>
    <row r="3001" spans="2:8">
      <c r="B3001">
        <v>1537600</v>
      </c>
      <c r="D3001">
        <v>2999</v>
      </c>
      <c r="E3001" s="72">
        <f t="shared" si="93"/>
        <v>38861692.518518507</v>
      </c>
      <c r="F3001" s="71">
        <f t="shared" si="92"/>
        <v>25.274253719119738</v>
      </c>
      <c r="H3001" s="38">
        <v>38861692</v>
      </c>
    </row>
    <row r="3002" spans="2:8">
      <c r="B3002">
        <v>1537600</v>
      </c>
      <c r="D3002">
        <v>3000</v>
      </c>
      <c r="E3002" s="72">
        <f t="shared" si="93"/>
        <v>38887650.629629619</v>
      </c>
      <c r="F3002" s="71">
        <f t="shared" si="92"/>
        <v>25.291135945388671</v>
      </c>
      <c r="H3002" s="38">
        <v>38887650</v>
      </c>
    </row>
    <row r="3003" spans="2:8">
      <c r="B3003">
        <v>1537600</v>
      </c>
      <c r="D3003">
        <v>3001</v>
      </c>
      <c r="E3003" s="72">
        <f t="shared" si="93"/>
        <v>38913617.407407403</v>
      </c>
      <c r="F3003" s="71">
        <f t="shared" si="92"/>
        <v>25.308023808147375</v>
      </c>
      <c r="H3003" s="38">
        <v>38913617</v>
      </c>
    </row>
    <row r="3004" spans="2:8">
      <c r="B3004">
        <v>1537600</v>
      </c>
      <c r="D3004">
        <v>3002</v>
      </c>
      <c r="E3004" s="72">
        <f t="shared" si="93"/>
        <v>38939592.851851851</v>
      </c>
      <c r="F3004" s="71">
        <f t="shared" si="92"/>
        <v>25.324917307395843</v>
      </c>
      <c r="H3004" s="38">
        <v>38939592</v>
      </c>
    </row>
    <row r="3005" spans="2:8">
      <c r="B3005">
        <v>1537600</v>
      </c>
      <c r="D3005">
        <v>3003</v>
      </c>
      <c r="E3005" s="72">
        <f t="shared" si="93"/>
        <v>38965576.962962963</v>
      </c>
      <c r="F3005" s="71">
        <f t="shared" si="92"/>
        <v>25.341816443134082</v>
      </c>
      <c r="H3005" s="38">
        <v>38965576</v>
      </c>
    </row>
    <row r="3006" spans="2:8">
      <c r="B3006">
        <v>1537600</v>
      </c>
      <c r="D3006">
        <v>3004</v>
      </c>
      <c r="E3006" s="72">
        <f t="shared" si="93"/>
        <v>38991569.740740739</v>
      </c>
      <c r="F3006" s="71">
        <f t="shared" si="92"/>
        <v>25.358721215362085</v>
      </c>
      <c r="H3006" s="38">
        <v>38991569</v>
      </c>
    </row>
    <row r="3007" spans="2:8">
      <c r="B3007">
        <v>1537600</v>
      </c>
      <c r="D3007">
        <v>3005</v>
      </c>
      <c r="E3007" s="72">
        <f t="shared" si="93"/>
        <v>39017571.185185179</v>
      </c>
      <c r="F3007" s="71">
        <f t="shared" si="92"/>
        <v>25.375631624079851</v>
      </c>
      <c r="H3007" s="38">
        <v>39017571</v>
      </c>
    </row>
    <row r="3008" spans="2:8">
      <c r="B3008">
        <v>1537600</v>
      </c>
      <c r="D3008">
        <v>3006</v>
      </c>
      <c r="E3008" s="72">
        <f t="shared" si="93"/>
        <v>39043581.296296291</v>
      </c>
      <c r="F3008" s="71">
        <f t="shared" si="92"/>
        <v>25.392547669287389</v>
      </c>
      <c r="H3008" s="38">
        <v>39043581</v>
      </c>
    </row>
    <row r="3009" spans="2:8">
      <c r="B3009">
        <v>1537600</v>
      </c>
      <c r="D3009">
        <v>3007</v>
      </c>
      <c r="E3009" s="72">
        <f t="shared" si="93"/>
        <v>39069600.074074067</v>
      </c>
      <c r="F3009" s="71">
        <f t="shared" si="92"/>
        <v>25.409469350984693</v>
      </c>
      <c r="H3009" s="38">
        <v>39069600</v>
      </c>
    </row>
    <row r="3010" spans="2:8">
      <c r="B3010">
        <v>1537600</v>
      </c>
      <c r="D3010">
        <v>3008</v>
      </c>
      <c r="E3010" s="72">
        <f t="shared" si="93"/>
        <v>39095627.518518507</v>
      </c>
      <c r="F3010" s="71">
        <f t="shared" si="92"/>
        <v>25.426396669171766</v>
      </c>
      <c r="H3010" s="38">
        <v>39095627</v>
      </c>
    </row>
    <row r="3011" spans="2:8">
      <c r="B3011">
        <v>1537600</v>
      </c>
      <c r="D3011">
        <v>3009</v>
      </c>
      <c r="E3011" s="72">
        <f t="shared" si="93"/>
        <v>39121663.629629619</v>
      </c>
      <c r="F3011" s="71">
        <f t="shared" ref="F3011:F3074" si="94">E3011/B3010</f>
        <v>25.443329623848609</v>
      </c>
      <c r="H3011" s="38">
        <v>39121663</v>
      </c>
    </row>
    <row r="3012" spans="2:8">
      <c r="B3012">
        <v>1537600</v>
      </c>
      <c r="D3012">
        <v>3010</v>
      </c>
      <c r="E3012" s="72">
        <f t="shared" ref="E3012:E3075" si="95">40+(D3011*D3011)+(E3011/1.3)</f>
        <v>39147708.407407403</v>
      </c>
      <c r="F3012" s="71">
        <f t="shared" si="94"/>
        <v>25.460268215015219</v>
      </c>
      <c r="H3012" s="38">
        <v>39147708</v>
      </c>
    </row>
    <row r="3013" spans="2:8">
      <c r="B3013">
        <v>1537600</v>
      </c>
      <c r="D3013">
        <v>3011</v>
      </c>
      <c r="E3013" s="72">
        <f t="shared" si="95"/>
        <v>39173761.851851851</v>
      </c>
      <c r="F3013" s="71">
        <f t="shared" si="94"/>
        <v>25.4772124426716</v>
      </c>
      <c r="H3013" s="38">
        <v>39173761</v>
      </c>
    </row>
    <row r="3014" spans="2:8">
      <c r="B3014">
        <v>1537600</v>
      </c>
      <c r="D3014">
        <v>3012</v>
      </c>
      <c r="E3014" s="72">
        <f t="shared" si="95"/>
        <v>39199823.962962963</v>
      </c>
      <c r="F3014" s="71">
        <f t="shared" si="94"/>
        <v>25.494162306817742</v>
      </c>
      <c r="H3014" s="38">
        <v>39199823</v>
      </c>
    </row>
    <row r="3015" spans="2:8">
      <c r="B3015">
        <v>1537600</v>
      </c>
      <c r="D3015">
        <v>3013</v>
      </c>
      <c r="E3015" s="72">
        <f t="shared" si="95"/>
        <v>39225894.740740739</v>
      </c>
      <c r="F3015" s="71">
        <f t="shared" si="94"/>
        <v>25.511117807453655</v>
      </c>
      <c r="H3015" s="38">
        <v>39225894</v>
      </c>
    </row>
    <row r="3016" spans="2:8">
      <c r="B3016">
        <v>1537600</v>
      </c>
      <c r="D3016">
        <v>3014</v>
      </c>
      <c r="E3016" s="72">
        <f t="shared" si="95"/>
        <v>39251974.185185179</v>
      </c>
      <c r="F3016" s="71">
        <f t="shared" si="94"/>
        <v>25.528078944579331</v>
      </c>
      <c r="H3016" s="38">
        <v>39251974</v>
      </c>
    </row>
    <row r="3017" spans="2:8">
      <c r="B3017">
        <v>1537600</v>
      </c>
      <c r="D3017">
        <v>3015</v>
      </c>
      <c r="E3017" s="72">
        <f t="shared" si="95"/>
        <v>39278062.296296291</v>
      </c>
      <c r="F3017" s="71">
        <f t="shared" si="94"/>
        <v>25.545045718194778</v>
      </c>
      <c r="H3017" s="38">
        <v>39278062</v>
      </c>
    </row>
    <row r="3018" spans="2:8">
      <c r="B3018">
        <v>1537600</v>
      </c>
      <c r="D3018">
        <v>3016</v>
      </c>
      <c r="E3018" s="72">
        <f t="shared" si="95"/>
        <v>39304159.074074067</v>
      </c>
      <c r="F3018" s="71">
        <f t="shared" si="94"/>
        <v>25.562018128299993</v>
      </c>
      <c r="H3018" s="38">
        <v>39304159</v>
      </c>
    </row>
    <row r="3019" spans="2:8">
      <c r="B3019">
        <v>1537600</v>
      </c>
      <c r="D3019">
        <v>3017</v>
      </c>
      <c r="E3019" s="72">
        <f t="shared" si="95"/>
        <v>39330264.518518507</v>
      </c>
      <c r="F3019" s="71">
        <f t="shared" si="94"/>
        <v>25.578996174894971</v>
      </c>
      <c r="H3019" s="38">
        <v>39330264</v>
      </c>
    </row>
    <row r="3020" spans="2:8">
      <c r="B3020">
        <v>1537600</v>
      </c>
      <c r="D3020">
        <v>3018</v>
      </c>
      <c r="E3020" s="72">
        <f t="shared" si="95"/>
        <v>39356378.629629619</v>
      </c>
      <c r="F3020" s="71">
        <f t="shared" si="94"/>
        <v>25.595979857979721</v>
      </c>
      <c r="H3020" s="38">
        <v>39356378</v>
      </c>
    </row>
    <row r="3021" spans="2:8">
      <c r="B3021">
        <v>1537600</v>
      </c>
      <c r="D3021">
        <v>3019</v>
      </c>
      <c r="E3021" s="72">
        <f t="shared" si="95"/>
        <v>39382501.407407403</v>
      </c>
      <c r="F3021" s="71">
        <f t="shared" si="94"/>
        <v>25.612969177554241</v>
      </c>
      <c r="H3021" s="38">
        <v>39382501</v>
      </c>
    </row>
    <row r="3022" spans="2:8">
      <c r="B3022">
        <v>1537600</v>
      </c>
      <c r="D3022">
        <v>3020</v>
      </c>
      <c r="E3022" s="72">
        <f t="shared" si="95"/>
        <v>39408632.851851851</v>
      </c>
      <c r="F3022" s="71">
        <f t="shared" si="94"/>
        <v>25.629964133618529</v>
      </c>
      <c r="G3022" s="67"/>
      <c r="H3022" s="38">
        <v>39408632</v>
      </c>
    </row>
    <row r="3023" spans="2:8">
      <c r="B3023">
        <v>1537600</v>
      </c>
      <c r="D3023">
        <v>3021</v>
      </c>
      <c r="E3023" s="72">
        <f t="shared" si="95"/>
        <v>39434772.962962963</v>
      </c>
      <c r="F3023" s="71">
        <f t="shared" si="94"/>
        <v>25.646964726172584</v>
      </c>
      <c r="H3023" s="38">
        <v>39434772</v>
      </c>
    </row>
    <row r="3024" spans="2:8">
      <c r="B3024">
        <v>1537600</v>
      </c>
      <c r="D3024">
        <v>3022</v>
      </c>
      <c r="E3024" s="72">
        <f t="shared" si="95"/>
        <v>39460921.740740739</v>
      </c>
      <c r="F3024" s="71">
        <f t="shared" si="94"/>
        <v>25.663970955216403</v>
      </c>
      <c r="H3024" s="38">
        <v>39460921</v>
      </c>
    </row>
    <row r="3025" spans="2:8">
      <c r="B3025">
        <v>1537600</v>
      </c>
      <c r="D3025">
        <v>3023</v>
      </c>
      <c r="E3025" s="72">
        <f t="shared" si="95"/>
        <v>39487079.185185179</v>
      </c>
      <c r="F3025" s="71">
        <f t="shared" si="94"/>
        <v>25.680982820749986</v>
      </c>
      <c r="H3025" s="38">
        <v>39487079</v>
      </c>
    </row>
    <row r="3026" spans="2:8">
      <c r="B3026">
        <v>1537600</v>
      </c>
      <c r="D3026">
        <v>3024</v>
      </c>
      <c r="E3026" s="72">
        <f t="shared" si="95"/>
        <v>39513245.296296291</v>
      </c>
      <c r="F3026" s="71">
        <f t="shared" si="94"/>
        <v>25.698000322773343</v>
      </c>
      <c r="H3026" s="38">
        <v>39513245</v>
      </c>
    </row>
    <row r="3027" spans="2:8">
      <c r="B3027">
        <v>1537600</v>
      </c>
      <c r="D3027">
        <v>3025</v>
      </c>
      <c r="E3027" s="72">
        <f t="shared" si="95"/>
        <v>39539420.074074067</v>
      </c>
      <c r="F3027" s="71">
        <f t="shared" si="94"/>
        <v>25.715023461286464</v>
      </c>
      <c r="H3027" s="38">
        <v>39539420</v>
      </c>
    </row>
    <row r="3028" spans="2:8">
      <c r="B3028">
        <v>1537600</v>
      </c>
      <c r="D3028">
        <v>3026</v>
      </c>
      <c r="E3028" s="72">
        <f t="shared" si="95"/>
        <v>39565603.518518507</v>
      </c>
      <c r="F3028" s="71">
        <f t="shared" si="94"/>
        <v>25.732052236289352</v>
      </c>
      <c r="H3028" s="38">
        <v>39565603</v>
      </c>
    </row>
    <row r="3029" spans="2:8">
      <c r="B3029">
        <v>1537600</v>
      </c>
      <c r="D3029">
        <v>3027</v>
      </c>
      <c r="E3029" s="72">
        <f t="shared" si="95"/>
        <v>39591795.629629619</v>
      </c>
      <c r="F3029" s="71">
        <f t="shared" si="94"/>
        <v>25.749086647782011</v>
      </c>
      <c r="H3029" s="38">
        <v>39591795</v>
      </c>
    </row>
    <row r="3030" spans="2:8">
      <c r="B3030">
        <v>1537600</v>
      </c>
      <c r="D3030">
        <v>3028</v>
      </c>
      <c r="E3030" s="72">
        <f t="shared" si="95"/>
        <v>39617996.407407403</v>
      </c>
      <c r="F3030" s="71">
        <f t="shared" si="94"/>
        <v>25.766126695764441</v>
      </c>
      <c r="H3030" s="38">
        <v>39617996</v>
      </c>
    </row>
    <row r="3031" spans="2:8">
      <c r="B3031">
        <v>1537600</v>
      </c>
      <c r="D3031">
        <v>3029</v>
      </c>
      <c r="E3031" s="72">
        <f t="shared" si="95"/>
        <v>39644205.851851851</v>
      </c>
      <c r="F3031" s="71">
        <f t="shared" si="94"/>
        <v>25.783172380236635</v>
      </c>
      <c r="H3031" s="38">
        <v>39644205</v>
      </c>
    </row>
    <row r="3032" spans="2:8">
      <c r="B3032">
        <v>1537600</v>
      </c>
      <c r="D3032">
        <v>3030</v>
      </c>
      <c r="E3032" s="72">
        <f t="shared" si="95"/>
        <v>39670423.962962963</v>
      </c>
      <c r="F3032" s="71">
        <f t="shared" si="94"/>
        <v>25.800223701198597</v>
      </c>
      <c r="H3032" s="38">
        <v>39670423</v>
      </c>
    </row>
    <row r="3033" spans="2:8">
      <c r="B3033">
        <v>1537600</v>
      </c>
      <c r="D3033">
        <v>3031</v>
      </c>
      <c r="E3033" s="72">
        <f t="shared" si="95"/>
        <v>39696650.740740739</v>
      </c>
      <c r="F3033" s="71">
        <f t="shared" si="94"/>
        <v>25.817280658650326</v>
      </c>
      <c r="H3033" s="38">
        <v>39696650</v>
      </c>
    </row>
    <row r="3034" spans="2:8">
      <c r="B3034">
        <v>1537600</v>
      </c>
      <c r="D3034">
        <v>3032</v>
      </c>
      <c r="E3034" s="72">
        <f t="shared" si="95"/>
        <v>39722886.185185179</v>
      </c>
      <c r="F3034" s="71">
        <f t="shared" si="94"/>
        <v>25.834343252591818</v>
      </c>
      <c r="H3034" s="38">
        <v>39722886</v>
      </c>
    </row>
    <row r="3035" spans="2:8">
      <c r="B3035">
        <v>1537600</v>
      </c>
      <c r="D3035">
        <v>3033</v>
      </c>
      <c r="E3035" s="72">
        <f t="shared" si="95"/>
        <v>39749130.296296291</v>
      </c>
      <c r="F3035" s="71">
        <f t="shared" si="94"/>
        <v>25.851411483023082</v>
      </c>
      <c r="H3035" s="38">
        <v>39749130</v>
      </c>
    </row>
    <row r="3036" spans="2:8">
      <c r="B3036">
        <v>1537600</v>
      </c>
      <c r="D3036">
        <v>3034</v>
      </c>
      <c r="E3036" s="72">
        <f t="shared" si="95"/>
        <v>39775383.074074067</v>
      </c>
      <c r="F3036" s="71">
        <f t="shared" si="94"/>
        <v>25.868485349944113</v>
      </c>
      <c r="H3036" s="38">
        <v>39775383</v>
      </c>
    </row>
    <row r="3037" spans="2:8">
      <c r="B3037">
        <v>1537600</v>
      </c>
      <c r="D3037">
        <v>3035</v>
      </c>
      <c r="E3037" s="72">
        <f t="shared" si="95"/>
        <v>39801644.518518507</v>
      </c>
      <c r="F3037" s="71">
        <f t="shared" si="94"/>
        <v>25.885564853354907</v>
      </c>
      <c r="H3037" s="38">
        <v>39801644</v>
      </c>
    </row>
    <row r="3038" spans="2:8">
      <c r="B3038">
        <v>1537600</v>
      </c>
      <c r="D3038">
        <v>3036</v>
      </c>
      <c r="E3038" s="72">
        <f t="shared" si="95"/>
        <v>39827914.629629619</v>
      </c>
      <c r="F3038" s="71">
        <f t="shared" si="94"/>
        <v>25.902649993255476</v>
      </c>
      <c r="H3038" s="38">
        <v>39827914</v>
      </c>
    </row>
    <row r="3039" spans="2:8">
      <c r="B3039">
        <v>1537600</v>
      </c>
      <c r="D3039">
        <v>3037</v>
      </c>
      <c r="E3039" s="72">
        <f t="shared" si="95"/>
        <v>39854193.407407403</v>
      </c>
      <c r="F3039" s="71">
        <f t="shared" si="94"/>
        <v>25.919740769645813</v>
      </c>
      <c r="H3039" s="38">
        <v>39854193</v>
      </c>
    </row>
    <row r="3040" spans="2:8">
      <c r="B3040">
        <v>1537600</v>
      </c>
      <c r="D3040">
        <v>3038</v>
      </c>
      <c r="E3040" s="72">
        <f t="shared" si="95"/>
        <v>39880480.851851851</v>
      </c>
      <c r="F3040" s="71">
        <f t="shared" si="94"/>
        <v>25.936837182525917</v>
      </c>
      <c r="H3040" s="38">
        <v>39880480</v>
      </c>
    </row>
    <row r="3041" spans="2:8">
      <c r="B3041">
        <v>1537600</v>
      </c>
      <c r="D3041">
        <v>3039</v>
      </c>
      <c r="E3041" s="72">
        <f t="shared" si="95"/>
        <v>39906776.962962963</v>
      </c>
      <c r="F3041" s="71">
        <f t="shared" si="94"/>
        <v>25.953939231895788</v>
      </c>
      <c r="H3041" s="38">
        <v>39906776</v>
      </c>
    </row>
    <row r="3042" spans="2:8">
      <c r="B3042">
        <v>1537600</v>
      </c>
      <c r="D3042">
        <v>3040</v>
      </c>
      <c r="E3042" s="72">
        <f t="shared" si="95"/>
        <v>39933081.740740739</v>
      </c>
      <c r="F3042" s="71">
        <f t="shared" si="94"/>
        <v>25.971046917755423</v>
      </c>
      <c r="H3042" s="38">
        <v>39933081</v>
      </c>
    </row>
    <row r="3043" spans="2:8">
      <c r="B3043">
        <v>1537600</v>
      </c>
      <c r="D3043">
        <v>3041</v>
      </c>
      <c r="E3043" s="72">
        <f t="shared" si="95"/>
        <v>39959395.185185179</v>
      </c>
      <c r="F3043" s="71">
        <f t="shared" si="94"/>
        <v>25.988160240104826</v>
      </c>
      <c r="H3043" s="38">
        <v>39959395</v>
      </c>
    </row>
    <row r="3044" spans="2:8">
      <c r="B3044">
        <v>1537600</v>
      </c>
      <c r="D3044">
        <v>3042</v>
      </c>
      <c r="E3044" s="72">
        <f t="shared" si="95"/>
        <v>39985717.296296291</v>
      </c>
      <c r="F3044" s="71">
        <f t="shared" si="94"/>
        <v>26.005279198943999</v>
      </c>
      <c r="H3044" s="38">
        <v>39985717</v>
      </c>
    </row>
    <row r="3045" spans="2:8">
      <c r="B3045">
        <v>1537600</v>
      </c>
      <c r="D3045">
        <v>3043</v>
      </c>
      <c r="E3045" s="72">
        <f t="shared" si="95"/>
        <v>40012048.074074067</v>
      </c>
      <c r="F3045" s="71">
        <f t="shared" si="94"/>
        <v>26.022403794272936</v>
      </c>
      <c r="H3045" s="38">
        <v>40012048</v>
      </c>
    </row>
    <row r="3046" spans="2:8">
      <c r="B3046">
        <v>1537600</v>
      </c>
      <c r="D3046">
        <v>3044</v>
      </c>
      <c r="E3046" s="72">
        <f t="shared" si="95"/>
        <v>40038387.518518507</v>
      </c>
      <c r="F3046" s="71">
        <f t="shared" si="94"/>
        <v>26.039534026091641</v>
      </c>
      <c r="H3046" s="38">
        <v>40038387</v>
      </c>
    </row>
    <row r="3047" spans="2:8">
      <c r="B3047">
        <v>1537600</v>
      </c>
      <c r="D3047">
        <v>3045</v>
      </c>
      <c r="E3047" s="72">
        <f t="shared" si="95"/>
        <v>40064735.629629619</v>
      </c>
      <c r="F3047" s="71">
        <f t="shared" si="94"/>
        <v>26.056669894400116</v>
      </c>
      <c r="H3047" s="38">
        <v>40064735</v>
      </c>
    </row>
    <row r="3048" spans="2:8">
      <c r="B3048">
        <v>1537600</v>
      </c>
      <c r="D3048">
        <v>3046</v>
      </c>
      <c r="E3048" s="72">
        <f t="shared" si="95"/>
        <v>40091092.407407403</v>
      </c>
      <c r="F3048" s="71">
        <f t="shared" si="94"/>
        <v>26.073811399198362</v>
      </c>
      <c r="H3048" s="38">
        <v>40091092</v>
      </c>
    </row>
    <row r="3049" spans="2:8">
      <c r="B3049">
        <v>1537600</v>
      </c>
      <c r="D3049">
        <v>3047</v>
      </c>
      <c r="E3049" s="72">
        <f t="shared" si="95"/>
        <v>40117457.851851851</v>
      </c>
      <c r="F3049" s="71">
        <f t="shared" si="94"/>
        <v>26.090958540486376</v>
      </c>
      <c r="H3049" s="38">
        <v>40117457</v>
      </c>
    </row>
    <row r="3050" spans="2:8">
      <c r="B3050">
        <v>1537600</v>
      </c>
      <c r="D3050">
        <v>3048</v>
      </c>
      <c r="E3050" s="72">
        <f t="shared" si="95"/>
        <v>40143831.962962963</v>
      </c>
      <c r="F3050" s="71">
        <f t="shared" si="94"/>
        <v>26.108111318264154</v>
      </c>
      <c r="H3050" s="38">
        <v>40143831</v>
      </c>
    </row>
    <row r="3051" spans="2:8">
      <c r="B3051">
        <v>1537600</v>
      </c>
      <c r="D3051">
        <v>3049</v>
      </c>
      <c r="E3051" s="72">
        <f t="shared" si="95"/>
        <v>40170214.740740739</v>
      </c>
      <c r="F3051" s="71">
        <f t="shared" si="94"/>
        <v>26.125269732531699</v>
      </c>
      <c r="H3051" s="38">
        <v>40170214</v>
      </c>
    </row>
    <row r="3052" spans="2:8">
      <c r="B3052">
        <v>1537600</v>
      </c>
      <c r="D3052">
        <v>3050</v>
      </c>
      <c r="E3052" s="72">
        <f t="shared" si="95"/>
        <v>40196606.185185179</v>
      </c>
      <c r="F3052" s="71">
        <f t="shared" si="94"/>
        <v>26.142433783289007</v>
      </c>
      <c r="H3052" s="38">
        <v>40196606</v>
      </c>
    </row>
    <row r="3053" spans="2:8">
      <c r="B3053">
        <v>1537600</v>
      </c>
      <c r="D3053">
        <v>3051</v>
      </c>
      <c r="E3053" s="72">
        <f t="shared" si="95"/>
        <v>40223006.296296291</v>
      </c>
      <c r="F3053" s="71">
        <f t="shared" si="94"/>
        <v>26.159603470536091</v>
      </c>
      <c r="H3053" s="38">
        <v>40223006</v>
      </c>
    </row>
    <row r="3054" spans="2:8">
      <c r="B3054">
        <v>1537600</v>
      </c>
      <c r="D3054">
        <v>3052</v>
      </c>
      <c r="E3054" s="72">
        <f t="shared" si="95"/>
        <v>40249415.074074067</v>
      </c>
      <c r="F3054" s="71">
        <f t="shared" si="94"/>
        <v>26.176778794272938</v>
      </c>
      <c r="H3054" s="38">
        <v>40249415</v>
      </c>
    </row>
    <row r="3055" spans="2:8">
      <c r="B3055">
        <v>1537600</v>
      </c>
      <c r="D3055">
        <v>3053</v>
      </c>
      <c r="E3055" s="72">
        <f t="shared" si="95"/>
        <v>40275832.518518507</v>
      </c>
      <c r="F3055" s="71">
        <f t="shared" si="94"/>
        <v>26.193959754499549</v>
      </c>
      <c r="H3055" s="38">
        <v>40275832</v>
      </c>
    </row>
    <row r="3056" spans="2:8">
      <c r="B3056">
        <v>1537600</v>
      </c>
      <c r="D3056">
        <v>3054</v>
      </c>
      <c r="E3056" s="72">
        <f t="shared" si="95"/>
        <v>40302258.629629619</v>
      </c>
      <c r="F3056" s="71">
        <f t="shared" si="94"/>
        <v>26.211146351215934</v>
      </c>
      <c r="H3056" s="38">
        <v>40302258</v>
      </c>
    </row>
    <row r="3057" spans="2:8">
      <c r="B3057">
        <v>1537600</v>
      </c>
      <c r="D3057">
        <v>3055</v>
      </c>
      <c r="E3057" s="72">
        <f t="shared" si="95"/>
        <v>40328693.407407403</v>
      </c>
      <c r="F3057" s="71">
        <f t="shared" si="94"/>
        <v>26.228338584422087</v>
      </c>
      <c r="H3057" s="38">
        <v>40328693</v>
      </c>
    </row>
    <row r="3058" spans="2:8">
      <c r="B3058">
        <v>1537600</v>
      </c>
      <c r="D3058">
        <v>3056</v>
      </c>
      <c r="E3058" s="72">
        <f t="shared" si="95"/>
        <v>40355136.851851851</v>
      </c>
      <c r="F3058" s="71">
        <f t="shared" si="94"/>
        <v>26.24553645411801</v>
      </c>
      <c r="H3058" s="38">
        <v>40355136</v>
      </c>
    </row>
    <row r="3059" spans="2:8">
      <c r="B3059">
        <v>1537600</v>
      </c>
      <c r="D3059">
        <v>3057</v>
      </c>
      <c r="E3059" s="72">
        <f t="shared" si="95"/>
        <v>40381588.962962963</v>
      </c>
      <c r="F3059" s="71">
        <f t="shared" si="94"/>
        <v>26.262739960303694</v>
      </c>
      <c r="H3059" s="38">
        <v>40381588</v>
      </c>
    </row>
    <row r="3060" spans="2:8">
      <c r="B3060">
        <v>1537600</v>
      </c>
      <c r="D3060">
        <v>3058</v>
      </c>
      <c r="E3060" s="72">
        <f t="shared" si="95"/>
        <v>40408049.740740739</v>
      </c>
      <c r="F3060" s="71">
        <f t="shared" si="94"/>
        <v>26.279949102979149</v>
      </c>
      <c r="H3060" s="38">
        <v>40408049</v>
      </c>
    </row>
    <row r="3061" spans="2:8">
      <c r="B3061">
        <v>1537600</v>
      </c>
      <c r="D3061">
        <v>3059</v>
      </c>
      <c r="E3061" s="72">
        <f t="shared" si="95"/>
        <v>40434519.185185179</v>
      </c>
      <c r="F3061" s="71">
        <f t="shared" si="94"/>
        <v>26.297163882144368</v>
      </c>
      <c r="H3061" s="38">
        <v>40434519</v>
      </c>
    </row>
    <row r="3062" spans="2:8">
      <c r="B3062">
        <v>1537600</v>
      </c>
      <c r="D3062">
        <v>3060</v>
      </c>
      <c r="E3062" s="72">
        <f t="shared" si="95"/>
        <v>40460997.296296291</v>
      </c>
      <c r="F3062" s="71">
        <f t="shared" si="94"/>
        <v>26.314384297799357</v>
      </c>
      <c r="G3062" s="67"/>
      <c r="H3062" s="38">
        <v>40460997</v>
      </c>
    </row>
    <row r="3063" spans="2:8">
      <c r="B3063">
        <v>1537600</v>
      </c>
      <c r="D3063">
        <v>3061</v>
      </c>
      <c r="E3063" s="72">
        <f t="shared" si="95"/>
        <v>40487484.074074067</v>
      </c>
      <c r="F3063" s="71">
        <f t="shared" si="94"/>
        <v>26.331610349944114</v>
      </c>
      <c r="H3063" s="38">
        <v>40487484</v>
      </c>
    </row>
    <row r="3064" spans="2:8">
      <c r="B3064">
        <v>1537600</v>
      </c>
      <c r="D3064">
        <v>3062</v>
      </c>
      <c r="E3064" s="72">
        <f t="shared" si="95"/>
        <v>40513979.518518507</v>
      </c>
      <c r="F3064" s="71">
        <f t="shared" si="94"/>
        <v>26.348842038578635</v>
      </c>
      <c r="H3064" s="38">
        <v>40513979</v>
      </c>
    </row>
    <row r="3065" spans="2:8">
      <c r="B3065">
        <v>1537600</v>
      </c>
      <c r="D3065">
        <v>3063</v>
      </c>
      <c r="E3065" s="72">
        <f t="shared" si="95"/>
        <v>40540483.629629619</v>
      </c>
      <c r="F3065" s="71">
        <f t="shared" si="94"/>
        <v>26.366079363702926</v>
      </c>
      <c r="H3065" s="38">
        <v>40540483</v>
      </c>
    </row>
    <row r="3066" spans="2:8">
      <c r="B3066">
        <v>1537600</v>
      </c>
      <c r="D3066">
        <v>3064</v>
      </c>
      <c r="E3066" s="72">
        <f t="shared" si="95"/>
        <v>40566996.407407403</v>
      </c>
      <c r="F3066" s="71">
        <f t="shared" si="94"/>
        <v>26.383322325316989</v>
      </c>
      <c r="H3066" s="38">
        <v>40566996</v>
      </c>
    </row>
    <row r="3067" spans="2:8">
      <c r="B3067">
        <v>1537600</v>
      </c>
      <c r="D3067">
        <v>3065</v>
      </c>
      <c r="E3067" s="72">
        <f t="shared" si="95"/>
        <v>40593517.851851851</v>
      </c>
      <c r="F3067" s="71">
        <f t="shared" si="94"/>
        <v>26.400570923420819</v>
      </c>
      <c r="H3067" s="38">
        <v>40593517</v>
      </c>
    </row>
    <row r="3068" spans="2:8">
      <c r="B3068">
        <v>1537600</v>
      </c>
      <c r="D3068">
        <v>3066</v>
      </c>
      <c r="E3068" s="72">
        <f t="shared" si="95"/>
        <v>40620047.962962963</v>
      </c>
      <c r="F3068" s="71">
        <f t="shared" si="94"/>
        <v>26.417825158014413</v>
      </c>
      <c r="H3068" s="38">
        <v>40620047</v>
      </c>
    </row>
    <row r="3069" spans="2:8">
      <c r="B3069">
        <v>1537600</v>
      </c>
      <c r="D3069">
        <v>3067</v>
      </c>
      <c r="E3069" s="72">
        <f t="shared" si="95"/>
        <v>40646586.740740739</v>
      </c>
      <c r="F3069" s="71">
        <f t="shared" si="94"/>
        <v>26.435085029097774</v>
      </c>
      <c r="H3069" s="38">
        <v>40646586</v>
      </c>
    </row>
    <row r="3070" spans="2:8">
      <c r="B3070">
        <v>1537600</v>
      </c>
      <c r="D3070">
        <v>3068</v>
      </c>
      <c r="E3070" s="72">
        <f t="shared" si="95"/>
        <v>40673134.185185179</v>
      </c>
      <c r="F3070" s="71">
        <f t="shared" si="94"/>
        <v>26.452350536670902</v>
      </c>
      <c r="H3070" s="38">
        <v>40673134</v>
      </c>
    </row>
    <row r="3071" spans="2:8">
      <c r="B3071">
        <v>1537600</v>
      </c>
      <c r="D3071">
        <v>3069</v>
      </c>
      <c r="E3071" s="72">
        <f t="shared" si="95"/>
        <v>40699690.296296291</v>
      </c>
      <c r="F3071" s="71">
        <f t="shared" si="94"/>
        <v>26.469621680733802</v>
      </c>
      <c r="H3071" s="38">
        <v>40699690</v>
      </c>
    </row>
    <row r="3072" spans="2:8">
      <c r="B3072">
        <v>1537600</v>
      </c>
      <c r="D3072">
        <v>3070</v>
      </c>
      <c r="E3072" s="72">
        <f t="shared" si="95"/>
        <v>40726255.074074067</v>
      </c>
      <c r="F3072" s="71">
        <f t="shared" si="94"/>
        <v>26.486898461286465</v>
      </c>
      <c r="H3072" s="38">
        <v>40726255</v>
      </c>
    </row>
    <row r="3073" spans="2:8">
      <c r="B3073">
        <v>1537600</v>
      </c>
      <c r="D3073">
        <v>3071</v>
      </c>
      <c r="E3073" s="72">
        <f t="shared" si="95"/>
        <v>40752828.518518507</v>
      </c>
      <c r="F3073" s="71">
        <f t="shared" si="94"/>
        <v>26.504180878328896</v>
      </c>
      <c r="H3073" s="38">
        <v>40752828</v>
      </c>
    </row>
    <row r="3074" spans="2:8">
      <c r="B3074">
        <v>1537600</v>
      </c>
      <c r="D3074">
        <v>3072</v>
      </c>
      <c r="E3074" s="72">
        <f t="shared" si="95"/>
        <v>40779410.629629619</v>
      </c>
      <c r="F3074" s="71">
        <f t="shared" si="94"/>
        <v>26.521468931861094</v>
      </c>
      <c r="H3074" s="38">
        <v>40779410</v>
      </c>
    </row>
    <row r="3075" spans="2:8">
      <c r="B3075">
        <v>1537600</v>
      </c>
      <c r="D3075">
        <v>3073</v>
      </c>
      <c r="E3075" s="72">
        <f t="shared" si="95"/>
        <v>40806001.407407403</v>
      </c>
      <c r="F3075" s="71">
        <f t="shared" ref="F3075:F3138" si="96">E3075/B3074</f>
        <v>26.538762621883066</v>
      </c>
      <c r="H3075" s="38">
        <v>40806001</v>
      </c>
    </row>
    <row r="3076" spans="2:8">
      <c r="B3076">
        <v>1537600</v>
      </c>
      <c r="D3076">
        <v>3074</v>
      </c>
      <c r="E3076" s="72">
        <f t="shared" ref="E3076:E3139" si="97">40+(D3075*D3075)+(E3075/1.3)</f>
        <v>40832600.851851851</v>
      </c>
      <c r="F3076" s="71">
        <f t="shared" si="96"/>
        <v>26.556061948394802</v>
      </c>
      <c r="H3076" s="38">
        <v>40832600</v>
      </c>
    </row>
    <row r="3077" spans="2:8">
      <c r="B3077">
        <v>1537600</v>
      </c>
      <c r="D3077">
        <v>3075</v>
      </c>
      <c r="E3077" s="72">
        <f t="shared" si="97"/>
        <v>40859208.962962963</v>
      </c>
      <c r="F3077" s="71">
        <f t="shared" si="96"/>
        <v>26.573366911396306</v>
      </c>
      <c r="H3077" s="38">
        <v>40859208</v>
      </c>
    </row>
    <row r="3078" spans="2:8">
      <c r="B3078">
        <v>1537600</v>
      </c>
      <c r="D3078">
        <v>3076</v>
      </c>
      <c r="E3078" s="72">
        <f t="shared" si="97"/>
        <v>40885825.740740739</v>
      </c>
      <c r="F3078" s="71">
        <f t="shared" si="96"/>
        <v>26.590677510887577</v>
      </c>
      <c r="H3078" s="38">
        <v>40885825</v>
      </c>
    </row>
    <row r="3079" spans="2:8">
      <c r="B3079">
        <v>1537600</v>
      </c>
      <c r="D3079">
        <v>3077</v>
      </c>
      <c r="E3079" s="72">
        <f t="shared" si="97"/>
        <v>40912451.185185179</v>
      </c>
      <c r="F3079" s="71">
        <f t="shared" si="96"/>
        <v>26.607993746868612</v>
      </c>
      <c r="H3079" s="38">
        <v>40912451</v>
      </c>
    </row>
    <row r="3080" spans="2:8">
      <c r="B3080">
        <v>1537600</v>
      </c>
      <c r="D3080">
        <v>3078</v>
      </c>
      <c r="E3080" s="72">
        <f t="shared" si="97"/>
        <v>40939085.296296291</v>
      </c>
      <c r="F3080" s="71">
        <f t="shared" si="96"/>
        <v>26.625315619339418</v>
      </c>
      <c r="H3080" s="38">
        <v>40939085</v>
      </c>
    </row>
    <row r="3081" spans="2:8">
      <c r="B3081">
        <v>1537600</v>
      </c>
      <c r="D3081">
        <v>3079</v>
      </c>
      <c r="E3081" s="72">
        <f t="shared" si="97"/>
        <v>40965728.074074067</v>
      </c>
      <c r="F3081" s="71">
        <f t="shared" si="96"/>
        <v>26.642643128299991</v>
      </c>
      <c r="H3081" s="38">
        <v>40965728</v>
      </c>
    </row>
    <row r="3082" spans="2:8">
      <c r="B3082">
        <v>1537600</v>
      </c>
      <c r="D3082">
        <v>3080</v>
      </c>
      <c r="E3082" s="72">
        <f t="shared" si="97"/>
        <v>40992379.518518507</v>
      </c>
      <c r="F3082" s="71">
        <f t="shared" si="96"/>
        <v>26.659976273750331</v>
      </c>
      <c r="H3082" s="38">
        <v>40992379</v>
      </c>
    </row>
    <row r="3083" spans="2:8">
      <c r="B3083">
        <v>1537600</v>
      </c>
      <c r="D3083">
        <v>3081</v>
      </c>
      <c r="E3083" s="72">
        <f t="shared" si="97"/>
        <v>41019039.629629619</v>
      </c>
      <c r="F3083" s="71">
        <f t="shared" si="96"/>
        <v>26.677315055690439</v>
      </c>
      <c r="H3083" s="38">
        <v>41019039</v>
      </c>
    </row>
    <row r="3084" spans="2:8">
      <c r="B3084">
        <v>1537600</v>
      </c>
      <c r="D3084">
        <v>3082</v>
      </c>
      <c r="E3084" s="72">
        <f t="shared" si="97"/>
        <v>41045708.407407403</v>
      </c>
      <c r="F3084" s="71">
        <f t="shared" si="96"/>
        <v>26.694659474120318</v>
      </c>
      <c r="H3084" s="38">
        <v>41045708</v>
      </c>
    </row>
    <row r="3085" spans="2:8">
      <c r="B3085">
        <v>1537600</v>
      </c>
      <c r="D3085">
        <v>3083</v>
      </c>
      <c r="E3085" s="72">
        <f t="shared" si="97"/>
        <v>41072385.851851851</v>
      </c>
      <c r="F3085" s="71">
        <f t="shared" si="96"/>
        <v>26.712009529039964</v>
      </c>
      <c r="H3085" s="38">
        <v>41072385</v>
      </c>
    </row>
    <row r="3086" spans="2:8">
      <c r="B3086">
        <v>1537600</v>
      </c>
      <c r="D3086">
        <v>3084</v>
      </c>
      <c r="E3086" s="72">
        <f t="shared" si="97"/>
        <v>41099071.962962963</v>
      </c>
      <c r="F3086" s="71">
        <f t="shared" si="96"/>
        <v>26.729365220449377</v>
      </c>
      <c r="H3086" s="38">
        <v>41099071</v>
      </c>
    </row>
    <row r="3087" spans="2:8">
      <c r="B3087">
        <v>1537600</v>
      </c>
      <c r="D3087">
        <v>3085</v>
      </c>
      <c r="E3087" s="72">
        <f t="shared" si="97"/>
        <v>41125766.740740739</v>
      </c>
      <c r="F3087" s="71">
        <f t="shared" si="96"/>
        <v>26.746726548348555</v>
      </c>
      <c r="H3087" s="38">
        <v>41125766</v>
      </c>
    </row>
    <row r="3088" spans="2:8">
      <c r="B3088">
        <v>1537600</v>
      </c>
      <c r="D3088">
        <v>3086</v>
      </c>
      <c r="E3088" s="72">
        <f t="shared" si="97"/>
        <v>41152470.185185179</v>
      </c>
      <c r="F3088" s="71">
        <f t="shared" si="96"/>
        <v>26.764093512737499</v>
      </c>
      <c r="H3088" s="38">
        <v>41152470</v>
      </c>
    </row>
    <row r="3089" spans="2:8">
      <c r="B3089">
        <v>1537600</v>
      </c>
      <c r="D3089">
        <v>3087</v>
      </c>
      <c r="E3089" s="72">
        <f t="shared" si="97"/>
        <v>41179182.296296291</v>
      </c>
      <c r="F3089" s="71">
        <f t="shared" si="96"/>
        <v>26.781466113616215</v>
      </c>
      <c r="H3089" s="38">
        <v>41179182</v>
      </c>
    </row>
    <row r="3090" spans="2:8">
      <c r="B3090">
        <v>1537600</v>
      </c>
      <c r="D3090">
        <v>3088</v>
      </c>
      <c r="E3090" s="72">
        <f t="shared" si="97"/>
        <v>41205903.074074067</v>
      </c>
      <c r="F3090" s="71">
        <f t="shared" si="96"/>
        <v>26.798844350984695</v>
      </c>
      <c r="H3090" s="38">
        <v>41205903</v>
      </c>
    </row>
    <row r="3091" spans="2:8">
      <c r="B3091">
        <v>1537600</v>
      </c>
      <c r="D3091">
        <v>3089</v>
      </c>
      <c r="E3091" s="72">
        <f t="shared" si="97"/>
        <v>41232632.518518507</v>
      </c>
      <c r="F3091" s="71">
        <f t="shared" si="96"/>
        <v>26.816228224842941</v>
      </c>
      <c r="H3091" s="38">
        <v>41232632</v>
      </c>
    </row>
    <row r="3092" spans="2:8">
      <c r="B3092">
        <v>1537600</v>
      </c>
      <c r="D3092">
        <v>3090</v>
      </c>
      <c r="E3092" s="72">
        <f t="shared" si="97"/>
        <v>41259370.629629619</v>
      </c>
      <c r="F3092" s="71">
        <f t="shared" si="96"/>
        <v>26.833617735190959</v>
      </c>
      <c r="H3092" s="38">
        <v>41259370</v>
      </c>
    </row>
    <row r="3093" spans="2:8">
      <c r="B3093">
        <v>1537600</v>
      </c>
      <c r="D3093">
        <v>3091</v>
      </c>
      <c r="E3093" s="72">
        <f t="shared" si="97"/>
        <v>41286117.407407403</v>
      </c>
      <c r="F3093" s="71">
        <f t="shared" si="96"/>
        <v>26.851012882028748</v>
      </c>
      <c r="H3093" s="38">
        <v>41286117</v>
      </c>
    </row>
    <row r="3094" spans="2:8">
      <c r="B3094">
        <v>1537600</v>
      </c>
      <c r="D3094">
        <v>3092</v>
      </c>
      <c r="E3094" s="72">
        <f t="shared" si="97"/>
        <v>41312872.851851851</v>
      </c>
      <c r="F3094" s="71">
        <f t="shared" si="96"/>
        <v>26.868413665356304</v>
      </c>
      <c r="H3094" s="38">
        <v>41312872</v>
      </c>
    </row>
    <row r="3095" spans="2:8">
      <c r="B3095">
        <v>1537600</v>
      </c>
      <c r="D3095">
        <v>3093</v>
      </c>
      <c r="E3095" s="72">
        <f t="shared" si="97"/>
        <v>41339636.962962963</v>
      </c>
      <c r="F3095" s="71">
        <f t="shared" si="96"/>
        <v>26.885820085173624</v>
      </c>
      <c r="H3095" s="38">
        <v>41339636</v>
      </c>
    </row>
    <row r="3096" spans="2:8">
      <c r="B3096">
        <v>1537600</v>
      </c>
      <c r="D3096">
        <v>3094</v>
      </c>
      <c r="E3096" s="72">
        <f t="shared" si="97"/>
        <v>41366409.740740739</v>
      </c>
      <c r="F3096" s="71">
        <f t="shared" si="96"/>
        <v>26.903232141480711</v>
      </c>
      <c r="H3096" s="38">
        <v>41366409</v>
      </c>
    </row>
    <row r="3097" spans="2:8">
      <c r="B3097">
        <v>1537600</v>
      </c>
      <c r="D3097">
        <v>3095</v>
      </c>
      <c r="E3097" s="72">
        <f t="shared" si="97"/>
        <v>41393191.185185179</v>
      </c>
      <c r="F3097" s="71">
        <f t="shared" si="96"/>
        <v>26.920649834277562</v>
      </c>
      <c r="H3097" s="38">
        <v>41393191</v>
      </c>
    </row>
    <row r="3098" spans="2:8">
      <c r="B3098">
        <v>1537600</v>
      </c>
      <c r="D3098">
        <v>3096</v>
      </c>
      <c r="E3098" s="72">
        <f t="shared" si="97"/>
        <v>41419981.296296291</v>
      </c>
      <c r="F3098" s="71">
        <f t="shared" si="96"/>
        <v>26.938073163564184</v>
      </c>
      <c r="H3098" s="38">
        <v>41419981</v>
      </c>
    </row>
    <row r="3099" spans="2:8">
      <c r="B3099">
        <v>1537600</v>
      </c>
      <c r="D3099">
        <v>3097</v>
      </c>
      <c r="E3099" s="72">
        <f t="shared" si="97"/>
        <v>41446780.074074067</v>
      </c>
      <c r="F3099" s="71">
        <f t="shared" si="96"/>
        <v>26.955502129340573</v>
      </c>
      <c r="H3099" s="38">
        <v>41446780</v>
      </c>
    </row>
    <row r="3100" spans="2:8">
      <c r="B3100">
        <v>1537600</v>
      </c>
      <c r="D3100">
        <v>3098</v>
      </c>
      <c r="E3100" s="72">
        <f t="shared" si="97"/>
        <v>41473587.518518507</v>
      </c>
      <c r="F3100" s="71">
        <f t="shared" si="96"/>
        <v>26.97293673160673</v>
      </c>
      <c r="H3100" s="38">
        <v>41473587</v>
      </c>
    </row>
    <row r="3101" spans="2:8">
      <c r="B3101">
        <v>1537600</v>
      </c>
      <c r="D3101">
        <v>3099</v>
      </c>
      <c r="E3101" s="72">
        <f t="shared" si="97"/>
        <v>41500403.629629619</v>
      </c>
      <c r="F3101" s="71">
        <f t="shared" si="96"/>
        <v>26.990376970362657</v>
      </c>
      <c r="H3101" s="38">
        <v>41500403</v>
      </c>
    </row>
    <row r="3102" spans="2:8">
      <c r="B3102">
        <v>1537600</v>
      </c>
      <c r="D3102">
        <v>3100</v>
      </c>
      <c r="E3102" s="72">
        <f t="shared" si="97"/>
        <v>41527228.407407403</v>
      </c>
      <c r="F3102" s="71">
        <f t="shared" si="96"/>
        <v>27.007822845608352</v>
      </c>
      <c r="G3102" s="67"/>
      <c r="H3102" s="38">
        <v>41527228</v>
      </c>
    </row>
    <row r="3103" spans="2:8">
      <c r="B3103">
        <v>1537600</v>
      </c>
      <c r="D3103">
        <v>3101</v>
      </c>
      <c r="E3103" s="72">
        <f t="shared" si="97"/>
        <v>41554061.851851851</v>
      </c>
      <c r="F3103" s="71">
        <f t="shared" si="96"/>
        <v>27.025274357343815</v>
      </c>
      <c r="H3103" s="38">
        <v>41554061</v>
      </c>
    </row>
    <row r="3104" spans="2:8">
      <c r="B3104">
        <v>1537600</v>
      </c>
      <c r="D3104">
        <v>3102</v>
      </c>
      <c r="E3104" s="72">
        <f t="shared" si="97"/>
        <v>41580903.962962963</v>
      </c>
      <c r="F3104" s="71">
        <f t="shared" si="96"/>
        <v>27.042731505569044</v>
      </c>
      <c r="H3104" s="38">
        <v>41580903</v>
      </c>
    </row>
    <row r="3105" spans="2:8">
      <c r="B3105">
        <v>1537600</v>
      </c>
      <c r="D3105">
        <v>3103</v>
      </c>
      <c r="E3105" s="72">
        <f t="shared" si="97"/>
        <v>41607754.740740739</v>
      </c>
      <c r="F3105" s="71">
        <f t="shared" si="96"/>
        <v>27.060194290284038</v>
      </c>
      <c r="H3105" s="38">
        <v>41607754</v>
      </c>
    </row>
    <row r="3106" spans="2:8">
      <c r="B3106">
        <v>1537600</v>
      </c>
      <c r="D3106">
        <v>3104</v>
      </c>
      <c r="E3106" s="72">
        <f t="shared" si="97"/>
        <v>41634614.185185179</v>
      </c>
      <c r="F3106" s="71">
        <f t="shared" si="96"/>
        <v>27.077662711488799</v>
      </c>
      <c r="H3106" s="38">
        <v>41634614</v>
      </c>
    </row>
    <row r="3107" spans="2:8">
      <c r="B3107">
        <v>1537600</v>
      </c>
      <c r="D3107">
        <v>3105</v>
      </c>
      <c r="E3107" s="72">
        <f t="shared" si="97"/>
        <v>41661482.296296291</v>
      </c>
      <c r="F3107" s="71">
        <f t="shared" si="96"/>
        <v>27.09513676918333</v>
      </c>
      <c r="H3107" s="38">
        <v>41661482</v>
      </c>
    </row>
    <row r="3108" spans="2:8">
      <c r="B3108">
        <v>1537600</v>
      </c>
      <c r="D3108">
        <v>3106</v>
      </c>
      <c r="E3108" s="72">
        <f t="shared" si="97"/>
        <v>41688359.074074067</v>
      </c>
      <c r="F3108" s="71">
        <f t="shared" si="96"/>
        <v>27.11261646336763</v>
      </c>
      <c r="H3108" s="38">
        <v>41688359</v>
      </c>
    </row>
    <row r="3109" spans="2:8">
      <c r="B3109">
        <v>1537600</v>
      </c>
      <c r="D3109">
        <v>3107</v>
      </c>
      <c r="E3109" s="72">
        <f t="shared" si="97"/>
        <v>41715244.518518507</v>
      </c>
      <c r="F3109" s="71">
        <f t="shared" si="96"/>
        <v>27.130101794041693</v>
      </c>
      <c r="H3109" s="38">
        <v>41715244</v>
      </c>
    </row>
    <row r="3110" spans="2:8">
      <c r="B3110">
        <v>1537600</v>
      </c>
      <c r="D3110">
        <v>3108</v>
      </c>
      <c r="E3110" s="72">
        <f t="shared" si="97"/>
        <v>41742138.629629619</v>
      </c>
      <c r="F3110" s="71">
        <f t="shared" si="96"/>
        <v>27.147592761205527</v>
      </c>
      <c r="H3110" s="38">
        <v>41742138</v>
      </c>
    </row>
    <row r="3111" spans="2:8">
      <c r="B3111">
        <v>1537600</v>
      </c>
      <c r="D3111">
        <v>3109</v>
      </c>
      <c r="E3111" s="72">
        <f t="shared" si="97"/>
        <v>41769041.407407403</v>
      </c>
      <c r="F3111" s="71">
        <f t="shared" si="96"/>
        <v>27.165089364859131</v>
      </c>
      <c r="H3111" s="38">
        <v>41769041</v>
      </c>
    </row>
    <row r="3112" spans="2:8">
      <c r="B3112">
        <v>1537600</v>
      </c>
      <c r="D3112">
        <v>3110</v>
      </c>
      <c r="E3112" s="72">
        <f t="shared" si="97"/>
        <v>41795952.851851851</v>
      </c>
      <c r="F3112" s="71">
        <f t="shared" si="96"/>
        <v>27.182591605002504</v>
      </c>
      <c r="H3112" s="38">
        <v>41795952</v>
      </c>
    </row>
    <row r="3113" spans="2:8">
      <c r="B3113">
        <v>1537600</v>
      </c>
      <c r="D3113">
        <v>3111</v>
      </c>
      <c r="E3113" s="72">
        <f t="shared" si="97"/>
        <v>41822872.962962963</v>
      </c>
      <c r="F3113" s="71">
        <f t="shared" si="96"/>
        <v>27.200099481635643</v>
      </c>
      <c r="H3113" s="38">
        <v>41822872</v>
      </c>
    </row>
    <row r="3114" spans="2:8">
      <c r="B3114">
        <v>1537600</v>
      </c>
      <c r="D3114">
        <v>3112</v>
      </c>
      <c r="E3114" s="72">
        <f t="shared" si="97"/>
        <v>41849801.740740739</v>
      </c>
      <c r="F3114" s="71">
        <f t="shared" si="96"/>
        <v>27.217612994758547</v>
      </c>
      <c r="H3114" s="38">
        <v>41849801</v>
      </c>
    </row>
    <row r="3115" spans="2:8">
      <c r="B3115">
        <v>1537600</v>
      </c>
      <c r="D3115">
        <v>3113</v>
      </c>
      <c r="E3115" s="72">
        <f t="shared" si="97"/>
        <v>41876739.185185179</v>
      </c>
      <c r="F3115" s="71">
        <f t="shared" si="96"/>
        <v>27.235132144371214</v>
      </c>
      <c r="H3115" s="38">
        <v>41876739</v>
      </c>
    </row>
    <row r="3116" spans="2:8">
      <c r="B3116">
        <v>1537600</v>
      </c>
      <c r="D3116">
        <v>3114</v>
      </c>
      <c r="E3116" s="72">
        <f t="shared" si="97"/>
        <v>41903685.296296291</v>
      </c>
      <c r="F3116" s="71">
        <f t="shared" si="96"/>
        <v>27.252656930473655</v>
      </c>
      <c r="H3116" s="38">
        <v>41903685</v>
      </c>
    </row>
    <row r="3117" spans="2:8">
      <c r="B3117">
        <v>1537600</v>
      </c>
      <c r="D3117">
        <v>3115</v>
      </c>
      <c r="E3117" s="72">
        <f t="shared" si="97"/>
        <v>41930640.074074067</v>
      </c>
      <c r="F3117" s="71">
        <f t="shared" si="96"/>
        <v>27.270187353065861</v>
      </c>
      <c r="H3117" s="38">
        <v>41930640</v>
      </c>
    </row>
    <row r="3118" spans="2:8">
      <c r="B3118">
        <v>1537600</v>
      </c>
      <c r="D3118">
        <v>3116</v>
      </c>
      <c r="E3118" s="72">
        <f t="shared" si="97"/>
        <v>41957603.518518507</v>
      </c>
      <c r="F3118" s="71">
        <f t="shared" si="96"/>
        <v>27.287723412147834</v>
      </c>
      <c r="H3118" s="38">
        <v>41957603</v>
      </c>
    </row>
    <row r="3119" spans="2:8">
      <c r="B3119">
        <v>1537600</v>
      </c>
      <c r="D3119">
        <v>3117</v>
      </c>
      <c r="E3119" s="72">
        <f t="shared" si="97"/>
        <v>41984575.629629619</v>
      </c>
      <c r="F3119" s="71">
        <f t="shared" si="96"/>
        <v>27.305265107719574</v>
      </c>
      <c r="H3119" s="38">
        <v>41984575</v>
      </c>
    </row>
    <row r="3120" spans="2:8">
      <c r="B3120">
        <v>1537600</v>
      </c>
      <c r="D3120">
        <v>3118</v>
      </c>
      <c r="E3120" s="72">
        <f t="shared" si="97"/>
        <v>42011556.407407403</v>
      </c>
      <c r="F3120" s="71">
        <f t="shared" si="96"/>
        <v>27.322812439781089</v>
      </c>
      <c r="H3120" s="38">
        <v>42011556</v>
      </c>
    </row>
    <row r="3121" spans="2:8">
      <c r="B3121">
        <v>1537600</v>
      </c>
      <c r="D3121">
        <v>3119</v>
      </c>
      <c r="E3121" s="72">
        <f t="shared" si="97"/>
        <v>42038545.851851851</v>
      </c>
      <c r="F3121" s="71">
        <f t="shared" si="96"/>
        <v>27.340365408332371</v>
      </c>
      <c r="H3121" s="38">
        <v>42038545</v>
      </c>
    </row>
    <row r="3122" spans="2:8">
      <c r="B3122">
        <v>1537600</v>
      </c>
      <c r="D3122">
        <v>3120</v>
      </c>
      <c r="E3122" s="72">
        <f t="shared" si="97"/>
        <v>42065543.962962963</v>
      </c>
      <c r="F3122" s="71">
        <f t="shared" si="96"/>
        <v>27.357924013373413</v>
      </c>
      <c r="H3122" s="38">
        <v>42065543</v>
      </c>
    </row>
    <row r="3123" spans="2:8">
      <c r="B3123">
        <v>1537600</v>
      </c>
      <c r="D3123">
        <v>3121</v>
      </c>
      <c r="E3123" s="72">
        <f t="shared" si="97"/>
        <v>42092550.740740739</v>
      </c>
      <c r="F3123" s="71">
        <f t="shared" si="96"/>
        <v>27.375488254904226</v>
      </c>
      <c r="H3123" s="38">
        <v>42092550</v>
      </c>
    </row>
    <row r="3124" spans="2:8">
      <c r="B3124">
        <v>1537600</v>
      </c>
      <c r="D3124">
        <v>3122</v>
      </c>
      <c r="E3124" s="72">
        <f t="shared" si="97"/>
        <v>42119566.185185179</v>
      </c>
      <c r="F3124" s="71">
        <f t="shared" si="96"/>
        <v>27.393058132924804</v>
      </c>
      <c r="H3124" s="38">
        <v>42119566</v>
      </c>
    </row>
    <row r="3125" spans="2:8">
      <c r="B3125">
        <v>1537600</v>
      </c>
      <c r="D3125">
        <v>3123</v>
      </c>
      <c r="E3125" s="72">
        <f t="shared" si="97"/>
        <v>42146590.296296291</v>
      </c>
      <c r="F3125" s="71">
        <f t="shared" si="96"/>
        <v>27.410633647435152</v>
      </c>
      <c r="H3125" s="38">
        <v>42146590</v>
      </c>
    </row>
    <row r="3126" spans="2:8">
      <c r="B3126">
        <v>1537600</v>
      </c>
      <c r="D3126">
        <v>3124</v>
      </c>
      <c r="E3126" s="72">
        <f t="shared" si="97"/>
        <v>42173623.074074067</v>
      </c>
      <c r="F3126" s="71">
        <f t="shared" si="96"/>
        <v>27.428214798435267</v>
      </c>
      <c r="H3126" s="38">
        <v>42173623</v>
      </c>
    </row>
    <row r="3127" spans="2:8">
      <c r="B3127">
        <v>1537600</v>
      </c>
      <c r="D3127">
        <v>3125</v>
      </c>
      <c r="E3127" s="72">
        <f t="shared" si="97"/>
        <v>42200664.518518507</v>
      </c>
      <c r="F3127" s="71">
        <f t="shared" si="96"/>
        <v>27.44580158592515</v>
      </c>
      <c r="H3127" s="38">
        <v>42200664</v>
      </c>
    </row>
    <row r="3128" spans="2:8">
      <c r="B3128">
        <v>1537600</v>
      </c>
      <c r="D3128">
        <v>3126</v>
      </c>
      <c r="E3128" s="72">
        <f t="shared" si="97"/>
        <v>42227714.629629619</v>
      </c>
      <c r="F3128" s="71">
        <f t="shared" si="96"/>
        <v>27.4633940099048</v>
      </c>
      <c r="H3128" s="38">
        <v>42227714</v>
      </c>
    </row>
    <row r="3129" spans="2:8">
      <c r="B3129">
        <v>1537600</v>
      </c>
      <c r="D3129">
        <v>3127</v>
      </c>
      <c r="E3129" s="72">
        <f t="shared" si="97"/>
        <v>42254773.407407403</v>
      </c>
      <c r="F3129" s="71">
        <f t="shared" si="96"/>
        <v>27.480992070374221</v>
      </c>
      <c r="H3129" s="38">
        <v>42254773</v>
      </c>
    </row>
    <row r="3130" spans="2:8">
      <c r="B3130">
        <v>1537600</v>
      </c>
      <c r="D3130">
        <v>3128</v>
      </c>
      <c r="E3130" s="72">
        <f t="shared" si="97"/>
        <v>42281840.851851851</v>
      </c>
      <c r="F3130" s="71">
        <f t="shared" si="96"/>
        <v>27.498595767333409</v>
      </c>
      <c r="H3130" s="38">
        <v>42281840</v>
      </c>
    </row>
    <row r="3131" spans="2:8">
      <c r="B3131">
        <v>1537600</v>
      </c>
      <c r="D3131">
        <v>3129</v>
      </c>
      <c r="E3131" s="72">
        <f t="shared" si="97"/>
        <v>42308916.962962963</v>
      </c>
      <c r="F3131" s="71">
        <f t="shared" si="96"/>
        <v>27.516205100782365</v>
      </c>
      <c r="H3131" s="38">
        <v>42308916</v>
      </c>
    </row>
    <row r="3132" spans="2:8">
      <c r="B3132">
        <v>1537600</v>
      </c>
      <c r="D3132">
        <v>3130</v>
      </c>
      <c r="E3132" s="72">
        <f t="shared" si="97"/>
        <v>42336001.740740739</v>
      </c>
      <c r="F3132" s="71">
        <f t="shared" si="96"/>
        <v>27.533820070721085</v>
      </c>
      <c r="H3132" s="38">
        <v>42336001</v>
      </c>
    </row>
    <row r="3133" spans="2:8">
      <c r="B3133">
        <v>1537600</v>
      </c>
      <c r="D3133">
        <v>3131</v>
      </c>
      <c r="E3133" s="72">
        <f t="shared" si="97"/>
        <v>42363095.185185179</v>
      </c>
      <c r="F3133" s="71">
        <f t="shared" si="96"/>
        <v>27.551440677149571</v>
      </c>
      <c r="H3133" s="38">
        <v>42363095</v>
      </c>
    </row>
    <row r="3134" spans="2:8">
      <c r="B3134">
        <v>1537600</v>
      </c>
      <c r="D3134">
        <v>3132</v>
      </c>
      <c r="E3134" s="72">
        <f t="shared" si="97"/>
        <v>42390197.296296291</v>
      </c>
      <c r="F3134" s="71">
        <f t="shared" si="96"/>
        <v>27.569066920067826</v>
      </c>
      <c r="H3134" s="38">
        <v>42390197</v>
      </c>
    </row>
    <row r="3135" spans="2:8">
      <c r="B3135">
        <v>1537600</v>
      </c>
      <c r="D3135">
        <v>3133</v>
      </c>
      <c r="E3135" s="72">
        <f t="shared" si="97"/>
        <v>42417308.074074067</v>
      </c>
      <c r="F3135" s="71">
        <f t="shared" si="96"/>
        <v>27.586698799475851</v>
      </c>
      <c r="H3135" s="38">
        <v>42417308</v>
      </c>
    </row>
    <row r="3136" spans="2:8">
      <c r="B3136">
        <v>1537600</v>
      </c>
      <c r="D3136">
        <v>3134</v>
      </c>
      <c r="E3136" s="72">
        <f t="shared" si="97"/>
        <v>42444427.518518507</v>
      </c>
      <c r="F3136" s="71">
        <f t="shared" si="96"/>
        <v>27.60433631537364</v>
      </c>
      <c r="H3136" s="38">
        <v>42444427</v>
      </c>
    </row>
    <row r="3137" spans="2:8">
      <c r="B3137">
        <v>1537600</v>
      </c>
      <c r="D3137">
        <v>3135</v>
      </c>
      <c r="E3137" s="72">
        <f t="shared" si="97"/>
        <v>42471555.629629619</v>
      </c>
      <c r="F3137" s="71">
        <f t="shared" si="96"/>
        <v>27.6219794677612</v>
      </c>
      <c r="H3137" s="38">
        <v>42471555</v>
      </c>
    </row>
    <row r="3138" spans="2:8">
      <c r="B3138">
        <v>1537600</v>
      </c>
      <c r="D3138">
        <v>3136</v>
      </c>
      <c r="E3138" s="72">
        <f t="shared" si="97"/>
        <v>42498692.407407403</v>
      </c>
      <c r="F3138" s="71">
        <f t="shared" si="96"/>
        <v>27.639628256638531</v>
      </c>
      <c r="H3138" s="38">
        <v>42498692</v>
      </c>
    </row>
    <row r="3139" spans="2:8">
      <c r="B3139">
        <v>1537600</v>
      </c>
      <c r="D3139">
        <v>3137</v>
      </c>
      <c r="E3139" s="72">
        <f t="shared" si="97"/>
        <v>42525837.851851851</v>
      </c>
      <c r="F3139" s="71">
        <f t="shared" ref="F3139:F3202" si="98">E3139/B3138</f>
        <v>27.657282682005626</v>
      </c>
      <c r="H3139" s="38">
        <v>42525837</v>
      </c>
    </row>
    <row r="3140" spans="2:8">
      <c r="B3140">
        <v>1537600</v>
      </c>
      <c r="D3140">
        <v>3138</v>
      </c>
      <c r="E3140" s="72">
        <f t="shared" ref="E3140:E3203" si="99">40+(D3139*D3139)+(E3139/1.3)</f>
        <v>42552991.962962963</v>
      </c>
      <c r="F3140" s="71">
        <f t="shared" si="98"/>
        <v>27.674942743862488</v>
      </c>
      <c r="H3140" s="38">
        <v>42552991</v>
      </c>
    </row>
    <row r="3141" spans="2:8">
      <c r="B3141">
        <v>1537600</v>
      </c>
      <c r="D3141">
        <v>3139</v>
      </c>
      <c r="E3141" s="72">
        <f t="shared" si="99"/>
        <v>42580154.740740739</v>
      </c>
      <c r="F3141" s="71">
        <f t="shared" si="98"/>
        <v>27.692608442209117</v>
      </c>
      <c r="H3141" s="38">
        <v>42580154</v>
      </c>
    </row>
    <row r="3142" spans="2:8">
      <c r="B3142">
        <v>1537600</v>
      </c>
      <c r="D3142">
        <v>3140</v>
      </c>
      <c r="E3142" s="72">
        <f t="shared" si="99"/>
        <v>42607326.185185179</v>
      </c>
      <c r="F3142" s="71">
        <f t="shared" si="98"/>
        <v>27.71027977704551</v>
      </c>
      <c r="G3142" s="67"/>
      <c r="H3142" s="38">
        <v>42607326</v>
      </c>
    </row>
    <row r="3143" spans="2:8">
      <c r="B3143">
        <v>1537600</v>
      </c>
      <c r="D3143">
        <v>3141</v>
      </c>
      <c r="E3143" s="72">
        <f t="shared" si="99"/>
        <v>42634506.296296291</v>
      </c>
      <c r="F3143" s="71">
        <f t="shared" si="98"/>
        <v>27.727956748371678</v>
      </c>
      <c r="H3143" s="38">
        <v>42634506</v>
      </c>
    </row>
    <row r="3144" spans="2:8">
      <c r="B3144">
        <v>1537600</v>
      </c>
      <c r="D3144">
        <v>3142</v>
      </c>
      <c r="E3144" s="72">
        <f t="shared" si="99"/>
        <v>42661695.074074067</v>
      </c>
      <c r="F3144" s="71">
        <f t="shared" si="98"/>
        <v>27.74563935618761</v>
      </c>
      <c r="H3144" s="38">
        <v>42661695</v>
      </c>
    </row>
    <row r="3145" spans="2:8">
      <c r="B3145">
        <v>1537600</v>
      </c>
      <c r="D3145">
        <v>3143</v>
      </c>
      <c r="E3145" s="72">
        <f t="shared" si="99"/>
        <v>42688892.518518507</v>
      </c>
      <c r="F3145" s="71">
        <f t="shared" si="98"/>
        <v>27.763327600493305</v>
      </c>
      <c r="H3145" s="38">
        <v>42688892</v>
      </c>
    </row>
    <row r="3146" spans="2:8">
      <c r="B3146">
        <v>1537600</v>
      </c>
      <c r="D3146">
        <v>3144</v>
      </c>
      <c r="E3146" s="72">
        <f t="shared" si="99"/>
        <v>42716098.629629619</v>
      </c>
      <c r="F3146" s="71">
        <f t="shared" si="98"/>
        <v>27.781021481288775</v>
      </c>
      <c r="H3146" s="38">
        <v>42716098</v>
      </c>
    </row>
    <row r="3147" spans="2:8">
      <c r="B3147">
        <v>1537600</v>
      </c>
      <c r="D3147">
        <v>3145</v>
      </c>
      <c r="E3147" s="72">
        <f t="shared" si="99"/>
        <v>42743313.407407403</v>
      </c>
      <c r="F3147" s="71">
        <f t="shared" si="98"/>
        <v>27.798720998574012</v>
      </c>
      <c r="H3147" s="38">
        <v>42743313</v>
      </c>
    </row>
    <row r="3148" spans="2:8">
      <c r="B3148">
        <v>1537600</v>
      </c>
      <c r="D3148">
        <v>3146</v>
      </c>
      <c r="E3148" s="72">
        <f t="shared" si="99"/>
        <v>42770536.851851851</v>
      </c>
      <c r="F3148" s="71">
        <f t="shared" si="98"/>
        <v>27.816426152349017</v>
      </c>
      <c r="H3148" s="38">
        <v>42770536</v>
      </c>
    </row>
    <row r="3149" spans="2:8">
      <c r="B3149">
        <v>1537600</v>
      </c>
      <c r="D3149">
        <v>3147</v>
      </c>
      <c r="E3149" s="72">
        <f t="shared" si="99"/>
        <v>42797768.962962963</v>
      </c>
      <c r="F3149" s="71">
        <f t="shared" si="98"/>
        <v>27.834136942613789</v>
      </c>
      <c r="H3149" s="38">
        <v>42797768</v>
      </c>
    </row>
    <row r="3150" spans="2:8">
      <c r="B3150">
        <v>1537600</v>
      </c>
      <c r="D3150">
        <v>3148</v>
      </c>
      <c r="E3150" s="72">
        <f t="shared" si="99"/>
        <v>42825009.740740739</v>
      </c>
      <c r="F3150" s="71">
        <f t="shared" si="98"/>
        <v>27.851853369368328</v>
      </c>
      <c r="H3150" s="38">
        <v>42825009</v>
      </c>
    </row>
    <row r="3151" spans="2:8">
      <c r="B3151">
        <v>1537600</v>
      </c>
      <c r="D3151">
        <v>3149</v>
      </c>
      <c r="E3151" s="72">
        <f t="shared" si="99"/>
        <v>42852259.185185179</v>
      </c>
      <c r="F3151" s="71">
        <f t="shared" si="98"/>
        <v>27.869575432612631</v>
      </c>
      <c r="H3151" s="38">
        <v>42852259</v>
      </c>
    </row>
    <row r="3152" spans="2:8">
      <c r="B3152">
        <v>1537600</v>
      </c>
      <c r="D3152">
        <v>3150</v>
      </c>
      <c r="E3152" s="72">
        <f t="shared" si="99"/>
        <v>42879517.296296291</v>
      </c>
      <c r="F3152" s="71">
        <f t="shared" si="98"/>
        <v>27.887303132346702</v>
      </c>
      <c r="H3152" s="38">
        <v>42879517</v>
      </c>
    </row>
    <row r="3153" spans="2:8">
      <c r="B3153">
        <v>1537600</v>
      </c>
      <c r="D3153">
        <v>3151</v>
      </c>
      <c r="E3153" s="72">
        <f t="shared" si="99"/>
        <v>42906784.074074067</v>
      </c>
      <c r="F3153" s="71">
        <f t="shared" si="98"/>
        <v>27.905036468570543</v>
      </c>
      <c r="H3153" s="38">
        <v>42906784</v>
      </c>
    </row>
    <row r="3154" spans="2:8">
      <c r="B3154">
        <v>1537600</v>
      </c>
      <c r="D3154">
        <v>3152</v>
      </c>
      <c r="E3154" s="72">
        <f t="shared" si="99"/>
        <v>42934059.518518507</v>
      </c>
      <c r="F3154" s="71">
        <f t="shared" si="98"/>
        <v>27.922775441284148</v>
      </c>
      <c r="H3154" s="38">
        <v>42934059</v>
      </c>
    </row>
    <row r="3155" spans="2:8">
      <c r="B3155">
        <v>1537600</v>
      </c>
      <c r="D3155">
        <v>3153</v>
      </c>
      <c r="E3155" s="72">
        <f t="shared" si="99"/>
        <v>42961343.629629619</v>
      </c>
      <c r="F3155" s="71">
        <f t="shared" si="98"/>
        <v>27.940520050487525</v>
      </c>
      <c r="H3155" s="38">
        <v>42961343</v>
      </c>
    </row>
    <row r="3156" spans="2:8">
      <c r="B3156">
        <v>1537600</v>
      </c>
      <c r="D3156">
        <v>3154</v>
      </c>
      <c r="E3156" s="72">
        <f t="shared" si="99"/>
        <v>42988636.407407403</v>
      </c>
      <c r="F3156" s="71">
        <f t="shared" si="98"/>
        <v>27.958270296180672</v>
      </c>
      <c r="H3156" s="38">
        <v>42988636</v>
      </c>
    </row>
    <row r="3157" spans="2:8">
      <c r="B3157">
        <v>1537600</v>
      </c>
      <c r="D3157">
        <v>3155</v>
      </c>
      <c r="E3157" s="72">
        <f t="shared" si="99"/>
        <v>43015937.851851851</v>
      </c>
      <c r="F3157" s="71">
        <f t="shared" si="98"/>
        <v>27.976026178363586</v>
      </c>
      <c r="H3157" s="38">
        <v>43015937</v>
      </c>
    </row>
    <row r="3158" spans="2:8">
      <c r="B3158">
        <v>1537600</v>
      </c>
      <c r="D3158">
        <v>3156</v>
      </c>
      <c r="E3158" s="72">
        <f t="shared" si="99"/>
        <v>43043247.962962963</v>
      </c>
      <c r="F3158" s="71">
        <f t="shared" si="98"/>
        <v>27.993787697036264</v>
      </c>
      <c r="H3158" s="38">
        <v>43043247</v>
      </c>
    </row>
    <row r="3159" spans="2:8">
      <c r="B3159">
        <v>1537600</v>
      </c>
      <c r="D3159">
        <v>3157</v>
      </c>
      <c r="E3159" s="72">
        <f t="shared" si="99"/>
        <v>43070566.740740739</v>
      </c>
      <c r="F3159" s="71">
        <f t="shared" si="98"/>
        <v>28.01155485219871</v>
      </c>
      <c r="H3159" s="38">
        <v>43070566</v>
      </c>
    </row>
    <row r="3160" spans="2:8">
      <c r="B3160">
        <v>1537600</v>
      </c>
      <c r="D3160">
        <v>3158</v>
      </c>
      <c r="E3160" s="72">
        <f t="shared" si="99"/>
        <v>43097894.185185179</v>
      </c>
      <c r="F3160" s="71">
        <f t="shared" si="98"/>
        <v>28.029327643850923</v>
      </c>
      <c r="H3160" s="38">
        <v>43097894</v>
      </c>
    </row>
    <row r="3161" spans="2:8">
      <c r="B3161">
        <v>1537600</v>
      </c>
      <c r="D3161">
        <v>3159</v>
      </c>
      <c r="E3161" s="72">
        <f t="shared" si="99"/>
        <v>43125230.296296291</v>
      </c>
      <c r="F3161" s="71">
        <f t="shared" si="98"/>
        <v>28.047106071992904</v>
      </c>
      <c r="H3161" s="38">
        <v>43125230</v>
      </c>
    </row>
    <row r="3162" spans="2:8">
      <c r="B3162">
        <v>1537600</v>
      </c>
      <c r="D3162">
        <v>3160</v>
      </c>
      <c r="E3162" s="72">
        <f t="shared" si="99"/>
        <v>43152575.074074067</v>
      </c>
      <c r="F3162" s="71">
        <f t="shared" si="98"/>
        <v>28.064890136624655</v>
      </c>
      <c r="H3162" s="38">
        <v>43152575</v>
      </c>
    </row>
    <row r="3163" spans="2:8">
      <c r="B3163">
        <v>1537600</v>
      </c>
      <c r="D3163">
        <v>3161</v>
      </c>
      <c r="E3163" s="72">
        <f t="shared" si="99"/>
        <v>43179928.518518507</v>
      </c>
      <c r="F3163" s="71">
        <f t="shared" si="98"/>
        <v>28.082679837746166</v>
      </c>
      <c r="H3163" s="38">
        <v>43179928</v>
      </c>
    </row>
    <row r="3164" spans="2:8">
      <c r="B3164">
        <v>1537600</v>
      </c>
      <c r="D3164">
        <v>3162</v>
      </c>
      <c r="E3164" s="72">
        <f t="shared" si="99"/>
        <v>43207290.629629619</v>
      </c>
      <c r="F3164" s="71">
        <f t="shared" si="98"/>
        <v>28.100475175357452</v>
      </c>
      <c r="H3164" s="38">
        <v>43207290</v>
      </c>
    </row>
    <row r="3165" spans="2:8">
      <c r="B3165">
        <v>1537600</v>
      </c>
      <c r="D3165">
        <v>3163</v>
      </c>
      <c r="E3165" s="72">
        <f t="shared" si="99"/>
        <v>43234661.407407403</v>
      </c>
      <c r="F3165" s="71">
        <f t="shared" si="98"/>
        <v>28.118276149458509</v>
      </c>
      <c r="H3165" s="38">
        <v>43234661</v>
      </c>
    </row>
    <row r="3166" spans="2:8">
      <c r="B3166">
        <v>1537600</v>
      </c>
      <c r="D3166">
        <v>3164</v>
      </c>
      <c r="E3166" s="72">
        <f t="shared" si="99"/>
        <v>43262040.851851851</v>
      </c>
      <c r="F3166" s="71">
        <f t="shared" si="98"/>
        <v>28.13608276004933</v>
      </c>
      <c r="H3166" s="38">
        <v>43262040</v>
      </c>
    </row>
    <row r="3167" spans="2:8">
      <c r="B3167">
        <v>1537600</v>
      </c>
      <c r="D3167">
        <v>3165</v>
      </c>
      <c r="E3167" s="72">
        <f t="shared" si="99"/>
        <v>43289428.962962963</v>
      </c>
      <c r="F3167" s="71">
        <f t="shared" si="98"/>
        <v>28.153895007129918</v>
      </c>
      <c r="H3167" s="38">
        <v>43289428</v>
      </c>
    </row>
    <row r="3168" spans="2:8">
      <c r="B3168">
        <v>1537600</v>
      </c>
      <c r="D3168">
        <v>3166</v>
      </c>
      <c r="E3168" s="72">
        <f t="shared" si="99"/>
        <v>43316825.740740739</v>
      </c>
      <c r="F3168" s="71">
        <f t="shared" si="98"/>
        <v>28.171712890700274</v>
      </c>
      <c r="H3168" s="38">
        <v>43316825</v>
      </c>
    </row>
    <row r="3169" spans="2:8">
      <c r="B3169">
        <v>1537600</v>
      </c>
      <c r="D3169">
        <v>3167</v>
      </c>
      <c r="E3169" s="72">
        <f t="shared" si="99"/>
        <v>43344231.185185179</v>
      </c>
      <c r="F3169" s="71">
        <f t="shared" si="98"/>
        <v>28.189536410760393</v>
      </c>
      <c r="H3169" s="38">
        <v>43344231</v>
      </c>
    </row>
    <row r="3170" spans="2:8">
      <c r="B3170">
        <v>1537600</v>
      </c>
      <c r="D3170">
        <v>3168</v>
      </c>
      <c r="E3170" s="72">
        <f t="shared" si="99"/>
        <v>43371645.296296291</v>
      </c>
      <c r="F3170" s="71">
        <f t="shared" si="98"/>
        <v>28.207365567310283</v>
      </c>
      <c r="H3170" s="38">
        <v>43371645</v>
      </c>
    </row>
    <row r="3171" spans="2:8">
      <c r="B3171">
        <v>1537600</v>
      </c>
      <c r="D3171">
        <v>3169</v>
      </c>
      <c r="E3171" s="72">
        <f t="shared" si="99"/>
        <v>43399068.074074067</v>
      </c>
      <c r="F3171" s="71">
        <f t="shared" si="98"/>
        <v>28.225200360349941</v>
      </c>
      <c r="H3171" s="38">
        <v>43399068</v>
      </c>
    </row>
    <row r="3172" spans="2:8">
      <c r="B3172">
        <v>1537600</v>
      </c>
      <c r="D3172">
        <v>3170</v>
      </c>
      <c r="E3172" s="72">
        <f t="shared" si="99"/>
        <v>43426499.518518507</v>
      </c>
      <c r="F3172" s="71">
        <f t="shared" si="98"/>
        <v>28.243040789879363</v>
      </c>
      <c r="H3172" s="38">
        <v>43426499</v>
      </c>
    </row>
    <row r="3173" spans="2:8">
      <c r="B3173">
        <v>1537600</v>
      </c>
      <c r="D3173">
        <v>3171</v>
      </c>
      <c r="E3173" s="72">
        <f t="shared" si="99"/>
        <v>43453939.629629619</v>
      </c>
      <c r="F3173" s="71">
        <f t="shared" si="98"/>
        <v>28.260886855898555</v>
      </c>
      <c r="H3173" s="38">
        <v>43453939</v>
      </c>
    </row>
    <row r="3174" spans="2:8">
      <c r="B3174">
        <v>1537600</v>
      </c>
      <c r="D3174">
        <v>3172</v>
      </c>
      <c r="E3174" s="72">
        <f t="shared" si="99"/>
        <v>43481388.407407403</v>
      </c>
      <c r="F3174" s="71">
        <f t="shared" si="98"/>
        <v>28.278738558407522</v>
      </c>
      <c r="H3174" s="38">
        <v>43481388</v>
      </c>
    </row>
    <row r="3175" spans="2:8">
      <c r="B3175">
        <v>1537600</v>
      </c>
      <c r="D3175">
        <v>3173</v>
      </c>
      <c r="E3175" s="72">
        <f t="shared" si="99"/>
        <v>43508845.851851851</v>
      </c>
      <c r="F3175" s="71">
        <f t="shared" si="98"/>
        <v>28.296595897406249</v>
      </c>
      <c r="H3175" s="38">
        <v>43508845</v>
      </c>
    </row>
    <row r="3176" spans="2:8">
      <c r="B3176">
        <v>1537600</v>
      </c>
      <c r="D3176">
        <v>3174</v>
      </c>
      <c r="E3176" s="72">
        <f t="shared" si="99"/>
        <v>43536311.962962963</v>
      </c>
      <c r="F3176" s="71">
        <f t="shared" si="98"/>
        <v>28.314458872894747</v>
      </c>
      <c r="H3176" s="38">
        <v>43536311</v>
      </c>
    </row>
    <row r="3177" spans="2:8">
      <c r="B3177">
        <v>1537600</v>
      </c>
      <c r="D3177">
        <v>3175</v>
      </c>
      <c r="E3177" s="72">
        <f t="shared" si="99"/>
        <v>43563786.740740739</v>
      </c>
      <c r="F3177" s="71">
        <f t="shared" si="98"/>
        <v>28.332327484873009</v>
      </c>
      <c r="H3177" s="38">
        <v>43563786</v>
      </c>
    </row>
    <row r="3178" spans="2:8">
      <c r="B3178">
        <v>1537600</v>
      </c>
      <c r="D3178">
        <v>3176</v>
      </c>
      <c r="E3178" s="72">
        <f t="shared" si="99"/>
        <v>43591270.185185179</v>
      </c>
      <c r="F3178" s="71">
        <f t="shared" si="98"/>
        <v>28.350201733341038</v>
      </c>
      <c r="H3178" s="38">
        <v>43591270</v>
      </c>
    </row>
    <row r="3179" spans="2:8">
      <c r="B3179">
        <v>1537600</v>
      </c>
      <c r="D3179">
        <v>3177</v>
      </c>
      <c r="E3179" s="72">
        <f t="shared" si="99"/>
        <v>43618762.296296291</v>
      </c>
      <c r="F3179" s="71">
        <f t="shared" si="98"/>
        <v>28.368081618298838</v>
      </c>
      <c r="H3179" s="38">
        <v>43618762</v>
      </c>
    </row>
    <row r="3180" spans="2:8">
      <c r="B3180">
        <v>1537600</v>
      </c>
      <c r="D3180">
        <v>3178</v>
      </c>
      <c r="E3180" s="72">
        <f t="shared" si="99"/>
        <v>43646263.074074067</v>
      </c>
      <c r="F3180" s="71">
        <f t="shared" si="98"/>
        <v>28.385967139746402</v>
      </c>
      <c r="H3180" s="38">
        <v>43646263</v>
      </c>
    </row>
    <row r="3181" spans="2:8">
      <c r="B3181">
        <v>1537600</v>
      </c>
      <c r="D3181">
        <v>3179</v>
      </c>
      <c r="E3181" s="72">
        <f t="shared" si="99"/>
        <v>43673772.518518515</v>
      </c>
      <c r="F3181" s="71">
        <f t="shared" si="98"/>
        <v>28.403858297683737</v>
      </c>
      <c r="H3181" s="38">
        <v>43673772</v>
      </c>
    </row>
    <row r="3182" spans="2:8">
      <c r="B3182">
        <v>1537600</v>
      </c>
      <c r="D3182">
        <v>3180</v>
      </c>
      <c r="E3182" s="72">
        <f t="shared" si="99"/>
        <v>43701290.629629627</v>
      </c>
      <c r="F3182" s="71">
        <f t="shared" si="98"/>
        <v>28.421755092110839</v>
      </c>
      <c r="G3182" s="67"/>
      <c r="H3182" s="38">
        <v>43701290</v>
      </c>
    </row>
    <row r="3183" spans="2:8">
      <c r="B3183">
        <v>1537600</v>
      </c>
      <c r="D3183">
        <v>3181</v>
      </c>
      <c r="E3183" s="72">
        <f t="shared" si="99"/>
        <v>43728817.407407403</v>
      </c>
      <c r="F3183" s="71">
        <f t="shared" si="98"/>
        <v>28.439657523027709</v>
      </c>
      <c r="H3183" s="38">
        <v>43728817</v>
      </c>
    </row>
    <row r="3184" spans="2:8">
      <c r="B3184">
        <v>1537600</v>
      </c>
      <c r="D3184">
        <v>3182</v>
      </c>
      <c r="E3184" s="72">
        <f t="shared" si="99"/>
        <v>43756352.851851851</v>
      </c>
      <c r="F3184" s="71">
        <f t="shared" si="98"/>
        <v>28.457565590434346</v>
      </c>
      <c r="H3184" s="38">
        <v>43756352</v>
      </c>
    </row>
    <row r="3185" spans="2:8">
      <c r="B3185">
        <v>1537600</v>
      </c>
      <c r="D3185">
        <v>3183</v>
      </c>
      <c r="E3185" s="72">
        <f t="shared" si="99"/>
        <v>43783896.962962963</v>
      </c>
      <c r="F3185" s="71">
        <f t="shared" si="98"/>
        <v>28.47547929433075</v>
      </c>
      <c r="H3185" s="38">
        <v>43783896</v>
      </c>
    </row>
    <row r="3186" spans="2:8">
      <c r="B3186">
        <v>1537600</v>
      </c>
      <c r="D3186">
        <v>3184</v>
      </c>
      <c r="E3186" s="72">
        <f t="shared" si="99"/>
        <v>43811449.740740739</v>
      </c>
      <c r="F3186" s="71">
        <f t="shared" si="98"/>
        <v>28.493398634716922</v>
      </c>
      <c r="H3186" s="38">
        <v>43811449</v>
      </c>
    </row>
    <row r="3187" spans="2:8">
      <c r="B3187">
        <v>1537600</v>
      </c>
      <c r="D3187">
        <v>3185</v>
      </c>
      <c r="E3187" s="72">
        <f t="shared" si="99"/>
        <v>43839011.185185179</v>
      </c>
      <c r="F3187" s="71">
        <f t="shared" si="98"/>
        <v>28.511323611592857</v>
      </c>
      <c r="H3187" s="38">
        <v>43839011</v>
      </c>
    </row>
    <row r="3188" spans="2:8">
      <c r="B3188">
        <v>1537600</v>
      </c>
      <c r="D3188">
        <v>3186</v>
      </c>
      <c r="E3188" s="72">
        <f t="shared" si="99"/>
        <v>43866581.296296291</v>
      </c>
      <c r="F3188" s="71">
        <f t="shared" si="98"/>
        <v>28.529254224958567</v>
      </c>
      <c r="H3188" s="38">
        <v>43866581</v>
      </c>
    </row>
    <row r="3189" spans="2:8">
      <c r="B3189">
        <v>1537600</v>
      </c>
      <c r="D3189">
        <v>3187</v>
      </c>
      <c r="E3189" s="72">
        <f t="shared" si="99"/>
        <v>43894160.074074067</v>
      </c>
      <c r="F3189" s="71">
        <f t="shared" si="98"/>
        <v>28.547190474814041</v>
      </c>
      <c r="H3189" s="38">
        <v>43894160</v>
      </c>
    </row>
    <row r="3190" spans="2:8">
      <c r="B3190">
        <v>1537600</v>
      </c>
      <c r="D3190">
        <v>3188</v>
      </c>
      <c r="E3190" s="72">
        <f t="shared" si="99"/>
        <v>43921747.518518515</v>
      </c>
      <c r="F3190" s="71">
        <f t="shared" si="98"/>
        <v>28.565132361159282</v>
      </c>
      <c r="H3190" s="38">
        <v>43921747</v>
      </c>
    </row>
    <row r="3191" spans="2:8">
      <c r="B3191">
        <v>1537600</v>
      </c>
      <c r="D3191">
        <v>3189</v>
      </c>
      <c r="E3191" s="72">
        <f t="shared" si="99"/>
        <v>43949343.629629627</v>
      </c>
      <c r="F3191" s="71">
        <f t="shared" si="98"/>
        <v>28.583079883994294</v>
      </c>
      <c r="H3191" s="38">
        <v>43949343</v>
      </c>
    </row>
    <row r="3192" spans="2:8">
      <c r="B3192">
        <v>1537600</v>
      </c>
      <c r="D3192">
        <v>3190</v>
      </c>
      <c r="E3192" s="72">
        <f t="shared" si="99"/>
        <v>43976948.407407403</v>
      </c>
      <c r="F3192" s="71">
        <f t="shared" si="98"/>
        <v>28.60103304331907</v>
      </c>
      <c r="H3192" s="38">
        <v>43976948</v>
      </c>
    </row>
    <row r="3193" spans="2:8">
      <c r="B3193">
        <v>1537600</v>
      </c>
      <c r="D3193">
        <v>3191</v>
      </c>
      <c r="E3193" s="72">
        <f t="shared" si="99"/>
        <v>44004561.851851851</v>
      </c>
      <c r="F3193" s="71">
        <f t="shared" si="98"/>
        <v>28.618991839133617</v>
      </c>
      <c r="H3193" s="38">
        <v>44004561</v>
      </c>
    </row>
    <row r="3194" spans="2:8">
      <c r="B3194">
        <v>1537600</v>
      </c>
      <c r="D3194">
        <v>3192</v>
      </c>
      <c r="E3194" s="72">
        <f t="shared" si="99"/>
        <v>44032183.962962963</v>
      </c>
      <c r="F3194" s="71">
        <f t="shared" si="98"/>
        <v>28.636956271437931</v>
      </c>
      <c r="H3194" s="38">
        <v>44032183</v>
      </c>
    </row>
    <row r="3195" spans="2:8">
      <c r="B3195">
        <v>1537600</v>
      </c>
      <c r="D3195">
        <v>3193</v>
      </c>
      <c r="E3195" s="72">
        <f t="shared" si="99"/>
        <v>44059814.740740739</v>
      </c>
      <c r="F3195" s="71">
        <f t="shared" si="98"/>
        <v>28.654926340232009</v>
      </c>
      <c r="H3195" s="38">
        <v>44059814</v>
      </c>
    </row>
    <row r="3196" spans="2:8">
      <c r="B3196">
        <v>1537600</v>
      </c>
      <c r="D3196">
        <v>3194</v>
      </c>
      <c r="E3196" s="72">
        <f t="shared" si="99"/>
        <v>44087454.185185179</v>
      </c>
      <c r="F3196" s="71">
        <f t="shared" si="98"/>
        <v>28.672902045515855</v>
      </c>
      <c r="H3196" s="38">
        <v>44087454</v>
      </c>
    </row>
    <row r="3197" spans="2:8">
      <c r="B3197">
        <v>1537600</v>
      </c>
      <c r="D3197">
        <v>3195</v>
      </c>
      <c r="E3197" s="72">
        <f t="shared" si="99"/>
        <v>44115102.296296291</v>
      </c>
      <c r="F3197" s="71">
        <f t="shared" si="98"/>
        <v>28.690883387289471</v>
      </c>
      <c r="H3197" s="38">
        <v>44115102</v>
      </c>
    </row>
    <row r="3198" spans="2:8">
      <c r="B3198">
        <v>1537600</v>
      </c>
      <c r="D3198">
        <v>3196</v>
      </c>
      <c r="E3198" s="72">
        <f t="shared" si="99"/>
        <v>44142759.074074067</v>
      </c>
      <c r="F3198" s="71">
        <f t="shared" si="98"/>
        <v>28.708870365552855</v>
      </c>
      <c r="H3198" s="38">
        <v>44142759</v>
      </c>
    </row>
    <row r="3199" spans="2:8">
      <c r="B3199">
        <v>1537600</v>
      </c>
      <c r="D3199">
        <v>3197</v>
      </c>
      <c r="E3199" s="72">
        <f t="shared" si="99"/>
        <v>44170424.518518515</v>
      </c>
      <c r="F3199" s="71">
        <f t="shared" si="98"/>
        <v>28.726862980306006</v>
      </c>
      <c r="H3199" s="38">
        <v>44170424</v>
      </c>
    </row>
    <row r="3200" spans="2:8">
      <c r="B3200">
        <v>1537600</v>
      </c>
      <c r="D3200">
        <v>3198</v>
      </c>
      <c r="E3200" s="72">
        <f t="shared" si="99"/>
        <v>44198098.629629627</v>
      </c>
      <c r="F3200" s="71">
        <f t="shared" si="98"/>
        <v>28.744861231548924</v>
      </c>
      <c r="H3200" s="38">
        <v>44198098</v>
      </c>
    </row>
    <row r="3201" spans="2:8">
      <c r="B3201">
        <v>1537600</v>
      </c>
      <c r="D3201">
        <v>3199</v>
      </c>
      <c r="E3201" s="72">
        <f t="shared" si="99"/>
        <v>44225781.407407403</v>
      </c>
      <c r="F3201" s="71">
        <f t="shared" si="98"/>
        <v>28.76286511928161</v>
      </c>
      <c r="H3201" s="38">
        <v>44225781</v>
      </c>
    </row>
    <row r="3202" spans="2:8">
      <c r="B3202">
        <v>1537600</v>
      </c>
      <c r="D3202">
        <v>3200</v>
      </c>
      <c r="E3202" s="72">
        <f t="shared" si="99"/>
        <v>44253472.851851851</v>
      </c>
      <c r="F3202" s="71">
        <f t="shared" si="98"/>
        <v>28.780874643504067</v>
      </c>
      <c r="H3202" s="38">
        <v>44253472</v>
      </c>
    </row>
    <row r="3203" spans="2:8">
      <c r="B3203">
        <v>1537600</v>
      </c>
      <c r="D3203">
        <v>3201</v>
      </c>
      <c r="E3203" s="72">
        <f t="shared" si="99"/>
        <v>44281172.962962963</v>
      </c>
      <c r="F3203" s="71">
        <f t="shared" ref="F3203:F3266" si="100">E3203/B3202</f>
        <v>28.798889804216287</v>
      </c>
      <c r="H3203" s="38">
        <v>44281172</v>
      </c>
    </row>
    <row r="3204" spans="2:8">
      <c r="B3204">
        <v>1537600</v>
      </c>
      <c r="D3204">
        <v>3202</v>
      </c>
      <c r="E3204" s="72">
        <f t="shared" ref="E3204:E3267" si="101">40+(D3203*D3203)+(E3203/1.3)</f>
        <v>44308881.740740739</v>
      </c>
      <c r="F3204" s="71">
        <f t="shared" si="100"/>
        <v>28.816910601418275</v>
      </c>
      <c r="H3204" s="38">
        <v>44308881</v>
      </c>
    </row>
    <row r="3205" spans="2:8">
      <c r="B3205">
        <v>1537600</v>
      </c>
      <c r="D3205">
        <v>3203</v>
      </c>
      <c r="E3205" s="72">
        <f t="shared" si="101"/>
        <v>44336599.185185179</v>
      </c>
      <c r="F3205" s="71">
        <f t="shared" si="100"/>
        <v>28.834937035110027</v>
      </c>
      <c r="H3205" s="38">
        <v>44336599</v>
      </c>
    </row>
    <row r="3206" spans="2:8">
      <c r="B3206">
        <v>1537600</v>
      </c>
      <c r="D3206">
        <v>3204</v>
      </c>
      <c r="E3206" s="72">
        <f t="shared" si="101"/>
        <v>44364325.296296291</v>
      </c>
      <c r="F3206" s="71">
        <f t="shared" si="100"/>
        <v>28.852969105291553</v>
      </c>
      <c r="H3206" s="38">
        <v>44364325</v>
      </c>
    </row>
    <row r="3207" spans="2:8">
      <c r="B3207">
        <v>1537600</v>
      </c>
      <c r="D3207">
        <v>3205</v>
      </c>
      <c r="E3207" s="72">
        <f t="shared" si="101"/>
        <v>44392060.074074067</v>
      </c>
      <c r="F3207" s="71">
        <f t="shared" si="100"/>
        <v>28.871006811962843</v>
      </c>
      <c r="H3207" s="38">
        <v>44392060</v>
      </c>
    </row>
    <row r="3208" spans="2:8">
      <c r="B3208">
        <v>1537600</v>
      </c>
      <c r="D3208">
        <v>3206</v>
      </c>
      <c r="E3208" s="72">
        <f t="shared" si="101"/>
        <v>44419803.518518515</v>
      </c>
      <c r="F3208" s="71">
        <f t="shared" si="100"/>
        <v>28.889050155123904</v>
      </c>
      <c r="H3208" s="38">
        <v>44419803</v>
      </c>
    </row>
    <row r="3209" spans="2:8">
      <c r="B3209">
        <v>1537600</v>
      </c>
      <c r="D3209">
        <v>3207</v>
      </c>
      <c r="E3209" s="72">
        <f t="shared" si="101"/>
        <v>44447555.629629627</v>
      </c>
      <c r="F3209" s="71">
        <f t="shared" si="100"/>
        <v>28.907099134774732</v>
      </c>
      <c r="H3209" s="38">
        <v>44447555</v>
      </c>
    </row>
    <row r="3210" spans="2:8">
      <c r="B3210">
        <v>1537600</v>
      </c>
      <c r="D3210">
        <v>3208</v>
      </c>
      <c r="E3210" s="72">
        <f t="shared" si="101"/>
        <v>44475316.407407403</v>
      </c>
      <c r="F3210" s="71">
        <f t="shared" si="100"/>
        <v>28.925153750915324</v>
      </c>
      <c r="H3210" s="38">
        <v>44475316</v>
      </c>
    </row>
    <row r="3211" spans="2:8">
      <c r="B3211">
        <v>1537600</v>
      </c>
      <c r="D3211">
        <v>3209</v>
      </c>
      <c r="E3211" s="72">
        <f t="shared" si="101"/>
        <v>44503085.851851851</v>
      </c>
      <c r="F3211" s="71">
        <f t="shared" si="100"/>
        <v>28.943214003545688</v>
      </c>
      <c r="H3211" s="38">
        <v>44503085</v>
      </c>
    </row>
    <row r="3212" spans="2:8">
      <c r="B3212">
        <v>1537600</v>
      </c>
      <c r="D3212">
        <v>3210</v>
      </c>
      <c r="E3212" s="72">
        <f t="shared" si="101"/>
        <v>44530863.962962963</v>
      </c>
      <c r="F3212" s="71">
        <f t="shared" si="100"/>
        <v>28.961279892665818</v>
      </c>
      <c r="H3212" s="38">
        <v>44530863</v>
      </c>
    </row>
    <row r="3213" spans="2:8">
      <c r="B3213">
        <v>1537600</v>
      </c>
      <c r="D3213">
        <v>3211</v>
      </c>
      <c r="E3213" s="72">
        <f t="shared" si="101"/>
        <v>44558650.740740739</v>
      </c>
      <c r="F3213" s="71">
        <f t="shared" si="100"/>
        <v>28.979351418275716</v>
      </c>
      <c r="H3213" s="38">
        <v>44558650</v>
      </c>
    </row>
    <row r="3214" spans="2:8">
      <c r="B3214">
        <v>1537600</v>
      </c>
      <c r="D3214">
        <v>3212</v>
      </c>
      <c r="E3214" s="72">
        <f t="shared" si="101"/>
        <v>44586446.185185179</v>
      </c>
      <c r="F3214" s="71">
        <f t="shared" si="100"/>
        <v>28.997428580375377</v>
      </c>
      <c r="H3214" s="38">
        <v>44586446</v>
      </c>
    </row>
    <row r="3215" spans="2:8">
      <c r="B3215">
        <v>1537600</v>
      </c>
      <c r="D3215">
        <v>3213</v>
      </c>
      <c r="E3215" s="72">
        <f t="shared" si="101"/>
        <v>44614250.296296291</v>
      </c>
      <c r="F3215" s="71">
        <f t="shared" si="100"/>
        <v>29.01551137896481</v>
      </c>
      <c r="H3215" s="38">
        <v>44614250</v>
      </c>
    </row>
    <row r="3216" spans="2:8">
      <c r="B3216">
        <v>1537600</v>
      </c>
      <c r="D3216">
        <v>3214</v>
      </c>
      <c r="E3216" s="72">
        <f t="shared" si="101"/>
        <v>44642063.074074067</v>
      </c>
      <c r="F3216" s="71">
        <f t="shared" si="100"/>
        <v>29.03359981404401</v>
      </c>
      <c r="H3216" s="38">
        <v>44642063</v>
      </c>
    </row>
    <row r="3217" spans="2:8">
      <c r="B3217">
        <v>1537600</v>
      </c>
      <c r="D3217">
        <v>3215</v>
      </c>
      <c r="E3217" s="72">
        <f t="shared" si="101"/>
        <v>44669884.518518515</v>
      </c>
      <c r="F3217" s="71">
        <f t="shared" si="100"/>
        <v>29.051693885612977</v>
      </c>
      <c r="H3217" s="38">
        <v>44669884</v>
      </c>
    </row>
    <row r="3218" spans="2:8">
      <c r="B3218">
        <v>1537600</v>
      </c>
      <c r="D3218">
        <v>3216</v>
      </c>
      <c r="E3218" s="72">
        <f t="shared" si="101"/>
        <v>44697714.629629627</v>
      </c>
      <c r="F3218" s="71">
        <f t="shared" si="100"/>
        <v>29.069793593671715</v>
      </c>
      <c r="H3218" s="38">
        <v>44697714</v>
      </c>
    </row>
    <row r="3219" spans="2:8">
      <c r="B3219">
        <v>1537600</v>
      </c>
      <c r="D3219">
        <v>3217</v>
      </c>
      <c r="E3219" s="72">
        <f t="shared" si="101"/>
        <v>44725553.407407403</v>
      </c>
      <c r="F3219" s="71">
        <f t="shared" si="100"/>
        <v>29.087898938220214</v>
      </c>
      <c r="H3219" s="38">
        <v>44725553</v>
      </c>
    </row>
    <row r="3220" spans="2:8">
      <c r="B3220">
        <v>1537600</v>
      </c>
      <c r="D3220">
        <v>3218</v>
      </c>
      <c r="E3220" s="72">
        <f t="shared" si="101"/>
        <v>44753400.851851851</v>
      </c>
      <c r="F3220" s="71">
        <f t="shared" si="100"/>
        <v>29.106009919258486</v>
      </c>
      <c r="H3220" s="38">
        <v>44753400</v>
      </c>
    </row>
    <row r="3221" spans="2:8">
      <c r="B3221">
        <v>1537600</v>
      </c>
      <c r="D3221">
        <v>3219</v>
      </c>
      <c r="E3221" s="72">
        <f t="shared" si="101"/>
        <v>44781256.962962963</v>
      </c>
      <c r="F3221" s="71">
        <f t="shared" si="100"/>
        <v>29.124126536786527</v>
      </c>
      <c r="H3221" s="38">
        <v>44781256</v>
      </c>
    </row>
    <row r="3222" spans="2:8">
      <c r="B3222">
        <v>1537600</v>
      </c>
      <c r="D3222">
        <v>3220</v>
      </c>
      <c r="E3222" s="72">
        <f t="shared" si="101"/>
        <v>44809121.740740739</v>
      </c>
      <c r="F3222" s="71">
        <f t="shared" si="100"/>
        <v>29.142248790804331</v>
      </c>
      <c r="G3222" s="67"/>
      <c r="H3222" s="38">
        <v>44809121</v>
      </c>
    </row>
    <row r="3223" spans="2:8">
      <c r="B3223">
        <v>1537600</v>
      </c>
      <c r="D3223">
        <v>3221</v>
      </c>
      <c r="E3223" s="72">
        <f t="shared" si="101"/>
        <v>44836995.185185179</v>
      </c>
      <c r="F3223" s="71">
        <f t="shared" si="100"/>
        <v>29.160376681311902</v>
      </c>
      <c r="H3223" s="38">
        <v>44836995</v>
      </c>
    </row>
    <row r="3224" spans="2:8">
      <c r="B3224">
        <v>1537600</v>
      </c>
      <c r="D3224">
        <v>3222</v>
      </c>
      <c r="E3224" s="72">
        <f t="shared" si="101"/>
        <v>44864877.296296291</v>
      </c>
      <c r="F3224" s="71">
        <f t="shared" si="100"/>
        <v>29.178510208309241</v>
      </c>
      <c r="H3224" s="38">
        <v>44864877</v>
      </c>
    </row>
    <row r="3225" spans="2:8">
      <c r="B3225">
        <v>1537600</v>
      </c>
      <c r="D3225">
        <v>3223</v>
      </c>
      <c r="E3225" s="72">
        <f t="shared" si="101"/>
        <v>44892768.074074067</v>
      </c>
      <c r="F3225" s="71">
        <f t="shared" si="100"/>
        <v>29.196649371796351</v>
      </c>
      <c r="H3225" s="38">
        <v>44892768</v>
      </c>
    </row>
    <row r="3226" spans="2:8">
      <c r="B3226">
        <v>1537600</v>
      </c>
      <c r="D3226">
        <v>3224</v>
      </c>
      <c r="E3226" s="72">
        <f t="shared" si="101"/>
        <v>44920667.518518515</v>
      </c>
      <c r="F3226" s="71">
        <f t="shared" si="100"/>
        <v>29.214794171773228</v>
      </c>
      <c r="H3226" s="38">
        <v>44920667</v>
      </c>
    </row>
    <row r="3227" spans="2:8">
      <c r="B3227">
        <v>1537600</v>
      </c>
      <c r="D3227">
        <v>3225</v>
      </c>
      <c r="E3227" s="72">
        <f t="shared" si="101"/>
        <v>44948575.629629627</v>
      </c>
      <c r="F3227" s="71">
        <f t="shared" si="100"/>
        <v>29.232944608239873</v>
      </c>
      <c r="H3227" s="38">
        <v>44948575</v>
      </c>
    </row>
    <row r="3228" spans="2:8">
      <c r="B3228">
        <v>1537600</v>
      </c>
      <c r="D3228">
        <v>3226</v>
      </c>
      <c r="E3228" s="72">
        <f t="shared" si="101"/>
        <v>44976492.407407403</v>
      </c>
      <c r="F3228" s="71">
        <f t="shared" si="100"/>
        <v>29.251100681196281</v>
      </c>
      <c r="H3228" s="38">
        <v>44976492</v>
      </c>
    </row>
    <row r="3229" spans="2:8">
      <c r="B3229">
        <v>1537600</v>
      </c>
      <c r="D3229">
        <v>3227</v>
      </c>
      <c r="E3229" s="72">
        <f t="shared" si="101"/>
        <v>45004417.851851851</v>
      </c>
      <c r="F3229" s="71">
        <f t="shared" si="100"/>
        <v>29.269262390642464</v>
      </c>
      <c r="H3229" s="38">
        <v>45004417</v>
      </c>
    </row>
    <row r="3230" spans="2:8">
      <c r="B3230">
        <v>1537600</v>
      </c>
      <c r="D3230">
        <v>3228</v>
      </c>
      <c r="E3230" s="72">
        <f t="shared" si="101"/>
        <v>45032351.962962963</v>
      </c>
      <c r="F3230" s="71">
        <f t="shared" si="100"/>
        <v>29.28742973657841</v>
      </c>
      <c r="H3230" s="38">
        <v>45032351</v>
      </c>
    </row>
    <row r="3231" spans="2:8">
      <c r="B3231">
        <v>1537600</v>
      </c>
      <c r="D3231">
        <v>3229</v>
      </c>
      <c r="E3231" s="72">
        <f t="shared" si="101"/>
        <v>45060294.740740739</v>
      </c>
      <c r="F3231" s="71">
        <f t="shared" si="100"/>
        <v>29.305602719004124</v>
      </c>
      <c r="H3231" s="38">
        <v>45060294</v>
      </c>
    </row>
    <row r="3232" spans="2:8">
      <c r="B3232">
        <v>1537600</v>
      </c>
      <c r="D3232">
        <v>3230</v>
      </c>
      <c r="E3232" s="72">
        <f t="shared" si="101"/>
        <v>45088246.185185179</v>
      </c>
      <c r="F3232" s="71">
        <f t="shared" si="100"/>
        <v>29.323781337919602</v>
      </c>
      <c r="H3232" s="38">
        <v>45088246</v>
      </c>
    </row>
    <row r="3233" spans="2:8">
      <c r="B3233">
        <v>1537600</v>
      </c>
      <c r="D3233">
        <v>3231</v>
      </c>
      <c r="E3233" s="72">
        <f t="shared" si="101"/>
        <v>45116206.296296291</v>
      </c>
      <c r="F3233" s="71">
        <f t="shared" si="100"/>
        <v>29.341965593324851</v>
      </c>
      <c r="H3233" s="38">
        <v>45116206</v>
      </c>
    </row>
    <row r="3234" spans="2:8">
      <c r="B3234">
        <v>1537600</v>
      </c>
      <c r="D3234">
        <v>3232</v>
      </c>
      <c r="E3234" s="72">
        <f t="shared" si="101"/>
        <v>45144175.074074067</v>
      </c>
      <c r="F3234" s="71">
        <f t="shared" si="100"/>
        <v>29.360155485219867</v>
      </c>
      <c r="H3234" s="38">
        <v>45144175</v>
      </c>
    </row>
    <row r="3235" spans="2:8">
      <c r="B3235">
        <v>1537600</v>
      </c>
      <c r="D3235">
        <v>3233</v>
      </c>
      <c r="E3235" s="72">
        <f t="shared" si="101"/>
        <v>45172152.518518515</v>
      </c>
      <c r="F3235" s="71">
        <f t="shared" si="100"/>
        <v>29.378351013604654</v>
      </c>
      <c r="H3235" s="38">
        <v>45172152</v>
      </c>
    </row>
    <row r="3236" spans="2:8">
      <c r="B3236">
        <v>1537600</v>
      </c>
      <c r="D3236">
        <v>3234</v>
      </c>
      <c r="E3236" s="72">
        <f t="shared" si="101"/>
        <v>45200138.629629627</v>
      </c>
      <c r="F3236" s="71">
        <f t="shared" si="100"/>
        <v>29.396552178479205</v>
      </c>
      <c r="H3236" s="38">
        <v>45200138</v>
      </c>
    </row>
    <row r="3237" spans="2:8">
      <c r="B3237">
        <v>1537600</v>
      </c>
      <c r="D3237">
        <v>3235</v>
      </c>
      <c r="E3237" s="72">
        <f t="shared" si="101"/>
        <v>45228133.407407403</v>
      </c>
      <c r="F3237" s="71">
        <f t="shared" si="100"/>
        <v>29.414758979843523</v>
      </c>
      <c r="H3237" s="38">
        <v>45228133</v>
      </c>
    </row>
    <row r="3238" spans="2:8">
      <c r="B3238">
        <v>1537600</v>
      </c>
      <c r="D3238">
        <v>3236</v>
      </c>
      <c r="E3238" s="72">
        <f t="shared" si="101"/>
        <v>45256136.851851851</v>
      </c>
      <c r="F3238" s="71">
        <f t="shared" si="100"/>
        <v>29.432971417697615</v>
      </c>
      <c r="H3238" s="38">
        <v>45256136</v>
      </c>
    </row>
    <row r="3239" spans="2:8">
      <c r="B3239">
        <v>1537600</v>
      </c>
      <c r="D3239">
        <v>3237</v>
      </c>
      <c r="E3239" s="72">
        <f t="shared" si="101"/>
        <v>45284148.962962963</v>
      </c>
      <c r="F3239" s="71">
        <f t="shared" si="100"/>
        <v>29.451189492041468</v>
      </c>
      <c r="H3239" s="38">
        <v>45284148</v>
      </c>
    </row>
    <row r="3240" spans="2:8">
      <c r="B3240">
        <v>1537600</v>
      </c>
      <c r="D3240">
        <v>3238</v>
      </c>
      <c r="E3240" s="72">
        <f t="shared" si="101"/>
        <v>45312169.740740739</v>
      </c>
      <c r="F3240" s="71">
        <f t="shared" si="100"/>
        <v>29.469413202875089</v>
      </c>
      <c r="H3240" s="38">
        <v>45312169</v>
      </c>
    </row>
    <row r="3241" spans="2:8">
      <c r="B3241">
        <v>1537600</v>
      </c>
      <c r="D3241">
        <v>3239</v>
      </c>
      <c r="E3241" s="72">
        <f t="shared" si="101"/>
        <v>45340199.185185179</v>
      </c>
      <c r="F3241" s="71">
        <f t="shared" si="100"/>
        <v>29.487642550198476</v>
      </c>
      <c r="H3241" s="38">
        <v>45340199</v>
      </c>
    </row>
    <row r="3242" spans="2:8">
      <c r="B3242">
        <v>1537600</v>
      </c>
      <c r="D3242">
        <v>3240</v>
      </c>
      <c r="E3242" s="72">
        <f t="shared" si="101"/>
        <v>45368237.296296291</v>
      </c>
      <c r="F3242" s="71">
        <f t="shared" si="100"/>
        <v>29.505877534011635</v>
      </c>
      <c r="H3242" s="38">
        <v>45368237</v>
      </c>
    </row>
    <row r="3243" spans="2:8">
      <c r="B3243">
        <v>1537600</v>
      </c>
      <c r="D3243">
        <v>3241</v>
      </c>
      <c r="E3243" s="72">
        <f t="shared" si="101"/>
        <v>45396284.074074067</v>
      </c>
      <c r="F3243" s="71">
        <f t="shared" si="100"/>
        <v>29.524118154314561</v>
      </c>
      <c r="H3243" s="38">
        <v>45396284</v>
      </c>
    </row>
    <row r="3244" spans="2:8">
      <c r="B3244">
        <v>1537600</v>
      </c>
      <c r="D3244">
        <v>3242</v>
      </c>
      <c r="E3244" s="72">
        <f t="shared" si="101"/>
        <v>45424339.518518515</v>
      </c>
      <c r="F3244" s="71">
        <f t="shared" si="100"/>
        <v>29.542364411107254</v>
      </c>
      <c r="H3244" s="38">
        <v>45424339</v>
      </c>
    </row>
    <row r="3245" spans="2:8">
      <c r="B3245">
        <v>1537600</v>
      </c>
      <c r="D3245">
        <v>3243</v>
      </c>
      <c r="E3245" s="72">
        <f t="shared" si="101"/>
        <v>45452403.629629627</v>
      </c>
      <c r="F3245" s="71">
        <f t="shared" si="100"/>
        <v>29.560616304389715</v>
      </c>
      <c r="H3245" s="38">
        <v>45452403</v>
      </c>
    </row>
    <row r="3246" spans="2:8">
      <c r="B3246">
        <v>1537600</v>
      </c>
      <c r="D3246">
        <v>3244</v>
      </c>
      <c r="E3246" s="72">
        <f t="shared" si="101"/>
        <v>45480476.407407403</v>
      </c>
      <c r="F3246" s="71">
        <f t="shared" si="100"/>
        <v>29.578873834161943</v>
      </c>
      <c r="H3246" s="38">
        <v>45480476</v>
      </c>
    </row>
    <row r="3247" spans="2:8">
      <c r="B3247">
        <v>1537600</v>
      </c>
      <c r="D3247">
        <v>3245</v>
      </c>
      <c r="E3247" s="72">
        <f t="shared" si="101"/>
        <v>45508557.851851851</v>
      </c>
      <c r="F3247" s="71">
        <f t="shared" si="100"/>
        <v>29.597137000423942</v>
      </c>
      <c r="H3247" s="38">
        <v>45508557</v>
      </c>
    </row>
    <row r="3248" spans="2:8">
      <c r="B3248">
        <v>1537600</v>
      </c>
      <c r="D3248">
        <v>3246</v>
      </c>
      <c r="E3248" s="72">
        <f t="shared" si="101"/>
        <v>45536647.962962963</v>
      </c>
      <c r="F3248" s="71">
        <f t="shared" si="100"/>
        <v>29.615405803175705</v>
      </c>
      <c r="H3248" s="38">
        <v>45536647</v>
      </c>
    </row>
    <row r="3249" spans="2:8">
      <c r="B3249">
        <v>1537600</v>
      </c>
      <c r="D3249">
        <v>3247</v>
      </c>
      <c r="E3249" s="72">
        <f t="shared" si="101"/>
        <v>45564746.740740739</v>
      </c>
      <c r="F3249" s="71">
        <f t="shared" si="100"/>
        <v>29.633680242417235</v>
      </c>
      <c r="H3249" s="38">
        <v>45564746</v>
      </c>
    </row>
    <row r="3250" spans="2:8">
      <c r="B3250">
        <v>1537600</v>
      </c>
      <c r="D3250">
        <v>3248</v>
      </c>
      <c r="E3250" s="72">
        <f t="shared" si="101"/>
        <v>45592854.185185179</v>
      </c>
      <c r="F3250" s="71">
        <f t="shared" si="100"/>
        <v>29.651960318148529</v>
      </c>
      <c r="H3250" s="38">
        <v>45592854</v>
      </c>
    </row>
    <row r="3251" spans="2:8">
      <c r="B3251">
        <v>1537600</v>
      </c>
      <c r="D3251">
        <v>3249</v>
      </c>
      <c r="E3251" s="72">
        <f t="shared" si="101"/>
        <v>45620970.296296291</v>
      </c>
      <c r="F3251" s="71">
        <f t="shared" si="100"/>
        <v>29.670246030369597</v>
      </c>
      <c r="H3251" s="38">
        <v>45620970</v>
      </c>
    </row>
    <row r="3252" spans="2:8">
      <c r="B3252">
        <v>1537600</v>
      </c>
      <c r="D3252">
        <v>3250</v>
      </c>
      <c r="E3252" s="72">
        <f t="shared" si="101"/>
        <v>45649095.074074067</v>
      </c>
      <c r="F3252" s="71">
        <f t="shared" si="100"/>
        <v>29.688537379080429</v>
      </c>
      <c r="H3252" s="38">
        <v>45649095</v>
      </c>
    </row>
    <row r="3253" spans="2:8">
      <c r="B3253">
        <v>1537600</v>
      </c>
      <c r="D3253">
        <v>3251</v>
      </c>
      <c r="E3253" s="72">
        <f t="shared" si="101"/>
        <v>45677228.518518515</v>
      </c>
      <c r="F3253" s="71">
        <f t="shared" si="100"/>
        <v>29.706834364281033</v>
      </c>
      <c r="H3253" s="38">
        <v>45677228</v>
      </c>
    </row>
    <row r="3254" spans="2:8">
      <c r="B3254">
        <v>1537600</v>
      </c>
      <c r="D3254">
        <v>3252</v>
      </c>
      <c r="E3254" s="72">
        <f t="shared" si="101"/>
        <v>45705370.629629627</v>
      </c>
      <c r="F3254" s="71">
        <f t="shared" si="100"/>
        <v>29.725136985971403</v>
      </c>
      <c r="H3254" s="38">
        <v>45705370</v>
      </c>
    </row>
    <row r="3255" spans="2:8">
      <c r="B3255">
        <v>1537600</v>
      </c>
      <c r="D3255">
        <v>3253</v>
      </c>
      <c r="E3255" s="72">
        <f t="shared" si="101"/>
        <v>45733521.407407403</v>
      </c>
      <c r="F3255" s="71">
        <f t="shared" si="100"/>
        <v>29.743445244151538</v>
      </c>
      <c r="H3255" s="38">
        <v>45733521</v>
      </c>
    </row>
    <row r="3256" spans="2:8">
      <c r="B3256">
        <v>1537600</v>
      </c>
      <c r="D3256">
        <v>3254</v>
      </c>
      <c r="E3256" s="72">
        <f t="shared" si="101"/>
        <v>45761680.851851851</v>
      </c>
      <c r="F3256" s="71">
        <f t="shared" si="100"/>
        <v>29.761759138821443</v>
      </c>
      <c r="H3256" s="38">
        <v>45761680</v>
      </c>
    </row>
    <row r="3257" spans="2:8">
      <c r="B3257">
        <v>1537600</v>
      </c>
      <c r="D3257">
        <v>3255</v>
      </c>
      <c r="E3257" s="72">
        <f t="shared" si="101"/>
        <v>45789848.962962963</v>
      </c>
      <c r="F3257" s="71">
        <f t="shared" si="100"/>
        <v>29.780078669981116</v>
      </c>
      <c r="H3257" s="38">
        <v>45789848</v>
      </c>
    </row>
    <row r="3258" spans="2:8">
      <c r="B3258">
        <v>1537600</v>
      </c>
      <c r="D3258">
        <v>3256</v>
      </c>
      <c r="E3258" s="72">
        <f t="shared" si="101"/>
        <v>45818025.740740739</v>
      </c>
      <c r="F3258" s="71">
        <f t="shared" si="100"/>
        <v>29.798403837630552</v>
      </c>
      <c r="H3258" s="38">
        <v>45818025</v>
      </c>
    </row>
    <row r="3259" spans="2:8">
      <c r="B3259">
        <v>1537600</v>
      </c>
      <c r="D3259">
        <v>3257</v>
      </c>
      <c r="E3259" s="72">
        <f t="shared" si="101"/>
        <v>45846211.185185179</v>
      </c>
      <c r="F3259" s="71">
        <f t="shared" si="100"/>
        <v>29.816734641769756</v>
      </c>
      <c r="H3259" s="38">
        <v>45846211</v>
      </c>
    </row>
    <row r="3260" spans="2:8">
      <c r="B3260">
        <v>1537600</v>
      </c>
      <c r="D3260">
        <v>3258</v>
      </c>
      <c r="E3260" s="72">
        <f t="shared" si="101"/>
        <v>45874405.296296291</v>
      </c>
      <c r="F3260" s="71">
        <f t="shared" si="100"/>
        <v>29.835071082398734</v>
      </c>
      <c r="H3260" s="38">
        <v>45874405</v>
      </c>
    </row>
    <row r="3261" spans="2:8">
      <c r="B3261">
        <v>1537600</v>
      </c>
      <c r="D3261">
        <v>3259</v>
      </c>
      <c r="E3261" s="72">
        <f t="shared" si="101"/>
        <v>45902608.074074067</v>
      </c>
      <c r="F3261" s="71">
        <f t="shared" si="100"/>
        <v>29.853413159517473</v>
      </c>
      <c r="H3261" s="38">
        <v>45902608</v>
      </c>
    </row>
    <row r="3262" spans="2:8">
      <c r="B3262">
        <v>1537600</v>
      </c>
      <c r="D3262">
        <v>3260</v>
      </c>
      <c r="E3262" s="72">
        <f t="shared" si="101"/>
        <v>45930819.518518515</v>
      </c>
      <c r="F3262" s="71">
        <f t="shared" si="100"/>
        <v>29.871760873125986</v>
      </c>
      <c r="G3262" s="67"/>
      <c r="H3262" s="38">
        <v>45930819</v>
      </c>
    </row>
    <row r="3263" spans="2:8">
      <c r="B3263">
        <v>1537600</v>
      </c>
      <c r="D3263">
        <v>3261</v>
      </c>
      <c r="E3263" s="72">
        <f t="shared" si="101"/>
        <v>45959039.629629627</v>
      </c>
      <c r="F3263" s="71">
        <f t="shared" si="100"/>
        <v>29.890114223224263</v>
      </c>
      <c r="H3263" s="38">
        <v>45959039</v>
      </c>
    </row>
    <row r="3264" spans="2:8">
      <c r="B3264">
        <v>1537600</v>
      </c>
      <c r="D3264">
        <v>3262</v>
      </c>
      <c r="E3264" s="72">
        <f t="shared" si="101"/>
        <v>45987268.407407403</v>
      </c>
      <c r="F3264" s="71">
        <f t="shared" si="100"/>
        <v>29.908473209812307</v>
      </c>
      <c r="H3264" s="38">
        <v>45987268</v>
      </c>
    </row>
    <row r="3265" spans="2:8">
      <c r="B3265">
        <v>1537600</v>
      </c>
      <c r="D3265">
        <v>3263</v>
      </c>
      <c r="E3265" s="72">
        <f t="shared" si="101"/>
        <v>46015505.851851851</v>
      </c>
      <c r="F3265" s="71">
        <f t="shared" si="100"/>
        <v>29.926837832890122</v>
      </c>
      <c r="H3265" s="38">
        <v>46015505</v>
      </c>
    </row>
    <row r="3266" spans="2:8">
      <c r="B3266">
        <v>1537600</v>
      </c>
      <c r="D3266">
        <v>3264</v>
      </c>
      <c r="E3266" s="72">
        <f t="shared" si="101"/>
        <v>46043751.962962963</v>
      </c>
      <c r="F3266" s="71">
        <f t="shared" si="100"/>
        <v>29.945208092457701</v>
      </c>
      <c r="H3266" s="38">
        <v>46043751</v>
      </c>
    </row>
    <row r="3267" spans="2:8">
      <c r="B3267">
        <v>1537600</v>
      </c>
      <c r="D3267">
        <v>3265</v>
      </c>
      <c r="E3267" s="72">
        <f t="shared" si="101"/>
        <v>46072006.740740739</v>
      </c>
      <c r="F3267" s="71">
        <f t="shared" ref="F3267:F3330" si="102">E3267/B3266</f>
        <v>29.963583988515047</v>
      </c>
      <c r="H3267" s="38">
        <v>46072006</v>
      </c>
    </row>
    <row r="3268" spans="2:8">
      <c r="B3268">
        <v>1537600</v>
      </c>
      <c r="D3268">
        <v>3266</v>
      </c>
      <c r="E3268" s="72">
        <f t="shared" ref="E3268:E3331" si="103">40+(D3267*D3267)+(E3267/1.3)</f>
        <v>46100270.185185179</v>
      </c>
      <c r="F3268" s="71">
        <f t="shared" si="102"/>
        <v>29.981965521062161</v>
      </c>
      <c r="H3268" s="38">
        <v>46100270</v>
      </c>
    </row>
    <row r="3269" spans="2:8">
      <c r="B3269">
        <v>1537600</v>
      </c>
      <c r="D3269">
        <v>3267</v>
      </c>
      <c r="E3269" s="72">
        <f t="shared" si="103"/>
        <v>46128542.296296291</v>
      </c>
      <c r="F3269" s="71">
        <f t="shared" si="102"/>
        <v>30.000352690099046</v>
      </c>
      <c r="H3269" s="38">
        <v>46128542</v>
      </c>
    </row>
    <row r="3270" spans="2:8">
      <c r="B3270">
        <v>1537600</v>
      </c>
      <c r="D3270">
        <v>3268</v>
      </c>
      <c r="E3270" s="72">
        <f t="shared" si="103"/>
        <v>46156823.074074067</v>
      </c>
      <c r="F3270" s="71">
        <f t="shared" si="102"/>
        <v>30.018745495625694</v>
      </c>
      <c r="H3270" s="38">
        <v>46156823</v>
      </c>
    </row>
    <row r="3271" spans="2:8">
      <c r="B3271">
        <v>1537600</v>
      </c>
      <c r="D3271">
        <v>3269</v>
      </c>
      <c r="E3271" s="72">
        <f t="shared" si="103"/>
        <v>46185112.518518515</v>
      </c>
      <c r="F3271" s="71">
        <f t="shared" si="102"/>
        <v>30.037143937642114</v>
      </c>
      <c r="H3271" s="38">
        <v>46185112</v>
      </c>
    </row>
    <row r="3272" spans="2:8">
      <c r="B3272">
        <v>1537600</v>
      </c>
      <c r="D3272">
        <v>3270</v>
      </c>
      <c r="E3272" s="72">
        <f t="shared" si="103"/>
        <v>46213410.629629627</v>
      </c>
      <c r="F3272" s="71">
        <f t="shared" si="102"/>
        <v>30.0555480161483</v>
      </c>
      <c r="H3272" s="38">
        <v>46213410</v>
      </c>
    </row>
    <row r="3273" spans="2:8">
      <c r="B3273">
        <v>1537600</v>
      </c>
      <c r="D3273">
        <v>3271</v>
      </c>
      <c r="E3273" s="72">
        <f t="shared" si="103"/>
        <v>46241717.407407403</v>
      </c>
      <c r="F3273" s="71">
        <f t="shared" si="102"/>
        <v>30.073957731144251</v>
      </c>
      <c r="H3273" s="38">
        <v>46241717</v>
      </c>
    </row>
    <row r="3274" spans="2:8">
      <c r="B3274">
        <v>1537600</v>
      </c>
      <c r="D3274">
        <v>3272</v>
      </c>
      <c r="E3274" s="72">
        <f t="shared" si="103"/>
        <v>46270032.851851851</v>
      </c>
      <c r="F3274" s="71">
        <f t="shared" si="102"/>
        <v>30.092373082629976</v>
      </c>
      <c r="H3274" s="38">
        <v>46270032</v>
      </c>
    </row>
    <row r="3275" spans="2:8">
      <c r="B3275">
        <v>1537600</v>
      </c>
      <c r="D3275">
        <v>3273</v>
      </c>
      <c r="E3275" s="72">
        <f t="shared" si="103"/>
        <v>46298356.962962963</v>
      </c>
      <c r="F3275" s="71">
        <f t="shared" si="102"/>
        <v>30.110794070605465</v>
      </c>
      <c r="H3275" s="38">
        <v>46298356</v>
      </c>
    </row>
    <row r="3276" spans="2:8">
      <c r="B3276">
        <v>1537600</v>
      </c>
      <c r="D3276">
        <v>3274</v>
      </c>
      <c r="E3276" s="72">
        <f t="shared" si="103"/>
        <v>46326689.740740739</v>
      </c>
      <c r="F3276" s="71">
        <f t="shared" si="102"/>
        <v>30.129220695070721</v>
      </c>
      <c r="H3276" s="38">
        <v>46326689</v>
      </c>
    </row>
    <row r="3277" spans="2:8">
      <c r="B3277">
        <v>1537600</v>
      </c>
      <c r="D3277">
        <v>3275</v>
      </c>
      <c r="E3277" s="72">
        <f t="shared" si="103"/>
        <v>46355031.185185179</v>
      </c>
      <c r="F3277" s="71">
        <f t="shared" si="102"/>
        <v>30.147652956025741</v>
      </c>
      <c r="H3277" s="38">
        <v>46355031</v>
      </c>
    </row>
    <row r="3278" spans="2:8">
      <c r="B3278">
        <v>1537600</v>
      </c>
      <c r="D3278">
        <v>3276</v>
      </c>
      <c r="E3278" s="72">
        <f t="shared" si="103"/>
        <v>46383381.296296291</v>
      </c>
      <c r="F3278" s="71">
        <f t="shared" si="102"/>
        <v>30.166090853470532</v>
      </c>
      <c r="H3278" s="38">
        <v>46383381</v>
      </c>
    </row>
    <row r="3279" spans="2:8">
      <c r="B3279">
        <v>1537600</v>
      </c>
      <c r="D3279">
        <v>3277</v>
      </c>
      <c r="E3279" s="72">
        <f t="shared" si="103"/>
        <v>46411740.074074067</v>
      </c>
      <c r="F3279" s="71">
        <f t="shared" si="102"/>
        <v>30.18453438740509</v>
      </c>
      <c r="H3279" s="38">
        <v>46411740</v>
      </c>
    </row>
    <row r="3280" spans="2:8">
      <c r="B3280">
        <v>1537600</v>
      </c>
      <c r="D3280">
        <v>3278</v>
      </c>
      <c r="E3280" s="72">
        <f t="shared" si="103"/>
        <v>46440107.518518515</v>
      </c>
      <c r="F3280" s="71">
        <f t="shared" si="102"/>
        <v>30.20298355782942</v>
      </c>
      <c r="H3280" s="38">
        <v>46440107</v>
      </c>
    </row>
    <row r="3281" spans="2:8">
      <c r="B3281">
        <v>1537600</v>
      </c>
      <c r="D3281">
        <v>3279</v>
      </c>
      <c r="E3281" s="72">
        <f t="shared" si="103"/>
        <v>46468483.629629627</v>
      </c>
      <c r="F3281" s="71">
        <f t="shared" si="102"/>
        <v>30.221438364743513</v>
      </c>
      <c r="H3281" s="38">
        <v>46468483</v>
      </c>
    </row>
    <row r="3282" spans="2:8">
      <c r="B3282">
        <v>1537600</v>
      </c>
      <c r="D3282">
        <v>3280</v>
      </c>
      <c r="E3282" s="72">
        <f t="shared" si="103"/>
        <v>46496868.407407403</v>
      </c>
      <c r="F3282" s="71">
        <f t="shared" si="102"/>
        <v>30.239898808147373</v>
      </c>
      <c r="H3282" s="38">
        <v>46496868</v>
      </c>
    </row>
    <row r="3283" spans="2:8">
      <c r="B3283">
        <v>1537600</v>
      </c>
      <c r="D3283">
        <v>3281</v>
      </c>
      <c r="E3283" s="72">
        <f t="shared" si="103"/>
        <v>46525261.851851851</v>
      </c>
      <c r="F3283" s="71">
        <f t="shared" si="102"/>
        <v>30.258364888041005</v>
      </c>
      <c r="H3283" s="38">
        <v>46525261</v>
      </c>
    </row>
    <row r="3284" spans="2:8">
      <c r="B3284">
        <v>1537600</v>
      </c>
      <c r="D3284">
        <v>3282</v>
      </c>
      <c r="E3284" s="72">
        <f t="shared" si="103"/>
        <v>46553663.962962963</v>
      </c>
      <c r="F3284" s="71">
        <f t="shared" si="102"/>
        <v>30.276836604424403</v>
      </c>
      <c r="H3284" s="38">
        <v>46553663</v>
      </c>
    </row>
    <row r="3285" spans="2:8">
      <c r="B3285">
        <v>1537600</v>
      </c>
      <c r="D3285">
        <v>3283</v>
      </c>
      <c r="E3285" s="72">
        <f t="shared" si="103"/>
        <v>46582074.740740739</v>
      </c>
      <c r="F3285" s="71">
        <f t="shared" si="102"/>
        <v>30.295313957297566</v>
      </c>
      <c r="H3285" s="38">
        <v>46582074</v>
      </c>
    </row>
    <row r="3286" spans="2:8">
      <c r="B3286">
        <v>1537600</v>
      </c>
      <c r="D3286">
        <v>3284</v>
      </c>
      <c r="E3286" s="72">
        <f t="shared" si="103"/>
        <v>46610494.185185179</v>
      </c>
      <c r="F3286" s="71">
        <f t="shared" si="102"/>
        <v>30.313796946660496</v>
      </c>
      <c r="H3286" s="38">
        <v>46610494</v>
      </c>
    </row>
    <row r="3287" spans="2:8">
      <c r="B3287">
        <v>1537600</v>
      </c>
      <c r="D3287">
        <v>3285</v>
      </c>
      <c r="E3287" s="72">
        <f t="shared" si="103"/>
        <v>46638922.296296291</v>
      </c>
      <c r="F3287" s="71">
        <f t="shared" si="102"/>
        <v>30.332285572513197</v>
      </c>
      <c r="H3287" s="38">
        <v>46638922</v>
      </c>
    </row>
    <row r="3288" spans="2:8">
      <c r="B3288">
        <v>1537600</v>
      </c>
      <c r="D3288">
        <v>3286</v>
      </c>
      <c r="E3288" s="72">
        <f t="shared" si="103"/>
        <v>46667359.074074067</v>
      </c>
      <c r="F3288" s="71">
        <f t="shared" si="102"/>
        <v>30.350779834855661</v>
      </c>
      <c r="H3288" s="38">
        <v>46667359</v>
      </c>
    </row>
    <row r="3289" spans="2:8">
      <c r="B3289">
        <v>1537600</v>
      </c>
      <c r="D3289">
        <v>3287</v>
      </c>
      <c r="E3289" s="72">
        <f t="shared" si="103"/>
        <v>46695804.518518515</v>
      </c>
      <c r="F3289" s="71">
        <f t="shared" si="102"/>
        <v>30.3692797336879</v>
      </c>
      <c r="H3289" s="38">
        <v>46695804</v>
      </c>
    </row>
    <row r="3290" spans="2:8">
      <c r="B3290">
        <v>1537600</v>
      </c>
      <c r="D3290">
        <v>3288</v>
      </c>
      <c r="E3290" s="72">
        <f t="shared" si="103"/>
        <v>46724258.629629627</v>
      </c>
      <c r="F3290" s="71">
        <f t="shared" si="102"/>
        <v>30.387785269009903</v>
      </c>
      <c r="H3290" s="38">
        <v>46724258</v>
      </c>
    </row>
    <row r="3291" spans="2:8">
      <c r="B3291">
        <v>1537600</v>
      </c>
      <c r="D3291">
        <v>3289</v>
      </c>
      <c r="E3291" s="72">
        <f t="shared" si="103"/>
        <v>46752721.407407403</v>
      </c>
      <c r="F3291" s="71">
        <f t="shared" si="102"/>
        <v>30.406296440821674</v>
      </c>
      <c r="H3291" s="38">
        <v>46752721</v>
      </c>
    </row>
    <row r="3292" spans="2:8">
      <c r="B3292">
        <v>1537600</v>
      </c>
      <c r="D3292">
        <v>3290</v>
      </c>
      <c r="E3292" s="72">
        <f t="shared" si="103"/>
        <v>46781192.851851851</v>
      </c>
      <c r="F3292" s="71">
        <f t="shared" si="102"/>
        <v>30.424813249123211</v>
      </c>
      <c r="H3292" s="38">
        <v>46781192</v>
      </c>
    </row>
    <row r="3293" spans="2:8">
      <c r="B3293">
        <v>1537600</v>
      </c>
      <c r="D3293">
        <v>3291</v>
      </c>
      <c r="E3293" s="72">
        <f t="shared" si="103"/>
        <v>46809672.962962963</v>
      </c>
      <c r="F3293" s="71">
        <f t="shared" si="102"/>
        <v>30.443335693914516</v>
      </c>
      <c r="H3293" s="38">
        <v>46809672</v>
      </c>
    </row>
    <row r="3294" spans="2:8">
      <c r="B3294">
        <v>1537600</v>
      </c>
      <c r="D3294">
        <v>3292</v>
      </c>
      <c r="E3294" s="72">
        <f t="shared" si="103"/>
        <v>46838161.740740739</v>
      </c>
      <c r="F3294" s="71">
        <f t="shared" si="102"/>
        <v>30.461863775195589</v>
      </c>
      <c r="H3294" s="38">
        <v>46838161</v>
      </c>
    </row>
    <row r="3295" spans="2:8">
      <c r="B3295">
        <v>1537600</v>
      </c>
      <c r="D3295">
        <v>3293</v>
      </c>
      <c r="E3295" s="72">
        <f t="shared" si="103"/>
        <v>46866659.185185179</v>
      </c>
      <c r="F3295" s="71">
        <f t="shared" si="102"/>
        <v>30.480397492966429</v>
      </c>
      <c r="H3295" s="38">
        <v>46866659</v>
      </c>
    </row>
    <row r="3296" spans="2:8">
      <c r="B3296">
        <v>1537600</v>
      </c>
      <c r="D3296">
        <v>3294</v>
      </c>
      <c r="E3296" s="72">
        <f t="shared" si="103"/>
        <v>46895165.296296291</v>
      </c>
      <c r="F3296" s="71">
        <f t="shared" si="102"/>
        <v>30.498936847227036</v>
      </c>
      <c r="H3296" s="38">
        <v>46895165</v>
      </c>
    </row>
    <row r="3297" spans="2:8">
      <c r="B3297">
        <v>1537600</v>
      </c>
      <c r="D3297">
        <v>3295</v>
      </c>
      <c r="E3297" s="72">
        <f t="shared" si="103"/>
        <v>46923680.074074067</v>
      </c>
      <c r="F3297" s="71">
        <f t="shared" si="102"/>
        <v>30.51748183797741</v>
      </c>
      <c r="H3297" s="38">
        <v>46923680</v>
      </c>
    </row>
    <row r="3298" spans="2:8">
      <c r="B3298">
        <v>1537600</v>
      </c>
      <c r="D3298">
        <v>3296</v>
      </c>
      <c r="E3298" s="72">
        <f t="shared" si="103"/>
        <v>46952203.518518515</v>
      </c>
      <c r="F3298" s="71">
        <f t="shared" si="102"/>
        <v>30.536032465217556</v>
      </c>
      <c r="H3298" s="38">
        <v>46952203</v>
      </c>
    </row>
    <row r="3299" spans="2:8">
      <c r="B3299">
        <v>1537600</v>
      </c>
      <c r="D3299">
        <v>3297</v>
      </c>
      <c r="E3299" s="72">
        <f t="shared" si="103"/>
        <v>46980735.629629627</v>
      </c>
      <c r="F3299" s="71">
        <f t="shared" si="102"/>
        <v>30.554588728947468</v>
      </c>
      <c r="H3299" s="38">
        <v>46980735</v>
      </c>
    </row>
    <row r="3300" spans="2:8">
      <c r="B3300">
        <v>1537600</v>
      </c>
      <c r="D3300">
        <v>3298</v>
      </c>
      <c r="E3300" s="72">
        <f t="shared" si="103"/>
        <v>47009276.407407403</v>
      </c>
      <c r="F3300" s="71">
        <f t="shared" si="102"/>
        <v>30.573150629167145</v>
      </c>
      <c r="H3300" s="38">
        <v>47009276</v>
      </c>
    </row>
    <row r="3301" spans="2:8">
      <c r="B3301">
        <v>1537600</v>
      </c>
      <c r="D3301">
        <v>3299</v>
      </c>
      <c r="E3301" s="72">
        <f t="shared" si="103"/>
        <v>47037825.851851851</v>
      </c>
      <c r="F3301" s="71">
        <f t="shared" si="102"/>
        <v>30.591718165876593</v>
      </c>
      <c r="H3301" s="38">
        <v>47037825</v>
      </c>
    </row>
    <row r="3302" spans="2:8">
      <c r="B3302">
        <v>1537600</v>
      </c>
      <c r="D3302">
        <v>3300</v>
      </c>
      <c r="E3302" s="72">
        <f t="shared" si="103"/>
        <v>47066383.962962963</v>
      </c>
      <c r="F3302" s="71">
        <f t="shared" si="102"/>
        <v>30.610291339075808</v>
      </c>
      <c r="G3302" s="67"/>
      <c r="H3302" s="38">
        <v>47066383</v>
      </c>
    </row>
    <row r="3303" spans="2:8">
      <c r="B3303">
        <v>1537600</v>
      </c>
      <c r="D3303">
        <v>3301</v>
      </c>
      <c r="E3303" s="72">
        <f t="shared" si="103"/>
        <v>47094950.740740739</v>
      </c>
      <c r="F3303" s="71">
        <f t="shared" si="102"/>
        <v>30.62887014876479</v>
      </c>
      <c r="H3303" s="38">
        <v>47094950</v>
      </c>
    </row>
    <row r="3304" spans="2:8">
      <c r="B3304">
        <v>1537600</v>
      </c>
      <c r="D3304">
        <v>3302</v>
      </c>
      <c r="E3304" s="72">
        <f t="shared" si="103"/>
        <v>47123526.185185179</v>
      </c>
      <c r="F3304" s="71">
        <f t="shared" si="102"/>
        <v>30.647454594943536</v>
      </c>
      <c r="H3304" s="38">
        <v>47123526</v>
      </c>
    </row>
    <row r="3305" spans="2:8">
      <c r="B3305">
        <v>1537600</v>
      </c>
      <c r="D3305">
        <v>3303</v>
      </c>
      <c r="E3305" s="72">
        <f t="shared" si="103"/>
        <v>47152110.296296291</v>
      </c>
      <c r="F3305" s="71">
        <f t="shared" si="102"/>
        <v>30.666044677612053</v>
      </c>
      <c r="H3305" s="38">
        <v>47152110</v>
      </c>
    </row>
    <row r="3306" spans="2:8">
      <c r="B3306">
        <v>1537600</v>
      </c>
      <c r="D3306">
        <v>3304</v>
      </c>
      <c r="E3306" s="72">
        <f t="shared" si="103"/>
        <v>47180703.074074067</v>
      </c>
      <c r="F3306" s="71">
        <f t="shared" si="102"/>
        <v>30.684640396770334</v>
      </c>
      <c r="H3306" s="38">
        <v>47180703</v>
      </c>
    </row>
    <row r="3307" spans="2:8">
      <c r="B3307">
        <v>1537600</v>
      </c>
      <c r="D3307">
        <v>3305</v>
      </c>
      <c r="E3307" s="72">
        <f t="shared" si="103"/>
        <v>47209304.518518515</v>
      </c>
      <c r="F3307" s="71">
        <f t="shared" si="102"/>
        <v>30.703241752418389</v>
      </c>
      <c r="H3307" s="38">
        <v>47209304</v>
      </c>
    </row>
    <row r="3308" spans="2:8">
      <c r="B3308">
        <v>1537600</v>
      </c>
      <c r="D3308">
        <v>3306</v>
      </c>
      <c r="E3308" s="72">
        <f t="shared" si="103"/>
        <v>47237914.629629627</v>
      </c>
      <c r="F3308" s="71">
        <f t="shared" si="102"/>
        <v>30.721848744556208</v>
      </c>
      <c r="H3308" s="38">
        <v>47237914</v>
      </c>
    </row>
    <row r="3309" spans="2:8">
      <c r="B3309">
        <v>1537600</v>
      </c>
      <c r="D3309">
        <v>3307</v>
      </c>
      <c r="E3309" s="72">
        <f t="shared" si="103"/>
        <v>47266533.407407403</v>
      </c>
      <c r="F3309" s="71">
        <f t="shared" si="102"/>
        <v>30.740461373183795</v>
      </c>
      <c r="H3309" s="38">
        <v>47266533</v>
      </c>
    </row>
    <row r="3310" spans="2:8">
      <c r="B3310">
        <v>1537600</v>
      </c>
      <c r="D3310">
        <v>3308</v>
      </c>
      <c r="E3310" s="72">
        <f t="shared" si="103"/>
        <v>47295160.851851851</v>
      </c>
      <c r="F3310" s="71">
        <f t="shared" si="102"/>
        <v>30.759079638301152</v>
      </c>
      <c r="H3310" s="38">
        <v>47295160</v>
      </c>
    </row>
    <row r="3311" spans="2:8">
      <c r="B3311">
        <v>1537600</v>
      </c>
      <c r="D3311">
        <v>3309</v>
      </c>
      <c r="E3311" s="72">
        <f t="shared" si="103"/>
        <v>47323796.962962963</v>
      </c>
      <c r="F3311" s="71">
        <f t="shared" si="102"/>
        <v>30.777703539908273</v>
      </c>
      <c r="H3311" s="38">
        <v>47323796</v>
      </c>
    </row>
    <row r="3312" spans="2:8">
      <c r="B3312">
        <v>1537600</v>
      </c>
      <c r="D3312">
        <v>3310</v>
      </c>
      <c r="E3312" s="72">
        <f t="shared" si="103"/>
        <v>47352441.740740739</v>
      </c>
      <c r="F3312" s="71">
        <f t="shared" si="102"/>
        <v>30.796333078005162</v>
      </c>
      <c r="H3312" s="38">
        <v>47352441</v>
      </c>
    </row>
    <row r="3313" spans="2:8">
      <c r="B3313">
        <v>1537600</v>
      </c>
      <c r="D3313">
        <v>3311</v>
      </c>
      <c r="E3313" s="72">
        <f t="shared" si="103"/>
        <v>47381095.185185179</v>
      </c>
      <c r="F3313" s="71">
        <f t="shared" si="102"/>
        <v>30.814968252591818</v>
      </c>
      <c r="H3313" s="38">
        <v>47381095</v>
      </c>
    </row>
    <row r="3314" spans="2:8">
      <c r="B3314">
        <v>1537600</v>
      </c>
      <c r="D3314">
        <v>3312</v>
      </c>
      <c r="E3314" s="72">
        <f t="shared" si="103"/>
        <v>47409757.296296291</v>
      </c>
      <c r="F3314" s="71">
        <f t="shared" si="102"/>
        <v>30.833609063668245</v>
      </c>
      <c r="H3314" s="38">
        <v>47409757</v>
      </c>
    </row>
    <row r="3315" spans="2:8">
      <c r="B3315">
        <v>1537600</v>
      </c>
      <c r="D3315">
        <v>3313</v>
      </c>
      <c r="E3315" s="72">
        <f t="shared" si="103"/>
        <v>47438428.074074067</v>
      </c>
      <c r="F3315" s="71">
        <f t="shared" si="102"/>
        <v>30.852255511234436</v>
      </c>
      <c r="H3315" s="38">
        <v>47438428</v>
      </c>
    </row>
    <row r="3316" spans="2:8">
      <c r="B3316">
        <v>1537600</v>
      </c>
      <c r="D3316">
        <v>3314</v>
      </c>
      <c r="E3316" s="72">
        <f t="shared" si="103"/>
        <v>47467107.518518515</v>
      </c>
      <c r="F3316" s="71">
        <f t="shared" si="102"/>
        <v>30.870907595290397</v>
      </c>
      <c r="H3316" s="38">
        <v>47467107</v>
      </c>
    </row>
    <row r="3317" spans="2:8">
      <c r="B3317">
        <v>1537600</v>
      </c>
      <c r="D3317">
        <v>3315</v>
      </c>
      <c r="E3317" s="72">
        <f t="shared" si="103"/>
        <v>47495795.629629627</v>
      </c>
      <c r="F3317" s="71">
        <f t="shared" si="102"/>
        <v>30.889565315836126</v>
      </c>
      <c r="H3317" s="38">
        <v>47495795</v>
      </c>
    </row>
    <row r="3318" spans="2:8">
      <c r="B3318">
        <v>1537600</v>
      </c>
      <c r="D3318">
        <v>3316</v>
      </c>
      <c r="E3318" s="72">
        <f t="shared" si="103"/>
        <v>47524492.407407403</v>
      </c>
      <c r="F3318" s="71">
        <f t="shared" si="102"/>
        <v>30.908228672871619</v>
      </c>
      <c r="H3318" s="38">
        <v>47524492</v>
      </c>
    </row>
    <row r="3319" spans="2:8">
      <c r="B3319">
        <v>1537600</v>
      </c>
      <c r="D3319">
        <v>3317</v>
      </c>
      <c r="E3319" s="72">
        <f t="shared" si="103"/>
        <v>47553197.851851851</v>
      </c>
      <c r="F3319" s="71">
        <f t="shared" si="102"/>
        <v>30.926897666396886</v>
      </c>
      <c r="H3319" s="38">
        <v>47553197</v>
      </c>
    </row>
    <row r="3320" spans="2:8">
      <c r="B3320">
        <v>1537600</v>
      </c>
      <c r="D3320">
        <v>3318</v>
      </c>
      <c r="E3320" s="72">
        <f t="shared" si="103"/>
        <v>47581911.962962963</v>
      </c>
      <c r="F3320" s="71">
        <f t="shared" si="102"/>
        <v>30.945572296411918</v>
      </c>
      <c r="H3320" s="38">
        <v>47581911</v>
      </c>
    </row>
    <row r="3321" spans="2:8">
      <c r="B3321">
        <v>1537600</v>
      </c>
      <c r="D3321">
        <v>3319</v>
      </c>
      <c r="E3321" s="72">
        <f t="shared" si="103"/>
        <v>47610634.740740739</v>
      </c>
      <c r="F3321" s="71">
        <f t="shared" si="102"/>
        <v>30.964252562916712</v>
      </c>
      <c r="H3321" s="38">
        <v>47610634</v>
      </c>
    </row>
    <row r="3322" spans="2:8">
      <c r="B3322">
        <v>1537600</v>
      </c>
      <c r="D3322">
        <v>3320</v>
      </c>
      <c r="E3322" s="72">
        <f t="shared" si="103"/>
        <v>47639366.185185179</v>
      </c>
      <c r="F3322" s="71">
        <f t="shared" si="102"/>
        <v>30.982938465911278</v>
      </c>
      <c r="H3322" s="38">
        <v>47639366</v>
      </c>
    </row>
    <row r="3323" spans="2:8">
      <c r="B3323">
        <v>1537600</v>
      </c>
      <c r="D3323">
        <v>3321</v>
      </c>
      <c r="E3323" s="72">
        <f t="shared" si="103"/>
        <v>47668106.296296291</v>
      </c>
      <c r="F3323" s="71">
        <f t="shared" si="102"/>
        <v>31.001630005395612</v>
      </c>
      <c r="H3323" s="38">
        <v>47668106</v>
      </c>
    </row>
    <row r="3324" spans="2:8">
      <c r="B3324">
        <v>1537600</v>
      </c>
      <c r="D3324">
        <v>3322</v>
      </c>
      <c r="E3324" s="72">
        <f t="shared" si="103"/>
        <v>47696855.074074067</v>
      </c>
      <c r="F3324" s="71">
        <f t="shared" si="102"/>
        <v>31.020327181369712</v>
      </c>
      <c r="H3324" s="38">
        <v>47696855</v>
      </c>
    </row>
    <row r="3325" spans="2:8">
      <c r="B3325">
        <v>1537600</v>
      </c>
      <c r="D3325">
        <v>3323</v>
      </c>
      <c r="E3325" s="72">
        <f t="shared" si="103"/>
        <v>47725612.518518515</v>
      </c>
      <c r="F3325" s="71">
        <f t="shared" si="102"/>
        <v>31.03902999383358</v>
      </c>
      <c r="H3325" s="38">
        <v>47725612</v>
      </c>
    </row>
    <row r="3326" spans="2:8">
      <c r="B3326">
        <v>1537600</v>
      </c>
      <c r="D3326">
        <v>3324</v>
      </c>
      <c r="E3326" s="72">
        <f t="shared" si="103"/>
        <v>47754378.629629627</v>
      </c>
      <c r="F3326" s="71">
        <f t="shared" si="102"/>
        <v>31.057738442787219</v>
      </c>
      <c r="H3326" s="38">
        <v>47754378</v>
      </c>
    </row>
    <row r="3327" spans="2:8">
      <c r="B3327">
        <v>1537600</v>
      </c>
      <c r="D3327">
        <v>3325</v>
      </c>
      <c r="E3327" s="72">
        <f t="shared" si="103"/>
        <v>47783153.407407403</v>
      </c>
      <c r="F3327" s="71">
        <f t="shared" si="102"/>
        <v>31.076452528230622</v>
      </c>
      <c r="H3327" s="38">
        <v>47783153</v>
      </c>
    </row>
    <row r="3328" spans="2:8">
      <c r="B3328">
        <v>1537600</v>
      </c>
      <c r="D3328">
        <v>3326</v>
      </c>
      <c r="E3328" s="72">
        <f t="shared" si="103"/>
        <v>47811936.851851851</v>
      </c>
      <c r="F3328" s="71">
        <f t="shared" si="102"/>
        <v>31.095172250163795</v>
      </c>
      <c r="H3328" s="38">
        <v>47811936</v>
      </c>
    </row>
    <row r="3329" spans="2:8">
      <c r="B3329">
        <v>1537600</v>
      </c>
      <c r="D3329">
        <v>3327</v>
      </c>
      <c r="E3329" s="72">
        <f t="shared" si="103"/>
        <v>47840728.962962963</v>
      </c>
      <c r="F3329" s="71">
        <f t="shared" si="102"/>
        <v>31.113897608586733</v>
      </c>
      <c r="H3329" s="38">
        <v>47840728</v>
      </c>
    </row>
    <row r="3330" spans="2:8">
      <c r="B3330">
        <v>1537600</v>
      </c>
      <c r="D3330">
        <v>3328</v>
      </c>
      <c r="E3330" s="72">
        <f t="shared" si="103"/>
        <v>47869529.740740739</v>
      </c>
      <c r="F3330" s="71">
        <f t="shared" si="102"/>
        <v>31.132628603499441</v>
      </c>
      <c r="H3330" s="38">
        <v>47869529</v>
      </c>
    </row>
    <row r="3331" spans="2:8">
      <c r="B3331">
        <v>1537600</v>
      </c>
      <c r="D3331">
        <v>3329</v>
      </c>
      <c r="E3331" s="72">
        <f t="shared" si="103"/>
        <v>47898339.185185179</v>
      </c>
      <c r="F3331" s="71">
        <f t="shared" ref="F3331:F3394" si="104">E3331/B3330</f>
        <v>31.151365234901913</v>
      </c>
      <c r="H3331" s="38">
        <v>47898339</v>
      </c>
    </row>
    <row r="3332" spans="2:8">
      <c r="B3332">
        <v>1537600</v>
      </c>
      <c r="D3332">
        <v>3330</v>
      </c>
      <c r="E3332" s="72">
        <f t="shared" ref="E3332:E3395" si="105">40+(D3331*D3331)+(E3331/1.3)</f>
        <v>47927157.296296291</v>
      </c>
      <c r="F3332" s="71">
        <f t="shared" si="104"/>
        <v>31.170107502794153</v>
      </c>
      <c r="H3332" s="38">
        <v>47927157</v>
      </c>
    </row>
    <row r="3333" spans="2:8">
      <c r="B3333">
        <v>1537600</v>
      </c>
      <c r="D3333">
        <v>3331</v>
      </c>
      <c r="E3333" s="72">
        <f t="shared" si="105"/>
        <v>47955984.074074067</v>
      </c>
      <c r="F3333" s="71">
        <f t="shared" si="104"/>
        <v>31.188855407176163</v>
      </c>
      <c r="H3333" s="38">
        <v>47955984</v>
      </c>
    </row>
    <row r="3334" spans="2:8">
      <c r="B3334">
        <v>1537600</v>
      </c>
      <c r="D3334">
        <v>3332</v>
      </c>
      <c r="E3334" s="72">
        <f t="shared" si="105"/>
        <v>47984819.518518515</v>
      </c>
      <c r="F3334" s="71">
        <f t="shared" si="104"/>
        <v>31.207608948047941</v>
      </c>
      <c r="H3334" s="38">
        <v>47984819</v>
      </c>
    </row>
    <row r="3335" spans="2:8">
      <c r="B3335">
        <v>1537600</v>
      </c>
      <c r="D3335">
        <v>3333</v>
      </c>
      <c r="E3335" s="72">
        <f t="shared" si="105"/>
        <v>48013663.629629627</v>
      </c>
      <c r="F3335" s="71">
        <f t="shared" si="104"/>
        <v>31.226368125409486</v>
      </c>
      <c r="H3335" s="38">
        <v>48013663</v>
      </c>
    </row>
    <row r="3336" spans="2:8">
      <c r="B3336">
        <v>1537600</v>
      </c>
      <c r="D3336">
        <v>3334</v>
      </c>
      <c r="E3336" s="72">
        <f t="shared" si="105"/>
        <v>48042516.407407403</v>
      </c>
      <c r="F3336" s="71">
        <f t="shared" si="104"/>
        <v>31.245132939260799</v>
      </c>
      <c r="H3336" s="38">
        <v>48042516</v>
      </c>
    </row>
    <row r="3337" spans="2:8">
      <c r="B3337">
        <v>1537600</v>
      </c>
      <c r="D3337">
        <v>3335</v>
      </c>
      <c r="E3337" s="72">
        <f t="shared" si="105"/>
        <v>48071377.851851851</v>
      </c>
      <c r="F3337" s="71">
        <f t="shared" si="104"/>
        <v>31.263903389601879</v>
      </c>
      <c r="H3337" s="38">
        <v>48071377</v>
      </c>
    </row>
    <row r="3338" spans="2:8">
      <c r="B3338">
        <v>1537600</v>
      </c>
      <c r="D3338">
        <v>3336</v>
      </c>
      <c r="E3338" s="72">
        <f t="shared" si="105"/>
        <v>48100247.962962963</v>
      </c>
      <c r="F3338" s="71">
        <f t="shared" si="104"/>
        <v>31.28267947643273</v>
      </c>
      <c r="H3338" s="38">
        <v>48100247</v>
      </c>
    </row>
    <row r="3339" spans="2:8">
      <c r="B3339">
        <v>1537600</v>
      </c>
      <c r="D3339">
        <v>3337</v>
      </c>
      <c r="E3339" s="72">
        <f t="shared" si="105"/>
        <v>48129126.740740739</v>
      </c>
      <c r="F3339" s="71">
        <f t="shared" si="104"/>
        <v>31.301461199753341</v>
      </c>
      <c r="H3339" s="38">
        <v>48129126</v>
      </c>
    </row>
    <row r="3340" spans="2:8">
      <c r="B3340">
        <v>1537600</v>
      </c>
      <c r="D3340">
        <v>3338</v>
      </c>
      <c r="E3340" s="72">
        <f t="shared" si="105"/>
        <v>48158014.185185179</v>
      </c>
      <c r="F3340" s="71">
        <f t="shared" si="104"/>
        <v>31.320248559563723</v>
      </c>
      <c r="H3340" s="38">
        <v>48158014</v>
      </c>
    </row>
    <row r="3341" spans="2:8">
      <c r="B3341">
        <v>1537600</v>
      </c>
      <c r="D3341">
        <v>3339</v>
      </c>
      <c r="E3341" s="72">
        <f t="shared" si="105"/>
        <v>48186910.296296291</v>
      </c>
      <c r="F3341" s="71">
        <f t="shared" si="104"/>
        <v>31.339041555863872</v>
      </c>
      <c r="H3341" s="38">
        <v>48186910</v>
      </c>
    </row>
    <row r="3342" spans="2:8">
      <c r="B3342">
        <v>1537600</v>
      </c>
      <c r="D3342">
        <v>3340</v>
      </c>
      <c r="E3342" s="72">
        <f t="shared" si="105"/>
        <v>48215815.074074067</v>
      </c>
      <c r="F3342" s="71">
        <f t="shared" si="104"/>
        <v>31.357840188653789</v>
      </c>
      <c r="G3342" s="67"/>
      <c r="H3342" s="38">
        <v>48215815</v>
      </c>
    </row>
    <row r="3343" spans="2:8">
      <c r="B3343">
        <v>1537600</v>
      </c>
      <c r="D3343">
        <v>3341</v>
      </c>
      <c r="E3343" s="72">
        <f t="shared" si="105"/>
        <v>48244728.518518515</v>
      </c>
      <c r="F3343" s="71">
        <f t="shared" si="104"/>
        <v>31.376644457933477</v>
      </c>
      <c r="H3343" s="38">
        <v>48244728</v>
      </c>
    </row>
    <row r="3344" spans="2:8">
      <c r="B3344">
        <v>1537600</v>
      </c>
      <c r="D3344">
        <v>3342</v>
      </c>
      <c r="E3344" s="72">
        <f t="shared" si="105"/>
        <v>48273650.629629627</v>
      </c>
      <c r="F3344" s="71">
        <f t="shared" si="104"/>
        <v>31.395454363702932</v>
      </c>
      <c r="H3344" s="38">
        <v>48273650</v>
      </c>
    </row>
    <row r="3345" spans="2:8">
      <c r="B3345">
        <v>1537600</v>
      </c>
      <c r="D3345">
        <v>3343</v>
      </c>
      <c r="E3345" s="72">
        <f t="shared" si="105"/>
        <v>48302581.407407403</v>
      </c>
      <c r="F3345" s="71">
        <f t="shared" si="104"/>
        <v>31.414269905962151</v>
      </c>
      <c r="H3345" s="38">
        <v>48302581</v>
      </c>
    </row>
    <row r="3346" spans="2:8">
      <c r="B3346">
        <v>1537600</v>
      </c>
      <c r="D3346">
        <v>3344</v>
      </c>
      <c r="E3346" s="72">
        <f t="shared" si="105"/>
        <v>48331520.851851851</v>
      </c>
      <c r="F3346" s="71">
        <f t="shared" si="104"/>
        <v>31.43309108471114</v>
      </c>
      <c r="H3346" s="38">
        <v>48331520</v>
      </c>
    </row>
    <row r="3347" spans="2:8">
      <c r="B3347">
        <v>1537600</v>
      </c>
      <c r="D3347">
        <v>3345</v>
      </c>
      <c r="E3347" s="72">
        <f t="shared" si="105"/>
        <v>48360468.962962963</v>
      </c>
      <c r="F3347" s="71">
        <f t="shared" si="104"/>
        <v>31.451917899949898</v>
      </c>
      <c r="H3347" s="38">
        <v>48360468</v>
      </c>
    </row>
    <row r="3348" spans="2:8">
      <c r="B3348">
        <v>1537600</v>
      </c>
      <c r="D3348">
        <v>3346</v>
      </c>
      <c r="E3348" s="72">
        <f t="shared" si="105"/>
        <v>48389425.740740739</v>
      </c>
      <c r="F3348" s="71">
        <f t="shared" si="104"/>
        <v>31.470750351678419</v>
      </c>
      <c r="H3348" s="38">
        <v>48389425</v>
      </c>
    </row>
    <row r="3349" spans="2:8">
      <c r="B3349">
        <v>1537600</v>
      </c>
      <c r="D3349">
        <v>3347</v>
      </c>
      <c r="E3349" s="72">
        <f t="shared" si="105"/>
        <v>48418391.185185179</v>
      </c>
      <c r="F3349" s="71">
        <f t="shared" si="104"/>
        <v>31.489588439896707</v>
      </c>
      <c r="H3349" s="38">
        <v>48418391</v>
      </c>
    </row>
    <row r="3350" spans="2:8">
      <c r="B3350">
        <v>1537600</v>
      </c>
      <c r="D3350">
        <v>3348</v>
      </c>
      <c r="E3350" s="72">
        <f t="shared" si="105"/>
        <v>48447365.296296291</v>
      </c>
      <c r="F3350" s="71">
        <f t="shared" si="104"/>
        <v>31.508432164604766</v>
      </c>
      <c r="H3350" s="38">
        <v>48447365</v>
      </c>
    </row>
    <row r="3351" spans="2:8">
      <c r="B3351">
        <v>1537600</v>
      </c>
      <c r="D3351">
        <v>3349</v>
      </c>
      <c r="E3351" s="72">
        <f t="shared" si="105"/>
        <v>48476348.074074067</v>
      </c>
      <c r="F3351" s="71">
        <f t="shared" si="104"/>
        <v>31.527281525802593</v>
      </c>
      <c r="H3351" s="38">
        <v>48476348</v>
      </c>
    </row>
    <row r="3352" spans="2:8">
      <c r="B3352">
        <v>1537600</v>
      </c>
      <c r="D3352">
        <v>3350</v>
      </c>
      <c r="E3352" s="72">
        <f t="shared" si="105"/>
        <v>48505339.518518515</v>
      </c>
      <c r="F3352" s="71">
        <f t="shared" si="104"/>
        <v>31.54613652349019</v>
      </c>
      <c r="H3352" s="38">
        <v>48505339</v>
      </c>
    </row>
    <row r="3353" spans="2:8">
      <c r="B3353">
        <v>1537600</v>
      </c>
      <c r="D3353">
        <v>3351</v>
      </c>
      <c r="E3353" s="72">
        <f t="shared" si="105"/>
        <v>48534339.629629627</v>
      </c>
      <c r="F3353" s="71">
        <f t="shared" si="104"/>
        <v>31.564997157667552</v>
      </c>
      <c r="H3353" s="38">
        <v>48534339</v>
      </c>
    </row>
    <row r="3354" spans="2:8">
      <c r="B3354">
        <v>1537600</v>
      </c>
      <c r="D3354">
        <v>3352</v>
      </c>
      <c r="E3354" s="72">
        <f t="shared" si="105"/>
        <v>48563348.407407403</v>
      </c>
      <c r="F3354" s="71">
        <f t="shared" si="104"/>
        <v>31.583863428334681</v>
      </c>
      <c r="H3354" s="38">
        <v>48563348</v>
      </c>
    </row>
    <row r="3355" spans="2:8">
      <c r="B3355">
        <v>1537600</v>
      </c>
      <c r="D3355">
        <v>3353</v>
      </c>
      <c r="E3355" s="72">
        <f t="shared" si="105"/>
        <v>48592365.851851851</v>
      </c>
      <c r="F3355" s="71">
        <f t="shared" si="104"/>
        <v>31.602735335491577</v>
      </c>
      <c r="H3355" s="38">
        <v>48592365</v>
      </c>
    </row>
    <row r="3356" spans="2:8">
      <c r="B3356">
        <v>1537600</v>
      </c>
      <c r="D3356">
        <v>3354</v>
      </c>
      <c r="E3356" s="72">
        <f t="shared" si="105"/>
        <v>48621391.962962963</v>
      </c>
      <c r="F3356" s="71">
        <f t="shared" si="104"/>
        <v>31.621612879138244</v>
      </c>
      <c r="H3356" s="38">
        <v>48621391</v>
      </c>
    </row>
    <row r="3357" spans="2:8">
      <c r="B3357">
        <v>1537600</v>
      </c>
      <c r="D3357">
        <v>3355</v>
      </c>
      <c r="E3357" s="72">
        <f t="shared" si="105"/>
        <v>48650426.740740739</v>
      </c>
      <c r="F3357" s="71">
        <f t="shared" si="104"/>
        <v>31.640496059274675</v>
      </c>
      <c r="H3357" s="38">
        <v>48650426</v>
      </c>
    </row>
    <row r="3358" spans="2:8">
      <c r="B3358">
        <v>1537600</v>
      </c>
      <c r="D3358">
        <v>3356</v>
      </c>
      <c r="E3358" s="72">
        <f t="shared" si="105"/>
        <v>48679470.185185179</v>
      </c>
      <c r="F3358" s="71">
        <f t="shared" si="104"/>
        <v>31.659384875900869</v>
      </c>
      <c r="H3358" s="38">
        <v>48679470</v>
      </c>
    </row>
    <row r="3359" spans="2:8">
      <c r="B3359">
        <v>1537600</v>
      </c>
      <c r="D3359">
        <v>3357</v>
      </c>
      <c r="E3359" s="72">
        <f t="shared" si="105"/>
        <v>48708522.296296291</v>
      </c>
      <c r="F3359" s="71">
        <f t="shared" si="104"/>
        <v>31.678279329016839</v>
      </c>
      <c r="H3359" s="38">
        <v>48708522</v>
      </c>
    </row>
    <row r="3360" spans="2:8">
      <c r="B3360">
        <v>1537600</v>
      </c>
      <c r="D3360">
        <v>3358</v>
      </c>
      <c r="E3360" s="72">
        <f t="shared" si="105"/>
        <v>48737583.074074067</v>
      </c>
      <c r="F3360" s="71">
        <f t="shared" si="104"/>
        <v>31.697179418622571</v>
      </c>
      <c r="H3360" s="38">
        <v>48737583</v>
      </c>
    </row>
    <row r="3361" spans="2:8">
      <c r="B3361">
        <v>1537600</v>
      </c>
      <c r="D3361">
        <v>3359</v>
      </c>
      <c r="E3361" s="72">
        <f t="shared" si="105"/>
        <v>48766652.518518515</v>
      </c>
      <c r="F3361" s="71">
        <f t="shared" si="104"/>
        <v>31.716085144718075</v>
      </c>
      <c r="H3361" s="38">
        <v>48766652</v>
      </c>
    </row>
    <row r="3362" spans="2:8">
      <c r="B3362">
        <v>1537600</v>
      </c>
      <c r="D3362">
        <v>3360</v>
      </c>
      <c r="E3362" s="72">
        <f t="shared" si="105"/>
        <v>48795730.629629627</v>
      </c>
      <c r="F3362" s="71">
        <f t="shared" si="104"/>
        <v>31.734996507303347</v>
      </c>
      <c r="H3362" s="38">
        <v>48795730</v>
      </c>
    </row>
    <row r="3363" spans="2:8">
      <c r="B3363">
        <v>1537600</v>
      </c>
      <c r="D3363">
        <v>3361</v>
      </c>
      <c r="E3363" s="72">
        <f t="shared" si="105"/>
        <v>48824817.407407403</v>
      </c>
      <c r="F3363" s="71">
        <f t="shared" si="104"/>
        <v>31.753913506378385</v>
      </c>
      <c r="H3363" s="38">
        <v>48824817</v>
      </c>
    </row>
    <row r="3364" spans="2:8">
      <c r="B3364">
        <v>1537600</v>
      </c>
      <c r="D3364">
        <v>3362</v>
      </c>
      <c r="E3364" s="72">
        <f t="shared" si="105"/>
        <v>48853912.851851851</v>
      </c>
      <c r="F3364" s="71">
        <f t="shared" si="104"/>
        <v>31.772836141943191</v>
      </c>
      <c r="H3364" s="38">
        <v>48853912</v>
      </c>
    </row>
    <row r="3365" spans="2:8">
      <c r="B3365">
        <v>1537600</v>
      </c>
      <c r="D3365">
        <v>3363</v>
      </c>
      <c r="E3365" s="72">
        <f t="shared" si="105"/>
        <v>48883016.962962963</v>
      </c>
      <c r="F3365" s="71">
        <f t="shared" si="104"/>
        <v>31.791764413997765</v>
      </c>
      <c r="H3365" s="38">
        <v>48883016</v>
      </c>
    </row>
    <row r="3366" spans="2:8">
      <c r="B3366">
        <v>1537600</v>
      </c>
      <c r="D3366">
        <v>3364</v>
      </c>
      <c r="E3366" s="72">
        <f t="shared" si="105"/>
        <v>48912129.740740739</v>
      </c>
      <c r="F3366" s="71">
        <f t="shared" si="104"/>
        <v>31.810698322542105</v>
      </c>
      <c r="H3366" s="38">
        <v>48912129</v>
      </c>
    </row>
    <row r="3367" spans="2:8">
      <c r="B3367">
        <v>1537600</v>
      </c>
      <c r="D3367">
        <v>3365</v>
      </c>
      <c r="E3367" s="72">
        <f t="shared" si="105"/>
        <v>48941251.185185179</v>
      </c>
      <c r="F3367" s="71">
        <f t="shared" si="104"/>
        <v>31.82963786757621</v>
      </c>
      <c r="H3367" s="38">
        <v>48941251</v>
      </c>
    </row>
    <row r="3368" spans="2:8">
      <c r="B3368">
        <v>1537600</v>
      </c>
      <c r="D3368">
        <v>3366</v>
      </c>
      <c r="E3368" s="72">
        <f t="shared" si="105"/>
        <v>48970381.296296291</v>
      </c>
      <c r="F3368" s="71">
        <f t="shared" si="104"/>
        <v>31.848583049100085</v>
      </c>
      <c r="H3368" s="38">
        <v>48970381</v>
      </c>
    </row>
    <row r="3369" spans="2:8">
      <c r="B3369">
        <v>1537600</v>
      </c>
      <c r="D3369">
        <v>3367</v>
      </c>
      <c r="E3369" s="72">
        <f t="shared" si="105"/>
        <v>48999520.074074067</v>
      </c>
      <c r="F3369" s="71">
        <f t="shared" si="104"/>
        <v>31.867533867113728</v>
      </c>
      <c r="H3369" s="38">
        <v>48999520</v>
      </c>
    </row>
    <row r="3370" spans="2:8">
      <c r="B3370">
        <v>1537600</v>
      </c>
      <c r="D3370">
        <v>3368</v>
      </c>
      <c r="E3370" s="72">
        <f t="shared" si="105"/>
        <v>49028667.518518515</v>
      </c>
      <c r="F3370" s="71">
        <f t="shared" si="104"/>
        <v>31.886490321617142</v>
      </c>
      <c r="H3370" s="38">
        <v>49028667</v>
      </c>
    </row>
    <row r="3371" spans="2:8">
      <c r="B3371">
        <v>1537600</v>
      </c>
      <c r="D3371">
        <v>3369</v>
      </c>
      <c r="E3371" s="72">
        <f t="shared" si="105"/>
        <v>49057823.629629627</v>
      </c>
      <c r="F3371" s="71">
        <f t="shared" si="104"/>
        <v>31.90545241261032</v>
      </c>
      <c r="H3371" s="38">
        <v>49057823</v>
      </c>
    </row>
    <row r="3372" spans="2:8">
      <c r="B3372">
        <v>1537600</v>
      </c>
      <c r="D3372">
        <v>3370</v>
      </c>
      <c r="E3372" s="72">
        <f t="shared" si="105"/>
        <v>49086988.407407403</v>
      </c>
      <c r="F3372" s="71">
        <f t="shared" si="104"/>
        <v>31.924420140093265</v>
      </c>
      <c r="H3372" s="38">
        <v>49086988</v>
      </c>
    </row>
    <row r="3373" spans="2:8">
      <c r="B3373">
        <v>1537600</v>
      </c>
      <c r="D3373">
        <v>3371</v>
      </c>
      <c r="E3373" s="72">
        <f t="shared" si="105"/>
        <v>49116161.851851851</v>
      </c>
      <c r="F3373" s="71">
        <f t="shared" si="104"/>
        <v>31.94339350406598</v>
      </c>
      <c r="H3373" s="38">
        <v>49116161</v>
      </c>
    </row>
    <row r="3374" spans="2:8">
      <c r="B3374">
        <v>1537600</v>
      </c>
      <c r="D3374">
        <v>3372</v>
      </c>
      <c r="E3374" s="72">
        <f t="shared" si="105"/>
        <v>49145343.962962963</v>
      </c>
      <c r="F3374" s="71">
        <f t="shared" si="104"/>
        <v>31.96237250452846</v>
      </c>
      <c r="H3374" s="38">
        <v>49145343</v>
      </c>
    </row>
    <row r="3375" spans="2:8">
      <c r="B3375">
        <v>1537600</v>
      </c>
      <c r="D3375">
        <v>3373</v>
      </c>
      <c r="E3375" s="72">
        <f t="shared" si="105"/>
        <v>49174534.740740739</v>
      </c>
      <c r="F3375" s="71">
        <f t="shared" si="104"/>
        <v>31.981357141480711</v>
      </c>
      <c r="H3375" s="38">
        <v>49174534</v>
      </c>
    </row>
    <row r="3376" spans="2:8">
      <c r="B3376">
        <v>1537600</v>
      </c>
      <c r="D3376">
        <v>3374</v>
      </c>
      <c r="E3376" s="72">
        <f t="shared" si="105"/>
        <v>49203734.185185179</v>
      </c>
      <c r="F3376" s="71">
        <f t="shared" si="104"/>
        <v>32.000347414922722</v>
      </c>
      <c r="H3376" s="38">
        <v>49203734</v>
      </c>
    </row>
    <row r="3377" spans="2:8">
      <c r="B3377">
        <v>1537600</v>
      </c>
      <c r="D3377">
        <v>3375</v>
      </c>
      <c r="E3377" s="72">
        <f t="shared" si="105"/>
        <v>49232942.296296291</v>
      </c>
      <c r="F3377" s="71">
        <f t="shared" si="104"/>
        <v>32.019343324854511</v>
      </c>
      <c r="H3377" s="38">
        <v>49232942</v>
      </c>
    </row>
    <row r="3378" spans="2:8">
      <c r="B3378">
        <v>1537600</v>
      </c>
      <c r="D3378">
        <v>3376</v>
      </c>
      <c r="E3378" s="72">
        <f t="shared" si="105"/>
        <v>49262159.074074067</v>
      </c>
      <c r="F3378" s="71">
        <f t="shared" si="104"/>
        <v>32.03834487127606</v>
      </c>
      <c r="H3378" s="38">
        <v>49262159</v>
      </c>
    </row>
    <row r="3379" spans="2:8">
      <c r="B3379">
        <v>1537600</v>
      </c>
      <c r="D3379">
        <v>3377</v>
      </c>
      <c r="E3379" s="72">
        <f t="shared" si="105"/>
        <v>49291384.518518515</v>
      </c>
      <c r="F3379" s="71">
        <f t="shared" si="104"/>
        <v>32.057352054187376</v>
      </c>
      <c r="H3379" s="38">
        <v>49291384</v>
      </c>
    </row>
    <row r="3380" spans="2:8">
      <c r="B3380">
        <v>1537600</v>
      </c>
      <c r="D3380">
        <v>3378</v>
      </c>
      <c r="E3380" s="72">
        <f t="shared" si="105"/>
        <v>49320618.629629627</v>
      </c>
      <c r="F3380" s="71">
        <f t="shared" si="104"/>
        <v>32.076364873588467</v>
      </c>
      <c r="H3380" s="38">
        <v>49320618</v>
      </c>
    </row>
    <row r="3381" spans="2:8">
      <c r="B3381">
        <v>1537600</v>
      </c>
      <c r="D3381">
        <v>3379</v>
      </c>
      <c r="E3381" s="72">
        <f t="shared" si="105"/>
        <v>49349861.407407403</v>
      </c>
      <c r="F3381" s="71">
        <f t="shared" si="104"/>
        <v>32.095383329479318</v>
      </c>
      <c r="H3381" s="38">
        <v>49349861</v>
      </c>
    </row>
    <row r="3382" spans="2:8">
      <c r="B3382">
        <v>1537600</v>
      </c>
      <c r="D3382">
        <v>3380</v>
      </c>
      <c r="E3382" s="72">
        <f t="shared" si="105"/>
        <v>49379112.851851851</v>
      </c>
      <c r="F3382" s="71">
        <f t="shared" si="104"/>
        <v>32.114407421859944</v>
      </c>
      <c r="G3382" s="67"/>
      <c r="H3382" s="38">
        <v>49379112</v>
      </c>
    </row>
    <row r="3383" spans="2:8">
      <c r="B3383">
        <v>1537600</v>
      </c>
      <c r="D3383">
        <v>3381</v>
      </c>
      <c r="E3383" s="72">
        <f t="shared" si="105"/>
        <v>49408372.962962963</v>
      </c>
      <c r="F3383" s="71">
        <f t="shared" si="104"/>
        <v>32.133437150730337</v>
      </c>
      <c r="H3383" s="38">
        <v>49408372</v>
      </c>
    </row>
    <row r="3384" spans="2:8">
      <c r="B3384">
        <v>1537600</v>
      </c>
      <c r="D3384">
        <v>3382</v>
      </c>
      <c r="E3384" s="72">
        <f t="shared" si="105"/>
        <v>49437641.740740739</v>
      </c>
      <c r="F3384" s="71">
        <f t="shared" si="104"/>
        <v>32.152472516090491</v>
      </c>
      <c r="H3384" s="38">
        <v>49437641</v>
      </c>
    </row>
    <row r="3385" spans="2:8">
      <c r="B3385">
        <v>1537600</v>
      </c>
      <c r="D3385">
        <v>3383</v>
      </c>
      <c r="E3385" s="72">
        <f t="shared" si="105"/>
        <v>49466919.185185179</v>
      </c>
      <c r="F3385" s="71">
        <f t="shared" si="104"/>
        <v>32.171513517940411</v>
      </c>
      <c r="H3385" s="38">
        <v>49466919</v>
      </c>
    </row>
    <row r="3386" spans="2:8">
      <c r="B3386">
        <v>1537600</v>
      </c>
      <c r="D3386">
        <v>3384</v>
      </c>
      <c r="E3386" s="72">
        <f t="shared" si="105"/>
        <v>49496205.296296291</v>
      </c>
      <c r="F3386" s="71">
        <f t="shared" si="104"/>
        <v>32.190560156280107</v>
      </c>
      <c r="H3386" s="38">
        <v>49496205</v>
      </c>
    </row>
    <row r="3387" spans="2:8">
      <c r="B3387">
        <v>1537600</v>
      </c>
      <c r="D3387">
        <v>3385</v>
      </c>
      <c r="E3387" s="72">
        <f t="shared" si="105"/>
        <v>49525500.074074067</v>
      </c>
      <c r="F3387" s="71">
        <f t="shared" si="104"/>
        <v>32.209612431109562</v>
      </c>
      <c r="H3387" s="38">
        <v>49525500</v>
      </c>
    </row>
    <row r="3388" spans="2:8">
      <c r="B3388">
        <v>1537600</v>
      </c>
      <c r="D3388">
        <v>3386</v>
      </c>
      <c r="E3388" s="72">
        <f t="shared" si="105"/>
        <v>49554803.518518515</v>
      </c>
      <c r="F3388" s="71">
        <f t="shared" si="104"/>
        <v>32.228670342428792</v>
      </c>
      <c r="H3388" s="38">
        <v>49554803</v>
      </c>
    </row>
    <row r="3389" spans="2:8">
      <c r="B3389">
        <v>1537600</v>
      </c>
      <c r="D3389">
        <v>3387</v>
      </c>
      <c r="E3389" s="72">
        <f t="shared" si="105"/>
        <v>49584115.629629627</v>
      </c>
      <c r="F3389" s="71">
        <f t="shared" si="104"/>
        <v>32.247733890237789</v>
      </c>
      <c r="H3389" s="38">
        <v>49584115</v>
      </c>
    </row>
    <row r="3390" spans="2:8">
      <c r="B3390">
        <v>1537600</v>
      </c>
      <c r="D3390">
        <v>3388</v>
      </c>
      <c r="E3390" s="72">
        <f t="shared" si="105"/>
        <v>49613436.407407403</v>
      </c>
      <c r="F3390" s="71">
        <f t="shared" si="104"/>
        <v>32.266803074536554</v>
      </c>
      <c r="H3390" s="38">
        <v>49613436</v>
      </c>
    </row>
    <row r="3391" spans="2:8">
      <c r="B3391">
        <v>1537600</v>
      </c>
      <c r="D3391">
        <v>3389</v>
      </c>
      <c r="E3391" s="72">
        <f t="shared" si="105"/>
        <v>49642765.851851851</v>
      </c>
      <c r="F3391" s="71">
        <f t="shared" si="104"/>
        <v>32.285877895325086</v>
      </c>
      <c r="H3391" s="38">
        <v>49642765</v>
      </c>
    </row>
    <row r="3392" spans="2:8">
      <c r="B3392">
        <v>1537600</v>
      </c>
      <c r="D3392">
        <v>3390</v>
      </c>
      <c r="E3392" s="72">
        <f t="shared" si="105"/>
        <v>49672103.962962963</v>
      </c>
      <c r="F3392" s="71">
        <f t="shared" si="104"/>
        <v>32.304958352603386</v>
      </c>
      <c r="H3392" s="38">
        <v>49672103</v>
      </c>
    </row>
    <row r="3393" spans="2:8">
      <c r="B3393">
        <v>1537600</v>
      </c>
      <c r="D3393">
        <v>3391</v>
      </c>
      <c r="E3393" s="72">
        <f t="shared" si="105"/>
        <v>49701450.740740739</v>
      </c>
      <c r="F3393" s="71">
        <f t="shared" si="104"/>
        <v>32.324044446371445</v>
      </c>
      <c r="H3393" s="38">
        <v>49701450</v>
      </c>
    </row>
    <row r="3394" spans="2:8">
      <c r="B3394">
        <v>1537600</v>
      </c>
      <c r="D3394">
        <v>3392</v>
      </c>
      <c r="E3394" s="72">
        <f t="shared" si="105"/>
        <v>49730806.185185179</v>
      </c>
      <c r="F3394" s="71">
        <f t="shared" si="104"/>
        <v>32.34313617662928</v>
      </c>
      <c r="H3394" s="38">
        <v>49730806</v>
      </c>
    </row>
    <row r="3395" spans="2:8">
      <c r="B3395">
        <v>1537600</v>
      </c>
      <c r="D3395">
        <v>3393</v>
      </c>
      <c r="E3395" s="72">
        <f t="shared" si="105"/>
        <v>49760170.296296291</v>
      </c>
      <c r="F3395" s="71">
        <f t="shared" ref="F3395:F3458" si="106">E3395/B3394</f>
        <v>32.362233543376881</v>
      </c>
      <c r="H3395" s="38">
        <v>49760170</v>
      </c>
    </row>
    <row r="3396" spans="2:8">
      <c r="B3396">
        <v>1537600</v>
      </c>
      <c r="D3396">
        <v>3394</v>
      </c>
      <c r="E3396" s="72">
        <f t="shared" ref="E3396:E3459" si="107">40+(D3395*D3395)+(E3395/1.3)</f>
        <v>49789543.074074067</v>
      </c>
      <c r="F3396" s="71">
        <f t="shared" si="106"/>
        <v>32.38133654661425</v>
      </c>
      <c r="H3396" s="38">
        <v>49789543</v>
      </c>
    </row>
    <row r="3397" spans="2:8">
      <c r="B3397">
        <v>1537600</v>
      </c>
      <c r="D3397">
        <v>3395</v>
      </c>
      <c r="E3397" s="72">
        <f t="shared" si="107"/>
        <v>49818924.518518515</v>
      </c>
      <c r="F3397" s="71">
        <f t="shared" si="106"/>
        <v>32.400445186341386</v>
      </c>
      <c r="H3397" s="38">
        <v>49818924</v>
      </c>
    </row>
    <row r="3398" spans="2:8">
      <c r="B3398">
        <v>1537600</v>
      </c>
      <c r="D3398">
        <v>3396</v>
      </c>
      <c r="E3398" s="72">
        <f t="shared" si="107"/>
        <v>49848314.629629627</v>
      </c>
      <c r="F3398" s="71">
        <f t="shared" si="106"/>
        <v>32.41955946255829</v>
      </c>
      <c r="H3398" s="38">
        <v>49848314</v>
      </c>
    </row>
    <row r="3399" spans="2:8">
      <c r="B3399">
        <v>1537600</v>
      </c>
      <c r="D3399">
        <v>3397</v>
      </c>
      <c r="E3399" s="72">
        <f t="shared" si="107"/>
        <v>49877713.407407403</v>
      </c>
      <c r="F3399" s="71">
        <f t="shared" si="106"/>
        <v>32.438679375264961</v>
      </c>
      <c r="H3399" s="38">
        <v>49877713</v>
      </c>
    </row>
    <row r="3400" spans="2:8">
      <c r="B3400">
        <v>1537600</v>
      </c>
      <c r="D3400">
        <v>3398</v>
      </c>
      <c r="E3400" s="72">
        <f t="shared" si="107"/>
        <v>49907120.851851851</v>
      </c>
      <c r="F3400" s="71">
        <f t="shared" si="106"/>
        <v>32.457804924461399</v>
      </c>
      <c r="H3400" s="38">
        <v>49907120</v>
      </c>
    </row>
    <row r="3401" spans="2:8">
      <c r="B3401">
        <v>1537600</v>
      </c>
      <c r="D3401">
        <v>3399</v>
      </c>
      <c r="E3401" s="72">
        <f t="shared" si="107"/>
        <v>49936536.962962963</v>
      </c>
      <c r="F3401" s="71">
        <f t="shared" si="106"/>
        <v>32.476936110147605</v>
      </c>
      <c r="H3401" s="38">
        <v>49936536</v>
      </c>
    </row>
    <row r="3402" spans="2:8">
      <c r="B3402">
        <v>1537600</v>
      </c>
      <c r="D3402">
        <v>3400</v>
      </c>
      <c r="E3402" s="72">
        <f t="shared" si="107"/>
        <v>49965961.740740739</v>
      </c>
      <c r="F3402" s="71">
        <f t="shared" si="106"/>
        <v>32.496072932323578</v>
      </c>
      <c r="H3402" s="38">
        <v>49965961</v>
      </c>
    </row>
    <row r="3403" spans="2:8">
      <c r="B3403">
        <v>1537600</v>
      </c>
      <c r="D3403">
        <v>3401</v>
      </c>
      <c r="E3403" s="72">
        <f t="shared" si="107"/>
        <v>49995395.185185179</v>
      </c>
      <c r="F3403" s="71">
        <f t="shared" si="106"/>
        <v>32.515215390989319</v>
      </c>
      <c r="H3403" s="38">
        <v>49995395</v>
      </c>
    </row>
    <row r="3404" spans="2:8">
      <c r="B3404">
        <v>1537600</v>
      </c>
      <c r="D3404">
        <v>3402</v>
      </c>
      <c r="E3404" s="72">
        <f t="shared" si="107"/>
        <v>50024837.296296291</v>
      </c>
      <c r="F3404" s="71">
        <f t="shared" si="106"/>
        <v>32.534363486144834</v>
      </c>
      <c r="H3404" s="38">
        <v>50024837</v>
      </c>
    </row>
    <row r="3405" spans="2:8">
      <c r="B3405">
        <v>1537600</v>
      </c>
      <c r="D3405">
        <v>3403</v>
      </c>
      <c r="E3405" s="72">
        <f t="shared" si="107"/>
        <v>50054288.074074067</v>
      </c>
      <c r="F3405" s="71">
        <f t="shared" si="106"/>
        <v>32.553517217790109</v>
      </c>
      <c r="H3405" s="38">
        <v>50054288</v>
      </c>
    </row>
    <row r="3406" spans="2:8">
      <c r="B3406">
        <v>1537600</v>
      </c>
      <c r="D3406">
        <v>3404</v>
      </c>
      <c r="E3406" s="72">
        <f t="shared" si="107"/>
        <v>50083747.518518515</v>
      </c>
      <c r="F3406" s="71">
        <f t="shared" si="106"/>
        <v>32.572676585925151</v>
      </c>
      <c r="H3406" s="38">
        <v>50083747</v>
      </c>
    </row>
    <row r="3407" spans="2:8">
      <c r="B3407">
        <v>1537600</v>
      </c>
      <c r="D3407">
        <v>3405</v>
      </c>
      <c r="E3407" s="72">
        <f t="shared" si="107"/>
        <v>50113215.629629627</v>
      </c>
      <c r="F3407" s="71">
        <f t="shared" si="106"/>
        <v>32.591841590549969</v>
      </c>
      <c r="H3407" s="38">
        <v>50113215</v>
      </c>
    </row>
    <row r="3408" spans="2:8">
      <c r="B3408">
        <v>1537600</v>
      </c>
      <c r="D3408">
        <v>3406</v>
      </c>
      <c r="E3408" s="72">
        <f t="shared" si="107"/>
        <v>50142692.407407403</v>
      </c>
      <c r="F3408" s="71">
        <f t="shared" si="106"/>
        <v>32.611012231664546</v>
      </c>
      <c r="H3408" s="38">
        <v>50142692</v>
      </c>
    </row>
    <row r="3409" spans="2:8">
      <c r="B3409">
        <v>1537600</v>
      </c>
      <c r="D3409">
        <v>3407</v>
      </c>
      <c r="E3409" s="72">
        <f t="shared" si="107"/>
        <v>50172177.851851851</v>
      </c>
      <c r="F3409" s="71">
        <f t="shared" si="106"/>
        <v>32.630188509268891</v>
      </c>
      <c r="H3409" s="38">
        <v>50172177</v>
      </c>
    </row>
    <row r="3410" spans="2:8">
      <c r="B3410">
        <v>1537600</v>
      </c>
      <c r="D3410">
        <v>3408</v>
      </c>
      <c r="E3410" s="72">
        <f t="shared" si="107"/>
        <v>50201671.962962963</v>
      </c>
      <c r="F3410" s="71">
        <f t="shared" si="106"/>
        <v>32.64937042336301</v>
      </c>
      <c r="H3410" s="38">
        <v>50201671</v>
      </c>
    </row>
    <row r="3411" spans="2:8">
      <c r="B3411">
        <v>1537600</v>
      </c>
      <c r="D3411">
        <v>3409</v>
      </c>
      <c r="E3411" s="72">
        <f t="shared" si="107"/>
        <v>50231174.740740739</v>
      </c>
      <c r="F3411" s="71">
        <f t="shared" si="106"/>
        <v>32.668557973946889</v>
      </c>
      <c r="H3411" s="38">
        <v>50231174</v>
      </c>
    </row>
    <row r="3412" spans="2:8">
      <c r="B3412">
        <v>1537600</v>
      </c>
      <c r="D3412">
        <v>3410</v>
      </c>
      <c r="E3412" s="72">
        <f t="shared" si="107"/>
        <v>50260686.185185179</v>
      </c>
      <c r="F3412" s="71">
        <f t="shared" si="106"/>
        <v>32.687751161020536</v>
      </c>
      <c r="H3412" s="38">
        <v>50260686</v>
      </c>
    </row>
    <row r="3413" spans="2:8">
      <c r="B3413">
        <v>1537600</v>
      </c>
      <c r="D3413">
        <v>3411</v>
      </c>
      <c r="E3413" s="72">
        <f t="shared" si="107"/>
        <v>50290206.296296291</v>
      </c>
      <c r="F3413" s="71">
        <f t="shared" si="106"/>
        <v>32.706949984583957</v>
      </c>
      <c r="H3413" s="38">
        <v>50290206</v>
      </c>
    </row>
    <row r="3414" spans="2:8">
      <c r="B3414">
        <v>1537600</v>
      </c>
      <c r="D3414">
        <v>3412</v>
      </c>
      <c r="E3414" s="72">
        <f t="shared" si="107"/>
        <v>50319735.074074067</v>
      </c>
      <c r="F3414" s="71">
        <f t="shared" si="106"/>
        <v>32.726154444637139</v>
      </c>
      <c r="H3414" s="38">
        <v>50319735</v>
      </c>
    </row>
    <row r="3415" spans="2:8">
      <c r="B3415">
        <v>1537600</v>
      </c>
      <c r="D3415">
        <v>3413</v>
      </c>
      <c r="E3415" s="72">
        <f t="shared" si="107"/>
        <v>50349272.518518515</v>
      </c>
      <c r="F3415" s="71">
        <f t="shared" si="106"/>
        <v>32.745364541180095</v>
      </c>
      <c r="H3415" s="38">
        <v>50349272</v>
      </c>
    </row>
    <row r="3416" spans="2:8">
      <c r="B3416">
        <v>1537600</v>
      </c>
      <c r="D3416">
        <v>3414</v>
      </c>
      <c r="E3416" s="72">
        <f t="shared" si="107"/>
        <v>50378818.629629627</v>
      </c>
      <c r="F3416" s="71">
        <f t="shared" si="106"/>
        <v>32.764580274212818</v>
      </c>
      <c r="H3416" s="38">
        <v>50378818</v>
      </c>
    </row>
    <row r="3417" spans="2:8">
      <c r="B3417">
        <v>1537600</v>
      </c>
      <c r="D3417">
        <v>3415</v>
      </c>
      <c r="E3417" s="72">
        <f t="shared" si="107"/>
        <v>50408373.407407403</v>
      </c>
      <c r="F3417" s="71">
        <f t="shared" si="106"/>
        <v>32.783801643735302</v>
      </c>
      <c r="H3417" s="38">
        <v>50408373</v>
      </c>
    </row>
    <row r="3418" spans="2:8">
      <c r="B3418">
        <v>1537600</v>
      </c>
      <c r="D3418">
        <v>3416</v>
      </c>
      <c r="E3418" s="72">
        <f t="shared" si="107"/>
        <v>50437936.851851851</v>
      </c>
      <c r="F3418" s="71">
        <f t="shared" si="106"/>
        <v>32.80302864974756</v>
      </c>
      <c r="H3418" s="38">
        <v>50437936</v>
      </c>
    </row>
    <row r="3419" spans="2:8">
      <c r="B3419">
        <v>1537600</v>
      </c>
      <c r="D3419">
        <v>3417</v>
      </c>
      <c r="E3419" s="72">
        <f t="shared" si="107"/>
        <v>50467508.962962963</v>
      </c>
      <c r="F3419" s="71">
        <f t="shared" si="106"/>
        <v>32.822261292249586</v>
      </c>
      <c r="H3419" s="38">
        <v>50467508</v>
      </c>
    </row>
    <row r="3420" spans="2:8">
      <c r="B3420">
        <v>1537600</v>
      </c>
      <c r="D3420">
        <v>3418</v>
      </c>
      <c r="E3420" s="72">
        <f t="shared" si="107"/>
        <v>50497089.740740739</v>
      </c>
      <c r="F3420" s="71">
        <f t="shared" si="106"/>
        <v>32.841499571241378</v>
      </c>
      <c r="H3420" s="38">
        <v>50497089</v>
      </c>
    </row>
    <row r="3421" spans="2:8">
      <c r="B3421">
        <v>1537600</v>
      </c>
      <c r="D3421">
        <v>3419</v>
      </c>
      <c r="E3421" s="72">
        <f t="shared" si="107"/>
        <v>50526679.185185179</v>
      </c>
      <c r="F3421" s="71">
        <f t="shared" si="106"/>
        <v>32.860743486722932</v>
      </c>
      <c r="H3421" s="38">
        <v>50526679</v>
      </c>
    </row>
    <row r="3422" spans="2:8">
      <c r="B3422">
        <v>1537600</v>
      </c>
      <c r="D3422">
        <v>3420</v>
      </c>
      <c r="E3422" s="72">
        <f t="shared" si="107"/>
        <v>50556277.296296291</v>
      </c>
      <c r="F3422" s="71">
        <f t="shared" si="106"/>
        <v>32.879993038694259</v>
      </c>
      <c r="G3422" s="67"/>
      <c r="H3422" s="38">
        <v>50556277</v>
      </c>
    </row>
    <row r="3423" spans="2:8">
      <c r="B3423">
        <v>1537600</v>
      </c>
      <c r="D3423">
        <v>3421</v>
      </c>
      <c r="E3423" s="72">
        <f t="shared" si="107"/>
        <v>50585884.074074067</v>
      </c>
      <c r="F3423" s="71">
        <f t="shared" si="106"/>
        <v>32.899248227155354</v>
      </c>
      <c r="H3423" s="38">
        <v>50585884</v>
      </c>
    </row>
    <row r="3424" spans="2:8">
      <c r="B3424">
        <v>1537600</v>
      </c>
      <c r="D3424">
        <v>3422</v>
      </c>
      <c r="E3424" s="72">
        <f t="shared" si="107"/>
        <v>50615499.518518515</v>
      </c>
      <c r="F3424" s="71">
        <f t="shared" si="106"/>
        <v>32.918509052106216</v>
      </c>
      <c r="H3424" s="38">
        <v>50615499</v>
      </c>
    </row>
    <row r="3425" spans="2:8">
      <c r="B3425">
        <v>1537600</v>
      </c>
      <c r="D3425">
        <v>3423</v>
      </c>
      <c r="E3425" s="72">
        <f t="shared" si="107"/>
        <v>50645123.629629627</v>
      </c>
      <c r="F3425" s="71">
        <f t="shared" si="106"/>
        <v>32.937775513546846</v>
      </c>
      <c r="H3425" s="38">
        <v>50645123</v>
      </c>
    </row>
    <row r="3426" spans="2:8">
      <c r="B3426">
        <v>1537600</v>
      </c>
      <c r="D3426">
        <v>3424</v>
      </c>
      <c r="E3426" s="72">
        <f t="shared" si="107"/>
        <v>50674756.407407403</v>
      </c>
      <c r="F3426" s="71">
        <f t="shared" si="106"/>
        <v>32.957047611477236</v>
      </c>
      <c r="H3426" s="38">
        <v>50674756</v>
      </c>
    </row>
    <row r="3427" spans="2:8">
      <c r="B3427">
        <v>1537600</v>
      </c>
      <c r="D3427">
        <v>3425</v>
      </c>
      <c r="E3427" s="72">
        <f t="shared" si="107"/>
        <v>50704397.851851851</v>
      </c>
      <c r="F3427" s="71">
        <f t="shared" si="106"/>
        <v>32.976325345897408</v>
      </c>
      <c r="H3427" s="38">
        <v>50704397</v>
      </c>
    </row>
    <row r="3428" spans="2:8">
      <c r="B3428">
        <v>1537600</v>
      </c>
      <c r="D3428">
        <v>3426</v>
      </c>
      <c r="E3428" s="72">
        <f t="shared" si="107"/>
        <v>50734047.962962963</v>
      </c>
      <c r="F3428" s="71">
        <f t="shared" si="106"/>
        <v>32.99560871680734</v>
      </c>
      <c r="H3428" s="38">
        <v>50734047</v>
      </c>
    </row>
    <row r="3429" spans="2:8">
      <c r="B3429">
        <v>1537600</v>
      </c>
      <c r="D3429">
        <v>3427</v>
      </c>
      <c r="E3429" s="72">
        <f t="shared" si="107"/>
        <v>50763706.740740739</v>
      </c>
      <c r="F3429" s="71">
        <f t="shared" si="106"/>
        <v>33.014897724207039</v>
      </c>
      <c r="H3429" s="38">
        <v>50763706</v>
      </c>
    </row>
    <row r="3430" spans="2:8">
      <c r="B3430">
        <v>1537600</v>
      </c>
      <c r="D3430">
        <v>3428</v>
      </c>
      <c r="E3430" s="72">
        <f t="shared" si="107"/>
        <v>50793374.185185179</v>
      </c>
      <c r="F3430" s="71">
        <f t="shared" si="106"/>
        <v>33.034192368096498</v>
      </c>
      <c r="H3430" s="38">
        <v>50793374</v>
      </c>
    </row>
    <row r="3431" spans="2:8">
      <c r="B3431">
        <v>1537600</v>
      </c>
      <c r="D3431">
        <v>3429</v>
      </c>
      <c r="E3431" s="72">
        <f t="shared" si="107"/>
        <v>50823050.296296291</v>
      </c>
      <c r="F3431" s="71">
        <f t="shared" si="106"/>
        <v>33.053492648475732</v>
      </c>
      <c r="H3431" s="38">
        <v>50823050</v>
      </c>
    </row>
    <row r="3432" spans="2:8">
      <c r="B3432">
        <v>1537600</v>
      </c>
      <c r="D3432">
        <v>3430</v>
      </c>
      <c r="E3432" s="72">
        <f t="shared" si="107"/>
        <v>50852735.074074067</v>
      </c>
      <c r="F3432" s="71">
        <f t="shared" si="106"/>
        <v>33.072798565344733</v>
      </c>
      <c r="H3432" s="38">
        <v>50852735</v>
      </c>
    </row>
    <row r="3433" spans="2:8">
      <c r="B3433">
        <v>1537600</v>
      </c>
      <c r="D3433">
        <v>3431</v>
      </c>
      <c r="E3433" s="72">
        <f t="shared" si="107"/>
        <v>50882428.518518515</v>
      </c>
      <c r="F3433" s="71">
        <f t="shared" si="106"/>
        <v>33.092110118703509</v>
      </c>
      <c r="H3433" s="38">
        <v>50882428</v>
      </c>
    </row>
    <row r="3434" spans="2:8">
      <c r="B3434">
        <v>1537600</v>
      </c>
      <c r="D3434">
        <v>3432</v>
      </c>
      <c r="E3434" s="72">
        <f t="shared" si="107"/>
        <v>50912130.629629627</v>
      </c>
      <c r="F3434" s="71">
        <f t="shared" si="106"/>
        <v>33.111427308552045</v>
      </c>
      <c r="H3434" s="38">
        <v>50912130</v>
      </c>
    </row>
    <row r="3435" spans="2:8">
      <c r="B3435">
        <v>1537600</v>
      </c>
      <c r="D3435">
        <v>3433</v>
      </c>
      <c r="E3435" s="72">
        <f t="shared" si="107"/>
        <v>50941841.407407403</v>
      </c>
      <c r="F3435" s="71">
        <f t="shared" si="106"/>
        <v>33.130750134890349</v>
      </c>
      <c r="H3435" s="38">
        <v>50941841</v>
      </c>
    </row>
    <row r="3436" spans="2:8">
      <c r="B3436">
        <v>1537600</v>
      </c>
      <c r="D3436">
        <v>3434</v>
      </c>
      <c r="E3436" s="72">
        <f t="shared" si="107"/>
        <v>50971560.851851851</v>
      </c>
      <c r="F3436" s="71">
        <f t="shared" si="106"/>
        <v>33.150078597718426</v>
      </c>
      <c r="H3436" s="38">
        <v>50971560</v>
      </c>
    </row>
    <row r="3437" spans="2:8">
      <c r="B3437">
        <v>1537600</v>
      </c>
      <c r="D3437">
        <v>3435</v>
      </c>
      <c r="E3437" s="72">
        <f t="shared" si="107"/>
        <v>51001288.962962963</v>
      </c>
      <c r="F3437" s="71">
        <f t="shared" si="106"/>
        <v>33.169412697036265</v>
      </c>
      <c r="H3437" s="38">
        <v>51001288</v>
      </c>
    </row>
    <row r="3438" spans="2:8">
      <c r="B3438">
        <v>1537600</v>
      </c>
      <c r="D3438">
        <v>3436</v>
      </c>
      <c r="E3438" s="72">
        <f t="shared" si="107"/>
        <v>51031025.740740739</v>
      </c>
      <c r="F3438" s="71">
        <f t="shared" si="106"/>
        <v>33.18875243284387</v>
      </c>
      <c r="H3438" s="38">
        <v>51031025</v>
      </c>
    </row>
    <row r="3439" spans="2:8">
      <c r="B3439">
        <v>1537600</v>
      </c>
      <c r="D3439">
        <v>3437</v>
      </c>
      <c r="E3439" s="72">
        <f t="shared" si="107"/>
        <v>51060771.185185179</v>
      </c>
      <c r="F3439" s="71">
        <f t="shared" si="106"/>
        <v>33.208097805141243</v>
      </c>
      <c r="H3439" s="38">
        <v>51060771</v>
      </c>
    </row>
    <row r="3440" spans="2:8">
      <c r="B3440">
        <v>1537600</v>
      </c>
      <c r="D3440">
        <v>3438</v>
      </c>
      <c r="E3440" s="72">
        <f t="shared" si="107"/>
        <v>51090525.296296291</v>
      </c>
      <c r="F3440" s="71">
        <f t="shared" si="106"/>
        <v>33.22744881392839</v>
      </c>
      <c r="H3440" s="38">
        <v>51090525</v>
      </c>
    </row>
    <row r="3441" spans="2:8">
      <c r="B3441">
        <v>1537600</v>
      </c>
      <c r="D3441">
        <v>3439</v>
      </c>
      <c r="E3441" s="72">
        <f t="shared" si="107"/>
        <v>51120288.074074067</v>
      </c>
      <c r="F3441" s="71">
        <f t="shared" si="106"/>
        <v>33.246805459205298</v>
      </c>
      <c r="H3441" s="38">
        <v>51120288</v>
      </c>
    </row>
    <row r="3442" spans="2:8">
      <c r="B3442">
        <v>1537600</v>
      </c>
      <c r="D3442">
        <v>3440</v>
      </c>
      <c r="E3442" s="72">
        <f t="shared" si="107"/>
        <v>51150059.518518515</v>
      </c>
      <c r="F3442" s="71">
        <f t="shared" si="106"/>
        <v>33.26616774097198</v>
      </c>
      <c r="H3442" s="38">
        <v>51150059</v>
      </c>
    </row>
    <row r="3443" spans="2:8">
      <c r="B3443">
        <v>1537600</v>
      </c>
      <c r="D3443">
        <v>3441</v>
      </c>
      <c r="E3443" s="72">
        <f t="shared" si="107"/>
        <v>51179839.629629627</v>
      </c>
      <c r="F3443" s="71">
        <f t="shared" si="106"/>
        <v>33.285535659228422</v>
      </c>
      <c r="H3443" s="38">
        <v>51179839</v>
      </c>
    </row>
    <row r="3444" spans="2:8">
      <c r="B3444">
        <v>1537600</v>
      </c>
      <c r="D3444">
        <v>3442</v>
      </c>
      <c r="E3444" s="72">
        <f t="shared" si="107"/>
        <v>51209628.407407403</v>
      </c>
      <c r="F3444" s="71">
        <f t="shared" si="106"/>
        <v>33.304909213974639</v>
      </c>
      <c r="H3444" s="38">
        <v>51209628</v>
      </c>
    </row>
    <row r="3445" spans="2:8">
      <c r="B3445">
        <v>1537600</v>
      </c>
      <c r="D3445">
        <v>3443</v>
      </c>
      <c r="E3445" s="72">
        <f t="shared" si="107"/>
        <v>51239425.851851851</v>
      </c>
      <c r="F3445" s="71">
        <f t="shared" si="106"/>
        <v>33.324288405210623</v>
      </c>
      <c r="H3445" s="38">
        <v>51239425</v>
      </c>
    </row>
    <row r="3446" spans="2:8">
      <c r="B3446">
        <v>1537600</v>
      </c>
      <c r="D3446">
        <v>3444</v>
      </c>
      <c r="E3446" s="72">
        <f t="shared" si="107"/>
        <v>51269231.962962963</v>
      </c>
      <c r="F3446" s="71">
        <f t="shared" si="106"/>
        <v>33.343673232936368</v>
      </c>
      <c r="H3446" s="38">
        <v>51269231</v>
      </c>
    </row>
    <row r="3447" spans="2:8">
      <c r="B3447">
        <v>1537600</v>
      </c>
      <c r="D3447">
        <v>3445</v>
      </c>
      <c r="E3447" s="72">
        <f t="shared" si="107"/>
        <v>51299046.740740739</v>
      </c>
      <c r="F3447" s="71">
        <f t="shared" si="106"/>
        <v>33.363063697151887</v>
      </c>
      <c r="H3447" s="38">
        <v>51299046</v>
      </c>
    </row>
    <row r="3448" spans="2:8">
      <c r="B3448">
        <v>1537600</v>
      </c>
      <c r="D3448">
        <v>3446</v>
      </c>
      <c r="E3448" s="72">
        <f t="shared" si="107"/>
        <v>51328870.185185179</v>
      </c>
      <c r="F3448" s="71">
        <f t="shared" si="106"/>
        <v>33.382459797857166</v>
      </c>
      <c r="H3448" s="38">
        <v>51328870</v>
      </c>
    </row>
    <row r="3449" spans="2:8">
      <c r="B3449">
        <v>1537600</v>
      </c>
      <c r="D3449">
        <v>3447</v>
      </c>
      <c r="E3449" s="72">
        <f t="shared" si="107"/>
        <v>51358702.296296291</v>
      </c>
      <c r="F3449" s="71">
        <f t="shared" si="106"/>
        <v>33.40186153505222</v>
      </c>
      <c r="H3449" s="38">
        <v>51358702</v>
      </c>
    </row>
    <row r="3450" spans="2:8">
      <c r="B3450">
        <v>1537600</v>
      </c>
      <c r="D3450">
        <v>3448</v>
      </c>
      <c r="E3450" s="72">
        <f t="shared" si="107"/>
        <v>51388543.074074067</v>
      </c>
      <c r="F3450" s="71">
        <f t="shared" si="106"/>
        <v>33.421268908737034</v>
      </c>
      <c r="H3450" s="38">
        <v>51388543</v>
      </c>
    </row>
    <row r="3451" spans="2:8">
      <c r="B3451">
        <v>1537600</v>
      </c>
      <c r="D3451">
        <v>3449</v>
      </c>
      <c r="E3451" s="72">
        <f t="shared" si="107"/>
        <v>51418392.518518515</v>
      </c>
      <c r="F3451" s="71">
        <f t="shared" si="106"/>
        <v>33.440681918911622</v>
      </c>
      <c r="H3451" s="38">
        <v>51418392</v>
      </c>
    </row>
    <row r="3452" spans="2:8">
      <c r="B3452">
        <v>1537600</v>
      </c>
      <c r="D3452">
        <v>3450</v>
      </c>
      <c r="E3452" s="72">
        <f t="shared" si="107"/>
        <v>51448250.629629627</v>
      </c>
      <c r="F3452" s="71">
        <f t="shared" si="106"/>
        <v>33.460100565575978</v>
      </c>
      <c r="H3452" s="38">
        <v>51448250</v>
      </c>
    </row>
    <row r="3453" spans="2:8">
      <c r="B3453">
        <v>1537600</v>
      </c>
      <c r="D3453">
        <v>3451</v>
      </c>
      <c r="E3453" s="72">
        <f t="shared" si="107"/>
        <v>51478117.407407403</v>
      </c>
      <c r="F3453" s="71">
        <f t="shared" si="106"/>
        <v>33.479524848730101</v>
      </c>
      <c r="H3453" s="38">
        <v>51478117</v>
      </c>
    </row>
    <row r="3454" spans="2:8">
      <c r="B3454">
        <v>1537600</v>
      </c>
      <c r="D3454">
        <v>3452</v>
      </c>
      <c r="E3454" s="72">
        <f t="shared" si="107"/>
        <v>51507992.851851851</v>
      </c>
      <c r="F3454" s="71">
        <f t="shared" si="106"/>
        <v>33.498954768373991</v>
      </c>
      <c r="H3454" s="38">
        <v>51507992</v>
      </c>
    </row>
    <row r="3455" spans="2:8">
      <c r="B3455">
        <v>1537600</v>
      </c>
      <c r="D3455">
        <v>3453</v>
      </c>
      <c r="E3455" s="72">
        <f t="shared" si="107"/>
        <v>51537876.962962963</v>
      </c>
      <c r="F3455" s="71">
        <f t="shared" si="106"/>
        <v>33.518390324507649</v>
      </c>
      <c r="H3455" s="38">
        <v>51537876</v>
      </c>
    </row>
    <row r="3456" spans="2:8">
      <c r="B3456">
        <v>1537600</v>
      </c>
      <c r="D3456">
        <v>3454</v>
      </c>
      <c r="E3456" s="72">
        <f t="shared" si="107"/>
        <v>51567769.740740739</v>
      </c>
      <c r="F3456" s="71">
        <f t="shared" si="106"/>
        <v>33.537831517131075</v>
      </c>
      <c r="H3456" s="38">
        <v>51567769</v>
      </c>
    </row>
    <row r="3457" spans="2:8">
      <c r="B3457">
        <v>1537600</v>
      </c>
      <c r="D3457">
        <v>3455</v>
      </c>
      <c r="E3457" s="72">
        <f t="shared" si="107"/>
        <v>51597671.185185179</v>
      </c>
      <c r="F3457" s="71">
        <f t="shared" si="106"/>
        <v>33.55727834624426</v>
      </c>
      <c r="H3457" s="38">
        <v>51597671</v>
      </c>
    </row>
    <row r="3458" spans="2:8">
      <c r="B3458">
        <v>1537600</v>
      </c>
      <c r="D3458">
        <v>3456</v>
      </c>
      <c r="E3458" s="72">
        <f t="shared" si="107"/>
        <v>51627581.296296291</v>
      </c>
      <c r="F3458" s="71">
        <f t="shared" si="106"/>
        <v>33.57673081184722</v>
      </c>
      <c r="H3458" s="38">
        <v>51627581</v>
      </c>
    </row>
    <row r="3459" spans="2:8">
      <c r="B3459">
        <v>1537600</v>
      </c>
      <c r="D3459">
        <v>3457</v>
      </c>
      <c r="E3459" s="72">
        <f t="shared" si="107"/>
        <v>51657500.074074067</v>
      </c>
      <c r="F3459" s="71">
        <f t="shared" ref="F3459:F3522" si="108">E3459/B3458</f>
        <v>33.596188913939947</v>
      </c>
      <c r="H3459" s="38">
        <v>51657500</v>
      </c>
    </row>
    <row r="3460" spans="2:8">
      <c r="B3460">
        <v>1537600</v>
      </c>
      <c r="D3460">
        <v>3458</v>
      </c>
      <c r="E3460" s="72">
        <f t="shared" ref="E3460:E3523" si="109">40+(D3459*D3459)+(E3459/1.3)</f>
        <v>51687427.518518515</v>
      </c>
      <c r="F3460" s="71">
        <f t="shared" si="108"/>
        <v>33.615652652522449</v>
      </c>
      <c r="H3460" s="38">
        <v>51687427</v>
      </c>
    </row>
    <row r="3461" spans="2:8">
      <c r="B3461">
        <v>1537600</v>
      </c>
      <c r="D3461">
        <v>3459</v>
      </c>
      <c r="E3461" s="72">
        <f t="shared" si="109"/>
        <v>51717363.629629627</v>
      </c>
      <c r="F3461" s="71">
        <f t="shared" si="108"/>
        <v>33.635122027594711</v>
      </c>
      <c r="H3461" s="38">
        <v>51717363</v>
      </c>
    </row>
    <row r="3462" spans="2:8">
      <c r="B3462">
        <v>1537600</v>
      </c>
      <c r="D3462">
        <v>3460</v>
      </c>
      <c r="E3462" s="72">
        <f t="shared" si="109"/>
        <v>51747308.407407403</v>
      </c>
      <c r="F3462" s="71">
        <f t="shared" si="108"/>
        <v>33.654597039156741</v>
      </c>
      <c r="G3462" s="67"/>
      <c r="H3462" s="38">
        <v>51747308</v>
      </c>
    </row>
    <row r="3463" spans="2:8">
      <c r="B3463">
        <v>1537600</v>
      </c>
      <c r="D3463">
        <v>3461</v>
      </c>
      <c r="E3463" s="72">
        <f t="shared" si="109"/>
        <v>51777261.851851851</v>
      </c>
      <c r="F3463" s="71">
        <f t="shared" si="108"/>
        <v>33.674077687208538</v>
      </c>
      <c r="H3463" s="38">
        <v>51777261</v>
      </c>
    </row>
    <row r="3464" spans="2:8">
      <c r="B3464">
        <v>1537600</v>
      </c>
      <c r="D3464">
        <v>3462</v>
      </c>
      <c r="E3464" s="72">
        <f t="shared" si="109"/>
        <v>51807223.962962963</v>
      </c>
      <c r="F3464" s="71">
        <f t="shared" si="108"/>
        <v>33.693563971750109</v>
      </c>
      <c r="H3464" s="38">
        <v>51807223</v>
      </c>
    </row>
    <row r="3465" spans="2:8">
      <c r="B3465">
        <v>1537600</v>
      </c>
      <c r="D3465">
        <v>3463</v>
      </c>
      <c r="E3465" s="72">
        <f t="shared" si="109"/>
        <v>51837194.740740739</v>
      </c>
      <c r="F3465" s="71">
        <f t="shared" si="108"/>
        <v>33.713055892781441</v>
      </c>
      <c r="H3465" s="38">
        <v>51837194</v>
      </c>
    </row>
    <row r="3466" spans="2:8">
      <c r="B3466">
        <v>1537600</v>
      </c>
      <c r="D3466">
        <v>3464</v>
      </c>
      <c r="E3466" s="72">
        <f t="shared" si="109"/>
        <v>51867174.185185179</v>
      </c>
      <c r="F3466" s="71">
        <f t="shared" si="108"/>
        <v>33.732553450302532</v>
      </c>
      <c r="H3466" s="38">
        <v>51867174</v>
      </c>
    </row>
    <row r="3467" spans="2:8">
      <c r="B3467">
        <v>1537600</v>
      </c>
      <c r="D3467">
        <v>3465</v>
      </c>
      <c r="E3467" s="72">
        <f t="shared" si="109"/>
        <v>51897162.296296291</v>
      </c>
      <c r="F3467" s="71">
        <f t="shared" si="108"/>
        <v>33.752056644313406</v>
      </c>
      <c r="H3467" s="38">
        <v>51897162</v>
      </c>
    </row>
    <row r="3468" spans="2:8">
      <c r="B3468">
        <v>1537600</v>
      </c>
      <c r="D3468">
        <v>3466</v>
      </c>
      <c r="E3468" s="72">
        <f t="shared" si="109"/>
        <v>51927159.074074067</v>
      </c>
      <c r="F3468" s="71">
        <f t="shared" si="108"/>
        <v>33.771565474814039</v>
      </c>
      <c r="H3468" s="38">
        <v>51927159</v>
      </c>
    </row>
    <row r="3469" spans="2:8">
      <c r="B3469">
        <v>1537600</v>
      </c>
      <c r="D3469">
        <v>3467</v>
      </c>
      <c r="E3469" s="72">
        <f t="shared" si="109"/>
        <v>51957164.518518515</v>
      </c>
      <c r="F3469" s="71">
        <f t="shared" si="108"/>
        <v>33.791079941804448</v>
      </c>
      <c r="H3469" s="38">
        <v>51957164</v>
      </c>
    </row>
    <row r="3470" spans="2:8">
      <c r="B3470">
        <v>1537600</v>
      </c>
      <c r="D3470">
        <v>3468</v>
      </c>
      <c r="E3470" s="72">
        <f t="shared" si="109"/>
        <v>51987178.629629627</v>
      </c>
      <c r="F3470" s="71">
        <f t="shared" si="108"/>
        <v>33.810600045284616</v>
      </c>
      <c r="H3470" s="38">
        <v>51987178</v>
      </c>
    </row>
    <row r="3471" spans="2:8">
      <c r="B3471">
        <v>1537600</v>
      </c>
      <c r="D3471">
        <v>3469</v>
      </c>
      <c r="E3471" s="72">
        <f t="shared" si="109"/>
        <v>52017201.407407403</v>
      </c>
      <c r="F3471" s="71">
        <f t="shared" si="108"/>
        <v>33.830125785254552</v>
      </c>
      <c r="H3471" s="38">
        <v>52017201</v>
      </c>
    </row>
    <row r="3472" spans="2:8">
      <c r="B3472">
        <v>1537600</v>
      </c>
      <c r="D3472">
        <v>3470</v>
      </c>
      <c r="E3472" s="72">
        <f t="shared" si="109"/>
        <v>52047232.851851851</v>
      </c>
      <c r="F3472" s="71">
        <f t="shared" si="108"/>
        <v>33.849657161714262</v>
      </c>
      <c r="H3472" s="38">
        <v>52047232</v>
      </c>
    </row>
    <row r="3473" spans="2:8">
      <c r="B3473">
        <v>1537600</v>
      </c>
      <c r="D3473">
        <v>3471</v>
      </c>
      <c r="E3473" s="72">
        <f t="shared" si="109"/>
        <v>52077272.962962963</v>
      </c>
      <c r="F3473" s="71">
        <f t="shared" si="108"/>
        <v>33.86919417466374</v>
      </c>
      <c r="H3473" s="38">
        <v>52077272</v>
      </c>
    </row>
    <row r="3474" spans="2:8">
      <c r="B3474">
        <v>1537600</v>
      </c>
      <c r="D3474">
        <v>3472</v>
      </c>
      <c r="E3474" s="72">
        <f t="shared" si="109"/>
        <v>52107321.740740739</v>
      </c>
      <c r="F3474" s="71">
        <f t="shared" si="108"/>
        <v>33.888736824102978</v>
      </c>
      <c r="H3474" s="38">
        <v>52107321</v>
      </c>
    </row>
    <row r="3475" spans="2:8">
      <c r="B3475">
        <v>1537600</v>
      </c>
      <c r="D3475">
        <v>3473</v>
      </c>
      <c r="E3475" s="72">
        <f t="shared" si="109"/>
        <v>52137379.185185179</v>
      </c>
      <c r="F3475" s="71">
        <f t="shared" si="108"/>
        <v>33.908285110031983</v>
      </c>
      <c r="H3475" s="38">
        <v>52137379</v>
      </c>
    </row>
    <row r="3476" spans="2:8">
      <c r="B3476">
        <v>1537600</v>
      </c>
      <c r="D3476">
        <v>3474</v>
      </c>
      <c r="E3476" s="72">
        <f t="shared" si="109"/>
        <v>52167445.296296291</v>
      </c>
      <c r="F3476" s="71">
        <f t="shared" si="108"/>
        <v>33.927839032450763</v>
      </c>
      <c r="H3476" s="38">
        <v>52167445</v>
      </c>
    </row>
    <row r="3477" spans="2:8">
      <c r="B3477">
        <v>1537600</v>
      </c>
      <c r="D3477">
        <v>3475</v>
      </c>
      <c r="E3477" s="72">
        <f t="shared" si="109"/>
        <v>52197520.074074067</v>
      </c>
      <c r="F3477" s="71">
        <f t="shared" si="108"/>
        <v>33.947398591359303</v>
      </c>
      <c r="H3477" s="38">
        <v>52197520</v>
      </c>
    </row>
    <row r="3478" spans="2:8">
      <c r="B3478">
        <v>1537600</v>
      </c>
      <c r="D3478">
        <v>3476</v>
      </c>
      <c r="E3478" s="72">
        <f t="shared" si="109"/>
        <v>52227603.518518515</v>
      </c>
      <c r="F3478" s="71">
        <f t="shared" si="108"/>
        <v>33.966963786757617</v>
      </c>
      <c r="H3478" s="38">
        <v>52227603</v>
      </c>
    </row>
    <row r="3479" spans="2:8">
      <c r="B3479">
        <v>1537600</v>
      </c>
      <c r="D3479">
        <v>3477</v>
      </c>
      <c r="E3479" s="72">
        <f t="shared" si="109"/>
        <v>52257695.629629627</v>
      </c>
      <c r="F3479" s="71">
        <f t="shared" si="108"/>
        <v>33.986534618645699</v>
      </c>
      <c r="H3479" s="38">
        <v>52257695</v>
      </c>
    </row>
    <row r="3480" spans="2:8">
      <c r="B3480">
        <v>1537600</v>
      </c>
      <c r="D3480">
        <v>3478</v>
      </c>
      <c r="E3480" s="72">
        <f t="shared" si="109"/>
        <v>52287796.407407403</v>
      </c>
      <c r="F3480" s="71">
        <f t="shared" si="108"/>
        <v>34.006111087023548</v>
      </c>
      <c r="H3480" s="38">
        <v>52287796</v>
      </c>
    </row>
    <row r="3481" spans="2:8">
      <c r="B3481">
        <v>1537600</v>
      </c>
      <c r="D3481">
        <v>3479</v>
      </c>
      <c r="E3481" s="72">
        <f t="shared" si="109"/>
        <v>52317905.851851851</v>
      </c>
      <c r="F3481" s="71">
        <f t="shared" si="108"/>
        <v>34.025693191891165</v>
      </c>
      <c r="H3481" s="38">
        <v>52317905</v>
      </c>
    </row>
    <row r="3482" spans="2:8">
      <c r="B3482">
        <v>1537600</v>
      </c>
      <c r="D3482">
        <v>3480</v>
      </c>
      <c r="E3482" s="72">
        <f t="shared" si="109"/>
        <v>52348023.962962963</v>
      </c>
      <c r="F3482" s="71">
        <f t="shared" si="108"/>
        <v>34.045280933248542</v>
      </c>
      <c r="H3482" s="38">
        <v>52348023</v>
      </c>
    </row>
    <row r="3483" spans="2:8">
      <c r="B3483">
        <v>1537600</v>
      </c>
      <c r="D3483">
        <v>3481</v>
      </c>
      <c r="E3483" s="72">
        <f t="shared" si="109"/>
        <v>52378150.740740739</v>
      </c>
      <c r="F3483" s="71">
        <f t="shared" si="108"/>
        <v>34.064874311095693</v>
      </c>
      <c r="H3483" s="38">
        <v>52378150</v>
      </c>
    </row>
    <row r="3484" spans="2:8">
      <c r="B3484">
        <v>1537600</v>
      </c>
      <c r="D3484">
        <v>3482</v>
      </c>
      <c r="E3484" s="72">
        <f t="shared" si="109"/>
        <v>52408286.185185179</v>
      </c>
      <c r="F3484" s="71">
        <f t="shared" si="108"/>
        <v>34.084473325432612</v>
      </c>
      <c r="H3484" s="38">
        <v>52408286</v>
      </c>
    </row>
    <row r="3485" spans="2:8">
      <c r="B3485">
        <v>1537600</v>
      </c>
      <c r="D3485">
        <v>3483</v>
      </c>
      <c r="E3485" s="72">
        <f t="shared" si="109"/>
        <v>52438430.296296291</v>
      </c>
      <c r="F3485" s="71">
        <f t="shared" si="108"/>
        <v>34.104077976259298</v>
      </c>
      <c r="H3485" s="38">
        <v>52438430</v>
      </c>
    </row>
    <row r="3486" spans="2:8">
      <c r="B3486">
        <v>1537600</v>
      </c>
      <c r="D3486">
        <v>3484</v>
      </c>
      <c r="E3486" s="72">
        <f t="shared" si="109"/>
        <v>52468583.074074067</v>
      </c>
      <c r="F3486" s="71">
        <f t="shared" si="108"/>
        <v>34.123688263575744</v>
      </c>
      <c r="H3486" s="38">
        <v>52468583</v>
      </c>
    </row>
    <row r="3487" spans="2:8">
      <c r="B3487">
        <v>1537600</v>
      </c>
      <c r="D3487">
        <v>3485</v>
      </c>
      <c r="E3487" s="72">
        <f t="shared" si="109"/>
        <v>52498744.518518515</v>
      </c>
      <c r="F3487" s="71">
        <f t="shared" si="108"/>
        <v>34.143304187381972</v>
      </c>
      <c r="H3487" s="38">
        <v>52498744</v>
      </c>
    </row>
    <row r="3488" spans="2:8">
      <c r="B3488">
        <v>1537600</v>
      </c>
      <c r="D3488">
        <v>3486</v>
      </c>
      <c r="E3488" s="72">
        <f t="shared" si="109"/>
        <v>52528914.629629627</v>
      </c>
      <c r="F3488" s="71">
        <f t="shared" si="108"/>
        <v>34.16292574767796</v>
      </c>
      <c r="H3488" s="38">
        <v>52528914</v>
      </c>
    </row>
    <row r="3489" spans="2:8">
      <c r="B3489">
        <v>1537600</v>
      </c>
      <c r="D3489">
        <v>3487</v>
      </c>
      <c r="E3489" s="72">
        <f t="shared" si="109"/>
        <v>52559093.407407403</v>
      </c>
      <c r="F3489" s="71">
        <f t="shared" si="108"/>
        <v>34.182552944463708</v>
      </c>
      <c r="H3489" s="38">
        <v>52559093</v>
      </c>
    </row>
    <row r="3490" spans="2:8">
      <c r="B3490">
        <v>1537600</v>
      </c>
      <c r="D3490">
        <v>3488</v>
      </c>
      <c r="E3490" s="72">
        <f t="shared" si="109"/>
        <v>52589280.851851851</v>
      </c>
      <c r="F3490" s="71">
        <f t="shared" si="108"/>
        <v>34.202185777739238</v>
      </c>
      <c r="H3490" s="38">
        <v>52589280</v>
      </c>
    </row>
    <row r="3491" spans="2:8">
      <c r="B3491">
        <v>1537600</v>
      </c>
      <c r="D3491">
        <v>3489</v>
      </c>
      <c r="E3491" s="72">
        <f t="shared" si="109"/>
        <v>52619476.962962963</v>
      </c>
      <c r="F3491" s="71">
        <f t="shared" si="108"/>
        <v>34.221824247504529</v>
      </c>
      <c r="H3491" s="38">
        <v>52619476</v>
      </c>
    </row>
    <row r="3492" spans="2:8">
      <c r="B3492">
        <v>1537600</v>
      </c>
      <c r="D3492">
        <v>3490</v>
      </c>
      <c r="E3492" s="72">
        <f t="shared" si="109"/>
        <v>52649681.740740739</v>
      </c>
      <c r="F3492" s="71">
        <f t="shared" si="108"/>
        <v>34.241468353759586</v>
      </c>
      <c r="H3492" s="38">
        <v>52649681</v>
      </c>
    </row>
    <row r="3493" spans="2:8">
      <c r="B3493">
        <v>1537600</v>
      </c>
      <c r="D3493">
        <v>3491</v>
      </c>
      <c r="E3493" s="72">
        <f t="shared" si="109"/>
        <v>52679895.185185179</v>
      </c>
      <c r="F3493" s="71">
        <f t="shared" si="108"/>
        <v>34.261118096504411</v>
      </c>
      <c r="H3493" s="38">
        <v>52679895</v>
      </c>
    </row>
    <row r="3494" spans="2:8">
      <c r="B3494">
        <v>1537600</v>
      </c>
      <c r="D3494">
        <v>3492</v>
      </c>
      <c r="E3494" s="72">
        <f t="shared" si="109"/>
        <v>52710117.296296291</v>
      </c>
      <c r="F3494" s="71">
        <f t="shared" si="108"/>
        <v>34.280773475739004</v>
      </c>
      <c r="H3494" s="38">
        <v>52710117</v>
      </c>
    </row>
    <row r="3495" spans="2:8">
      <c r="B3495">
        <v>1537600</v>
      </c>
      <c r="D3495">
        <v>3493</v>
      </c>
      <c r="E3495" s="72">
        <f t="shared" si="109"/>
        <v>52740348.074074067</v>
      </c>
      <c r="F3495" s="71">
        <f t="shared" si="108"/>
        <v>34.300434491463363</v>
      </c>
      <c r="H3495" s="38">
        <v>52740348</v>
      </c>
    </row>
    <row r="3496" spans="2:8">
      <c r="B3496">
        <v>1537600</v>
      </c>
      <c r="D3496">
        <v>3494</v>
      </c>
      <c r="E3496" s="72">
        <f t="shared" si="109"/>
        <v>52770587.518518515</v>
      </c>
      <c r="F3496" s="71">
        <f t="shared" si="108"/>
        <v>34.320101143677498</v>
      </c>
      <c r="H3496" s="38">
        <v>52770587</v>
      </c>
    </row>
    <row r="3497" spans="2:8">
      <c r="B3497">
        <v>1537600</v>
      </c>
      <c r="D3497">
        <v>3495</v>
      </c>
      <c r="E3497" s="72">
        <f t="shared" si="109"/>
        <v>52800835.629629627</v>
      </c>
      <c r="F3497" s="71">
        <f t="shared" si="108"/>
        <v>34.339773432381392</v>
      </c>
      <c r="H3497" s="38">
        <v>52800835</v>
      </c>
    </row>
    <row r="3498" spans="2:8">
      <c r="B3498">
        <v>1537600</v>
      </c>
      <c r="D3498">
        <v>3496</v>
      </c>
      <c r="E3498" s="72">
        <f t="shared" si="109"/>
        <v>52831092.407407403</v>
      </c>
      <c r="F3498" s="71">
        <f t="shared" si="108"/>
        <v>34.359451357575054</v>
      </c>
      <c r="H3498" s="38">
        <v>52831092</v>
      </c>
    </row>
    <row r="3499" spans="2:8">
      <c r="B3499">
        <v>1537600</v>
      </c>
      <c r="D3499">
        <v>3497</v>
      </c>
      <c r="E3499" s="72">
        <f t="shared" si="109"/>
        <v>52861357.851851851</v>
      </c>
      <c r="F3499" s="71">
        <f t="shared" si="108"/>
        <v>34.37913491925849</v>
      </c>
      <c r="H3499" s="38">
        <v>52861357</v>
      </c>
    </row>
    <row r="3500" spans="2:8">
      <c r="B3500">
        <v>1537600</v>
      </c>
      <c r="D3500">
        <v>3498</v>
      </c>
      <c r="E3500" s="72">
        <f t="shared" si="109"/>
        <v>52891631.962962963</v>
      </c>
      <c r="F3500" s="71">
        <f t="shared" si="108"/>
        <v>34.398824117431687</v>
      </c>
      <c r="H3500" s="38">
        <v>52891631</v>
      </c>
    </row>
    <row r="3501" spans="2:8">
      <c r="B3501">
        <v>1537600</v>
      </c>
      <c r="D3501">
        <v>3499</v>
      </c>
      <c r="E3501" s="72">
        <f t="shared" si="109"/>
        <v>52921914.740740739</v>
      </c>
      <c r="F3501" s="71">
        <f t="shared" si="108"/>
        <v>34.418518952094651</v>
      </c>
      <c r="H3501" s="38">
        <v>52921914</v>
      </c>
    </row>
    <row r="3502" spans="2:8">
      <c r="B3502">
        <v>1537600</v>
      </c>
      <c r="D3502">
        <v>3500</v>
      </c>
      <c r="E3502" s="72">
        <f t="shared" si="109"/>
        <v>52952206.185185179</v>
      </c>
      <c r="F3502" s="71">
        <f t="shared" si="108"/>
        <v>34.438219423247382</v>
      </c>
      <c r="G3502" s="67"/>
      <c r="H3502" s="38">
        <v>52952206</v>
      </c>
    </row>
    <row r="3503" spans="2:8">
      <c r="B3503">
        <v>1537600</v>
      </c>
      <c r="D3503">
        <v>3501</v>
      </c>
      <c r="E3503" s="72">
        <f t="shared" si="109"/>
        <v>52982506.296296291</v>
      </c>
      <c r="F3503" s="71">
        <f t="shared" si="108"/>
        <v>34.457925530889888</v>
      </c>
      <c r="H3503" s="38">
        <v>52982506</v>
      </c>
    </row>
    <row r="3504" spans="2:8">
      <c r="B3504">
        <v>1537600</v>
      </c>
      <c r="D3504">
        <v>3502</v>
      </c>
      <c r="E3504" s="72">
        <f t="shared" si="109"/>
        <v>53012815.074074067</v>
      </c>
      <c r="F3504" s="71">
        <f t="shared" si="108"/>
        <v>34.477637275022154</v>
      </c>
      <c r="H3504" s="38">
        <v>53012815</v>
      </c>
    </row>
    <row r="3505" spans="2:8">
      <c r="B3505">
        <v>1537600</v>
      </c>
      <c r="D3505">
        <v>3503</v>
      </c>
      <c r="E3505" s="72">
        <f t="shared" si="109"/>
        <v>53043132.518518515</v>
      </c>
      <c r="F3505" s="71">
        <f t="shared" si="108"/>
        <v>34.497354655644195</v>
      </c>
      <c r="H3505" s="38">
        <v>53043132</v>
      </c>
    </row>
    <row r="3506" spans="2:8">
      <c r="B3506">
        <v>1537600</v>
      </c>
      <c r="D3506">
        <v>3504</v>
      </c>
      <c r="E3506" s="72">
        <f t="shared" si="109"/>
        <v>53073458.629629627</v>
      </c>
      <c r="F3506" s="71">
        <f t="shared" si="108"/>
        <v>34.517077672756002</v>
      </c>
      <c r="H3506" s="38">
        <v>53073458</v>
      </c>
    </row>
    <row r="3507" spans="2:8">
      <c r="B3507">
        <v>1537600</v>
      </c>
      <c r="D3507">
        <v>3505</v>
      </c>
      <c r="E3507" s="72">
        <f t="shared" si="109"/>
        <v>53103793.407407403</v>
      </c>
      <c r="F3507" s="71">
        <f t="shared" si="108"/>
        <v>34.536806326357571</v>
      </c>
      <c r="H3507" s="38">
        <v>53103793</v>
      </c>
    </row>
    <row r="3508" spans="2:8">
      <c r="B3508">
        <v>1537600</v>
      </c>
      <c r="D3508">
        <v>3506</v>
      </c>
      <c r="E3508" s="72">
        <f t="shared" si="109"/>
        <v>53134136.851851851</v>
      </c>
      <c r="F3508" s="71">
        <f t="shared" si="108"/>
        <v>34.556540616448913</v>
      </c>
      <c r="H3508" s="38">
        <v>53134136</v>
      </c>
    </row>
    <row r="3509" spans="2:8">
      <c r="B3509">
        <v>1537600</v>
      </c>
      <c r="D3509">
        <v>3507</v>
      </c>
      <c r="E3509" s="72">
        <f t="shared" si="109"/>
        <v>53164488.962962963</v>
      </c>
      <c r="F3509" s="71">
        <f t="shared" si="108"/>
        <v>34.576280543030023</v>
      </c>
      <c r="H3509" s="38">
        <v>53164488</v>
      </c>
    </row>
    <row r="3510" spans="2:8">
      <c r="B3510">
        <v>1537600</v>
      </c>
      <c r="D3510">
        <v>3508</v>
      </c>
      <c r="E3510" s="72">
        <f t="shared" si="109"/>
        <v>53194849.740740739</v>
      </c>
      <c r="F3510" s="71">
        <f t="shared" si="108"/>
        <v>34.596026106100894</v>
      </c>
      <c r="H3510" s="38">
        <v>53194849</v>
      </c>
    </row>
    <row r="3511" spans="2:8">
      <c r="B3511">
        <v>1537600</v>
      </c>
      <c r="D3511">
        <v>3509</v>
      </c>
      <c r="E3511" s="72">
        <f t="shared" si="109"/>
        <v>53225219.185185179</v>
      </c>
      <c r="F3511" s="71">
        <f t="shared" si="108"/>
        <v>34.615777305661538</v>
      </c>
      <c r="H3511" s="38">
        <v>53225219</v>
      </c>
    </row>
    <row r="3512" spans="2:8">
      <c r="B3512">
        <v>1537600</v>
      </c>
      <c r="D3512">
        <v>3510</v>
      </c>
      <c r="E3512" s="72">
        <f t="shared" si="109"/>
        <v>53255597.296296291</v>
      </c>
      <c r="F3512" s="71">
        <f t="shared" si="108"/>
        <v>34.63553414171195</v>
      </c>
      <c r="H3512" s="38">
        <v>53255597</v>
      </c>
    </row>
    <row r="3513" spans="2:8">
      <c r="B3513">
        <v>1537600</v>
      </c>
      <c r="D3513">
        <v>3511</v>
      </c>
      <c r="E3513" s="72">
        <f t="shared" si="109"/>
        <v>53285984.074074067</v>
      </c>
      <c r="F3513" s="71">
        <f t="shared" si="108"/>
        <v>34.655296614252123</v>
      </c>
      <c r="H3513" s="38">
        <v>53285984</v>
      </c>
    </row>
    <row r="3514" spans="2:8">
      <c r="B3514">
        <v>1537600</v>
      </c>
      <c r="D3514">
        <v>3512</v>
      </c>
      <c r="E3514" s="72">
        <f t="shared" si="109"/>
        <v>53316379.518518515</v>
      </c>
      <c r="F3514" s="71">
        <f t="shared" si="108"/>
        <v>34.67506472328207</v>
      </c>
      <c r="H3514" s="38">
        <v>53316379</v>
      </c>
    </row>
    <row r="3515" spans="2:8">
      <c r="B3515">
        <v>1537600</v>
      </c>
      <c r="D3515">
        <v>3513</v>
      </c>
      <c r="E3515" s="72">
        <f t="shared" si="109"/>
        <v>53346783.629629627</v>
      </c>
      <c r="F3515" s="71">
        <f t="shared" si="108"/>
        <v>34.694838468801784</v>
      </c>
      <c r="H3515" s="38">
        <v>53346783</v>
      </c>
    </row>
    <row r="3516" spans="2:8">
      <c r="B3516">
        <v>1537600</v>
      </c>
      <c r="D3516">
        <v>3514</v>
      </c>
      <c r="E3516" s="72">
        <f t="shared" si="109"/>
        <v>53377196.407407403</v>
      </c>
      <c r="F3516" s="71">
        <f t="shared" si="108"/>
        <v>34.714617850811265</v>
      </c>
      <c r="H3516" s="38">
        <v>53377196</v>
      </c>
    </row>
    <row r="3517" spans="2:8">
      <c r="B3517">
        <v>1537600</v>
      </c>
      <c r="D3517">
        <v>3515</v>
      </c>
      <c r="E3517" s="72">
        <f t="shared" si="109"/>
        <v>53407617.851851851</v>
      </c>
      <c r="F3517" s="71">
        <f t="shared" si="108"/>
        <v>34.734402869310514</v>
      </c>
      <c r="H3517" s="38">
        <v>53407617</v>
      </c>
    </row>
    <row r="3518" spans="2:8">
      <c r="B3518">
        <v>1537600</v>
      </c>
      <c r="D3518">
        <v>3516</v>
      </c>
      <c r="E3518" s="72">
        <f t="shared" si="109"/>
        <v>53438047.962962963</v>
      </c>
      <c r="F3518" s="71">
        <f t="shared" si="108"/>
        <v>34.754193524299531</v>
      </c>
      <c r="H3518" s="38">
        <v>53438047</v>
      </c>
    </row>
    <row r="3519" spans="2:8">
      <c r="B3519">
        <v>1537600</v>
      </c>
      <c r="D3519">
        <v>3517</v>
      </c>
      <c r="E3519" s="72">
        <f t="shared" si="109"/>
        <v>53468486.740740739</v>
      </c>
      <c r="F3519" s="71">
        <f t="shared" si="108"/>
        <v>34.773989815778314</v>
      </c>
      <c r="H3519" s="38">
        <v>53468486</v>
      </c>
    </row>
    <row r="3520" spans="2:8">
      <c r="B3520">
        <v>1537600</v>
      </c>
      <c r="D3520">
        <v>3518</v>
      </c>
      <c r="E3520" s="72">
        <f t="shared" si="109"/>
        <v>53498934.185185179</v>
      </c>
      <c r="F3520" s="71">
        <f t="shared" si="108"/>
        <v>34.793791743746866</v>
      </c>
      <c r="H3520" s="38">
        <v>53498934</v>
      </c>
    </row>
    <row r="3521" spans="2:8">
      <c r="B3521">
        <v>1537600</v>
      </c>
      <c r="D3521">
        <v>3519</v>
      </c>
      <c r="E3521" s="72">
        <f t="shared" si="109"/>
        <v>53529390.296296291</v>
      </c>
      <c r="F3521" s="71">
        <f t="shared" si="108"/>
        <v>34.813599308205184</v>
      </c>
      <c r="H3521" s="38">
        <v>53529390</v>
      </c>
    </row>
    <row r="3522" spans="2:8">
      <c r="B3522">
        <v>1537600</v>
      </c>
      <c r="D3522">
        <v>3520</v>
      </c>
      <c r="E3522" s="72">
        <f t="shared" si="109"/>
        <v>53559855.074074067</v>
      </c>
      <c r="F3522" s="71">
        <f t="shared" si="108"/>
        <v>34.83341250915327</v>
      </c>
      <c r="H3522" s="38">
        <v>53559855</v>
      </c>
    </row>
    <row r="3523" spans="2:8">
      <c r="B3523">
        <v>1537600</v>
      </c>
      <c r="D3523">
        <v>3521</v>
      </c>
      <c r="E3523" s="72">
        <f t="shared" si="109"/>
        <v>53590328.518518515</v>
      </c>
      <c r="F3523" s="71">
        <f t="shared" ref="F3523:F3586" si="110">E3523/B3522</f>
        <v>34.853231346591123</v>
      </c>
      <c r="H3523" s="38">
        <v>53590328</v>
      </c>
    </row>
    <row r="3524" spans="2:8">
      <c r="B3524">
        <v>1537600</v>
      </c>
      <c r="D3524">
        <v>3522</v>
      </c>
      <c r="E3524" s="72">
        <f t="shared" ref="E3524:E3587" si="111">40+(D3523*D3523)+(E3523/1.3)</f>
        <v>53620810.629629627</v>
      </c>
      <c r="F3524" s="71">
        <f t="shared" si="110"/>
        <v>34.873055820518751</v>
      </c>
      <c r="H3524" s="38">
        <v>53620810</v>
      </c>
    </row>
    <row r="3525" spans="2:8">
      <c r="B3525">
        <v>1537600</v>
      </c>
      <c r="D3525">
        <v>3523</v>
      </c>
      <c r="E3525" s="72">
        <f t="shared" si="111"/>
        <v>53651301.407407403</v>
      </c>
      <c r="F3525" s="71">
        <f t="shared" si="110"/>
        <v>34.892885930936139</v>
      </c>
      <c r="H3525" s="38">
        <v>53651301</v>
      </c>
    </row>
    <row r="3526" spans="2:8">
      <c r="B3526">
        <v>1537600</v>
      </c>
      <c r="D3526">
        <v>3524</v>
      </c>
      <c r="E3526" s="72">
        <f t="shared" si="111"/>
        <v>53681800.851851851</v>
      </c>
      <c r="F3526" s="71">
        <f t="shared" si="110"/>
        <v>34.912721677843294</v>
      </c>
      <c r="H3526" s="38">
        <v>53681800</v>
      </c>
    </row>
    <row r="3527" spans="2:8">
      <c r="B3527">
        <v>1537600</v>
      </c>
      <c r="D3527">
        <v>3525</v>
      </c>
      <c r="E3527" s="72">
        <f t="shared" si="111"/>
        <v>53712308.962962963</v>
      </c>
      <c r="F3527" s="71">
        <f t="shared" si="110"/>
        <v>34.932563061240224</v>
      </c>
      <c r="H3527" s="38">
        <v>53712308</v>
      </c>
    </row>
    <row r="3528" spans="2:8">
      <c r="B3528">
        <v>1537600</v>
      </c>
      <c r="D3528">
        <v>3526</v>
      </c>
      <c r="E3528" s="72">
        <f t="shared" si="111"/>
        <v>53742825.740740739</v>
      </c>
      <c r="F3528" s="71">
        <f t="shared" si="110"/>
        <v>34.952410081126914</v>
      </c>
      <c r="H3528" s="38">
        <v>53742825</v>
      </c>
    </row>
    <row r="3529" spans="2:8">
      <c r="B3529">
        <v>1537600</v>
      </c>
      <c r="D3529">
        <v>3527</v>
      </c>
      <c r="E3529" s="72">
        <f t="shared" si="111"/>
        <v>53773351.185185179</v>
      </c>
      <c r="F3529" s="71">
        <f t="shared" si="110"/>
        <v>34.972262737503371</v>
      </c>
      <c r="H3529" s="38">
        <v>53773351</v>
      </c>
    </row>
    <row r="3530" spans="2:8">
      <c r="B3530">
        <v>1537600</v>
      </c>
      <c r="D3530">
        <v>3528</v>
      </c>
      <c r="E3530" s="72">
        <f t="shared" si="111"/>
        <v>53803885.296296291</v>
      </c>
      <c r="F3530" s="71">
        <f t="shared" si="110"/>
        <v>34.992121030369596</v>
      </c>
      <c r="H3530" s="38">
        <v>53803885</v>
      </c>
    </row>
    <row r="3531" spans="2:8">
      <c r="B3531">
        <v>1537600</v>
      </c>
      <c r="D3531">
        <v>3529</v>
      </c>
      <c r="E3531" s="72">
        <f t="shared" si="111"/>
        <v>53834428.074074067</v>
      </c>
      <c r="F3531" s="71">
        <f t="shared" si="110"/>
        <v>35.011984959725588</v>
      </c>
      <c r="H3531" s="38">
        <v>53834428</v>
      </c>
    </row>
    <row r="3532" spans="2:8">
      <c r="B3532">
        <v>1537600</v>
      </c>
      <c r="D3532">
        <v>3530</v>
      </c>
      <c r="E3532" s="72">
        <f t="shared" si="111"/>
        <v>53864979.518518515</v>
      </c>
      <c r="F3532" s="71">
        <f t="shared" si="110"/>
        <v>35.031854525571354</v>
      </c>
      <c r="H3532" s="38">
        <v>53864979</v>
      </c>
    </row>
    <row r="3533" spans="2:8">
      <c r="B3533">
        <v>1537600</v>
      </c>
      <c r="D3533">
        <v>3531</v>
      </c>
      <c r="E3533" s="72">
        <f t="shared" si="111"/>
        <v>53895539.629629627</v>
      </c>
      <c r="F3533" s="71">
        <f t="shared" si="110"/>
        <v>35.051729727906888</v>
      </c>
      <c r="H3533" s="38">
        <v>53895539</v>
      </c>
    </row>
    <row r="3534" spans="2:8">
      <c r="B3534">
        <v>1537600</v>
      </c>
      <c r="D3534">
        <v>3532</v>
      </c>
      <c r="E3534" s="72">
        <f t="shared" si="111"/>
        <v>53926108.407407403</v>
      </c>
      <c r="F3534" s="71">
        <f t="shared" si="110"/>
        <v>35.071610566732183</v>
      </c>
      <c r="H3534" s="38">
        <v>53926108</v>
      </c>
    </row>
    <row r="3535" spans="2:8">
      <c r="B3535">
        <v>1537600</v>
      </c>
      <c r="D3535">
        <v>3533</v>
      </c>
      <c r="E3535" s="72">
        <f t="shared" si="111"/>
        <v>53956685.851851851</v>
      </c>
      <c r="F3535" s="71">
        <f t="shared" si="110"/>
        <v>35.091497042047251</v>
      </c>
      <c r="H3535" s="38">
        <v>53956685</v>
      </c>
    </row>
    <row r="3536" spans="2:8">
      <c r="B3536">
        <v>1537600</v>
      </c>
      <c r="D3536">
        <v>3534</v>
      </c>
      <c r="E3536" s="72">
        <f t="shared" si="111"/>
        <v>53987271.962962963</v>
      </c>
      <c r="F3536" s="71">
        <f t="shared" si="110"/>
        <v>35.11138915385208</v>
      </c>
      <c r="H3536" s="38">
        <v>53987271</v>
      </c>
    </row>
    <row r="3537" spans="2:8">
      <c r="B3537">
        <v>1537600</v>
      </c>
      <c r="D3537">
        <v>3535</v>
      </c>
      <c r="E3537" s="72">
        <f t="shared" si="111"/>
        <v>54017866.740740739</v>
      </c>
      <c r="F3537" s="71">
        <f t="shared" si="110"/>
        <v>35.131286902146684</v>
      </c>
      <c r="H3537" s="38">
        <v>54017866</v>
      </c>
    </row>
    <row r="3538" spans="2:8">
      <c r="B3538">
        <v>1537600</v>
      </c>
      <c r="D3538">
        <v>3536</v>
      </c>
      <c r="E3538" s="72">
        <f t="shared" si="111"/>
        <v>54048470.185185179</v>
      </c>
      <c r="F3538" s="71">
        <f t="shared" si="110"/>
        <v>35.151190286931048</v>
      </c>
      <c r="H3538" s="38">
        <v>54048470</v>
      </c>
    </row>
    <row r="3539" spans="2:8">
      <c r="B3539">
        <v>1537600</v>
      </c>
      <c r="D3539">
        <v>3537</v>
      </c>
      <c r="E3539" s="72">
        <f t="shared" si="111"/>
        <v>54079082.296296291</v>
      </c>
      <c r="F3539" s="71">
        <f t="shared" si="110"/>
        <v>35.171099308205186</v>
      </c>
      <c r="H3539" s="38">
        <v>54079082</v>
      </c>
    </row>
    <row r="3540" spans="2:8">
      <c r="B3540">
        <v>1537600</v>
      </c>
      <c r="D3540">
        <v>3538</v>
      </c>
      <c r="E3540" s="72">
        <f t="shared" si="111"/>
        <v>54109703.074074067</v>
      </c>
      <c r="F3540" s="71">
        <f t="shared" si="110"/>
        <v>35.191013965969084</v>
      </c>
      <c r="H3540" s="38">
        <v>54109703</v>
      </c>
    </row>
    <row r="3541" spans="2:8">
      <c r="B3541">
        <v>1537600</v>
      </c>
      <c r="D3541">
        <v>3539</v>
      </c>
      <c r="E3541" s="72">
        <f t="shared" si="111"/>
        <v>54140332.518518515</v>
      </c>
      <c r="F3541" s="71">
        <f t="shared" si="110"/>
        <v>35.210934260222757</v>
      </c>
      <c r="H3541" s="38">
        <v>54140332</v>
      </c>
    </row>
    <row r="3542" spans="2:8">
      <c r="B3542">
        <v>1537600</v>
      </c>
      <c r="D3542">
        <v>3540</v>
      </c>
      <c r="E3542" s="72">
        <f t="shared" si="111"/>
        <v>54170970.629629627</v>
      </c>
      <c r="F3542" s="71">
        <f t="shared" si="110"/>
        <v>35.230860190966197</v>
      </c>
      <c r="G3542" s="67"/>
      <c r="H3542" s="38">
        <v>54170970</v>
      </c>
    </row>
    <row r="3543" spans="2:8">
      <c r="B3543">
        <v>1537600</v>
      </c>
      <c r="D3543">
        <v>3541</v>
      </c>
      <c r="E3543" s="72">
        <f t="shared" si="111"/>
        <v>54201617.407407403</v>
      </c>
      <c r="F3543" s="71">
        <f t="shared" si="110"/>
        <v>35.250791758199405</v>
      </c>
      <c r="H3543" s="38">
        <v>54201617</v>
      </c>
    </row>
    <row r="3544" spans="2:8">
      <c r="B3544">
        <v>1537600</v>
      </c>
      <c r="D3544">
        <v>3542</v>
      </c>
      <c r="E3544" s="72">
        <f t="shared" si="111"/>
        <v>54232272.851851851</v>
      </c>
      <c r="F3544" s="71">
        <f t="shared" si="110"/>
        <v>35.27072896192238</v>
      </c>
      <c r="H3544" s="38">
        <v>54232272</v>
      </c>
    </row>
    <row r="3545" spans="2:8">
      <c r="B3545">
        <v>1537600</v>
      </c>
      <c r="D3545">
        <v>3543</v>
      </c>
      <c r="E3545" s="72">
        <f t="shared" si="111"/>
        <v>54262936.962962963</v>
      </c>
      <c r="F3545" s="71">
        <f t="shared" si="110"/>
        <v>35.290671802135122</v>
      </c>
      <c r="H3545" s="38">
        <v>54262936</v>
      </c>
    </row>
    <row r="3546" spans="2:8">
      <c r="B3546">
        <v>1537600</v>
      </c>
      <c r="D3546">
        <v>3544</v>
      </c>
      <c r="E3546" s="72">
        <f t="shared" si="111"/>
        <v>54293609.740740739</v>
      </c>
      <c r="F3546" s="71">
        <f t="shared" si="110"/>
        <v>35.310620278837632</v>
      </c>
      <c r="H3546" s="38">
        <v>54293609</v>
      </c>
    </row>
    <row r="3547" spans="2:8">
      <c r="B3547">
        <v>1537600</v>
      </c>
      <c r="D3547">
        <v>3545</v>
      </c>
      <c r="E3547" s="72">
        <f t="shared" si="111"/>
        <v>54324291.185185179</v>
      </c>
      <c r="F3547" s="71">
        <f t="shared" si="110"/>
        <v>35.330574392029902</v>
      </c>
      <c r="H3547" s="38">
        <v>54324291</v>
      </c>
    </row>
    <row r="3548" spans="2:8">
      <c r="B3548">
        <v>1537600</v>
      </c>
      <c r="D3548">
        <v>3546</v>
      </c>
      <c r="E3548" s="72">
        <f t="shared" si="111"/>
        <v>54354981.296296291</v>
      </c>
      <c r="F3548" s="71">
        <f t="shared" si="110"/>
        <v>35.350534141711947</v>
      </c>
      <c r="H3548" s="38">
        <v>54354981</v>
      </c>
    </row>
    <row r="3549" spans="2:8">
      <c r="B3549">
        <v>1537600</v>
      </c>
      <c r="D3549">
        <v>3547</v>
      </c>
      <c r="E3549" s="72">
        <f t="shared" si="111"/>
        <v>54385680.074074067</v>
      </c>
      <c r="F3549" s="71">
        <f t="shared" si="110"/>
        <v>35.370499527883759</v>
      </c>
      <c r="H3549" s="38">
        <v>54385680</v>
      </c>
    </row>
    <row r="3550" spans="2:8">
      <c r="B3550">
        <v>1537600</v>
      </c>
      <c r="D3550">
        <v>3548</v>
      </c>
      <c r="E3550" s="72">
        <f t="shared" si="111"/>
        <v>54416387.518518515</v>
      </c>
      <c r="F3550" s="71">
        <f t="shared" si="110"/>
        <v>35.390470550545338</v>
      </c>
      <c r="H3550" s="38">
        <v>54416387</v>
      </c>
    </row>
    <row r="3551" spans="2:8">
      <c r="B3551">
        <v>1537600</v>
      </c>
      <c r="D3551">
        <v>3549</v>
      </c>
      <c r="E3551" s="72">
        <f t="shared" si="111"/>
        <v>54447103.629629627</v>
      </c>
      <c r="F3551" s="71">
        <f t="shared" si="110"/>
        <v>35.410447209696684</v>
      </c>
      <c r="H3551" s="38">
        <v>54447103</v>
      </c>
    </row>
    <row r="3552" spans="2:8">
      <c r="B3552">
        <v>1537600</v>
      </c>
      <c r="D3552">
        <v>3550</v>
      </c>
      <c r="E3552" s="72">
        <f t="shared" si="111"/>
        <v>54477828.407407403</v>
      </c>
      <c r="F3552" s="71">
        <f t="shared" si="110"/>
        <v>35.430429505337798</v>
      </c>
      <c r="H3552" s="38">
        <v>54477828</v>
      </c>
    </row>
    <row r="3553" spans="2:8">
      <c r="B3553">
        <v>1537600</v>
      </c>
      <c r="D3553">
        <v>3551</v>
      </c>
      <c r="E3553" s="72">
        <f t="shared" si="111"/>
        <v>54508561.851851851</v>
      </c>
      <c r="F3553" s="71">
        <f t="shared" si="110"/>
        <v>35.450417437468687</v>
      </c>
      <c r="H3553" s="38">
        <v>54508561</v>
      </c>
    </row>
    <row r="3554" spans="2:8">
      <c r="B3554">
        <v>1537600</v>
      </c>
      <c r="D3554">
        <v>3552</v>
      </c>
      <c r="E3554" s="72">
        <f t="shared" si="111"/>
        <v>54539303.962962963</v>
      </c>
      <c r="F3554" s="71">
        <f t="shared" si="110"/>
        <v>35.470411006089336</v>
      </c>
      <c r="H3554" s="38">
        <v>54539303</v>
      </c>
    </row>
    <row r="3555" spans="2:8">
      <c r="B3555">
        <v>1537600</v>
      </c>
      <c r="D3555">
        <v>3553</v>
      </c>
      <c r="E3555" s="72">
        <f t="shared" si="111"/>
        <v>54570054.740740739</v>
      </c>
      <c r="F3555" s="71">
        <f t="shared" si="110"/>
        <v>35.490410211199752</v>
      </c>
      <c r="H3555" s="38">
        <v>54570054</v>
      </c>
    </row>
    <row r="3556" spans="2:8">
      <c r="B3556">
        <v>1537600</v>
      </c>
      <c r="D3556">
        <v>3554</v>
      </c>
      <c r="E3556" s="72">
        <f t="shared" si="111"/>
        <v>54600814.185185179</v>
      </c>
      <c r="F3556" s="71">
        <f t="shared" si="110"/>
        <v>35.510415052799935</v>
      </c>
      <c r="H3556" s="38">
        <v>54600814</v>
      </c>
    </row>
    <row r="3557" spans="2:8">
      <c r="B3557">
        <v>1537600</v>
      </c>
      <c r="D3557">
        <v>3555</v>
      </c>
      <c r="E3557" s="72">
        <f t="shared" si="111"/>
        <v>54631582.296296291</v>
      </c>
      <c r="F3557" s="71">
        <f t="shared" si="110"/>
        <v>35.530425530889886</v>
      </c>
      <c r="H3557" s="38">
        <v>54631582</v>
      </c>
    </row>
    <row r="3558" spans="2:8">
      <c r="B3558">
        <v>1537600</v>
      </c>
      <c r="D3558">
        <v>3556</v>
      </c>
      <c r="E3558" s="72">
        <f t="shared" si="111"/>
        <v>54662359.074074067</v>
      </c>
      <c r="F3558" s="71">
        <f t="shared" si="110"/>
        <v>35.550441645469604</v>
      </c>
      <c r="H3558" s="38">
        <v>54662359</v>
      </c>
    </row>
    <row r="3559" spans="2:8">
      <c r="B3559">
        <v>1537600</v>
      </c>
      <c r="D3559">
        <v>3557</v>
      </c>
      <c r="E3559" s="72">
        <f t="shared" si="111"/>
        <v>54693144.518518515</v>
      </c>
      <c r="F3559" s="71">
        <f t="shared" si="110"/>
        <v>35.570463396539097</v>
      </c>
      <c r="H3559" s="38">
        <v>54693144</v>
      </c>
    </row>
    <row r="3560" spans="2:8">
      <c r="B3560">
        <v>1537600</v>
      </c>
      <c r="D3560">
        <v>3558</v>
      </c>
      <c r="E3560" s="72">
        <f t="shared" si="111"/>
        <v>54723938.629629627</v>
      </c>
      <c r="F3560" s="71">
        <f t="shared" si="110"/>
        <v>35.59049078409835</v>
      </c>
      <c r="H3560" s="38">
        <v>54723938</v>
      </c>
    </row>
    <row r="3561" spans="2:8">
      <c r="B3561">
        <v>1537600</v>
      </c>
      <c r="D3561">
        <v>3559</v>
      </c>
      <c r="E3561" s="72">
        <f t="shared" si="111"/>
        <v>54754741.407407403</v>
      </c>
      <c r="F3561" s="71">
        <f t="shared" si="110"/>
        <v>35.610523808147377</v>
      </c>
      <c r="H3561" s="38">
        <v>54754741</v>
      </c>
    </row>
    <row r="3562" spans="2:8">
      <c r="B3562">
        <v>1537600</v>
      </c>
      <c r="D3562">
        <v>3560</v>
      </c>
      <c r="E3562" s="72">
        <f t="shared" si="111"/>
        <v>54785552.851851843</v>
      </c>
      <c r="F3562" s="71">
        <f t="shared" si="110"/>
        <v>35.630562468686165</v>
      </c>
      <c r="H3562" s="38">
        <v>54785552</v>
      </c>
    </row>
    <row r="3563" spans="2:8">
      <c r="B3563">
        <v>1537600</v>
      </c>
      <c r="D3563">
        <v>3561</v>
      </c>
      <c r="E3563" s="72">
        <f t="shared" si="111"/>
        <v>54816372.962962955</v>
      </c>
      <c r="F3563" s="71">
        <f t="shared" si="110"/>
        <v>35.65060676571472</v>
      </c>
      <c r="H3563" s="38">
        <v>54816372</v>
      </c>
    </row>
    <row r="3564" spans="2:8">
      <c r="B3564">
        <v>1537600</v>
      </c>
      <c r="D3564">
        <v>3562</v>
      </c>
      <c r="E3564" s="72">
        <f t="shared" si="111"/>
        <v>54847201.740740731</v>
      </c>
      <c r="F3564" s="71">
        <f t="shared" si="110"/>
        <v>35.670656699233049</v>
      </c>
      <c r="H3564" s="38">
        <v>54847201</v>
      </c>
    </row>
    <row r="3565" spans="2:8">
      <c r="B3565">
        <v>1537600</v>
      </c>
      <c r="D3565">
        <v>3563</v>
      </c>
      <c r="E3565" s="72">
        <f t="shared" si="111"/>
        <v>54878039.185185179</v>
      </c>
      <c r="F3565" s="71">
        <f t="shared" si="110"/>
        <v>35.690712269241139</v>
      </c>
      <c r="H3565" s="38">
        <v>54878039</v>
      </c>
    </row>
    <row r="3566" spans="2:8">
      <c r="B3566">
        <v>1537600</v>
      </c>
      <c r="D3566">
        <v>3564</v>
      </c>
      <c r="E3566" s="72">
        <f t="shared" si="111"/>
        <v>54908885.296296291</v>
      </c>
      <c r="F3566" s="71">
        <f t="shared" si="110"/>
        <v>35.710773475739003</v>
      </c>
      <c r="H3566" s="38">
        <v>54908885</v>
      </c>
    </row>
    <row r="3567" spans="2:8">
      <c r="B3567">
        <v>1537600</v>
      </c>
      <c r="D3567">
        <v>3565</v>
      </c>
      <c r="E3567" s="72">
        <f t="shared" si="111"/>
        <v>54939740.074074067</v>
      </c>
      <c r="F3567" s="71">
        <f t="shared" si="110"/>
        <v>35.730840318726628</v>
      </c>
      <c r="H3567" s="38">
        <v>54939740</v>
      </c>
    </row>
    <row r="3568" spans="2:8">
      <c r="B3568">
        <v>1537600</v>
      </c>
      <c r="D3568">
        <v>3566</v>
      </c>
      <c r="E3568" s="72">
        <f t="shared" si="111"/>
        <v>54970603.518518515</v>
      </c>
      <c r="F3568" s="71">
        <f t="shared" si="110"/>
        <v>35.750912798204027</v>
      </c>
      <c r="H3568" s="38">
        <v>54970603</v>
      </c>
    </row>
    <row r="3569" spans="2:8">
      <c r="B3569">
        <v>1537600</v>
      </c>
      <c r="D3569">
        <v>3567</v>
      </c>
      <c r="E3569" s="72">
        <f t="shared" si="111"/>
        <v>55001475.629629627</v>
      </c>
      <c r="F3569" s="71">
        <f t="shared" si="110"/>
        <v>35.770990914171193</v>
      </c>
      <c r="H3569" s="38">
        <v>55001475</v>
      </c>
    </row>
    <row r="3570" spans="2:8">
      <c r="B3570">
        <v>1537600</v>
      </c>
      <c r="D3570">
        <v>3568</v>
      </c>
      <c r="E3570" s="72">
        <f t="shared" si="111"/>
        <v>55032356.407407403</v>
      </c>
      <c r="F3570" s="71">
        <f t="shared" si="110"/>
        <v>35.791074666628127</v>
      </c>
      <c r="H3570" s="38">
        <v>55032356</v>
      </c>
    </row>
    <row r="3571" spans="2:8">
      <c r="B3571">
        <v>1537600</v>
      </c>
      <c r="D3571">
        <v>3569</v>
      </c>
      <c r="E3571" s="72">
        <f t="shared" si="111"/>
        <v>55063245.851851843</v>
      </c>
      <c r="F3571" s="71">
        <f t="shared" si="110"/>
        <v>35.811164055574821</v>
      </c>
      <c r="H3571" s="38">
        <v>55063245</v>
      </c>
    </row>
    <row r="3572" spans="2:8">
      <c r="B3572">
        <v>1537600</v>
      </c>
      <c r="D3572">
        <v>3570</v>
      </c>
      <c r="E3572" s="72">
        <f t="shared" si="111"/>
        <v>55094143.962962955</v>
      </c>
      <c r="F3572" s="71">
        <f t="shared" si="110"/>
        <v>35.831259081011289</v>
      </c>
      <c r="H3572" s="38">
        <v>55094143</v>
      </c>
    </row>
    <row r="3573" spans="2:8">
      <c r="B3573">
        <v>1537600</v>
      </c>
      <c r="D3573">
        <v>3571</v>
      </c>
      <c r="E3573" s="72">
        <f t="shared" si="111"/>
        <v>55125050.740740731</v>
      </c>
      <c r="F3573" s="71">
        <f t="shared" si="110"/>
        <v>35.851359742937518</v>
      </c>
      <c r="H3573" s="38">
        <v>55125050</v>
      </c>
    </row>
    <row r="3574" spans="2:8">
      <c r="B3574">
        <v>1537600</v>
      </c>
      <c r="D3574">
        <v>3572</v>
      </c>
      <c r="E3574" s="72">
        <f t="shared" si="111"/>
        <v>55155966.185185179</v>
      </c>
      <c r="F3574" s="71">
        <f t="shared" si="110"/>
        <v>35.871466041353521</v>
      </c>
      <c r="H3574" s="38">
        <v>55155966</v>
      </c>
    </row>
    <row r="3575" spans="2:8">
      <c r="B3575">
        <v>1537600</v>
      </c>
      <c r="D3575">
        <v>3573</v>
      </c>
      <c r="E3575" s="72">
        <f t="shared" si="111"/>
        <v>55186890.296296291</v>
      </c>
      <c r="F3575" s="71">
        <f t="shared" si="110"/>
        <v>35.891577976259292</v>
      </c>
      <c r="H3575" s="38">
        <v>55186890</v>
      </c>
    </row>
    <row r="3576" spans="2:8">
      <c r="B3576">
        <v>1537600</v>
      </c>
      <c r="D3576">
        <v>3574</v>
      </c>
      <c r="E3576" s="72">
        <f t="shared" si="111"/>
        <v>55217823.074074067</v>
      </c>
      <c r="F3576" s="71">
        <f t="shared" si="110"/>
        <v>35.91169554765483</v>
      </c>
      <c r="H3576" s="38">
        <v>55217823</v>
      </c>
    </row>
    <row r="3577" spans="2:8">
      <c r="B3577">
        <v>1537600</v>
      </c>
      <c r="D3577">
        <v>3575</v>
      </c>
      <c r="E3577" s="72">
        <f t="shared" si="111"/>
        <v>55248764.518518515</v>
      </c>
      <c r="F3577" s="71">
        <f t="shared" si="110"/>
        <v>35.931818755540135</v>
      </c>
      <c r="H3577" s="38">
        <v>55248764</v>
      </c>
    </row>
    <row r="3578" spans="2:8">
      <c r="B3578">
        <v>1537600</v>
      </c>
      <c r="D3578">
        <v>3576</v>
      </c>
      <c r="E3578" s="72">
        <f t="shared" si="111"/>
        <v>55279714.629629627</v>
      </c>
      <c r="F3578" s="71">
        <f t="shared" si="110"/>
        <v>35.951947599915208</v>
      </c>
      <c r="H3578" s="38">
        <v>55279714</v>
      </c>
    </row>
    <row r="3579" spans="2:8">
      <c r="B3579">
        <v>1537600</v>
      </c>
      <c r="D3579">
        <v>3577</v>
      </c>
      <c r="E3579" s="72">
        <f t="shared" si="111"/>
        <v>55310673.407407403</v>
      </c>
      <c r="F3579" s="71">
        <f t="shared" si="110"/>
        <v>35.972082080780048</v>
      </c>
      <c r="H3579" s="38">
        <v>55310673</v>
      </c>
    </row>
    <row r="3580" spans="2:8">
      <c r="B3580">
        <v>1537600</v>
      </c>
      <c r="D3580">
        <v>3578</v>
      </c>
      <c r="E3580" s="72">
        <f t="shared" si="111"/>
        <v>55341640.851851843</v>
      </c>
      <c r="F3580" s="71">
        <f t="shared" si="110"/>
        <v>35.992222198134655</v>
      </c>
      <c r="H3580" s="38">
        <v>55341640</v>
      </c>
    </row>
    <row r="3581" spans="2:8">
      <c r="B3581">
        <v>1537600</v>
      </c>
      <c r="D3581">
        <v>3579</v>
      </c>
      <c r="E3581" s="72">
        <f t="shared" si="111"/>
        <v>55372616.962962955</v>
      </c>
      <c r="F3581" s="71">
        <f t="shared" si="110"/>
        <v>36.01236795197903</v>
      </c>
      <c r="H3581" s="38">
        <v>55372616</v>
      </c>
    </row>
    <row r="3582" spans="2:8">
      <c r="B3582">
        <v>1537600</v>
      </c>
      <c r="D3582">
        <v>3580</v>
      </c>
      <c r="E3582" s="72">
        <f t="shared" si="111"/>
        <v>55403601.740740731</v>
      </c>
      <c r="F3582" s="71">
        <f t="shared" si="110"/>
        <v>36.032519342313172</v>
      </c>
      <c r="G3582" s="67"/>
      <c r="H3582" s="38">
        <v>55403601</v>
      </c>
    </row>
    <row r="3583" spans="2:8">
      <c r="B3583">
        <v>1537600</v>
      </c>
      <c r="D3583">
        <v>3581</v>
      </c>
      <c r="E3583" s="72">
        <f t="shared" si="111"/>
        <v>55434595.185185179</v>
      </c>
      <c r="F3583" s="71">
        <f t="shared" si="110"/>
        <v>36.052676369137082</v>
      </c>
      <c r="H3583" s="38">
        <v>55434595</v>
      </c>
    </row>
    <row r="3584" spans="2:8">
      <c r="B3584">
        <v>1537600</v>
      </c>
      <c r="D3584">
        <v>3582</v>
      </c>
      <c r="E3584" s="72">
        <f t="shared" si="111"/>
        <v>55465597.296296291</v>
      </c>
      <c r="F3584" s="71">
        <f t="shared" si="110"/>
        <v>36.072839032450759</v>
      </c>
      <c r="H3584" s="38">
        <v>55465597</v>
      </c>
    </row>
    <row r="3585" spans="2:8">
      <c r="B3585">
        <v>1537600</v>
      </c>
      <c r="D3585">
        <v>3583</v>
      </c>
      <c r="E3585" s="72">
        <f t="shared" si="111"/>
        <v>55496608.074074067</v>
      </c>
      <c r="F3585" s="71">
        <f t="shared" si="110"/>
        <v>36.093007332254203</v>
      </c>
      <c r="H3585" s="38">
        <v>55496608</v>
      </c>
    </row>
    <row r="3586" spans="2:8">
      <c r="B3586">
        <v>1537600</v>
      </c>
      <c r="D3586">
        <v>3584</v>
      </c>
      <c r="E3586" s="72">
        <f t="shared" si="111"/>
        <v>55527627.518518515</v>
      </c>
      <c r="F3586" s="71">
        <f t="shared" si="110"/>
        <v>36.113181268547422</v>
      </c>
      <c r="H3586" s="38">
        <v>55527627</v>
      </c>
    </row>
    <row r="3587" spans="2:8">
      <c r="B3587">
        <v>1537600</v>
      </c>
      <c r="D3587">
        <v>3585</v>
      </c>
      <c r="E3587" s="72">
        <f t="shared" si="111"/>
        <v>55558655.629629627</v>
      </c>
      <c r="F3587" s="71">
        <f t="shared" ref="F3587:F3650" si="112">E3587/B3586</f>
        <v>36.133360841330401</v>
      </c>
      <c r="H3587" s="38">
        <v>55558655</v>
      </c>
    </row>
    <row r="3588" spans="2:8">
      <c r="B3588">
        <v>1537600</v>
      </c>
      <c r="D3588">
        <v>3586</v>
      </c>
      <c r="E3588" s="72">
        <f t="shared" ref="E3588:E3651" si="113">40+(D3587*D3587)+(E3587/1.3)</f>
        <v>55589692.407407403</v>
      </c>
      <c r="F3588" s="71">
        <f t="shared" si="112"/>
        <v>36.153546050603147</v>
      </c>
      <c r="H3588" s="38">
        <v>55589692</v>
      </c>
    </row>
    <row r="3589" spans="2:8">
      <c r="B3589">
        <v>1537600</v>
      </c>
      <c r="D3589">
        <v>3587</v>
      </c>
      <c r="E3589" s="72">
        <f t="shared" si="113"/>
        <v>55620737.851851843</v>
      </c>
      <c r="F3589" s="71">
        <f t="shared" si="112"/>
        <v>36.173736896365661</v>
      </c>
      <c r="H3589" s="38">
        <v>55620737</v>
      </c>
    </row>
    <row r="3590" spans="2:8">
      <c r="B3590">
        <v>1537600</v>
      </c>
      <c r="D3590">
        <v>3588</v>
      </c>
      <c r="E3590" s="72">
        <f t="shared" si="113"/>
        <v>55651791.962962955</v>
      </c>
      <c r="F3590" s="71">
        <f t="shared" si="112"/>
        <v>36.193933378617949</v>
      </c>
      <c r="H3590" s="38">
        <v>55651791</v>
      </c>
    </row>
    <row r="3591" spans="2:8">
      <c r="B3591">
        <v>1537600</v>
      </c>
      <c r="D3591">
        <v>3589</v>
      </c>
      <c r="E3591" s="72">
        <f t="shared" si="113"/>
        <v>55682854.740740731</v>
      </c>
      <c r="F3591" s="71">
        <f t="shared" si="112"/>
        <v>36.214135497359997</v>
      </c>
      <c r="H3591" s="38">
        <v>55682854</v>
      </c>
    </row>
    <row r="3592" spans="2:8">
      <c r="B3592">
        <v>1537600</v>
      </c>
      <c r="D3592">
        <v>3590</v>
      </c>
      <c r="E3592" s="72">
        <f t="shared" si="113"/>
        <v>55713926.185185179</v>
      </c>
      <c r="F3592" s="71">
        <f t="shared" si="112"/>
        <v>36.23434325259182</v>
      </c>
      <c r="H3592" s="38">
        <v>55713926</v>
      </c>
    </row>
    <row r="3593" spans="2:8">
      <c r="B3593">
        <v>1537600</v>
      </c>
      <c r="D3593">
        <v>3591</v>
      </c>
      <c r="E3593" s="72">
        <f t="shared" si="113"/>
        <v>55745006.296296291</v>
      </c>
      <c r="F3593" s="71">
        <f t="shared" si="112"/>
        <v>36.254556644313404</v>
      </c>
      <c r="H3593" s="38">
        <v>55745006</v>
      </c>
    </row>
    <row r="3594" spans="2:8">
      <c r="B3594">
        <v>1537600</v>
      </c>
      <c r="D3594">
        <v>3592</v>
      </c>
      <c r="E3594" s="72">
        <f t="shared" si="113"/>
        <v>55776095.074074067</v>
      </c>
      <c r="F3594" s="71">
        <f t="shared" si="112"/>
        <v>36.274775672524754</v>
      </c>
      <c r="H3594" s="38">
        <v>55776095</v>
      </c>
    </row>
    <row r="3595" spans="2:8">
      <c r="B3595">
        <v>1537600</v>
      </c>
      <c r="D3595">
        <v>3593</v>
      </c>
      <c r="E3595" s="72">
        <f t="shared" si="113"/>
        <v>55807192.518518515</v>
      </c>
      <c r="F3595" s="71">
        <f t="shared" si="112"/>
        <v>36.295000337225879</v>
      </c>
      <c r="H3595" s="38">
        <v>55807192</v>
      </c>
    </row>
    <row r="3596" spans="2:8">
      <c r="B3596">
        <v>1537600</v>
      </c>
      <c r="D3596">
        <v>3594</v>
      </c>
      <c r="E3596" s="72">
        <f t="shared" si="113"/>
        <v>55838298.629629627</v>
      </c>
      <c r="F3596" s="71">
        <f t="shared" si="112"/>
        <v>36.315230638416772</v>
      </c>
      <c r="H3596" s="38">
        <v>55838298</v>
      </c>
    </row>
    <row r="3597" spans="2:8">
      <c r="B3597">
        <v>1537600</v>
      </c>
      <c r="D3597">
        <v>3595</v>
      </c>
      <c r="E3597" s="72">
        <f t="shared" si="113"/>
        <v>55869413.407407403</v>
      </c>
      <c r="F3597" s="71">
        <f t="shared" si="112"/>
        <v>36.335466576097424</v>
      </c>
      <c r="H3597" s="38">
        <v>55869413</v>
      </c>
    </row>
    <row r="3598" spans="2:8">
      <c r="B3598">
        <v>1537600</v>
      </c>
      <c r="D3598">
        <v>3596</v>
      </c>
      <c r="E3598" s="72">
        <f t="shared" si="113"/>
        <v>55900536.851851843</v>
      </c>
      <c r="F3598" s="71">
        <f t="shared" si="112"/>
        <v>36.355708150267851</v>
      </c>
      <c r="H3598" s="38">
        <v>55900536</v>
      </c>
    </row>
    <row r="3599" spans="2:8">
      <c r="B3599">
        <v>1537600</v>
      </c>
      <c r="D3599">
        <v>3597</v>
      </c>
      <c r="E3599" s="72">
        <f t="shared" si="113"/>
        <v>55931668.962962955</v>
      </c>
      <c r="F3599" s="71">
        <f t="shared" si="112"/>
        <v>36.375955360928039</v>
      </c>
      <c r="H3599" s="38">
        <v>55931668</v>
      </c>
    </row>
    <row r="3600" spans="2:8">
      <c r="B3600">
        <v>1537600</v>
      </c>
      <c r="D3600">
        <v>3598</v>
      </c>
      <c r="E3600" s="72">
        <f t="shared" si="113"/>
        <v>55962809.740740731</v>
      </c>
      <c r="F3600" s="71">
        <f t="shared" si="112"/>
        <v>36.396208208078001</v>
      </c>
      <c r="H3600" s="38">
        <v>55962809</v>
      </c>
    </row>
    <row r="3601" spans="2:8">
      <c r="B3601">
        <v>1537600</v>
      </c>
      <c r="D3601">
        <v>3599</v>
      </c>
      <c r="E3601" s="72">
        <f t="shared" si="113"/>
        <v>55993959.185185179</v>
      </c>
      <c r="F3601" s="71">
        <f t="shared" si="112"/>
        <v>36.41646669171773</v>
      </c>
      <c r="H3601" s="38">
        <v>55993959</v>
      </c>
    </row>
    <row r="3602" spans="2:8">
      <c r="B3602">
        <v>1537600</v>
      </c>
      <c r="D3602">
        <v>3600</v>
      </c>
      <c r="E3602" s="72">
        <f t="shared" si="113"/>
        <v>56025117.296296291</v>
      </c>
      <c r="F3602" s="71">
        <f t="shared" si="112"/>
        <v>36.436730811847227</v>
      </c>
      <c r="H3602" s="38">
        <v>56025117</v>
      </c>
    </row>
    <row r="3603" spans="2:8">
      <c r="B3603">
        <v>1537600</v>
      </c>
      <c r="D3603">
        <v>3601</v>
      </c>
      <c r="E3603" s="72">
        <f t="shared" si="113"/>
        <v>56056284.074074067</v>
      </c>
      <c r="F3603" s="71">
        <f t="shared" si="112"/>
        <v>36.457000568466484</v>
      </c>
      <c r="H3603" s="38">
        <v>56056284</v>
      </c>
    </row>
    <row r="3604" spans="2:8">
      <c r="B3604">
        <v>1537600</v>
      </c>
      <c r="D3604">
        <v>3602</v>
      </c>
      <c r="E3604" s="72">
        <f t="shared" si="113"/>
        <v>56087459.518518515</v>
      </c>
      <c r="F3604" s="71">
        <f t="shared" si="112"/>
        <v>36.477275961575515</v>
      </c>
      <c r="H3604" s="38">
        <v>56087459</v>
      </c>
    </row>
    <row r="3605" spans="2:8">
      <c r="B3605">
        <v>1537600</v>
      </c>
      <c r="D3605">
        <v>3603</v>
      </c>
      <c r="E3605" s="72">
        <f t="shared" si="113"/>
        <v>56118643.629629627</v>
      </c>
      <c r="F3605" s="71">
        <f t="shared" si="112"/>
        <v>36.497556991174314</v>
      </c>
      <c r="H3605" s="38">
        <v>56118643</v>
      </c>
    </row>
    <row r="3606" spans="2:8">
      <c r="B3606">
        <v>1537600</v>
      </c>
      <c r="D3606">
        <v>3604</v>
      </c>
      <c r="E3606" s="72">
        <f t="shared" si="113"/>
        <v>56149836.407407403</v>
      </c>
      <c r="F3606" s="71">
        <f t="shared" si="112"/>
        <v>36.51784365726288</v>
      </c>
      <c r="H3606" s="38">
        <v>56149836</v>
      </c>
    </row>
    <row r="3607" spans="2:8">
      <c r="B3607">
        <v>1537600</v>
      </c>
      <c r="D3607">
        <v>3605</v>
      </c>
      <c r="E3607" s="72">
        <f t="shared" si="113"/>
        <v>56181037.851851843</v>
      </c>
      <c r="F3607" s="71">
        <f t="shared" si="112"/>
        <v>36.538135959841206</v>
      </c>
      <c r="H3607" s="38">
        <v>56181037</v>
      </c>
    </row>
    <row r="3608" spans="2:8">
      <c r="B3608">
        <v>1537600</v>
      </c>
      <c r="D3608">
        <v>3606</v>
      </c>
      <c r="E3608" s="72">
        <f t="shared" si="113"/>
        <v>56212247.962962955</v>
      </c>
      <c r="F3608" s="71">
        <f t="shared" si="112"/>
        <v>36.558433898909307</v>
      </c>
      <c r="H3608" s="38">
        <v>56212247</v>
      </c>
    </row>
    <row r="3609" spans="2:8">
      <c r="B3609">
        <v>1537600</v>
      </c>
      <c r="D3609">
        <v>3607</v>
      </c>
      <c r="E3609" s="72">
        <f t="shared" si="113"/>
        <v>56243466.740740731</v>
      </c>
      <c r="F3609" s="71">
        <f t="shared" si="112"/>
        <v>36.578737474467175</v>
      </c>
      <c r="H3609" s="38">
        <v>56243466</v>
      </c>
    </row>
    <row r="3610" spans="2:8">
      <c r="B3610">
        <v>1537600</v>
      </c>
      <c r="D3610">
        <v>3608</v>
      </c>
      <c r="E3610" s="72">
        <f t="shared" si="113"/>
        <v>56274694.185185179</v>
      </c>
      <c r="F3610" s="71">
        <f t="shared" si="112"/>
        <v>36.599046686514818</v>
      </c>
      <c r="H3610" s="38">
        <v>56274694</v>
      </c>
    </row>
    <row r="3611" spans="2:8">
      <c r="B3611">
        <v>1537600</v>
      </c>
      <c r="D3611">
        <v>3609</v>
      </c>
      <c r="E3611" s="72">
        <f t="shared" si="113"/>
        <v>56305930.296296291</v>
      </c>
      <c r="F3611" s="71">
        <f t="shared" si="112"/>
        <v>36.619361535052221</v>
      </c>
      <c r="H3611" s="38">
        <v>56305930</v>
      </c>
    </row>
    <row r="3612" spans="2:8">
      <c r="B3612">
        <v>1537600</v>
      </c>
      <c r="D3612">
        <v>3610</v>
      </c>
      <c r="E3612" s="72">
        <f t="shared" si="113"/>
        <v>56337175.074074067</v>
      </c>
      <c r="F3612" s="71">
        <f t="shared" si="112"/>
        <v>36.639682020079391</v>
      </c>
      <c r="H3612" s="38">
        <v>56337175</v>
      </c>
    </row>
    <row r="3613" spans="2:8">
      <c r="B3613">
        <v>1537600</v>
      </c>
      <c r="D3613">
        <v>3611</v>
      </c>
      <c r="E3613" s="72">
        <f t="shared" si="113"/>
        <v>56368428.518518515</v>
      </c>
      <c r="F3613" s="71">
        <f t="shared" si="112"/>
        <v>36.660008141596329</v>
      </c>
      <c r="H3613" s="38">
        <v>56368428</v>
      </c>
    </row>
    <row r="3614" spans="2:8">
      <c r="B3614">
        <v>1537600</v>
      </c>
      <c r="D3614">
        <v>3612</v>
      </c>
      <c r="E3614" s="72">
        <f t="shared" si="113"/>
        <v>56399690.629629627</v>
      </c>
      <c r="F3614" s="71">
        <f t="shared" si="112"/>
        <v>36.680339899603034</v>
      </c>
      <c r="H3614" s="38">
        <v>56399690</v>
      </c>
    </row>
    <row r="3615" spans="2:8">
      <c r="B3615">
        <v>1537600</v>
      </c>
      <c r="D3615">
        <v>3613</v>
      </c>
      <c r="E3615" s="72">
        <f t="shared" si="113"/>
        <v>56430961.407407403</v>
      </c>
      <c r="F3615" s="71">
        <f t="shared" si="112"/>
        <v>36.700677294099506</v>
      </c>
      <c r="H3615" s="38">
        <v>56430961</v>
      </c>
    </row>
    <row r="3616" spans="2:8">
      <c r="B3616">
        <v>1537600</v>
      </c>
      <c r="D3616">
        <v>3614</v>
      </c>
      <c r="E3616" s="72">
        <f t="shared" si="113"/>
        <v>56462240.851851843</v>
      </c>
      <c r="F3616" s="71">
        <f t="shared" si="112"/>
        <v>36.721020325085746</v>
      </c>
      <c r="H3616" s="38">
        <v>56462240</v>
      </c>
    </row>
    <row r="3617" spans="2:8">
      <c r="B3617">
        <v>1537600</v>
      </c>
      <c r="D3617">
        <v>3615</v>
      </c>
      <c r="E3617" s="72">
        <f t="shared" si="113"/>
        <v>56493528.962962955</v>
      </c>
      <c r="F3617" s="71">
        <f t="shared" si="112"/>
        <v>36.741368992561753</v>
      </c>
      <c r="H3617" s="38">
        <v>56493528</v>
      </c>
    </row>
    <row r="3618" spans="2:8">
      <c r="B3618">
        <v>1537600</v>
      </c>
      <c r="D3618">
        <v>3616</v>
      </c>
      <c r="E3618" s="72">
        <f t="shared" si="113"/>
        <v>56524825.740740731</v>
      </c>
      <c r="F3618" s="71">
        <f t="shared" si="112"/>
        <v>36.761723296527528</v>
      </c>
      <c r="H3618" s="38">
        <v>56524825</v>
      </c>
    </row>
    <row r="3619" spans="2:8">
      <c r="B3619">
        <v>1537600</v>
      </c>
      <c r="D3619">
        <v>3617</v>
      </c>
      <c r="E3619" s="72">
        <f t="shared" si="113"/>
        <v>56556131.185185179</v>
      </c>
      <c r="F3619" s="71">
        <f t="shared" si="112"/>
        <v>36.782083236983077</v>
      </c>
      <c r="H3619" s="38">
        <v>56556131</v>
      </c>
    </row>
    <row r="3620" spans="2:8">
      <c r="B3620">
        <v>1537600</v>
      </c>
      <c r="D3620">
        <v>3618</v>
      </c>
      <c r="E3620" s="72">
        <f t="shared" si="113"/>
        <v>56587445.296296291</v>
      </c>
      <c r="F3620" s="71">
        <f t="shared" si="112"/>
        <v>36.802448813928386</v>
      </c>
      <c r="H3620" s="38">
        <v>56587445</v>
      </c>
    </row>
    <row r="3621" spans="2:8">
      <c r="B3621">
        <v>1537600</v>
      </c>
      <c r="D3621">
        <v>3619</v>
      </c>
      <c r="E3621" s="72">
        <f t="shared" si="113"/>
        <v>56618768.074074067</v>
      </c>
      <c r="F3621" s="71">
        <f t="shared" si="112"/>
        <v>36.82282002736347</v>
      </c>
      <c r="H3621" s="38">
        <v>56618768</v>
      </c>
    </row>
    <row r="3622" spans="2:8">
      <c r="B3622">
        <v>1537600</v>
      </c>
      <c r="D3622">
        <v>3620</v>
      </c>
      <c r="E3622" s="72">
        <f t="shared" si="113"/>
        <v>56650099.518518515</v>
      </c>
      <c r="F3622" s="71">
        <f t="shared" si="112"/>
        <v>36.843196877288314</v>
      </c>
      <c r="G3622" s="67"/>
      <c r="H3622" s="38">
        <v>56650099</v>
      </c>
    </row>
    <row r="3623" spans="2:8">
      <c r="B3623">
        <v>1537600</v>
      </c>
      <c r="D3623">
        <v>3621</v>
      </c>
      <c r="E3623" s="72">
        <f t="shared" si="113"/>
        <v>56681439.629629627</v>
      </c>
      <c r="F3623" s="71">
        <f t="shared" si="112"/>
        <v>36.863579363702932</v>
      </c>
      <c r="H3623" s="38">
        <v>56681439</v>
      </c>
    </row>
    <row r="3624" spans="2:8">
      <c r="B3624">
        <v>1537600</v>
      </c>
      <c r="D3624">
        <v>3622</v>
      </c>
      <c r="E3624" s="72">
        <f t="shared" si="113"/>
        <v>56712788.407407403</v>
      </c>
      <c r="F3624" s="71">
        <f t="shared" si="112"/>
        <v>36.883967486607311</v>
      </c>
      <c r="H3624" s="38">
        <v>56712788</v>
      </c>
    </row>
    <row r="3625" spans="2:8">
      <c r="B3625">
        <v>1537600</v>
      </c>
      <c r="D3625">
        <v>3623</v>
      </c>
      <c r="E3625" s="72">
        <f t="shared" si="113"/>
        <v>56744145.851851843</v>
      </c>
      <c r="F3625" s="71">
        <f t="shared" si="112"/>
        <v>36.904361246001457</v>
      </c>
      <c r="H3625" s="38">
        <v>56744145</v>
      </c>
    </row>
    <row r="3626" spans="2:8">
      <c r="B3626">
        <v>1537600</v>
      </c>
      <c r="D3626">
        <v>3624</v>
      </c>
      <c r="E3626" s="72">
        <f t="shared" si="113"/>
        <v>56775511.962962955</v>
      </c>
      <c r="F3626" s="71">
        <f t="shared" si="112"/>
        <v>36.924760641885378</v>
      </c>
      <c r="H3626" s="38">
        <v>56775511</v>
      </c>
    </row>
    <row r="3627" spans="2:8">
      <c r="B3627">
        <v>1537600</v>
      </c>
      <c r="D3627">
        <v>3625</v>
      </c>
      <c r="E3627" s="72">
        <f t="shared" si="113"/>
        <v>56806886.740740731</v>
      </c>
      <c r="F3627" s="71">
        <f t="shared" si="112"/>
        <v>36.945165674259059</v>
      </c>
      <c r="H3627" s="38">
        <v>56806886</v>
      </c>
    </row>
    <row r="3628" spans="2:8">
      <c r="B3628">
        <v>1537600</v>
      </c>
      <c r="D3628">
        <v>3626</v>
      </c>
      <c r="E3628" s="72">
        <f t="shared" si="113"/>
        <v>56838270.185185179</v>
      </c>
      <c r="F3628" s="71">
        <f t="shared" si="112"/>
        <v>36.965576343122514</v>
      </c>
      <c r="H3628" s="38">
        <v>56838270</v>
      </c>
    </row>
    <row r="3629" spans="2:8">
      <c r="B3629">
        <v>1537600</v>
      </c>
      <c r="D3629">
        <v>3627</v>
      </c>
      <c r="E3629" s="72">
        <f t="shared" si="113"/>
        <v>56869662.296296291</v>
      </c>
      <c r="F3629" s="71">
        <f t="shared" si="112"/>
        <v>36.985992648475737</v>
      </c>
      <c r="H3629" s="38">
        <v>56869662</v>
      </c>
    </row>
    <row r="3630" spans="2:8">
      <c r="B3630">
        <v>1537600</v>
      </c>
      <c r="D3630">
        <v>3628</v>
      </c>
      <c r="E3630" s="72">
        <f t="shared" si="113"/>
        <v>56901063.074074067</v>
      </c>
      <c r="F3630" s="71">
        <f t="shared" si="112"/>
        <v>37.00641459031872</v>
      </c>
      <c r="H3630" s="38">
        <v>56901063</v>
      </c>
    </row>
    <row r="3631" spans="2:8">
      <c r="B3631">
        <v>1537600</v>
      </c>
      <c r="D3631">
        <v>3629</v>
      </c>
      <c r="E3631" s="72">
        <f t="shared" si="113"/>
        <v>56932472.518518515</v>
      </c>
      <c r="F3631" s="71">
        <f t="shared" si="112"/>
        <v>37.026842168651477</v>
      </c>
      <c r="H3631" s="38">
        <v>56932472</v>
      </c>
    </row>
    <row r="3632" spans="2:8">
      <c r="B3632">
        <v>1537600</v>
      </c>
      <c r="D3632">
        <v>3630</v>
      </c>
      <c r="E3632" s="72">
        <f t="shared" si="113"/>
        <v>56963890.629629627</v>
      </c>
      <c r="F3632" s="71">
        <f t="shared" si="112"/>
        <v>37.047275383474002</v>
      </c>
      <c r="H3632" s="38">
        <v>56963890</v>
      </c>
    </row>
    <row r="3633" spans="2:8">
      <c r="B3633">
        <v>1537600</v>
      </c>
      <c r="D3633">
        <v>3631</v>
      </c>
      <c r="E3633" s="72">
        <f t="shared" si="113"/>
        <v>56995317.407407403</v>
      </c>
      <c r="F3633" s="71">
        <f t="shared" si="112"/>
        <v>37.067714234786294</v>
      </c>
      <c r="H3633" s="38">
        <v>56995317</v>
      </c>
    </row>
    <row r="3634" spans="2:8">
      <c r="B3634">
        <v>1537600</v>
      </c>
      <c r="D3634">
        <v>3632</v>
      </c>
      <c r="E3634" s="72">
        <f t="shared" si="113"/>
        <v>57026752.851851843</v>
      </c>
      <c r="F3634" s="71">
        <f t="shared" si="112"/>
        <v>37.088158722588346</v>
      </c>
      <c r="H3634" s="38">
        <v>57026752</v>
      </c>
    </row>
    <row r="3635" spans="2:8">
      <c r="B3635">
        <v>1537600</v>
      </c>
      <c r="D3635">
        <v>3633</v>
      </c>
      <c r="E3635" s="72">
        <f t="shared" si="113"/>
        <v>57058196.962962955</v>
      </c>
      <c r="F3635" s="71">
        <f t="shared" si="112"/>
        <v>37.108608846880173</v>
      </c>
      <c r="H3635" s="38">
        <v>57058196</v>
      </c>
    </row>
    <row r="3636" spans="2:8">
      <c r="B3636">
        <v>1537600</v>
      </c>
      <c r="D3636">
        <v>3634</v>
      </c>
      <c r="E3636" s="72">
        <f t="shared" si="113"/>
        <v>57089649.740740731</v>
      </c>
      <c r="F3636" s="71">
        <f t="shared" si="112"/>
        <v>37.129064607661768</v>
      </c>
      <c r="H3636" s="38">
        <v>57089649</v>
      </c>
    </row>
    <row r="3637" spans="2:8">
      <c r="B3637">
        <v>1537600</v>
      </c>
      <c r="D3637">
        <v>3635</v>
      </c>
      <c r="E3637" s="72">
        <f t="shared" si="113"/>
        <v>57121111.185185179</v>
      </c>
      <c r="F3637" s="71">
        <f t="shared" si="112"/>
        <v>37.149526004933129</v>
      </c>
      <c r="H3637" s="38">
        <v>57121111</v>
      </c>
    </row>
    <row r="3638" spans="2:8">
      <c r="B3638">
        <v>1537600</v>
      </c>
      <c r="D3638">
        <v>3636</v>
      </c>
      <c r="E3638" s="72">
        <f t="shared" si="113"/>
        <v>57152581.296296291</v>
      </c>
      <c r="F3638" s="71">
        <f t="shared" si="112"/>
        <v>37.169993038694258</v>
      </c>
      <c r="H3638" s="38">
        <v>57152581</v>
      </c>
    </row>
    <row r="3639" spans="2:8">
      <c r="B3639">
        <v>1537600</v>
      </c>
      <c r="D3639">
        <v>3637</v>
      </c>
      <c r="E3639" s="72">
        <f t="shared" si="113"/>
        <v>57184060.074074067</v>
      </c>
      <c r="F3639" s="71">
        <f t="shared" si="112"/>
        <v>37.190465708945155</v>
      </c>
      <c r="H3639" s="38">
        <v>57184060</v>
      </c>
    </row>
    <row r="3640" spans="2:8">
      <c r="B3640">
        <v>1537600</v>
      </c>
      <c r="D3640">
        <v>3638</v>
      </c>
      <c r="E3640" s="72">
        <f t="shared" si="113"/>
        <v>57215547.518518515</v>
      </c>
      <c r="F3640" s="71">
        <f t="shared" si="112"/>
        <v>37.210944015685818</v>
      </c>
      <c r="H3640" s="38">
        <v>57215547</v>
      </c>
    </row>
    <row r="3641" spans="2:8">
      <c r="B3641">
        <v>1537600</v>
      </c>
      <c r="D3641">
        <v>3639</v>
      </c>
      <c r="E3641" s="72">
        <f t="shared" si="113"/>
        <v>57247043.629629627</v>
      </c>
      <c r="F3641" s="71">
        <f t="shared" si="112"/>
        <v>37.23142795891625</v>
      </c>
      <c r="H3641" s="38">
        <v>57247043</v>
      </c>
    </row>
    <row r="3642" spans="2:8">
      <c r="B3642">
        <v>1537600</v>
      </c>
      <c r="D3642">
        <v>3640</v>
      </c>
      <c r="E3642" s="72">
        <f t="shared" si="113"/>
        <v>57278548.407407403</v>
      </c>
      <c r="F3642" s="71">
        <f t="shared" si="112"/>
        <v>37.251917538636448</v>
      </c>
      <c r="H3642" s="38">
        <v>57278548</v>
      </c>
    </row>
    <row r="3643" spans="2:8">
      <c r="B3643">
        <v>1537600</v>
      </c>
      <c r="D3643">
        <v>3641</v>
      </c>
      <c r="E3643" s="72">
        <f t="shared" si="113"/>
        <v>57310061.851851843</v>
      </c>
      <c r="F3643" s="71">
        <f t="shared" si="112"/>
        <v>37.272412754846414</v>
      </c>
      <c r="H3643" s="38">
        <v>57310061</v>
      </c>
    </row>
    <row r="3644" spans="2:8">
      <c r="B3644">
        <v>1537600</v>
      </c>
      <c r="D3644">
        <v>3642</v>
      </c>
      <c r="E3644" s="72">
        <f t="shared" si="113"/>
        <v>57341583.962962955</v>
      </c>
      <c r="F3644" s="71">
        <f t="shared" si="112"/>
        <v>37.292913607546147</v>
      </c>
      <c r="H3644" s="38">
        <v>57341583</v>
      </c>
    </row>
    <row r="3645" spans="2:8">
      <c r="B3645">
        <v>1537600</v>
      </c>
      <c r="D3645">
        <v>3643</v>
      </c>
      <c r="E3645" s="72">
        <f t="shared" si="113"/>
        <v>57373114.740740731</v>
      </c>
      <c r="F3645" s="71">
        <f t="shared" si="112"/>
        <v>37.313420096735648</v>
      </c>
      <c r="H3645" s="38">
        <v>57373114</v>
      </c>
    </row>
    <row r="3646" spans="2:8">
      <c r="B3646">
        <v>1537600</v>
      </c>
      <c r="D3646">
        <v>3644</v>
      </c>
      <c r="E3646" s="72">
        <f t="shared" si="113"/>
        <v>57404654.185185179</v>
      </c>
      <c r="F3646" s="71">
        <f t="shared" si="112"/>
        <v>37.333932222414916</v>
      </c>
      <c r="H3646" s="38">
        <v>57404654</v>
      </c>
    </row>
    <row r="3647" spans="2:8">
      <c r="B3647">
        <v>1537600</v>
      </c>
      <c r="D3647">
        <v>3645</v>
      </c>
      <c r="E3647" s="72">
        <f t="shared" si="113"/>
        <v>57436202.296296291</v>
      </c>
      <c r="F3647" s="71">
        <f t="shared" si="112"/>
        <v>37.354449984583958</v>
      </c>
      <c r="H3647" s="38">
        <v>57436202</v>
      </c>
    </row>
    <row r="3648" spans="2:8">
      <c r="B3648">
        <v>1537600</v>
      </c>
      <c r="D3648">
        <v>3646</v>
      </c>
      <c r="E3648" s="72">
        <f t="shared" si="113"/>
        <v>57467759.074074067</v>
      </c>
      <c r="F3648" s="71">
        <f t="shared" si="112"/>
        <v>37.374973383242761</v>
      </c>
      <c r="H3648" s="38">
        <v>57467759</v>
      </c>
    </row>
    <row r="3649" spans="2:8">
      <c r="B3649">
        <v>1537600</v>
      </c>
      <c r="D3649">
        <v>3647</v>
      </c>
      <c r="E3649" s="72">
        <f t="shared" si="113"/>
        <v>57499324.518518515</v>
      </c>
      <c r="F3649" s="71">
        <f t="shared" si="112"/>
        <v>37.395502418391331</v>
      </c>
      <c r="H3649" s="38">
        <v>57499324</v>
      </c>
    </row>
    <row r="3650" spans="2:8">
      <c r="B3650">
        <v>1537600</v>
      </c>
      <c r="D3650">
        <v>3648</v>
      </c>
      <c r="E3650" s="72">
        <f t="shared" si="113"/>
        <v>57530898.629629627</v>
      </c>
      <c r="F3650" s="71">
        <f t="shared" si="112"/>
        <v>37.416037090029675</v>
      </c>
      <c r="H3650" s="38">
        <v>57530898</v>
      </c>
    </row>
    <row r="3651" spans="2:8">
      <c r="B3651">
        <v>1537600</v>
      </c>
      <c r="D3651">
        <v>3649</v>
      </c>
      <c r="E3651" s="72">
        <f t="shared" si="113"/>
        <v>57562481.407407403</v>
      </c>
      <c r="F3651" s="71">
        <f t="shared" ref="F3651:F3714" si="114">E3651/B3650</f>
        <v>37.43657739815778</v>
      </c>
      <c r="H3651" s="38">
        <v>57562481</v>
      </c>
    </row>
    <row r="3652" spans="2:8">
      <c r="B3652">
        <v>1537600</v>
      </c>
      <c r="D3652">
        <v>3650</v>
      </c>
      <c r="E3652" s="72">
        <f t="shared" ref="E3652:E3715" si="115">40+(D3651*D3651)+(E3651/1.3)</f>
        <v>57594072.851851843</v>
      </c>
      <c r="F3652" s="71">
        <f t="shared" si="114"/>
        <v>37.457123342775652</v>
      </c>
      <c r="H3652" s="38">
        <v>57594072</v>
      </c>
    </row>
    <row r="3653" spans="2:8">
      <c r="B3653">
        <v>1537600</v>
      </c>
      <c r="D3653">
        <v>3651</v>
      </c>
      <c r="E3653" s="72">
        <f t="shared" si="115"/>
        <v>57625672.962962955</v>
      </c>
      <c r="F3653" s="71">
        <f t="shared" si="114"/>
        <v>37.477674923883292</v>
      </c>
      <c r="H3653" s="38">
        <v>57625672</v>
      </c>
    </row>
    <row r="3654" spans="2:8">
      <c r="B3654">
        <v>1537600</v>
      </c>
      <c r="D3654">
        <v>3652</v>
      </c>
      <c r="E3654" s="72">
        <f t="shared" si="115"/>
        <v>57657281.740740731</v>
      </c>
      <c r="F3654" s="71">
        <f t="shared" si="114"/>
        <v>37.498232141480706</v>
      </c>
      <c r="H3654" s="38">
        <v>57657281</v>
      </c>
    </row>
    <row r="3655" spans="2:8">
      <c r="B3655">
        <v>1537600</v>
      </c>
      <c r="D3655">
        <v>3653</v>
      </c>
      <c r="E3655" s="72">
        <f t="shared" si="115"/>
        <v>57688899.185185179</v>
      </c>
      <c r="F3655" s="71">
        <f t="shared" si="114"/>
        <v>37.518794995567887</v>
      </c>
      <c r="H3655" s="38">
        <v>57688899</v>
      </c>
    </row>
    <row r="3656" spans="2:8">
      <c r="B3656">
        <v>1537600</v>
      </c>
      <c r="D3656">
        <v>3654</v>
      </c>
      <c r="E3656" s="72">
        <f t="shared" si="115"/>
        <v>57720525.296296291</v>
      </c>
      <c r="F3656" s="71">
        <f t="shared" si="114"/>
        <v>37.539363486144829</v>
      </c>
      <c r="H3656" s="38">
        <v>57720525</v>
      </c>
    </row>
    <row r="3657" spans="2:8">
      <c r="B3657">
        <v>1537600</v>
      </c>
      <c r="D3657">
        <v>3655</v>
      </c>
      <c r="E3657" s="72">
        <f t="shared" si="115"/>
        <v>57752160.074074067</v>
      </c>
      <c r="F3657" s="71">
        <f t="shared" si="114"/>
        <v>37.559937613211545</v>
      </c>
      <c r="H3657" s="38">
        <v>57752160</v>
      </c>
    </row>
    <row r="3658" spans="2:8">
      <c r="B3658">
        <v>1537600</v>
      </c>
      <c r="D3658">
        <v>3656</v>
      </c>
      <c r="E3658" s="72">
        <f t="shared" si="115"/>
        <v>57783803.518518515</v>
      </c>
      <c r="F3658" s="71">
        <f t="shared" si="114"/>
        <v>37.580517376768022</v>
      </c>
      <c r="H3658" s="38">
        <v>57783803</v>
      </c>
    </row>
    <row r="3659" spans="2:8">
      <c r="B3659">
        <v>1537600</v>
      </c>
      <c r="D3659">
        <v>3657</v>
      </c>
      <c r="E3659" s="72">
        <f t="shared" si="115"/>
        <v>57815455.629629627</v>
      </c>
      <c r="F3659" s="71">
        <f t="shared" si="114"/>
        <v>37.601102776814272</v>
      </c>
      <c r="H3659" s="38">
        <v>57815455</v>
      </c>
    </row>
    <row r="3660" spans="2:8">
      <c r="B3660">
        <v>1537600</v>
      </c>
      <c r="D3660">
        <v>3658</v>
      </c>
      <c r="E3660" s="72">
        <f t="shared" si="115"/>
        <v>57847116.407407403</v>
      </c>
      <c r="F3660" s="71">
        <f t="shared" si="114"/>
        <v>37.621693813350291</v>
      </c>
      <c r="H3660" s="38">
        <v>57847116</v>
      </c>
    </row>
    <row r="3661" spans="2:8">
      <c r="B3661">
        <v>1537600</v>
      </c>
      <c r="D3661">
        <v>3659</v>
      </c>
      <c r="E3661" s="72">
        <f t="shared" si="115"/>
        <v>57878785.851851843</v>
      </c>
      <c r="F3661" s="71">
        <f t="shared" si="114"/>
        <v>37.642290486376069</v>
      </c>
      <c r="H3661" s="38">
        <v>57878785</v>
      </c>
    </row>
    <row r="3662" spans="2:8">
      <c r="B3662">
        <v>1537600</v>
      </c>
      <c r="D3662">
        <v>3660</v>
      </c>
      <c r="E3662" s="72">
        <f t="shared" si="115"/>
        <v>57910463.962962955</v>
      </c>
      <c r="F3662" s="71">
        <f t="shared" si="114"/>
        <v>37.662892795891622</v>
      </c>
      <c r="G3662" s="67"/>
      <c r="H3662" s="38">
        <v>57910463</v>
      </c>
    </row>
    <row r="3663" spans="2:8">
      <c r="B3663">
        <v>1537600</v>
      </c>
      <c r="D3663">
        <v>3661</v>
      </c>
      <c r="E3663" s="72">
        <f t="shared" si="115"/>
        <v>57942150.740740731</v>
      </c>
      <c r="F3663" s="71">
        <f t="shared" si="114"/>
        <v>37.683500741896935</v>
      </c>
      <c r="H3663" s="38">
        <v>57942150</v>
      </c>
    </row>
    <row r="3664" spans="2:8">
      <c r="B3664">
        <v>1537600</v>
      </c>
      <c r="D3664">
        <v>3662</v>
      </c>
      <c r="E3664" s="72">
        <f t="shared" si="115"/>
        <v>57973846.185185179</v>
      </c>
      <c r="F3664" s="71">
        <f t="shared" si="114"/>
        <v>37.704114324392023</v>
      </c>
      <c r="H3664" s="38">
        <v>57973846</v>
      </c>
    </row>
    <row r="3665" spans="2:8">
      <c r="B3665">
        <v>1537600</v>
      </c>
      <c r="D3665">
        <v>3663</v>
      </c>
      <c r="E3665" s="72">
        <f t="shared" si="115"/>
        <v>58005550.296296291</v>
      </c>
      <c r="F3665" s="71">
        <f t="shared" si="114"/>
        <v>37.724733543376878</v>
      </c>
      <c r="H3665" s="38">
        <v>58005550</v>
      </c>
    </row>
    <row r="3666" spans="2:8">
      <c r="B3666">
        <v>1537600</v>
      </c>
      <c r="D3666">
        <v>3664</v>
      </c>
      <c r="E3666" s="72">
        <f t="shared" si="115"/>
        <v>58037263.074074067</v>
      </c>
      <c r="F3666" s="71">
        <f t="shared" si="114"/>
        <v>37.745358398851501</v>
      </c>
      <c r="H3666" s="38">
        <v>58037263</v>
      </c>
    </row>
    <row r="3667" spans="2:8">
      <c r="B3667">
        <v>1537600</v>
      </c>
      <c r="D3667">
        <v>3665</v>
      </c>
      <c r="E3667" s="72">
        <f t="shared" si="115"/>
        <v>58068984.518518515</v>
      </c>
      <c r="F3667" s="71">
        <f t="shared" si="114"/>
        <v>37.76598889081589</v>
      </c>
      <c r="H3667" s="38">
        <v>58068984</v>
      </c>
    </row>
    <row r="3668" spans="2:8">
      <c r="B3668">
        <v>1537600</v>
      </c>
      <c r="D3668">
        <v>3666</v>
      </c>
      <c r="E3668" s="72">
        <f t="shared" si="115"/>
        <v>58100714.629629627</v>
      </c>
      <c r="F3668" s="71">
        <f t="shared" si="114"/>
        <v>37.786625019270048</v>
      </c>
      <c r="H3668" s="38">
        <v>58100714</v>
      </c>
    </row>
    <row r="3669" spans="2:8">
      <c r="B3669">
        <v>1537600</v>
      </c>
      <c r="D3669">
        <v>3667</v>
      </c>
      <c r="E3669" s="72">
        <f t="shared" si="115"/>
        <v>58132453.407407403</v>
      </c>
      <c r="F3669" s="71">
        <f t="shared" si="114"/>
        <v>37.807266784213972</v>
      </c>
      <c r="H3669" s="38">
        <v>58132453</v>
      </c>
    </row>
    <row r="3670" spans="2:8">
      <c r="B3670">
        <v>1537600</v>
      </c>
      <c r="D3670">
        <v>3668</v>
      </c>
      <c r="E3670" s="72">
        <f t="shared" si="115"/>
        <v>58164200.851851843</v>
      </c>
      <c r="F3670" s="71">
        <f t="shared" si="114"/>
        <v>37.827914185647664</v>
      </c>
      <c r="H3670" s="38">
        <v>58164200</v>
      </c>
    </row>
    <row r="3671" spans="2:8">
      <c r="B3671">
        <v>1537600</v>
      </c>
      <c r="D3671">
        <v>3669</v>
      </c>
      <c r="E3671" s="72">
        <f t="shared" si="115"/>
        <v>58195956.962962955</v>
      </c>
      <c r="F3671" s="71">
        <f t="shared" si="114"/>
        <v>37.848567223571123</v>
      </c>
      <c r="H3671" s="38">
        <v>58195956</v>
      </c>
    </row>
    <row r="3672" spans="2:8">
      <c r="B3672">
        <v>1537600</v>
      </c>
      <c r="D3672">
        <v>3670</v>
      </c>
      <c r="E3672" s="72">
        <f t="shared" si="115"/>
        <v>58227721.740740731</v>
      </c>
      <c r="F3672" s="71">
        <f t="shared" si="114"/>
        <v>37.86922589798435</v>
      </c>
      <c r="H3672" s="38">
        <v>58227721</v>
      </c>
    </row>
    <row r="3673" spans="2:8">
      <c r="B3673">
        <v>1537600</v>
      </c>
      <c r="D3673">
        <v>3671</v>
      </c>
      <c r="E3673" s="72">
        <f t="shared" si="115"/>
        <v>58259495.185185179</v>
      </c>
      <c r="F3673" s="71">
        <f t="shared" si="114"/>
        <v>37.889890208887344</v>
      </c>
      <c r="H3673" s="38">
        <v>58259495</v>
      </c>
    </row>
    <row r="3674" spans="2:8">
      <c r="B3674">
        <v>1537600</v>
      </c>
      <c r="D3674">
        <v>3672</v>
      </c>
      <c r="E3674" s="72">
        <f t="shared" si="115"/>
        <v>58291277.296296291</v>
      </c>
      <c r="F3674" s="71">
        <f t="shared" si="114"/>
        <v>37.910560156280106</v>
      </c>
      <c r="H3674" s="38">
        <v>58291277</v>
      </c>
    </row>
    <row r="3675" spans="2:8">
      <c r="B3675">
        <v>1537600</v>
      </c>
      <c r="D3675">
        <v>3673</v>
      </c>
      <c r="E3675" s="72">
        <f t="shared" si="115"/>
        <v>58323068.074074067</v>
      </c>
      <c r="F3675" s="71">
        <f t="shared" si="114"/>
        <v>37.931235740162634</v>
      </c>
      <c r="H3675" s="38">
        <v>58323068</v>
      </c>
    </row>
    <row r="3676" spans="2:8">
      <c r="B3676">
        <v>1537600</v>
      </c>
      <c r="D3676">
        <v>3674</v>
      </c>
      <c r="E3676" s="72">
        <f t="shared" si="115"/>
        <v>58354867.518518515</v>
      </c>
      <c r="F3676" s="71">
        <f t="shared" si="114"/>
        <v>37.951916960534938</v>
      </c>
      <c r="H3676" s="38">
        <v>58354867</v>
      </c>
    </row>
    <row r="3677" spans="2:8">
      <c r="B3677">
        <v>1537600</v>
      </c>
      <c r="D3677">
        <v>3675</v>
      </c>
      <c r="E3677" s="72">
        <f t="shared" si="115"/>
        <v>58386675.629629627</v>
      </c>
      <c r="F3677" s="71">
        <f t="shared" si="114"/>
        <v>37.972603817397001</v>
      </c>
      <c r="H3677" s="38">
        <v>58386675</v>
      </c>
    </row>
    <row r="3678" spans="2:8">
      <c r="B3678">
        <v>1537600</v>
      </c>
      <c r="D3678">
        <v>3676</v>
      </c>
      <c r="E3678" s="72">
        <f t="shared" si="115"/>
        <v>58418492.407407403</v>
      </c>
      <c r="F3678" s="71">
        <f t="shared" si="114"/>
        <v>37.993296310748832</v>
      </c>
      <c r="H3678" s="38">
        <v>58418492</v>
      </c>
    </row>
    <row r="3679" spans="2:8">
      <c r="B3679">
        <v>1537600</v>
      </c>
      <c r="D3679">
        <v>3677</v>
      </c>
      <c r="E3679" s="72">
        <f t="shared" si="115"/>
        <v>58450317.851851843</v>
      </c>
      <c r="F3679" s="71">
        <f t="shared" si="114"/>
        <v>38.01399444059043</v>
      </c>
      <c r="H3679" s="38">
        <v>58450317</v>
      </c>
    </row>
    <row r="3680" spans="2:8">
      <c r="B3680">
        <v>1537600</v>
      </c>
      <c r="D3680">
        <v>3678</v>
      </c>
      <c r="E3680" s="72">
        <f t="shared" si="115"/>
        <v>58482151.962962955</v>
      </c>
      <c r="F3680" s="71">
        <f t="shared" si="114"/>
        <v>38.034698206921796</v>
      </c>
      <c r="H3680" s="38">
        <v>58482151</v>
      </c>
    </row>
    <row r="3681" spans="2:8">
      <c r="B3681">
        <v>1537600</v>
      </c>
      <c r="D3681">
        <v>3679</v>
      </c>
      <c r="E3681" s="72">
        <f t="shared" si="115"/>
        <v>58513994.740740731</v>
      </c>
      <c r="F3681" s="71">
        <f t="shared" si="114"/>
        <v>38.055407609742929</v>
      </c>
      <c r="H3681" s="38">
        <v>58513994</v>
      </c>
    </row>
    <row r="3682" spans="2:8">
      <c r="B3682">
        <v>1537600</v>
      </c>
      <c r="D3682">
        <v>3680</v>
      </c>
      <c r="E3682" s="72">
        <f t="shared" si="115"/>
        <v>58545846.185185179</v>
      </c>
      <c r="F3682" s="71">
        <f t="shared" si="114"/>
        <v>38.076122649053836</v>
      </c>
      <c r="H3682" s="38">
        <v>58545846</v>
      </c>
    </row>
    <row r="3683" spans="2:8">
      <c r="B3683">
        <v>1537600</v>
      </c>
      <c r="D3683">
        <v>3681</v>
      </c>
      <c r="E3683" s="72">
        <f t="shared" si="115"/>
        <v>58577706.296296291</v>
      </c>
      <c r="F3683" s="71">
        <f t="shared" si="114"/>
        <v>38.096843324854511</v>
      </c>
      <c r="H3683" s="38">
        <v>58577706</v>
      </c>
    </row>
    <row r="3684" spans="2:8">
      <c r="B3684">
        <v>1537600</v>
      </c>
      <c r="D3684">
        <v>3682</v>
      </c>
      <c r="E3684" s="72">
        <f t="shared" si="115"/>
        <v>58609575.074074067</v>
      </c>
      <c r="F3684" s="71">
        <f t="shared" si="114"/>
        <v>38.117569637144946</v>
      </c>
      <c r="H3684" s="38">
        <v>58609575</v>
      </c>
    </row>
    <row r="3685" spans="2:8">
      <c r="B3685">
        <v>1537600</v>
      </c>
      <c r="D3685">
        <v>3683</v>
      </c>
      <c r="E3685" s="72">
        <f t="shared" si="115"/>
        <v>58641452.518518515</v>
      </c>
      <c r="F3685" s="71">
        <f t="shared" si="114"/>
        <v>38.138301585925156</v>
      </c>
      <c r="H3685" s="38">
        <v>58641452</v>
      </c>
    </row>
    <row r="3686" spans="2:8">
      <c r="B3686">
        <v>1537600</v>
      </c>
      <c r="D3686">
        <v>3684</v>
      </c>
      <c r="E3686" s="72">
        <f t="shared" si="115"/>
        <v>58673338.629629627</v>
      </c>
      <c r="F3686" s="71">
        <f t="shared" si="114"/>
        <v>38.159039171195126</v>
      </c>
      <c r="H3686" s="38">
        <v>58673338</v>
      </c>
    </row>
    <row r="3687" spans="2:8">
      <c r="B3687">
        <v>1537600</v>
      </c>
      <c r="D3687">
        <v>3685</v>
      </c>
      <c r="E3687" s="72">
        <f t="shared" si="115"/>
        <v>58705233.407407403</v>
      </c>
      <c r="F3687" s="71">
        <f t="shared" si="114"/>
        <v>38.17978239295487</v>
      </c>
      <c r="H3687" s="38">
        <v>58705233</v>
      </c>
    </row>
    <row r="3688" spans="2:8">
      <c r="B3688">
        <v>1537600</v>
      </c>
      <c r="D3688">
        <v>3686</v>
      </c>
      <c r="E3688" s="72">
        <f t="shared" si="115"/>
        <v>58737136.851851843</v>
      </c>
      <c r="F3688" s="71">
        <f t="shared" si="114"/>
        <v>38.200531251204374</v>
      </c>
      <c r="H3688" s="38">
        <v>58737136</v>
      </c>
    </row>
    <row r="3689" spans="2:8">
      <c r="B3689">
        <v>1537600</v>
      </c>
      <c r="D3689">
        <v>3687</v>
      </c>
      <c r="E3689" s="72">
        <f t="shared" si="115"/>
        <v>58769048.962962955</v>
      </c>
      <c r="F3689" s="71">
        <f t="shared" si="114"/>
        <v>38.221285745943646</v>
      </c>
      <c r="H3689" s="38">
        <v>58769048</v>
      </c>
    </row>
    <row r="3690" spans="2:8">
      <c r="B3690">
        <v>1537600</v>
      </c>
      <c r="D3690">
        <v>3688</v>
      </c>
      <c r="E3690" s="72">
        <f t="shared" si="115"/>
        <v>58800969.740740731</v>
      </c>
      <c r="F3690" s="71">
        <f t="shared" si="114"/>
        <v>38.242045877172693</v>
      </c>
      <c r="H3690" s="38">
        <v>58800969</v>
      </c>
    </row>
    <row r="3691" spans="2:8">
      <c r="B3691">
        <v>1537600</v>
      </c>
      <c r="D3691">
        <v>3689</v>
      </c>
      <c r="E3691" s="72">
        <f t="shared" si="115"/>
        <v>58832899.185185179</v>
      </c>
      <c r="F3691" s="71">
        <f t="shared" si="114"/>
        <v>38.262811644891507</v>
      </c>
      <c r="H3691" s="38">
        <v>58832899</v>
      </c>
    </row>
    <row r="3692" spans="2:8">
      <c r="B3692">
        <v>1537600</v>
      </c>
      <c r="D3692">
        <v>3690</v>
      </c>
      <c r="E3692" s="72">
        <f t="shared" si="115"/>
        <v>58864837.296296291</v>
      </c>
      <c r="F3692" s="71">
        <f t="shared" si="114"/>
        <v>38.283583049100088</v>
      </c>
      <c r="H3692" s="38">
        <v>58864837</v>
      </c>
    </row>
    <row r="3693" spans="2:8">
      <c r="B3693">
        <v>1537600</v>
      </c>
      <c r="D3693">
        <v>3691</v>
      </c>
      <c r="E3693" s="72">
        <f t="shared" si="115"/>
        <v>58896784.074074067</v>
      </c>
      <c r="F3693" s="71">
        <f t="shared" si="114"/>
        <v>38.304360089798429</v>
      </c>
      <c r="H3693" s="38">
        <v>58896784</v>
      </c>
    </row>
    <row r="3694" spans="2:8">
      <c r="B3694">
        <v>1537600</v>
      </c>
      <c r="D3694">
        <v>3692</v>
      </c>
      <c r="E3694" s="72">
        <f t="shared" si="115"/>
        <v>58928739.518518515</v>
      </c>
      <c r="F3694" s="71">
        <f t="shared" si="114"/>
        <v>38.325142766986545</v>
      </c>
      <c r="H3694" s="38">
        <v>58928739</v>
      </c>
    </row>
    <row r="3695" spans="2:8">
      <c r="B3695">
        <v>1537600</v>
      </c>
      <c r="D3695">
        <v>3693</v>
      </c>
      <c r="E3695" s="72">
        <f t="shared" si="115"/>
        <v>58960703.629629627</v>
      </c>
      <c r="F3695" s="71">
        <f t="shared" si="114"/>
        <v>38.345931080664428</v>
      </c>
      <c r="H3695" s="38">
        <v>58960703</v>
      </c>
    </row>
    <row r="3696" spans="2:8">
      <c r="B3696">
        <v>1537600</v>
      </c>
      <c r="D3696">
        <v>3694</v>
      </c>
      <c r="E3696" s="72">
        <f t="shared" si="115"/>
        <v>58992676.407407403</v>
      </c>
      <c r="F3696" s="71">
        <f t="shared" si="114"/>
        <v>38.366725030832079</v>
      </c>
      <c r="H3696" s="38">
        <v>58992676</v>
      </c>
    </row>
    <row r="3697" spans="2:8">
      <c r="B3697">
        <v>1537600</v>
      </c>
      <c r="D3697">
        <v>3695</v>
      </c>
      <c r="E3697" s="72">
        <f t="shared" si="115"/>
        <v>59024657.851851843</v>
      </c>
      <c r="F3697" s="71">
        <f t="shared" si="114"/>
        <v>38.38752461748949</v>
      </c>
      <c r="H3697" s="38">
        <v>59024657</v>
      </c>
    </row>
    <row r="3698" spans="2:8">
      <c r="B3698">
        <v>1537600</v>
      </c>
      <c r="D3698">
        <v>3696</v>
      </c>
      <c r="E3698" s="72">
        <f t="shared" si="115"/>
        <v>59056647.962962955</v>
      </c>
      <c r="F3698" s="71">
        <f t="shared" si="114"/>
        <v>38.408329840636675</v>
      </c>
      <c r="H3698" s="38">
        <v>59056647</v>
      </c>
    </row>
    <row r="3699" spans="2:8">
      <c r="B3699">
        <v>1537600</v>
      </c>
      <c r="D3699">
        <v>3697</v>
      </c>
      <c r="E3699" s="72">
        <f t="shared" si="115"/>
        <v>59088646.740740731</v>
      </c>
      <c r="F3699" s="71">
        <f t="shared" si="114"/>
        <v>38.429140700273628</v>
      </c>
      <c r="H3699" s="38">
        <v>59088646</v>
      </c>
    </row>
    <row r="3700" spans="2:8">
      <c r="B3700">
        <v>1537600</v>
      </c>
      <c r="D3700">
        <v>3698</v>
      </c>
      <c r="E3700" s="72">
        <f t="shared" si="115"/>
        <v>59120654.185185179</v>
      </c>
      <c r="F3700" s="71">
        <f t="shared" si="114"/>
        <v>38.449957196400348</v>
      </c>
      <c r="H3700" s="38">
        <v>59120654</v>
      </c>
    </row>
    <row r="3701" spans="2:8">
      <c r="B3701">
        <v>1537600</v>
      </c>
      <c r="D3701">
        <v>3699</v>
      </c>
      <c r="E3701" s="72">
        <f t="shared" si="115"/>
        <v>59152670.296296291</v>
      </c>
      <c r="F3701" s="71">
        <f t="shared" si="114"/>
        <v>38.470779329016835</v>
      </c>
      <c r="H3701" s="38">
        <v>59152670</v>
      </c>
    </row>
    <row r="3702" spans="2:8">
      <c r="B3702">
        <v>1537600</v>
      </c>
      <c r="D3702">
        <v>3700</v>
      </c>
      <c r="E3702" s="72">
        <f t="shared" si="115"/>
        <v>59184695.074074067</v>
      </c>
      <c r="F3702" s="71">
        <f t="shared" si="114"/>
        <v>38.49160709812309</v>
      </c>
      <c r="G3702" s="67"/>
      <c r="H3702" s="38">
        <v>59184695</v>
      </c>
    </row>
    <row r="3703" spans="2:8">
      <c r="B3703">
        <v>1537600</v>
      </c>
      <c r="D3703">
        <v>3701</v>
      </c>
      <c r="E3703" s="72">
        <f t="shared" si="115"/>
        <v>59216728.518518515</v>
      </c>
      <c r="F3703" s="71">
        <f t="shared" si="114"/>
        <v>38.51244050371912</v>
      </c>
      <c r="H3703" s="38">
        <v>59216728</v>
      </c>
    </row>
    <row r="3704" spans="2:8">
      <c r="B3704">
        <v>1537600</v>
      </c>
      <c r="D3704">
        <v>3702</v>
      </c>
      <c r="E3704" s="72">
        <f t="shared" si="115"/>
        <v>59248770.629629627</v>
      </c>
      <c r="F3704" s="71">
        <f t="shared" si="114"/>
        <v>38.533279545804909</v>
      </c>
      <c r="H3704" s="38">
        <v>59248770</v>
      </c>
    </row>
    <row r="3705" spans="2:8">
      <c r="B3705">
        <v>1537600</v>
      </c>
      <c r="D3705">
        <v>3703</v>
      </c>
      <c r="E3705" s="72">
        <f t="shared" si="115"/>
        <v>59280821.407407403</v>
      </c>
      <c r="F3705" s="71">
        <f t="shared" si="114"/>
        <v>38.554124224380466</v>
      </c>
      <c r="H3705" s="38">
        <v>59280821</v>
      </c>
    </row>
    <row r="3706" spans="2:8">
      <c r="B3706">
        <v>1537600</v>
      </c>
      <c r="D3706">
        <v>3704</v>
      </c>
      <c r="E3706" s="72">
        <f t="shared" si="115"/>
        <v>59312880.851851843</v>
      </c>
      <c r="F3706" s="71">
        <f t="shared" si="114"/>
        <v>38.57497453944579</v>
      </c>
      <c r="H3706" s="38">
        <v>59312880</v>
      </c>
    </row>
    <row r="3707" spans="2:8">
      <c r="B3707">
        <v>1537600</v>
      </c>
      <c r="D3707">
        <v>3705</v>
      </c>
      <c r="E3707" s="72">
        <f t="shared" si="115"/>
        <v>59344948.962962955</v>
      </c>
      <c r="F3707" s="71">
        <f t="shared" si="114"/>
        <v>38.595830491000882</v>
      </c>
      <c r="H3707" s="38">
        <v>59344948</v>
      </c>
    </row>
    <row r="3708" spans="2:8">
      <c r="B3708">
        <v>1537600</v>
      </c>
      <c r="D3708">
        <v>3706</v>
      </c>
      <c r="E3708" s="72">
        <f t="shared" si="115"/>
        <v>59377025.740740731</v>
      </c>
      <c r="F3708" s="71">
        <f t="shared" si="114"/>
        <v>38.616692079045741</v>
      </c>
      <c r="H3708" s="38">
        <v>59377025</v>
      </c>
    </row>
    <row r="3709" spans="2:8">
      <c r="B3709">
        <v>1537600</v>
      </c>
      <c r="D3709">
        <v>3707</v>
      </c>
      <c r="E3709" s="72">
        <f t="shared" si="115"/>
        <v>59409111.185185179</v>
      </c>
      <c r="F3709" s="71">
        <f t="shared" si="114"/>
        <v>38.637559303580375</v>
      </c>
      <c r="H3709" s="38">
        <v>59409111</v>
      </c>
    </row>
    <row r="3710" spans="2:8">
      <c r="B3710">
        <v>1537600</v>
      </c>
      <c r="D3710">
        <v>3708</v>
      </c>
      <c r="E3710" s="72">
        <f t="shared" si="115"/>
        <v>59441205.296296291</v>
      </c>
      <c r="F3710" s="71">
        <f t="shared" si="114"/>
        <v>38.658432164604768</v>
      </c>
      <c r="H3710" s="38">
        <v>59441205</v>
      </c>
    </row>
    <row r="3711" spans="2:8">
      <c r="B3711">
        <v>1537600</v>
      </c>
      <c r="D3711">
        <v>3709</v>
      </c>
      <c r="E3711" s="72">
        <f t="shared" si="115"/>
        <v>59473308.074074067</v>
      </c>
      <c r="F3711" s="71">
        <f t="shared" si="114"/>
        <v>38.67931066211893</v>
      </c>
      <c r="H3711" s="38">
        <v>59473308</v>
      </c>
    </row>
    <row r="3712" spans="2:8">
      <c r="B3712">
        <v>1537600</v>
      </c>
      <c r="D3712">
        <v>3710</v>
      </c>
      <c r="E3712" s="72">
        <f t="shared" si="115"/>
        <v>59505419.518518515</v>
      </c>
      <c r="F3712" s="71">
        <f t="shared" si="114"/>
        <v>38.700194796122865</v>
      </c>
      <c r="H3712" s="38">
        <v>59505419</v>
      </c>
    </row>
    <row r="3713" spans="2:8">
      <c r="B3713">
        <v>1537600</v>
      </c>
      <c r="D3713">
        <v>3711</v>
      </c>
      <c r="E3713" s="72">
        <f t="shared" si="115"/>
        <v>59537539.629629627</v>
      </c>
      <c r="F3713" s="71">
        <f t="shared" si="114"/>
        <v>38.721084566616561</v>
      </c>
      <c r="H3713" s="38">
        <v>59537539</v>
      </c>
    </row>
    <row r="3714" spans="2:8">
      <c r="B3714">
        <v>1537600</v>
      </c>
      <c r="D3714">
        <v>3712</v>
      </c>
      <c r="E3714" s="72">
        <f t="shared" si="115"/>
        <v>59569668.407407403</v>
      </c>
      <c r="F3714" s="71">
        <f t="shared" si="114"/>
        <v>38.741979973600031</v>
      </c>
      <c r="H3714" s="38">
        <v>59569668</v>
      </c>
    </row>
    <row r="3715" spans="2:8">
      <c r="B3715">
        <v>1537600</v>
      </c>
      <c r="D3715">
        <v>3713</v>
      </c>
      <c r="E3715" s="72">
        <f t="shared" si="115"/>
        <v>59601805.851851843</v>
      </c>
      <c r="F3715" s="71">
        <f t="shared" ref="F3715:F3778" si="116">E3715/B3714</f>
        <v>38.762881017073262</v>
      </c>
      <c r="H3715" s="38">
        <v>59601805</v>
      </c>
    </row>
    <row r="3716" spans="2:8">
      <c r="B3716">
        <v>1537600</v>
      </c>
      <c r="D3716">
        <v>3714</v>
      </c>
      <c r="E3716" s="72">
        <f t="shared" ref="E3716:E3779" si="117">40+(D3715*D3715)+(E3715/1.3)</f>
        <v>59633951.962962955</v>
      </c>
      <c r="F3716" s="71">
        <f t="shared" si="116"/>
        <v>38.78378769703626</v>
      </c>
      <c r="H3716" s="38">
        <v>59633951</v>
      </c>
    </row>
    <row r="3717" spans="2:8">
      <c r="B3717">
        <v>1537600</v>
      </c>
      <c r="D3717">
        <v>3715</v>
      </c>
      <c r="E3717" s="72">
        <f t="shared" si="117"/>
        <v>59666106.740740731</v>
      </c>
      <c r="F3717" s="71">
        <f t="shared" si="116"/>
        <v>38.804700013489033</v>
      </c>
      <c r="H3717" s="38">
        <v>59666106</v>
      </c>
    </row>
    <row r="3718" spans="2:8">
      <c r="B3718">
        <v>1537600</v>
      </c>
      <c r="D3718">
        <v>3716</v>
      </c>
      <c r="E3718" s="72">
        <f t="shared" si="117"/>
        <v>59698270.185185179</v>
      </c>
      <c r="F3718" s="71">
        <f t="shared" si="116"/>
        <v>38.825617966431565</v>
      </c>
      <c r="H3718" s="38">
        <v>59698270</v>
      </c>
    </row>
    <row r="3719" spans="2:8">
      <c r="B3719">
        <v>1537600</v>
      </c>
      <c r="D3719">
        <v>3717</v>
      </c>
      <c r="E3719" s="72">
        <f t="shared" si="117"/>
        <v>59730442.296296291</v>
      </c>
      <c r="F3719" s="71">
        <f t="shared" si="116"/>
        <v>38.846541555863872</v>
      </c>
      <c r="H3719" s="38">
        <v>59730442</v>
      </c>
    </row>
    <row r="3720" spans="2:8">
      <c r="B3720">
        <v>1537600</v>
      </c>
      <c r="D3720">
        <v>3718</v>
      </c>
      <c r="E3720" s="72">
        <f t="shared" si="117"/>
        <v>59762623.074074067</v>
      </c>
      <c r="F3720" s="71">
        <f t="shared" si="116"/>
        <v>38.867470781785947</v>
      </c>
      <c r="H3720" s="38">
        <v>59762623</v>
      </c>
    </row>
    <row r="3721" spans="2:8">
      <c r="B3721">
        <v>1537600</v>
      </c>
      <c r="D3721">
        <v>3719</v>
      </c>
      <c r="E3721" s="72">
        <f t="shared" si="117"/>
        <v>59794812.518518515</v>
      </c>
      <c r="F3721" s="71">
        <f t="shared" si="116"/>
        <v>38.888405644197789</v>
      </c>
      <c r="H3721" s="38">
        <v>59794812</v>
      </c>
    </row>
    <row r="3722" spans="2:8">
      <c r="B3722">
        <v>1537600</v>
      </c>
      <c r="D3722">
        <v>3720</v>
      </c>
      <c r="E3722" s="72">
        <f t="shared" si="117"/>
        <v>59827010.629629627</v>
      </c>
      <c r="F3722" s="71">
        <f t="shared" si="116"/>
        <v>38.909346143099391</v>
      </c>
      <c r="H3722" s="38">
        <v>59827010</v>
      </c>
    </row>
    <row r="3723" spans="2:8">
      <c r="B3723">
        <v>1537600</v>
      </c>
      <c r="D3723">
        <v>3721</v>
      </c>
      <c r="E3723" s="72">
        <f t="shared" si="117"/>
        <v>59859217.407407403</v>
      </c>
      <c r="F3723" s="71">
        <f t="shared" si="116"/>
        <v>38.930292278490768</v>
      </c>
      <c r="H3723" s="38">
        <v>59859217</v>
      </c>
    </row>
    <row r="3724" spans="2:8">
      <c r="B3724">
        <v>1537600</v>
      </c>
      <c r="D3724">
        <v>3722</v>
      </c>
      <c r="E3724" s="72">
        <f t="shared" si="117"/>
        <v>59891432.851851843</v>
      </c>
      <c r="F3724" s="71">
        <f t="shared" si="116"/>
        <v>38.951244050371905</v>
      </c>
      <c r="H3724" s="38">
        <v>59891432</v>
      </c>
    </row>
    <row r="3725" spans="2:8">
      <c r="B3725">
        <v>1537600</v>
      </c>
      <c r="D3725">
        <v>3723</v>
      </c>
      <c r="E3725" s="72">
        <f t="shared" si="117"/>
        <v>59923656.962962955</v>
      </c>
      <c r="F3725" s="71">
        <f t="shared" si="116"/>
        <v>38.972201458742816</v>
      </c>
      <c r="H3725" s="38">
        <v>59923656</v>
      </c>
    </row>
    <row r="3726" spans="2:8">
      <c r="B3726">
        <v>1537600</v>
      </c>
      <c r="D3726">
        <v>3724</v>
      </c>
      <c r="E3726" s="72">
        <f t="shared" si="117"/>
        <v>59955889.740740731</v>
      </c>
      <c r="F3726" s="71">
        <f t="shared" si="116"/>
        <v>38.993164503603495</v>
      </c>
      <c r="H3726" s="38">
        <v>59955889</v>
      </c>
    </row>
    <row r="3727" spans="2:8">
      <c r="B3727">
        <v>1537600</v>
      </c>
      <c r="D3727">
        <v>3725</v>
      </c>
      <c r="E3727" s="72">
        <f t="shared" si="117"/>
        <v>59988131.185185179</v>
      </c>
      <c r="F3727" s="71">
        <f t="shared" si="116"/>
        <v>39.014133184953941</v>
      </c>
      <c r="H3727" s="38">
        <v>59988131</v>
      </c>
    </row>
    <row r="3728" spans="2:8">
      <c r="B3728">
        <v>1537600</v>
      </c>
      <c r="D3728">
        <v>3726</v>
      </c>
      <c r="E3728" s="72">
        <f t="shared" si="117"/>
        <v>60020381.296296291</v>
      </c>
      <c r="F3728" s="71">
        <f t="shared" si="116"/>
        <v>39.035107502794155</v>
      </c>
      <c r="H3728" s="38">
        <v>60020381</v>
      </c>
    </row>
    <row r="3729" spans="2:8">
      <c r="B3729">
        <v>1537600</v>
      </c>
      <c r="D3729">
        <v>3727</v>
      </c>
      <c r="E3729" s="72">
        <f t="shared" si="117"/>
        <v>60052640.074074067</v>
      </c>
      <c r="F3729" s="71">
        <f t="shared" si="116"/>
        <v>39.056087457124136</v>
      </c>
      <c r="H3729" s="38">
        <v>60052640</v>
      </c>
    </row>
    <row r="3730" spans="2:8">
      <c r="B3730">
        <v>1537600</v>
      </c>
      <c r="D3730">
        <v>3728</v>
      </c>
      <c r="E3730" s="72">
        <f t="shared" si="117"/>
        <v>60084907.518518515</v>
      </c>
      <c r="F3730" s="71">
        <f t="shared" si="116"/>
        <v>39.077073047943884</v>
      </c>
      <c r="H3730" s="38">
        <v>60084907</v>
      </c>
    </row>
    <row r="3731" spans="2:8">
      <c r="B3731">
        <v>1537600</v>
      </c>
      <c r="D3731">
        <v>3729</v>
      </c>
      <c r="E3731" s="72">
        <f t="shared" si="117"/>
        <v>60117183.629629627</v>
      </c>
      <c r="F3731" s="71">
        <f t="shared" si="116"/>
        <v>39.0980642752534</v>
      </c>
      <c r="H3731" s="38">
        <v>60117183</v>
      </c>
    </row>
    <row r="3732" spans="2:8">
      <c r="B3732">
        <v>1537600</v>
      </c>
      <c r="D3732">
        <v>3730</v>
      </c>
      <c r="E3732" s="72">
        <f t="shared" si="117"/>
        <v>60149468.407407403</v>
      </c>
      <c r="F3732" s="71">
        <f t="shared" si="116"/>
        <v>39.119061139052683</v>
      </c>
      <c r="H3732" s="38">
        <v>60149468</v>
      </c>
    </row>
    <row r="3733" spans="2:8">
      <c r="B3733">
        <v>1537600</v>
      </c>
      <c r="D3733">
        <v>3731</v>
      </c>
      <c r="E3733" s="72">
        <f t="shared" si="117"/>
        <v>60181761.851851843</v>
      </c>
      <c r="F3733" s="71">
        <f t="shared" si="116"/>
        <v>39.140063639341733</v>
      </c>
      <c r="H3733" s="38">
        <v>60181761</v>
      </c>
    </row>
    <row r="3734" spans="2:8">
      <c r="B3734">
        <v>1537600</v>
      </c>
      <c r="D3734">
        <v>3732</v>
      </c>
      <c r="E3734" s="72">
        <f t="shared" si="117"/>
        <v>60214063.962962955</v>
      </c>
      <c r="F3734" s="71">
        <f t="shared" si="116"/>
        <v>39.161071776120551</v>
      </c>
      <c r="H3734" s="38">
        <v>60214063</v>
      </c>
    </row>
    <row r="3735" spans="2:8">
      <c r="B3735">
        <v>1537600</v>
      </c>
      <c r="D3735">
        <v>3733</v>
      </c>
      <c r="E3735" s="72">
        <f t="shared" si="117"/>
        <v>60246374.740740731</v>
      </c>
      <c r="F3735" s="71">
        <f t="shared" si="116"/>
        <v>39.182085549389136</v>
      </c>
      <c r="H3735" s="38">
        <v>60246374</v>
      </c>
    </row>
    <row r="3736" spans="2:8">
      <c r="B3736">
        <v>1537600</v>
      </c>
      <c r="D3736">
        <v>3734</v>
      </c>
      <c r="E3736" s="72">
        <f t="shared" si="117"/>
        <v>60278694.185185179</v>
      </c>
      <c r="F3736" s="71">
        <f t="shared" si="116"/>
        <v>39.203104959147488</v>
      </c>
      <c r="H3736" s="38">
        <v>60278694</v>
      </c>
    </row>
    <row r="3737" spans="2:8">
      <c r="B3737">
        <v>1537600</v>
      </c>
      <c r="D3737">
        <v>3735</v>
      </c>
      <c r="E3737" s="72">
        <f t="shared" si="117"/>
        <v>60311022.296296291</v>
      </c>
      <c r="F3737" s="71">
        <f t="shared" si="116"/>
        <v>39.224130005395608</v>
      </c>
      <c r="H3737" s="38">
        <v>60311022</v>
      </c>
    </row>
    <row r="3738" spans="2:8">
      <c r="B3738">
        <v>1537600</v>
      </c>
      <c r="D3738">
        <v>3736</v>
      </c>
      <c r="E3738" s="72">
        <f t="shared" si="117"/>
        <v>60343359.074074067</v>
      </c>
      <c r="F3738" s="71">
        <f t="shared" si="116"/>
        <v>39.245160688133495</v>
      </c>
      <c r="H3738" s="38">
        <v>60343359</v>
      </c>
    </row>
    <row r="3739" spans="2:8">
      <c r="B3739">
        <v>1537600</v>
      </c>
      <c r="D3739">
        <v>3737</v>
      </c>
      <c r="E3739" s="72">
        <f t="shared" si="117"/>
        <v>60375704.518518515</v>
      </c>
      <c r="F3739" s="71">
        <f t="shared" si="116"/>
        <v>39.266197007361157</v>
      </c>
      <c r="H3739" s="38">
        <v>60375704</v>
      </c>
    </row>
    <row r="3740" spans="2:8">
      <c r="B3740">
        <v>1537600</v>
      </c>
      <c r="D3740">
        <v>3738</v>
      </c>
      <c r="E3740" s="72">
        <f t="shared" si="117"/>
        <v>60408058.629629627</v>
      </c>
      <c r="F3740" s="71">
        <f t="shared" si="116"/>
        <v>39.287238963078579</v>
      </c>
      <c r="H3740" s="38">
        <v>60408058</v>
      </c>
    </row>
    <row r="3741" spans="2:8">
      <c r="B3741">
        <v>1537600</v>
      </c>
      <c r="D3741">
        <v>3739</v>
      </c>
      <c r="E3741" s="72">
        <f t="shared" si="117"/>
        <v>60440421.407407403</v>
      </c>
      <c r="F3741" s="71">
        <f t="shared" si="116"/>
        <v>39.308286555285775</v>
      </c>
      <c r="H3741" s="38">
        <v>60440421</v>
      </c>
    </row>
    <row r="3742" spans="2:8">
      <c r="B3742">
        <v>1537600</v>
      </c>
      <c r="D3742">
        <v>3740</v>
      </c>
      <c r="E3742" s="72">
        <f t="shared" si="117"/>
        <v>60472792.851851843</v>
      </c>
      <c r="F3742" s="71">
        <f t="shared" si="116"/>
        <v>39.329339783982725</v>
      </c>
      <c r="G3742" s="67"/>
      <c r="H3742" s="38">
        <v>60472792</v>
      </c>
    </row>
    <row r="3743" spans="2:8">
      <c r="B3743">
        <v>1537600</v>
      </c>
      <c r="D3743">
        <v>3741</v>
      </c>
      <c r="E3743" s="72">
        <f t="shared" si="117"/>
        <v>60505172.962962955</v>
      </c>
      <c r="F3743" s="71">
        <f t="shared" si="116"/>
        <v>39.350398649169456</v>
      </c>
      <c r="H3743" s="38">
        <v>60505172</v>
      </c>
    </row>
    <row r="3744" spans="2:8">
      <c r="B3744">
        <v>1537600</v>
      </c>
      <c r="D3744">
        <v>3742</v>
      </c>
      <c r="E3744" s="72">
        <f t="shared" si="117"/>
        <v>60537561.740740731</v>
      </c>
      <c r="F3744" s="71">
        <f t="shared" si="116"/>
        <v>39.371463150845948</v>
      </c>
      <c r="H3744" s="38">
        <v>60537561</v>
      </c>
    </row>
    <row r="3745" spans="2:8">
      <c r="B3745">
        <v>1537600</v>
      </c>
      <c r="D3745">
        <v>3743</v>
      </c>
      <c r="E3745" s="72">
        <f t="shared" si="117"/>
        <v>60569959.185185179</v>
      </c>
      <c r="F3745" s="71">
        <f t="shared" si="116"/>
        <v>39.392533289012214</v>
      </c>
      <c r="H3745" s="38">
        <v>60569959</v>
      </c>
    </row>
    <row r="3746" spans="2:8">
      <c r="B3746">
        <v>1537600</v>
      </c>
      <c r="D3746">
        <v>3744</v>
      </c>
      <c r="E3746" s="72">
        <f t="shared" si="117"/>
        <v>60602365.296296291</v>
      </c>
      <c r="F3746" s="71">
        <f t="shared" si="116"/>
        <v>39.413609063668247</v>
      </c>
      <c r="H3746" s="38">
        <v>60602365</v>
      </c>
    </row>
    <row r="3747" spans="2:8">
      <c r="B3747">
        <v>1537600</v>
      </c>
      <c r="D3747">
        <v>3745</v>
      </c>
      <c r="E3747" s="72">
        <f t="shared" si="117"/>
        <v>60634780.074074067</v>
      </c>
      <c r="F3747" s="71">
        <f t="shared" si="116"/>
        <v>39.43469047481404</v>
      </c>
      <c r="H3747" s="38">
        <v>60634780</v>
      </c>
    </row>
    <row r="3748" spans="2:8">
      <c r="B3748">
        <v>1537600</v>
      </c>
      <c r="D3748">
        <v>3746</v>
      </c>
      <c r="E3748" s="72">
        <f t="shared" si="117"/>
        <v>60667203.518518515</v>
      </c>
      <c r="F3748" s="71">
        <f t="shared" si="116"/>
        <v>39.455777522449608</v>
      </c>
      <c r="H3748" s="38">
        <v>60667203</v>
      </c>
    </row>
    <row r="3749" spans="2:8">
      <c r="B3749">
        <v>1537600</v>
      </c>
      <c r="D3749">
        <v>3747</v>
      </c>
      <c r="E3749" s="72">
        <f t="shared" si="117"/>
        <v>60699635.629629627</v>
      </c>
      <c r="F3749" s="71">
        <f t="shared" si="116"/>
        <v>39.476870206574937</v>
      </c>
      <c r="H3749" s="38">
        <v>60699635</v>
      </c>
    </row>
    <row r="3750" spans="2:8">
      <c r="B3750">
        <v>1537600</v>
      </c>
      <c r="D3750">
        <v>3748</v>
      </c>
      <c r="E3750" s="72">
        <f t="shared" si="117"/>
        <v>60732076.407407403</v>
      </c>
      <c r="F3750" s="71">
        <f t="shared" si="116"/>
        <v>39.497968527190039</v>
      </c>
      <c r="H3750" s="38">
        <v>60732076</v>
      </c>
    </row>
    <row r="3751" spans="2:8">
      <c r="B3751">
        <v>1537600</v>
      </c>
      <c r="D3751">
        <v>3749</v>
      </c>
      <c r="E3751" s="72">
        <f t="shared" si="117"/>
        <v>60764525.851851843</v>
      </c>
      <c r="F3751" s="71">
        <f t="shared" si="116"/>
        <v>39.519072484294902</v>
      </c>
      <c r="H3751" s="38">
        <v>60764525</v>
      </c>
    </row>
    <row r="3752" spans="2:8">
      <c r="B3752">
        <v>1537600</v>
      </c>
      <c r="D3752">
        <v>3750</v>
      </c>
      <c r="E3752" s="72">
        <f t="shared" si="117"/>
        <v>60796983.962962955</v>
      </c>
      <c r="F3752" s="71">
        <f t="shared" si="116"/>
        <v>39.54018207788954</v>
      </c>
      <c r="H3752" s="38">
        <v>60796983</v>
      </c>
    </row>
    <row r="3753" spans="2:8">
      <c r="B3753">
        <v>1537600</v>
      </c>
      <c r="D3753">
        <v>3751</v>
      </c>
      <c r="E3753" s="72">
        <f t="shared" si="117"/>
        <v>60829450.740740731</v>
      </c>
      <c r="F3753" s="71">
        <f t="shared" si="116"/>
        <v>39.561297307973938</v>
      </c>
      <c r="H3753" s="38">
        <v>60829450</v>
      </c>
    </row>
    <row r="3754" spans="2:8">
      <c r="B3754">
        <v>1537600</v>
      </c>
      <c r="D3754">
        <v>3752</v>
      </c>
      <c r="E3754" s="72">
        <f t="shared" si="117"/>
        <v>60861926.185185179</v>
      </c>
      <c r="F3754" s="71">
        <f t="shared" si="116"/>
        <v>39.58241817454811</v>
      </c>
      <c r="H3754" s="38">
        <v>60861926</v>
      </c>
    </row>
    <row r="3755" spans="2:8">
      <c r="B3755">
        <v>1537600</v>
      </c>
      <c r="D3755">
        <v>3753</v>
      </c>
      <c r="E3755" s="72">
        <f t="shared" si="117"/>
        <v>60894410.296296291</v>
      </c>
      <c r="F3755" s="71">
        <f t="shared" si="116"/>
        <v>39.603544677612049</v>
      </c>
      <c r="H3755" s="38">
        <v>60894410</v>
      </c>
    </row>
    <row r="3756" spans="2:8">
      <c r="B3756">
        <v>1537600</v>
      </c>
      <c r="D3756">
        <v>3754</v>
      </c>
      <c r="E3756" s="72">
        <f t="shared" si="117"/>
        <v>60926903.074074067</v>
      </c>
      <c r="F3756" s="71">
        <f t="shared" si="116"/>
        <v>39.624676817165756</v>
      </c>
      <c r="H3756" s="38">
        <v>60926903</v>
      </c>
    </row>
    <row r="3757" spans="2:8">
      <c r="B3757">
        <v>1537600</v>
      </c>
      <c r="D3757">
        <v>3755</v>
      </c>
      <c r="E3757" s="72">
        <f t="shared" si="117"/>
        <v>60959404.518518515</v>
      </c>
      <c r="F3757" s="71">
        <f t="shared" si="116"/>
        <v>39.645814593209231</v>
      </c>
      <c r="H3757" s="38">
        <v>60959404</v>
      </c>
    </row>
    <row r="3758" spans="2:8">
      <c r="B3758">
        <v>1537600</v>
      </c>
      <c r="D3758">
        <v>3756</v>
      </c>
      <c r="E3758" s="72">
        <f t="shared" si="117"/>
        <v>60991914.629629627</v>
      </c>
      <c r="F3758" s="71">
        <f t="shared" si="116"/>
        <v>39.666958005742472</v>
      </c>
      <c r="H3758" s="38">
        <v>60991914</v>
      </c>
    </row>
    <row r="3759" spans="2:8">
      <c r="B3759">
        <v>1537600</v>
      </c>
      <c r="D3759">
        <v>3757</v>
      </c>
      <c r="E3759" s="72">
        <f t="shared" si="117"/>
        <v>61024433.407407403</v>
      </c>
      <c r="F3759" s="71">
        <f t="shared" si="116"/>
        <v>39.688107054765482</v>
      </c>
      <c r="H3759" s="38">
        <v>61024433</v>
      </c>
    </row>
    <row r="3760" spans="2:8">
      <c r="B3760">
        <v>1537600</v>
      </c>
      <c r="D3760">
        <v>3758</v>
      </c>
      <c r="E3760" s="72">
        <f t="shared" si="117"/>
        <v>61056960.851851843</v>
      </c>
      <c r="F3760" s="71">
        <f t="shared" si="116"/>
        <v>39.709261740278251</v>
      </c>
      <c r="H3760" s="38">
        <v>61056960</v>
      </c>
    </row>
    <row r="3761" spans="2:8">
      <c r="B3761">
        <v>1537600</v>
      </c>
      <c r="D3761">
        <v>3759</v>
      </c>
      <c r="E3761" s="72">
        <f t="shared" si="117"/>
        <v>61089496.962962955</v>
      </c>
      <c r="F3761" s="71">
        <f t="shared" si="116"/>
        <v>39.730422062280795</v>
      </c>
      <c r="H3761" s="38">
        <v>61089496</v>
      </c>
    </row>
    <row r="3762" spans="2:8">
      <c r="B3762">
        <v>1537600</v>
      </c>
      <c r="D3762">
        <v>3760</v>
      </c>
      <c r="E3762" s="72">
        <f t="shared" si="117"/>
        <v>61122041.740740731</v>
      </c>
      <c r="F3762" s="71">
        <f t="shared" si="116"/>
        <v>39.751588020773106</v>
      </c>
      <c r="H3762" s="38">
        <v>61122041</v>
      </c>
    </row>
    <row r="3763" spans="2:8">
      <c r="B3763">
        <v>1537600</v>
      </c>
      <c r="D3763">
        <v>3761</v>
      </c>
      <c r="E3763" s="72">
        <f t="shared" si="117"/>
        <v>61154595.185185179</v>
      </c>
      <c r="F3763" s="71">
        <f t="shared" si="116"/>
        <v>39.772759615755191</v>
      </c>
      <c r="H3763" s="38">
        <v>61154595</v>
      </c>
    </row>
    <row r="3764" spans="2:8">
      <c r="B3764">
        <v>1537600</v>
      </c>
      <c r="D3764">
        <v>3762</v>
      </c>
      <c r="E3764" s="72">
        <f t="shared" si="117"/>
        <v>61187157.296296291</v>
      </c>
      <c r="F3764" s="71">
        <f t="shared" si="116"/>
        <v>39.793936847227037</v>
      </c>
      <c r="H3764" s="38">
        <v>61187157</v>
      </c>
    </row>
    <row r="3765" spans="2:8">
      <c r="B3765">
        <v>1537600</v>
      </c>
      <c r="D3765">
        <v>3763</v>
      </c>
      <c r="E3765" s="72">
        <f t="shared" si="117"/>
        <v>61219728.074074067</v>
      </c>
      <c r="F3765" s="71">
        <f t="shared" si="116"/>
        <v>39.815119715188651</v>
      </c>
      <c r="H3765" s="38">
        <v>61219728</v>
      </c>
    </row>
    <row r="3766" spans="2:8">
      <c r="B3766">
        <v>1537600</v>
      </c>
      <c r="D3766">
        <v>3764</v>
      </c>
      <c r="E3766" s="72">
        <f t="shared" si="117"/>
        <v>61252307.518518515</v>
      </c>
      <c r="F3766" s="71">
        <f t="shared" si="116"/>
        <v>39.836308219640031</v>
      </c>
      <c r="H3766" s="38">
        <v>61252307</v>
      </c>
    </row>
    <row r="3767" spans="2:8">
      <c r="B3767">
        <v>1537600</v>
      </c>
      <c r="D3767">
        <v>3765</v>
      </c>
      <c r="E3767" s="72">
        <f t="shared" si="117"/>
        <v>61284895.629629627</v>
      </c>
      <c r="F3767" s="71">
        <f t="shared" si="116"/>
        <v>39.857502360581186</v>
      </c>
      <c r="H3767" s="38">
        <v>61284895</v>
      </c>
    </row>
    <row r="3768" spans="2:8">
      <c r="B3768">
        <v>1537600</v>
      </c>
      <c r="D3768">
        <v>3766</v>
      </c>
      <c r="E3768" s="72">
        <f t="shared" si="117"/>
        <v>61317492.407407403</v>
      </c>
      <c r="F3768" s="71">
        <f t="shared" si="116"/>
        <v>39.878702138012102</v>
      </c>
      <c r="H3768" s="38">
        <v>61317492</v>
      </c>
    </row>
    <row r="3769" spans="2:8">
      <c r="B3769">
        <v>1537600</v>
      </c>
      <c r="D3769">
        <v>3767</v>
      </c>
      <c r="E3769" s="72">
        <f t="shared" si="117"/>
        <v>61350097.851851843</v>
      </c>
      <c r="F3769" s="71">
        <f t="shared" si="116"/>
        <v>39.899907551932777</v>
      </c>
      <c r="H3769" s="38">
        <v>61350097</v>
      </c>
    </row>
    <row r="3770" spans="2:8">
      <c r="B3770">
        <v>1537600</v>
      </c>
      <c r="D3770">
        <v>3768</v>
      </c>
      <c r="E3770" s="72">
        <f t="shared" si="117"/>
        <v>61382711.962962955</v>
      </c>
      <c r="F3770" s="71">
        <f t="shared" si="116"/>
        <v>39.921118602343235</v>
      </c>
      <c r="H3770" s="38">
        <v>61382711</v>
      </c>
    </row>
    <row r="3771" spans="2:8">
      <c r="B3771">
        <v>1537600</v>
      </c>
      <c r="D3771">
        <v>3769</v>
      </c>
      <c r="E3771" s="72">
        <f t="shared" si="117"/>
        <v>61415334.740740731</v>
      </c>
      <c r="F3771" s="71">
        <f t="shared" si="116"/>
        <v>39.942335289243452</v>
      </c>
      <c r="H3771" s="38">
        <v>61415334</v>
      </c>
    </row>
    <row r="3772" spans="2:8">
      <c r="B3772">
        <v>1537600</v>
      </c>
      <c r="D3772">
        <v>3770</v>
      </c>
      <c r="E3772" s="72">
        <f t="shared" si="117"/>
        <v>61447966.185185179</v>
      </c>
      <c r="F3772" s="71">
        <f t="shared" si="116"/>
        <v>39.963557612633444</v>
      </c>
      <c r="H3772" s="38">
        <v>61447966</v>
      </c>
    </row>
    <row r="3773" spans="2:8">
      <c r="B3773">
        <v>1537600</v>
      </c>
      <c r="D3773">
        <v>3771</v>
      </c>
      <c r="E3773" s="72">
        <f t="shared" si="117"/>
        <v>61480606.296296291</v>
      </c>
      <c r="F3773" s="71">
        <f t="shared" si="116"/>
        <v>39.984785572513196</v>
      </c>
      <c r="H3773" s="38">
        <v>61480606</v>
      </c>
    </row>
    <row r="3774" spans="2:8">
      <c r="B3774">
        <v>1537600</v>
      </c>
      <c r="D3774">
        <v>3772</v>
      </c>
      <c r="E3774" s="72">
        <f t="shared" si="117"/>
        <v>61513255.074074067</v>
      </c>
      <c r="F3774" s="71">
        <f t="shared" si="116"/>
        <v>40.006019168882716</v>
      </c>
      <c r="H3774" s="38">
        <v>61513255</v>
      </c>
    </row>
    <row r="3775" spans="2:8">
      <c r="B3775">
        <v>1537600</v>
      </c>
      <c r="D3775">
        <v>3773</v>
      </c>
      <c r="E3775" s="72">
        <f t="shared" si="117"/>
        <v>61545912.518518515</v>
      </c>
      <c r="F3775" s="71">
        <f t="shared" si="116"/>
        <v>40.02725840174201</v>
      </c>
      <c r="H3775" s="38">
        <v>61545912</v>
      </c>
    </row>
    <row r="3776" spans="2:8">
      <c r="B3776">
        <v>1537600</v>
      </c>
      <c r="D3776">
        <v>3774</v>
      </c>
      <c r="E3776" s="72">
        <f t="shared" si="117"/>
        <v>61578578.629629627</v>
      </c>
      <c r="F3776" s="71">
        <f t="shared" si="116"/>
        <v>40.048503271091072</v>
      </c>
      <c r="H3776" s="38">
        <v>61578578</v>
      </c>
    </row>
    <row r="3777" spans="2:8">
      <c r="B3777">
        <v>1537600</v>
      </c>
      <c r="D3777">
        <v>3775</v>
      </c>
      <c r="E3777" s="72">
        <f t="shared" si="117"/>
        <v>61611253.407407403</v>
      </c>
      <c r="F3777" s="71">
        <f t="shared" si="116"/>
        <v>40.069753776929893</v>
      </c>
      <c r="H3777" s="38">
        <v>61611253</v>
      </c>
    </row>
    <row r="3778" spans="2:8">
      <c r="B3778">
        <v>1537600</v>
      </c>
      <c r="D3778">
        <v>3776</v>
      </c>
      <c r="E3778" s="72">
        <f t="shared" si="117"/>
        <v>61643936.851851843</v>
      </c>
      <c r="F3778" s="71">
        <f t="shared" si="116"/>
        <v>40.091009919258482</v>
      </c>
      <c r="H3778" s="38">
        <v>61643936</v>
      </c>
    </row>
    <row r="3779" spans="2:8">
      <c r="B3779">
        <v>1537600</v>
      </c>
      <c r="D3779">
        <v>3777</v>
      </c>
      <c r="E3779" s="72">
        <f t="shared" si="117"/>
        <v>61676628.962962955</v>
      </c>
      <c r="F3779" s="71">
        <f t="shared" ref="F3779:F3842" si="118">E3779/B3778</f>
        <v>40.112271698076846</v>
      </c>
      <c r="H3779" s="38">
        <v>61676628</v>
      </c>
    </row>
    <row r="3780" spans="2:8">
      <c r="B3780">
        <v>1537600</v>
      </c>
      <c r="D3780">
        <v>3778</v>
      </c>
      <c r="E3780" s="72">
        <f t="shared" ref="E3780:E3843" si="119">40+(D3779*D3779)+(E3779/1.3)</f>
        <v>61709329.740740731</v>
      </c>
      <c r="F3780" s="71">
        <f t="shared" si="118"/>
        <v>40.13353911338497</v>
      </c>
      <c r="H3780" s="38">
        <v>61709329</v>
      </c>
    </row>
    <row r="3781" spans="2:8">
      <c r="B3781">
        <v>1537600</v>
      </c>
      <c r="D3781">
        <v>3779</v>
      </c>
      <c r="E3781" s="72">
        <f t="shared" si="119"/>
        <v>61742039.185185179</v>
      </c>
      <c r="F3781" s="71">
        <f t="shared" si="118"/>
        <v>40.154812165182868</v>
      </c>
      <c r="H3781" s="38">
        <v>61742039</v>
      </c>
    </row>
    <row r="3782" spans="2:8">
      <c r="B3782">
        <v>1537600</v>
      </c>
      <c r="D3782">
        <v>3780</v>
      </c>
      <c r="E3782" s="72">
        <f t="shared" si="119"/>
        <v>61774757.296296291</v>
      </c>
      <c r="F3782" s="71">
        <f t="shared" si="118"/>
        <v>40.176090853470534</v>
      </c>
      <c r="G3782" s="67"/>
      <c r="H3782" s="38">
        <v>61774757</v>
      </c>
    </row>
    <row r="3783" spans="2:8">
      <c r="B3783">
        <v>1537600</v>
      </c>
      <c r="D3783">
        <v>3781</v>
      </c>
      <c r="E3783" s="72">
        <f t="shared" si="119"/>
        <v>61807484.074074067</v>
      </c>
      <c r="F3783" s="71">
        <f t="shared" si="118"/>
        <v>40.19737517824796</v>
      </c>
      <c r="H3783" s="38">
        <v>61807484</v>
      </c>
    </row>
    <row r="3784" spans="2:8">
      <c r="B3784">
        <v>1537600</v>
      </c>
      <c r="D3784">
        <v>3782</v>
      </c>
      <c r="E3784" s="72">
        <f t="shared" si="119"/>
        <v>61840219.518518515</v>
      </c>
      <c r="F3784" s="71">
        <f t="shared" si="118"/>
        <v>40.21866513951516</v>
      </c>
      <c r="H3784" s="38">
        <v>61840219</v>
      </c>
    </row>
    <row r="3785" spans="2:8">
      <c r="B3785">
        <v>1537600</v>
      </c>
      <c r="D3785">
        <v>3783</v>
      </c>
      <c r="E3785" s="72">
        <f t="shared" si="119"/>
        <v>61872963.629629627</v>
      </c>
      <c r="F3785" s="71">
        <f t="shared" si="118"/>
        <v>40.239960737272128</v>
      </c>
      <c r="H3785" s="38">
        <v>61872963</v>
      </c>
    </row>
    <row r="3786" spans="2:8">
      <c r="B3786">
        <v>1537600</v>
      </c>
      <c r="D3786">
        <v>3784</v>
      </c>
      <c r="E3786" s="72">
        <f t="shared" si="119"/>
        <v>61905716.407407403</v>
      </c>
      <c r="F3786" s="71">
        <f t="shared" si="118"/>
        <v>40.261261971518863</v>
      </c>
      <c r="H3786" s="38">
        <v>61905716</v>
      </c>
    </row>
    <row r="3787" spans="2:8">
      <c r="B3787">
        <v>1537600</v>
      </c>
      <c r="D3787">
        <v>3785</v>
      </c>
      <c r="E3787" s="72">
        <f t="shared" si="119"/>
        <v>61938477.851851843</v>
      </c>
      <c r="F3787" s="71">
        <f t="shared" si="118"/>
        <v>40.282568842255358</v>
      </c>
      <c r="H3787" s="38">
        <v>61938477</v>
      </c>
    </row>
    <row r="3788" spans="2:8">
      <c r="B3788">
        <v>1537600</v>
      </c>
      <c r="D3788">
        <v>3786</v>
      </c>
      <c r="E3788" s="72">
        <f t="shared" si="119"/>
        <v>61971247.962962955</v>
      </c>
      <c r="F3788" s="71">
        <f t="shared" si="118"/>
        <v>40.303881349481628</v>
      </c>
      <c r="H3788" s="38">
        <v>61971247</v>
      </c>
    </row>
    <row r="3789" spans="2:8">
      <c r="B3789">
        <v>1537600</v>
      </c>
      <c r="D3789">
        <v>3787</v>
      </c>
      <c r="E3789" s="72">
        <f t="shared" si="119"/>
        <v>62004026.740740731</v>
      </c>
      <c r="F3789" s="71">
        <f t="shared" si="118"/>
        <v>40.325199493197665</v>
      </c>
      <c r="H3789" s="38">
        <v>62004026</v>
      </c>
    </row>
    <row r="3790" spans="2:8">
      <c r="B3790">
        <v>1537600</v>
      </c>
      <c r="D3790">
        <v>3788</v>
      </c>
      <c r="E3790" s="72">
        <f t="shared" si="119"/>
        <v>62036814.185185179</v>
      </c>
      <c r="F3790" s="71">
        <f t="shared" si="118"/>
        <v>40.34652327340347</v>
      </c>
      <c r="H3790" s="38">
        <v>62036814</v>
      </c>
    </row>
    <row r="3791" spans="2:8">
      <c r="B3791">
        <v>1537600</v>
      </c>
      <c r="D3791">
        <v>3789</v>
      </c>
      <c r="E3791" s="72">
        <f t="shared" si="119"/>
        <v>62069610.296296291</v>
      </c>
      <c r="F3791" s="71">
        <f t="shared" si="118"/>
        <v>40.367852690099042</v>
      </c>
      <c r="H3791" s="38">
        <v>62069610</v>
      </c>
    </row>
    <row r="3792" spans="2:8">
      <c r="B3792">
        <v>1537600</v>
      </c>
      <c r="D3792">
        <v>3790</v>
      </c>
      <c r="E3792" s="72">
        <f t="shared" si="119"/>
        <v>62102415.074074067</v>
      </c>
      <c r="F3792" s="71">
        <f t="shared" si="118"/>
        <v>40.389187743284381</v>
      </c>
      <c r="H3792" s="38">
        <v>62102415</v>
      </c>
    </row>
    <row r="3793" spans="2:8">
      <c r="B3793">
        <v>1537600</v>
      </c>
      <c r="D3793">
        <v>3791</v>
      </c>
      <c r="E3793" s="72">
        <f t="shared" si="119"/>
        <v>62135228.518518515</v>
      </c>
      <c r="F3793" s="71">
        <f t="shared" si="118"/>
        <v>40.410528432959495</v>
      </c>
      <c r="H3793" s="38">
        <v>62135228</v>
      </c>
    </row>
    <row r="3794" spans="2:8">
      <c r="B3794">
        <v>1537600</v>
      </c>
      <c r="D3794">
        <v>3792</v>
      </c>
      <c r="E3794" s="72">
        <f t="shared" si="119"/>
        <v>62168050.629629627</v>
      </c>
      <c r="F3794" s="71">
        <f t="shared" si="118"/>
        <v>40.431874759124369</v>
      </c>
      <c r="H3794" s="38">
        <v>62168050</v>
      </c>
    </row>
    <row r="3795" spans="2:8">
      <c r="B3795">
        <v>1537600</v>
      </c>
      <c r="D3795">
        <v>3793</v>
      </c>
      <c r="E3795" s="72">
        <f t="shared" si="119"/>
        <v>62200881.407407403</v>
      </c>
      <c r="F3795" s="71">
        <f t="shared" si="118"/>
        <v>40.453226721779011</v>
      </c>
      <c r="H3795" s="38">
        <v>62200881</v>
      </c>
    </row>
    <row r="3796" spans="2:8">
      <c r="B3796">
        <v>1537600</v>
      </c>
      <c r="D3796">
        <v>3794</v>
      </c>
      <c r="E3796" s="72">
        <f t="shared" si="119"/>
        <v>62233720.851851843</v>
      </c>
      <c r="F3796" s="71">
        <f t="shared" si="118"/>
        <v>40.474584320923412</v>
      </c>
      <c r="H3796" s="38">
        <v>62233720</v>
      </c>
    </row>
    <row r="3797" spans="2:8">
      <c r="B3797">
        <v>1537600</v>
      </c>
      <c r="D3797">
        <v>3795</v>
      </c>
      <c r="E3797" s="72">
        <f t="shared" si="119"/>
        <v>62266568.962962955</v>
      </c>
      <c r="F3797" s="71">
        <f t="shared" si="118"/>
        <v>40.495947556557596</v>
      </c>
      <c r="H3797" s="38">
        <v>62266568</v>
      </c>
    </row>
    <row r="3798" spans="2:8">
      <c r="B3798">
        <v>1537600</v>
      </c>
      <c r="D3798">
        <v>3796</v>
      </c>
      <c r="E3798" s="72">
        <f t="shared" si="119"/>
        <v>62299425.740740731</v>
      </c>
      <c r="F3798" s="71">
        <f t="shared" si="118"/>
        <v>40.517316428681539</v>
      </c>
      <c r="H3798" s="38">
        <v>62299425</v>
      </c>
    </row>
    <row r="3799" spans="2:8">
      <c r="B3799">
        <v>1537600</v>
      </c>
      <c r="D3799">
        <v>3797</v>
      </c>
      <c r="E3799" s="72">
        <f t="shared" si="119"/>
        <v>62332291.185185179</v>
      </c>
      <c r="F3799" s="71">
        <f t="shared" si="118"/>
        <v>40.53869093729525</v>
      </c>
      <c r="H3799" s="38">
        <v>62332291</v>
      </c>
    </row>
    <row r="3800" spans="2:8">
      <c r="B3800">
        <v>1537600</v>
      </c>
      <c r="D3800">
        <v>3798</v>
      </c>
      <c r="E3800" s="72">
        <f t="shared" si="119"/>
        <v>62365165.296296291</v>
      </c>
      <c r="F3800" s="71">
        <f t="shared" si="118"/>
        <v>40.560071082398736</v>
      </c>
      <c r="H3800" s="38">
        <v>62365165</v>
      </c>
    </row>
    <row r="3801" spans="2:8">
      <c r="B3801">
        <v>1537600</v>
      </c>
      <c r="D3801">
        <v>3799</v>
      </c>
      <c r="E3801" s="72">
        <f t="shared" si="119"/>
        <v>62398048.074074067</v>
      </c>
      <c r="F3801" s="71">
        <f t="shared" si="118"/>
        <v>40.581456863991981</v>
      </c>
      <c r="H3801" s="38">
        <v>62398048</v>
      </c>
    </row>
    <row r="3802" spans="2:8">
      <c r="B3802">
        <v>1537600</v>
      </c>
      <c r="D3802">
        <v>3800</v>
      </c>
      <c r="E3802" s="72">
        <f t="shared" si="119"/>
        <v>62430939.518518515</v>
      </c>
      <c r="F3802" s="71">
        <f t="shared" si="118"/>
        <v>40.602848282074994</v>
      </c>
      <c r="H3802" s="38">
        <v>62430939</v>
      </c>
    </row>
    <row r="3803" spans="2:8">
      <c r="B3803">
        <v>1537600</v>
      </c>
      <c r="D3803">
        <v>3801</v>
      </c>
      <c r="E3803" s="72">
        <f t="shared" si="119"/>
        <v>62463839.629629627</v>
      </c>
      <c r="F3803" s="71">
        <f t="shared" si="118"/>
        <v>40.624245336647782</v>
      </c>
      <c r="H3803" s="38">
        <v>62463839</v>
      </c>
    </row>
    <row r="3804" spans="2:8">
      <c r="B3804">
        <v>1537600</v>
      </c>
      <c r="D3804">
        <v>3802</v>
      </c>
      <c r="E3804" s="72">
        <f t="shared" si="119"/>
        <v>62496748.407407403</v>
      </c>
      <c r="F3804" s="71">
        <f t="shared" si="118"/>
        <v>40.64564802771033</v>
      </c>
      <c r="H3804" s="38">
        <v>62496748</v>
      </c>
    </row>
    <row r="3805" spans="2:8">
      <c r="B3805">
        <v>1537600</v>
      </c>
      <c r="D3805">
        <v>3803</v>
      </c>
      <c r="E3805" s="72">
        <f t="shared" si="119"/>
        <v>62529665.851851843</v>
      </c>
      <c r="F3805" s="71">
        <f t="shared" si="118"/>
        <v>40.667056355262645</v>
      </c>
      <c r="H3805" s="38">
        <v>62529665</v>
      </c>
    </row>
    <row r="3806" spans="2:8">
      <c r="B3806">
        <v>1537600</v>
      </c>
      <c r="D3806">
        <v>3804</v>
      </c>
      <c r="E3806" s="72">
        <f t="shared" si="119"/>
        <v>62562591.962962955</v>
      </c>
      <c r="F3806" s="71">
        <f t="shared" si="118"/>
        <v>40.688470319304734</v>
      </c>
      <c r="H3806" s="38">
        <v>62562591</v>
      </c>
    </row>
    <row r="3807" spans="2:8">
      <c r="B3807">
        <v>1537600</v>
      </c>
      <c r="D3807">
        <v>3805</v>
      </c>
      <c r="E3807" s="72">
        <f t="shared" si="119"/>
        <v>62595526.740740731</v>
      </c>
      <c r="F3807" s="71">
        <f t="shared" si="118"/>
        <v>40.709889919836584</v>
      </c>
      <c r="H3807" s="38">
        <v>62595526</v>
      </c>
    </row>
    <row r="3808" spans="2:8">
      <c r="B3808">
        <v>1537600</v>
      </c>
      <c r="D3808">
        <v>3806</v>
      </c>
      <c r="E3808" s="72">
        <f t="shared" si="119"/>
        <v>62628470.185185179</v>
      </c>
      <c r="F3808" s="71">
        <f t="shared" si="118"/>
        <v>40.731315156858209</v>
      </c>
      <c r="H3808" s="38">
        <v>62628470</v>
      </c>
    </row>
    <row r="3809" spans="2:8">
      <c r="B3809">
        <v>1537600</v>
      </c>
      <c r="D3809">
        <v>3807</v>
      </c>
      <c r="E3809" s="72">
        <f t="shared" si="119"/>
        <v>62661422.296296291</v>
      </c>
      <c r="F3809" s="71">
        <f t="shared" si="118"/>
        <v>40.752746030369593</v>
      </c>
      <c r="H3809" s="38">
        <v>62661422</v>
      </c>
    </row>
    <row r="3810" spans="2:8">
      <c r="B3810">
        <v>1537600</v>
      </c>
      <c r="D3810">
        <v>3808</v>
      </c>
      <c r="E3810" s="72">
        <f t="shared" si="119"/>
        <v>62694383.074074067</v>
      </c>
      <c r="F3810" s="71">
        <f t="shared" si="118"/>
        <v>40.774182540370752</v>
      </c>
      <c r="H3810" s="38">
        <v>62694383</v>
      </c>
    </row>
    <row r="3811" spans="2:8">
      <c r="B3811">
        <v>1537600</v>
      </c>
      <c r="D3811">
        <v>3809</v>
      </c>
      <c r="E3811" s="72">
        <f t="shared" si="119"/>
        <v>62727352.518518515</v>
      </c>
      <c r="F3811" s="71">
        <f t="shared" si="118"/>
        <v>40.795624686861679</v>
      </c>
      <c r="H3811" s="38">
        <v>62727352</v>
      </c>
    </row>
    <row r="3812" spans="2:8">
      <c r="B3812">
        <v>1537600</v>
      </c>
      <c r="D3812">
        <v>3810</v>
      </c>
      <c r="E3812" s="72">
        <f t="shared" si="119"/>
        <v>62760330.629629627</v>
      </c>
      <c r="F3812" s="71">
        <f t="shared" si="118"/>
        <v>40.817072469842373</v>
      </c>
      <c r="H3812" s="38">
        <v>62760330</v>
      </c>
    </row>
    <row r="3813" spans="2:8">
      <c r="B3813">
        <v>1537600</v>
      </c>
      <c r="D3813">
        <v>3811</v>
      </c>
      <c r="E3813" s="72">
        <f t="shared" si="119"/>
        <v>62793317.407407403</v>
      </c>
      <c r="F3813" s="71">
        <f t="shared" si="118"/>
        <v>40.838525889312827</v>
      </c>
      <c r="H3813" s="38">
        <v>62793317</v>
      </c>
    </row>
    <row r="3814" spans="2:8">
      <c r="B3814">
        <v>1537600</v>
      </c>
      <c r="D3814">
        <v>3812</v>
      </c>
      <c r="E3814" s="72">
        <f t="shared" si="119"/>
        <v>62826312.851851843</v>
      </c>
      <c r="F3814" s="71">
        <f t="shared" si="118"/>
        <v>40.859984945273048</v>
      </c>
      <c r="H3814" s="38">
        <v>62826312</v>
      </c>
    </row>
    <row r="3815" spans="2:8">
      <c r="B3815">
        <v>1537600</v>
      </c>
      <c r="D3815">
        <v>3813</v>
      </c>
      <c r="E3815" s="72">
        <f t="shared" si="119"/>
        <v>62859316.962962955</v>
      </c>
      <c r="F3815" s="71">
        <f t="shared" si="118"/>
        <v>40.881449637723044</v>
      </c>
      <c r="H3815" s="38">
        <v>62859316</v>
      </c>
    </row>
    <row r="3816" spans="2:8">
      <c r="B3816">
        <v>1537600</v>
      </c>
      <c r="D3816">
        <v>3814</v>
      </c>
      <c r="E3816" s="72">
        <f t="shared" si="119"/>
        <v>62892329.740740731</v>
      </c>
      <c r="F3816" s="71">
        <f t="shared" si="118"/>
        <v>40.902919966662807</v>
      </c>
      <c r="H3816" s="38">
        <v>62892329</v>
      </c>
    </row>
    <row r="3817" spans="2:8">
      <c r="B3817">
        <v>1537600</v>
      </c>
      <c r="D3817">
        <v>3815</v>
      </c>
      <c r="E3817" s="72">
        <f t="shared" si="119"/>
        <v>62925351.185185179</v>
      </c>
      <c r="F3817" s="71">
        <f t="shared" si="118"/>
        <v>40.924395932092338</v>
      </c>
      <c r="H3817" s="38">
        <v>62925351</v>
      </c>
    </row>
    <row r="3818" spans="2:8">
      <c r="B3818">
        <v>1537600</v>
      </c>
      <c r="D3818">
        <v>3816</v>
      </c>
      <c r="E3818" s="72">
        <f t="shared" si="119"/>
        <v>62958381.296296291</v>
      </c>
      <c r="F3818" s="71">
        <f t="shared" si="118"/>
        <v>40.945877534011636</v>
      </c>
      <c r="H3818" s="38">
        <v>62958381</v>
      </c>
    </row>
    <row r="3819" spans="2:8">
      <c r="B3819">
        <v>1537600</v>
      </c>
      <c r="D3819">
        <v>3817</v>
      </c>
      <c r="E3819" s="72">
        <f t="shared" si="119"/>
        <v>62991420.074074067</v>
      </c>
      <c r="F3819" s="71">
        <f t="shared" si="118"/>
        <v>40.967364772420702</v>
      </c>
      <c r="H3819" s="38">
        <v>62991420</v>
      </c>
    </row>
    <row r="3820" spans="2:8">
      <c r="B3820">
        <v>1537600</v>
      </c>
      <c r="D3820">
        <v>3818</v>
      </c>
      <c r="E3820" s="72">
        <f t="shared" si="119"/>
        <v>63024467.518518515</v>
      </c>
      <c r="F3820" s="71">
        <f t="shared" si="118"/>
        <v>40.988857647319534</v>
      </c>
      <c r="H3820" s="38">
        <v>63024467</v>
      </c>
    </row>
    <row r="3821" spans="2:8">
      <c r="B3821">
        <v>1537600</v>
      </c>
      <c r="D3821">
        <v>3819</v>
      </c>
      <c r="E3821" s="72">
        <f t="shared" si="119"/>
        <v>63057523.629629627</v>
      </c>
      <c r="F3821" s="71">
        <f t="shared" si="118"/>
        <v>41.010356158708134</v>
      </c>
      <c r="H3821" s="38">
        <v>63057523</v>
      </c>
    </row>
    <row r="3822" spans="2:8">
      <c r="B3822">
        <v>1537600</v>
      </c>
      <c r="D3822">
        <v>3820</v>
      </c>
      <c r="E3822" s="72">
        <f t="shared" si="119"/>
        <v>63090588.407407403</v>
      </c>
      <c r="F3822" s="71">
        <f t="shared" si="118"/>
        <v>41.031860306586502</v>
      </c>
      <c r="G3822" s="67"/>
      <c r="H3822" s="38">
        <v>63090588</v>
      </c>
    </row>
    <row r="3823" spans="2:8">
      <c r="B3823">
        <v>1537600</v>
      </c>
      <c r="D3823">
        <v>3821</v>
      </c>
      <c r="E3823" s="72">
        <f t="shared" si="119"/>
        <v>63123661.851851843</v>
      </c>
      <c r="F3823" s="71">
        <f t="shared" si="118"/>
        <v>41.05337009095463</v>
      </c>
      <c r="H3823" s="38">
        <v>63123661</v>
      </c>
    </row>
    <row r="3824" spans="2:8">
      <c r="B3824">
        <v>1537600</v>
      </c>
      <c r="D3824">
        <v>3822</v>
      </c>
      <c r="E3824" s="72">
        <f t="shared" si="119"/>
        <v>63156743.962962955</v>
      </c>
      <c r="F3824" s="71">
        <f t="shared" si="118"/>
        <v>41.074885511812539</v>
      </c>
      <c r="H3824" s="38">
        <v>63156743</v>
      </c>
    </row>
    <row r="3825" spans="2:8">
      <c r="B3825">
        <v>1537600</v>
      </c>
      <c r="D3825">
        <v>3823</v>
      </c>
      <c r="E3825" s="72">
        <f t="shared" si="119"/>
        <v>63189834.740740731</v>
      </c>
      <c r="F3825" s="71">
        <f t="shared" si="118"/>
        <v>41.096406569160202</v>
      </c>
      <c r="H3825" s="38">
        <v>63189834</v>
      </c>
    </row>
    <row r="3826" spans="2:8">
      <c r="B3826">
        <v>1537600</v>
      </c>
      <c r="D3826">
        <v>3824</v>
      </c>
      <c r="E3826" s="72">
        <f t="shared" si="119"/>
        <v>63222934.185185179</v>
      </c>
      <c r="F3826" s="71">
        <f t="shared" si="118"/>
        <v>41.117933262997646</v>
      </c>
      <c r="H3826" s="38">
        <v>63222934</v>
      </c>
    </row>
    <row r="3827" spans="2:8">
      <c r="B3827">
        <v>1537600</v>
      </c>
      <c r="D3827">
        <v>3825</v>
      </c>
      <c r="E3827" s="72">
        <f t="shared" si="119"/>
        <v>63256042.296296291</v>
      </c>
      <c r="F3827" s="71">
        <f t="shared" si="118"/>
        <v>41.13946559332485</v>
      </c>
      <c r="H3827" s="38">
        <v>63256042</v>
      </c>
    </row>
    <row r="3828" spans="2:8">
      <c r="B3828">
        <v>1537600</v>
      </c>
      <c r="D3828">
        <v>3826</v>
      </c>
      <c r="E3828" s="72">
        <f t="shared" si="119"/>
        <v>63289159.074074067</v>
      </c>
      <c r="F3828" s="71">
        <f t="shared" si="118"/>
        <v>41.161003560141822</v>
      </c>
      <c r="H3828" s="38">
        <v>63289159</v>
      </c>
    </row>
    <row r="3829" spans="2:8">
      <c r="B3829">
        <v>1537600</v>
      </c>
      <c r="D3829">
        <v>3827</v>
      </c>
      <c r="E3829" s="72">
        <f t="shared" si="119"/>
        <v>63322284.518518515</v>
      </c>
      <c r="F3829" s="71">
        <f t="shared" si="118"/>
        <v>41.182547163448568</v>
      </c>
      <c r="H3829" s="38">
        <v>63322284</v>
      </c>
    </row>
    <row r="3830" spans="2:8">
      <c r="B3830">
        <v>1537600</v>
      </c>
      <c r="D3830">
        <v>3828</v>
      </c>
      <c r="E3830" s="72">
        <f t="shared" si="119"/>
        <v>63355418.629629627</v>
      </c>
      <c r="F3830" s="71">
        <f t="shared" si="118"/>
        <v>41.204096403245074</v>
      </c>
      <c r="H3830" s="38">
        <v>63355418</v>
      </c>
    </row>
    <row r="3831" spans="2:8">
      <c r="B3831">
        <v>1537600</v>
      </c>
      <c r="D3831">
        <v>3829</v>
      </c>
      <c r="E3831" s="72">
        <f t="shared" si="119"/>
        <v>63388561.407407403</v>
      </c>
      <c r="F3831" s="71">
        <f t="shared" si="118"/>
        <v>41.225651279531348</v>
      </c>
      <c r="H3831" s="38">
        <v>63388561</v>
      </c>
    </row>
    <row r="3832" spans="2:8">
      <c r="B3832">
        <v>1537600</v>
      </c>
      <c r="D3832">
        <v>3830</v>
      </c>
      <c r="E3832" s="72">
        <f t="shared" si="119"/>
        <v>63421712.851851843</v>
      </c>
      <c r="F3832" s="71">
        <f t="shared" si="118"/>
        <v>41.24721179230739</v>
      </c>
      <c r="H3832" s="38">
        <v>63421712</v>
      </c>
    </row>
    <row r="3833" spans="2:8">
      <c r="B3833">
        <v>1537600</v>
      </c>
      <c r="D3833">
        <v>3831</v>
      </c>
      <c r="E3833" s="72">
        <f t="shared" si="119"/>
        <v>63454872.962962955</v>
      </c>
      <c r="F3833" s="71">
        <f t="shared" si="118"/>
        <v>41.268777941573205</v>
      </c>
      <c r="H3833" s="38">
        <v>63454872</v>
      </c>
    </row>
    <row r="3834" spans="2:8">
      <c r="B3834">
        <v>1537600</v>
      </c>
      <c r="D3834">
        <v>3832</v>
      </c>
      <c r="E3834" s="72">
        <f t="shared" si="119"/>
        <v>63488041.740740731</v>
      </c>
      <c r="F3834" s="71">
        <f t="shared" si="118"/>
        <v>41.290349727328781</v>
      </c>
      <c r="H3834" s="38">
        <v>63488041</v>
      </c>
    </row>
    <row r="3835" spans="2:8">
      <c r="B3835">
        <v>1537600</v>
      </c>
      <c r="D3835">
        <v>3833</v>
      </c>
      <c r="E3835" s="72">
        <f t="shared" si="119"/>
        <v>63521219.185185179</v>
      </c>
      <c r="F3835" s="71">
        <f t="shared" si="118"/>
        <v>41.311927149574124</v>
      </c>
      <c r="H3835" s="38">
        <v>63521219</v>
      </c>
    </row>
    <row r="3836" spans="2:8">
      <c r="B3836">
        <v>1537600</v>
      </c>
      <c r="D3836">
        <v>3834</v>
      </c>
      <c r="E3836" s="72">
        <f t="shared" si="119"/>
        <v>63554405.296296291</v>
      </c>
      <c r="F3836" s="71">
        <f t="shared" si="118"/>
        <v>41.333510208309242</v>
      </c>
      <c r="H3836" s="38">
        <v>63554405</v>
      </c>
    </row>
    <row r="3837" spans="2:8">
      <c r="B3837">
        <v>1537600</v>
      </c>
      <c r="D3837">
        <v>3835</v>
      </c>
      <c r="E3837" s="72">
        <f t="shared" si="119"/>
        <v>63587600.074074067</v>
      </c>
      <c r="F3837" s="71">
        <f t="shared" si="118"/>
        <v>41.35509890353412</v>
      </c>
      <c r="H3837" s="38">
        <v>63587600</v>
      </c>
    </row>
    <row r="3838" spans="2:8">
      <c r="B3838">
        <v>1537600</v>
      </c>
      <c r="D3838">
        <v>3836</v>
      </c>
      <c r="E3838" s="72">
        <f t="shared" si="119"/>
        <v>63620803.518518515</v>
      </c>
      <c r="F3838" s="71">
        <f t="shared" si="118"/>
        <v>41.376693235248773</v>
      </c>
      <c r="H3838" s="38">
        <v>63620803</v>
      </c>
    </row>
    <row r="3839" spans="2:8">
      <c r="B3839">
        <v>1537600</v>
      </c>
      <c r="D3839">
        <v>3837</v>
      </c>
      <c r="E3839" s="72">
        <f t="shared" si="119"/>
        <v>63654015.629629627</v>
      </c>
      <c r="F3839" s="71">
        <f t="shared" si="118"/>
        <v>41.398293203453193</v>
      </c>
      <c r="H3839" s="38">
        <v>63654015</v>
      </c>
    </row>
    <row r="3840" spans="2:8">
      <c r="B3840">
        <v>1537600</v>
      </c>
      <c r="D3840">
        <v>3838</v>
      </c>
      <c r="E3840" s="72">
        <f t="shared" si="119"/>
        <v>63687236.407407403</v>
      </c>
      <c r="F3840" s="71">
        <f t="shared" si="118"/>
        <v>41.419898808147373</v>
      </c>
      <c r="H3840" s="38">
        <v>63687236</v>
      </c>
    </row>
    <row r="3841" spans="2:8">
      <c r="B3841">
        <v>1537600</v>
      </c>
      <c r="D3841">
        <v>3839</v>
      </c>
      <c r="E3841" s="72">
        <f t="shared" si="119"/>
        <v>63720465.851851843</v>
      </c>
      <c r="F3841" s="71">
        <f t="shared" si="118"/>
        <v>41.44151004933132</v>
      </c>
      <c r="H3841" s="38">
        <v>63720465</v>
      </c>
    </row>
    <row r="3842" spans="2:8">
      <c r="B3842">
        <v>1537600</v>
      </c>
      <c r="D3842">
        <v>3840</v>
      </c>
      <c r="E3842" s="72">
        <f t="shared" si="119"/>
        <v>63753703.962962955</v>
      </c>
      <c r="F3842" s="71">
        <f t="shared" si="118"/>
        <v>41.463126927005042</v>
      </c>
      <c r="H3842" s="38">
        <v>63753703</v>
      </c>
    </row>
    <row r="3843" spans="2:8">
      <c r="B3843">
        <v>1537600</v>
      </c>
      <c r="D3843">
        <v>3841</v>
      </c>
      <c r="E3843" s="72">
        <f t="shared" si="119"/>
        <v>63786950.740740731</v>
      </c>
      <c r="F3843" s="71">
        <f t="shared" ref="F3843:F3906" si="120">E3843/B3842</f>
        <v>41.484749441168532</v>
      </c>
      <c r="H3843" s="38">
        <v>63786950</v>
      </c>
    </row>
    <row r="3844" spans="2:8">
      <c r="B3844">
        <v>1537600</v>
      </c>
      <c r="D3844">
        <v>3842</v>
      </c>
      <c r="E3844" s="72">
        <f t="shared" ref="E3844:E3907" si="121">40+(D3843*D3843)+(E3843/1.3)</f>
        <v>63820206.185185179</v>
      </c>
      <c r="F3844" s="71">
        <f t="shared" si="120"/>
        <v>41.506377591821789</v>
      </c>
      <c r="H3844" s="38">
        <v>63820206</v>
      </c>
    </row>
    <row r="3845" spans="2:8">
      <c r="B3845">
        <v>1537600</v>
      </c>
      <c r="D3845">
        <v>3843</v>
      </c>
      <c r="E3845" s="72">
        <f t="shared" si="121"/>
        <v>63853470.296296291</v>
      </c>
      <c r="F3845" s="71">
        <f t="shared" si="120"/>
        <v>41.528011378964813</v>
      </c>
      <c r="H3845" s="38">
        <v>63853470</v>
      </c>
    </row>
    <row r="3846" spans="2:8">
      <c r="B3846">
        <v>1537600</v>
      </c>
      <c r="D3846">
        <v>3844</v>
      </c>
      <c r="E3846" s="72">
        <f t="shared" si="121"/>
        <v>63886743.074074067</v>
      </c>
      <c r="F3846" s="71">
        <f t="shared" si="120"/>
        <v>41.549650802597597</v>
      </c>
      <c r="H3846" s="38">
        <v>63886743</v>
      </c>
    </row>
    <row r="3847" spans="2:8">
      <c r="B3847">
        <v>1537600</v>
      </c>
      <c r="D3847">
        <v>3845</v>
      </c>
      <c r="E3847" s="72">
        <f t="shared" si="121"/>
        <v>63920024.518518515</v>
      </c>
      <c r="F3847" s="71">
        <f t="shared" si="120"/>
        <v>41.571295862720156</v>
      </c>
      <c r="H3847" s="38">
        <v>63920024</v>
      </c>
    </row>
    <row r="3848" spans="2:8">
      <c r="B3848">
        <v>1537600</v>
      </c>
      <c r="D3848">
        <v>3846</v>
      </c>
      <c r="E3848" s="72">
        <f t="shared" si="121"/>
        <v>63953314.629629627</v>
      </c>
      <c r="F3848" s="71">
        <f t="shared" si="120"/>
        <v>41.592946559332482</v>
      </c>
      <c r="H3848" s="38">
        <v>63953314</v>
      </c>
    </row>
    <row r="3849" spans="2:8">
      <c r="B3849">
        <v>1537600</v>
      </c>
      <c r="D3849">
        <v>3847</v>
      </c>
      <c r="E3849" s="72">
        <f t="shared" si="121"/>
        <v>63986613.407407403</v>
      </c>
      <c r="F3849" s="71">
        <f t="shared" si="120"/>
        <v>41.614602892434576</v>
      </c>
      <c r="H3849" s="38">
        <v>63986613</v>
      </c>
    </row>
    <row r="3850" spans="2:8">
      <c r="B3850">
        <v>1537600</v>
      </c>
      <c r="D3850">
        <v>3848</v>
      </c>
      <c r="E3850" s="72">
        <f t="shared" si="121"/>
        <v>64019920.851851843</v>
      </c>
      <c r="F3850" s="71">
        <f t="shared" si="120"/>
        <v>41.63626486202643</v>
      </c>
      <c r="H3850" s="38">
        <v>64019920</v>
      </c>
    </row>
    <row r="3851" spans="2:8">
      <c r="B3851">
        <v>1537600</v>
      </c>
      <c r="D3851">
        <v>3849</v>
      </c>
      <c r="E3851" s="72">
        <f t="shared" si="121"/>
        <v>64053236.962962955</v>
      </c>
      <c r="F3851" s="71">
        <f t="shared" si="120"/>
        <v>41.657932468108065</v>
      </c>
      <c r="H3851" s="38">
        <v>64053236</v>
      </c>
    </row>
    <row r="3852" spans="2:8">
      <c r="B3852">
        <v>1537600</v>
      </c>
      <c r="D3852">
        <v>3850</v>
      </c>
      <c r="E3852" s="72">
        <f t="shared" si="121"/>
        <v>64086561.740740731</v>
      </c>
      <c r="F3852" s="71">
        <f t="shared" si="120"/>
        <v>41.679605710679454</v>
      </c>
      <c r="H3852" s="38">
        <v>64086561</v>
      </c>
    </row>
    <row r="3853" spans="2:8">
      <c r="B3853">
        <v>1537600</v>
      </c>
      <c r="D3853">
        <v>3851</v>
      </c>
      <c r="E3853" s="72">
        <f t="shared" si="121"/>
        <v>64119895.185185179</v>
      </c>
      <c r="F3853" s="71">
        <f t="shared" si="120"/>
        <v>41.701284589740624</v>
      </c>
      <c r="H3853" s="38">
        <v>64119895</v>
      </c>
    </row>
    <row r="3854" spans="2:8">
      <c r="B3854">
        <v>1537600</v>
      </c>
      <c r="D3854">
        <v>3852</v>
      </c>
      <c r="E3854" s="72">
        <f t="shared" si="121"/>
        <v>64153237.296296291</v>
      </c>
      <c r="F3854" s="71">
        <f t="shared" si="120"/>
        <v>41.722969105291554</v>
      </c>
      <c r="H3854" s="38">
        <v>64153237</v>
      </c>
    </row>
    <row r="3855" spans="2:8">
      <c r="B3855">
        <v>1537600</v>
      </c>
      <c r="D3855">
        <v>3853</v>
      </c>
      <c r="E3855" s="72">
        <f t="shared" si="121"/>
        <v>64186588.074074067</v>
      </c>
      <c r="F3855" s="71">
        <f t="shared" si="120"/>
        <v>41.744659257332252</v>
      </c>
      <c r="H3855" s="38">
        <v>64186588</v>
      </c>
    </row>
    <row r="3856" spans="2:8">
      <c r="B3856">
        <v>1537600</v>
      </c>
      <c r="D3856">
        <v>3854</v>
      </c>
      <c r="E3856" s="72">
        <f t="shared" si="121"/>
        <v>64219947.518518515</v>
      </c>
      <c r="F3856" s="71">
        <f t="shared" si="120"/>
        <v>41.766355045862717</v>
      </c>
      <c r="H3856" s="38">
        <v>64219947</v>
      </c>
    </row>
    <row r="3857" spans="2:8">
      <c r="B3857">
        <v>1537600</v>
      </c>
      <c r="D3857">
        <v>3855</v>
      </c>
      <c r="E3857" s="72">
        <f t="shared" si="121"/>
        <v>64253315.629629627</v>
      </c>
      <c r="F3857" s="71">
        <f t="shared" si="120"/>
        <v>41.78805647088295</v>
      </c>
      <c r="H3857" s="38">
        <v>64253315</v>
      </c>
    </row>
    <row r="3858" spans="2:8">
      <c r="B3858">
        <v>1537600</v>
      </c>
      <c r="D3858">
        <v>3856</v>
      </c>
      <c r="E3858" s="72">
        <f t="shared" si="121"/>
        <v>64286692.407407403</v>
      </c>
      <c r="F3858" s="71">
        <f t="shared" si="120"/>
        <v>41.80976353239295</v>
      </c>
      <c r="H3858" s="38">
        <v>64286692</v>
      </c>
    </row>
    <row r="3859" spans="2:8">
      <c r="B3859">
        <v>1537600</v>
      </c>
      <c r="D3859">
        <v>3857</v>
      </c>
      <c r="E3859" s="72">
        <f t="shared" si="121"/>
        <v>64320077.851851843</v>
      </c>
      <c r="F3859" s="71">
        <f t="shared" si="120"/>
        <v>41.831476230392717</v>
      </c>
      <c r="H3859" s="38">
        <v>64320077</v>
      </c>
    </row>
    <row r="3860" spans="2:8">
      <c r="B3860">
        <v>1537600</v>
      </c>
      <c r="D3860">
        <v>3858</v>
      </c>
      <c r="E3860" s="72">
        <f t="shared" si="121"/>
        <v>64353471.962962955</v>
      </c>
      <c r="F3860" s="71">
        <f t="shared" si="120"/>
        <v>41.853194564882251</v>
      </c>
      <c r="H3860" s="38">
        <v>64353471</v>
      </c>
    </row>
    <row r="3861" spans="2:8">
      <c r="B3861">
        <v>1537600</v>
      </c>
      <c r="D3861">
        <v>3859</v>
      </c>
      <c r="E3861" s="72">
        <f t="shared" si="121"/>
        <v>64386874.740740731</v>
      </c>
      <c r="F3861" s="71">
        <f t="shared" si="120"/>
        <v>41.874918535861561</v>
      </c>
      <c r="H3861" s="38">
        <v>64386874</v>
      </c>
    </row>
    <row r="3862" spans="2:8">
      <c r="B3862">
        <v>1537600</v>
      </c>
      <c r="D3862">
        <v>3860</v>
      </c>
      <c r="E3862" s="72">
        <f t="shared" si="121"/>
        <v>64420286.185185179</v>
      </c>
      <c r="F3862" s="71">
        <f t="shared" si="120"/>
        <v>41.89664814333063</v>
      </c>
      <c r="G3862" s="67"/>
      <c r="H3862" s="38">
        <v>64420286</v>
      </c>
    </row>
    <row r="3863" spans="2:8">
      <c r="B3863">
        <v>1537600</v>
      </c>
      <c r="D3863">
        <v>3861</v>
      </c>
      <c r="E3863" s="72">
        <f t="shared" si="121"/>
        <v>64453706.296296291</v>
      </c>
      <c r="F3863" s="71">
        <f t="shared" si="120"/>
        <v>41.918383387289474</v>
      </c>
      <c r="H3863" s="38">
        <v>64453706</v>
      </c>
    </row>
    <row r="3864" spans="2:8">
      <c r="B3864">
        <v>1537600</v>
      </c>
      <c r="D3864">
        <v>3862</v>
      </c>
      <c r="E3864" s="72">
        <f t="shared" si="121"/>
        <v>64487135.074074067</v>
      </c>
      <c r="F3864" s="71">
        <f t="shared" si="120"/>
        <v>41.940124267738078</v>
      </c>
      <c r="H3864" s="38">
        <v>64487135</v>
      </c>
    </row>
    <row r="3865" spans="2:8">
      <c r="B3865">
        <v>1537600</v>
      </c>
      <c r="D3865">
        <v>3863</v>
      </c>
      <c r="E3865" s="72">
        <f t="shared" si="121"/>
        <v>64520572.518518515</v>
      </c>
      <c r="F3865" s="71">
        <f t="shared" si="120"/>
        <v>41.961870784676456</v>
      </c>
      <c r="H3865" s="38">
        <v>64520572</v>
      </c>
    </row>
    <row r="3866" spans="2:8">
      <c r="B3866">
        <v>1537600</v>
      </c>
      <c r="D3866">
        <v>3864</v>
      </c>
      <c r="E3866" s="72">
        <f t="shared" si="121"/>
        <v>64554018.629629627</v>
      </c>
      <c r="F3866" s="71">
        <f t="shared" si="120"/>
        <v>41.983622938104595</v>
      </c>
      <c r="H3866" s="38">
        <v>64554018</v>
      </c>
    </row>
    <row r="3867" spans="2:8">
      <c r="B3867">
        <v>1537600</v>
      </c>
      <c r="D3867">
        <v>3865</v>
      </c>
      <c r="E3867" s="72">
        <f t="shared" si="121"/>
        <v>64587473.407407403</v>
      </c>
      <c r="F3867" s="71">
        <f t="shared" si="120"/>
        <v>42.005380728022502</v>
      </c>
      <c r="H3867" s="38">
        <v>64587473</v>
      </c>
    </row>
    <row r="3868" spans="2:8">
      <c r="B3868">
        <v>1537600</v>
      </c>
      <c r="D3868">
        <v>3866</v>
      </c>
      <c r="E3868" s="72">
        <f t="shared" si="121"/>
        <v>64620936.851851843</v>
      </c>
      <c r="F3868" s="71">
        <f t="shared" si="120"/>
        <v>42.027144154430182</v>
      </c>
      <c r="H3868" s="38">
        <v>64620936</v>
      </c>
    </row>
    <row r="3869" spans="2:8">
      <c r="B3869">
        <v>1537600</v>
      </c>
      <c r="D3869">
        <v>3867</v>
      </c>
      <c r="E3869" s="72">
        <f t="shared" si="121"/>
        <v>64654408.962962955</v>
      </c>
      <c r="F3869" s="71">
        <f t="shared" si="120"/>
        <v>42.048913217327623</v>
      </c>
      <c r="H3869" s="38">
        <v>64654408</v>
      </c>
    </row>
    <row r="3870" spans="2:8">
      <c r="B3870">
        <v>1537600</v>
      </c>
      <c r="D3870">
        <v>3868</v>
      </c>
      <c r="E3870" s="72">
        <f t="shared" si="121"/>
        <v>64687889.740740731</v>
      </c>
      <c r="F3870" s="71">
        <f t="shared" si="120"/>
        <v>42.070687916714839</v>
      </c>
      <c r="H3870" s="38">
        <v>64687889</v>
      </c>
    </row>
    <row r="3871" spans="2:8">
      <c r="B3871">
        <v>1537600</v>
      </c>
      <c r="D3871">
        <v>3869</v>
      </c>
      <c r="E3871" s="72">
        <f t="shared" si="121"/>
        <v>64721379.185185179</v>
      </c>
      <c r="F3871" s="71">
        <f t="shared" si="120"/>
        <v>42.092468252591814</v>
      </c>
      <c r="H3871" s="38">
        <v>64721379</v>
      </c>
    </row>
    <row r="3872" spans="2:8">
      <c r="B3872">
        <v>1537600</v>
      </c>
      <c r="D3872">
        <v>3870</v>
      </c>
      <c r="E3872" s="72">
        <f t="shared" si="121"/>
        <v>64754877.296296291</v>
      </c>
      <c r="F3872" s="71">
        <f t="shared" si="120"/>
        <v>42.114254224958565</v>
      </c>
      <c r="H3872" s="38">
        <v>64754877</v>
      </c>
    </row>
    <row r="3873" spans="2:8">
      <c r="B3873">
        <v>1537600</v>
      </c>
      <c r="D3873">
        <v>3871</v>
      </c>
      <c r="E3873" s="72">
        <f t="shared" si="121"/>
        <v>64788384.074074067</v>
      </c>
      <c r="F3873" s="71">
        <f t="shared" si="120"/>
        <v>42.136045833815082</v>
      </c>
      <c r="H3873" s="38">
        <v>64788384</v>
      </c>
    </row>
    <row r="3874" spans="2:8">
      <c r="B3874">
        <v>1537600</v>
      </c>
      <c r="D3874">
        <v>3872</v>
      </c>
      <c r="E3874" s="72">
        <f t="shared" si="121"/>
        <v>64821899.518518515</v>
      </c>
      <c r="F3874" s="71">
        <f t="shared" si="120"/>
        <v>42.157843079161367</v>
      </c>
      <c r="H3874" s="38">
        <v>64821899</v>
      </c>
    </row>
    <row r="3875" spans="2:8">
      <c r="B3875">
        <v>1537600</v>
      </c>
      <c r="D3875">
        <v>3873</v>
      </c>
      <c r="E3875" s="72">
        <f t="shared" si="121"/>
        <v>64855423.629629627</v>
      </c>
      <c r="F3875" s="71">
        <f t="shared" si="120"/>
        <v>42.179645960997419</v>
      </c>
      <c r="H3875" s="38">
        <v>64855423</v>
      </c>
    </row>
    <row r="3876" spans="2:8">
      <c r="B3876">
        <v>1537600</v>
      </c>
      <c r="D3876">
        <v>3874</v>
      </c>
      <c r="E3876" s="72">
        <f t="shared" si="121"/>
        <v>64888956.407407403</v>
      </c>
      <c r="F3876" s="71">
        <f t="shared" si="120"/>
        <v>42.201454479323232</v>
      </c>
      <c r="H3876" s="38">
        <v>64888956</v>
      </c>
    </row>
    <row r="3877" spans="2:8">
      <c r="B3877">
        <v>1537600</v>
      </c>
      <c r="D3877">
        <v>3875</v>
      </c>
      <c r="E3877" s="72">
        <f t="shared" si="121"/>
        <v>64922497.851851843</v>
      </c>
      <c r="F3877" s="71">
        <f t="shared" si="120"/>
        <v>42.223268634138819</v>
      </c>
      <c r="H3877" s="38">
        <v>64922497</v>
      </c>
    </row>
    <row r="3878" spans="2:8">
      <c r="B3878">
        <v>1537600</v>
      </c>
      <c r="D3878">
        <v>3876</v>
      </c>
      <c r="E3878" s="72">
        <f t="shared" si="121"/>
        <v>64956047.962962955</v>
      </c>
      <c r="F3878" s="71">
        <f t="shared" si="120"/>
        <v>42.245088425444166</v>
      </c>
      <c r="H3878" s="38">
        <v>64956047</v>
      </c>
    </row>
    <row r="3879" spans="2:8">
      <c r="B3879">
        <v>1537600</v>
      </c>
      <c r="D3879">
        <v>3877</v>
      </c>
      <c r="E3879" s="72">
        <f t="shared" si="121"/>
        <v>64989606.740740731</v>
      </c>
      <c r="F3879" s="71">
        <f t="shared" si="120"/>
        <v>42.266913853239288</v>
      </c>
      <c r="H3879" s="38">
        <v>64989606</v>
      </c>
    </row>
    <row r="3880" spans="2:8">
      <c r="B3880">
        <v>1537600</v>
      </c>
      <c r="D3880">
        <v>3878</v>
      </c>
      <c r="E3880" s="72">
        <f t="shared" si="121"/>
        <v>65023174.185185179</v>
      </c>
      <c r="F3880" s="71">
        <f t="shared" si="120"/>
        <v>42.288744917524177</v>
      </c>
      <c r="H3880" s="38">
        <v>65023174</v>
      </c>
    </row>
    <row r="3881" spans="2:8">
      <c r="B3881">
        <v>1537600</v>
      </c>
      <c r="D3881">
        <v>3879</v>
      </c>
      <c r="E3881" s="72">
        <f t="shared" si="121"/>
        <v>65056750.296296291</v>
      </c>
      <c r="F3881" s="71">
        <f t="shared" si="120"/>
        <v>42.310581618298833</v>
      </c>
      <c r="H3881" s="38">
        <v>65056750</v>
      </c>
    </row>
    <row r="3882" spans="2:8">
      <c r="B3882">
        <v>1537600</v>
      </c>
      <c r="D3882">
        <v>3880</v>
      </c>
      <c r="E3882" s="72">
        <f t="shared" si="121"/>
        <v>65090335.074074067</v>
      </c>
      <c r="F3882" s="71">
        <f t="shared" si="120"/>
        <v>42.332423955563257</v>
      </c>
      <c r="H3882" s="38">
        <v>65090335</v>
      </c>
    </row>
    <row r="3883" spans="2:8">
      <c r="B3883">
        <v>1537600</v>
      </c>
      <c r="D3883">
        <v>3881</v>
      </c>
      <c r="E3883" s="72">
        <f t="shared" si="121"/>
        <v>65123928.518518515</v>
      </c>
      <c r="F3883" s="71">
        <f t="shared" si="120"/>
        <v>42.354271929317456</v>
      </c>
      <c r="H3883" s="38">
        <v>65123928</v>
      </c>
    </row>
    <row r="3884" spans="2:8">
      <c r="B3884">
        <v>1537600</v>
      </c>
      <c r="D3884">
        <v>3882</v>
      </c>
      <c r="E3884" s="72">
        <f t="shared" si="121"/>
        <v>65157530.629629627</v>
      </c>
      <c r="F3884" s="71">
        <f t="shared" si="120"/>
        <v>42.376125539561414</v>
      </c>
      <c r="H3884" s="38">
        <v>65157530</v>
      </c>
    </row>
    <row r="3885" spans="2:8">
      <c r="B3885">
        <v>1537600</v>
      </c>
      <c r="D3885">
        <v>3883</v>
      </c>
      <c r="E3885" s="72">
        <f t="shared" si="121"/>
        <v>65191141.407407403</v>
      </c>
      <c r="F3885" s="71">
        <f t="shared" si="120"/>
        <v>42.39798478629514</v>
      </c>
      <c r="H3885" s="38">
        <v>65191141</v>
      </c>
    </row>
    <row r="3886" spans="2:8">
      <c r="B3886">
        <v>1537600</v>
      </c>
      <c r="D3886">
        <v>3884</v>
      </c>
      <c r="E3886" s="72">
        <f t="shared" si="121"/>
        <v>65224760.851851843</v>
      </c>
      <c r="F3886" s="71">
        <f t="shared" si="120"/>
        <v>42.419849669518626</v>
      </c>
      <c r="H3886" s="38">
        <v>65224760</v>
      </c>
    </row>
    <row r="3887" spans="2:8">
      <c r="B3887">
        <v>1537600</v>
      </c>
      <c r="D3887">
        <v>3885</v>
      </c>
      <c r="E3887" s="72">
        <f t="shared" si="121"/>
        <v>65258388.962962955</v>
      </c>
      <c r="F3887" s="71">
        <f t="shared" si="120"/>
        <v>42.441720189231894</v>
      </c>
      <c r="H3887" s="38">
        <v>65258388</v>
      </c>
    </row>
    <row r="3888" spans="2:8">
      <c r="B3888">
        <v>1537600</v>
      </c>
      <c r="D3888">
        <v>3886</v>
      </c>
      <c r="E3888" s="72">
        <f t="shared" si="121"/>
        <v>65292025.740740731</v>
      </c>
      <c r="F3888" s="71">
        <f t="shared" si="120"/>
        <v>42.463596345434922</v>
      </c>
      <c r="H3888" s="38">
        <v>65292025</v>
      </c>
    </row>
    <row r="3889" spans="2:8">
      <c r="B3889">
        <v>1537600</v>
      </c>
      <c r="D3889">
        <v>3887</v>
      </c>
      <c r="E3889" s="72">
        <f t="shared" si="121"/>
        <v>65325671.185185179</v>
      </c>
      <c r="F3889" s="71">
        <f t="shared" si="120"/>
        <v>42.485478138127718</v>
      </c>
      <c r="H3889" s="38">
        <v>65325671</v>
      </c>
    </row>
    <row r="3890" spans="2:8">
      <c r="B3890">
        <v>1537600</v>
      </c>
      <c r="D3890">
        <v>3888</v>
      </c>
      <c r="E3890" s="72">
        <f t="shared" si="121"/>
        <v>65359325.296296291</v>
      </c>
      <c r="F3890" s="71">
        <f t="shared" si="120"/>
        <v>42.507365567310281</v>
      </c>
      <c r="H3890" s="38">
        <v>65359325</v>
      </c>
    </row>
    <row r="3891" spans="2:8">
      <c r="B3891">
        <v>1537600</v>
      </c>
      <c r="D3891">
        <v>3889</v>
      </c>
      <c r="E3891" s="72">
        <f t="shared" si="121"/>
        <v>65392988.074074067</v>
      </c>
      <c r="F3891" s="71">
        <f t="shared" si="120"/>
        <v>42.529258632982611</v>
      </c>
      <c r="H3891" s="38">
        <v>65392988</v>
      </c>
    </row>
    <row r="3892" spans="2:8">
      <c r="B3892">
        <v>1537600</v>
      </c>
      <c r="D3892">
        <v>3890</v>
      </c>
      <c r="E3892" s="72">
        <f t="shared" si="121"/>
        <v>65426659.518518515</v>
      </c>
      <c r="F3892" s="71">
        <f t="shared" si="120"/>
        <v>42.551157335144715</v>
      </c>
      <c r="H3892" s="38">
        <v>65426659</v>
      </c>
    </row>
    <row r="3893" spans="2:8">
      <c r="B3893">
        <v>1537600</v>
      </c>
      <c r="D3893">
        <v>3891</v>
      </c>
      <c r="E3893" s="72">
        <f t="shared" si="121"/>
        <v>65460339.629629627</v>
      </c>
      <c r="F3893" s="71">
        <f t="shared" si="120"/>
        <v>42.57306167379658</v>
      </c>
      <c r="H3893" s="38">
        <v>65460339</v>
      </c>
    </row>
    <row r="3894" spans="2:8">
      <c r="B3894">
        <v>1537600</v>
      </c>
      <c r="D3894">
        <v>3892</v>
      </c>
      <c r="E3894" s="72">
        <f t="shared" si="121"/>
        <v>65494028.407407403</v>
      </c>
      <c r="F3894" s="71">
        <f t="shared" si="120"/>
        <v>42.59497164893822</v>
      </c>
      <c r="H3894" s="38">
        <v>65494028</v>
      </c>
    </row>
    <row r="3895" spans="2:8">
      <c r="B3895">
        <v>1537600</v>
      </c>
      <c r="D3895">
        <v>3893</v>
      </c>
      <c r="E3895" s="72">
        <f t="shared" si="121"/>
        <v>65527725.851851843</v>
      </c>
      <c r="F3895" s="71">
        <f t="shared" si="120"/>
        <v>42.616887260569619</v>
      </c>
      <c r="H3895" s="38">
        <v>65527725</v>
      </c>
    </row>
    <row r="3896" spans="2:8">
      <c r="B3896">
        <v>1537600</v>
      </c>
      <c r="D3896">
        <v>3894</v>
      </c>
      <c r="E3896" s="72">
        <f t="shared" si="121"/>
        <v>65561431.962962955</v>
      </c>
      <c r="F3896" s="71">
        <f t="shared" si="120"/>
        <v>42.638808508690786</v>
      </c>
      <c r="H3896" s="38">
        <v>65561431</v>
      </c>
    </row>
    <row r="3897" spans="2:8">
      <c r="B3897">
        <v>1537600</v>
      </c>
      <c r="D3897">
        <v>3895</v>
      </c>
      <c r="E3897" s="72">
        <f t="shared" si="121"/>
        <v>65595146.740740731</v>
      </c>
      <c r="F3897" s="71">
        <f t="shared" si="120"/>
        <v>42.660735393301721</v>
      </c>
      <c r="H3897" s="38">
        <v>65595146</v>
      </c>
    </row>
    <row r="3898" spans="2:8">
      <c r="B3898">
        <v>1537600</v>
      </c>
      <c r="D3898">
        <v>3896</v>
      </c>
      <c r="E3898" s="72">
        <f t="shared" si="121"/>
        <v>65628870.185185179</v>
      </c>
      <c r="F3898" s="71">
        <f t="shared" si="120"/>
        <v>42.68266791440243</v>
      </c>
      <c r="H3898" s="38">
        <v>65628870</v>
      </c>
    </row>
    <row r="3899" spans="2:8">
      <c r="B3899">
        <v>1537600</v>
      </c>
      <c r="D3899">
        <v>3897</v>
      </c>
      <c r="E3899" s="72">
        <f t="shared" si="121"/>
        <v>65662602.296296291</v>
      </c>
      <c r="F3899" s="71">
        <f t="shared" si="120"/>
        <v>42.704606071992906</v>
      </c>
      <c r="H3899" s="38">
        <v>65662602</v>
      </c>
    </row>
    <row r="3900" spans="2:8">
      <c r="B3900">
        <v>1537600</v>
      </c>
      <c r="D3900">
        <v>3898</v>
      </c>
      <c r="E3900" s="72">
        <f t="shared" si="121"/>
        <v>65696343.074074067</v>
      </c>
      <c r="F3900" s="71">
        <f t="shared" si="120"/>
        <v>42.726549866073142</v>
      </c>
      <c r="H3900" s="38">
        <v>65696343</v>
      </c>
    </row>
    <row r="3901" spans="2:8">
      <c r="B3901">
        <v>1537600</v>
      </c>
      <c r="D3901">
        <v>3899</v>
      </c>
      <c r="E3901" s="72">
        <f t="shared" si="121"/>
        <v>65730092.518518515</v>
      </c>
      <c r="F3901" s="71">
        <f t="shared" si="120"/>
        <v>42.748499296643153</v>
      </c>
      <c r="H3901" s="38">
        <v>65730092</v>
      </c>
    </row>
    <row r="3902" spans="2:8">
      <c r="B3902">
        <v>1537600</v>
      </c>
      <c r="D3902">
        <v>3900</v>
      </c>
      <c r="E3902" s="72">
        <f t="shared" si="121"/>
        <v>65763850.629629627</v>
      </c>
      <c r="F3902" s="71">
        <f t="shared" si="120"/>
        <v>42.770454363702932</v>
      </c>
      <c r="G3902" s="67"/>
      <c r="H3902" s="38">
        <v>65763850</v>
      </c>
    </row>
    <row r="3903" spans="2:8">
      <c r="B3903">
        <v>1537600</v>
      </c>
      <c r="D3903">
        <v>3901</v>
      </c>
      <c r="E3903" s="72">
        <f t="shared" si="121"/>
        <v>65797617.407407403</v>
      </c>
      <c r="F3903" s="71">
        <f t="shared" si="120"/>
        <v>42.79241506725247</v>
      </c>
      <c r="H3903" s="38">
        <v>65797617</v>
      </c>
    </row>
    <row r="3904" spans="2:8">
      <c r="B3904">
        <v>1537600</v>
      </c>
      <c r="D3904">
        <v>3902</v>
      </c>
      <c r="E3904" s="72">
        <f t="shared" si="121"/>
        <v>65831392.851851843</v>
      </c>
      <c r="F3904" s="71">
        <f t="shared" si="120"/>
        <v>42.814381407291783</v>
      </c>
      <c r="H3904" s="38">
        <v>65831392</v>
      </c>
    </row>
    <row r="3905" spans="2:8">
      <c r="B3905">
        <v>1537600</v>
      </c>
      <c r="D3905">
        <v>3903</v>
      </c>
      <c r="E3905" s="72">
        <f t="shared" si="121"/>
        <v>65865176.962962955</v>
      </c>
      <c r="F3905" s="71">
        <f t="shared" si="120"/>
        <v>42.836353383820864</v>
      </c>
      <c r="H3905" s="38">
        <v>65865176</v>
      </c>
    </row>
    <row r="3906" spans="2:8">
      <c r="B3906">
        <v>1537600</v>
      </c>
      <c r="D3906">
        <v>3904</v>
      </c>
      <c r="E3906" s="72">
        <f t="shared" si="121"/>
        <v>65898969.740740731</v>
      </c>
      <c r="F3906" s="71">
        <f t="shared" si="120"/>
        <v>42.858330996839705</v>
      </c>
      <c r="H3906" s="38">
        <v>65898969</v>
      </c>
    </row>
    <row r="3907" spans="2:8">
      <c r="B3907">
        <v>1537600</v>
      </c>
      <c r="D3907">
        <v>3905</v>
      </c>
      <c r="E3907" s="72">
        <f t="shared" si="121"/>
        <v>65932771.185185179</v>
      </c>
      <c r="F3907" s="71">
        <f t="shared" ref="F3907:F3970" si="122">E3907/B3906</f>
        <v>42.88031424634832</v>
      </c>
      <c r="H3907" s="38">
        <v>65932771</v>
      </c>
    </row>
    <row r="3908" spans="2:8">
      <c r="B3908">
        <v>1537600</v>
      </c>
      <c r="D3908">
        <v>3906</v>
      </c>
      <c r="E3908" s="72">
        <f t="shared" ref="E3908:E3971" si="123">40+(D3907*D3907)+(E3907/1.3)</f>
        <v>65966581.296296291</v>
      </c>
      <c r="F3908" s="71">
        <f t="shared" si="122"/>
        <v>42.902303132346702</v>
      </c>
      <c r="H3908" s="38">
        <v>65966581</v>
      </c>
    </row>
    <row r="3909" spans="2:8">
      <c r="B3909">
        <v>1537600</v>
      </c>
      <c r="D3909">
        <v>3907</v>
      </c>
      <c r="E3909" s="72">
        <f t="shared" si="123"/>
        <v>66000400.074074067</v>
      </c>
      <c r="F3909" s="71">
        <f t="shared" si="122"/>
        <v>42.924297654834852</v>
      </c>
      <c r="H3909" s="38">
        <v>66000400</v>
      </c>
    </row>
    <row r="3910" spans="2:8">
      <c r="B3910">
        <v>1537600</v>
      </c>
      <c r="D3910">
        <v>3908</v>
      </c>
      <c r="E3910" s="72">
        <f t="shared" si="123"/>
        <v>66034227.518518515</v>
      </c>
      <c r="F3910" s="71">
        <f t="shared" si="122"/>
        <v>42.94629781381277</v>
      </c>
      <c r="H3910" s="38">
        <v>66034227</v>
      </c>
    </row>
    <row r="3911" spans="2:8">
      <c r="B3911">
        <v>1537600</v>
      </c>
      <c r="D3911">
        <v>3909</v>
      </c>
      <c r="E3911" s="72">
        <f t="shared" si="123"/>
        <v>66068063.629629627</v>
      </c>
      <c r="F3911" s="71">
        <f t="shared" si="122"/>
        <v>42.968303609280454</v>
      </c>
      <c r="H3911" s="38">
        <v>66068063</v>
      </c>
    </row>
    <row r="3912" spans="2:8">
      <c r="B3912">
        <v>1537600</v>
      </c>
      <c r="D3912">
        <v>3910</v>
      </c>
      <c r="E3912" s="72">
        <f t="shared" si="123"/>
        <v>66101908.407407403</v>
      </c>
      <c r="F3912" s="71">
        <f t="shared" si="122"/>
        <v>42.990315041237906</v>
      </c>
      <c r="H3912" s="38">
        <v>66101908</v>
      </c>
    </row>
    <row r="3913" spans="2:8">
      <c r="B3913">
        <v>1537600</v>
      </c>
      <c r="D3913">
        <v>3911</v>
      </c>
      <c r="E3913" s="72">
        <f t="shared" si="123"/>
        <v>66135761.851851843</v>
      </c>
      <c r="F3913" s="71">
        <f t="shared" si="122"/>
        <v>43.012332109685119</v>
      </c>
      <c r="H3913" s="38">
        <v>66135761</v>
      </c>
    </row>
    <row r="3914" spans="2:8">
      <c r="B3914">
        <v>1537600</v>
      </c>
      <c r="D3914">
        <v>3912</v>
      </c>
      <c r="E3914" s="72">
        <f t="shared" si="123"/>
        <v>66169623.962962955</v>
      </c>
      <c r="F3914" s="71">
        <f t="shared" si="122"/>
        <v>43.034354814622112</v>
      </c>
      <c r="H3914" s="38">
        <v>66169623</v>
      </c>
    </row>
    <row r="3915" spans="2:8">
      <c r="B3915">
        <v>1537600</v>
      </c>
      <c r="D3915">
        <v>3913</v>
      </c>
      <c r="E3915" s="72">
        <f t="shared" si="123"/>
        <v>66203494.740740731</v>
      </c>
      <c r="F3915" s="71">
        <f t="shared" si="122"/>
        <v>43.056383156048859</v>
      </c>
      <c r="H3915" s="38">
        <v>66203494</v>
      </c>
    </row>
    <row r="3916" spans="2:8">
      <c r="B3916">
        <v>1537600</v>
      </c>
      <c r="D3916">
        <v>3914</v>
      </c>
      <c r="E3916" s="72">
        <f t="shared" si="123"/>
        <v>66237374.185185179</v>
      </c>
      <c r="F3916" s="71">
        <f t="shared" si="122"/>
        <v>43.078417133965388</v>
      </c>
      <c r="H3916" s="38">
        <v>66237374</v>
      </c>
    </row>
    <row r="3917" spans="2:8">
      <c r="B3917">
        <v>1537600</v>
      </c>
      <c r="D3917">
        <v>3915</v>
      </c>
      <c r="E3917" s="72">
        <f t="shared" si="123"/>
        <v>66271262.296296291</v>
      </c>
      <c r="F3917" s="71">
        <f t="shared" si="122"/>
        <v>43.100456748371677</v>
      </c>
      <c r="H3917" s="38">
        <v>66271262</v>
      </c>
    </row>
    <row r="3918" spans="2:8">
      <c r="B3918">
        <v>1537600</v>
      </c>
      <c r="D3918">
        <v>3916</v>
      </c>
      <c r="E3918" s="72">
        <f t="shared" si="123"/>
        <v>66305159.074074067</v>
      </c>
      <c r="F3918" s="71">
        <f t="shared" si="122"/>
        <v>43.122501999267733</v>
      </c>
      <c r="H3918" s="38">
        <v>66305159</v>
      </c>
    </row>
    <row r="3919" spans="2:8">
      <c r="B3919">
        <v>1537600</v>
      </c>
      <c r="D3919">
        <v>3917</v>
      </c>
      <c r="E3919" s="72">
        <f t="shared" si="123"/>
        <v>66339064.518518515</v>
      </c>
      <c r="F3919" s="71">
        <f t="shared" si="122"/>
        <v>43.144552886653564</v>
      </c>
      <c r="H3919" s="38">
        <v>66339064</v>
      </c>
    </row>
    <row r="3920" spans="2:8">
      <c r="B3920">
        <v>1537600</v>
      </c>
      <c r="D3920">
        <v>3918</v>
      </c>
      <c r="E3920" s="72">
        <f t="shared" si="123"/>
        <v>66372978.629629627</v>
      </c>
      <c r="F3920" s="71">
        <f t="shared" si="122"/>
        <v>43.166609410529155</v>
      </c>
      <c r="H3920" s="38">
        <v>66372978</v>
      </c>
    </row>
    <row r="3921" spans="2:8">
      <c r="B3921">
        <v>1537600</v>
      </c>
      <c r="D3921">
        <v>3919</v>
      </c>
      <c r="E3921" s="72">
        <f t="shared" si="123"/>
        <v>66406901.407407403</v>
      </c>
      <c r="F3921" s="71">
        <f t="shared" si="122"/>
        <v>43.188671570894513</v>
      </c>
      <c r="H3921" s="38">
        <v>66406901</v>
      </c>
    </row>
    <row r="3922" spans="2:8">
      <c r="B3922">
        <v>1537600</v>
      </c>
      <c r="D3922">
        <v>3920</v>
      </c>
      <c r="E3922" s="72">
        <f t="shared" si="123"/>
        <v>66440832.851851843</v>
      </c>
      <c r="F3922" s="71">
        <f t="shared" si="122"/>
        <v>43.210739367749639</v>
      </c>
      <c r="H3922" s="38">
        <v>66440832</v>
      </c>
    </row>
    <row r="3923" spans="2:8">
      <c r="B3923">
        <v>1537600</v>
      </c>
      <c r="D3923">
        <v>3921</v>
      </c>
      <c r="E3923" s="72">
        <f t="shared" si="123"/>
        <v>66474772.962962955</v>
      </c>
      <c r="F3923" s="71">
        <f t="shared" si="122"/>
        <v>43.232812801094532</v>
      </c>
      <c r="H3923" s="38">
        <v>66474772</v>
      </c>
    </row>
    <row r="3924" spans="2:8">
      <c r="B3924">
        <v>1537600</v>
      </c>
      <c r="D3924">
        <v>3922</v>
      </c>
      <c r="E3924" s="72">
        <f t="shared" si="123"/>
        <v>66508721.740740731</v>
      </c>
      <c r="F3924" s="71">
        <f t="shared" si="122"/>
        <v>43.254891870929193</v>
      </c>
      <c r="H3924" s="38">
        <v>66508721</v>
      </c>
    </row>
    <row r="3925" spans="2:8">
      <c r="B3925">
        <v>1537600</v>
      </c>
      <c r="D3925">
        <v>3923</v>
      </c>
      <c r="E3925" s="72">
        <f t="shared" si="123"/>
        <v>66542679.185185179</v>
      </c>
      <c r="F3925" s="71">
        <f t="shared" si="122"/>
        <v>43.276976577253627</v>
      </c>
      <c r="H3925" s="38">
        <v>66542679</v>
      </c>
    </row>
    <row r="3926" spans="2:8">
      <c r="B3926">
        <v>1537600</v>
      </c>
      <c r="D3926">
        <v>3924</v>
      </c>
      <c r="E3926" s="72">
        <f t="shared" si="123"/>
        <v>66576645.296296291</v>
      </c>
      <c r="F3926" s="71">
        <f t="shared" si="122"/>
        <v>43.29906692006783</v>
      </c>
      <c r="H3926" s="38">
        <v>66576645</v>
      </c>
    </row>
    <row r="3927" spans="2:8">
      <c r="B3927">
        <v>1537600</v>
      </c>
      <c r="D3927">
        <v>3925</v>
      </c>
      <c r="E3927" s="72">
        <f t="shared" si="123"/>
        <v>66610620.074074067</v>
      </c>
      <c r="F3927" s="71">
        <f t="shared" si="122"/>
        <v>43.321162899371792</v>
      </c>
      <c r="H3927" s="38">
        <v>66610620</v>
      </c>
    </row>
    <row r="3928" spans="2:8">
      <c r="B3928">
        <v>1537600</v>
      </c>
      <c r="D3928">
        <v>3926</v>
      </c>
      <c r="E3928" s="72">
        <f t="shared" si="123"/>
        <v>66644603.518518515</v>
      </c>
      <c r="F3928" s="71">
        <f t="shared" si="122"/>
        <v>43.343264515165529</v>
      </c>
      <c r="H3928" s="38">
        <v>66644603</v>
      </c>
    </row>
    <row r="3929" spans="2:8">
      <c r="B3929">
        <v>1537600</v>
      </c>
      <c r="D3929">
        <v>3927</v>
      </c>
      <c r="E3929" s="72">
        <f t="shared" si="123"/>
        <v>66678595.629629627</v>
      </c>
      <c r="F3929" s="71">
        <f t="shared" si="122"/>
        <v>43.365371767449027</v>
      </c>
      <c r="H3929" s="38">
        <v>66678595</v>
      </c>
    </row>
    <row r="3930" spans="2:8">
      <c r="B3930">
        <v>1537600</v>
      </c>
      <c r="D3930">
        <v>3928</v>
      </c>
      <c r="E3930" s="72">
        <f t="shared" si="123"/>
        <v>66712596.407407403</v>
      </c>
      <c r="F3930" s="71">
        <f t="shared" si="122"/>
        <v>43.387484656222298</v>
      </c>
      <c r="H3930" s="38">
        <v>66712596</v>
      </c>
    </row>
    <row r="3931" spans="2:8">
      <c r="B3931">
        <v>1537600</v>
      </c>
      <c r="D3931">
        <v>3929</v>
      </c>
      <c r="E3931" s="72">
        <f t="shared" si="123"/>
        <v>66746605.851851843</v>
      </c>
      <c r="F3931" s="71">
        <f t="shared" si="122"/>
        <v>43.40960318148533</v>
      </c>
      <c r="H3931" s="38">
        <v>66746605</v>
      </c>
    </row>
    <row r="3932" spans="2:8">
      <c r="B3932">
        <v>1537600</v>
      </c>
      <c r="D3932">
        <v>3930</v>
      </c>
      <c r="E3932" s="72">
        <f t="shared" si="123"/>
        <v>66780623.962962955</v>
      </c>
      <c r="F3932" s="71">
        <f t="shared" si="122"/>
        <v>43.431727343238137</v>
      </c>
      <c r="H3932" s="38">
        <v>66780623</v>
      </c>
    </row>
    <row r="3933" spans="2:8">
      <c r="B3933">
        <v>1537600</v>
      </c>
      <c r="D3933">
        <v>3931</v>
      </c>
      <c r="E3933" s="72">
        <f t="shared" si="123"/>
        <v>66814650.740740731</v>
      </c>
      <c r="F3933" s="71">
        <f t="shared" si="122"/>
        <v>43.453857141480704</v>
      </c>
      <c r="H3933" s="38">
        <v>66814650</v>
      </c>
    </row>
    <row r="3934" spans="2:8">
      <c r="B3934">
        <v>1537600</v>
      </c>
      <c r="D3934">
        <v>3932</v>
      </c>
      <c r="E3934" s="72">
        <f t="shared" si="123"/>
        <v>66848686.185185179</v>
      </c>
      <c r="F3934" s="71">
        <f t="shared" si="122"/>
        <v>43.475992576213045</v>
      </c>
      <c r="H3934" s="38">
        <v>66848686</v>
      </c>
    </row>
    <row r="3935" spans="2:8">
      <c r="B3935">
        <v>1537600</v>
      </c>
      <c r="D3935">
        <v>3933</v>
      </c>
      <c r="E3935" s="72">
        <f t="shared" si="123"/>
        <v>66882730.296296291</v>
      </c>
      <c r="F3935" s="71">
        <f t="shared" si="122"/>
        <v>43.498133647435154</v>
      </c>
      <c r="H3935" s="38">
        <v>66882730</v>
      </c>
    </row>
    <row r="3936" spans="2:8">
      <c r="B3936">
        <v>1537600</v>
      </c>
      <c r="D3936">
        <v>3934</v>
      </c>
      <c r="E3936" s="72">
        <f t="shared" si="123"/>
        <v>66916783.074074067</v>
      </c>
      <c r="F3936" s="71">
        <f t="shared" si="122"/>
        <v>43.520280355147023</v>
      </c>
      <c r="H3936" s="38">
        <v>66916783</v>
      </c>
    </row>
    <row r="3937" spans="2:8">
      <c r="B3937">
        <v>1537600</v>
      </c>
      <c r="D3937">
        <v>3935</v>
      </c>
      <c r="E3937" s="72">
        <f t="shared" si="123"/>
        <v>66950844.518518515</v>
      </c>
      <c r="F3937" s="71">
        <f t="shared" si="122"/>
        <v>43.542432699348673</v>
      </c>
      <c r="H3937" s="38">
        <v>66950844</v>
      </c>
    </row>
    <row r="3938" spans="2:8">
      <c r="B3938">
        <v>1537600</v>
      </c>
      <c r="D3938">
        <v>3936</v>
      </c>
      <c r="E3938" s="72">
        <f t="shared" si="123"/>
        <v>66984914.629629627</v>
      </c>
      <c r="F3938" s="71">
        <f t="shared" si="122"/>
        <v>43.564590680040077</v>
      </c>
      <c r="H3938" s="38">
        <v>66984914</v>
      </c>
    </row>
    <row r="3939" spans="2:8">
      <c r="B3939">
        <v>1537600</v>
      </c>
      <c r="D3939">
        <v>3937</v>
      </c>
      <c r="E3939" s="72">
        <f t="shared" si="123"/>
        <v>67018993.407407403</v>
      </c>
      <c r="F3939" s="71">
        <f t="shared" si="122"/>
        <v>43.586754297221255</v>
      </c>
      <c r="H3939" s="38">
        <v>67018993</v>
      </c>
    </row>
    <row r="3940" spans="2:8">
      <c r="B3940">
        <v>1537600</v>
      </c>
      <c r="D3940">
        <v>3938</v>
      </c>
      <c r="E3940" s="72">
        <f t="shared" si="123"/>
        <v>67053080.851851843</v>
      </c>
      <c r="F3940" s="71">
        <f t="shared" si="122"/>
        <v>43.6089235508922</v>
      </c>
      <c r="H3940" s="38">
        <v>67053080</v>
      </c>
    </row>
    <row r="3941" spans="2:8">
      <c r="B3941">
        <v>1537600</v>
      </c>
      <c r="D3941">
        <v>3939</v>
      </c>
      <c r="E3941" s="72">
        <f t="shared" si="123"/>
        <v>67087176.962962955</v>
      </c>
      <c r="F3941" s="71">
        <f t="shared" si="122"/>
        <v>43.631098441052913</v>
      </c>
      <c r="H3941" s="38">
        <v>67087176</v>
      </c>
    </row>
    <row r="3942" spans="2:8">
      <c r="B3942">
        <v>1537600</v>
      </c>
      <c r="D3942">
        <v>3940</v>
      </c>
      <c r="E3942" s="72">
        <f t="shared" si="123"/>
        <v>67121281.740740731</v>
      </c>
      <c r="F3942" s="71">
        <f t="shared" si="122"/>
        <v>43.653278967703386</v>
      </c>
      <c r="G3942" s="67"/>
      <c r="H3942" s="38">
        <v>67121281</v>
      </c>
    </row>
    <row r="3943" spans="2:8">
      <c r="B3943">
        <v>1537600</v>
      </c>
      <c r="D3943">
        <v>3941</v>
      </c>
      <c r="E3943" s="72">
        <f t="shared" si="123"/>
        <v>67155395.185185179</v>
      </c>
      <c r="F3943" s="71">
        <f t="shared" si="122"/>
        <v>43.675465130843641</v>
      </c>
      <c r="H3943" s="38">
        <v>67155395</v>
      </c>
    </row>
    <row r="3944" spans="2:8">
      <c r="B3944">
        <v>1537600</v>
      </c>
      <c r="D3944">
        <v>3942</v>
      </c>
      <c r="E3944" s="72">
        <f t="shared" si="123"/>
        <v>67189517.296296299</v>
      </c>
      <c r="F3944" s="71">
        <f t="shared" si="122"/>
        <v>43.697656930473656</v>
      </c>
      <c r="H3944" s="38">
        <v>67189517</v>
      </c>
    </row>
    <row r="3945" spans="2:8">
      <c r="B3945">
        <v>1537600</v>
      </c>
      <c r="D3945">
        <v>3943</v>
      </c>
      <c r="E3945" s="72">
        <f t="shared" si="123"/>
        <v>67223648.074074075</v>
      </c>
      <c r="F3945" s="71">
        <f t="shared" si="122"/>
        <v>43.719854366593438</v>
      </c>
      <c r="H3945" s="38">
        <v>67223648</v>
      </c>
    </row>
    <row r="3946" spans="2:8">
      <c r="B3946">
        <v>1537600</v>
      </c>
      <c r="D3946">
        <v>3944</v>
      </c>
      <c r="E3946" s="72">
        <f t="shared" si="123"/>
        <v>67257787.518518507</v>
      </c>
      <c r="F3946" s="71">
        <f t="shared" si="122"/>
        <v>43.742057439202981</v>
      </c>
      <c r="H3946" s="38">
        <v>67257787</v>
      </c>
    </row>
    <row r="3947" spans="2:8">
      <c r="B3947">
        <v>1537600</v>
      </c>
      <c r="D3947">
        <v>3945</v>
      </c>
      <c r="E3947" s="72">
        <f t="shared" si="123"/>
        <v>67291935.629629612</v>
      </c>
      <c r="F3947" s="71">
        <f t="shared" si="122"/>
        <v>43.764266148302298</v>
      </c>
      <c r="H3947" s="38">
        <v>67291935</v>
      </c>
    </row>
    <row r="3948" spans="2:8">
      <c r="B3948">
        <v>1537600</v>
      </c>
      <c r="D3948">
        <v>3946</v>
      </c>
      <c r="E3948" s="72">
        <f t="shared" si="123"/>
        <v>67326092.407407403</v>
      </c>
      <c r="F3948" s="71">
        <f t="shared" si="122"/>
        <v>43.786480493891389</v>
      </c>
      <c r="H3948" s="38">
        <v>67326092</v>
      </c>
    </row>
    <row r="3949" spans="2:8">
      <c r="B3949">
        <v>1537600</v>
      </c>
      <c r="D3949">
        <v>3947</v>
      </c>
      <c r="E3949" s="72">
        <f t="shared" si="123"/>
        <v>67360257.851851851</v>
      </c>
      <c r="F3949" s="71">
        <f t="shared" si="122"/>
        <v>43.808700475970248</v>
      </c>
      <c r="H3949" s="38">
        <v>67360257</v>
      </c>
    </row>
    <row r="3950" spans="2:8">
      <c r="B3950">
        <v>1537600</v>
      </c>
      <c r="D3950">
        <v>3948</v>
      </c>
      <c r="E3950" s="72">
        <f t="shared" si="123"/>
        <v>67394431.962962955</v>
      </c>
      <c r="F3950" s="71">
        <f t="shared" si="122"/>
        <v>43.83092609453886</v>
      </c>
      <c r="H3950" s="38">
        <v>67394431</v>
      </c>
    </row>
    <row r="3951" spans="2:8">
      <c r="B3951">
        <v>1537600</v>
      </c>
      <c r="D3951">
        <v>3949</v>
      </c>
      <c r="E3951" s="72">
        <f t="shared" si="123"/>
        <v>67428614.740740731</v>
      </c>
      <c r="F3951" s="71">
        <f t="shared" si="122"/>
        <v>43.853157349597247</v>
      </c>
      <c r="H3951" s="38">
        <v>67428614</v>
      </c>
    </row>
    <row r="3952" spans="2:8">
      <c r="B3952">
        <v>1537600</v>
      </c>
      <c r="D3952">
        <v>3950</v>
      </c>
      <c r="E3952" s="72">
        <f t="shared" si="123"/>
        <v>67462806.185185179</v>
      </c>
      <c r="F3952" s="71">
        <f t="shared" si="122"/>
        <v>43.875394241145408</v>
      </c>
      <c r="H3952" s="38">
        <v>67462806</v>
      </c>
    </row>
    <row r="3953" spans="2:8">
      <c r="B3953">
        <v>1537600</v>
      </c>
      <c r="D3953">
        <v>3951</v>
      </c>
      <c r="E3953" s="72">
        <f t="shared" si="123"/>
        <v>67497006.296296299</v>
      </c>
      <c r="F3953" s="71">
        <f t="shared" si="122"/>
        <v>43.897636769183336</v>
      </c>
      <c r="H3953" s="38">
        <v>67497006</v>
      </c>
    </row>
    <row r="3954" spans="2:8">
      <c r="B3954">
        <v>1537600</v>
      </c>
      <c r="D3954">
        <v>3952</v>
      </c>
      <c r="E3954" s="72">
        <f t="shared" si="123"/>
        <v>67531215.074074075</v>
      </c>
      <c r="F3954" s="71">
        <f t="shared" si="122"/>
        <v>43.919884933711025</v>
      </c>
      <c r="H3954" s="38">
        <v>67531215</v>
      </c>
    </row>
    <row r="3955" spans="2:8">
      <c r="B3955">
        <v>1537600</v>
      </c>
      <c r="D3955">
        <v>3953</v>
      </c>
      <c r="E3955" s="72">
        <f t="shared" si="123"/>
        <v>67565432.518518507</v>
      </c>
      <c r="F3955" s="71">
        <f t="shared" si="122"/>
        <v>43.942138734728481</v>
      </c>
      <c r="H3955" s="38">
        <v>67565432</v>
      </c>
    </row>
    <row r="3956" spans="2:8">
      <c r="B3956">
        <v>1537600</v>
      </c>
      <c r="D3956">
        <v>3954</v>
      </c>
      <c r="E3956" s="72">
        <f t="shared" si="123"/>
        <v>67599658.629629612</v>
      </c>
      <c r="F3956" s="71">
        <f t="shared" si="122"/>
        <v>43.964398172235697</v>
      </c>
      <c r="H3956" s="38">
        <v>67599658</v>
      </c>
    </row>
    <row r="3957" spans="2:8">
      <c r="B3957">
        <v>1537600</v>
      </c>
      <c r="D3957">
        <v>3955</v>
      </c>
      <c r="E3957" s="72">
        <f t="shared" si="123"/>
        <v>67633893.407407403</v>
      </c>
      <c r="F3957" s="71">
        <f t="shared" si="122"/>
        <v>43.986663246232702</v>
      </c>
      <c r="H3957" s="38">
        <v>67633893</v>
      </c>
    </row>
    <row r="3958" spans="2:8">
      <c r="B3958">
        <v>1537600</v>
      </c>
      <c r="D3958">
        <v>3956</v>
      </c>
      <c r="E3958" s="72">
        <f t="shared" si="123"/>
        <v>67668136.851851851</v>
      </c>
      <c r="F3958" s="71">
        <f t="shared" si="122"/>
        <v>44.008933956719467</v>
      </c>
      <c r="H3958" s="38">
        <v>67668136</v>
      </c>
    </row>
    <row r="3959" spans="2:8">
      <c r="B3959">
        <v>1537600</v>
      </c>
      <c r="D3959">
        <v>3957</v>
      </c>
      <c r="E3959" s="72">
        <f t="shared" si="123"/>
        <v>67702388.962962955</v>
      </c>
      <c r="F3959" s="71">
        <f t="shared" si="122"/>
        <v>44.031210303695993</v>
      </c>
      <c r="H3959" s="38">
        <v>67702388</v>
      </c>
    </row>
    <row r="3960" spans="2:8">
      <c r="B3960">
        <v>1537600</v>
      </c>
      <c r="D3960">
        <v>3958</v>
      </c>
      <c r="E3960" s="72">
        <f t="shared" si="123"/>
        <v>67736649.740740731</v>
      </c>
      <c r="F3960" s="71">
        <f t="shared" si="122"/>
        <v>44.053492287162285</v>
      </c>
      <c r="H3960" s="38">
        <v>67736649</v>
      </c>
    </row>
    <row r="3961" spans="2:8">
      <c r="B3961">
        <v>1537600</v>
      </c>
      <c r="D3961">
        <v>3959</v>
      </c>
      <c r="E3961" s="72">
        <f t="shared" si="123"/>
        <v>67770919.185185179</v>
      </c>
      <c r="F3961" s="71">
        <f t="shared" si="122"/>
        <v>44.075779907118353</v>
      </c>
      <c r="H3961" s="38">
        <v>67770919</v>
      </c>
    </row>
    <row r="3962" spans="2:8">
      <c r="B3962">
        <v>1537600</v>
      </c>
      <c r="D3962">
        <v>3960</v>
      </c>
      <c r="E3962" s="72">
        <f t="shared" si="123"/>
        <v>67805197.296296299</v>
      </c>
      <c r="F3962" s="71">
        <f t="shared" si="122"/>
        <v>44.098073163564187</v>
      </c>
      <c r="H3962" s="38">
        <v>67805197</v>
      </c>
    </row>
    <row r="3963" spans="2:8">
      <c r="B3963">
        <v>1537600</v>
      </c>
      <c r="D3963">
        <v>3961</v>
      </c>
      <c r="E3963" s="72">
        <f t="shared" si="123"/>
        <v>67839484.074074075</v>
      </c>
      <c r="F3963" s="71">
        <f t="shared" si="122"/>
        <v>44.120372056499789</v>
      </c>
      <c r="H3963" s="38">
        <v>67839484</v>
      </c>
    </row>
    <row r="3964" spans="2:8">
      <c r="B3964">
        <v>1537600</v>
      </c>
      <c r="D3964">
        <v>3962</v>
      </c>
      <c r="E3964" s="72">
        <f t="shared" si="123"/>
        <v>67873779.518518507</v>
      </c>
      <c r="F3964" s="71">
        <f t="shared" si="122"/>
        <v>44.142676585925145</v>
      </c>
      <c r="H3964" s="38">
        <v>67873779</v>
      </c>
    </row>
    <row r="3965" spans="2:8">
      <c r="B3965">
        <v>1537600</v>
      </c>
      <c r="D3965">
        <v>3963</v>
      </c>
      <c r="E3965" s="72">
        <f t="shared" si="123"/>
        <v>67908083.629629612</v>
      </c>
      <c r="F3965" s="71">
        <f t="shared" si="122"/>
        <v>44.164986751840281</v>
      </c>
      <c r="H3965" s="38">
        <v>67908083</v>
      </c>
    </row>
    <row r="3966" spans="2:8">
      <c r="B3966">
        <v>1537600</v>
      </c>
      <c r="D3966">
        <v>3964</v>
      </c>
      <c r="E3966" s="72">
        <f t="shared" si="123"/>
        <v>67942396.407407403</v>
      </c>
      <c r="F3966" s="71">
        <f t="shared" si="122"/>
        <v>44.187302554245193</v>
      </c>
      <c r="H3966" s="38">
        <v>67942396</v>
      </c>
    </row>
    <row r="3967" spans="2:8">
      <c r="B3967">
        <v>1537600</v>
      </c>
      <c r="D3967">
        <v>3965</v>
      </c>
      <c r="E3967" s="72">
        <f t="shared" si="123"/>
        <v>67976717.851851851</v>
      </c>
      <c r="F3967" s="71">
        <f t="shared" si="122"/>
        <v>44.209623993139864</v>
      </c>
      <c r="H3967" s="38">
        <v>67976717</v>
      </c>
    </row>
    <row r="3968" spans="2:8">
      <c r="B3968">
        <v>1537600</v>
      </c>
      <c r="D3968">
        <v>3966</v>
      </c>
      <c r="E3968" s="72">
        <f t="shared" si="123"/>
        <v>68011047.962962955</v>
      </c>
      <c r="F3968" s="71">
        <f t="shared" si="122"/>
        <v>44.231951068524296</v>
      </c>
      <c r="H3968" s="38">
        <v>68011047</v>
      </c>
    </row>
    <row r="3969" spans="2:8">
      <c r="B3969">
        <v>1537600</v>
      </c>
      <c r="D3969">
        <v>3967</v>
      </c>
      <c r="E3969" s="72">
        <f t="shared" si="123"/>
        <v>68045386.740740731</v>
      </c>
      <c r="F3969" s="71">
        <f t="shared" si="122"/>
        <v>44.254283780398495</v>
      </c>
      <c r="H3969" s="38">
        <v>68045386</v>
      </c>
    </row>
    <row r="3970" spans="2:8">
      <c r="B3970">
        <v>1537600</v>
      </c>
      <c r="D3970">
        <v>3968</v>
      </c>
      <c r="E3970" s="72">
        <f t="shared" si="123"/>
        <v>68079734.185185179</v>
      </c>
      <c r="F3970" s="71">
        <f t="shared" si="122"/>
        <v>44.276622128762476</v>
      </c>
      <c r="H3970" s="38">
        <v>68079734</v>
      </c>
    </row>
    <row r="3971" spans="2:8">
      <c r="B3971">
        <v>1537600</v>
      </c>
      <c r="D3971">
        <v>3969</v>
      </c>
      <c r="E3971" s="72">
        <f t="shared" si="123"/>
        <v>68114090.296296299</v>
      </c>
      <c r="F3971" s="71">
        <f t="shared" ref="F3971:F4034" si="124">E3971/B3970</f>
        <v>44.298966113616217</v>
      </c>
      <c r="H3971" s="38">
        <v>68114090</v>
      </c>
    </row>
    <row r="3972" spans="2:8">
      <c r="B3972">
        <v>1537600</v>
      </c>
      <c r="D3972">
        <v>3970</v>
      </c>
      <c r="E3972" s="72">
        <f t="shared" ref="E3972:E4035" si="125">40+(D3971*D3971)+(E3971/1.3)</f>
        <v>68148455.074074075</v>
      </c>
      <c r="F3972" s="71">
        <f t="shared" si="124"/>
        <v>44.321315734959725</v>
      </c>
      <c r="H3972" s="38">
        <v>68148455</v>
      </c>
    </row>
    <row r="3973" spans="2:8">
      <c r="B3973">
        <v>1537600</v>
      </c>
      <c r="D3973">
        <v>3971</v>
      </c>
      <c r="E3973" s="72">
        <f t="shared" si="125"/>
        <v>68182828.518518507</v>
      </c>
      <c r="F3973" s="71">
        <f t="shared" si="124"/>
        <v>44.343670992792994</v>
      </c>
      <c r="H3973" s="38">
        <v>68182828</v>
      </c>
    </row>
    <row r="3974" spans="2:8">
      <c r="B3974">
        <v>1537600</v>
      </c>
      <c r="D3974">
        <v>3972</v>
      </c>
      <c r="E3974" s="72">
        <f t="shared" si="125"/>
        <v>68217210.629629612</v>
      </c>
      <c r="F3974" s="71">
        <f t="shared" si="124"/>
        <v>44.36603188711603</v>
      </c>
      <c r="H3974" s="38">
        <v>68217210</v>
      </c>
    </row>
    <row r="3975" spans="2:8">
      <c r="B3975">
        <v>1537600</v>
      </c>
      <c r="D3975">
        <v>3973</v>
      </c>
      <c r="E3975" s="72">
        <f t="shared" si="125"/>
        <v>68251601.407407403</v>
      </c>
      <c r="F3975" s="71">
        <f t="shared" si="124"/>
        <v>44.388398417928855</v>
      </c>
      <c r="H3975" s="38">
        <v>68251601</v>
      </c>
    </row>
    <row r="3976" spans="2:8">
      <c r="B3976">
        <v>1537600</v>
      </c>
      <c r="D3976">
        <v>3974</v>
      </c>
      <c r="E3976" s="72">
        <f t="shared" si="125"/>
        <v>68286000.851851851</v>
      </c>
      <c r="F3976" s="71">
        <f t="shared" si="124"/>
        <v>44.410770585231433</v>
      </c>
      <c r="H3976" s="38">
        <v>68286000</v>
      </c>
    </row>
    <row r="3977" spans="2:8">
      <c r="B3977">
        <v>1537600</v>
      </c>
      <c r="D3977">
        <v>3975</v>
      </c>
      <c r="E3977" s="72">
        <f t="shared" si="125"/>
        <v>68320408.962962955</v>
      </c>
      <c r="F3977" s="71">
        <f t="shared" si="124"/>
        <v>44.433148389023778</v>
      </c>
      <c r="H3977" s="38">
        <v>68320408</v>
      </c>
    </row>
    <row r="3978" spans="2:8">
      <c r="B3978">
        <v>1537600</v>
      </c>
      <c r="D3978">
        <v>3976</v>
      </c>
      <c r="E3978" s="72">
        <f t="shared" si="125"/>
        <v>68354825.740740731</v>
      </c>
      <c r="F3978" s="71">
        <f t="shared" si="124"/>
        <v>44.455531829305883</v>
      </c>
      <c r="H3978" s="38">
        <v>68354825</v>
      </c>
    </row>
    <row r="3979" spans="2:8">
      <c r="B3979">
        <v>1537600</v>
      </c>
      <c r="D3979">
        <v>3977</v>
      </c>
      <c r="E3979" s="72">
        <f t="shared" si="125"/>
        <v>68389251.185185179</v>
      </c>
      <c r="F3979" s="71">
        <f t="shared" si="124"/>
        <v>44.47792090607777</v>
      </c>
      <c r="H3979" s="38">
        <v>68389251</v>
      </c>
    </row>
    <row r="3980" spans="2:8">
      <c r="B3980">
        <v>1537600</v>
      </c>
      <c r="D3980">
        <v>3978</v>
      </c>
      <c r="E3980" s="72">
        <f t="shared" si="125"/>
        <v>68423685.296296299</v>
      </c>
      <c r="F3980" s="71">
        <f t="shared" si="124"/>
        <v>44.500315619339425</v>
      </c>
      <c r="H3980" s="38">
        <v>68423685</v>
      </c>
    </row>
    <row r="3981" spans="2:8">
      <c r="B3981">
        <v>1537600</v>
      </c>
      <c r="D3981">
        <v>3979</v>
      </c>
      <c r="E3981" s="72">
        <f t="shared" si="125"/>
        <v>68458128.074074075</v>
      </c>
      <c r="F3981" s="71">
        <f t="shared" si="124"/>
        <v>44.522715969090839</v>
      </c>
      <c r="H3981" s="38">
        <v>68458128</v>
      </c>
    </row>
    <row r="3982" spans="2:8">
      <c r="B3982">
        <v>1537600</v>
      </c>
      <c r="D3982">
        <v>3980</v>
      </c>
      <c r="E3982" s="72">
        <f t="shared" si="125"/>
        <v>68492579.518518507</v>
      </c>
      <c r="F3982" s="71">
        <f t="shared" si="124"/>
        <v>44.545121955332014</v>
      </c>
      <c r="G3982" s="67"/>
      <c r="H3982" s="38">
        <v>68492579</v>
      </c>
    </row>
    <row r="3983" spans="2:8">
      <c r="B3983">
        <v>1537600</v>
      </c>
      <c r="D3983">
        <v>3981</v>
      </c>
      <c r="E3983" s="72">
        <f t="shared" si="125"/>
        <v>68527039.629629612</v>
      </c>
      <c r="F3983" s="71">
        <f t="shared" si="124"/>
        <v>44.567533578062964</v>
      </c>
      <c r="H3983" s="38">
        <v>68527039</v>
      </c>
    </row>
    <row r="3984" spans="2:8">
      <c r="B3984">
        <v>1537600</v>
      </c>
      <c r="D3984">
        <v>3982</v>
      </c>
      <c r="E3984" s="72">
        <f t="shared" si="125"/>
        <v>68561508.407407403</v>
      </c>
      <c r="F3984" s="71">
        <f t="shared" si="124"/>
        <v>44.589950837283688</v>
      </c>
      <c r="H3984" s="38">
        <v>68561508</v>
      </c>
    </row>
    <row r="3985" spans="2:8">
      <c r="B3985">
        <v>1537600</v>
      </c>
      <c r="D3985">
        <v>3983</v>
      </c>
      <c r="E3985" s="72">
        <f t="shared" si="125"/>
        <v>68595985.851851851</v>
      </c>
      <c r="F3985" s="71">
        <f t="shared" si="124"/>
        <v>44.612373732994179</v>
      </c>
      <c r="H3985" s="38">
        <v>68595985</v>
      </c>
    </row>
    <row r="3986" spans="2:8">
      <c r="B3986">
        <v>1537600</v>
      </c>
      <c r="D3986">
        <v>3984</v>
      </c>
      <c r="E3986" s="72">
        <f t="shared" si="125"/>
        <v>68630471.962962955</v>
      </c>
      <c r="F3986" s="71">
        <f t="shared" si="124"/>
        <v>44.634802265194431</v>
      </c>
      <c r="H3986" s="38">
        <v>68630471</v>
      </c>
    </row>
    <row r="3987" spans="2:8">
      <c r="B3987">
        <v>1537600</v>
      </c>
      <c r="D3987">
        <v>3985</v>
      </c>
      <c r="E3987" s="72">
        <f t="shared" si="125"/>
        <v>68664966.740740731</v>
      </c>
      <c r="F3987" s="71">
        <f t="shared" si="124"/>
        <v>44.657236433884449</v>
      </c>
      <c r="H3987" s="38">
        <v>68664966</v>
      </c>
    </row>
    <row r="3988" spans="2:8">
      <c r="B3988">
        <v>1537600</v>
      </c>
      <c r="D3988">
        <v>3986</v>
      </c>
      <c r="E3988" s="72">
        <f t="shared" si="125"/>
        <v>68699470.185185179</v>
      </c>
      <c r="F3988" s="71">
        <f t="shared" si="124"/>
        <v>44.679676239064243</v>
      </c>
      <c r="H3988" s="38">
        <v>68699470</v>
      </c>
    </row>
    <row r="3989" spans="2:8">
      <c r="B3989">
        <v>1537600</v>
      </c>
      <c r="D3989">
        <v>3987</v>
      </c>
      <c r="E3989" s="72">
        <f t="shared" si="125"/>
        <v>68733982.296296299</v>
      </c>
      <c r="F3989" s="71">
        <f t="shared" si="124"/>
        <v>44.702121680733804</v>
      </c>
      <c r="H3989" s="38">
        <v>68733982</v>
      </c>
    </row>
    <row r="3990" spans="2:8">
      <c r="B3990">
        <v>1537600</v>
      </c>
      <c r="D3990">
        <v>3988</v>
      </c>
      <c r="E3990" s="72">
        <f t="shared" si="125"/>
        <v>68768503.074074075</v>
      </c>
      <c r="F3990" s="71">
        <f t="shared" si="124"/>
        <v>44.724572758893132</v>
      </c>
      <c r="H3990" s="38">
        <v>68768503</v>
      </c>
    </row>
    <row r="3991" spans="2:8">
      <c r="B3991">
        <v>1537600</v>
      </c>
      <c r="D3991">
        <v>3989</v>
      </c>
      <c r="E3991" s="72">
        <f t="shared" si="125"/>
        <v>68803032.518518507</v>
      </c>
      <c r="F3991" s="71">
        <f t="shared" si="124"/>
        <v>44.747029473542213</v>
      </c>
      <c r="H3991" s="38">
        <v>68803032</v>
      </c>
    </row>
    <row r="3992" spans="2:8">
      <c r="B3992">
        <v>1537600</v>
      </c>
      <c r="D3992">
        <v>3990</v>
      </c>
      <c r="E3992" s="72">
        <f t="shared" si="125"/>
        <v>68837570.629629612</v>
      </c>
      <c r="F3992" s="71">
        <f t="shared" si="124"/>
        <v>44.769491824681069</v>
      </c>
      <c r="H3992" s="38">
        <v>68837570</v>
      </c>
    </row>
    <row r="3993" spans="2:8">
      <c r="B3993">
        <v>1537600</v>
      </c>
      <c r="D3993">
        <v>3991</v>
      </c>
      <c r="E3993" s="72">
        <f t="shared" si="125"/>
        <v>68872117.407407403</v>
      </c>
      <c r="F3993" s="71">
        <f t="shared" si="124"/>
        <v>44.791959812309706</v>
      </c>
      <c r="H3993" s="38">
        <v>68872117</v>
      </c>
    </row>
    <row r="3994" spans="2:8">
      <c r="B3994">
        <v>1537600</v>
      </c>
      <c r="D3994">
        <v>3992</v>
      </c>
      <c r="E3994" s="72">
        <f t="shared" si="125"/>
        <v>68906672.851851851</v>
      </c>
      <c r="F3994" s="71">
        <f t="shared" si="124"/>
        <v>44.814433436428104</v>
      </c>
      <c r="H3994" s="38">
        <v>68906672</v>
      </c>
    </row>
    <row r="3995" spans="2:8">
      <c r="B3995">
        <v>1537600</v>
      </c>
      <c r="D3995">
        <v>3993</v>
      </c>
      <c r="E3995" s="72">
        <f t="shared" si="125"/>
        <v>68941236.962962955</v>
      </c>
      <c r="F3995" s="71">
        <f t="shared" si="124"/>
        <v>44.836912697036261</v>
      </c>
      <c r="H3995" s="38">
        <v>68941236</v>
      </c>
    </row>
    <row r="3996" spans="2:8">
      <c r="B3996">
        <v>1537600</v>
      </c>
      <c r="D3996">
        <v>3994</v>
      </c>
      <c r="E3996" s="72">
        <f t="shared" si="125"/>
        <v>68975809.740740731</v>
      </c>
      <c r="F3996" s="71">
        <f t="shared" si="124"/>
        <v>44.859397594134194</v>
      </c>
      <c r="H3996" s="38">
        <v>68975809</v>
      </c>
    </row>
    <row r="3997" spans="2:8">
      <c r="B3997">
        <v>1537600</v>
      </c>
      <c r="D3997">
        <v>3995</v>
      </c>
      <c r="E3997" s="72">
        <f t="shared" si="125"/>
        <v>69010391.185185179</v>
      </c>
      <c r="F3997" s="71">
        <f t="shared" si="124"/>
        <v>44.881888127721894</v>
      </c>
      <c r="H3997" s="38">
        <v>69010391</v>
      </c>
    </row>
    <row r="3998" spans="2:8">
      <c r="B3998">
        <v>1537600</v>
      </c>
      <c r="D3998">
        <v>3996</v>
      </c>
      <c r="E3998" s="72">
        <f t="shared" si="125"/>
        <v>69044981.296296299</v>
      </c>
      <c r="F3998" s="71">
        <f t="shared" si="124"/>
        <v>44.904384297799361</v>
      </c>
      <c r="H3998" s="38">
        <v>69044981</v>
      </c>
    </row>
    <row r="3999" spans="2:8">
      <c r="B3999">
        <v>1537600</v>
      </c>
      <c r="D3999">
        <v>3997</v>
      </c>
      <c r="E3999" s="72">
        <f t="shared" si="125"/>
        <v>69079580.074074075</v>
      </c>
      <c r="F3999" s="71">
        <f t="shared" si="124"/>
        <v>44.926886104366595</v>
      </c>
      <c r="H3999" s="38">
        <v>69079580</v>
      </c>
    </row>
    <row r="4000" spans="2:8">
      <c r="B4000">
        <v>1537600</v>
      </c>
      <c r="D4000">
        <v>3998</v>
      </c>
      <c r="E4000" s="72">
        <f t="shared" si="125"/>
        <v>69114187.518518507</v>
      </c>
      <c r="F4000" s="71">
        <f t="shared" si="124"/>
        <v>44.94939354742359</v>
      </c>
      <c r="H4000" s="38">
        <v>69114187</v>
      </c>
    </row>
    <row r="4001" spans="2:8">
      <c r="B4001">
        <v>1537600</v>
      </c>
      <c r="D4001">
        <v>3999</v>
      </c>
      <c r="E4001" s="72">
        <f t="shared" si="125"/>
        <v>69148803.629629612</v>
      </c>
      <c r="F4001" s="71">
        <f t="shared" si="124"/>
        <v>44.971906626970352</v>
      </c>
      <c r="H4001" s="38">
        <v>69148803</v>
      </c>
    </row>
    <row r="4002" spans="2:8">
      <c r="B4002">
        <v>1537600</v>
      </c>
      <c r="D4002">
        <v>4000</v>
      </c>
      <c r="E4002" s="72">
        <f t="shared" si="125"/>
        <v>69183428.407407403</v>
      </c>
      <c r="F4002" s="71">
        <f t="shared" si="124"/>
        <v>44.994425343006895</v>
      </c>
      <c r="H4002" s="38">
        <v>69183428</v>
      </c>
    </row>
    <row r="4003" spans="2:8">
      <c r="B4003">
        <v>1537600</v>
      </c>
      <c r="D4003">
        <v>4001</v>
      </c>
      <c r="E4003" s="72">
        <f t="shared" si="125"/>
        <v>69218061.851851851</v>
      </c>
      <c r="F4003" s="71">
        <f t="shared" si="124"/>
        <v>45.016949695533199</v>
      </c>
      <c r="H4003" s="38">
        <v>69218061</v>
      </c>
    </row>
    <row r="4004" spans="2:8">
      <c r="B4004">
        <v>1537600</v>
      </c>
      <c r="D4004">
        <v>4002</v>
      </c>
      <c r="E4004" s="72">
        <f t="shared" si="125"/>
        <v>69252703.962962955</v>
      </c>
      <c r="F4004" s="71">
        <f t="shared" si="124"/>
        <v>45.039479684549271</v>
      </c>
      <c r="H4004" s="38">
        <v>69252703</v>
      </c>
    </row>
    <row r="4005" spans="2:8">
      <c r="B4005">
        <v>1537600</v>
      </c>
      <c r="D4005">
        <v>4003</v>
      </c>
      <c r="E4005" s="72">
        <f t="shared" si="125"/>
        <v>69287354.740740731</v>
      </c>
      <c r="F4005" s="71">
        <f t="shared" si="124"/>
        <v>45.062015310055109</v>
      </c>
      <c r="H4005" s="38">
        <v>69287354</v>
      </c>
    </row>
    <row r="4006" spans="2:8">
      <c r="B4006">
        <v>1537600</v>
      </c>
      <c r="D4006">
        <v>4004</v>
      </c>
      <c r="E4006" s="72">
        <f t="shared" si="125"/>
        <v>69322014.185185179</v>
      </c>
      <c r="F4006" s="71">
        <f t="shared" si="124"/>
        <v>45.084556572050715</v>
      </c>
      <c r="H4006" s="38">
        <v>69322014</v>
      </c>
    </row>
    <row r="4007" spans="2:8">
      <c r="B4007">
        <v>1537600</v>
      </c>
      <c r="D4007">
        <v>4005</v>
      </c>
      <c r="E4007" s="72">
        <f t="shared" si="125"/>
        <v>69356682.296296299</v>
      </c>
      <c r="F4007" s="71">
        <f t="shared" si="124"/>
        <v>45.107103470536096</v>
      </c>
      <c r="H4007" s="38">
        <v>69356682</v>
      </c>
    </row>
    <row r="4008" spans="2:8">
      <c r="B4008">
        <v>1537600</v>
      </c>
      <c r="D4008">
        <v>4006</v>
      </c>
      <c r="E4008" s="72">
        <f t="shared" si="125"/>
        <v>69391359.074074075</v>
      </c>
      <c r="F4008" s="71">
        <f t="shared" si="124"/>
        <v>45.129656005511237</v>
      </c>
      <c r="H4008" s="38">
        <v>69391359</v>
      </c>
    </row>
    <row r="4009" spans="2:8">
      <c r="B4009">
        <v>1537600</v>
      </c>
      <c r="D4009">
        <v>4007</v>
      </c>
      <c r="E4009" s="72">
        <f t="shared" si="125"/>
        <v>69426044.518518507</v>
      </c>
      <c r="F4009" s="71">
        <f t="shared" si="124"/>
        <v>45.152214176976138</v>
      </c>
      <c r="H4009" s="38">
        <v>69426044</v>
      </c>
    </row>
    <row r="4010" spans="2:8">
      <c r="B4010">
        <v>1537600</v>
      </c>
      <c r="D4010">
        <v>4008</v>
      </c>
      <c r="E4010" s="72">
        <f t="shared" si="125"/>
        <v>69460738.629629612</v>
      </c>
      <c r="F4010" s="71">
        <f t="shared" si="124"/>
        <v>45.174777984930806</v>
      </c>
      <c r="H4010" s="38">
        <v>69460738</v>
      </c>
    </row>
    <row r="4011" spans="2:8">
      <c r="B4011">
        <v>1537600</v>
      </c>
      <c r="D4011">
        <v>4009</v>
      </c>
      <c r="E4011" s="72">
        <f t="shared" si="125"/>
        <v>69495441.407407403</v>
      </c>
      <c r="F4011" s="71">
        <f t="shared" si="124"/>
        <v>45.197347429375263</v>
      </c>
      <c r="H4011" s="38">
        <v>69495441</v>
      </c>
    </row>
    <row r="4012" spans="2:8">
      <c r="B4012">
        <v>1537600</v>
      </c>
      <c r="D4012">
        <v>4010</v>
      </c>
      <c r="E4012" s="72">
        <f t="shared" si="125"/>
        <v>69530152.851851851</v>
      </c>
      <c r="F4012" s="71">
        <f t="shared" si="124"/>
        <v>45.219922510309473</v>
      </c>
      <c r="H4012" s="38">
        <v>69530152</v>
      </c>
    </row>
    <row r="4013" spans="2:8">
      <c r="B4013">
        <v>1537600</v>
      </c>
      <c r="D4013">
        <v>4011</v>
      </c>
      <c r="E4013" s="72">
        <f t="shared" si="125"/>
        <v>69564872.962962955</v>
      </c>
      <c r="F4013" s="71">
        <f t="shared" si="124"/>
        <v>45.242503227733451</v>
      </c>
      <c r="H4013" s="38">
        <v>69564872</v>
      </c>
    </row>
    <row r="4014" spans="2:8">
      <c r="B4014">
        <v>1537600</v>
      </c>
      <c r="D4014">
        <v>4012</v>
      </c>
      <c r="E4014" s="72">
        <f t="shared" si="125"/>
        <v>69599601.740740731</v>
      </c>
      <c r="F4014" s="71">
        <f t="shared" si="124"/>
        <v>45.265089581647196</v>
      </c>
      <c r="H4014" s="38">
        <v>69599601</v>
      </c>
    </row>
    <row r="4015" spans="2:8">
      <c r="B4015">
        <v>1537600</v>
      </c>
      <c r="D4015">
        <v>4013</v>
      </c>
      <c r="E4015" s="72">
        <f t="shared" si="125"/>
        <v>69634339.185185179</v>
      </c>
      <c r="F4015" s="71">
        <f t="shared" si="124"/>
        <v>45.287681572050715</v>
      </c>
      <c r="H4015" s="38">
        <v>69634339</v>
      </c>
    </row>
    <row r="4016" spans="2:8">
      <c r="B4016">
        <v>1537600</v>
      </c>
      <c r="D4016">
        <v>4014</v>
      </c>
      <c r="E4016" s="72">
        <f t="shared" si="125"/>
        <v>69669085.296296299</v>
      </c>
      <c r="F4016" s="71">
        <f t="shared" si="124"/>
        <v>45.310279198944002</v>
      </c>
      <c r="H4016" s="38">
        <v>69669085</v>
      </c>
    </row>
    <row r="4017" spans="2:8">
      <c r="B4017">
        <v>1537600</v>
      </c>
      <c r="D4017">
        <v>4015</v>
      </c>
      <c r="E4017" s="72">
        <f t="shared" si="125"/>
        <v>69703840.074074075</v>
      </c>
      <c r="F4017" s="71">
        <f t="shared" si="124"/>
        <v>45.332882462327049</v>
      </c>
      <c r="H4017" s="38">
        <v>69703840</v>
      </c>
    </row>
    <row r="4018" spans="2:8">
      <c r="B4018">
        <v>1537600</v>
      </c>
      <c r="D4018">
        <v>4016</v>
      </c>
      <c r="E4018" s="72">
        <f t="shared" si="125"/>
        <v>69738603.518518507</v>
      </c>
      <c r="F4018" s="71">
        <f t="shared" si="124"/>
        <v>45.355491362199864</v>
      </c>
      <c r="H4018" s="38">
        <v>69738603</v>
      </c>
    </row>
    <row r="4019" spans="2:8">
      <c r="B4019">
        <v>1537600</v>
      </c>
      <c r="D4019">
        <v>4017</v>
      </c>
      <c r="E4019" s="72">
        <f t="shared" si="125"/>
        <v>69773375.629629612</v>
      </c>
      <c r="F4019" s="71">
        <f t="shared" si="124"/>
        <v>45.378105898562445</v>
      </c>
      <c r="H4019" s="38">
        <v>69773375</v>
      </c>
    </row>
    <row r="4020" spans="2:8">
      <c r="B4020">
        <v>1537600</v>
      </c>
      <c r="D4020">
        <v>4018</v>
      </c>
      <c r="E4020" s="72">
        <f t="shared" si="125"/>
        <v>69808156.407407403</v>
      </c>
      <c r="F4020" s="71">
        <f t="shared" si="124"/>
        <v>45.400726071414802</v>
      </c>
      <c r="H4020" s="38">
        <v>69808156</v>
      </c>
    </row>
    <row r="4021" spans="2:8">
      <c r="B4021">
        <v>1537600</v>
      </c>
      <c r="D4021">
        <v>4019</v>
      </c>
      <c r="E4021" s="72">
        <f t="shared" si="125"/>
        <v>69842945.851851851</v>
      </c>
      <c r="F4021" s="71">
        <f t="shared" si="124"/>
        <v>45.423351880756925</v>
      </c>
      <c r="H4021" s="38">
        <v>69842945</v>
      </c>
    </row>
    <row r="4022" spans="2:8">
      <c r="B4022">
        <v>1537600</v>
      </c>
      <c r="D4022">
        <v>4020</v>
      </c>
      <c r="E4022" s="72">
        <f t="shared" si="125"/>
        <v>69877743.962962955</v>
      </c>
      <c r="F4022" s="71">
        <f t="shared" si="124"/>
        <v>45.445983326588809</v>
      </c>
      <c r="G4022" s="67"/>
      <c r="H4022" s="38">
        <v>69877743</v>
      </c>
    </row>
    <row r="4023" spans="2:8">
      <c r="B4023">
        <v>1537600</v>
      </c>
      <c r="D4023">
        <v>4021</v>
      </c>
      <c r="E4023" s="72">
        <f t="shared" si="125"/>
        <v>69912550.740740731</v>
      </c>
      <c r="F4023" s="71">
        <f t="shared" si="124"/>
        <v>45.468620408910468</v>
      </c>
      <c r="H4023" s="38">
        <v>69912550</v>
      </c>
    </row>
    <row r="4024" spans="2:8">
      <c r="B4024">
        <v>1537600</v>
      </c>
      <c r="D4024">
        <v>4022</v>
      </c>
      <c r="E4024" s="72">
        <f t="shared" si="125"/>
        <v>69947366.185185179</v>
      </c>
      <c r="F4024" s="71">
        <f t="shared" si="124"/>
        <v>45.491263127721894</v>
      </c>
      <c r="H4024" s="38">
        <v>69947366</v>
      </c>
    </row>
    <row r="4025" spans="2:8">
      <c r="B4025">
        <v>1537600</v>
      </c>
      <c r="D4025">
        <v>4023</v>
      </c>
      <c r="E4025" s="72">
        <f t="shared" si="125"/>
        <v>69982190.296296299</v>
      </c>
      <c r="F4025" s="71">
        <f t="shared" si="124"/>
        <v>45.513911483023087</v>
      </c>
      <c r="H4025" s="38">
        <v>69982190</v>
      </c>
    </row>
    <row r="4026" spans="2:8">
      <c r="B4026">
        <v>1537600</v>
      </c>
      <c r="D4026">
        <v>4024</v>
      </c>
      <c r="E4026" s="72">
        <f t="shared" si="125"/>
        <v>70017023.074074075</v>
      </c>
      <c r="F4026" s="71">
        <f t="shared" si="124"/>
        <v>45.536565474814047</v>
      </c>
      <c r="H4026" s="38">
        <v>70017023</v>
      </c>
    </row>
    <row r="4027" spans="2:8">
      <c r="B4027">
        <v>1537600</v>
      </c>
      <c r="D4027">
        <v>4025</v>
      </c>
      <c r="E4027" s="72">
        <f t="shared" si="125"/>
        <v>70051864.518518507</v>
      </c>
      <c r="F4027" s="71">
        <f t="shared" si="124"/>
        <v>45.559225103094761</v>
      </c>
      <c r="H4027" s="38">
        <v>70051864</v>
      </c>
    </row>
    <row r="4028" spans="2:8">
      <c r="B4028">
        <v>1537600</v>
      </c>
      <c r="D4028">
        <v>4026</v>
      </c>
      <c r="E4028" s="72">
        <f t="shared" si="125"/>
        <v>70086714.629629612</v>
      </c>
      <c r="F4028" s="71">
        <f t="shared" si="124"/>
        <v>45.581890367865249</v>
      </c>
      <c r="H4028" s="38">
        <v>70086714</v>
      </c>
    </row>
    <row r="4029" spans="2:8">
      <c r="B4029">
        <v>1537600</v>
      </c>
      <c r="D4029">
        <v>4027</v>
      </c>
      <c r="E4029" s="72">
        <f t="shared" si="125"/>
        <v>70121573.407407403</v>
      </c>
      <c r="F4029" s="71">
        <f t="shared" si="124"/>
        <v>45.604561269125526</v>
      </c>
      <c r="H4029" s="38">
        <v>70121573</v>
      </c>
    </row>
    <row r="4030" spans="2:8">
      <c r="B4030">
        <v>1537600</v>
      </c>
      <c r="D4030">
        <v>4028</v>
      </c>
      <c r="E4030" s="72">
        <f t="shared" si="125"/>
        <v>70156440.851851851</v>
      </c>
      <c r="F4030" s="71">
        <f t="shared" si="124"/>
        <v>45.627237806875556</v>
      </c>
      <c r="H4030" s="38">
        <v>70156440</v>
      </c>
    </row>
    <row r="4031" spans="2:8">
      <c r="B4031">
        <v>1537600</v>
      </c>
      <c r="D4031">
        <v>4029</v>
      </c>
      <c r="E4031" s="72">
        <f t="shared" si="125"/>
        <v>70191316.962962955</v>
      </c>
      <c r="F4031" s="71">
        <f t="shared" si="124"/>
        <v>45.649919981115346</v>
      </c>
      <c r="H4031" s="38">
        <v>70191316</v>
      </c>
    </row>
    <row r="4032" spans="2:8">
      <c r="B4032">
        <v>1537600</v>
      </c>
      <c r="D4032">
        <v>4030</v>
      </c>
      <c r="E4032" s="72">
        <f t="shared" si="125"/>
        <v>70226201.740740731</v>
      </c>
      <c r="F4032" s="71">
        <f t="shared" si="124"/>
        <v>45.672607791844911</v>
      </c>
      <c r="H4032" s="38">
        <v>70226201</v>
      </c>
    </row>
    <row r="4033" spans="2:8">
      <c r="B4033">
        <v>1537600</v>
      </c>
      <c r="D4033">
        <v>4031</v>
      </c>
      <c r="E4033" s="72">
        <f t="shared" si="125"/>
        <v>70261095.185185179</v>
      </c>
      <c r="F4033" s="71">
        <f t="shared" si="124"/>
        <v>45.695301239064243</v>
      </c>
      <c r="H4033" s="38">
        <v>70261095</v>
      </c>
    </row>
    <row r="4034" spans="2:8">
      <c r="B4034">
        <v>1537600</v>
      </c>
      <c r="D4034">
        <v>4032</v>
      </c>
      <c r="E4034" s="72">
        <f t="shared" si="125"/>
        <v>70295997.296296299</v>
      </c>
      <c r="F4034" s="71">
        <f t="shared" si="124"/>
        <v>45.718000322773349</v>
      </c>
      <c r="H4034" s="38">
        <v>70295997</v>
      </c>
    </row>
    <row r="4035" spans="2:8">
      <c r="B4035">
        <v>1537600</v>
      </c>
      <c r="D4035">
        <v>4033</v>
      </c>
      <c r="E4035" s="72">
        <f t="shared" si="125"/>
        <v>70330908.074074075</v>
      </c>
      <c r="F4035" s="71">
        <f t="shared" ref="F4035:F4098" si="126">E4035/B4034</f>
        <v>45.740705042972216</v>
      </c>
      <c r="H4035" s="38">
        <v>70330908</v>
      </c>
    </row>
    <row r="4036" spans="2:8">
      <c r="B4036">
        <v>1537600</v>
      </c>
      <c r="D4036">
        <v>4034</v>
      </c>
      <c r="E4036" s="72">
        <f t="shared" ref="E4036:E4099" si="127">40+(D4035*D4035)+(E4035/1.3)</f>
        <v>70365827.518518507</v>
      </c>
      <c r="F4036" s="71">
        <f t="shared" si="126"/>
        <v>45.763415399660843</v>
      </c>
      <c r="H4036" s="38">
        <v>70365827</v>
      </c>
    </row>
    <row r="4037" spans="2:8">
      <c r="B4037">
        <v>1537600</v>
      </c>
      <c r="D4037">
        <v>4035</v>
      </c>
      <c r="E4037" s="72">
        <f t="shared" si="127"/>
        <v>70400755.629629612</v>
      </c>
      <c r="F4037" s="71">
        <f t="shared" si="126"/>
        <v>45.786131392839238</v>
      </c>
      <c r="H4037" s="38">
        <v>70400755</v>
      </c>
    </row>
    <row r="4038" spans="2:8">
      <c r="B4038">
        <v>1537600</v>
      </c>
      <c r="D4038">
        <v>4036</v>
      </c>
      <c r="E4038" s="72">
        <f t="shared" si="127"/>
        <v>70435692.407407403</v>
      </c>
      <c r="F4038" s="71">
        <f t="shared" si="126"/>
        <v>45.808853022507414</v>
      </c>
      <c r="H4038" s="38">
        <v>70435692</v>
      </c>
    </row>
    <row r="4039" spans="2:8">
      <c r="B4039">
        <v>1537600</v>
      </c>
      <c r="D4039">
        <v>4037</v>
      </c>
      <c r="E4039" s="72">
        <f t="shared" si="127"/>
        <v>70470637.851851851</v>
      </c>
      <c r="F4039" s="71">
        <f t="shared" si="126"/>
        <v>45.831580288665357</v>
      </c>
      <c r="H4039" s="38">
        <v>70470637</v>
      </c>
    </row>
    <row r="4040" spans="2:8">
      <c r="B4040">
        <v>1537600</v>
      </c>
      <c r="D4040">
        <v>4038</v>
      </c>
      <c r="E4040" s="72">
        <f t="shared" si="127"/>
        <v>70505591.962962955</v>
      </c>
      <c r="F4040" s="71">
        <f t="shared" si="126"/>
        <v>45.854313191313054</v>
      </c>
      <c r="H4040" s="38">
        <v>70505591</v>
      </c>
    </row>
    <row r="4041" spans="2:8">
      <c r="B4041">
        <v>1537600</v>
      </c>
      <c r="D4041">
        <v>4039</v>
      </c>
      <c r="E4041" s="72">
        <f t="shared" si="127"/>
        <v>70540554.740740731</v>
      </c>
      <c r="F4041" s="71">
        <f t="shared" si="126"/>
        <v>45.877051730450525</v>
      </c>
      <c r="H4041" s="38">
        <v>70540554</v>
      </c>
    </row>
    <row r="4042" spans="2:8">
      <c r="B4042">
        <v>1537600</v>
      </c>
      <c r="D4042">
        <v>4040</v>
      </c>
      <c r="E4042" s="72">
        <f t="shared" si="127"/>
        <v>70575526.185185179</v>
      </c>
      <c r="F4042" s="71">
        <f t="shared" si="126"/>
        <v>45.89979590607777</v>
      </c>
      <c r="H4042" s="38">
        <v>70575526</v>
      </c>
    </row>
    <row r="4043" spans="2:8">
      <c r="B4043">
        <v>1537600</v>
      </c>
      <c r="D4043">
        <v>4041</v>
      </c>
      <c r="E4043" s="72">
        <f t="shared" si="127"/>
        <v>70610506.296296299</v>
      </c>
      <c r="F4043" s="71">
        <f t="shared" si="126"/>
        <v>45.922545718194783</v>
      </c>
      <c r="H4043" s="38">
        <v>70610506</v>
      </c>
    </row>
    <row r="4044" spans="2:8">
      <c r="B4044">
        <v>1537600</v>
      </c>
      <c r="D4044">
        <v>4042</v>
      </c>
      <c r="E4044" s="72">
        <f t="shared" si="127"/>
        <v>70645495.074074075</v>
      </c>
      <c r="F4044" s="71">
        <f t="shared" si="126"/>
        <v>45.945301166801556</v>
      </c>
      <c r="H4044" s="38">
        <v>70645495</v>
      </c>
    </row>
    <row r="4045" spans="2:8">
      <c r="B4045">
        <v>1537600</v>
      </c>
      <c r="D4045">
        <v>4043</v>
      </c>
      <c r="E4045" s="72">
        <f t="shared" si="127"/>
        <v>70680492.518518507</v>
      </c>
      <c r="F4045" s="71">
        <f t="shared" si="126"/>
        <v>45.96806225189809</v>
      </c>
      <c r="H4045" s="38">
        <v>70680492</v>
      </c>
    </row>
    <row r="4046" spans="2:8">
      <c r="B4046">
        <v>1537600</v>
      </c>
      <c r="D4046">
        <v>4044</v>
      </c>
      <c r="E4046" s="72">
        <f t="shared" si="127"/>
        <v>70715498.629629612</v>
      </c>
      <c r="F4046" s="71">
        <f t="shared" si="126"/>
        <v>45.990828973484398</v>
      </c>
      <c r="H4046" s="38">
        <v>70715498</v>
      </c>
    </row>
    <row r="4047" spans="2:8">
      <c r="B4047">
        <v>1537600</v>
      </c>
      <c r="D4047">
        <v>4045</v>
      </c>
      <c r="E4047" s="72">
        <f t="shared" si="127"/>
        <v>70750513.407407403</v>
      </c>
      <c r="F4047" s="71">
        <f t="shared" si="126"/>
        <v>46.013601331560487</v>
      </c>
      <c r="H4047" s="38">
        <v>70750513</v>
      </c>
    </row>
    <row r="4048" spans="2:8">
      <c r="B4048">
        <v>1537600</v>
      </c>
      <c r="D4048">
        <v>4046</v>
      </c>
      <c r="E4048" s="72">
        <f t="shared" si="127"/>
        <v>70785536.851851851</v>
      </c>
      <c r="F4048" s="71">
        <f t="shared" si="126"/>
        <v>46.036379326126337</v>
      </c>
      <c r="H4048" s="38">
        <v>70785536</v>
      </c>
    </row>
    <row r="4049" spans="2:8">
      <c r="B4049">
        <v>1537600</v>
      </c>
      <c r="D4049">
        <v>4047</v>
      </c>
      <c r="E4049" s="72">
        <f t="shared" si="127"/>
        <v>70820568.962962955</v>
      </c>
      <c r="F4049" s="71">
        <f t="shared" si="126"/>
        <v>46.05916295718194</v>
      </c>
      <c r="H4049" s="38">
        <v>70820568</v>
      </c>
    </row>
    <row r="4050" spans="2:8">
      <c r="B4050">
        <v>1537600</v>
      </c>
      <c r="D4050">
        <v>4048</v>
      </c>
      <c r="E4050" s="72">
        <f t="shared" si="127"/>
        <v>70855609.740740731</v>
      </c>
      <c r="F4050" s="71">
        <f t="shared" si="126"/>
        <v>46.081952224727324</v>
      </c>
      <c r="H4050" s="38">
        <v>70855609</v>
      </c>
    </row>
    <row r="4051" spans="2:8">
      <c r="B4051">
        <v>1537600</v>
      </c>
      <c r="D4051">
        <v>4049</v>
      </c>
      <c r="E4051" s="72">
        <f t="shared" si="127"/>
        <v>70890659.185185179</v>
      </c>
      <c r="F4051" s="71">
        <f t="shared" si="126"/>
        <v>46.104747128762476</v>
      </c>
      <c r="H4051" s="38">
        <v>70890659</v>
      </c>
    </row>
    <row r="4052" spans="2:8">
      <c r="B4052">
        <v>1537600</v>
      </c>
      <c r="D4052">
        <v>4050</v>
      </c>
      <c r="E4052" s="72">
        <f t="shared" si="127"/>
        <v>70925717.296296299</v>
      </c>
      <c r="F4052" s="71">
        <f t="shared" si="126"/>
        <v>46.127547669287395</v>
      </c>
      <c r="H4052" s="38">
        <v>70925717</v>
      </c>
    </row>
    <row r="4053" spans="2:8">
      <c r="B4053">
        <v>1537600</v>
      </c>
      <c r="D4053">
        <v>4051</v>
      </c>
      <c r="E4053" s="72">
        <f t="shared" si="127"/>
        <v>70960784.074074075</v>
      </c>
      <c r="F4053" s="71">
        <f t="shared" si="126"/>
        <v>46.150353846302075</v>
      </c>
      <c r="H4053" s="38">
        <v>70960784</v>
      </c>
    </row>
    <row r="4054" spans="2:8">
      <c r="B4054">
        <v>1537600</v>
      </c>
      <c r="D4054">
        <v>4052</v>
      </c>
      <c r="E4054" s="72">
        <f t="shared" si="127"/>
        <v>70995859.518518507</v>
      </c>
      <c r="F4054" s="71">
        <f t="shared" si="126"/>
        <v>46.173165659806521</v>
      </c>
      <c r="H4054" s="38">
        <v>70995859</v>
      </c>
    </row>
    <row r="4055" spans="2:8">
      <c r="B4055">
        <v>1537600</v>
      </c>
      <c r="D4055">
        <v>4053</v>
      </c>
      <c r="E4055" s="72">
        <f t="shared" si="127"/>
        <v>71030943.629629612</v>
      </c>
      <c r="F4055" s="71">
        <f t="shared" si="126"/>
        <v>46.195983109800736</v>
      </c>
      <c r="H4055" s="38">
        <v>71030943</v>
      </c>
    </row>
    <row r="4056" spans="2:8">
      <c r="B4056">
        <v>1537600</v>
      </c>
      <c r="D4056">
        <v>4054</v>
      </c>
      <c r="E4056" s="72">
        <f t="shared" si="127"/>
        <v>71066036.407407403</v>
      </c>
      <c r="F4056" s="71">
        <f t="shared" si="126"/>
        <v>46.218806196284731</v>
      </c>
      <c r="H4056" s="38">
        <v>71066036</v>
      </c>
    </row>
    <row r="4057" spans="2:8">
      <c r="B4057">
        <v>1537600</v>
      </c>
      <c r="D4057">
        <v>4055</v>
      </c>
      <c r="E4057" s="72">
        <f t="shared" si="127"/>
        <v>71101137.851851851</v>
      </c>
      <c r="F4057" s="71">
        <f t="shared" si="126"/>
        <v>46.241634919258487</v>
      </c>
      <c r="H4057" s="38">
        <v>71101137</v>
      </c>
    </row>
    <row r="4058" spans="2:8">
      <c r="B4058">
        <v>1537600</v>
      </c>
      <c r="D4058">
        <v>4056</v>
      </c>
      <c r="E4058" s="72">
        <f t="shared" si="127"/>
        <v>71136247.962962955</v>
      </c>
      <c r="F4058" s="71">
        <f t="shared" si="126"/>
        <v>46.264469278722004</v>
      </c>
      <c r="H4058" s="38">
        <v>71136247</v>
      </c>
    </row>
    <row r="4059" spans="2:8">
      <c r="B4059">
        <v>1537600</v>
      </c>
      <c r="D4059">
        <v>4057</v>
      </c>
      <c r="E4059" s="72">
        <f t="shared" si="127"/>
        <v>71171366.740740731</v>
      </c>
      <c r="F4059" s="71">
        <f t="shared" si="126"/>
        <v>46.287309274675295</v>
      </c>
      <c r="H4059" s="38">
        <v>71171366</v>
      </c>
    </row>
    <row r="4060" spans="2:8">
      <c r="B4060">
        <v>1537600</v>
      </c>
      <c r="D4060">
        <v>4058</v>
      </c>
      <c r="E4060" s="72">
        <f t="shared" si="127"/>
        <v>71206494.185185179</v>
      </c>
      <c r="F4060" s="71">
        <f t="shared" si="126"/>
        <v>46.310154907118353</v>
      </c>
      <c r="H4060" s="38">
        <v>71206494</v>
      </c>
    </row>
    <row r="4061" spans="2:8">
      <c r="B4061">
        <v>1537600</v>
      </c>
      <c r="D4061">
        <v>4059</v>
      </c>
      <c r="E4061" s="72">
        <f t="shared" si="127"/>
        <v>71241630.296296299</v>
      </c>
      <c r="F4061" s="71">
        <f t="shared" si="126"/>
        <v>46.333006176051185</v>
      </c>
      <c r="H4061" s="38">
        <v>71241630</v>
      </c>
    </row>
    <row r="4062" spans="2:8">
      <c r="B4062">
        <v>1537600</v>
      </c>
      <c r="D4062">
        <v>4060</v>
      </c>
      <c r="E4062" s="72">
        <f t="shared" si="127"/>
        <v>71276775.074074075</v>
      </c>
      <c r="F4062" s="71">
        <f t="shared" si="126"/>
        <v>46.355863081473771</v>
      </c>
      <c r="G4062" s="67"/>
      <c r="H4062" s="38">
        <v>71276775</v>
      </c>
    </row>
    <row r="4063" spans="2:8">
      <c r="B4063">
        <v>1537600</v>
      </c>
      <c r="D4063">
        <v>4061</v>
      </c>
      <c r="E4063" s="72">
        <f t="shared" si="127"/>
        <v>71311928.518518507</v>
      </c>
      <c r="F4063" s="71">
        <f t="shared" si="126"/>
        <v>46.378725623386124</v>
      </c>
      <c r="H4063" s="38">
        <v>71311928</v>
      </c>
    </row>
    <row r="4064" spans="2:8">
      <c r="B4064">
        <v>1537600</v>
      </c>
      <c r="D4064">
        <v>4062</v>
      </c>
      <c r="E4064" s="72">
        <f t="shared" si="127"/>
        <v>71347090.629629612</v>
      </c>
      <c r="F4064" s="71">
        <f t="shared" si="126"/>
        <v>46.401593801788252</v>
      </c>
      <c r="H4064" s="38">
        <v>71347090</v>
      </c>
    </row>
    <row r="4065" spans="2:8">
      <c r="B4065">
        <v>1537600</v>
      </c>
      <c r="D4065">
        <v>4063</v>
      </c>
      <c r="E4065" s="72">
        <f t="shared" si="127"/>
        <v>71382261.407407403</v>
      </c>
      <c r="F4065" s="71">
        <f t="shared" si="126"/>
        <v>46.424467616680154</v>
      </c>
      <c r="H4065" s="38">
        <v>71382261</v>
      </c>
    </row>
    <row r="4066" spans="2:8">
      <c r="B4066">
        <v>1537600</v>
      </c>
      <c r="D4066">
        <v>4064</v>
      </c>
      <c r="E4066" s="72">
        <f t="shared" si="127"/>
        <v>71417440.851851851</v>
      </c>
      <c r="F4066" s="71">
        <f t="shared" si="126"/>
        <v>46.447347068061816</v>
      </c>
      <c r="H4066" s="38">
        <v>71417440</v>
      </c>
    </row>
    <row r="4067" spans="2:8">
      <c r="B4067">
        <v>1537600</v>
      </c>
      <c r="D4067">
        <v>4065</v>
      </c>
      <c r="E4067" s="72">
        <f t="shared" si="127"/>
        <v>71452628.962962955</v>
      </c>
      <c r="F4067" s="71">
        <f t="shared" si="126"/>
        <v>46.470232155933246</v>
      </c>
      <c r="H4067" s="38">
        <v>71452628</v>
      </c>
    </row>
    <row r="4068" spans="2:8">
      <c r="B4068">
        <v>1537600</v>
      </c>
      <c r="D4068">
        <v>4066</v>
      </c>
      <c r="E4068" s="72">
        <f t="shared" si="127"/>
        <v>71487825.740740731</v>
      </c>
      <c r="F4068" s="71">
        <f t="shared" si="126"/>
        <v>46.493122880294443</v>
      </c>
      <c r="H4068" s="38">
        <v>71487825</v>
      </c>
    </row>
    <row r="4069" spans="2:8">
      <c r="B4069">
        <v>1537600</v>
      </c>
      <c r="D4069">
        <v>4067</v>
      </c>
      <c r="E4069" s="72">
        <f t="shared" si="127"/>
        <v>71523031.185185179</v>
      </c>
      <c r="F4069" s="71">
        <f t="shared" si="126"/>
        <v>46.516019241145408</v>
      </c>
      <c r="H4069" s="38">
        <v>71523031</v>
      </c>
    </row>
    <row r="4070" spans="2:8">
      <c r="B4070">
        <v>1537600</v>
      </c>
      <c r="D4070">
        <v>4068</v>
      </c>
      <c r="E4070" s="72">
        <f t="shared" si="127"/>
        <v>71558245.296296299</v>
      </c>
      <c r="F4070" s="71">
        <f t="shared" si="126"/>
        <v>46.538921238486147</v>
      </c>
      <c r="H4070" s="38">
        <v>71558245</v>
      </c>
    </row>
    <row r="4071" spans="2:8">
      <c r="B4071">
        <v>1537600</v>
      </c>
      <c r="D4071">
        <v>4069</v>
      </c>
      <c r="E4071" s="72">
        <f t="shared" si="127"/>
        <v>71593468.074074075</v>
      </c>
      <c r="F4071" s="71">
        <f t="shared" si="126"/>
        <v>46.561828872316646</v>
      </c>
      <c r="H4071" s="38">
        <v>71593468</v>
      </c>
    </row>
    <row r="4072" spans="2:8">
      <c r="B4072">
        <v>1537600</v>
      </c>
      <c r="D4072">
        <v>4070</v>
      </c>
      <c r="E4072" s="72">
        <f t="shared" si="127"/>
        <v>71628699.518518507</v>
      </c>
      <c r="F4072" s="71">
        <f t="shared" si="126"/>
        <v>46.584742142636905</v>
      </c>
      <c r="H4072" s="38">
        <v>71628699</v>
      </c>
    </row>
    <row r="4073" spans="2:8">
      <c r="B4073">
        <v>1537600</v>
      </c>
      <c r="D4073">
        <v>4071</v>
      </c>
      <c r="E4073" s="72">
        <f t="shared" si="127"/>
        <v>71663939.629629612</v>
      </c>
      <c r="F4073" s="71">
        <f t="shared" si="126"/>
        <v>46.607661049446939</v>
      </c>
      <c r="H4073" s="38">
        <v>71663939</v>
      </c>
    </row>
    <row r="4074" spans="2:8">
      <c r="B4074">
        <v>1537600</v>
      </c>
      <c r="D4074">
        <v>4072</v>
      </c>
      <c r="E4074" s="72">
        <f t="shared" si="127"/>
        <v>71699188.407407403</v>
      </c>
      <c r="F4074" s="71">
        <f t="shared" si="126"/>
        <v>46.630585592746748</v>
      </c>
      <c r="H4074" s="38">
        <v>71699188</v>
      </c>
    </row>
    <row r="4075" spans="2:8">
      <c r="B4075">
        <v>1537600</v>
      </c>
      <c r="D4075">
        <v>4073</v>
      </c>
      <c r="E4075" s="72">
        <f t="shared" si="127"/>
        <v>71734445.851851851</v>
      </c>
      <c r="F4075" s="71">
        <f t="shared" si="126"/>
        <v>46.653515772536323</v>
      </c>
      <c r="H4075" s="38">
        <v>71734445</v>
      </c>
    </row>
    <row r="4076" spans="2:8">
      <c r="B4076">
        <v>1537600</v>
      </c>
      <c r="D4076">
        <v>4074</v>
      </c>
      <c r="E4076" s="72">
        <f t="shared" si="127"/>
        <v>71769711.962962955</v>
      </c>
      <c r="F4076" s="71">
        <f t="shared" si="126"/>
        <v>46.676451588815659</v>
      </c>
      <c r="H4076" s="38">
        <v>71769711</v>
      </c>
    </row>
    <row r="4077" spans="2:8">
      <c r="B4077">
        <v>1537600</v>
      </c>
      <c r="D4077">
        <v>4075</v>
      </c>
      <c r="E4077" s="72">
        <f t="shared" si="127"/>
        <v>71804986.740740731</v>
      </c>
      <c r="F4077" s="71">
        <f t="shared" si="126"/>
        <v>46.699393041584763</v>
      </c>
      <c r="H4077" s="38">
        <v>71804986</v>
      </c>
    </row>
    <row r="4078" spans="2:8">
      <c r="B4078">
        <v>1537600</v>
      </c>
      <c r="D4078">
        <v>4076</v>
      </c>
      <c r="E4078" s="72">
        <f t="shared" si="127"/>
        <v>71840270.185185179</v>
      </c>
      <c r="F4078" s="71">
        <f t="shared" si="126"/>
        <v>46.722340130843641</v>
      </c>
      <c r="H4078" s="38">
        <v>71840270</v>
      </c>
    </row>
    <row r="4079" spans="2:8">
      <c r="B4079">
        <v>1537600</v>
      </c>
      <c r="D4079">
        <v>4077</v>
      </c>
      <c r="E4079" s="72">
        <f t="shared" si="127"/>
        <v>71875562.296296299</v>
      </c>
      <c r="F4079" s="71">
        <f t="shared" si="126"/>
        <v>46.745292856592286</v>
      </c>
      <c r="H4079" s="38">
        <v>71875562</v>
      </c>
    </row>
    <row r="4080" spans="2:8">
      <c r="B4080">
        <v>1537600</v>
      </c>
      <c r="D4080">
        <v>4078</v>
      </c>
      <c r="E4080" s="72">
        <f t="shared" si="127"/>
        <v>71910863.074074075</v>
      </c>
      <c r="F4080" s="71">
        <f t="shared" si="126"/>
        <v>46.768251218830692</v>
      </c>
      <c r="H4080" s="38">
        <v>71910863</v>
      </c>
    </row>
    <row r="4081" spans="2:8">
      <c r="B4081">
        <v>1537600</v>
      </c>
      <c r="D4081">
        <v>4079</v>
      </c>
      <c r="E4081" s="72">
        <f t="shared" si="127"/>
        <v>71946172.518518507</v>
      </c>
      <c r="F4081" s="71">
        <f t="shared" si="126"/>
        <v>46.791215217558864</v>
      </c>
      <c r="H4081" s="38">
        <v>71946172</v>
      </c>
    </row>
    <row r="4082" spans="2:8">
      <c r="B4082">
        <v>1537600</v>
      </c>
      <c r="D4082">
        <v>4080</v>
      </c>
      <c r="E4082" s="72">
        <f t="shared" si="127"/>
        <v>71981490.629629612</v>
      </c>
      <c r="F4082" s="71">
        <f t="shared" si="126"/>
        <v>46.814184852776805</v>
      </c>
      <c r="H4082" s="38">
        <v>71981490</v>
      </c>
    </row>
    <row r="4083" spans="2:8">
      <c r="B4083">
        <v>1537600</v>
      </c>
      <c r="D4083">
        <v>4081</v>
      </c>
      <c r="E4083" s="72">
        <f t="shared" si="127"/>
        <v>72016817.407407403</v>
      </c>
      <c r="F4083" s="71">
        <f t="shared" si="126"/>
        <v>46.837160124484527</v>
      </c>
      <c r="H4083" s="38">
        <v>72016817</v>
      </c>
    </row>
    <row r="4084" spans="2:8">
      <c r="B4084">
        <v>1537600</v>
      </c>
      <c r="D4084">
        <v>4082</v>
      </c>
      <c r="E4084" s="72">
        <f t="shared" si="127"/>
        <v>72052152.851851851</v>
      </c>
      <c r="F4084" s="71">
        <f t="shared" si="126"/>
        <v>46.860141032682002</v>
      </c>
      <c r="H4084" s="38">
        <v>72052152</v>
      </c>
    </row>
    <row r="4085" spans="2:8">
      <c r="B4085">
        <v>1537600</v>
      </c>
      <c r="D4085">
        <v>4083</v>
      </c>
      <c r="E4085" s="72">
        <f t="shared" si="127"/>
        <v>72087496.962962955</v>
      </c>
      <c r="F4085" s="71">
        <f t="shared" si="126"/>
        <v>46.883127577369251</v>
      </c>
      <c r="H4085" s="38">
        <v>72087496</v>
      </c>
    </row>
    <row r="4086" spans="2:8">
      <c r="B4086">
        <v>1537600</v>
      </c>
      <c r="D4086">
        <v>4084</v>
      </c>
      <c r="E4086" s="72">
        <f t="shared" si="127"/>
        <v>72122849.740740731</v>
      </c>
      <c r="F4086" s="71">
        <f t="shared" si="126"/>
        <v>46.906119758546261</v>
      </c>
      <c r="H4086" s="38">
        <v>72122849</v>
      </c>
    </row>
    <row r="4087" spans="2:8">
      <c r="B4087">
        <v>1537600</v>
      </c>
      <c r="D4087">
        <v>4085</v>
      </c>
      <c r="E4087" s="72">
        <f t="shared" si="127"/>
        <v>72158211.185185179</v>
      </c>
      <c r="F4087" s="71">
        <f t="shared" si="126"/>
        <v>46.929117576213045</v>
      </c>
      <c r="H4087" s="38">
        <v>72158211</v>
      </c>
    </row>
    <row r="4088" spans="2:8">
      <c r="B4088">
        <v>1537600</v>
      </c>
      <c r="D4088">
        <v>4086</v>
      </c>
      <c r="E4088" s="72">
        <f t="shared" si="127"/>
        <v>72193581.296296299</v>
      </c>
      <c r="F4088" s="71">
        <f t="shared" si="126"/>
        <v>46.952121030369604</v>
      </c>
      <c r="H4088" s="38">
        <v>72193581</v>
      </c>
    </row>
    <row r="4089" spans="2:8">
      <c r="B4089">
        <v>1537600</v>
      </c>
      <c r="D4089">
        <v>4087</v>
      </c>
      <c r="E4089" s="72">
        <f t="shared" si="127"/>
        <v>72228960.074074075</v>
      </c>
      <c r="F4089" s="71">
        <f t="shared" si="126"/>
        <v>46.975130121015916</v>
      </c>
      <c r="H4089" s="38">
        <v>72228960</v>
      </c>
    </row>
    <row r="4090" spans="2:8">
      <c r="B4090">
        <v>1537600</v>
      </c>
      <c r="D4090">
        <v>4088</v>
      </c>
      <c r="E4090" s="72">
        <f t="shared" si="127"/>
        <v>72264347.518518507</v>
      </c>
      <c r="F4090" s="71">
        <f t="shared" si="126"/>
        <v>46.998144848151995</v>
      </c>
      <c r="H4090" s="38">
        <v>72264347</v>
      </c>
    </row>
    <row r="4091" spans="2:8">
      <c r="B4091">
        <v>1537600</v>
      </c>
      <c r="D4091">
        <v>4089</v>
      </c>
      <c r="E4091" s="72">
        <f t="shared" si="127"/>
        <v>72299743.629629612</v>
      </c>
      <c r="F4091" s="71">
        <f t="shared" si="126"/>
        <v>47.021165211777841</v>
      </c>
      <c r="H4091" s="38">
        <v>72299743</v>
      </c>
    </row>
    <row r="4092" spans="2:8">
      <c r="B4092">
        <v>1537600</v>
      </c>
      <c r="D4092">
        <v>4090</v>
      </c>
      <c r="E4092" s="72">
        <f t="shared" si="127"/>
        <v>72335148.407407403</v>
      </c>
      <c r="F4092" s="71">
        <f t="shared" si="126"/>
        <v>47.04419121189347</v>
      </c>
      <c r="H4092" s="38">
        <v>72335148</v>
      </c>
    </row>
    <row r="4093" spans="2:8">
      <c r="B4093">
        <v>1537600</v>
      </c>
      <c r="D4093">
        <v>4091</v>
      </c>
      <c r="E4093" s="72">
        <f t="shared" si="127"/>
        <v>72370561.851851851</v>
      </c>
      <c r="F4093" s="71">
        <f t="shared" si="126"/>
        <v>47.067222848498865</v>
      </c>
      <c r="H4093" s="38">
        <v>72370561</v>
      </c>
    </row>
    <row r="4094" spans="2:8">
      <c r="B4094">
        <v>1537600</v>
      </c>
      <c r="D4094">
        <v>4092</v>
      </c>
      <c r="E4094" s="72">
        <f t="shared" si="127"/>
        <v>72405983.962962955</v>
      </c>
      <c r="F4094" s="71">
        <f t="shared" si="126"/>
        <v>47.090260121594014</v>
      </c>
      <c r="H4094" s="38">
        <v>72405983</v>
      </c>
    </row>
    <row r="4095" spans="2:8">
      <c r="B4095">
        <v>1537600</v>
      </c>
      <c r="D4095">
        <v>4093</v>
      </c>
      <c r="E4095" s="72">
        <f t="shared" si="127"/>
        <v>72441414.740740731</v>
      </c>
      <c r="F4095" s="71">
        <f t="shared" si="126"/>
        <v>47.113303031178937</v>
      </c>
      <c r="H4095" s="38">
        <v>72441414</v>
      </c>
    </row>
    <row r="4096" spans="2:8">
      <c r="B4096">
        <v>1537600</v>
      </c>
      <c r="D4096">
        <v>4094</v>
      </c>
      <c r="E4096" s="72">
        <f t="shared" si="127"/>
        <v>72476854.185185179</v>
      </c>
      <c r="F4096" s="71">
        <f t="shared" si="126"/>
        <v>47.136351577253627</v>
      </c>
      <c r="H4096" s="38">
        <v>72476854</v>
      </c>
    </row>
    <row r="4097" spans="2:8">
      <c r="B4097">
        <v>1537600</v>
      </c>
      <c r="D4097">
        <v>4095</v>
      </c>
      <c r="E4097" s="72">
        <f t="shared" si="127"/>
        <v>72512302.296296299</v>
      </c>
      <c r="F4097" s="71">
        <f t="shared" si="126"/>
        <v>47.159405759818092</v>
      </c>
      <c r="H4097" s="38">
        <v>72512302</v>
      </c>
    </row>
    <row r="4098" spans="2:8">
      <c r="B4098">
        <v>1537600</v>
      </c>
      <c r="D4098">
        <v>4096</v>
      </c>
      <c r="E4098" s="72">
        <f t="shared" si="127"/>
        <v>72547759.074074075</v>
      </c>
      <c r="F4098" s="71">
        <f t="shared" si="126"/>
        <v>47.182465578872318</v>
      </c>
      <c r="H4098" s="38">
        <v>72547759</v>
      </c>
    </row>
    <row r="4099" spans="2:8">
      <c r="B4099">
        <v>1537600</v>
      </c>
      <c r="D4099">
        <v>4097</v>
      </c>
      <c r="E4099" s="72">
        <f t="shared" si="127"/>
        <v>72583224.518518507</v>
      </c>
      <c r="F4099" s="71">
        <f t="shared" ref="F4099:F4162" si="128">E4099/B4098</f>
        <v>47.205531034416303</v>
      </c>
      <c r="H4099" s="38">
        <v>72583224</v>
      </c>
    </row>
    <row r="4100" spans="2:8">
      <c r="B4100">
        <v>1537600</v>
      </c>
      <c r="D4100">
        <v>4098</v>
      </c>
      <c r="E4100" s="72">
        <f t="shared" ref="E4100:E4163" si="129">40+(D4099*D4099)+(E4099/1.3)</f>
        <v>72618698.629629612</v>
      </c>
      <c r="F4100" s="71">
        <f t="shared" si="128"/>
        <v>47.228602126450063</v>
      </c>
      <c r="H4100" s="38">
        <v>72618698</v>
      </c>
    </row>
    <row r="4101" spans="2:8">
      <c r="B4101">
        <v>1537600</v>
      </c>
      <c r="D4101">
        <v>4099</v>
      </c>
      <c r="E4101" s="72">
        <f t="shared" si="129"/>
        <v>72654181.407407403</v>
      </c>
      <c r="F4101" s="71">
        <f t="shared" si="128"/>
        <v>47.251678854973598</v>
      </c>
      <c r="H4101" s="38">
        <v>72654181</v>
      </c>
    </row>
    <row r="4102" spans="2:8">
      <c r="B4102">
        <v>1537600</v>
      </c>
      <c r="D4102">
        <v>4100</v>
      </c>
      <c r="E4102" s="72">
        <f t="shared" si="129"/>
        <v>72689672.851851851</v>
      </c>
      <c r="F4102" s="71">
        <f t="shared" si="128"/>
        <v>47.274761219986893</v>
      </c>
      <c r="G4102" s="67"/>
      <c r="H4102" s="38">
        <v>72689672</v>
      </c>
    </row>
    <row r="4103" spans="2:8">
      <c r="B4103">
        <v>1537600</v>
      </c>
      <c r="D4103">
        <v>4101</v>
      </c>
      <c r="E4103" s="72">
        <f t="shared" si="129"/>
        <v>72725172.962962955</v>
      </c>
      <c r="F4103" s="71">
        <f t="shared" si="128"/>
        <v>47.297849221489955</v>
      </c>
      <c r="H4103" s="38">
        <v>72725172</v>
      </c>
    </row>
    <row r="4104" spans="2:8">
      <c r="B4104">
        <v>1537600</v>
      </c>
      <c r="D4104">
        <v>4102</v>
      </c>
      <c r="E4104" s="72">
        <f t="shared" si="129"/>
        <v>72760681.740740731</v>
      </c>
      <c r="F4104" s="71">
        <f t="shared" si="128"/>
        <v>47.320942859482784</v>
      </c>
      <c r="H4104" s="38">
        <v>72760681</v>
      </c>
    </row>
    <row r="4105" spans="2:8">
      <c r="B4105">
        <v>1537600</v>
      </c>
      <c r="D4105">
        <v>4103</v>
      </c>
      <c r="E4105" s="72">
        <f t="shared" si="129"/>
        <v>72796199.185185179</v>
      </c>
      <c r="F4105" s="71">
        <f t="shared" si="128"/>
        <v>47.344042133965388</v>
      </c>
      <c r="H4105" s="38">
        <v>72796199</v>
      </c>
    </row>
    <row r="4106" spans="2:8">
      <c r="B4106">
        <v>1537600</v>
      </c>
      <c r="D4106">
        <v>4104</v>
      </c>
      <c r="E4106" s="72">
        <f t="shared" si="129"/>
        <v>72831725.296296299</v>
      </c>
      <c r="F4106" s="71">
        <f t="shared" si="128"/>
        <v>47.367147044937759</v>
      </c>
      <c r="H4106" s="38">
        <v>72831725</v>
      </c>
    </row>
    <row r="4107" spans="2:8">
      <c r="B4107">
        <v>1537600</v>
      </c>
      <c r="D4107">
        <v>4105</v>
      </c>
      <c r="E4107" s="72">
        <f t="shared" si="129"/>
        <v>72867260.074074075</v>
      </c>
      <c r="F4107" s="71">
        <f t="shared" si="128"/>
        <v>47.390257592399891</v>
      </c>
      <c r="H4107" s="38">
        <v>72867260</v>
      </c>
    </row>
    <row r="4108" spans="2:8">
      <c r="B4108">
        <v>1537600</v>
      </c>
      <c r="D4108">
        <v>4106</v>
      </c>
      <c r="E4108" s="72">
        <f t="shared" si="129"/>
        <v>72902803.518518507</v>
      </c>
      <c r="F4108" s="71">
        <f t="shared" si="128"/>
        <v>47.41337377635179</v>
      </c>
      <c r="H4108" s="38">
        <v>72902803</v>
      </c>
    </row>
    <row r="4109" spans="2:8">
      <c r="B4109">
        <v>1537600</v>
      </c>
      <c r="D4109">
        <v>4107</v>
      </c>
      <c r="E4109" s="72">
        <f t="shared" si="129"/>
        <v>72938355.629629612</v>
      </c>
      <c r="F4109" s="71">
        <f t="shared" si="128"/>
        <v>47.436495596793449</v>
      </c>
      <c r="H4109" s="38">
        <v>72938355</v>
      </c>
    </row>
    <row r="4110" spans="2:8">
      <c r="B4110">
        <v>1537600</v>
      </c>
      <c r="D4110">
        <v>4108</v>
      </c>
      <c r="E4110" s="72">
        <f t="shared" si="129"/>
        <v>72973916.407407403</v>
      </c>
      <c r="F4110" s="71">
        <f t="shared" si="128"/>
        <v>47.459623053724897</v>
      </c>
      <c r="H4110" s="38">
        <v>72973916</v>
      </c>
    </row>
    <row r="4111" spans="2:8">
      <c r="B4111">
        <v>1537600</v>
      </c>
      <c r="D4111">
        <v>4109</v>
      </c>
      <c r="E4111" s="72">
        <f t="shared" si="129"/>
        <v>73009485.851851851</v>
      </c>
      <c r="F4111" s="71">
        <f t="shared" si="128"/>
        <v>47.482756147146105</v>
      </c>
      <c r="H4111" s="38">
        <v>73009485</v>
      </c>
    </row>
    <row r="4112" spans="2:8">
      <c r="B4112">
        <v>1537600</v>
      </c>
      <c r="D4112">
        <v>4110</v>
      </c>
      <c r="E4112" s="72">
        <f t="shared" si="129"/>
        <v>73045063.962962955</v>
      </c>
      <c r="F4112" s="71">
        <f t="shared" si="128"/>
        <v>47.505894877057074</v>
      </c>
      <c r="H4112" s="38">
        <v>73045063</v>
      </c>
    </row>
    <row r="4113" spans="2:8">
      <c r="B4113">
        <v>1537600</v>
      </c>
      <c r="D4113">
        <v>4111</v>
      </c>
      <c r="E4113" s="72">
        <f t="shared" si="129"/>
        <v>73080650.740740731</v>
      </c>
      <c r="F4113" s="71">
        <f t="shared" si="128"/>
        <v>47.52903924345781</v>
      </c>
      <c r="H4113" s="38">
        <v>73080650</v>
      </c>
    </row>
    <row r="4114" spans="2:8">
      <c r="B4114">
        <v>1537600</v>
      </c>
      <c r="D4114">
        <v>4112</v>
      </c>
      <c r="E4114" s="72">
        <f t="shared" si="129"/>
        <v>73116246.185185179</v>
      </c>
      <c r="F4114" s="71">
        <f t="shared" si="128"/>
        <v>47.55218924634832</v>
      </c>
      <c r="H4114" s="38">
        <v>73116246</v>
      </c>
    </row>
    <row r="4115" spans="2:8">
      <c r="B4115">
        <v>1537600</v>
      </c>
      <c r="D4115">
        <v>4113</v>
      </c>
      <c r="E4115" s="72">
        <f t="shared" si="129"/>
        <v>73151850.296296299</v>
      </c>
      <c r="F4115" s="71">
        <f t="shared" si="128"/>
        <v>47.575344885728605</v>
      </c>
      <c r="H4115" s="38">
        <v>73151850</v>
      </c>
    </row>
    <row r="4116" spans="2:8">
      <c r="B4116">
        <v>1537600</v>
      </c>
      <c r="D4116">
        <v>4114</v>
      </c>
      <c r="E4116" s="72">
        <f t="shared" si="129"/>
        <v>73187463.074074075</v>
      </c>
      <c r="F4116" s="71">
        <f t="shared" si="128"/>
        <v>47.598506161598642</v>
      </c>
      <c r="H4116" s="38">
        <v>73187463</v>
      </c>
    </row>
    <row r="4117" spans="2:8">
      <c r="B4117">
        <v>1537600</v>
      </c>
      <c r="D4117">
        <v>4115</v>
      </c>
      <c r="E4117" s="72">
        <f t="shared" si="129"/>
        <v>73223084.518518507</v>
      </c>
      <c r="F4117" s="71">
        <f t="shared" si="128"/>
        <v>47.621673073958448</v>
      </c>
      <c r="H4117" s="38">
        <v>73223084</v>
      </c>
    </row>
    <row r="4118" spans="2:8">
      <c r="B4118">
        <v>1537600</v>
      </c>
      <c r="D4118">
        <v>4116</v>
      </c>
      <c r="E4118" s="72">
        <f t="shared" si="129"/>
        <v>73258714.629629612</v>
      </c>
      <c r="F4118" s="71">
        <f t="shared" si="128"/>
        <v>47.64484562280802</v>
      </c>
      <c r="H4118" s="38">
        <v>73258714</v>
      </c>
    </row>
    <row r="4119" spans="2:8">
      <c r="B4119">
        <v>1537600</v>
      </c>
      <c r="D4119">
        <v>4117</v>
      </c>
      <c r="E4119" s="72">
        <f t="shared" si="129"/>
        <v>73294353.407407403</v>
      </c>
      <c r="F4119" s="71">
        <f t="shared" si="128"/>
        <v>47.668023808147375</v>
      </c>
      <c r="H4119" s="38">
        <v>73294353</v>
      </c>
    </row>
    <row r="4120" spans="2:8">
      <c r="B4120">
        <v>1537600</v>
      </c>
      <c r="D4120">
        <v>4118</v>
      </c>
      <c r="E4120" s="72">
        <f t="shared" si="129"/>
        <v>73330000.851851851</v>
      </c>
      <c r="F4120" s="71">
        <f t="shared" si="128"/>
        <v>47.691207629976489</v>
      </c>
      <c r="H4120" s="38">
        <v>73330000</v>
      </c>
    </row>
    <row r="4121" spans="2:8">
      <c r="B4121">
        <v>1537600</v>
      </c>
      <c r="D4121">
        <v>4119</v>
      </c>
      <c r="E4121" s="72">
        <f t="shared" si="129"/>
        <v>73365656.962962955</v>
      </c>
      <c r="F4121" s="71">
        <f t="shared" si="128"/>
        <v>47.714397088295364</v>
      </c>
      <c r="H4121" s="38">
        <v>73365656</v>
      </c>
    </row>
    <row r="4122" spans="2:8">
      <c r="B4122">
        <v>1537600</v>
      </c>
      <c r="D4122">
        <v>4120</v>
      </c>
      <c r="E4122" s="72">
        <f t="shared" si="129"/>
        <v>73401321.740740731</v>
      </c>
      <c r="F4122" s="71">
        <f t="shared" si="128"/>
        <v>47.737592183104013</v>
      </c>
      <c r="H4122" s="38">
        <v>73401321</v>
      </c>
    </row>
    <row r="4123" spans="2:8">
      <c r="B4123">
        <v>1537600</v>
      </c>
      <c r="D4123">
        <v>4121</v>
      </c>
      <c r="E4123" s="72">
        <f t="shared" si="129"/>
        <v>73436995.185185179</v>
      </c>
      <c r="F4123" s="71">
        <f t="shared" si="128"/>
        <v>47.76079291440243</v>
      </c>
      <c r="H4123" s="38">
        <v>73436995</v>
      </c>
    </row>
    <row r="4124" spans="2:8">
      <c r="B4124">
        <v>1537600</v>
      </c>
      <c r="D4124">
        <v>4122</v>
      </c>
      <c r="E4124" s="72">
        <f t="shared" si="129"/>
        <v>73472677.296296299</v>
      </c>
      <c r="F4124" s="71">
        <f t="shared" si="128"/>
        <v>47.783999282190621</v>
      </c>
      <c r="H4124" s="38">
        <v>73472677</v>
      </c>
    </row>
    <row r="4125" spans="2:8">
      <c r="B4125">
        <v>1537600</v>
      </c>
      <c r="D4125">
        <v>4123</v>
      </c>
      <c r="E4125" s="72">
        <f t="shared" si="129"/>
        <v>73508368.074074075</v>
      </c>
      <c r="F4125" s="71">
        <f t="shared" si="128"/>
        <v>47.807211286468572</v>
      </c>
      <c r="H4125" s="38">
        <v>73508368</v>
      </c>
    </row>
    <row r="4126" spans="2:8">
      <c r="B4126">
        <v>1537600</v>
      </c>
      <c r="D4126">
        <v>4124</v>
      </c>
      <c r="E4126" s="72">
        <f t="shared" si="129"/>
        <v>73544067.518518507</v>
      </c>
      <c r="F4126" s="71">
        <f t="shared" si="128"/>
        <v>47.830428927236284</v>
      </c>
      <c r="H4126" s="38">
        <v>73544067</v>
      </c>
    </row>
    <row r="4127" spans="2:8">
      <c r="B4127">
        <v>1537600</v>
      </c>
      <c r="D4127">
        <v>4125</v>
      </c>
      <c r="E4127" s="72">
        <f t="shared" si="129"/>
        <v>73579775.629629612</v>
      </c>
      <c r="F4127" s="71">
        <f t="shared" si="128"/>
        <v>47.853652204493763</v>
      </c>
      <c r="H4127" s="38">
        <v>73579775</v>
      </c>
    </row>
    <row r="4128" spans="2:8">
      <c r="B4128">
        <v>1537600</v>
      </c>
      <c r="D4128">
        <v>4126</v>
      </c>
      <c r="E4128" s="72">
        <f t="shared" si="129"/>
        <v>73615492.407407403</v>
      </c>
      <c r="F4128" s="71">
        <f t="shared" si="128"/>
        <v>47.87688111824103</v>
      </c>
      <c r="H4128" s="38">
        <v>73615492</v>
      </c>
    </row>
    <row r="4129" spans="2:8">
      <c r="B4129">
        <v>1537600</v>
      </c>
      <c r="D4129">
        <v>4127</v>
      </c>
      <c r="E4129" s="72">
        <f t="shared" si="129"/>
        <v>73651217.851851851</v>
      </c>
      <c r="F4129" s="71">
        <f t="shared" si="128"/>
        <v>47.900115668478051</v>
      </c>
      <c r="H4129" s="38">
        <v>73651217</v>
      </c>
    </row>
    <row r="4130" spans="2:8">
      <c r="B4130">
        <v>1537600</v>
      </c>
      <c r="D4130">
        <v>4128</v>
      </c>
      <c r="E4130" s="72">
        <f t="shared" si="129"/>
        <v>73686951.962962955</v>
      </c>
      <c r="F4130" s="71">
        <f t="shared" si="128"/>
        <v>47.923355855204832</v>
      </c>
      <c r="H4130" s="38">
        <v>73686951</v>
      </c>
    </row>
    <row r="4131" spans="2:8">
      <c r="B4131">
        <v>1537600</v>
      </c>
      <c r="D4131">
        <v>4129</v>
      </c>
      <c r="E4131" s="72">
        <f t="shared" si="129"/>
        <v>73722694.740740731</v>
      </c>
      <c r="F4131" s="71">
        <f t="shared" si="128"/>
        <v>47.946601678421395</v>
      </c>
      <c r="H4131" s="38">
        <v>73722694</v>
      </c>
    </row>
    <row r="4132" spans="2:8">
      <c r="B4132">
        <v>1537600</v>
      </c>
      <c r="D4132">
        <v>4130</v>
      </c>
      <c r="E4132" s="72">
        <f t="shared" si="129"/>
        <v>73758446.185185179</v>
      </c>
      <c r="F4132" s="71">
        <f t="shared" si="128"/>
        <v>47.969853138127718</v>
      </c>
      <c r="H4132" s="38">
        <v>73758446</v>
      </c>
    </row>
    <row r="4133" spans="2:8">
      <c r="B4133">
        <v>1537600</v>
      </c>
      <c r="D4133">
        <v>4131</v>
      </c>
      <c r="E4133" s="72">
        <f t="shared" si="129"/>
        <v>73794206.296296299</v>
      </c>
      <c r="F4133" s="71">
        <f t="shared" si="128"/>
        <v>47.993110234323815</v>
      </c>
      <c r="H4133" s="38">
        <v>73794206</v>
      </c>
    </row>
    <row r="4134" spans="2:8">
      <c r="B4134">
        <v>1537600</v>
      </c>
      <c r="D4134">
        <v>4132</v>
      </c>
      <c r="E4134" s="72">
        <f t="shared" si="129"/>
        <v>73829975.074074075</v>
      </c>
      <c r="F4134" s="71">
        <f t="shared" si="128"/>
        <v>48.016372967009673</v>
      </c>
      <c r="H4134" s="38">
        <v>73829975</v>
      </c>
    </row>
    <row r="4135" spans="2:8">
      <c r="B4135">
        <v>1537600</v>
      </c>
      <c r="D4135">
        <v>4133</v>
      </c>
      <c r="E4135" s="72">
        <f t="shared" si="129"/>
        <v>73865752.518518507</v>
      </c>
      <c r="F4135" s="71">
        <f t="shared" si="128"/>
        <v>48.039641336185291</v>
      </c>
      <c r="H4135" s="38">
        <v>73865752</v>
      </c>
    </row>
    <row r="4136" spans="2:8">
      <c r="B4136">
        <v>1537600</v>
      </c>
      <c r="D4136">
        <v>4134</v>
      </c>
      <c r="E4136" s="72">
        <f t="shared" si="129"/>
        <v>73901538.629629612</v>
      </c>
      <c r="F4136" s="71">
        <f t="shared" si="128"/>
        <v>48.062915341850683</v>
      </c>
      <c r="H4136" s="38">
        <v>73901538</v>
      </c>
    </row>
    <row r="4137" spans="2:8">
      <c r="B4137">
        <v>1537600</v>
      </c>
      <c r="D4137">
        <v>4135</v>
      </c>
      <c r="E4137" s="72">
        <f t="shared" si="129"/>
        <v>73937333.407407403</v>
      </c>
      <c r="F4137" s="71">
        <f t="shared" si="128"/>
        <v>48.086194984005857</v>
      </c>
      <c r="H4137" s="38">
        <v>73937333</v>
      </c>
    </row>
    <row r="4138" spans="2:8">
      <c r="B4138">
        <v>1537600</v>
      </c>
      <c r="D4138">
        <v>4136</v>
      </c>
      <c r="E4138" s="72">
        <f t="shared" si="129"/>
        <v>73973136.851851851</v>
      </c>
      <c r="F4138" s="71">
        <f t="shared" si="128"/>
        <v>48.109480262650784</v>
      </c>
      <c r="H4138" s="38">
        <v>73973136</v>
      </c>
    </row>
    <row r="4139" spans="2:8">
      <c r="B4139">
        <v>1537600</v>
      </c>
      <c r="D4139">
        <v>4137</v>
      </c>
      <c r="E4139" s="72">
        <f t="shared" si="129"/>
        <v>74008948.962962955</v>
      </c>
      <c r="F4139" s="71">
        <f t="shared" si="128"/>
        <v>48.132771177785479</v>
      </c>
      <c r="H4139" s="38">
        <v>74008948</v>
      </c>
    </row>
    <row r="4140" spans="2:8">
      <c r="B4140">
        <v>1537600</v>
      </c>
      <c r="D4140">
        <v>4138</v>
      </c>
      <c r="E4140" s="72">
        <f t="shared" si="129"/>
        <v>74044769.740740731</v>
      </c>
      <c r="F4140" s="71">
        <f t="shared" si="128"/>
        <v>48.156067729409948</v>
      </c>
      <c r="H4140" s="38">
        <v>74044769</v>
      </c>
    </row>
    <row r="4141" spans="2:8">
      <c r="B4141">
        <v>1537600</v>
      </c>
      <c r="D4141">
        <v>4139</v>
      </c>
      <c r="E4141" s="72">
        <f t="shared" si="129"/>
        <v>74080599.185185179</v>
      </c>
      <c r="F4141" s="71">
        <f t="shared" si="128"/>
        <v>48.179369917524177</v>
      </c>
      <c r="H4141" s="38">
        <v>74080599</v>
      </c>
    </row>
    <row r="4142" spans="2:8">
      <c r="B4142">
        <v>1537600</v>
      </c>
      <c r="D4142">
        <v>4140</v>
      </c>
      <c r="E4142" s="72">
        <f t="shared" si="129"/>
        <v>74116437.296296299</v>
      </c>
      <c r="F4142" s="71">
        <f t="shared" si="128"/>
        <v>48.202677742128188</v>
      </c>
      <c r="G4142" s="67"/>
      <c r="H4142" s="38">
        <v>74116437</v>
      </c>
    </row>
    <row r="4143" spans="2:8">
      <c r="B4143">
        <v>1537600</v>
      </c>
      <c r="D4143">
        <v>4141</v>
      </c>
      <c r="E4143" s="72">
        <f t="shared" si="129"/>
        <v>74152284.074074075</v>
      </c>
      <c r="F4143" s="71">
        <f t="shared" si="128"/>
        <v>48.225991203221952</v>
      </c>
      <c r="H4143" s="38">
        <v>74152284</v>
      </c>
    </row>
    <row r="4144" spans="2:8">
      <c r="B4144">
        <v>1537600</v>
      </c>
      <c r="D4144">
        <v>4142</v>
      </c>
      <c r="E4144" s="72">
        <f t="shared" si="129"/>
        <v>74188139.518518507</v>
      </c>
      <c r="F4144" s="71">
        <f t="shared" si="128"/>
        <v>48.249310300805483</v>
      </c>
      <c r="H4144" s="38">
        <v>74188139</v>
      </c>
    </row>
    <row r="4145" spans="2:8">
      <c r="B4145">
        <v>1537600</v>
      </c>
      <c r="D4145">
        <v>4143</v>
      </c>
      <c r="E4145" s="72">
        <f t="shared" si="129"/>
        <v>74224003.629629612</v>
      </c>
      <c r="F4145" s="71">
        <f t="shared" si="128"/>
        <v>48.272635034878782</v>
      </c>
      <c r="H4145" s="38">
        <v>74224003</v>
      </c>
    </row>
    <row r="4146" spans="2:8">
      <c r="B4146">
        <v>1537600</v>
      </c>
      <c r="D4146">
        <v>4144</v>
      </c>
      <c r="E4146" s="72">
        <f t="shared" si="129"/>
        <v>74259876.407407403</v>
      </c>
      <c r="F4146" s="71">
        <f t="shared" si="128"/>
        <v>48.295965405441862</v>
      </c>
      <c r="H4146" s="38">
        <v>74259876</v>
      </c>
    </row>
    <row r="4147" spans="2:8">
      <c r="B4147">
        <v>1537600</v>
      </c>
      <c r="D4147">
        <v>4145</v>
      </c>
      <c r="E4147" s="72">
        <f t="shared" si="129"/>
        <v>74295757.851851851</v>
      </c>
      <c r="F4147" s="71">
        <f t="shared" si="128"/>
        <v>48.319301412494703</v>
      </c>
      <c r="H4147" s="38">
        <v>74295757</v>
      </c>
    </row>
    <row r="4148" spans="2:8">
      <c r="B4148">
        <v>1537600</v>
      </c>
      <c r="D4148">
        <v>4146</v>
      </c>
      <c r="E4148" s="72">
        <f t="shared" si="129"/>
        <v>74331647.962962955</v>
      </c>
      <c r="F4148" s="71">
        <f t="shared" si="128"/>
        <v>48.342643056037303</v>
      </c>
      <c r="H4148" s="38">
        <v>74331647</v>
      </c>
    </row>
    <row r="4149" spans="2:8">
      <c r="B4149">
        <v>1537600</v>
      </c>
      <c r="D4149">
        <v>4147</v>
      </c>
      <c r="E4149" s="72">
        <f t="shared" si="129"/>
        <v>74367546.740740731</v>
      </c>
      <c r="F4149" s="71">
        <f t="shared" si="128"/>
        <v>48.365990336069672</v>
      </c>
      <c r="H4149" s="38">
        <v>74367546</v>
      </c>
    </row>
    <row r="4150" spans="2:8">
      <c r="B4150">
        <v>1537600</v>
      </c>
      <c r="D4150">
        <v>4148</v>
      </c>
      <c r="E4150" s="72">
        <f t="shared" si="129"/>
        <v>74403454.185185179</v>
      </c>
      <c r="F4150" s="71">
        <f t="shared" si="128"/>
        <v>48.389343252591814</v>
      </c>
      <c r="H4150" s="38">
        <v>74403454</v>
      </c>
    </row>
    <row r="4151" spans="2:8">
      <c r="B4151">
        <v>1537600</v>
      </c>
      <c r="D4151">
        <v>4149</v>
      </c>
      <c r="E4151" s="72">
        <f t="shared" si="129"/>
        <v>74439370.296296299</v>
      </c>
      <c r="F4151" s="71">
        <f t="shared" si="128"/>
        <v>48.412701805603731</v>
      </c>
      <c r="H4151" s="38">
        <v>74439370</v>
      </c>
    </row>
    <row r="4152" spans="2:8">
      <c r="B4152">
        <v>1537600</v>
      </c>
      <c r="D4152">
        <v>4150</v>
      </c>
      <c r="E4152" s="72">
        <f t="shared" si="129"/>
        <v>74475295.074074075</v>
      </c>
      <c r="F4152" s="71">
        <f t="shared" si="128"/>
        <v>48.436065995105409</v>
      </c>
      <c r="H4152" s="38">
        <v>74475295</v>
      </c>
    </row>
    <row r="4153" spans="2:8">
      <c r="B4153">
        <v>1537600</v>
      </c>
      <c r="D4153">
        <v>4151</v>
      </c>
      <c r="E4153" s="72">
        <f t="shared" si="129"/>
        <v>74511228.518518507</v>
      </c>
      <c r="F4153" s="71">
        <f t="shared" si="128"/>
        <v>48.459435821096847</v>
      </c>
      <c r="H4153" s="38">
        <v>74511228</v>
      </c>
    </row>
    <row r="4154" spans="2:8">
      <c r="B4154">
        <v>1537600</v>
      </c>
      <c r="D4154">
        <v>4152</v>
      </c>
      <c r="E4154" s="72">
        <f t="shared" si="129"/>
        <v>74547170.629629612</v>
      </c>
      <c r="F4154" s="71">
        <f t="shared" si="128"/>
        <v>48.482811283578052</v>
      </c>
      <c r="H4154" s="38">
        <v>74547170</v>
      </c>
    </row>
    <row r="4155" spans="2:8">
      <c r="B4155">
        <v>1537600</v>
      </c>
      <c r="D4155">
        <v>4153</v>
      </c>
      <c r="E4155" s="72">
        <f t="shared" si="129"/>
        <v>74583121.407407403</v>
      </c>
      <c r="F4155" s="71">
        <f t="shared" si="128"/>
        <v>48.506192382549038</v>
      </c>
      <c r="H4155" s="38">
        <v>74583121</v>
      </c>
    </row>
    <row r="4156" spans="2:8">
      <c r="B4156">
        <v>1537600</v>
      </c>
      <c r="D4156">
        <v>4154</v>
      </c>
      <c r="E4156" s="72">
        <f t="shared" si="129"/>
        <v>74619080.851851851</v>
      </c>
      <c r="F4156" s="71">
        <f t="shared" si="128"/>
        <v>48.529579118009785</v>
      </c>
      <c r="H4156" s="38">
        <v>74619080</v>
      </c>
    </row>
    <row r="4157" spans="2:8">
      <c r="B4157">
        <v>1537600</v>
      </c>
      <c r="D4157">
        <v>4155</v>
      </c>
      <c r="E4157" s="72">
        <f t="shared" si="129"/>
        <v>74655048.962962955</v>
      </c>
      <c r="F4157" s="71">
        <f t="shared" si="128"/>
        <v>48.552971489960299</v>
      </c>
      <c r="H4157" s="38">
        <v>74655048</v>
      </c>
    </row>
    <row r="4158" spans="2:8">
      <c r="B4158">
        <v>1537600</v>
      </c>
      <c r="D4158">
        <v>4156</v>
      </c>
      <c r="E4158" s="72">
        <f t="shared" si="129"/>
        <v>74691025.740740731</v>
      </c>
      <c r="F4158" s="71">
        <f t="shared" si="128"/>
        <v>48.576369498400581</v>
      </c>
      <c r="H4158" s="38">
        <v>74691025</v>
      </c>
    </row>
    <row r="4159" spans="2:8">
      <c r="B4159">
        <v>1537600</v>
      </c>
      <c r="D4159">
        <v>4157</v>
      </c>
      <c r="E4159" s="72">
        <f t="shared" si="129"/>
        <v>74727011.185185179</v>
      </c>
      <c r="F4159" s="71">
        <f t="shared" si="128"/>
        <v>48.59977314333063</v>
      </c>
      <c r="H4159" s="38">
        <v>74727011</v>
      </c>
    </row>
    <row r="4160" spans="2:8">
      <c r="B4160">
        <v>1537600</v>
      </c>
      <c r="D4160">
        <v>4158</v>
      </c>
      <c r="E4160" s="72">
        <f t="shared" si="129"/>
        <v>74763005.296296299</v>
      </c>
      <c r="F4160" s="71">
        <f t="shared" si="128"/>
        <v>48.623182424750453</v>
      </c>
      <c r="H4160" s="38">
        <v>74763005</v>
      </c>
    </row>
    <row r="4161" spans="2:8">
      <c r="B4161">
        <v>1537600</v>
      </c>
      <c r="D4161">
        <v>4159</v>
      </c>
      <c r="E4161" s="72">
        <f t="shared" si="129"/>
        <v>74799008.074074075</v>
      </c>
      <c r="F4161" s="71">
        <f t="shared" si="128"/>
        <v>48.646597342660037</v>
      </c>
      <c r="H4161" s="38">
        <v>74799008</v>
      </c>
    </row>
    <row r="4162" spans="2:8">
      <c r="B4162">
        <v>1537600</v>
      </c>
      <c r="D4162">
        <v>4160</v>
      </c>
      <c r="E4162" s="72">
        <f t="shared" si="129"/>
        <v>74835019.518518507</v>
      </c>
      <c r="F4162" s="71">
        <f t="shared" si="128"/>
        <v>48.670017897059381</v>
      </c>
      <c r="H4162" s="38">
        <v>74835019</v>
      </c>
    </row>
    <row r="4163" spans="2:8">
      <c r="B4163">
        <v>1537600</v>
      </c>
      <c r="D4163">
        <v>4161</v>
      </c>
      <c r="E4163" s="72">
        <f t="shared" si="129"/>
        <v>74871039.629629612</v>
      </c>
      <c r="F4163" s="71">
        <f t="shared" ref="F4163:F4226" si="130">E4163/B4162</f>
        <v>48.6934440879485</v>
      </c>
      <c r="H4163" s="38">
        <v>74871039</v>
      </c>
    </row>
    <row r="4164" spans="2:8">
      <c r="B4164">
        <v>1537600</v>
      </c>
      <c r="D4164">
        <v>4162</v>
      </c>
      <c r="E4164" s="72">
        <f t="shared" ref="E4164:E4227" si="131">40+(D4163*D4163)+(E4163/1.3)</f>
        <v>74907068.407407403</v>
      </c>
      <c r="F4164" s="71">
        <f t="shared" si="130"/>
        <v>48.716875915327392</v>
      </c>
      <c r="H4164" s="38">
        <v>74907068</v>
      </c>
    </row>
    <row r="4165" spans="2:8">
      <c r="B4165">
        <v>1537600</v>
      </c>
      <c r="D4165">
        <v>4163</v>
      </c>
      <c r="E4165" s="72">
        <f t="shared" si="131"/>
        <v>74943105.851851851</v>
      </c>
      <c r="F4165" s="71">
        <f t="shared" si="130"/>
        <v>48.740313379196053</v>
      </c>
      <c r="H4165" s="38">
        <v>74943105</v>
      </c>
    </row>
    <row r="4166" spans="2:8">
      <c r="B4166">
        <v>1537600</v>
      </c>
      <c r="D4166">
        <v>4164</v>
      </c>
      <c r="E4166" s="72">
        <f t="shared" si="131"/>
        <v>74979151.962962955</v>
      </c>
      <c r="F4166" s="71">
        <f t="shared" si="130"/>
        <v>48.763756479554473</v>
      </c>
      <c r="H4166" s="38">
        <v>74979151</v>
      </c>
    </row>
    <row r="4167" spans="2:8">
      <c r="B4167">
        <v>1537600</v>
      </c>
      <c r="D4167">
        <v>4165</v>
      </c>
      <c r="E4167" s="72">
        <f t="shared" si="131"/>
        <v>75015206.740740731</v>
      </c>
      <c r="F4167" s="71">
        <f t="shared" si="130"/>
        <v>48.787205216402661</v>
      </c>
      <c r="H4167" s="38">
        <v>75015206</v>
      </c>
    </row>
    <row r="4168" spans="2:8">
      <c r="B4168">
        <v>1537600</v>
      </c>
      <c r="D4168">
        <v>4166</v>
      </c>
      <c r="E4168" s="72">
        <f t="shared" si="131"/>
        <v>75051270.185185179</v>
      </c>
      <c r="F4168" s="71">
        <f t="shared" si="130"/>
        <v>48.810659589740624</v>
      </c>
      <c r="H4168" s="38">
        <v>75051270</v>
      </c>
    </row>
    <row r="4169" spans="2:8">
      <c r="B4169">
        <v>1537600</v>
      </c>
      <c r="D4169">
        <v>4167</v>
      </c>
      <c r="E4169" s="72">
        <f t="shared" si="131"/>
        <v>75087342.296296299</v>
      </c>
      <c r="F4169" s="71">
        <f t="shared" si="130"/>
        <v>48.834119599568353</v>
      </c>
      <c r="H4169" s="38">
        <v>75087342</v>
      </c>
    </row>
    <row r="4170" spans="2:8">
      <c r="B4170">
        <v>1537600</v>
      </c>
      <c r="D4170">
        <v>4168</v>
      </c>
      <c r="E4170" s="72">
        <f t="shared" si="131"/>
        <v>75123423.074074075</v>
      </c>
      <c r="F4170" s="71">
        <f t="shared" si="130"/>
        <v>48.857585245885844</v>
      </c>
      <c r="H4170" s="38">
        <v>75123423</v>
      </c>
    </row>
    <row r="4171" spans="2:8">
      <c r="B4171">
        <v>1537600</v>
      </c>
      <c r="D4171">
        <v>4169</v>
      </c>
      <c r="E4171" s="72">
        <f t="shared" si="131"/>
        <v>75159512.518518507</v>
      </c>
      <c r="F4171" s="71">
        <f t="shared" si="130"/>
        <v>48.881056528693101</v>
      </c>
      <c r="H4171" s="38">
        <v>75159512</v>
      </c>
    </row>
    <row r="4172" spans="2:8">
      <c r="B4172">
        <v>1537600</v>
      </c>
      <c r="D4172">
        <v>4170</v>
      </c>
      <c r="E4172" s="72">
        <f t="shared" si="131"/>
        <v>75195610.629629612</v>
      </c>
      <c r="F4172" s="71">
        <f t="shared" si="130"/>
        <v>48.904533447990126</v>
      </c>
      <c r="H4172" s="38">
        <v>75195610</v>
      </c>
    </row>
    <row r="4173" spans="2:8">
      <c r="B4173">
        <v>1537600</v>
      </c>
      <c r="D4173">
        <v>4171</v>
      </c>
      <c r="E4173" s="72">
        <f t="shared" si="131"/>
        <v>75231717.407407403</v>
      </c>
      <c r="F4173" s="71">
        <f t="shared" si="130"/>
        <v>48.928016003776925</v>
      </c>
      <c r="H4173" s="38">
        <v>75231717</v>
      </c>
    </row>
    <row r="4174" spans="2:8">
      <c r="B4174">
        <v>1537600</v>
      </c>
      <c r="D4174">
        <v>4172</v>
      </c>
      <c r="E4174" s="72">
        <f t="shared" si="131"/>
        <v>75267832.851851851</v>
      </c>
      <c r="F4174" s="71">
        <f t="shared" si="130"/>
        <v>48.951504196053492</v>
      </c>
      <c r="H4174" s="38">
        <v>75267832</v>
      </c>
    </row>
    <row r="4175" spans="2:8">
      <c r="B4175">
        <v>1537600</v>
      </c>
      <c r="D4175">
        <v>4173</v>
      </c>
      <c r="E4175" s="72">
        <f t="shared" si="131"/>
        <v>75303956.962962955</v>
      </c>
      <c r="F4175" s="71">
        <f t="shared" si="130"/>
        <v>48.974998024819818</v>
      </c>
      <c r="H4175" s="38">
        <v>75303956</v>
      </c>
    </row>
    <row r="4176" spans="2:8">
      <c r="B4176">
        <v>1537600</v>
      </c>
      <c r="D4176">
        <v>4174</v>
      </c>
      <c r="E4176" s="72">
        <f t="shared" si="131"/>
        <v>75340089.740740731</v>
      </c>
      <c r="F4176" s="71">
        <f t="shared" si="130"/>
        <v>48.99849749007592</v>
      </c>
      <c r="H4176" s="38">
        <v>75340089</v>
      </c>
    </row>
    <row r="4177" spans="2:8">
      <c r="B4177">
        <v>1537600</v>
      </c>
      <c r="D4177">
        <v>4175</v>
      </c>
      <c r="E4177" s="72">
        <f t="shared" si="131"/>
        <v>75376231.185185179</v>
      </c>
      <c r="F4177" s="71">
        <f t="shared" si="130"/>
        <v>49.022002591821789</v>
      </c>
      <c r="H4177" s="38">
        <v>75376231</v>
      </c>
    </row>
    <row r="4178" spans="2:8">
      <c r="B4178">
        <v>1537600</v>
      </c>
      <c r="D4178">
        <v>4176</v>
      </c>
      <c r="E4178" s="72">
        <f t="shared" si="131"/>
        <v>75412381.296296299</v>
      </c>
      <c r="F4178" s="71">
        <f t="shared" si="130"/>
        <v>49.045513330057425</v>
      </c>
      <c r="H4178" s="38">
        <v>75412381</v>
      </c>
    </row>
    <row r="4179" spans="2:8">
      <c r="B4179">
        <v>1537600</v>
      </c>
      <c r="D4179">
        <v>4177</v>
      </c>
      <c r="E4179" s="72">
        <f t="shared" si="131"/>
        <v>75448540.074074075</v>
      </c>
      <c r="F4179" s="71">
        <f t="shared" si="130"/>
        <v>49.069029704782828</v>
      </c>
      <c r="H4179" s="38">
        <v>75448540</v>
      </c>
    </row>
    <row r="4180" spans="2:8">
      <c r="B4180">
        <v>1537600</v>
      </c>
      <c r="D4180">
        <v>4178</v>
      </c>
      <c r="E4180" s="72">
        <f t="shared" si="131"/>
        <v>75484707.518518507</v>
      </c>
      <c r="F4180" s="71">
        <f t="shared" si="130"/>
        <v>49.092551715997992</v>
      </c>
      <c r="H4180" s="38">
        <v>75484707</v>
      </c>
    </row>
    <row r="4181" spans="2:8">
      <c r="B4181">
        <v>1537600</v>
      </c>
      <c r="D4181">
        <v>4179</v>
      </c>
      <c r="E4181" s="72">
        <f t="shared" si="131"/>
        <v>75520883.629629612</v>
      </c>
      <c r="F4181" s="71">
        <f t="shared" si="130"/>
        <v>49.116079363702923</v>
      </c>
      <c r="H4181" s="38">
        <v>75520883</v>
      </c>
    </row>
    <row r="4182" spans="2:8">
      <c r="B4182">
        <v>1537600</v>
      </c>
      <c r="D4182">
        <v>4180</v>
      </c>
      <c r="E4182" s="72">
        <f t="shared" si="131"/>
        <v>75557068.407407403</v>
      </c>
      <c r="F4182" s="71">
        <f t="shared" si="130"/>
        <v>49.139612647897636</v>
      </c>
      <c r="G4182" s="67"/>
      <c r="H4182" s="38">
        <v>75557068</v>
      </c>
    </row>
    <row r="4183" spans="2:8">
      <c r="B4183">
        <v>1537600</v>
      </c>
      <c r="D4183">
        <v>4181</v>
      </c>
      <c r="E4183" s="72">
        <f t="shared" si="131"/>
        <v>75593261.851851851</v>
      </c>
      <c r="F4183" s="71">
        <f t="shared" si="130"/>
        <v>49.163151568582109</v>
      </c>
      <c r="H4183" s="38">
        <v>75593261</v>
      </c>
    </row>
    <row r="4184" spans="2:8">
      <c r="B4184">
        <v>1537600</v>
      </c>
      <c r="D4184">
        <v>4182</v>
      </c>
      <c r="E4184" s="72">
        <f t="shared" si="131"/>
        <v>75629463.962962955</v>
      </c>
      <c r="F4184" s="71">
        <f t="shared" si="130"/>
        <v>49.186696125756342</v>
      </c>
      <c r="H4184" s="38">
        <v>75629463</v>
      </c>
    </row>
    <row r="4185" spans="2:8">
      <c r="B4185">
        <v>1537600</v>
      </c>
      <c r="D4185">
        <v>4183</v>
      </c>
      <c r="E4185" s="72">
        <f t="shared" si="131"/>
        <v>75665674.740740731</v>
      </c>
      <c r="F4185" s="71">
        <f t="shared" si="130"/>
        <v>49.210246319420349</v>
      </c>
      <c r="H4185" s="38">
        <v>75665674</v>
      </c>
    </row>
    <row r="4186" spans="2:8">
      <c r="B4186">
        <v>1537600</v>
      </c>
      <c r="D4186">
        <v>4184</v>
      </c>
      <c r="E4186" s="72">
        <f t="shared" si="131"/>
        <v>75701894.185185179</v>
      </c>
      <c r="F4186" s="71">
        <f t="shared" si="130"/>
        <v>49.233802149574124</v>
      </c>
      <c r="H4186" s="38">
        <v>75701894</v>
      </c>
    </row>
    <row r="4187" spans="2:8">
      <c r="B4187">
        <v>1537600</v>
      </c>
      <c r="D4187">
        <v>4185</v>
      </c>
      <c r="E4187" s="72">
        <f t="shared" si="131"/>
        <v>75738122.296296299</v>
      </c>
      <c r="F4187" s="71">
        <f t="shared" si="130"/>
        <v>49.257363616217674</v>
      </c>
      <c r="H4187" s="38">
        <v>75738122</v>
      </c>
    </row>
    <row r="4188" spans="2:8">
      <c r="B4188">
        <v>1537600</v>
      </c>
      <c r="D4188">
        <v>4186</v>
      </c>
      <c r="E4188" s="72">
        <f t="shared" si="131"/>
        <v>75774359.074074075</v>
      </c>
      <c r="F4188" s="71">
        <f t="shared" si="130"/>
        <v>49.280930719350984</v>
      </c>
      <c r="H4188" s="38">
        <v>75774359</v>
      </c>
    </row>
    <row r="4189" spans="2:8">
      <c r="B4189">
        <v>1537600</v>
      </c>
      <c r="D4189">
        <v>4187</v>
      </c>
      <c r="E4189" s="72">
        <f t="shared" si="131"/>
        <v>75810604.518518507</v>
      </c>
      <c r="F4189" s="71">
        <f t="shared" si="130"/>
        <v>49.304503458974054</v>
      </c>
      <c r="H4189" s="38">
        <v>75810604</v>
      </c>
    </row>
    <row r="4190" spans="2:8">
      <c r="B4190">
        <v>1537600</v>
      </c>
      <c r="D4190">
        <v>4188</v>
      </c>
      <c r="E4190" s="72">
        <f t="shared" si="131"/>
        <v>75846858.629629612</v>
      </c>
      <c r="F4190" s="71">
        <f t="shared" si="130"/>
        <v>49.328081835086898</v>
      </c>
      <c r="H4190" s="38">
        <v>75846858</v>
      </c>
    </row>
    <row r="4191" spans="2:8">
      <c r="B4191">
        <v>1537600</v>
      </c>
      <c r="D4191">
        <v>4189</v>
      </c>
      <c r="E4191" s="72">
        <f t="shared" si="131"/>
        <v>75883121.407407403</v>
      </c>
      <c r="F4191" s="71">
        <f t="shared" si="130"/>
        <v>49.351665847689517</v>
      </c>
      <c r="H4191" s="38">
        <v>75883121</v>
      </c>
    </row>
    <row r="4192" spans="2:8">
      <c r="B4192">
        <v>1537600</v>
      </c>
      <c r="D4192">
        <v>4190</v>
      </c>
      <c r="E4192" s="72">
        <f t="shared" si="131"/>
        <v>75919392.851851851</v>
      </c>
      <c r="F4192" s="71">
        <f t="shared" si="130"/>
        <v>49.375255496781904</v>
      </c>
      <c r="H4192" s="38">
        <v>75919392</v>
      </c>
    </row>
    <row r="4193" spans="2:8">
      <c r="B4193">
        <v>1537600</v>
      </c>
      <c r="D4193">
        <v>4191</v>
      </c>
      <c r="E4193" s="72">
        <f t="shared" si="131"/>
        <v>75955672.962962955</v>
      </c>
      <c r="F4193" s="71">
        <f t="shared" si="130"/>
        <v>49.398850782364043</v>
      </c>
      <c r="H4193" s="38">
        <v>75955672</v>
      </c>
    </row>
    <row r="4194" spans="2:8">
      <c r="B4194">
        <v>1537600</v>
      </c>
      <c r="D4194">
        <v>4192</v>
      </c>
      <c r="E4194" s="72">
        <f t="shared" si="131"/>
        <v>75991961.740740731</v>
      </c>
      <c r="F4194" s="71">
        <f t="shared" si="130"/>
        <v>49.422451704435957</v>
      </c>
      <c r="H4194" s="38">
        <v>75991961</v>
      </c>
    </row>
    <row r="4195" spans="2:8">
      <c r="B4195">
        <v>1537600</v>
      </c>
      <c r="D4195">
        <v>4193</v>
      </c>
      <c r="E4195" s="72">
        <f t="shared" si="131"/>
        <v>76028259.185185179</v>
      </c>
      <c r="F4195" s="71">
        <f t="shared" si="130"/>
        <v>49.446058262997646</v>
      </c>
      <c r="H4195" s="38">
        <v>76028259</v>
      </c>
    </row>
    <row r="4196" spans="2:8">
      <c r="B4196">
        <v>1537600</v>
      </c>
      <c r="D4196">
        <v>4194</v>
      </c>
      <c r="E4196" s="72">
        <f t="shared" si="131"/>
        <v>76064565.296296299</v>
      </c>
      <c r="F4196" s="71">
        <f t="shared" si="130"/>
        <v>49.469670458049102</v>
      </c>
      <c r="H4196" s="38">
        <v>76064565</v>
      </c>
    </row>
    <row r="4197" spans="2:8">
      <c r="B4197">
        <v>1537600</v>
      </c>
      <c r="D4197">
        <v>4195</v>
      </c>
      <c r="E4197" s="72">
        <f t="shared" si="131"/>
        <v>76100880.074074075</v>
      </c>
      <c r="F4197" s="71">
        <f t="shared" si="130"/>
        <v>49.493288289590318</v>
      </c>
      <c r="H4197" s="38">
        <v>76100880</v>
      </c>
    </row>
    <row r="4198" spans="2:8">
      <c r="B4198">
        <v>1537600</v>
      </c>
      <c r="D4198">
        <v>4196</v>
      </c>
      <c r="E4198" s="72">
        <f t="shared" si="131"/>
        <v>76137203.518518507</v>
      </c>
      <c r="F4198" s="71">
        <f t="shared" si="130"/>
        <v>49.516911757621301</v>
      </c>
      <c r="H4198" s="38">
        <v>76137203</v>
      </c>
    </row>
    <row r="4199" spans="2:8">
      <c r="B4199">
        <v>1537600</v>
      </c>
      <c r="D4199">
        <v>4197</v>
      </c>
      <c r="E4199" s="72">
        <f t="shared" si="131"/>
        <v>76173535.629629612</v>
      </c>
      <c r="F4199" s="71">
        <f t="shared" si="130"/>
        <v>49.540540862142045</v>
      </c>
      <c r="H4199" s="38">
        <v>76173535</v>
      </c>
    </row>
    <row r="4200" spans="2:8">
      <c r="B4200">
        <v>1537600</v>
      </c>
      <c r="D4200">
        <v>4198</v>
      </c>
      <c r="E4200" s="72">
        <f t="shared" si="131"/>
        <v>76209876.407407403</v>
      </c>
      <c r="F4200" s="71">
        <f t="shared" si="130"/>
        <v>49.564175603152577</v>
      </c>
      <c r="H4200" s="38">
        <v>76209876</v>
      </c>
    </row>
    <row r="4201" spans="2:8">
      <c r="B4201">
        <v>1537600</v>
      </c>
      <c r="D4201">
        <v>4199</v>
      </c>
      <c r="E4201" s="72">
        <f t="shared" si="131"/>
        <v>76246225.851851851</v>
      </c>
      <c r="F4201" s="71">
        <f t="shared" si="130"/>
        <v>49.58781598065287</v>
      </c>
      <c r="H4201" s="38">
        <v>76246225</v>
      </c>
    </row>
    <row r="4202" spans="2:8">
      <c r="B4202">
        <v>1537600</v>
      </c>
      <c r="D4202">
        <v>4200</v>
      </c>
      <c r="E4202" s="72">
        <f t="shared" si="131"/>
        <v>76282583.962962955</v>
      </c>
      <c r="F4202" s="71">
        <f t="shared" si="130"/>
        <v>49.611461994642923</v>
      </c>
      <c r="H4202" s="38">
        <v>76282583</v>
      </c>
    </row>
    <row r="4203" spans="2:8">
      <c r="B4203">
        <v>1537600</v>
      </c>
      <c r="D4203">
        <v>4201</v>
      </c>
      <c r="E4203" s="72">
        <f t="shared" si="131"/>
        <v>76318950.740740731</v>
      </c>
      <c r="F4203" s="71">
        <f t="shared" si="130"/>
        <v>49.635113645122743</v>
      </c>
      <c r="H4203" s="38">
        <v>76318950</v>
      </c>
    </row>
    <row r="4204" spans="2:8">
      <c r="B4204">
        <v>1537600</v>
      </c>
      <c r="D4204">
        <v>4202</v>
      </c>
      <c r="E4204" s="72">
        <f t="shared" si="131"/>
        <v>76355326.185185179</v>
      </c>
      <c r="F4204" s="71">
        <f t="shared" si="130"/>
        <v>49.658770932092338</v>
      </c>
      <c r="H4204" s="38">
        <v>76355326</v>
      </c>
    </row>
    <row r="4205" spans="2:8">
      <c r="B4205">
        <v>1537600</v>
      </c>
      <c r="D4205">
        <v>4203</v>
      </c>
      <c r="E4205" s="72">
        <f t="shared" si="131"/>
        <v>76391710.296296299</v>
      </c>
      <c r="F4205" s="71">
        <f t="shared" si="130"/>
        <v>49.6824338555517</v>
      </c>
      <c r="H4205" s="38">
        <v>76391710</v>
      </c>
    </row>
    <row r="4206" spans="2:8">
      <c r="B4206">
        <v>1537600</v>
      </c>
      <c r="D4206">
        <v>4204</v>
      </c>
      <c r="E4206" s="72">
        <f t="shared" si="131"/>
        <v>76428103.074074075</v>
      </c>
      <c r="F4206" s="71">
        <f t="shared" si="130"/>
        <v>49.70610241550083</v>
      </c>
      <c r="H4206" s="38">
        <v>76428103</v>
      </c>
    </row>
    <row r="4207" spans="2:8">
      <c r="B4207">
        <v>1537600</v>
      </c>
      <c r="D4207">
        <v>4205</v>
      </c>
      <c r="E4207" s="72">
        <f t="shared" si="131"/>
        <v>76464504.518518507</v>
      </c>
      <c r="F4207" s="71">
        <f t="shared" si="130"/>
        <v>49.72977661193972</v>
      </c>
      <c r="H4207" s="38">
        <v>76464504</v>
      </c>
    </row>
    <row r="4208" spans="2:8">
      <c r="B4208">
        <v>1537600</v>
      </c>
      <c r="D4208">
        <v>4206</v>
      </c>
      <c r="E4208" s="72">
        <f t="shared" si="131"/>
        <v>76500914.629629612</v>
      </c>
      <c r="F4208" s="71">
        <f t="shared" si="130"/>
        <v>49.753456444868377</v>
      </c>
      <c r="H4208" s="38">
        <v>76500914</v>
      </c>
    </row>
    <row r="4209" spans="2:8">
      <c r="B4209">
        <v>1537600</v>
      </c>
      <c r="D4209">
        <v>4207</v>
      </c>
      <c r="E4209" s="72">
        <f t="shared" si="131"/>
        <v>76537333.407407388</v>
      </c>
      <c r="F4209" s="71">
        <f t="shared" si="130"/>
        <v>49.777141914286801</v>
      </c>
      <c r="H4209" s="38">
        <v>76537333</v>
      </c>
    </row>
    <row r="4210" spans="2:8">
      <c r="B4210">
        <v>1537600</v>
      </c>
      <c r="D4210">
        <v>4208</v>
      </c>
      <c r="E4210" s="72">
        <f t="shared" si="131"/>
        <v>76573760.851851836</v>
      </c>
      <c r="F4210" s="71">
        <f t="shared" si="130"/>
        <v>49.800833020195</v>
      </c>
      <c r="H4210" s="38">
        <v>76573760</v>
      </c>
    </row>
    <row r="4211" spans="2:8">
      <c r="B4211">
        <v>1537600</v>
      </c>
      <c r="D4211">
        <v>4209</v>
      </c>
      <c r="E4211" s="72">
        <f t="shared" si="131"/>
        <v>76610196.962962955</v>
      </c>
      <c r="F4211" s="71">
        <f t="shared" si="130"/>
        <v>49.824529762592974</v>
      </c>
      <c r="H4211" s="38">
        <v>76610196</v>
      </c>
    </row>
    <row r="4212" spans="2:8">
      <c r="B4212">
        <v>1537600</v>
      </c>
      <c r="D4212">
        <v>4210</v>
      </c>
      <c r="E4212" s="72">
        <f t="shared" si="131"/>
        <v>76646641.740740731</v>
      </c>
      <c r="F4212" s="71">
        <f t="shared" si="130"/>
        <v>49.848232141480707</v>
      </c>
      <c r="H4212" s="38">
        <v>76646641</v>
      </c>
    </row>
    <row r="4213" spans="2:8">
      <c r="B4213">
        <v>1537600</v>
      </c>
      <c r="D4213">
        <v>4211</v>
      </c>
      <c r="E4213" s="72">
        <f t="shared" si="131"/>
        <v>76683095.185185179</v>
      </c>
      <c r="F4213" s="71">
        <f t="shared" si="130"/>
        <v>49.871940156858209</v>
      </c>
      <c r="H4213" s="38">
        <v>76683095</v>
      </c>
    </row>
    <row r="4214" spans="2:8">
      <c r="B4214">
        <v>1537600</v>
      </c>
      <c r="D4214">
        <v>4212</v>
      </c>
      <c r="E4214" s="72">
        <f t="shared" si="131"/>
        <v>76719557.296296299</v>
      </c>
      <c r="F4214" s="71">
        <f t="shared" si="130"/>
        <v>49.895653808725477</v>
      </c>
      <c r="H4214" s="38">
        <v>76719557</v>
      </c>
    </row>
    <row r="4215" spans="2:8">
      <c r="B4215">
        <v>1537600</v>
      </c>
      <c r="D4215">
        <v>4213</v>
      </c>
      <c r="E4215" s="72">
        <f t="shared" si="131"/>
        <v>76756028.074074075</v>
      </c>
      <c r="F4215" s="71">
        <f t="shared" si="130"/>
        <v>49.919373097082513</v>
      </c>
      <c r="H4215" s="38">
        <v>76756028</v>
      </c>
    </row>
    <row r="4216" spans="2:8">
      <c r="B4216">
        <v>1537600</v>
      </c>
      <c r="D4216">
        <v>4214</v>
      </c>
      <c r="E4216" s="72">
        <f t="shared" si="131"/>
        <v>76792507.518518507</v>
      </c>
      <c r="F4216" s="71">
        <f t="shared" si="130"/>
        <v>49.943098021929309</v>
      </c>
      <c r="H4216" s="38">
        <v>76792507</v>
      </c>
    </row>
    <row r="4217" spans="2:8">
      <c r="B4217">
        <v>1537600</v>
      </c>
      <c r="D4217">
        <v>4215</v>
      </c>
      <c r="E4217" s="72">
        <f t="shared" si="131"/>
        <v>76828995.629629612</v>
      </c>
      <c r="F4217" s="71">
        <f t="shared" si="130"/>
        <v>49.96682858326588</v>
      </c>
      <c r="H4217" s="38">
        <v>76828995</v>
      </c>
    </row>
    <row r="4218" spans="2:8">
      <c r="B4218">
        <v>1537600</v>
      </c>
      <c r="D4218">
        <v>4216</v>
      </c>
      <c r="E4218" s="72">
        <f t="shared" si="131"/>
        <v>76865492.407407388</v>
      </c>
      <c r="F4218" s="71">
        <f t="shared" si="130"/>
        <v>49.99056478109221</v>
      </c>
      <c r="H4218" s="38">
        <v>76865492</v>
      </c>
    </row>
    <row r="4219" spans="2:8">
      <c r="B4219">
        <v>1537600</v>
      </c>
      <c r="D4219">
        <v>4217</v>
      </c>
      <c r="E4219" s="72">
        <f t="shared" si="131"/>
        <v>76901997.851851836</v>
      </c>
      <c r="F4219" s="71">
        <f t="shared" si="130"/>
        <v>50.014306615408323</v>
      </c>
      <c r="H4219" s="38">
        <v>76901997</v>
      </c>
    </row>
    <row r="4220" spans="2:8">
      <c r="B4220">
        <v>1537600</v>
      </c>
      <c r="D4220">
        <v>4218</v>
      </c>
      <c r="E4220" s="72">
        <f t="shared" si="131"/>
        <v>76938511.962962955</v>
      </c>
      <c r="F4220" s="71">
        <f t="shared" si="130"/>
        <v>50.038054086214203</v>
      </c>
      <c r="H4220" s="38">
        <v>76938511</v>
      </c>
    </row>
    <row r="4221" spans="2:8">
      <c r="B4221">
        <v>1537600</v>
      </c>
      <c r="D4221">
        <v>4219</v>
      </c>
      <c r="E4221" s="72">
        <f t="shared" si="131"/>
        <v>76975034.740740731</v>
      </c>
      <c r="F4221" s="71">
        <f t="shared" si="130"/>
        <v>50.061807193509843</v>
      </c>
      <c r="H4221" s="38">
        <v>76975034</v>
      </c>
    </row>
    <row r="4222" spans="2:8">
      <c r="B4222">
        <v>1537600</v>
      </c>
      <c r="D4222">
        <v>4220</v>
      </c>
      <c r="E4222" s="72">
        <f t="shared" si="131"/>
        <v>77011566.185185179</v>
      </c>
      <c r="F4222" s="71">
        <f t="shared" si="130"/>
        <v>50.08556593729525</v>
      </c>
      <c r="G4222" s="67"/>
      <c r="H4222" s="38">
        <v>77011566</v>
      </c>
    </row>
    <row r="4223" spans="2:8">
      <c r="B4223">
        <v>1537600</v>
      </c>
      <c r="D4223">
        <v>4221</v>
      </c>
      <c r="E4223" s="72">
        <f t="shared" si="131"/>
        <v>77048106.296296299</v>
      </c>
      <c r="F4223" s="71">
        <f t="shared" si="130"/>
        <v>50.109330317570432</v>
      </c>
      <c r="H4223" s="38">
        <v>77048106</v>
      </c>
    </row>
    <row r="4224" spans="2:8">
      <c r="B4224">
        <v>1537600</v>
      </c>
      <c r="D4224">
        <v>4222</v>
      </c>
      <c r="E4224" s="72">
        <f t="shared" si="131"/>
        <v>77084655.074074075</v>
      </c>
      <c r="F4224" s="71">
        <f t="shared" si="130"/>
        <v>50.133100334335374</v>
      </c>
      <c r="H4224" s="38">
        <v>77084655</v>
      </c>
    </row>
    <row r="4225" spans="2:8">
      <c r="B4225">
        <v>1537600</v>
      </c>
      <c r="D4225">
        <v>4223</v>
      </c>
      <c r="E4225" s="72">
        <f t="shared" si="131"/>
        <v>77121212.518518507</v>
      </c>
      <c r="F4225" s="71">
        <f t="shared" si="130"/>
        <v>50.156875987590084</v>
      </c>
      <c r="H4225" s="38">
        <v>77121212</v>
      </c>
    </row>
    <row r="4226" spans="2:8">
      <c r="B4226">
        <v>1537600</v>
      </c>
      <c r="D4226">
        <v>4224</v>
      </c>
      <c r="E4226" s="72">
        <f t="shared" si="131"/>
        <v>77157778.629629612</v>
      </c>
      <c r="F4226" s="71">
        <f t="shared" si="130"/>
        <v>50.180657277334554</v>
      </c>
      <c r="H4226" s="38">
        <v>77157778</v>
      </c>
    </row>
    <row r="4227" spans="2:8">
      <c r="B4227">
        <v>1537600</v>
      </c>
      <c r="D4227">
        <v>4225</v>
      </c>
      <c r="E4227" s="72">
        <f t="shared" si="131"/>
        <v>77194353.407407388</v>
      </c>
      <c r="F4227" s="71">
        <f t="shared" ref="F4227:F4290" si="132">E4227/B4226</f>
        <v>50.204444203568798</v>
      </c>
      <c r="H4227" s="38">
        <v>77194353</v>
      </c>
    </row>
    <row r="4228" spans="2:8">
      <c r="B4228">
        <v>1537600</v>
      </c>
      <c r="D4228">
        <v>4226</v>
      </c>
      <c r="E4228" s="72">
        <f t="shared" ref="E4228:E4291" si="133">40+(D4227*D4227)+(E4227/1.3)</f>
        <v>77230936.851851836</v>
      </c>
      <c r="F4228" s="71">
        <f t="shared" si="132"/>
        <v>50.228236766292817</v>
      </c>
      <c r="H4228" s="38">
        <v>77230936</v>
      </c>
    </row>
    <row r="4229" spans="2:8">
      <c r="B4229">
        <v>1537600</v>
      </c>
      <c r="D4229">
        <v>4227</v>
      </c>
      <c r="E4229" s="72">
        <f t="shared" si="133"/>
        <v>77267528.962962955</v>
      </c>
      <c r="F4229" s="71">
        <f t="shared" si="132"/>
        <v>50.252034965506603</v>
      </c>
      <c r="H4229" s="38">
        <v>77267528</v>
      </c>
    </row>
    <row r="4230" spans="2:8">
      <c r="B4230">
        <v>1537600</v>
      </c>
      <c r="D4230">
        <v>4228</v>
      </c>
      <c r="E4230" s="72">
        <f t="shared" si="133"/>
        <v>77304129.740740731</v>
      </c>
      <c r="F4230" s="71">
        <f t="shared" si="132"/>
        <v>50.275838801210156</v>
      </c>
      <c r="H4230" s="38">
        <v>77304129</v>
      </c>
    </row>
    <row r="4231" spans="2:8">
      <c r="B4231">
        <v>1537600</v>
      </c>
      <c r="D4231">
        <v>4229</v>
      </c>
      <c r="E4231" s="72">
        <f t="shared" si="133"/>
        <v>77340739.185185179</v>
      </c>
      <c r="F4231" s="71">
        <f t="shared" si="132"/>
        <v>50.29964827340347</v>
      </c>
      <c r="H4231" s="38">
        <v>77340739</v>
      </c>
    </row>
    <row r="4232" spans="2:8">
      <c r="B4232">
        <v>1537600</v>
      </c>
      <c r="D4232">
        <v>4230</v>
      </c>
      <c r="E4232" s="72">
        <f t="shared" si="133"/>
        <v>77377357.296296299</v>
      </c>
      <c r="F4232" s="71">
        <f t="shared" si="132"/>
        <v>50.323463382086565</v>
      </c>
      <c r="H4232" s="38">
        <v>77377357</v>
      </c>
    </row>
    <row r="4233" spans="2:8">
      <c r="B4233">
        <v>1537600</v>
      </c>
      <c r="D4233">
        <v>4231</v>
      </c>
      <c r="E4233" s="72">
        <f t="shared" si="133"/>
        <v>77413984.074074075</v>
      </c>
      <c r="F4233" s="71">
        <f t="shared" si="132"/>
        <v>50.347284127259414</v>
      </c>
      <c r="H4233" s="38">
        <v>77413984</v>
      </c>
    </row>
    <row r="4234" spans="2:8">
      <c r="B4234">
        <v>1537600</v>
      </c>
      <c r="D4234">
        <v>4232</v>
      </c>
      <c r="E4234" s="72">
        <f t="shared" si="133"/>
        <v>77450619.518518507</v>
      </c>
      <c r="F4234" s="71">
        <f t="shared" si="132"/>
        <v>50.37111050892203</v>
      </c>
      <c r="H4234" s="38">
        <v>77450619</v>
      </c>
    </row>
    <row r="4235" spans="2:8">
      <c r="B4235">
        <v>1537600</v>
      </c>
      <c r="D4235">
        <v>4233</v>
      </c>
      <c r="E4235" s="72">
        <f t="shared" si="133"/>
        <v>77487263.629629612</v>
      </c>
      <c r="F4235" s="71">
        <f t="shared" si="132"/>
        <v>50.394942527074413</v>
      </c>
      <c r="H4235" s="38">
        <v>77487263</v>
      </c>
    </row>
    <row r="4236" spans="2:8">
      <c r="B4236">
        <v>1537600</v>
      </c>
      <c r="D4236">
        <v>4234</v>
      </c>
      <c r="E4236" s="72">
        <f t="shared" si="133"/>
        <v>77523916.407407388</v>
      </c>
      <c r="F4236" s="71">
        <f t="shared" si="132"/>
        <v>50.418780181716564</v>
      </c>
      <c r="H4236" s="38">
        <v>77523916</v>
      </c>
    </row>
    <row r="4237" spans="2:8">
      <c r="B4237">
        <v>1537600</v>
      </c>
      <c r="D4237">
        <v>4235</v>
      </c>
      <c r="E4237" s="72">
        <f t="shared" si="133"/>
        <v>77560577.851851836</v>
      </c>
      <c r="F4237" s="71">
        <f t="shared" si="132"/>
        <v>50.442623472848489</v>
      </c>
      <c r="H4237" s="38">
        <v>77560577</v>
      </c>
    </row>
    <row r="4238" spans="2:8">
      <c r="B4238">
        <v>1537600</v>
      </c>
      <c r="D4238">
        <v>4236</v>
      </c>
      <c r="E4238" s="72">
        <f t="shared" si="133"/>
        <v>77597247.962962955</v>
      </c>
      <c r="F4238" s="71">
        <f t="shared" si="132"/>
        <v>50.466472400470181</v>
      </c>
      <c r="H4238" s="38">
        <v>77597247</v>
      </c>
    </row>
    <row r="4239" spans="2:8">
      <c r="B4239">
        <v>1537600</v>
      </c>
      <c r="D4239">
        <v>4237</v>
      </c>
      <c r="E4239" s="72">
        <f t="shared" si="133"/>
        <v>77633926.740740731</v>
      </c>
      <c r="F4239" s="71">
        <f t="shared" si="132"/>
        <v>50.490326964581641</v>
      </c>
      <c r="H4239" s="38">
        <v>77633926</v>
      </c>
    </row>
    <row r="4240" spans="2:8">
      <c r="B4240">
        <v>1537600</v>
      </c>
      <c r="D4240">
        <v>4238</v>
      </c>
      <c r="E4240" s="72">
        <f t="shared" si="133"/>
        <v>77670614.185185179</v>
      </c>
      <c r="F4240" s="71">
        <f t="shared" si="132"/>
        <v>50.514187165182868</v>
      </c>
      <c r="H4240" s="38">
        <v>77670614</v>
      </c>
    </row>
    <row r="4241" spans="2:8">
      <c r="B4241">
        <v>1537600</v>
      </c>
      <c r="D4241">
        <v>4239</v>
      </c>
      <c r="E4241" s="72">
        <f t="shared" si="133"/>
        <v>77707310.296296299</v>
      </c>
      <c r="F4241" s="71">
        <f t="shared" si="132"/>
        <v>50.53805300227387</v>
      </c>
      <c r="H4241" s="38">
        <v>77707310</v>
      </c>
    </row>
    <row r="4242" spans="2:8">
      <c r="B4242">
        <v>1537600</v>
      </c>
      <c r="D4242">
        <v>4240</v>
      </c>
      <c r="E4242" s="72">
        <f t="shared" si="133"/>
        <v>77744015.074074075</v>
      </c>
      <c r="F4242" s="71">
        <f t="shared" si="132"/>
        <v>50.561924475854624</v>
      </c>
      <c r="H4242" s="38">
        <v>77744015</v>
      </c>
    </row>
    <row r="4243" spans="2:8">
      <c r="B4243">
        <v>1537600</v>
      </c>
      <c r="D4243">
        <v>4241</v>
      </c>
      <c r="E4243" s="72">
        <f t="shared" si="133"/>
        <v>77780728.518518507</v>
      </c>
      <c r="F4243" s="71">
        <f t="shared" si="132"/>
        <v>50.585801585925147</v>
      </c>
      <c r="H4243" s="38">
        <v>77780728</v>
      </c>
    </row>
    <row r="4244" spans="2:8">
      <c r="B4244">
        <v>1537600</v>
      </c>
      <c r="D4244">
        <v>4242</v>
      </c>
      <c r="E4244" s="72">
        <f t="shared" si="133"/>
        <v>77817450.629629612</v>
      </c>
      <c r="F4244" s="71">
        <f t="shared" si="132"/>
        <v>50.609684332485436</v>
      </c>
      <c r="H4244" s="38">
        <v>77817450</v>
      </c>
    </row>
    <row r="4245" spans="2:8">
      <c r="B4245">
        <v>1537600</v>
      </c>
      <c r="D4245">
        <v>4243</v>
      </c>
      <c r="E4245" s="72">
        <f t="shared" si="133"/>
        <v>77854181.407407388</v>
      </c>
      <c r="F4245" s="71">
        <f t="shared" si="132"/>
        <v>50.6335727155355</v>
      </c>
      <c r="H4245" s="38">
        <v>77854181</v>
      </c>
    </row>
    <row r="4246" spans="2:8">
      <c r="B4246">
        <v>1537600</v>
      </c>
      <c r="D4246">
        <v>4244</v>
      </c>
      <c r="E4246" s="72">
        <f t="shared" si="133"/>
        <v>77890920.851851836</v>
      </c>
      <c r="F4246" s="71">
        <f t="shared" si="132"/>
        <v>50.657466735075339</v>
      </c>
      <c r="H4246" s="38">
        <v>77890920</v>
      </c>
    </row>
    <row r="4247" spans="2:8">
      <c r="B4247">
        <v>1537600</v>
      </c>
      <c r="D4247">
        <v>4245</v>
      </c>
      <c r="E4247" s="72">
        <f t="shared" si="133"/>
        <v>77927668.962962955</v>
      </c>
      <c r="F4247" s="71">
        <f t="shared" si="132"/>
        <v>50.681366391104937</v>
      </c>
      <c r="H4247" s="38">
        <v>77927668</v>
      </c>
    </row>
    <row r="4248" spans="2:8">
      <c r="B4248">
        <v>1537600</v>
      </c>
      <c r="D4248">
        <v>4246</v>
      </c>
      <c r="E4248" s="72">
        <f t="shared" si="133"/>
        <v>77964425.740740731</v>
      </c>
      <c r="F4248" s="71">
        <f t="shared" si="132"/>
        <v>50.705271683624304</v>
      </c>
      <c r="H4248" s="38">
        <v>77964425</v>
      </c>
    </row>
    <row r="4249" spans="2:8">
      <c r="B4249">
        <v>1537600</v>
      </c>
      <c r="D4249">
        <v>4247</v>
      </c>
      <c r="E4249" s="72">
        <f t="shared" si="133"/>
        <v>78001191.185185179</v>
      </c>
      <c r="F4249" s="71">
        <f t="shared" si="132"/>
        <v>50.729182612633444</v>
      </c>
      <c r="H4249" s="38">
        <v>78001191</v>
      </c>
    </row>
    <row r="4250" spans="2:8">
      <c r="B4250">
        <v>1537600</v>
      </c>
      <c r="D4250">
        <v>4248</v>
      </c>
      <c r="E4250" s="72">
        <f t="shared" si="133"/>
        <v>78037965.296296299</v>
      </c>
      <c r="F4250" s="71">
        <f t="shared" si="132"/>
        <v>50.753099178132345</v>
      </c>
      <c r="H4250" s="38">
        <v>78037965</v>
      </c>
    </row>
    <row r="4251" spans="2:8">
      <c r="B4251">
        <v>1537600</v>
      </c>
      <c r="D4251">
        <v>4249</v>
      </c>
      <c r="E4251" s="72">
        <f t="shared" si="133"/>
        <v>78074748.074074075</v>
      </c>
      <c r="F4251" s="71">
        <f t="shared" si="132"/>
        <v>50.777021380121013</v>
      </c>
      <c r="H4251" s="38">
        <v>78074748</v>
      </c>
    </row>
    <row r="4252" spans="2:8">
      <c r="B4252">
        <v>1537600</v>
      </c>
      <c r="D4252">
        <v>4250</v>
      </c>
      <c r="E4252" s="72">
        <f t="shared" si="133"/>
        <v>78111539.518518507</v>
      </c>
      <c r="F4252" s="71">
        <f t="shared" si="132"/>
        <v>50.800949218599449</v>
      </c>
      <c r="H4252" s="38">
        <v>78111539</v>
      </c>
    </row>
    <row r="4253" spans="2:8">
      <c r="B4253">
        <v>1537600</v>
      </c>
      <c r="D4253">
        <v>4251</v>
      </c>
      <c r="E4253" s="72">
        <f t="shared" si="133"/>
        <v>78148339.629629612</v>
      </c>
      <c r="F4253" s="71">
        <f t="shared" si="132"/>
        <v>50.824882693567645</v>
      </c>
      <c r="H4253" s="38">
        <v>78148339</v>
      </c>
    </row>
    <row r="4254" spans="2:8">
      <c r="B4254">
        <v>1537600</v>
      </c>
      <c r="D4254">
        <v>4252</v>
      </c>
      <c r="E4254" s="72">
        <f t="shared" si="133"/>
        <v>78185148.407407388</v>
      </c>
      <c r="F4254" s="71">
        <f t="shared" si="132"/>
        <v>50.848821805025615</v>
      </c>
      <c r="H4254" s="38">
        <v>78185148</v>
      </c>
    </row>
    <row r="4255" spans="2:8">
      <c r="B4255">
        <v>1537600</v>
      </c>
      <c r="D4255">
        <v>4253</v>
      </c>
      <c r="E4255" s="72">
        <f t="shared" si="133"/>
        <v>78221965.851851836</v>
      </c>
      <c r="F4255" s="71">
        <f t="shared" si="132"/>
        <v>50.87276655297336</v>
      </c>
      <c r="H4255" s="38">
        <v>78221965</v>
      </c>
    </row>
    <row r="4256" spans="2:8">
      <c r="B4256">
        <v>1537600</v>
      </c>
      <c r="D4256">
        <v>4254</v>
      </c>
      <c r="E4256" s="72">
        <f t="shared" si="133"/>
        <v>78258791.962962955</v>
      </c>
      <c r="F4256" s="71">
        <f t="shared" si="132"/>
        <v>50.896716937410872</v>
      </c>
      <c r="H4256" s="38">
        <v>78258791</v>
      </c>
    </row>
    <row r="4257" spans="2:8">
      <c r="B4257">
        <v>1537600</v>
      </c>
      <c r="D4257">
        <v>4255</v>
      </c>
      <c r="E4257" s="72">
        <f t="shared" si="133"/>
        <v>78295626.740740731</v>
      </c>
      <c r="F4257" s="71">
        <f t="shared" si="132"/>
        <v>50.920672958338145</v>
      </c>
      <c r="H4257" s="38">
        <v>78295626</v>
      </c>
    </row>
    <row r="4258" spans="2:8">
      <c r="B4258">
        <v>1537600</v>
      </c>
      <c r="D4258">
        <v>4256</v>
      </c>
      <c r="E4258" s="72">
        <f t="shared" si="133"/>
        <v>78332470.185185179</v>
      </c>
      <c r="F4258" s="71">
        <f t="shared" si="132"/>
        <v>50.944634615755191</v>
      </c>
      <c r="H4258" s="38">
        <v>78332470</v>
      </c>
    </row>
    <row r="4259" spans="2:8">
      <c r="B4259">
        <v>1537600</v>
      </c>
      <c r="D4259">
        <v>4257</v>
      </c>
      <c r="E4259" s="72">
        <f t="shared" si="133"/>
        <v>78369322.296296299</v>
      </c>
      <c r="F4259" s="71">
        <f t="shared" si="132"/>
        <v>50.968601909662006</v>
      </c>
      <c r="H4259" s="38">
        <v>78369322</v>
      </c>
    </row>
    <row r="4260" spans="2:8">
      <c r="B4260">
        <v>1537600</v>
      </c>
      <c r="D4260">
        <v>4258</v>
      </c>
      <c r="E4260" s="72">
        <f t="shared" si="133"/>
        <v>78406183.074074075</v>
      </c>
      <c r="F4260" s="71">
        <f t="shared" si="132"/>
        <v>50.99257484005858</v>
      </c>
      <c r="H4260" s="38">
        <v>78406183</v>
      </c>
    </row>
    <row r="4261" spans="2:8">
      <c r="B4261">
        <v>1537600</v>
      </c>
      <c r="D4261">
        <v>4259</v>
      </c>
      <c r="E4261" s="72">
        <f t="shared" si="133"/>
        <v>78443052.518518507</v>
      </c>
      <c r="F4261" s="71">
        <f t="shared" si="132"/>
        <v>51.016553406944922</v>
      </c>
      <c r="H4261" s="38">
        <v>78443052</v>
      </c>
    </row>
    <row r="4262" spans="2:8">
      <c r="B4262">
        <v>1537600</v>
      </c>
      <c r="D4262">
        <v>4260</v>
      </c>
      <c r="E4262" s="72">
        <f t="shared" si="133"/>
        <v>78479930.629629612</v>
      </c>
      <c r="F4262" s="71">
        <f t="shared" si="132"/>
        <v>51.040537610321024</v>
      </c>
      <c r="G4262" s="67"/>
      <c r="H4262" s="38">
        <v>78479930</v>
      </c>
    </row>
    <row r="4263" spans="2:8">
      <c r="B4263">
        <v>1537600</v>
      </c>
      <c r="D4263">
        <v>4261</v>
      </c>
      <c r="E4263" s="72">
        <f t="shared" si="133"/>
        <v>78516817.407407388</v>
      </c>
      <c r="F4263" s="71">
        <f t="shared" si="132"/>
        <v>51.064527450186908</v>
      </c>
      <c r="H4263" s="38">
        <v>78516817</v>
      </c>
    </row>
    <row r="4264" spans="2:8">
      <c r="B4264">
        <v>1537600</v>
      </c>
      <c r="D4264">
        <v>4262</v>
      </c>
      <c r="E4264" s="72">
        <f t="shared" si="133"/>
        <v>78553712.851851836</v>
      </c>
      <c r="F4264" s="71">
        <f t="shared" si="132"/>
        <v>51.088522926542559</v>
      </c>
      <c r="H4264" s="38">
        <v>78553712</v>
      </c>
    </row>
    <row r="4265" spans="2:8">
      <c r="B4265">
        <v>1537600</v>
      </c>
      <c r="D4265">
        <v>4263</v>
      </c>
      <c r="E4265" s="72">
        <f t="shared" si="133"/>
        <v>78590616.962962955</v>
      </c>
      <c r="F4265" s="71">
        <f t="shared" si="132"/>
        <v>51.112524039387978</v>
      </c>
      <c r="H4265" s="38">
        <v>78590616</v>
      </c>
    </row>
    <row r="4266" spans="2:8">
      <c r="B4266">
        <v>1537600</v>
      </c>
      <c r="D4266">
        <v>4264</v>
      </c>
      <c r="E4266" s="72">
        <f t="shared" si="133"/>
        <v>78627529.740740731</v>
      </c>
      <c r="F4266" s="71">
        <f t="shared" si="132"/>
        <v>51.136530788723164</v>
      </c>
      <c r="H4266" s="38">
        <v>78627529</v>
      </c>
    </row>
    <row r="4267" spans="2:8">
      <c r="B4267">
        <v>1537600</v>
      </c>
      <c r="D4267">
        <v>4265</v>
      </c>
      <c r="E4267" s="72">
        <f t="shared" si="133"/>
        <v>78664451.185185179</v>
      </c>
      <c r="F4267" s="71">
        <f t="shared" si="132"/>
        <v>51.16054317454811</v>
      </c>
      <c r="H4267" s="38">
        <v>78664451</v>
      </c>
    </row>
    <row r="4268" spans="2:8">
      <c r="B4268">
        <v>1537600</v>
      </c>
      <c r="D4268">
        <v>4266</v>
      </c>
      <c r="E4268" s="72">
        <f t="shared" si="133"/>
        <v>78701381.296296299</v>
      </c>
      <c r="F4268" s="71">
        <f t="shared" si="132"/>
        <v>51.184561196862838</v>
      </c>
      <c r="H4268" s="38">
        <v>78701381</v>
      </c>
    </row>
    <row r="4269" spans="2:8">
      <c r="B4269">
        <v>1537600</v>
      </c>
      <c r="D4269">
        <v>4267</v>
      </c>
      <c r="E4269" s="72">
        <f t="shared" si="133"/>
        <v>78738320.074074075</v>
      </c>
      <c r="F4269" s="71">
        <f t="shared" si="132"/>
        <v>51.208584855667326</v>
      </c>
      <c r="H4269" s="38">
        <v>78738320</v>
      </c>
    </row>
    <row r="4270" spans="2:8">
      <c r="B4270">
        <v>1537600</v>
      </c>
      <c r="D4270">
        <v>4268</v>
      </c>
      <c r="E4270" s="72">
        <f t="shared" si="133"/>
        <v>78775267.518518507</v>
      </c>
      <c r="F4270" s="71">
        <f t="shared" si="132"/>
        <v>51.232614150961567</v>
      </c>
      <c r="H4270" s="38">
        <v>78775267</v>
      </c>
    </row>
    <row r="4271" spans="2:8">
      <c r="B4271">
        <v>1537600</v>
      </c>
      <c r="D4271">
        <v>4269</v>
      </c>
      <c r="E4271" s="72">
        <f t="shared" si="133"/>
        <v>78812223.629629612</v>
      </c>
      <c r="F4271" s="71">
        <f t="shared" si="132"/>
        <v>51.256649082745582</v>
      </c>
      <c r="H4271" s="38">
        <v>78812223</v>
      </c>
    </row>
    <row r="4272" spans="2:8">
      <c r="B4272">
        <v>1537600</v>
      </c>
      <c r="D4272">
        <v>4270</v>
      </c>
      <c r="E4272" s="72">
        <f t="shared" si="133"/>
        <v>78849188.407407388</v>
      </c>
      <c r="F4272" s="71">
        <f t="shared" si="132"/>
        <v>51.280689651019372</v>
      </c>
      <c r="H4272" s="38">
        <v>78849188</v>
      </c>
    </row>
    <row r="4273" spans="2:8">
      <c r="B4273">
        <v>1537600</v>
      </c>
      <c r="D4273">
        <v>4271</v>
      </c>
      <c r="E4273" s="72">
        <f t="shared" si="133"/>
        <v>78886161.851851836</v>
      </c>
      <c r="F4273" s="71">
        <f t="shared" si="132"/>
        <v>51.30473585578293</v>
      </c>
      <c r="H4273" s="38">
        <v>78886161</v>
      </c>
    </row>
    <row r="4274" spans="2:8">
      <c r="B4274">
        <v>1537600</v>
      </c>
      <c r="D4274">
        <v>4272</v>
      </c>
      <c r="E4274" s="72">
        <f t="shared" si="133"/>
        <v>78923143.962962955</v>
      </c>
      <c r="F4274" s="71">
        <f t="shared" si="132"/>
        <v>51.328787697036262</v>
      </c>
      <c r="H4274" s="38">
        <v>78923143</v>
      </c>
    </row>
    <row r="4275" spans="2:8">
      <c r="B4275">
        <v>1537600</v>
      </c>
      <c r="D4275">
        <v>4273</v>
      </c>
      <c r="E4275" s="72">
        <f t="shared" si="133"/>
        <v>78960134.740740731</v>
      </c>
      <c r="F4275" s="71">
        <f t="shared" si="132"/>
        <v>51.352845174779354</v>
      </c>
      <c r="H4275" s="38">
        <v>78960134</v>
      </c>
    </row>
    <row r="4276" spans="2:8">
      <c r="B4276">
        <v>1537600</v>
      </c>
      <c r="D4276">
        <v>4274</v>
      </c>
      <c r="E4276" s="72">
        <f t="shared" si="133"/>
        <v>78997134.185185179</v>
      </c>
      <c r="F4276" s="71">
        <f t="shared" si="132"/>
        <v>51.376908289012214</v>
      </c>
      <c r="H4276" s="38">
        <v>78997134</v>
      </c>
    </row>
    <row r="4277" spans="2:8">
      <c r="B4277">
        <v>1537600</v>
      </c>
      <c r="D4277">
        <v>4275</v>
      </c>
      <c r="E4277" s="72">
        <f t="shared" si="133"/>
        <v>79034142.296296299</v>
      </c>
      <c r="F4277" s="71">
        <f t="shared" si="132"/>
        <v>51.400977039734848</v>
      </c>
      <c r="H4277" s="38">
        <v>79034142</v>
      </c>
    </row>
    <row r="4278" spans="2:8">
      <c r="B4278">
        <v>1537600</v>
      </c>
      <c r="D4278">
        <v>4276</v>
      </c>
      <c r="E4278" s="72">
        <f t="shared" si="133"/>
        <v>79071159.074074075</v>
      </c>
      <c r="F4278" s="71">
        <f t="shared" si="132"/>
        <v>51.425051426947242</v>
      </c>
      <c r="H4278" s="38">
        <v>79071159</v>
      </c>
    </row>
    <row r="4279" spans="2:8">
      <c r="B4279">
        <v>1537600</v>
      </c>
      <c r="D4279">
        <v>4277</v>
      </c>
      <c r="E4279" s="72">
        <f t="shared" si="133"/>
        <v>79108184.518518507</v>
      </c>
      <c r="F4279" s="71">
        <f t="shared" si="132"/>
        <v>51.449131450649396</v>
      </c>
      <c r="H4279" s="38">
        <v>79108184</v>
      </c>
    </row>
    <row r="4280" spans="2:8">
      <c r="B4280">
        <v>1537600</v>
      </c>
      <c r="D4280">
        <v>4278</v>
      </c>
      <c r="E4280" s="72">
        <f t="shared" si="133"/>
        <v>79145218.629629612</v>
      </c>
      <c r="F4280" s="71">
        <f t="shared" si="132"/>
        <v>51.473217110841318</v>
      </c>
      <c r="H4280" s="38">
        <v>79145218</v>
      </c>
    </row>
    <row r="4281" spans="2:8">
      <c r="B4281">
        <v>1537600</v>
      </c>
      <c r="D4281">
        <v>4279</v>
      </c>
      <c r="E4281" s="72">
        <f t="shared" si="133"/>
        <v>79182261.407407388</v>
      </c>
      <c r="F4281" s="71">
        <f t="shared" si="132"/>
        <v>51.497308407523015</v>
      </c>
      <c r="H4281" s="38">
        <v>79182261</v>
      </c>
    </row>
    <row r="4282" spans="2:8">
      <c r="B4282">
        <v>1537600</v>
      </c>
      <c r="D4282">
        <v>4280</v>
      </c>
      <c r="E4282" s="72">
        <f t="shared" si="133"/>
        <v>79219312.851851836</v>
      </c>
      <c r="F4282" s="71">
        <f t="shared" si="132"/>
        <v>51.521405340694486</v>
      </c>
      <c r="H4282" s="38">
        <v>79219312</v>
      </c>
    </row>
    <row r="4283" spans="2:8">
      <c r="B4283">
        <v>1537600</v>
      </c>
      <c r="D4283">
        <v>4281</v>
      </c>
      <c r="E4283" s="72">
        <f t="shared" si="133"/>
        <v>79256372.962962955</v>
      </c>
      <c r="F4283" s="71">
        <f t="shared" si="132"/>
        <v>51.545507910355717</v>
      </c>
      <c r="H4283" s="38">
        <v>79256372</v>
      </c>
    </row>
    <row r="4284" spans="2:8">
      <c r="B4284">
        <v>1537600</v>
      </c>
      <c r="D4284">
        <v>4282</v>
      </c>
      <c r="E4284" s="72">
        <f t="shared" si="133"/>
        <v>79293441.740740731</v>
      </c>
      <c r="F4284" s="71">
        <f t="shared" si="132"/>
        <v>51.569616116506722</v>
      </c>
      <c r="H4284" s="38">
        <v>79293441</v>
      </c>
    </row>
    <row r="4285" spans="2:8">
      <c r="B4285">
        <v>1537600</v>
      </c>
      <c r="D4285">
        <v>4283</v>
      </c>
      <c r="E4285" s="72">
        <f t="shared" si="133"/>
        <v>79330519.185185179</v>
      </c>
      <c r="F4285" s="71">
        <f t="shared" si="132"/>
        <v>51.593729959147488</v>
      </c>
      <c r="H4285" s="38">
        <v>79330519</v>
      </c>
    </row>
    <row r="4286" spans="2:8">
      <c r="B4286">
        <v>1537600</v>
      </c>
      <c r="D4286">
        <v>4284</v>
      </c>
      <c r="E4286" s="72">
        <f t="shared" si="133"/>
        <v>79367605.296296299</v>
      </c>
      <c r="F4286" s="71">
        <f t="shared" si="132"/>
        <v>51.617849438278029</v>
      </c>
      <c r="H4286" s="38">
        <v>79367605</v>
      </c>
    </row>
    <row r="4287" spans="2:8">
      <c r="B4287">
        <v>1537600</v>
      </c>
      <c r="D4287">
        <v>4285</v>
      </c>
      <c r="E4287" s="72">
        <f t="shared" si="133"/>
        <v>79404700.074074075</v>
      </c>
      <c r="F4287" s="71">
        <f t="shared" si="132"/>
        <v>51.641974553898329</v>
      </c>
      <c r="H4287" s="38">
        <v>79404700</v>
      </c>
    </row>
    <row r="4288" spans="2:8">
      <c r="B4288">
        <v>1537600</v>
      </c>
      <c r="D4288">
        <v>4286</v>
      </c>
      <c r="E4288" s="72">
        <f t="shared" si="133"/>
        <v>79441803.518518507</v>
      </c>
      <c r="F4288" s="71">
        <f t="shared" si="132"/>
        <v>51.666105306008397</v>
      </c>
      <c r="H4288" s="38">
        <v>79441803</v>
      </c>
    </row>
    <row r="4289" spans="2:8">
      <c r="B4289">
        <v>1537600</v>
      </c>
      <c r="D4289">
        <v>4287</v>
      </c>
      <c r="E4289" s="72">
        <f t="shared" si="133"/>
        <v>79478915.629629612</v>
      </c>
      <c r="F4289" s="71">
        <f t="shared" si="132"/>
        <v>51.690241694608225</v>
      </c>
      <c r="H4289" s="38">
        <v>79478915</v>
      </c>
    </row>
    <row r="4290" spans="2:8">
      <c r="B4290">
        <v>1537600</v>
      </c>
      <c r="D4290">
        <v>4288</v>
      </c>
      <c r="E4290" s="72">
        <f t="shared" si="133"/>
        <v>79516036.407407388</v>
      </c>
      <c r="F4290" s="71">
        <f t="shared" si="132"/>
        <v>51.714383719697835</v>
      </c>
      <c r="H4290" s="38">
        <v>79516036</v>
      </c>
    </row>
    <row r="4291" spans="2:8">
      <c r="B4291">
        <v>1537600</v>
      </c>
      <c r="D4291">
        <v>4289</v>
      </c>
      <c r="E4291" s="72">
        <f t="shared" si="133"/>
        <v>79553165.851851836</v>
      </c>
      <c r="F4291" s="71">
        <f t="shared" ref="F4291:F4354" si="134">E4291/B4290</f>
        <v>51.738531381277205</v>
      </c>
      <c r="H4291" s="38">
        <v>79553165</v>
      </c>
    </row>
    <row r="4292" spans="2:8">
      <c r="B4292">
        <v>1537600</v>
      </c>
      <c r="D4292">
        <v>4290</v>
      </c>
      <c r="E4292" s="72">
        <f t="shared" ref="E4292:E4355" si="135">40+(D4291*D4291)+(E4291/1.3)</f>
        <v>79590303.962962955</v>
      </c>
      <c r="F4292" s="71">
        <f t="shared" si="134"/>
        <v>51.762684679346357</v>
      </c>
      <c r="H4292" s="38">
        <v>79590303</v>
      </c>
    </row>
    <row r="4293" spans="2:8">
      <c r="B4293">
        <v>1537600</v>
      </c>
      <c r="D4293">
        <v>4291</v>
      </c>
      <c r="E4293" s="72">
        <f t="shared" si="135"/>
        <v>79627450.740740731</v>
      </c>
      <c r="F4293" s="71">
        <f t="shared" si="134"/>
        <v>51.786843613905262</v>
      </c>
      <c r="H4293" s="38">
        <v>79627450</v>
      </c>
    </row>
    <row r="4294" spans="2:8">
      <c r="B4294">
        <v>1537600</v>
      </c>
      <c r="D4294">
        <v>4292</v>
      </c>
      <c r="E4294" s="72">
        <f t="shared" si="135"/>
        <v>79664606.185185179</v>
      </c>
      <c r="F4294" s="71">
        <f t="shared" si="134"/>
        <v>51.811008184953941</v>
      </c>
      <c r="H4294" s="38">
        <v>79664606</v>
      </c>
    </row>
    <row r="4295" spans="2:8">
      <c r="B4295">
        <v>1537600</v>
      </c>
      <c r="D4295">
        <v>4293</v>
      </c>
      <c r="E4295" s="72">
        <f t="shared" si="135"/>
        <v>79701770.296296299</v>
      </c>
      <c r="F4295" s="71">
        <f t="shared" si="134"/>
        <v>51.835178392492388</v>
      </c>
      <c r="H4295" s="38">
        <v>79701770</v>
      </c>
    </row>
    <row r="4296" spans="2:8">
      <c r="B4296">
        <v>1537600</v>
      </c>
      <c r="D4296">
        <v>4294</v>
      </c>
      <c r="E4296" s="72">
        <f t="shared" si="135"/>
        <v>79738943.074074075</v>
      </c>
      <c r="F4296" s="71">
        <f t="shared" si="134"/>
        <v>51.859354236520602</v>
      </c>
      <c r="H4296" s="38">
        <v>79738943</v>
      </c>
    </row>
    <row r="4297" spans="2:8">
      <c r="B4297">
        <v>1537600</v>
      </c>
      <c r="D4297">
        <v>4295</v>
      </c>
      <c r="E4297" s="72">
        <f t="shared" si="135"/>
        <v>79776124.518518507</v>
      </c>
      <c r="F4297" s="71">
        <f t="shared" si="134"/>
        <v>51.883535717038569</v>
      </c>
      <c r="H4297" s="38">
        <v>79776124</v>
      </c>
    </row>
    <row r="4298" spans="2:8">
      <c r="B4298">
        <v>1537600</v>
      </c>
      <c r="D4298">
        <v>4296</v>
      </c>
      <c r="E4298" s="72">
        <f t="shared" si="135"/>
        <v>79813314.629629612</v>
      </c>
      <c r="F4298" s="71">
        <f t="shared" si="134"/>
        <v>51.907722834046311</v>
      </c>
      <c r="H4298" s="38">
        <v>79813314</v>
      </c>
    </row>
    <row r="4299" spans="2:8">
      <c r="B4299">
        <v>1537600</v>
      </c>
      <c r="D4299">
        <v>4297</v>
      </c>
      <c r="E4299" s="72">
        <f t="shared" si="135"/>
        <v>79850513.407407388</v>
      </c>
      <c r="F4299" s="71">
        <f t="shared" si="134"/>
        <v>51.931915587543827</v>
      </c>
      <c r="H4299" s="38">
        <v>79850513</v>
      </c>
    </row>
    <row r="4300" spans="2:8">
      <c r="B4300">
        <v>1537600</v>
      </c>
      <c r="D4300">
        <v>4298</v>
      </c>
      <c r="E4300" s="72">
        <f t="shared" si="135"/>
        <v>79887720.851851836</v>
      </c>
      <c r="F4300" s="71">
        <f t="shared" si="134"/>
        <v>51.95611397753111</v>
      </c>
      <c r="H4300" s="38">
        <v>79887720</v>
      </c>
    </row>
    <row r="4301" spans="2:8">
      <c r="B4301">
        <v>1537600</v>
      </c>
      <c r="D4301">
        <v>4299</v>
      </c>
      <c r="E4301" s="72">
        <f t="shared" si="135"/>
        <v>79924936.962962955</v>
      </c>
      <c r="F4301" s="71">
        <f t="shared" si="134"/>
        <v>51.980318004008168</v>
      </c>
      <c r="H4301" s="38">
        <v>79924936</v>
      </c>
    </row>
    <row r="4302" spans="2:8">
      <c r="B4302">
        <v>1537600</v>
      </c>
      <c r="D4302">
        <v>4300</v>
      </c>
      <c r="E4302" s="72">
        <f t="shared" si="135"/>
        <v>79962161.740740731</v>
      </c>
      <c r="F4302" s="71">
        <f t="shared" si="134"/>
        <v>52.00452766697498</v>
      </c>
      <c r="G4302" s="67"/>
      <c r="H4302" s="38">
        <v>79962161</v>
      </c>
    </row>
    <row r="4303" spans="2:8">
      <c r="B4303">
        <v>1537600</v>
      </c>
      <c r="D4303">
        <v>4301</v>
      </c>
      <c r="E4303" s="72">
        <f t="shared" si="135"/>
        <v>79999395.185185179</v>
      </c>
      <c r="F4303" s="71">
        <f t="shared" si="134"/>
        <v>52.028742966431565</v>
      </c>
      <c r="H4303" s="38">
        <v>79999395</v>
      </c>
    </row>
    <row r="4304" spans="2:8">
      <c r="B4304">
        <v>1537600</v>
      </c>
      <c r="D4304">
        <v>4302</v>
      </c>
      <c r="E4304" s="72">
        <f t="shared" si="135"/>
        <v>80036637.296296299</v>
      </c>
      <c r="F4304" s="71">
        <f t="shared" si="134"/>
        <v>52.052963902377925</v>
      </c>
      <c r="H4304" s="38">
        <v>80036637</v>
      </c>
    </row>
    <row r="4305" spans="2:8">
      <c r="B4305">
        <v>1537600</v>
      </c>
      <c r="D4305">
        <v>4303</v>
      </c>
      <c r="E4305" s="72">
        <f t="shared" si="135"/>
        <v>80073888.074074075</v>
      </c>
      <c r="F4305" s="71">
        <f t="shared" si="134"/>
        <v>52.077190474814046</v>
      </c>
      <c r="H4305" s="38">
        <v>80073888</v>
      </c>
    </row>
    <row r="4306" spans="2:8">
      <c r="B4306">
        <v>1537600</v>
      </c>
      <c r="D4306">
        <v>4304</v>
      </c>
      <c r="E4306" s="72">
        <f t="shared" si="135"/>
        <v>80111147.518518507</v>
      </c>
      <c r="F4306" s="71">
        <f t="shared" si="134"/>
        <v>52.101422683739926</v>
      </c>
      <c r="H4306" s="38">
        <v>80111147</v>
      </c>
    </row>
    <row r="4307" spans="2:8">
      <c r="B4307">
        <v>1537600</v>
      </c>
      <c r="D4307">
        <v>4305</v>
      </c>
      <c r="E4307" s="72">
        <f t="shared" si="135"/>
        <v>80148415.629629612</v>
      </c>
      <c r="F4307" s="71">
        <f t="shared" si="134"/>
        <v>52.125660529155574</v>
      </c>
      <c r="H4307" s="38">
        <v>80148415</v>
      </c>
    </row>
    <row r="4308" spans="2:8">
      <c r="B4308">
        <v>1537600</v>
      </c>
      <c r="D4308">
        <v>4306</v>
      </c>
      <c r="E4308" s="72">
        <f t="shared" si="135"/>
        <v>80185692.407407388</v>
      </c>
      <c r="F4308" s="71">
        <f t="shared" si="134"/>
        <v>52.149904011060997</v>
      </c>
      <c r="H4308" s="38">
        <v>80185692</v>
      </c>
    </row>
    <row r="4309" spans="2:8">
      <c r="B4309">
        <v>1537600</v>
      </c>
      <c r="D4309">
        <v>4307</v>
      </c>
      <c r="E4309" s="72">
        <f t="shared" si="135"/>
        <v>80222977.851851836</v>
      </c>
      <c r="F4309" s="71">
        <f t="shared" si="134"/>
        <v>52.174153129456187</v>
      </c>
      <c r="H4309" s="38">
        <v>80222977</v>
      </c>
    </row>
    <row r="4310" spans="2:8">
      <c r="B4310">
        <v>1537600</v>
      </c>
      <c r="D4310">
        <v>4308</v>
      </c>
      <c r="E4310" s="72">
        <f t="shared" si="135"/>
        <v>80260271.962962955</v>
      </c>
      <c r="F4310" s="71">
        <f t="shared" si="134"/>
        <v>52.198407884341151</v>
      </c>
      <c r="H4310" s="38">
        <v>80260271</v>
      </c>
    </row>
    <row r="4311" spans="2:8">
      <c r="B4311">
        <v>1537600</v>
      </c>
      <c r="D4311">
        <v>4309</v>
      </c>
      <c r="E4311" s="72">
        <f t="shared" si="135"/>
        <v>80297574.740740731</v>
      </c>
      <c r="F4311" s="71">
        <f t="shared" si="134"/>
        <v>52.222668275715876</v>
      </c>
      <c r="H4311" s="38">
        <v>80297574</v>
      </c>
    </row>
    <row r="4312" spans="2:8">
      <c r="B4312">
        <v>1537600</v>
      </c>
      <c r="D4312">
        <v>4310</v>
      </c>
      <c r="E4312" s="72">
        <f t="shared" si="135"/>
        <v>80334886.185185179</v>
      </c>
      <c r="F4312" s="71">
        <f t="shared" si="134"/>
        <v>52.246934303580375</v>
      </c>
      <c r="H4312" s="38">
        <v>80334886</v>
      </c>
    </row>
    <row r="4313" spans="2:8">
      <c r="B4313">
        <v>1537600</v>
      </c>
      <c r="D4313">
        <v>4311</v>
      </c>
      <c r="E4313" s="72">
        <f t="shared" si="135"/>
        <v>80372206.296296299</v>
      </c>
      <c r="F4313" s="71">
        <f t="shared" si="134"/>
        <v>52.271205967934634</v>
      </c>
      <c r="H4313" s="38">
        <v>80372206</v>
      </c>
    </row>
    <row r="4314" spans="2:8">
      <c r="B4314">
        <v>1537600</v>
      </c>
      <c r="D4314">
        <v>4312</v>
      </c>
      <c r="E4314" s="72">
        <f t="shared" si="135"/>
        <v>80409535.074074075</v>
      </c>
      <c r="F4314" s="71">
        <f t="shared" si="134"/>
        <v>52.295483268778668</v>
      </c>
      <c r="H4314" s="38">
        <v>80409535</v>
      </c>
    </row>
    <row r="4315" spans="2:8">
      <c r="B4315">
        <v>1537600</v>
      </c>
      <c r="D4315">
        <v>4313</v>
      </c>
      <c r="E4315" s="72">
        <f t="shared" si="135"/>
        <v>80446872.518518507</v>
      </c>
      <c r="F4315" s="71">
        <f t="shared" si="134"/>
        <v>52.319766206112455</v>
      </c>
      <c r="H4315" s="38">
        <v>80446872</v>
      </c>
    </row>
    <row r="4316" spans="2:8">
      <c r="B4316">
        <v>1537600</v>
      </c>
      <c r="D4316">
        <v>4314</v>
      </c>
      <c r="E4316" s="72">
        <f t="shared" si="135"/>
        <v>80484218.629629612</v>
      </c>
      <c r="F4316" s="71">
        <f t="shared" si="134"/>
        <v>52.344054779936009</v>
      </c>
      <c r="H4316" s="38">
        <v>80484218</v>
      </c>
    </row>
    <row r="4317" spans="2:8">
      <c r="B4317">
        <v>1537600</v>
      </c>
      <c r="D4317">
        <v>4315</v>
      </c>
      <c r="E4317" s="72">
        <f t="shared" si="135"/>
        <v>80521573.407407388</v>
      </c>
      <c r="F4317" s="71">
        <f t="shared" si="134"/>
        <v>52.368348990249345</v>
      </c>
      <c r="H4317" s="38">
        <v>80521573</v>
      </c>
    </row>
    <row r="4318" spans="2:8">
      <c r="B4318">
        <v>1537600</v>
      </c>
      <c r="D4318">
        <v>4316</v>
      </c>
      <c r="E4318" s="72">
        <f t="shared" si="135"/>
        <v>80558936.851851836</v>
      </c>
      <c r="F4318" s="71">
        <f t="shared" si="134"/>
        <v>52.392648837052441</v>
      </c>
      <c r="H4318" s="38">
        <v>80558936</v>
      </c>
    </row>
    <row r="4319" spans="2:8">
      <c r="B4319">
        <v>1537600</v>
      </c>
      <c r="D4319">
        <v>4317</v>
      </c>
      <c r="E4319" s="72">
        <f t="shared" si="135"/>
        <v>80596308.962962955</v>
      </c>
      <c r="F4319" s="71">
        <f t="shared" si="134"/>
        <v>52.416954320345312</v>
      </c>
      <c r="H4319" s="38">
        <v>80596308</v>
      </c>
    </row>
    <row r="4320" spans="2:8">
      <c r="B4320">
        <v>1537600</v>
      </c>
      <c r="D4320">
        <v>4318</v>
      </c>
      <c r="E4320" s="72">
        <f t="shared" si="135"/>
        <v>80633689.740740731</v>
      </c>
      <c r="F4320" s="71">
        <f t="shared" si="134"/>
        <v>52.44126544012795</v>
      </c>
      <c r="H4320" s="38">
        <v>80633689</v>
      </c>
    </row>
    <row r="4321" spans="2:8">
      <c r="B4321">
        <v>1537600</v>
      </c>
      <c r="D4321">
        <v>4319</v>
      </c>
      <c r="E4321" s="72">
        <f t="shared" si="135"/>
        <v>80671079.185185179</v>
      </c>
      <c r="F4321" s="71">
        <f t="shared" si="134"/>
        <v>52.465582196400348</v>
      </c>
      <c r="H4321" s="38">
        <v>80671079</v>
      </c>
    </row>
    <row r="4322" spans="2:8">
      <c r="B4322">
        <v>1537600</v>
      </c>
      <c r="D4322">
        <v>4320</v>
      </c>
      <c r="E4322" s="72">
        <f t="shared" si="135"/>
        <v>80708477.296296299</v>
      </c>
      <c r="F4322" s="71">
        <f t="shared" si="134"/>
        <v>52.489904589162528</v>
      </c>
      <c r="H4322" s="38">
        <v>80708477</v>
      </c>
    </row>
    <row r="4323" spans="2:8">
      <c r="B4323">
        <v>1537600</v>
      </c>
      <c r="D4323">
        <v>4321</v>
      </c>
      <c r="E4323" s="72">
        <f t="shared" si="135"/>
        <v>80745884.074074075</v>
      </c>
      <c r="F4323" s="71">
        <f t="shared" si="134"/>
        <v>52.514232618414461</v>
      </c>
      <c r="H4323" s="38">
        <v>80745884</v>
      </c>
    </row>
    <row r="4324" spans="2:8">
      <c r="B4324">
        <v>1537600</v>
      </c>
      <c r="D4324">
        <v>4322</v>
      </c>
      <c r="E4324" s="72">
        <f t="shared" si="135"/>
        <v>80783299.518518507</v>
      </c>
      <c r="F4324" s="71">
        <f t="shared" si="134"/>
        <v>52.538566284156154</v>
      </c>
      <c r="H4324" s="38">
        <v>80783299</v>
      </c>
    </row>
    <row r="4325" spans="2:8">
      <c r="B4325">
        <v>1537600</v>
      </c>
      <c r="D4325">
        <v>4323</v>
      </c>
      <c r="E4325" s="72">
        <f t="shared" si="135"/>
        <v>80820723.629629612</v>
      </c>
      <c r="F4325" s="71">
        <f t="shared" si="134"/>
        <v>52.562905586387622</v>
      </c>
      <c r="H4325" s="38">
        <v>80820723</v>
      </c>
    </row>
    <row r="4326" spans="2:8">
      <c r="B4326">
        <v>1537600</v>
      </c>
      <c r="D4326">
        <v>4324</v>
      </c>
      <c r="E4326" s="72">
        <f t="shared" si="135"/>
        <v>80858156.407407388</v>
      </c>
      <c r="F4326" s="71">
        <f t="shared" si="134"/>
        <v>52.587250525108864</v>
      </c>
      <c r="H4326" s="38">
        <v>80858156</v>
      </c>
    </row>
    <row r="4327" spans="2:8">
      <c r="B4327">
        <v>1537600</v>
      </c>
      <c r="D4327">
        <v>4325</v>
      </c>
      <c r="E4327" s="72">
        <f t="shared" si="135"/>
        <v>80895597.851851836</v>
      </c>
      <c r="F4327" s="71">
        <f t="shared" si="134"/>
        <v>52.611601100319874</v>
      </c>
      <c r="H4327" s="38">
        <v>80895597</v>
      </c>
    </row>
    <row r="4328" spans="2:8">
      <c r="B4328">
        <v>1537600</v>
      </c>
      <c r="D4328">
        <v>4326</v>
      </c>
      <c r="E4328" s="72">
        <f t="shared" si="135"/>
        <v>80933047.962962955</v>
      </c>
      <c r="F4328" s="71">
        <f t="shared" si="134"/>
        <v>52.635957312020651</v>
      </c>
      <c r="H4328" s="38">
        <v>80933047</v>
      </c>
    </row>
    <row r="4329" spans="2:8">
      <c r="B4329">
        <v>1537600</v>
      </c>
      <c r="D4329">
        <v>4327</v>
      </c>
      <c r="E4329" s="72">
        <f t="shared" si="135"/>
        <v>80970506.740740731</v>
      </c>
      <c r="F4329" s="71">
        <f t="shared" si="134"/>
        <v>52.660319160211195</v>
      </c>
      <c r="H4329" s="38">
        <v>80970506</v>
      </c>
    </row>
    <row r="4330" spans="2:8">
      <c r="B4330">
        <v>1537600</v>
      </c>
      <c r="D4330">
        <v>4328</v>
      </c>
      <c r="E4330" s="72">
        <f t="shared" si="135"/>
        <v>81007974.185185179</v>
      </c>
      <c r="F4330" s="71">
        <f t="shared" si="134"/>
        <v>52.684686644891507</v>
      </c>
      <c r="H4330" s="38">
        <v>81007974</v>
      </c>
    </row>
    <row r="4331" spans="2:8">
      <c r="B4331">
        <v>1537600</v>
      </c>
      <c r="D4331">
        <v>4329</v>
      </c>
      <c r="E4331" s="72">
        <f t="shared" si="135"/>
        <v>81045450.296296299</v>
      </c>
      <c r="F4331" s="71">
        <f t="shared" si="134"/>
        <v>52.709059766061586</v>
      </c>
      <c r="H4331" s="38">
        <v>81045450</v>
      </c>
    </row>
    <row r="4332" spans="2:8">
      <c r="B4332">
        <v>1537600</v>
      </c>
      <c r="D4332">
        <v>4330</v>
      </c>
      <c r="E4332" s="72">
        <f t="shared" si="135"/>
        <v>81082935.074074075</v>
      </c>
      <c r="F4332" s="71">
        <f t="shared" si="134"/>
        <v>52.733438523721432</v>
      </c>
      <c r="H4332" s="38">
        <v>81082935</v>
      </c>
    </row>
    <row r="4333" spans="2:8">
      <c r="B4333">
        <v>1537600</v>
      </c>
      <c r="D4333">
        <v>4331</v>
      </c>
      <c r="E4333" s="72">
        <f t="shared" si="135"/>
        <v>81120428.518518507</v>
      </c>
      <c r="F4333" s="71">
        <f t="shared" si="134"/>
        <v>52.757822917871039</v>
      </c>
      <c r="H4333" s="38">
        <v>81120428</v>
      </c>
    </row>
    <row r="4334" spans="2:8">
      <c r="B4334">
        <v>1537600</v>
      </c>
      <c r="D4334">
        <v>4332</v>
      </c>
      <c r="E4334" s="72">
        <f t="shared" si="135"/>
        <v>81157930.629629612</v>
      </c>
      <c r="F4334" s="71">
        <f t="shared" si="134"/>
        <v>52.782212948510413</v>
      </c>
      <c r="H4334" s="38">
        <v>81157930</v>
      </c>
    </row>
    <row r="4335" spans="2:8">
      <c r="B4335">
        <v>1537600</v>
      </c>
      <c r="D4335">
        <v>4333</v>
      </c>
      <c r="E4335" s="72">
        <f t="shared" si="135"/>
        <v>81195441.407407388</v>
      </c>
      <c r="F4335" s="71">
        <f t="shared" si="134"/>
        <v>52.806608615639561</v>
      </c>
      <c r="H4335" s="38">
        <v>81195441</v>
      </c>
    </row>
    <row r="4336" spans="2:8">
      <c r="B4336">
        <v>1537600</v>
      </c>
      <c r="D4336">
        <v>4334</v>
      </c>
      <c r="E4336" s="72">
        <f t="shared" si="135"/>
        <v>81232960.851851836</v>
      </c>
      <c r="F4336" s="71">
        <f t="shared" si="134"/>
        <v>52.831009919258477</v>
      </c>
      <c r="H4336" s="38">
        <v>81232960</v>
      </c>
    </row>
    <row r="4337" spans="2:8">
      <c r="B4337">
        <v>1537600</v>
      </c>
      <c r="D4337">
        <v>4335</v>
      </c>
      <c r="E4337" s="72">
        <f t="shared" si="135"/>
        <v>81270488.962962955</v>
      </c>
      <c r="F4337" s="71">
        <f t="shared" si="134"/>
        <v>52.855416859367168</v>
      </c>
      <c r="H4337" s="38">
        <v>81270488</v>
      </c>
    </row>
    <row r="4338" spans="2:8">
      <c r="B4338">
        <v>1537600</v>
      </c>
      <c r="D4338">
        <v>4336</v>
      </c>
      <c r="E4338" s="72">
        <f t="shared" si="135"/>
        <v>81308025.740740731</v>
      </c>
      <c r="F4338" s="71">
        <f t="shared" si="134"/>
        <v>52.879829435965618</v>
      </c>
      <c r="H4338" s="38">
        <v>81308025</v>
      </c>
    </row>
    <row r="4339" spans="2:8">
      <c r="B4339">
        <v>1537600</v>
      </c>
      <c r="D4339">
        <v>4337</v>
      </c>
      <c r="E4339" s="72">
        <f t="shared" si="135"/>
        <v>81345571.185185179</v>
      </c>
      <c r="F4339" s="71">
        <f t="shared" si="134"/>
        <v>52.904247649053836</v>
      </c>
      <c r="H4339" s="38">
        <v>81345571</v>
      </c>
    </row>
    <row r="4340" spans="2:8">
      <c r="B4340">
        <v>1537600</v>
      </c>
      <c r="D4340">
        <v>4338</v>
      </c>
      <c r="E4340" s="72">
        <f t="shared" si="135"/>
        <v>81383125.296296299</v>
      </c>
      <c r="F4340" s="71">
        <f t="shared" si="134"/>
        <v>52.928671498631829</v>
      </c>
      <c r="H4340" s="38">
        <v>81383125</v>
      </c>
    </row>
    <row r="4341" spans="2:8">
      <c r="B4341">
        <v>1537600</v>
      </c>
      <c r="D4341">
        <v>4339</v>
      </c>
      <c r="E4341" s="72">
        <f t="shared" si="135"/>
        <v>81420688.074074075</v>
      </c>
      <c r="F4341" s="71">
        <f t="shared" si="134"/>
        <v>52.953100984699581</v>
      </c>
      <c r="H4341" s="38">
        <v>81420688</v>
      </c>
    </row>
    <row r="4342" spans="2:8">
      <c r="B4342">
        <v>1537600</v>
      </c>
      <c r="D4342">
        <v>4340</v>
      </c>
      <c r="E4342" s="72">
        <f t="shared" si="135"/>
        <v>81458259.518518507</v>
      </c>
      <c r="F4342" s="71">
        <f t="shared" si="134"/>
        <v>52.977536107257094</v>
      </c>
      <c r="G4342" s="67"/>
      <c r="H4342" s="38">
        <v>81458259</v>
      </c>
    </row>
    <row r="4343" spans="2:8">
      <c r="B4343">
        <v>1537600</v>
      </c>
      <c r="D4343">
        <v>4341</v>
      </c>
      <c r="E4343" s="72">
        <f t="shared" si="135"/>
        <v>81495839.629629612</v>
      </c>
      <c r="F4343" s="71">
        <f t="shared" si="134"/>
        <v>53.001976866304375</v>
      </c>
      <c r="H4343" s="38">
        <v>81495839</v>
      </c>
    </row>
    <row r="4344" spans="2:8">
      <c r="B4344">
        <v>1537600</v>
      </c>
      <c r="D4344">
        <v>4342</v>
      </c>
      <c r="E4344" s="72">
        <f t="shared" si="135"/>
        <v>81533428.407407388</v>
      </c>
      <c r="F4344" s="71">
        <f t="shared" si="134"/>
        <v>53.026423261841437</v>
      </c>
      <c r="H4344" s="38">
        <v>81533428</v>
      </c>
    </row>
    <row r="4345" spans="2:8">
      <c r="B4345">
        <v>1537600</v>
      </c>
      <c r="D4345">
        <v>4343</v>
      </c>
      <c r="E4345" s="72">
        <f t="shared" si="135"/>
        <v>81571025.851851836</v>
      </c>
      <c r="F4345" s="71">
        <f t="shared" si="134"/>
        <v>53.050875293868259</v>
      </c>
      <c r="H4345" s="38">
        <v>81571025</v>
      </c>
    </row>
    <row r="4346" spans="2:8">
      <c r="B4346">
        <v>1537600</v>
      </c>
      <c r="D4346">
        <v>4344</v>
      </c>
      <c r="E4346" s="72">
        <f t="shared" si="135"/>
        <v>81608631.962962955</v>
      </c>
      <c r="F4346" s="71">
        <f t="shared" si="134"/>
        <v>53.075332962384856</v>
      </c>
      <c r="H4346" s="38">
        <v>81608631</v>
      </c>
    </row>
    <row r="4347" spans="2:8">
      <c r="B4347">
        <v>1537600</v>
      </c>
      <c r="D4347">
        <v>4345</v>
      </c>
      <c r="E4347" s="72">
        <f t="shared" si="135"/>
        <v>81646246.740740731</v>
      </c>
      <c r="F4347" s="71">
        <f t="shared" si="134"/>
        <v>53.099796267391213</v>
      </c>
      <c r="H4347" s="38">
        <v>81646246</v>
      </c>
    </row>
    <row r="4348" spans="2:8">
      <c r="B4348">
        <v>1537600</v>
      </c>
      <c r="D4348">
        <v>4346</v>
      </c>
      <c r="E4348" s="72">
        <f t="shared" si="135"/>
        <v>81683870.185185179</v>
      </c>
      <c r="F4348" s="71">
        <f t="shared" si="134"/>
        <v>53.124265208887344</v>
      </c>
      <c r="H4348" s="38">
        <v>81683870</v>
      </c>
    </row>
    <row r="4349" spans="2:8">
      <c r="B4349">
        <v>1537600</v>
      </c>
      <c r="D4349">
        <v>4347</v>
      </c>
      <c r="E4349" s="72">
        <f t="shared" si="135"/>
        <v>81721502.296296299</v>
      </c>
      <c r="F4349" s="71">
        <f t="shared" si="134"/>
        <v>53.148739786873243</v>
      </c>
      <c r="H4349" s="38">
        <v>81721502</v>
      </c>
    </row>
    <row r="4350" spans="2:8">
      <c r="B4350">
        <v>1537600</v>
      </c>
      <c r="D4350">
        <v>4348</v>
      </c>
      <c r="E4350" s="72">
        <f t="shared" si="135"/>
        <v>81759143.074074075</v>
      </c>
      <c r="F4350" s="71">
        <f t="shared" si="134"/>
        <v>53.173220001348902</v>
      </c>
      <c r="H4350" s="38">
        <v>81759143</v>
      </c>
    </row>
    <row r="4351" spans="2:8">
      <c r="B4351">
        <v>1537600</v>
      </c>
      <c r="D4351">
        <v>4349</v>
      </c>
      <c r="E4351" s="72">
        <f t="shared" si="135"/>
        <v>81796792.518518507</v>
      </c>
      <c r="F4351" s="71">
        <f t="shared" si="134"/>
        <v>53.197705852314328</v>
      </c>
      <c r="H4351" s="38">
        <v>81796792</v>
      </c>
    </row>
    <row r="4352" spans="2:8">
      <c r="B4352">
        <v>1537600</v>
      </c>
      <c r="D4352">
        <v>4350</v>
      </c>
      <c r="E4352" s="72">
        <f t="shared" si="135"/>
        <v>81834450.629629612</v>
      </c>
      <c r="F4352" s="71">
        <f t="shared" si="134"/>
        <v>53.222197339769515</v>
      </c>
      <c r="H4352" s="38">
        <v>81834450</v>
      </c>
    </row>
    <row r="4353" spans="2:8">
      <c r="B4353">
        <v>1537600</v>
      </c>
      <c r="D4353">
        <v>4351</v>
      </c>
      <c r="E4353" s="72">
        <f t="shared" si="135"/>
        <v>81872117.407407388</v>
      </c>
      <c r="F4353" s="71">
        <f t="shared" si="134"/>
        <v>53.246694463714483</v>
      </c>
      <c r="H4353" s="38">
        <v>81872117</v>
      </c>
    </row>
    <row r="4354" spans="2:8">
      <c r="B4354">
        <v>1537600</v>
      </c>
      <c r="D4354">
        <v>4352</v>
      </c>
      <c r="E4354" s="72">
        <f t="shared" si="135"/>
        <v>81909792.851851836</v>
      </c>
      <c r="F4354" s="71">
        <f t="shared" si="134"/>
        <v>53.271197224149219</v>
      </c>
      <c r="H4354" s="38">
        <v>81909792</v>
      </c>
    </row>
    <row r="4355" spans="2:8">
      <c r="B4355">
        <v>1537600</v>
      </c>
      <c r="D4355">
        <v>4353</v>
      </c>
      <c r="E4355" s="72">
        <f t="shared" si="135"/>
        <v>81947476.962962955</v>
      </c>
      <c r="F4355" s="71">
        <f t="shared" ref="F4355:F4418" si="136">E4355/B4354</f>
        <v>53.295705621073722</v>
      </c>
      <c r="H4355" s="38">
        <v>81947476</v>
      </c>
    </row>
    <row r="4356" spans="2:8">
      <c r="B4356">
        <v>1537600</v>
      </c>
      <c r="D4356">
        <v>4354</v>
      </c>
      <c r="E4356" s="72">
        <f t="shared" ref="E4356:E4419" si="137">40+(D4355*D4355)+(E4355/1.3)</f>
        <v>81985169.740740731</v>
      </c>
      <c r="F4356" s="71">
        <f t="shared" si="136"/>
        <v>53.320219654487985</v>
      </c>
      <c r="H4356" s="38">
        <v>81985169</v>
      </c>
    </row>
    <row r="4357" spans="2:8">
      <c r="B4357">
        <v>1537600</v>
      </c>
      <c r="D4357">
        <v>4355</v>
      </c>
      <c r="E4357" s="72">
        <f t="shared" si="137"/>
        <v>82022871.185185179</v>
      </c>
      <c r="F4357" s="71">
        <f t="shared" si="136"/>
        <v>53.344739324392023</v>
      </c>
      <c r="H4357" s="38">
        <v>82022871</v>
      </c>
    </row>
    <row r="4358" spans="2:8">
      <c r="B4358">
        <v>1537600</v>
      </c>
      <c r="D4358">
        <v>4356</v>
      </c>
      <c r="E4358" s="72">
        <f t="shared" si="137"/>
        <v>82060581.296296299</v>
      </c>
      <c r="F4358" s="71">
        <f t="shared" si="136"/>
        <v>53.369264630785835</v>
      </c>
      <c r="H4358" s="38">
        <v>82060581</v>
      </c>
    </row>
    <row r="4359" spans="2:8">
      <c r="B4359">
        <v>1537600</v>
      </c>
      <c r="D4359">
        <v>4357</v>
      </c>
      <c r="E4359" s="72">
        <f t="shared" si="137"/>
        <v>82098300.074074075</v>
      </c>
      <c r="F4359" s="71">
        <f t="shared" si="136"/>
        <v>53.393795573669401</v>
      </c>
      <c r="H4359" s="38">
        <v>82098300</v>
      </c>
    </row>
    <row r="4360" spans="2:8">
      <c r="B4360">
        <v>1537600</v>
      </c>
      <c r="D4360">
        <v>4358</v>
      </c>
      <c r="E4360" s="72">
        <f t="shared" si="137"/>
        <v>82136027.518518507</v>
      </c>
      <c r="F4360" s="71">
        <f t="shared" si="136"/>
        <v>53.418332153042734</v>
      </c>
      <c r="H4360" s="38">
        <v>82136027</v>
      </c>
    </row>
    <row r="4361" spans="2:8">
      <c r="B4361">
        <v>1537600</v>
      </c>
      <c r="D4361">
        <v>4359</v>
      </c>
      <c r="E4361" s="72">
        <f t="shared" si="137"/>
        <v>82173763.629629612</v>
      </c>
      <c r="F4361" s="71">
        <f t="shared" si="136"/>
        <v>53.442874368905834</v>
      </c>
      <c r="H4361" s="38">
        <v>82173763</v>
      </c>
    </row>
    <row r="4362" spans="2:8">
      <c r="B4362">
        <v>1537600</v>
      </c>
      <c r="D4362">
        <v>4360</v>
      </c>
      <c r="E4362" s="72">
        <f t="shared" si="137"/>
        <v>82211508.407407388</v>
      </c>
      <c r="F4362" s="71">
        <f t="shared" si="136"/>
        <v>53.467422221258708</v>
      </c>
      <c r="H4362" s="38">
        <v>82211508</v>
      </c>
    </row>
    <row r="4363" spans="2:8">
      <c r="B4363">
        <v>1537600</v>
      </c>
      <c r="D4363">
        <v>4361</v>
      </c>
      <c r="E4363" s="72">
        <f t="shared" si="137"/>
        <v>82249261.851851836</v>
      </c>
      <c r="F4363" s="71">
        <f t="shared" si="136"/>
        <v>53.49197571010135</v>
      </c>
      <c r="H4363" s="38">
        <v>82249261</v>
      </c>
    </row>
    <row r="4364" spans="2:8">
      <c r="B4364">
        <v>1537600</v>
      </c>
      <c r="D4364">
        <v>4362</v>
      </c>
      <c r="E4364" s="72">
        <f t="shared" si="137"/>
        <v>82287023.962962955</v>
      </c>
      <c r="F4364" s="71">
        <f t="shared" si="136"/>
        <v>53.516534835433767</v>
      </c>
      <c r="H4364" s="38">
        <v>82287023</v>
      </c>
    </row>
    <row r="4365" spans="2:8">
      <c r="B4365">
        <v>1537600</v>
      </c>
      <c r="D4365">
        <v>4363</v>
      </c>
      <c r="E4365" s="72">
        <f t="shared" si="137"/>
        <v>82324794.740740731</v>
      </c>
      <c r="F4365" s="71">
        <f t="shared" si="136"/>
        <v>53.541099597255936</v>
      </c>
      <c r="H4365" s="38">
        <v>82324794</v>
      </c>
    </row>
    <row r="4366" spans="2:8">
      <c r="B4366">
        <v>1537600</v>
      </c>
      <c r="D4366">
        <v>4364</v>
      </c>
      <c r="E4366" s="72">
        <f t="shared" si="137"/>
        <v>82362574.185185179</v>
      </c>
      <c r="F4366" s="71">
        <f t="shared" si="136"/>
        <v>53.565669995567887</v>
      </c>
      <c r="H4366" s="38">
        <v>82362574</v>
      </c>
    </row>
    <row r="4367" spans="2:8">
      <c r="B4367">
        <v>1537600</v>
      </c>
      <c r="D4367">
        <v>4365</v>
      </c>
      <c r="E4367" s="72">
        <f t="shared" si="137"/>
        <v>82400362.296296299</v>
      </c>
      <c r="F4367" s="71">
        <f t="shared" si="136"/>
        <v>53.590246030369599</v>
      </c>
      <c r="H4367" s="38">
        <v>82400362</v>
      </c>
    </row>
    <row r="4368" spans="2:8">
      <c r="B4368">
        <v>1537600</v>
      </c>
      <c r="D4368">
        <v>4366</v>
      </c>
      <c r="E4368" s="72">
        <f t="shared" si="137"/>
        <v>82438159.074074075</v>
      </c>
      <c r="F4368" s="71">
        <f t="shared" si="136"/>
        <v>53.614827701661078</v>
      </c>
      <c r="H4368" s="38">
        <v>82438159</v>
      </c>
    </row>
    <row r="4369" spans="2:8">
      <c r="B4369">
        <v>1537600</v>
      </c>
      <c r="D4369">
        <v>4367</v>
      </c>
      <c r="E4369" s="72">
        <f t="shared" si="137"/>
        <v>82475964.518518507</v>
      </c>
      <c r="F4369" s="71">
        <f t="shared" si="136"/>
        <v>53.639415009442317</v>
      </c>
      <c r="H4369" s="38">
        <v>82475964</v>
      </c>
    </row>
    <row r="4370" spans="2:8">
      <c r="B4370">
        <v>1537600</v>
      </c>
      <c r="D4370">
        <v>4368</v>
      </c>
      <c r="E4370" s="72">
        <f t="shared" si="137"/>
        <v>82513778.629629612</v>
      </c>
      <c r="F4370" s="71">
        <f t="shared" si="136"/>
        <v>53.66400795371333</v>
      </c>
      <c r="H4370" s="38">
        <v>82513778</v>
      </c>
    </row>
    <row r="4371" spans="2:8">
      <c r="B4371">
        <v>1537600</v>
      </c>
      <c r="D4371">
        <v>4369</v>
      </c>
      <c r="E4371" s="72">
        <f t="shared" si="137"/>
        <v>82551601.407407388</v>
      </c>
      <c r="F4371" s="71">
        <f t="shared" si="136"/>
        <v>53.688606534474111</v>
      </c>
      <c r="H4371" s="38">
        <v>82551601</v>
      </c>
    </row>
    <row r="4372" spans="2:8">
      <c r="B4372">
        <v>1537600</v>
      </c>
      <c r="D4372">
        <v>4370</v>
      </c>
      <c r="E4372" s="72">
        <f t="shared" si="137"/>
        <v>82589432.851851836</v>
      </c>
      <c r="F4372" s="71">
        <f t="shared" si="136"/>
        <v>53.71321075172466</v>
      </c>
      <c r="H4372" s="38">
        <v>82589432</v>
      </c>
    </row>
    <row r="4373" spans="2:8">
      <c r="B4373">
        <v>1537600</v>
      </c>
      <c r="D4373">
        <v>4371</v>
      </c>
      <c r="E4373" s="72">
        <f t="shared" si="137"/>
        <v>82627272.962962955</v>
      </c>
      <c r="F4373" s="71">
        <f t="shared" si="136"/>
        <v>53.737820605464982</v>
      </c>
      <c r="H4373" s="38">
        <v>82627272</v>
      </c>
    </row>
    <row r="4374" spans="2:8">
      <c r="B4374">
        <v>1537600</v>
      </c>
      <c r="D4374">
        <v>4372</v>
      </c>
      <c r="E4374" s="72">
        <f t="shared" si="137"/>
        <v>82665121.740740731</v>
      </c>
      <c r="F4374" s="71">
        <f t="shared" si="136"/>
        <v>53.762436095695065</v>
      </c>
      <c r="H4374" s="38">
        <v>82665121</v>
      </c>
    </row>
    <row r="4375" spans="2:8">
      <c r="B4375">
        <v>1537600</v>
      </c>
      <c r="D4375">
        <v>4373</v>
      </c>
      <c r="E4375" s="72">
        <f t="shared" si="137"/>
        <v>82702979.185185179</v>
      </c>
      <c r="F4375" s="71">
        <f t="shared" si="136"/>
        <v>53.787057222414916</v>
      </c>
      <c r="H4375" s="38">
        <v>82702979</v>
      </c>
    </row>
    <row r="4376" spans="2:8">
      <c r="B4376">
        <v>1537600</v>
      </c>
      <c r="D4376">
        <v>4374</v>
      </c>
      <c r="E4376" s="72">
        <f t="shared" si="137"/>
        <v>82740845.296296299</v>
      </c>
      <c r="F4376" s="71">
        <f t="shared" si="136"/>
        <v>53.811683985624541</v>
      </c>
      <c r="H4376" s="38">
        <v>82740845</v>
      </c>
    </row>
    <row r="4377" spans="2:8">
      <c r="B4377">
        <v>1537600</v>
      </c>
      <c r="D4377">
        <v>4375</v>
      </c>
      <c r="E4377" s="72">
        <f t="shared" si="137"/>
        <v>82778720.074074075</v>
      </c>
      <c r="F4377" s="71">
        <f t="shared" si="136"/>
        <v>53.836316385323933</v>
      </c>
      <c r="H4377" s="38">
        <v>82778720</v>
      </c>
    </row>
    <row r="4378" spans="2:8">
      <c r="B4378">
        <v>1537600</v>
      </c>
      <c r="D4378">
        <v>4376</v>
      </c>
      <c r="E4378" s="72">
        <f t="shared" si="137"/>
        <v>82816603.518518507</v>
      </c>
      <c r="F4378" s="71">
        <f t="shared" si="136"/>
        <v>53.860954421513078</v>
      </c>
      <c r="H4378" s="38">
        <v>82816603</v>
      </c>
    </row>
    <row r="4379" spans="2:8">
      <c r="B4379">
        <v>1537600</v>
      </c>
      <c r="D4379">
        <v>4377</v>
      </c>
      <c r="E4379" s="72">
        <f t="shared" si="137"/>
        <v>82854495.629629612</v>
      </c>
      <c r="F4379" s="71">
        <f t="shared" si="136"/>
        <v>53.885598094191998</v>
      </c>
      <c r="H4379" s="38">
        <v>82854495</v>
      </c>
    </row>
    <row r="4380" spans="2:8">
      <c r="B4380">
        <v>1537600</v>
      </c>
      <c r="D4380">
        <v>4378</v>
      </c>
      <c r="E4380" s="72">
        <f t="shared" si="137"/>
        <v>82892396.407407388</v>
      </c>
      <c r="F4380" s="71">
        <f t="shared" si="136"/>
        <v>53.910247403360685</v>
      </c>
      <c r="H4380" s="38">
        <v>82892396</v>
      </c>
    </row>
    <row r="4381" spans="2:8">
      <c r="B4381">
        <v>1537600</v>
      </c>
      <c r="D4381">
        <v>4379</v>
      </c>
      <c r="E4381" s="72">
        <f t="shared" si="137"/>
        <v>82930305.851851836</v>
      </c>
      <c r="F4381" s="71">
        <f t="shared" si="136"/>
        <v>53.934902349019147</v>
      </c>
      <c r="H4381" s="38">
        <v>82930305</v>
      </c>
    </row>
    <row r="4382" spans="2:8">
      <c r="B4382">
        <v>1537600</v>
      </c>
      <c r="D4382">
        <v>4380</v>
      </c>
      <c r="E4382" s="72">
        <f t="shared" si="137"/>
        <v>82968223.962962955</v>
      </c>
      <c r="F4382" s="71">
        <f t="shared" si="136"/>
        <v>53.959562931167376</v>
      </c>
      <c r="G4382" s="67"/>
      <c r="H4382" s="38">
        <v>82968223</v>
      </c>
    </row>
    <row r="4383" spans="2:8">
      <c r="B4383">
        <v>1537600</v>
      </c>
      <c r="D4383">
        <v>4381</v>
      </c>
      <c r="E4383" s="72">
        <f t="shared" si="137"/>
        <v>83006150.740740731</v>
      </c>
      <c r="F4383" s="71">
        <f t="shared" si="136"/>
        <v>53.984229149805365</v>
      </c>
      <c r="H4383" s="38">
        <v>83006150</v>
      </c>
    </row>
    <row r="4384" spans="2:8">
      <c r="B4384">
        <v>1537600</v>
      </c>
      <c r="D4384">
        <v>4382</v>
      </c>
      <c r="E4384" s="72">
        <f t="shared" si="137"/>
        <v>83044086.185185179</v>
      </c>
      <c r="F4384" s="71">
        <f t="shared" si="136"/>
        <v>54.008901004933129</v>
      </c>
      <c r="H4384" s="38">
        <v>83044086</v>
      </c>
    </row>
    <row r="4385" spans="2:8">
      <c r="B4385">
        <v>1537600</v>
      </c>
      <c r="D4385">
        <v>4383</v>
      </c>
      <c r="E4385" s="72">
        <f t="shared" si="137"/>
        <v>83082030.296296299</v>
      </c>
      <c r="F4385" s="71">
        <f t="shared" si="136"/>
        <v>54.03357849655066</v>
      </c>
      <c r="H4385" s="38">
        <v>83082030</v>
      </c>
    </row>
    <row r="4386" spans="2:8">
      <c r="B4386">
        <v>1537600</v>
      </c>
      <c r="D4386">
        <v>4384</v>
      </c>
      <c r="E4386" s="72">
        <f t="shared" si="137"/>
        <v>83119983.074074075</v>
      </c>
      <c r="F4386" s="71">
        <f t="shared" si="136"/>
        <v>54.058261624657959</v>
      </c>
      <c r="H4386" s="38">
        <v>83119983</v>
      </c>
    </row>
    <row r="4387" spans="2:8">
      <c r="B4387">
        <v>1537600</v>
      </c>
      <c r="D4387">
        <v>4385</v>
      </c>
      <c r="E4387" s="72">
        <f t="shared" si="137"/>
        <v>83157944.518518507</v>
      </c>
      <c r="F4387" s="71">
        <f t="shared" si="136"/>
        <v>54.082950389255011</v>
      </c>
      <c r="H4387" s="38">
        <v>83157944</v>
      </c>
    </row>
    <row r="4388" spans="2:8">
      <c r="B4388">
        <v>1537600</v>
      </c>
      <c r="D4388">
        <v>4386</v>
      </c>
      <c r="E4388" s="72">
        <f t="shared" si="137"/>
        <v>83195914.629629612</v>
      </c>
      <c r="F4388" s="71">
        <f t="shared" si="136"/>
        <v>54.107644790341837</v>
      </c>
      <c r="H4388" s="38">
        <v>83195914</v>
      </c>
    </row>
    <row r="4389" spans="2:8">
      <c r="B4389">
        <v>1537600</v>
      </c>
      <c r="D4389">
        <v>4387</v>
      </c>
      <c r="E4389" s="72">
        <f t="shared" si="137"/>
        <v>83233893.407407388</v>
      </c>
      <c r="F4389" s="71">
        <f t="shared" si="136"/>
        <v>54.132344827918438</v>
      </c>
      <c r="H4389" s="38">
        <v>83233893</v>
      </c>
    </row>
    <row r="4390" spans="2:8">
      <c r="B4390">
        <v>1537600</v>
      </c>
      <c r="D4390">
        <v>4388</v>
      </c>
      <c r="E4390" s="72">
        <f t="shared" si="137"/>
        <v>83271880.851851836</v>
      </c>
      <c r="F4390" s="71">
        <f t="shared" si="136"/>
        <v>54.157050501984806</v>
      </c>
      <c r="H4390" s="38">
        <v>83271880</v>
      </c>
    </row>
    <row r="4391" spans="2:8">
      <c r="B4391">
        <v>1537600</v>
      </c>
      <c r="D4391">
        <v>4389</v>
      </c>
      <c r="E4391" s="72">
        <f t="shared" si="137"/>
        <v>83309876.962962955</v>
      </c>
      <c r="F4391" s="71">
        <f t="shared" si="136"/>
        <v>54.181761812540941</v>
      </c>
      <c r="H4391" s="38">
        <v>83309876</v>
      </c>
    </row>
    <row r="4392" spans="2:8">
      <c r="B4392">
        <v>1537600</v>
      </c>
      <c r="D4392">
        <v>4390</v>
      </c>
      <c r="E4392" s="72">
        <f t="shared" si="137"/>
        <v>83347881.740740731</v>
      </c>
      <c r="F4392" s="71">
        <f t="shared" si="136"/>
        <v>54.206478759586844</v>
      </c>
      <c r="H4392" s="38">
        <v>83347881</v>
      </c>
    </row>
    <row r="4393" spans="2:8">
      <c r="B4393">
        <v>1537600</v>
      </c>
      <c r="D4393">
        <v>4391</v>
      </c>
      <c r="E4393" s="72">
        <f t="shared" si="137"/>
        <v>83385895.185185179</v>
      </c>
      <c r="F4393" s="71">
        <f t="shared" si="136"/>
        <v>54.231201343122514</v>
      </c>
      <c r="H4393" s="38">
        <v>83385895</v>
      </c>
    </row>
    <row r="4394" spans="2:8">
      <c r="B4394">
        <v>1537600</v>
      </c>
      <c r="D4394">
        <v>4392</v>
      </c>
      <c r="E4394" s="72">
        <f t="shared" si="137"/>
        <v>83423917.296296299</v>
      </c>
      <c r="F4394" s="71">
        <f t="shared" si="136"/>
        <v>54.255929563147959</v>
      </c>
      <c r="H4394" s="38">
        <v>83423917</v>
      </c>
    </row>
    <row r="4395" spans="2:8">
      <c r="B4395">
        <v>1537600</v>
      </c>
      <c r="D4395">
        <v>4393</v>
      </c>
      <c r="E4395" s="72">
        <f t="shared" si="137"/>
        <v>83461948.074074075</v>
      </c>
      <c r="F4395" s="71">
        <f t="shared" si="136"/>
        <v>54.280663419663156</v>
      </c>
      <c r="H4395" s="38">
        <v>83461948</v>
      </c>
    </row>
    <row r="4396" spans="2:8">
      <c r="B4396">
        <v>1537600</v>
      </c>
      <c r="D4396">
        <v>4394</v>
      </c>
      <c r="E4396" s="72">
        <f t="shared" si="137"/>
        <v>83499987.518518507</v>
      </c>
      <c r="F4396" s="71">
        <f t="shared" si="136"/>
        <v>54.305402912668121</v>
      </c>
      <c r="H4396" s="38">
        <v>83499987</v>
      </c>
    </row>
    <row r="4397" spans="2:8">
      <c r="B4397">
        <v>1537600</v>
      </c>
      <c r="D4397">
        <v>4395</v>
      </c>
      <c r="E4397" s="72">
        <f t="shared" si="137"/>
        <v>83538035.629629612</v>
      </c>
      <c r="F4397" s="71">
        <f t="shared" si="136"/>
        <v>54.330148042162861</v>
      </c>
      <c r="H4397" s="38">
        <v>83538035</v>
      </c>
    </row>
    <row r="4398" spans="2:8">
      <c r="B4398">
        <v>1537600</v>
      </c>
      <c r="D4398">
        <v>4396</v>
      </c>
      <c r="E4398" s="72">
        <f t="shared" si="137"/>
        <v>83576092.407407388</v>
      </c>
      <c r="F4398" s="71">
        <f t="shared" si="136"/>
        <v>54.354898808147368</v>
      </c>
      <c r="H4398" s="38">
        <v>83576092</v>
      </c>
    </row>
    <row r="4399" spans="2:8">
      <c r="B4399">
        <v>1537600</v>
      </c>
      <c r="D4399">
        <v>4397</v>
      </c>
      <c r="E4399" s="72">
        <f t="shared" si="137"/>
        <v>83614157.851851836</v>
      </c>
      <c r="F4399" s="71">
        <f t="shared" si="136"/>
        <v>54.379655210621642</v>
      </c>
      <c r="H4399" s="38">
        <v>83614157</v>
      </c>
    </row>
    <row r="4400" spans="2:8">
      <c r="B4400">
        <v>1537600</v>
      </c>
      <c r="D4400">
        <v>4398</v>
      </c>
      <c r="E4400" s="72">
        <f t="shared" si="137"/>
        <v>83652231.962962955</v>
      </c>
      <c r="F4400" s="71">
        <f t="shared" si="136"/>
        <v>54.404417249585691</v>
      </c>
      <c r="H4400" s="38">
        <v>83652231</v>
      </c>
    </row>
    <row r="4401" spans="2:8">
      <c r="B4401">
        <v>1537600</v>
      </c>
      <c r="D4401">
        <v>4399</v>
      </c>
      <c r="E4401" s="72">
        <f t="shared" si="137"/>
        <v>83690314.740740731</v>
      </c>
      <c r="F4401" s="71">
        <f t="shared" si="136"/>
        <v>54.4291849250395</v>
      </c>
      <c r="H4401" s="38">
        <v>83690314</v>
      </c>
    </row>
    <row r="4402" spans="2:8">
      <c r="B4402">
        <v>1537600</v>
      </c>
      <c r="D4402">
        <v>4400</v>
      </c>
      <c r="E4402" s="72">
        <f t="shared" si="137"/>
        <v>83728406.185185179</v>
      </c>
      <c r="F4402" s="71">
        <f t="shared" si="136"/>
        <v>54.453958236983077</v>
      </c>
      <c r="H4402" s="38">
        <v>83728406</v>
      </c>
    </row>
    <row r="4403" spans="2:8">
      <c r="B4403">
        <v>1537600</v>
      </c>
      <c r="D4403">
        <v>4401</v>
      </c>
      <c r="E4403" s="72">
        <f t="shared" si="137"/>
        <v>83766506.296296299</v>
      </c>
      <c r="F4403" s="71">
        <f t="shared" si="136"/>
        <v>54.478737185416428</v>
      </c>
      <c r="H4403" s="38">
        <v>83766506</v>
      </c>
    </row>
    <row r="4404" spans="2:8">
      <c r="B4404">
        <v>1537600</v>
      </c>
      <c r="D4404">
        <v>4402</v>
      </c>
      <c r="E4404" s="72">
        <f t="shared" si="137"/>
        <v>83804615.074074075</v>
      </c>
      <c r="F4404" s="71">
        <f t="shared" si="136"/>
        <v>54.503521770339539</v>
      </c>
      <c r="H4404" s="38">
        <v>83804615</v>
      </c>
    </row>
    <row r="4405" spans="2:8">
      <c r="B4405">
        <v>1537600</v>
      </c>
      <c r="D4405">
        <v>4403</v>
      </c>
      <c r="E4405" s="72">
        <f t="shared" si="137"/>
        <v>83842732.518518507</v>
      </c>
      <c r="F4405" s="71">
        <f t="shared" si="136"/>
        <v>54.52831199175241</v>
      </c>
      <c r="H4405" s="38">
        <v>83842732</v>
      </c>
    </row>
    <row r="4406" spans="2:8">
      <c r="B4406">
        <v>1537600</v>
      </c>
      <c r="D4406">
        <v>4404</v>
      </c>
      <c r="E4406" s="72">
        <f t="shared" si="137"/>
        <v>83880858.629629612</v>
      </c>
      <c r="F4406" s="71">
        <f t="shared" si="136"/>
        <v>54.553107849655056</v>
      </c>
      <c r="H4406" s="38">
        <v>83880858</v>
      </c>
    </row>
    <row r="4407" spans="2:8">
      <c r="B4407">
        <v>1537600</v>
      </c>
      <c r="D4407">
        <v>4405</v>
      </c>
      <c r="E4407" s="72">
        <f t="shared" si="137"/>
        <v>83918993.407407388</v>
      </c>
      <c r="F4407" s="71">
        <f t="shared" si="136"/>
        <v>54.57790934404747</v>
      </c>
      <c r="H4407" s="38">
        <v>83918993</v>
      </c>
    </row>
    <row r="4408" spans="2:8">
      <c r="B4408">
        <v>1537600</v>
      </c>
      <c r="D4408">
        <v>4406</v>
      </c>
      <c r="E4408" s="72">
        <f t="shared" si="137"/>
        <v>83957136.851851836</v>
      </c>
      <c r="F4408" s="71">
        <f t="shared" si="136"/>
        <v>54.602716474929657</v>
      </c>
      <c r="H4408" s="38">
        <v>83957136</v>
      </c>
    </row>
    <row r="4409" spans="2:8">
      <c r="B4409">
        <v>1537600</v>
      </c>
      <c r="D4409">
        <v>4407</v>
      </c>
      <c r="E4409" s="72">
        <f t="shared" si="137"/>
        <v>83995288.962962955</v>
      </c>
      <c r="F4409" s="71">
        <f t="shared" si="136"/>
        <v>54.627529242301613</v>
      </c>
      <c r="H4409" s="38">
        <v>83995288</v>
      </c>
    </row>
    <row r="4410" spans="2:8">
      <c r="B4410">
        <v>1537600</v>
      </c>
      <c r="D4410">
        <v>4408</v>
      </c>
      <c r="E4410" s="72">
        <f t="shared" si="137"/>
        <v>84033449.740740731</v>
      </c>
      <c r="F4410" s="71">
        <f t="shared" si="136"/>
        <v>54.652347646163328</v>
      </c>
      <c r="H4410" s="38">
        <v>84033449</v>
      </c>
    </row>
    <row r="4411" spans="2:8">
      <c r="B4411">
        <v>1537600</v>
      </c>
      <c r="D4411">
        <v>4409</v>
      </c>
      <c r="E4411" s="72">
        <f t="shared" si="137"/>
        <v>84071619.185185179</v>
      </c>
      <c r="F4411" s="71">
        <f t="shared" si="136"/>
        <v>54.677171686514818</v>
      </c>
      <c r="H4411" s="38">
        <v>84071619</v>
      </c>
    </row>
    <row r="4412" spans="2:8">
      <c r="B4412">
        <v>1537600</v>
      </c>
      <c r="D4412">
        <v>4410</v>
      </c>
      <c r="E4412" s="72">
        <f t="shared" si="137"/>
        <v>84109797.296296299</v>
      </c>
      <c r="F4412" s="71">
        <f t="shared" si="136"/>
        <v>54.702001363356075</v>
      </c>
      <c r="H4412" s="38">
        <v>84109797</v>
      </c>
    </row>
    <row r="4413" spans="2:8">
      <c r="B4413">
        <v>1537600</v>
      </c>
      <c r="D4413">
        <v>4411</v>
      </c>
      <c r="E4413" s="72">
        <f t="shared" si="137"/>
        <v>84147984.074074075</v>
      </c>
      <c r="F4413" s="71">
        <f t="shared" si="136"/>
        <v>54.726836676687093</v>
      </c>
      <c r="H4413" s="38">
        <v>84147984</v>
      </c>
    </row>
    <row r="4414" spans="2:8">
      <c r="B4414">
        <v>1537600</v>
      </c>
      <c r="D4414">
        <v>4412</v>
      </c>
      <c r="E4414" s="72">
        <f t="shared" si="137"/>
        <v>84186179.518518507</v>
      </c>
      <c r="F4414" s="71">
        <f t="shared" si="136"/>
        <v>54.751677626507878</v>
      </c>
      <c r="H4414" s="38">
        <v>84186179</v>
      </c>
    </row>
    <row r="4415" spans="2:8">
      <c r="B4415">
        <v>1537600</v>
      </c>
      <c r="D4415">
        <v>4413</v>
      </c>
      <c r="E4415" s="72">
        <f t="shared" si="137"/>
        <v>84224383.629629612</v>
      </c>
      <c r="F4415" s="71">
        <f t="shared" si="136"/>
        <v>54.776524212818423</v>
      </c>
      <c r="H4415" s="38">
        <v>84224383</v>
      </c>
    </row>
    <row r="4416" spans="2:8">
      <c r="B4416">
        <v>1537600</v>
      </c>
      <c r="D4416">
        <v>4414</v>
      </c>
      <c r="E4416" s="72">
        <f t="shared" si="137"/>
        <v>84262596.407407388</v>
      </c>
      <c r="F4416" s="71">
        <f t="shared" si="136"/>
        <v>54.801376435618749</v>
      </c>
      <c r="H4416" s="38">
        <v>84262596</v>
      </c>
    </row>
    <row r="4417" spans="2:8">
      <c r="B4417">
        <v>1537600</v>
      </c>
      <c r="D4417">
        <v>4415</v>
      </c>
      <c r="E4417" s="72">
        <f t="shared" si="137"/>
        <v>84300817.851851836</v>
      </c>
      <c r="F4417" s="71">
        <f t="shared" si="136"/>
        <v>54.826234294908843</v>
      </c>
      <c r="H4417" s="38">
        <v>84300817</v>
      </c>
    </row>
    <row r="4418" spans="2:8">
      <c r="B4418">
        <v>1537600</v>
      </c>
      <c r="D4418">
        <v>4416</v>
      </c>
      <c r="E4418" s="72">
        <f t="shared" si="137"/>
        <v>84339047.962962955</v>
      </c>
      <c r="F4418" s="71">
        <f t="shared" si="136"/>
        <v>54.851097790688705</v>
      </c>
      <c r="H4418" s="38">
        <v>84339047</v>
      </c>
    </row>
    <row r="4419" spans="2:8">
      <c r="B4419">
        <v>1537600</v>
      </c>
      <c r="D4419">
        <v>4417</v>
      </c>
      <c r="E4419" s="72">
        <f t="shared" si="137"/>
        <v>84377286.740740731</v>
      </c>
      <c r="F4419" s="71">
        <f t="shared" ref="F4419:F4482" si="138">E4419/B4418</f>
        <v>54.875966922958334</v>
      </c>
      <c r="H4419" s="38">
        <v>84377286</v>
      </c>
    </row>
    <row r="4420" spans="2:8">
      <c r="B4420">
        <v>1537600</v>
      </c>
      <c r="D4420">
        <v>4418</v>
      </c>
      <c r="E4420" s="72">
        <f t="shared" ref="E4420:E4483" si="139">40+(D4419*D4419)+(E4419/1.3)</f>
        <v>84415534.185185179</v>
      </c>
      <c r="F4420" s="71">
        <f t="shared" si="138"/>
        <v>54.90084169171773</v>
      </c>
      <c r="H4420" s="38">
        <v>84415534</v>
      </c>
    </row>
    <row r="4421" spans="2:8">
      <c r="B4421">
        <v>1537600</v>
      </c>
      <c r="D4421">
        <v>4419</v>
      </c>
      <c r="E4421" s="72">
        <f t="shared" si="139"/>
        <v>84453790.296296299</v>
      </c>
      <c r="F4421" s="71">
        <f t="shared" si="138"/>
        <v>54.925722096966894</v>
      </c>
      <c r="H4421" s="38">
        <v>84453790</v>
      </c>
    </row>
    <row r="4422" spans="2:8">
      <c r="B4422">
        <v>1537600</v>
      </c>
      <c r="D4422">
        <v>4420</v>
      </c>
      <c r="E4422" s="72">
        <f t="shared" si="139"/>
        <v>84492055.074074075</v>
      </c>
      <c r="F4422" s="71">
        <f t="shared" si="138"/>
        <v>54.950608138705825</v>
      </c>
      <c r="G4422" s="67"/>
      <c r="H4422" s="38">
        <v>84492055</v>
      </c>
    </row>
    <row r="4423" spans="2:8">
      <c r="B4423">
        <v>1537600</v>
      </c>
      <c r="D4423">
        <v>4421</v>
      </c>
      <c r="E4423" s="72">
        <f t="shared" si="139"/>
        <v>84530328.518518507</v>
      </c>
      <c r="F4423" s="71">
        <f t="shared" si="138"/>
        <v>54.975499816934516</v>
      </c>
      <c r="H4423" s="38">
        <v>84530328</v>
      </c>
    </row>
    <row r="4424" spans="2:8">
      <c r="B4424">
        <v>1537600</v>
      </c>
      <c r="D4424">
        <v>4422</v>
      </c>
      <c r="E4424" s="72">
        <f t="shared" si="139"/>
        <v>84568610.629629612</v>
      </c>
      <c r="F4424" s="71">
        <f t="shared" si="138"/>
        <v>55.000397131652974</v>
      </c>
      <c r="H4424" s="38">
        <v>84568610</v>
      </c>
    </row>
    <row r="4425" spans="2:8">
      <c r="B4425">
        <v>1537600</v>
      </c>
      <c r="D4425">
        <v>4423</v>
      </c>
      <c r="E4425" s="72">
        <f t="shared" si="139"/>
        <v>84606901.407407388</v>
      </c>
      <c r="F4425" s="71">
        <f t="shared" si="138"/>
        <v>55.025300082861207</v>
      </c>
      <c r="H4425" s="38">
        <v>84606901</v>
      </c>
    </row>
    <row r="4426" spans="2:8">
      <c r="B4426">
        <v>1537600</v>
      </c>
      <c r="D4426">
        <v>4424</v>
      </c>
      <c r="E4426" s="72">
        <f t="shared" si="139"/>
        <v>84645200.851851836</v>
      </c>
      <c r="F4426" s="71">
        <f t="shared" si="138"/>
        <v>55.050208670559208</v>
      </c>
      <c r="H4426" s="38">
        <v>84645200</v>
      </c>
    </row>
    <row r="4427" spans="2:8">
      <c r="B4427">
        <v>1537600</v>
      </c>
      <c r="D4427">
        <v>4425</v>
      </c>
      <c r="E4427" s="72">
        <f t="shared" si="139"/>
        <v>84683508.962962955</v>
      </c>
      <c r="F4427" s="71">
        <f t="shared" si="138"/>
        <v>55.075122894746983</v>
      </c>
      <c r="H4427" s="38">
        <v>84683508</v>
      </c>
    </row>
    <row r="4428" spans="2:8">
      <c r="B4428">
        <v>1537600</v>
      </c>
      <c r="D4428">
        <v>4426</v>
      </c>
      <c r="E4428" s="72">
        <f t="shared" si="139"/>
        <v>84721825.740740731</v>
      </c>
      <c r="F4428" s="71">
        <f t="shared" si="138"/>
        <v>55.100042755424511</v>
      </c>
      <c r="H4428" s="38">
        <v>84721825</v>
      </c>
    </row>
    <row r="4429" spans="2:8">
      <c r="B4429">
        <v>1537600</v>
      </c>
      <c r="D4429">
        <v>4427</v>
      </c>
      <c r="E4429" s="72">
        <f t="shared" si="139"/>
        <v>84760151.185185179</v>
      </c>
      <c r="F4429" s="71">
        <f t="shared" si="138"/>
        <v>55.12496825259182</v>
      </c>
      <c r="H4429" s="38">
        <v>84760151</v>
      </c>
    </row>
    <row r="4430" spans="2:8">
      <c r="B4430">
        <v>1537600</v>
      </c>
      <c r="D4430">
        <v>4428</v>
      </c>
      <c r="E4430" s="72">
        <f t="shared" si="139"/>
        <v>84798485.296296299</v>
      </c>
      <c r="F4430" s="71">
        <f t="shared" si="138"/>
        <v>55.14989938624889</v>
      </c>
      <c r="H4430" s="38">
        <v>84798485</v>
      </c>
    </row>
    <row r="4431" spans="2:8">
      <c r="B4431">
        <v>1537600</v>
      </c>
      <c r="D4431">
        <v>4429</v>
      </c>
      <c r="E4431" s="72">
        <f t="shared" si="139"/>
        <v>84836828.074074075</v>
      </c>
      <c r="F4431" s="71">
        <f t="shared" si="138"/>
        <v>55.174836156395727</v>
      </c>
      <c r="H4431" s="38">
        <v>84836828</v>
      </c>
    </row>
    <row r="4432" spans="2:8">
      <c r="B4432">
        <v>1537600</v>
      </c>
      <c r="D4432">
        <v>4430</v>
      </c>
      <c r="E4432" s="72">
        <f t="shared" si="139"/>
        <v>84875179.518518507</v>
      </c>
      <c r="F4432" s="71">
        <f t="shared" si="138"/>
        <v>55.199778563032325</v>
      </c>
      <c r="H4432" s="38">
        <v>84875179</v>
      </c>
    </row>
    <row r="4433" spans="2:8">
      <c r="B4433">
        <v>1537600</v>
      </c>
      <c r="D4433">
        <v>4431</v>
      </c>
      <c r="E4433" s="72">
        <f t="shared" si="139"/>
        <v>84913539.629629612</v>
      </c>
      <c r="F4433" s="71">
        <f t="shared" si="138"/>
        <v>55.224726606158697</v>
      </c>
      <c r="H4433" s="38">
        <v>84913539</v>
      </c>
    </row>
    <row r="4434" spans="2:8">
      <c r="B4434">
        <v>1537600</v>
      </c>
      <c r="D4434">
        <v>4432</v>
      </c>
      <c r="E4434" s="72">
        <f t="shared" si="139"/>
        <v>84951908.407407388</v>
      </c>
      <c r="F4434" s="71">
        <f t="shared" si="138"/>
        <v>55.249680285774836</v>
      </c>
      <c r="H4434" s="38">
        <v>84951908</v>
      </c>
    </row>
    <row r="4435" spans="2:8">
      <c r="B4435">
        <v>1537600</v>
      </c>
      <c r="D4435">
        <v>4433</v>
      </c>
      <c r="E4435" s="72">
        <f t="shared" si="139"/>
        <v>84990285.851851836</v>
      </c>
      <c r="F4435" s="71">
        <f t="shared" si="138"/>
        <v>55.274639601880743</v>
      </c>
      <c r="H4435" s="38">
        <v>84990285</v>
      </c>
    </row>
    <row r="4436" spans="2:8">
      <c r="B4436">
        <v>1537600</v>
      </c>
      <c r="D4436">
        <v>4434</v>
      </c>
      <c r="E4436" s="72">
        <f t="shared" si="139"/>
        <v>85028671.962962955</v>
      </c>
      <c r="F4436" s="71">
        <f t="shared" si="138"/>
        <v>55.299604554476424</v>
      </c>
      <c r="H4436" s="38">
        <v>85028671</v>
      </c>
    </row>
    <row r="4437" spans="2:8">
      <c r="B4437">
        <v>1537600</v>
      </c>
      <c r="D4437">
        <v>4435</v>
      </c>
      <c r="E4437" s="72">
        <f t="shared" si="139"/>
        <v>85067066.740740731</v>
      </c>
      <c r="F4437" s="71">
        <f t="shared" si="138"/>
        <v>55.324575143561873</v>
      </c>
      <c r="H4437" s="38">
        <v>85067066</v>
      </c>
    </row>
    <row r="4438" spans="2:8">
      <c r="B4438">
        <v>1537600</v>
      </c>
      <c r="D4438">
        <v>4436</v>
      </c>
      <c r="E4438" s="72">
        <f t="shared" si="139"/>
        <v>85105470.185185179</v>
      </c>
      <c r="F4438" s="71">
        <f t="shared" si="138"/>
        <v>55.349551369137082</v>
      </c>
      <c r="H4438" s="38">
        <v>85105470</v>
      </c>
    </row>
    <row r="4439" spans="2:8">
      <c r="B4439">
        <v>1537600</v>
      </c>
      <c r="D4439">
        <v>4437</v>
      </c>
      <c r="E4439" s="72">
        <f t="shared" si="139"/>
        <v>85143882.296296299</v>
      </c>
      <c r="F4439" s="71">
        <f t="shared" si="138"/>
        <v>55.374533231202065</v>
      </c>
      <c r="H4439" s="38">
        <v>85143882</v>
      </c>
    </row>
    <row r="4440" spans="2:8">
      <c r="B4440">
        <v>1537600</v>
      </c>
      <c r="D4440">
        <v>4438</v>
      </c>
      <c r="E4440" s="72">
        <f t="shared" si="139"/>
        <v>85182303.074074075</v>
      </c>
      <c r="F4440" s="71">
        <f t="shared" si="138"/>
        <v>55.399520729756816</v>
      </c>
      <c r="H4440" s="38">
        <v>85182303</v>
      </c>
    </row>
    <row r="4441" spans="2:8">
      <c r="B4441">
        <v>1537600</v>
      </c>
      <c r="D4441">
        <v>4439</v>
      </c>
      <c r="E4441" s="72">
        <f t="shared" si="139"/>
        <v>85220732.518518507</v>
      </c>
      <c r="F4441" s="71">
        <f t="shared" si="138"/>
        <v>55.42451386480132</v>
      </c>
      <c r="H4441" s="38">
        <v>85220732</v>
      </c>
    </row>
    <row r="4442" spans="2:8">
      <c r="B4442">
        <v>1537600</v>
      </c>
      <c r="D4442">
        <v>4440</v>
      </c>
      <c r="E4442" s="72">
        <f t="shared" si="139"/>
        <v>85259170.629629612</v>
      </c>
      <c r="F4442" s="71">
        <f t="shared" si="138"/>
        <v>55.449512636335598</v>
      </c>
      <c r="H4442" s="38">
        <v>85259170</v>
      </c>
    </row>
    <row r="4443" spans="2:8">
      <c r="B4443">
        <v>1537600</v>
      </c>
      <c r="D4443">
        <v>4441</v>
      </c>
      <c r="E4443" s="72">
        <f t="shared" si="139"/>
        <v>85297617.407407388</v>
      </c>
      <c r="F4443" s="71">
        <f t="shared" si="138"/>
        <v>55.474517044359644</v>
      </c>
      <c r="H4443" s="38">
        <v>85297617</v>
      </c>
    </row>
    <row r="4444" spans="2:8">
      <c r="B4444">
        <v>1537600</v>
      </c>
      <c r="D4444">
        <v>4442</v>
      </c>
      <c r="E4444" s="72">
        <f t="shared" si="139"/>
        <v>85336072.851851836</v>
      </c>
      <c r="F4444" s="71">
        <f t="shared" si="138"/>
        <v>55.499527088873464</v>
      </c>
      <c r="H4444" s="38">
        <v>85336072</v>
      </c>
    </row>
    <row r="4445" spans="2:8">
      <c r="B4445">
        <v>1537600</v>
      </c>
      <c r="D4445">
        <v>4443</v>
      </c>
      <c r="E4445" s="72">
        <f t="shared" si="139"/>
        <v>85374536.962962955</v>
      </c>
      <c r="F4445" s="71">
        <f t="shared" si="138"/>
        <v>55.524542769877051</v>
      </c>
      <c r="H4445" s="38">
        <v>85374536</v>
      </c>
    </row>
    <row r="4446" spans="2:8">
      <c r="B4446">
        <v>1537600</v>
      </c>
      <c r="D4446">
        <v>4444</v>
      </c>
      <c r="E4446" s="72">
        <f t="shared" si="139"/>
        <v>85413009.740740731</v>
      </c>
      <c r="F4446" s="71">
        <f t="shared" si="138"/>
        <v>55.549564087370406</v>
      </c>
      <c r="H4446" s="38">
        <v>85413009</v>
      </c>
    </row>
    <row r="4447" spans="2:8">
      <c r="B4447">
        <v>1537600</v>
      </c>
      <c r="D4447">
        <v>4445</v>
      </c>
      <c r="E4447" s="72">
        <f t="shared" si="139"/>
        <v>85451491.185185179</v>
      </c>
      <c r="F4447" s="71">
        <f t="shared" si="138"/>
        <v>55.574591041353521</v>
      </c>
      <c r="H4447" s="38">
        <v>85451491</v>
      </c>
    </row>
    <row r="4448" spans="2:8">
      <c r="B4448">
        <v>1537600</v>
      </c>
      <c r="D4448">
        <v>4446</v>
      </c>
      <c r="E4448" s="72">
        <f t="shared" si="139"/>
        <v>85489981.296296299</v>
      </c>
      <c r="F4448" s="71">
        <f t="shared" si="138"/>
        <v>55.599623631826418</v>
      </c>
      <c r="H4448" s="38">
        <v>85489981</v>
      </c>
    </row>
    <row r="4449" spans="2:8">
      <c r="B4449">
        <v>1537600</v>
      </c>
      <c r="D4449">
        <v>4447</v>
      </c>
      <c r="E4449" s="72">
        <f t="shared" si="139"/>
        <v>85528480.074074075</v>
      </c>
      <c r="F4449" s="71">
        <f t="shared" si="138"/>
        <v>55.624661858789068</v>
      </c>
      <c r="H4449" s="38">
        <v>85528480</v>
      </c>
    </row>
    <row r="4450" spans="2:8">
      <c r="B4450">
        <v>1537600</v>
      </c>
      <c r="D4450">
        <v>4448</v>
      </c>
      <c r="E4450" s="72">
        <f t="shared" si="139"/>
        <v>85566987.518518507</v>
      </c>
      <c r="F4450" s="71">
        <f t="shared" si="138"/>
        <v>55.649705722241485</v>
      </c>
      <c r="H4450" s="38">
        <v>85566987</v>
      </c>
    </row>
    <row r="4451" spans="2:8">
      <c r="B4451">
        <v>1537600</v>
      </c>
      <c r="D4451">
        <v>4449</v>
      </c>
      <c r="E4451" s="72">
        <f t="shared" si="139"/>
        <v>85605503.629629612</v>
      </c>
      <c r="F4451" s="71">
        <f t="shared" si="138"/>
        <v>55.67475522218367</v>
      </c>
      <c r="H4451" s="38">
        <v>85605503</v>
      </c>
    </row>
    <row r="4452" spans="2:8">
      <c r="B4452">
        <v>1537600</v>
      </c>
      <c r="D4452">
        <v>4450</v>
      </c>
      <c r="E4452" s="72">
        <f t="shared" si="139"/>
        <v>85644028.407407388</v>
      </c>
      <c r="F4452" s="71">
        <f t="shared" si="138"/>
        <v>55.699810358615629</v>
      </c>
      <c r="H4452" s="38">
        <v>85644028</v>
      </c>
    </row>
    <row r="4453" spans="2:8">
      <c r="B4453">
        <v>1537600</v>
      </c>
      <c r="D4453">
        <v>4451</v>
      </c>
      <c r="E4453" s="72">
        <f t="shared" si="139"/>
        <v>85682561.851851836</v>
      </c>
      <c r="F4453" s="71">
        <f t="shared" si="138"/>
        <v>55.724871131537355</v>
      </c>
      <c r="H4453" s="38">
        <v>85682561</v>
      </c>
    </row>
    <row r="4454" spans="2:8">
      <c r="B4454">
        <v>1537600</v>
      </c>
      <c r="D4454">
        <v>4452</v>
      </c>
      <c r="E4454" s="72">
        <f t="shared" si="139"/>
        <v>85721103.962962955</v>
      </c>
      <c r="F4454" s="71">
        <f t="shared" si="138"/>
        <v>55.749937540948849</v>
      </c>
      <c r="H4454" s="38">
        <v>85721103</v>
      </c>
    </row>
    <row r="4455" spans="2:8">
      <c r="B4455">
        <v>1537600</v>
      </c>
      <c r="D4455">
        <v>4453</v>
      </c>
      <c r="E4455" s="72">
        <f t="shared" si="139"/>
        <v>85759654.740740731</v>
      </c>
      <c r="F4455" s="71">
        <f t="shared" si="138"/>
        <v>55.775009586850111</v>
      </c>
      <c r="H4455" s="38">
        <v>85759654</v>
      </c>
    </row>
    <row r="4456" spans="2:8">
      <c r="B4456">
        <v>1537600</v>
      </c>
      <c r="D4456">
        <v>4454</v>
      </c>
      <c r="E4456" s="72">
        <f t="shared" si="139"/>
        <v>85798214.185185179</v>
      </c>
      <c r="F4456" s="71">
        <f t="shared" si="138"/>
        <v>55.800087269241139</v>
      </c>
      <c r="H4456" s="38">
        <v>85798214</v>
      </c>
    </row>
    <row r="4457" spans="2:8">
      <c r="B4457">
        <v>1537600</v>
      </c>
      <c r="D4457">
        <v>4455</v>
      </c>
      <c r="E4457" s="72">
        <f t="shared" si="139"/>
        <v>85836782.296296299</v>
      </c>
      <c r="F4457" s="71">
        <f t="shared" si="138"/>
        <v>55.825170588121942</v>
      </c>
      <c r="H4457" s="38">
        <v>85836782</v>
      </c>
    </row>
    <row r="4458" spans="2:8">
      <c r="B4458">
        <v>1537600</v>
      </c>
      <c r="D4458">
        <v>4456</v>
      </c>
      <c r="E4458" s="72">
        <f t="shared" si="139"/>
        <v>85875359.074074075</v>
      </c>
      <c r="F4458" s="71">
        <f t="shared" si="138"/>
        <v>55.850259543492506</v>
      </c>
      <c r="H4458" s="38">
        <v>85875359</v>
      </c>
    </row>
    <row r="4459" spans="2:8">
      <c r="B4459">
        <v>1537600</v>
      </c>
      <c r="D4459">
        <v>4457</v>
      </c>
      <c r="E4459" s="72">
        <f t="shared" si="139"/>
        <v>85913944.518518507</v>
      </c>
      <c r="F4459" s="71">
        <f t="shared" si="138"/>
        <v>55.875354135352829</v>
      </c>
      <c r="H4459" s="38">
        <v>85913944</v>
      </c>
    </row>
    <row r="4460" spans="2:8">
      <c r="B4460">
        <v>1537600</v>
      </c>
      <c r="D4460">
        <v>4458</v>
      </c>
      <c r="E4460" s="72">
        <f t="shared" si="139"/>
        <v>85952538.629629612</v>
      </c>
      <c r="F4460" s="71">
        <f t="shared" si="138"/>
        <v>55.90045436370292</v>
      </c>
      <c r="H4460" s="38">
        <v>85952538</v>
      </c>
    </row>
    <row r="4461" spans="2:8">
      <c r="B4461">
        <v>1537600</v>
      </c>
      <c r="D4461">
        <v>4459</v>
      </c>
      <c r="E4461" s="72">
        <f t="shared" si="139"/>
        <v>85991141.407407388</v>
      </c>
      <c r="F4461" s="71">
        <f t="shared" si="138"/>
        <v>55.925560228542786</v>
      </c>
      <c r="H4461" s="38">
        <v>85991141</v>
      </c>
    </row>
    <row r="4462" spans="2:8">
      <c r="B4462">
        <v>1537600</v>
      </c>
      <c r="D4462">
        <v>4460</v>
      </c>
      <c r="E4462" s="72">
        <f t="shared" si="139"/>
        <v>86029752.851851836</v>
      </c>
      <c r="F4462" s="71">
        <f t="shared" si="138"/>
        <v>55.950671729872418</v>
      </c>
      <c r="G4462" s="67"/>
      <c r="H4462" s="38">
        <v>86029752</v>
      </c>
    </row>
    <row r="4463" spans="2:8">
      <c r="B4463">
        <v>1537600</v>
      </c>
      <c r="D4463">
        <v>4461</v>
      </c>
      <c r="E4463" s="72">
        <f t="shared" si="139"/>
        <v>86068372.962962955</v>
      </c>
      <c r="F4463" s="71">
        <f t="shared" si="138"/>
        <v>55.975788867691826</v>
      </c>
      <c r="H4463" s="38">
        <v>86068372</v>
      </c>
    </row>
    <row r="4464" spans="2:8">
      <c r="B4464">
        <v>1537600</v>
      </c>
      <c r="D4464">
        <v>4462</v>
      </c>
      <c r="E4464" s="72">
        <f t="shared" si="139"/>
        <v>86107001.740740731</v>
      </c>
      <c r="F4464" s="71">
        <f t="shared" si="138"/>
        <v>56.000911642000993</v>
      </c>
      <c r="H4464" s="38">
        <v>86107001</v>
      </c>
    </row>
    <row r="4465" spans="2:8">
      <c r="B4465">
        <v>1537600</v>
      </c>
      <c r="D4465">
        <v>4463</v>
      </c>
      <c r="E4465" s="72">
        <f t="shared" si="139"/>
        <v>86145639.185185179</v>
      </c>
      <c r="F4465" s="71">
        <f t="shared" si="138"/>
        <v>56.026040052799935</v>
      </c>
      <c r="H4465" s="38">
        <v>86145639</v>
      </c>
    </row>
    <row r="4466" spans="2:8">
      <c r="B4466">
        <v>1537600</v>
      </c>
      <c r="D4466">
        <v>4464</v>
      </c>
      <c r="E4466" s="72">
        <f t="shared" si="139"/>
        <v>86184285.296296299</v>
      </c>
      <c r="F4466" s="71">
        <f t="shared" si="138"/>
        <v>56.051174100088645</v>
      </c>
      <c r="H4466" s="38">
        <v>86184285</v>
      </c>
    </row>
    <row r="4467" spans="2:8">
      <c r="B4467">
        <v>1537600</v>
      </c>
      <c r="D4467">
        <v>4465</v>
      </c>
      <c r="E4467" s="72">
        <f t="shared" si="139"/>
        <v>86222940.074074075</v>
      </c>
      <c r="F4467" s="71">
        <f t="shared" si="138"/>
        <v>56.076313783867114</v>
      </c>
      <c r="H4467" s="38">
        <v>86222940</v>
      </c>
    </row>
    <row r="4468" spans="2:8">
      <c r="B4468">
        <v>1537600</v>
      </c>
      <c r="D4468">
        <v>4466</v>
      </c>
      <c r="E4468" s="72">
        <f t="shared" si="139"/>
        <v>86261603.518518507</v>
      </c>
      <c r="F4468" s="71">
        <f t="shared" si="138"/>
        <v>56.101459104135344</v>
      </c>
      <c r="H4468" s="38">
        <v>86261603</v>
      </c>
    </row>
    <row r="4469" spans="2:8">
      <c r="B4469">
        <v>1537600</v>
      </c>
      <c r="D4469">
        <v>4467</v>
      </c>
      <c r="E4469" s="72">
        <f t="shared" si="139"/>
        <v>86300275.629629612</v>
      </c>
      <c r="F4469" s="71">
        <f t="shared" si="138"/>
        <v>56.126610060893348</v>
      </c>
      <c r="H4469" s="38">
        <v>86300275</v>
      </c>
    </row>
    <row r="4470" spans="2:8">
      <c r="B4470">
        <v>1537600</v>
      </c>
      <c r="D4470">
        <v>4468</v>
      </c>
      <c r="E4470" s="72">
        <f t="shared" si="139"/>
        <v>86338956.407407388</v>
      </c>
      <c r="F4470" s="71">
        <f t="shared" si="138"/>
        <v>56.15176665414112</v>
      </c>
      <c r="H4470" s="38">
        <v>86338956</v>
      </c>
    </row>
    <row r="4471" spans="2:8">
      <c r="B4471">
        <v>1537600</v>
      </c>
      <c r="D4471">
        <v>4469</v>
      </c>
      <c r="E4471" s="72">
        <f t="shared" si="139"/>
        <v>86377645.851851836</v>
      </c>
      <c r="F4471" s="71">
        <f t="shared" si="138"/>
        <v>56.176928883878666</v>
      </c>
      <c r="H4471" s="38">
        <v>86377645</v>
      </c>
    </row>
    <row r="4472" spans="2:8">
      <c r="B4472">
        <v>1537600</v>
      </c>
      <c r="D4472">
        <v>4470</v>
      </c>
      <c r="E4472" s="72">
        <f t="shared" si="139"/>
        <v>86416343.962962955</v>
      </c>
      <c r="F4472" s="71">
        <f t="shared" si="138"/>
        <v>56.20209675010598</v>
      </c>
      <c r="H4472" s="38">
        <v>86416343</v>
      </c>
    </row>
    <row r="4473" spans="2:8">
      <c r="B4473">
        <v>1537600</v>
      </c>
      <c r="D4473">
        <v>4471</v>
      </c>
      <c r="E4473" s="72">
        <f t="shared" si="139"/>
        <v>86455050.740740731</v>
      </c>
      <c r="F4473" s="71">
        <f t="shared" si="138"/>
        <v>56.227270252823054</v>
      </c>
      <c r="H4473" s="38">
        <v>86455050</v>
      </c>
    </row>
    <row r="4474" spans="2:8">
      <c r="B4474">
        <v>1537600</v>
      </c>
      <c r="D4474">
        <v>4472</v>
      </c>
      <c r="E4474" s="72">
        <f t="shared" si="139"/>
        <v>86493766.185185179</v>
      </c>
      <c r="F4474" s="71">
        <f t="shared" si="138"/>
        <v>56.252449392029902</v>
      </c>
      <c r="H4474" s="38">
        <v>86493766</v>
      </c>
    </row>
    <row r="4475" spans="2:8">
      <c r="B4475">
        <v>1537600</v>
      </c>
      <c r="D4475">
        <v>4473</v>
      </c>
      <c r="E4475" s="72">
        <f t="shared" si="139"/>
        <v>86532490.296296299</v>
      </c>
      <c r="F4475" s="71">
        <f t="shared" si="138"/>
        <v>56.277634167726518</v>
      </c>
      <c r="H4475" s="38">
        <v>86532490</v>
      </c>
    </row>
    <row r="4476" spans="2:8">
      <c r="B4476">
        <v>1537600</v>
      </c>
      <c r="D4476">
        <v>4474</v>
      </c>
      <c r="E4476" s="72">
        <f t="shared" si="139"/>
        <v>86571223.074074075</v>
      </c>
      <c r="F4476" s="71">
        <f t="shared" si="138"/>
        <v>56.302824579912901</v>
      </c>
      <c r="H4476" s="38">
        <v>86571223</v>
      </c>
    </row>
    <row r="4477" spans="2:8">
      <c r="B4477">
        <v>1537600</v>
      </c>
      <c r="D4477">
        <v>4475</v>
      </c>
      <c r="E4477" s="72">
        <f t="shared" si="139"/>
        <v>86609964.518518507</v>
      </c>
      <c r="F4477" s="71">
        <f t="shared" si="138"/>
        <v>56.328020628589037</v>
      </c>
      <c r="H4477" s="38">
        <v>86609964</v>
      </c>
    </row>
    <row r="4478" spans="2:8">
      <c r="B4478">
        <v>1537600</v>
      </c>
      <c r="D4478">
        <v>4476</v>
      </c>
      <c r="E4478" s="72">
        <f t="shared" si="139"/>
        <v>86648714.629629612</v>
      </c>
      <c r="F4478" s="71">
        <f t="shared" si="138"/>
        <v>56.353222313754948</v>
      </c>
      <c r="H4478" s="38">
        <v>86648714</v>
      </c>
    </row>
    <row r="4479" spans="2:8">
      <c r="B4479">
        <v>1537600</v>
      </c>
      <c r="D4479">
        <v>4477</v>
      </c>
      <c r="E4479" s="72">
        <f t="shared" si="139"/>
        <v>86687473.407407388</v>
      </c>
      <c r="F4479" s="71">
        <f t="shared" si="138"/>
        <v>56.378429635410633</v>
      </c>
      <c r="H4479" s="38">
        <v>86687473</v>
      </c>
    </row>
    <row r="4480" spans="2:8">
      <c r="B4480">
        <v>1537600</v>
      </c>
      <c r="D4480">
        <v>4478</v>
      </c>
      <c r="E4480" s="72">
        <f t="shared" si="139"/>
        <v>86726240.851851836</v>
      </c>
      <c r="F4480" s="71">
        <f t="shared" si="138"/>
        <v>56.403642593556086</v>
      </c>
      <c r="H4480" s="38">
        <v>86726240</v>
      </c>
    </row>
    <row r="4481" spans="2:8">
      <c r="B4481">
        <v>1537600</v>
      </c>
      <c r="D4481">
        <v>4479</v>
      </c>
      <c r="E4481" s="72">
        <f t="shared" si="139"/>
        <v>86765016.962962955</v>
      </c>
      <c r="F4481" s="71">
        <f t="shared" si="138"/>
        <v>56.428861188191306</v>
      </c>
      <c r="H4481" s="38">
        <v>86765016</v>
      </c>
    </row>
    <row r="4482" spans="2:8">
      <c r="B4482">
        <v>1537600</v>
      </c>
      <c r="D4482">
        <v>4480</v>
      </c>
      <c r="E4482" s="72">
        <f t="shared" si="139"/>
        <v>86803801.740740731</v>
      </c>
      <c r="F4482" s="71">
        <f t="shared" si="138"/>
        <v>56.454085419316293</v>
      </c>
      <c r="H4482" s="38">
        <v>86803801</v>
      </c>
    </row>
    <row r="4483" spans="2:8">
      <c r="B4483">
        <v>1537600</v>
      </c>
      <c r="D4483">
        <v>4481</v>
      </c>
      <c r="E4483" s="72">
        <f t="shared" si="139"/>
        <v>86842595.185185179</v>
      </c>
      <c r="F4483" s="71">
        <f t="shared" ref="F4483:F4546" si="140">E4483/B4482</f>
        <v>56.479315286931048</v>
      </c>
      <c r="H4483" s="38">
        <v>86842595</v>
      </c>
    </row>
    <row r="4484" spans="2:8">
      <c r="B4484">
        <v>1537600</v>
      </c>
      <c r="D4484">
        <v>4482</v>
      </c>
      <c r="E4484" s="72">
        <f t="shared" ref="E4484:E4547" si="141">40+(D4483*D4483)+(E4483/1.3)</f>
        <v>86881397.296296299</v>
      </c>
      <c r="F4484" s="71">
        <f t="shared" si="140"/>
        <v>56.504550791035577</v>
      </c>
      <c r="H4484" s="38">
        <v>86881397</v>
      </c>
    </row>
    <row r="4485" spans="2:8">
      <c r="B4485">
        <v>1537600</v>
      </c>
      <c r="D4485">
        <v>4483</v>
      </c>
      <c r="E4485" s="72">
        <f t="shared" si="141"/>
        <v>86920208.074074075</v>
      </c>
      <c r="F4485" s="71">
        <f t="shared" si="140"/>
        <v>56.529791931629859</v>
      </c>
      <c r="H4485" s="38">
        <v>86920208</v>
      </c>
    </row>
    <row r="4486" spans="2:8">
      <c r="B4486">
        <v>1537600</v>
      </c>
      <c r="D4486">
        <v>4484</v>
      </c>
      <c r="E4486" s="72">
        <f t="shared" si="141"/>
        <v>86959027.518518507</v>
      </c>
      <c r="F4486" s="71">
        <f t="shared" si="140"/>
        <v>56.555038708713909</v>
      </c>
      <c r="H4486" s="38">
        <v>86959027</v>
      </c>
    </row>
    <row r="4487" spans="2:8">
      <c r="B4487">
        <v>1537600</v>
      </c>
      <c r="D4487">
        <v>4485</v>
      </c>
      <c r="E4487" s="72">
        <f t="shared" si="141"/>
        <v>86997855.629629612</v>
      </c>
      <c r="F4487" s="71">
        <f t="shared" si="140"/>
        <v>56.580291122287726</v>
      </c>
      <c r="H4487" s="38">
        <v>86997855</v>
      </c>
    </row>
    <row r="4488" spans="2:8">
      <c r="B4488">
        <v>1537600</v>
      </c>
      <c r="D4488">
        <v>4486</v>
      </c>
      <c r="E4488" s="72">
        <f t="shared" si="141"/>
        <v>87036692.407407388</v>
      </c>
      <c r="F4488" s="71">
        <f t="shared" si="140"/>
        <v>56.605549172351317</v>
      </c>
      <c r="H4488" s="38">
        <v>87036692</v>
      </c>
    </row>
    <row r="4489" spans="2:8">
      <c r="B4489">
        <v>1537600</v>
      </c>
      <c r="D4489">
        <v>4487</v>
      </c>
      <c r="E4489" s="72">
        <f t="shared" si="141"/>
        <v>87075537.851851836</v>
      </c>
      <c r="F4489" s="71">
        <f t="shared" si="140"/>
        <v>56.630812858904683</v>
      </c>
      <c r="H4489" s="38">
        <v>87075537</v>
      </c>
    </row>
    <row r="4490" spans="2:8">
      <c r="B4490">
        <v>1537600</v>
      </c>
      <c r="D4490">
        <v>4488</v>
      </c>
      <c r="E4490" s="72">
        <f t="shared" si="141"/>
        <v>87114391.962962955</v>
      </c>
      <c r="F4490" s="71">
        <f t="shared" si="140"/>
        <v>56.656082181947809</v>
      </c>
      <c r="H4490" s="38">
        <v>87114391</v>
      </c>
    </row>
    <row r="4491" spans="2:8">
      <c r="B4491">
        <v>1537600</v>
      </c>
      <c r="D4491">
        <v>4489</v>
      </c>
      <c r="E4491" s="72">
        <f t="shared" si="141"/>
        <v>87153254.740740731</v>
      </c>
      <c r="F4491" s="71">
        <f t="shared" si="140"/>
        <v>56.681357141480703</v>
      </c>
      <c r="H4491" s="38">
        <v>87153254</v>
      </c>
    </row>
    <row r="4492" spans="2:8">
      <c r="B4492">
        <v>1537600</v>
      </c>
      <c r="D4492">
        <v>4490</v>
      </c>
      <c r="E4492" s="72">
        <f t="shared" si="141"/>
        <v>87192126.185185179</v>
      </c>
      <c r="F4492" s="71">
        <f t="shared" si="140"/>
        <v>56.706637737503371</v>
      </c>
      <c r="H4492" s="38">
        <v>87192126</v>
      </c>
    </row>
    <row r="4493" spans="2:8">
      <c r="B4493">
        <v>1537600</v>
      </c>
      <c r="D4493">
        <v>4491</v>
      </c>
      <c r="E4493" s="72">
        <f t="shared" si="141"/>
        <v>87231006.296296299</v>
      </c>
      <c r="F4493" s="71">
        <f t="shared" si="140"/>
        <v>56.731923970015799</v>
      </c>
      <c r="H4493" s="38">
        <v>87231006</v>
      </c>
    </row>
    <row r="4494" spans="2:8">
      <c r="B4494">
        <v>1537600</v>
      </c>
      <c r="D4494">
        <v>4492</v>
      </c>
      <c r="E4494" s="72">
        <f t="shared" si="141"/>
        <v>87269895.074074075</v>
      </c>
      <c r="F4494" s="71">
        <f t="shared" si="140"/>
        <v>56.757215839017995</v>
      </c>
      <c r="H4494" s="38">
        <v>87269895</v>
      </c>
    </row>
    <row r="4495" spans="2:8">
      <c r="B4495">
        <v>1537600</v>
      </c>
      <c r="D4495">
        <v>4493</v>
      </c>
      <c r="E4495" s="72">
        <f t="shared" si="141"/>
        <v>87308792.518518522</v>
      </c>
      <c r="F4495" s="71">
        <f t="shared" si="140"/>
        <v>56.782513344509965</v>
      </c>
      <c r="H4495" s="38">
        <v>87308792</v>
      </c>
    </row>
    <row r="4496" spans="2:8">
      <c r="B4496">
        <v>1537600</v>
      </c>
      <c r="D4496">
        <v>4494</v>
      </c>
      <c r="E4496" s="72">
        <f t="shared" si="141"/>
        <v>87347698.629629627</v>
      </c>
      <c r="F4496" s="71">
        <f t="shared" si="140"/>
        <v>56.807816486491696</v>
      </c>
      <c r="H4496" s="38">
        <v>87347698</v>
      </c>
    </row>
    <row r="4497" spans="2:8">
      <c r="B4497">
        <v>1537600</v>
      </c>
      <c r="D4497">
        <v>4495</v>
      </c>
      <c r="E4497" s="72">
        <f t="shared" si="141"/>
        <v>87386613.407407403</v>
      </c>
      <c r="F4497" s="71">
        <f t="shared" si="140"/>
        <v>56.833125264963194</v>
      </c>
      <c r="H4497" s="38">
        <v>87386613</v>
      </c>
    </row>
    <row r="4498" spans="2:8">
      <c r="B4498">
        <v>1537600</v>
      </c>
      <c r="D4498">
        <v>4496</v>
      </c>
      <c r="E4498" s="72">
        <f t="shared" si="141"/>
        <v>87425536.851851851</v>
      </c>
      <c r="F4498" s="71">
        <f t="shared" si="140"/>
        <v>56.858439679924459</v>
      </c>
      <c r="H4498" s="38">
        <v>87425536</v>
      </c>
    </row>
    <row r="4499" spans="2:8">
      <c r="B4499">
        <v>1537600</v>
      </c>
      <c r="D4499">
        <v>4497</v>
      </c>
      <c r="E4499" s="72">
        <f t="shared" si="141"/>
        <v>87464468.962962955</v>
      </c>
      <c r="F4499" s="71">
        <f t="shared" si="140"/>
        <v>56.883759731375491</v>
      </c>
      <c r="H4499" s="38">
        <v>87464468</v>
      </c>
    </row>
    <row r="4500" spans="2:8">
      <c r="B4500">
        <v>1537600</v>
      </c>
      <c r="D4500">
        <v>4498</v>
      </c>
      <c r="E4500" s="72">
        <f t="shared" si="141"/>
        <v>87503409.740740731</v>
      </c>
      <c r="F4500" s="71">
        <f t="shared" si="140"/>
        <v>56.909085419316291</v>
      </c>
      <c r="H4500" s="38">
        <v>87503409</v>
      </c>
    </row>
    <row r="4501" spans="2:8">
      <c r="B4501">
        <v>1537600</v>
      </c>
      <c r="D4501">
        <v>4499</v>
      </c>
      <c r="E4501" s="72">
        <f t="shared" si="141"/>
        <v>87542359.185185179</v>
      </c>
      <c r="F4501" s="71">
        <f t="shared" si="140"/>
        <v>56.934416743746866</v>
      </c>
      <c r="H4501" s="38">
        <v>87542359</v>
      </c>
    </row>
    <row r="4502" spans="2:8">
      <c r="B4502">
        <v>1537600</v>
      </c>
      <c r="D4502">
        <v>4500</v>
      </c>
      <c r="E4502" s="72">
        <f t="shared" si="141"/>
        <v>87581317.296296284</v>
      </c>
      <c r="F4502" s="71">
        <f t="shared" si="140"/>
        <v>56.9597537046672</v>
      </c>
      <c r="G4502" s="67"/>
      <c r="H4502" s="38">
        <v>87581317</v>
      </c>
    </row>
    <row r="4503" spans="2:8">
      <c r="B4503">
        <v>1537600</v>
      </c>
      <c r="D4503">
        <v>4501</v>
      </c>
      <c r="E4503" s="72">
        <f t="shared" si="141"/>
        <v>87620284.07407406</v>
      </c>
      <c r="F4503" s="71">
        <f t="shared" si="140"/>
        <v>56.985096302077302</v>
      </c>
      <c r="H4503" s="38">
        <v>87620284</v>
      </c>
    </row>
    <row r="4504" spans="2:8">
      <c r="B4504">
        <v>1537600</v>
      </c>
      <c r="D4504">
        <v>4502</v>
      </c>
      <c r="E4504" s="72">
        <f t="shared" si="141"/>
        <v>87659259.518518507</v>
      </c>
      <c r="F4504" s="71">
        <f t="shared" si="140"/>
        <v>57.010444535977179</v>
      </c>
      <c r="H4504" s="38">
        <v>87659259</v>
      </c>
    </row>
    <row r="4505" spans="2:8">
      <c r="B4505">
        <v>1537600</v>
      </c>
      <c r="D4505">
        <v>4503</v>
      </c>
      <c r="E4505" s="72">
        <f t="shared" si="141"/>
        <v>87698243.629629612</v>
      </c>
      <c r="F4505" s="71">
        <f t="shared" si="140"/>
        <v>57.035798406366816</v>
      </c>
      <c r="H4505" s="38">
        <v>87698243</v>
      </c>
    </row>
    <row r="4506" spans="2:8">
      <c r="B4506">
        <v>1537600</v>
      </c>
      <c r="D4506">
        <v>4504</v>
      </c>
      <c r="E4506" s="72">
        <f t="shared" si="141"/>
        <v>87737236.407407388</v>
      </c>
      <c r="F4506" s="71">
        <f t="shared" si="140"/>
        <v>57.06115791324622</v>
      </c>
      <c r="H4506" s="38">
        <v>87737236</v>
      </c>
    </row>
    <row r="4507" spans="2:8">
      <c r="B4507">
        <v>1537600</v>
      </c>
      <c r="D4507">
        <v>4505</v>
      </c>
      <c r="E4507" s="72">
        <f t="shared" si="141"/>
        <v>87776237.851851836</v>
      </c>
      <c r="F4507" s="71">
        <f t="shared" si="140"/>
        <v>57.086523056615398</v>
      </c>
      <c r="H4507" s="38">
        <v>87776237</v>
      </c>
    </row>
    <row r="4508" spans="2:8">
      <c r="B4508">
        <v>1537600</v>
      </c>
      <c r="D4508">
        <v>4506</v>
      </c>
      <c r="E4508" s="72">
        <f t="shared" si="141"/>
        <v>87815247.962962955</v>
      </c>
      <c r="F4508" s="71">
        <f t="shared" si="140"/>
        <v>57.111893836474344</v>
      </c>
      <c r="H4508" s="38">
        <v>87815247</v>
      </c>
    </row>
    <row r="4509" spans="2:8">
      <c r="B4509">
        <v>1537600</v>
      </c>
      <c r="D4509">
        <v>4507</v>
      </c>
      <c r="E4509" s="72">
        <f t="shared" si="141"/>
        <v>87854266.740740731</v>
      </c>
      <c r="F4509" s="71">
        <f t="shared" si="140"/>
        <v>57.137270252823058</v>
      </c>
      <c r="H4509" s="38">
        <v>87854266</v>
      </c>
    </row>
    <row r="4510" spans="2:8">
      <c r="B4510">
        <v>1537600</v>
      </c>
      <c r="D4510">
        <v>4508</v>
      </c>
      <c r="E4510" s="72">
        <f t="shared" si="141"/>
        <v>87893294.185185179</v>
      </c>
      <c r="F4510" s="71">
        <f t="shared" si="140"/>
        <v>57.162652305661538</v>
      </c>
      <c r="H4510" s="38">
        <v>87893294</v>
      </c>
    </row>
    <row r="4511" spans="2:8">
      <c r="B4511">
        <v>1537600</v>
      </c>
      <c r="D4511">
        <v>4509</v>
      </c>
      <c r="E4511" s="72">
        <f t="shared" si="141"/>
        <v>87932330.296296284</v>
      </c>
      <c r="F4511" s="71">
        <f t="shared" si="140"/>
        <v>57.188039994989779</v>
      </c>
      <c r="H4511" s="38">
        <v>87932330</v>
      </c>
    </row>
    <row r="4512" spans="2:8">
      <c r="B4512">
        <v>1537600</v>
      </c>
      <c r="D4512">
        <v>4510</v>
      </c>
      <c r="E4512" s="72">
        <f t="shared" si="141"/>
        <v>87971375.07407406</v>
      </c>
      <c r="F4512" s="71">
        <f t="shared" si="140"/>
        <v>57.213433320807788</v>
      </c>
      <c r="H4512" s="38">
        <v>87971375</v>
      </c>
    </row>
    <row r="4513" spans="2:8">
      <c r="B4513">
        <v>1537600</v>
      </c>
      <c r="D4513">
        <v>4511</v>
      </c>
      <c r="E4513" s="72">
        <f t="shared" si="141"/>
        <v>88010428.518518507</v>
      </c>
      <c r="F4513" s="71">
        <f t="shared" si="140"/>
        <v>57.238832283115578</v>
      </c>
      <c r="H4513" s="38">
        <v>88010428</v>
      </c>
    </row>
    <row r="4514" spans="2:8">
      <c r="B4514">
        <v>1537600</v>
      </c>
      <c r="D4514">
        <v>4512</v>
      </c>
      <c r="E4514" s="72">
        <f t="shared" si="141"/>
        <v>88049490.629629612</v>
      </c>
      <c r="F4514" s="71">
        <f t="shared" si="140"/>
        <v>57.264236881913121</v>
      </c>
      <c r="H4514" s="38">
        <v>88049490</v>
      </c>
    </row>
    <row r="4515" spans="2:8">
      <c r="B4515">
        <v>1537600</v>
      </c>
      <c r="D4515">
        <v>4513</v>
      </c>
      <c r="E4515" s="72">
        <f t="shared" si="141"/>
        <v>88088561.407407388</v>
      </c>
      <c r="F4515" s="71">
        <f t="shared" si="140"/>
        <v>57.289647117200431</v>
      </c>
      <c r="H4515" s="38">
        <v>88088561</v>
      </c>
    </row>
    <row r="4516" spans="2:8">
      <c r="B4516">
        <v>1537600</v>
      </c>
      <c r="D4516">
        <v>4514</v>
      </c>
      <c r="E4516" s="72">
        <f t="shared" si="141"/>
        <v>88127640.851851836</v>
      </c>
      <c r="F4516" s="71">
        <f t="shared" si="140"/>
        <v>57.315062988977523</v>
      </c>
      <c r="H4516" s="38">
        <v>88127640</v>
      </c>
    </row>
    <row r="4517" spans="2:8">
      <c r="B4517">
        <v>1537600</v>
      </c>
      <c r="D4517">
        <v>4515</v>
      </c>
      <c r="E4517" s="72">
        <f t="shared" si="141"/>
        <v>88166728.962962955</v>
      </c>
      <c r="F4517" s="71">
        <f t="shared" si="140"/>
        <v>57.340484497244375</v>
      </c>
      <c r="H4517" s="38">
        <v>88166728</v>
      </c>
    </row>
    <row r="4518" spans="2:8">
      <c r="B4518">
        <v>1537600</v>
      </c>
      <c r="D4518">
        <v>4516</v>
      </c>
      <c r="E4518" s="72">
        <f t="shared" si="141"/>
        <v>88205825.740740731</v>
      </c>
      <c r="F4518" s="71">
        <f t="shared" si="140"/>
        <v>57.365911642000995</v>
      </c>
      <c r="H4518" s="38">
        <v>88205825</v>
      </c>
    </row>
    <row r="4519" spans="2:8">
      <c r="B4519">
        <v>1537600</v>
      </c>
      <c r="D4519">
        <v>4517</v>
      </c>
      <c r="E4519" s="72">
        <f t="shared" si="141"/>
        <v>88244931.185185179</v>
      </c>
      <c r="F4519" s="71">
        <f t="shared" si="140"/>
        <v>57.391344423247382</v>
      </c>
      <c r="H4519" s="38">
        <v>88244931</v>
      </c>
    </row>
    <row r="4520" spans="2:8">
      <c r="B4520">
        <v>1537600</v>
      </c>
      <c r="D4520">
        <v>4518</v>
      </c>
      <c r="E4520" s="72">
        <f t="shared" si="141"/>
        <v>88284045.296296284</v>
      </c>
      <c r="F4520" s="71">
        <f t="shared" si="140"/>
        <v>57.416782840983537</v>
      </c>
      <c r="H4520" s="38">
        <v>88284045</v>
      </c>
    </row>
    <row r="4521" spans="2:8">
      <c r="B4521">
        <v>1537600</v>
      </c>
      <c r="D4521">
        <v>4519</v>
      </c>
      <c r="E4521" s="72">
        <f t="shared" si="141"/>
        <v>88323168.07407406</v>
      </c>
      <c r="F4521" s="71">
        <f t="shared" si="140"/>
        <v>57.442226895209458</v>
      </c>
      <c r="H4521" s="38">
        <v>88323168</v>
      </c>
    </row>
    <row r="4522" spans="2:8">
      <c r="B4522">
        <v>1537600</v>
      </c>
      <c r="D4522">
        <v>4520</v>
      </c>
      <c r="E4522" s="72">
        <f t="shared" si="141"/>
        <v>88362299.518518507</v>
      </c>
      <c r="F4522" s="71">
        <f t="shared" si="140"/>
        <v>57.467676585925147</v>
      </c>
      <c r="H4522" s="38">
        <v>88362299</v>
      </c>
    </row>
    <row r="4523" spans="2:8">
      <c r="B4523">
        <v>1537600</v>
      </c>
      <c r="D4523">
        <v>4521</v>
      </c>
      <c r="E4523" s="72">
        <f t="shared" si="141"/>
        <v>88401439.629629612</v>
      </c>
      <c r="F4523" s="71">
        <f t="shared" si="140"/>
        <v>57.493131913130604</v>
      </c>
      <c r="H4523" s="38">
        <v>88401439</v>
      </c>
    </row>
    <row r="4524" spans="2:8">
      <c r="B4524">
        <v>1537600</v>
      </c>
      <c r="D4524">
        <v>4522</v>
      </c>
      <c r="E4524" s="72">
        <f t="shared" si="141"/>
        <v>88440588.407407388</v>
      </c>
      <c r="F4524" s="71">
        <f t="shared" si="140"/>
        <v>57.518592876825828</v>
      </c>
      <c r="H4524" s="38">
        <v>88440588</v>
      </c>
    </row>
    <row r="4525" spans="2:8">
      <c r="B4525">
        <v>1537600</v>
      </c>
      <c r="D4525">
        <v>4523</v>
      </c>
      <c r="E4525" s="72">
        <f t="shared" si="141"/>
        <v>88479745.851851836</v>
      </c>
      <c r="F4525" s="71">
        <f t="shared" si="140"/>
        <v>57.544059477010819</v>
      </c>
      <c r="H4525" s="38">
        <v>88479745</v>
      </c>
    </row>
    <row r="4526" spans="2:8">
      <c r="B4526">
        <v>1537600</v>
      </c>
      <c r="D4526">
        <v>4524</v>
      </c>
      <c r="E4526" s="72">
        <f t="shared" si="141"/>
        <v>88518911.962962955</v>
      </c>
      <c r="F4526" s="71">
        <f t="shared" si="140"/>
        <v>57.569531713685585</v>
      </c>
      <c r="H4526" s="38">
        <v>88518911</v>
      </c>
    </row>
    <row r="4527" spans="2:8">
      <c r="B4527">
        <v>1537600</v>
      </c>
      <c r="D4527">
        <v>4525</v>
      </c>
      <c r="E4527" s="72">
        <f t="shared" si="141"/>
        <v>88558086.740740731</v>
      </c>
      <c r="F4527" s="71">
        <f t="shared" si="140"/>
        <v>57.595009586850111</v>
      </c>
      <c r="H4527" s="38">
        <v>88558086</v>
      </c>
    </row>
    <row r="4528" spans="2:8">
      <c r="B4528">
        <v>1537600</v>
      </c>
      <c r="D4528">
        <v>4526</v>
      </c>
      <c r="E4528" s="72">
        <f t="shared" si="141"/>
        <v>88597270.185185179</v>
      </c>
      <c r="F4528" s="71">
        <f t="shared" si="140"/>
        <v>57.620493096504411</v>
      </c>
      <c r="H4528" s="38">
        <v>88597270</v>
      </c>
    </row>
    <row r="4529" spans="2:8">
      <c r="B4529">
        <v>1537600</v>
      </c>
      <c r="D4529">
        <v>4527</v>
      </c>
      <c r="E4529" s="72">
        <f t="shared" si="141"/>
        <v>88636462.296296284</v>
      </c>
      <c r="F4529" s="71">
        <f t="shared" si="140"/>
        <v>57.645982242648465</v>
      </c>
      <c r="H4529" s="38">
        <v>88636462</v>
      </c>
    </row>
    <row r="4530" spans="2:8">
      <c r="B4530">
        <v>1537600</v>
      </c>
      <c r="D4530">
        <v>4528</v>
      </c>
      <c r="E4530" s="72">
        <f t="shared" si="141"/>
        <v>88675663.07407406</v>
      </c>
      <c r="F4530" s="71">
        <f t="shared" si="140"/>
        <v>57.6714770252823</v>
      </c>
      <c r="H4530" s="38">
        <v>88675663</v>
      </c>
    </row>
    <row r="4531" spans="2:8">
      <c r="B4531">
        <v>1537600</v>
      </c>
      <c r="D4531">
        <v>4529</v>
      </c>
      <c r="E4531" s="72">
        <f t="shared" si="141"/>
        <v>88714872.518518507</v>
      </c>
      <c r="F4531" s="71">
        <f t="shared" si="140"/>
        <v>57.696977444405896</v>
      </c>
      <c r="H4531" s="38">
        <v>88714872</v>
      </c>
    </row>
    <row r="4532" spans="2:8">
      <c r="B4532">
        <v>1537600</v>
      </c>
      <c r="D4532">
        <v>4530</v>
      </c>
      <c r="E4532" s="72">
        <f t="shared" si="141"/>
        <v>88754090.629629612</v>
      </c>
      <c r="F4532" s="71">
        <f t="shared" si="140"/>
        <v>57.722483500019258</v>
      </c>
      <c r="H4532" s="38">
        <v>88754090</v>
      </c>
    </row>
    <row r="4533" spans="2:8">
      <c r="B4533">
        <v>1537600</v>
      </c>
      <c r="D4533">
        <v>4531</v>
      </c>
      <c r="E4533" s="72">
        <f t="shared" si="141"/>
        <v>88793317.407407388</v>
      </c>
      <c r="F4533" s="71">
        <f t="shared" si="140"/>
        <v>57.747995192122389</v>
      </c>
      <c r="H4533" s="38">
        <v>88793317</v>
      </c>
    </row>
    <row r="4534" spans="2:8">
      <c r="B4534">
        <v>1537600</v>
      </c>
      <c r="D4534">
        <v>4532</v>
      </c>
      <c r="E4534" s="72">
        <f t="shared" si="141"/>
        <v>88832552.851851836</v>
      </c>
      <c r="F4534" s="71">
        <f t="shared" si="140"/>
        <v>57.773512520715293</v>
      </c>
      <c r="H4534" s="38">
        <v>88832552</v>
      </c>
    </row>
    <row r="4535" spans="2:8">
      <c r="B4535">
        <v>1537600</v>
      </c>
      <c r="D4535">
        <v>4533</v>
      </c>
      <c r="E4535" s="72">
        <f t="shared" si="141"/>
        <v>88871796.962962955</v>
      </c>
      <c r="F4535" s="71">
        <f t="shared" si="140"/>
        <v>57.799035485797965</v>
      </c>
      <c r="H4535" s="38">
        <v>88871796</v>
      </c>
    </row>
    <row r="4536" spans="2:8">
      <c r="B4536">
        <v>1537600</v>
      </c>
      <c r="D4536">
        <v>4534</v>
      </c>
      <c r="E4536" s="72">
        <f t="shared" si="141"/>
        <v>88911049.740740731</v>
      </c>
      <c r="F4536" s="71">
        <f t="shared" si="140"/>
        <v>57.824564087370405</v>
      </c>
      <c r="H4536" s="38">
        <v>88911049</v>
      </c>
    </row>
    <row r="4537" spans="2:8">
      <c r="B4537">
        <v>1537600</v>
      </c>
      <c r="D4537">
        <v>4535</v>
      </c>
      <c r="E4537" s="72">
        <f t="shared" si="141"/>
        <v>88950311.185185179</v>
      </c>
      <c r="F4537" s="71">
        <f t="shared" si="140"/>
        <v>57.850098325432612</v>
      </c>
      <c r="H4537" s="38">
        <v>88950311</v>
      </c>
    </row>
    <row r="4538" spans="2:8">
      <c r="B4538">
        <v>1537600</v>
      </c>
      <c r="D4538">
        <v>4536</v>
      </c>
      <c r="E4538" s="72">
        <f t="shared" si="141"/>
        <v>88989581.296296284</v>
      </c>
      <c r="F4538" s="71">
        <f t="shared" si="140"/>
        <v>57.875638199984579</v>
      </c>
      <c r="H4538" s="38">
        <v>88989581</v>
      </c>
    </row>
    <row r="4539" spans="2:8">
      <c r="B4539">
        <v>1537600</v>
      </c>
      <c r="D4539">
        <v>4537</v>
      </c>
      <c r="E4539" s="72">
        <f t="shared" si="141"/>
        <v>89028860.07407406</v>
      </c>
      <c r="F4539" s="71">
        <f t="shared" si="140"/>
        <v>57.901183711026313</v>
      </c>
      <c r="H4539" s="38">
        <v>89028860</v>
      </c>
    </row>
    <row r="4540" spans="2:8">
      <c r="B4540">
        <v>1537600</v>
      </c>
      <c r="D4540">
        <v>4538</v>
      </c>
      <c r="E4540" s="72">
        <f t="shared" si="141"/>
        <v>89068147.518518507</v>
      </c>
      <c r="F4540" s="71">
        <f t="shared" si="140"/>
        <v>57.926734858557822</v>
      </c>
      <c r="H4540" s="38">
        <v>89068147</v>
      </c>
    </row>
    <row r="4541" spans="2:8">
      <c r="B4541">
        <v>1537600</v>
      </c>
      <c r="D4541">
        <v>4539</v>
      </c>
      <c r="E4541" s="72">
        <f t="shared" si="141"/>
        <v>89107443.629629612</v>
      </c>
      <c r="F4541" s="71">
        <f t="shared" si="140"/>
        <v>57.952291642579091</v>
      </c>
      <c r="H4541" s="38">
        <v>89107443</v>
      </c>
    </row>
    <row r="4542" spans="2:8">
      <c r="B4542">
        <v>1537600</v>
      </c>
      <c r="D4542">
        <v>4540</v>
      </c>
      <c r="E4542" s="72">
        <f t="shared" si="141"/>
        <v>89146748.407407388</v>
      </c>
      <c r="F4542" s="71">
        <f t="shared" si="140"/>
        <v>57.977854063090135</v>
      </c>
      <c r="G4542" s="67"/>
      <c r="H4542" s="38">
        <v>89146748</v>
      </c>
    </row>
    <row r="4543" spans="2:8">
      <c r="B4543">
        <v>1537600</v>
      </c>
      <c r="D4543">
        <v>4541</v>
      </c>
      <c r="E4543" s="72">
        <f t="shared" si="141"/>
        <v>89186061.851851836</v>
      </c>
      <c r="F4543" s="71">
        <f t="shared" si="140"/>
        <v>58.003422120090946</v>
      </c>
      <c r="H4543" s="38">
        <v>89186061</v>
      </c>
    </row>
    <row r="4544" spans="2:8">
      <c r="B4544">
        <v>1537600</v>
      </c>
      <c r="D4544">
        <v>4542</v>
      </c>
      <c r="E4544" s="72">
        <f t="shared" si="141"/>
        <v>89225383.962962955</v>
      </c>
      <c r="F4544" s="71">
        <f t="shared" si="140"/>
        <v>58.028995813581524</v>
      </c>
      <c r="H4544" s="38">
        <v>89225383</v>
      </c>
    </row>
    <row r="4545" spans="2:8">
      <c r="B4545">
        <v>1537600</v>
      </c>
      <c r="D4545">
        <v>4543</v>
      </c>
      <c r="E4545" s="72">
        <f t="shared" si="141"/>
        <v>89264714.740740731</v>
      </c>
      <c r="F4545" s="71">
        <f t="shared" si="140"/>
        <v>58.05457514356187</v>
      </c>
      <c r="H4545" s="38">
        <v>89264714</v>
      </c>
    </row>
    <row r="4546" spans="2:8">
      <c r="B4546">
        <v>1537600</v>
      </c>
      <c r="D4546">
        <v>4544</v>
      </c>
      <c r="E4546" s="72">
        <f t="shared" si="141"/>
        <v>89304054.185185179</v>
      </c>
      <c r="F4546" s="71">
        <f t="shared" si="140"/>
        <v>58.080160110031983</v>
      </c>
      <c r="H4546" s="38">
        <v>89304054</v>
      </c>
    </row>
    <row r="4547" spans="2:8">
      <c r="B4547">
        <v>1537600</v>
      </c>
      <c r="D4547">
        <v>4545</v>
      </c>
      <c r="E4547" s="72">
        <f t="shared" si="141"/>
        <v>89343402.296296284</v>
      </c>
      <c r="F4547" s="71">
        <f t="shared" ref="F4547:F4610" si="142">E4547/B4546</f>
        <v>58.105750712991856</v>
      </c>
      <c r="H4547" s="38">
        <v>89343402</v>
      </c>
    </row>
    <row r="4548" spans="2:8">
      <c r="B4548">
        <v>1537600</v>
      </c>
      <c r="D4548">
        <v>4546</v>
      </c>
      <c r="E4548" s="72">
        <f t="shared" ref="E4548:E4611" si="143">40+(D4547*D4547)+(E4547/1.3)</f>
        <v>89382759.07407406</v>
      </c>
      <c r="F4548" s="71">
        <f t="shared" si="142"/>
        <v>58.131346952441504</v>
      </c>
      <c r="H4548" s="38">
        <v>89382759</v>
      </c>
    </row>
    <row r="4549" spans="2:8">
      <c r="B4549">
        <v>1537600</v>
      </c>
      <c r="D4549">
        <v>4547</v>
      </c>
      <c r="E4549" s="72">
        <f t="shared" si="143"/>
        <v>89422124.518518507</v>
      </c>
      <c r="F4549" s="71">
        <f t="shared" si="142"/>
        <v>58.156948828380926</v>
      </c>
      <c r="H4549" s="38">
        <v>89422124</v>
      </c>
    </row>
    <row r="4550" spans="2:8">
      <c r="B4550">
        <v>1537600</v>
      </c>
      <c r="D4550">
        <v>4548</v>
      </c>
      <c r="E4550" s="72">
        <f t="shared" si="143"/>
        <v>89461498.629629612</v>
      </c>
      <c r="F4550" s="71">
        <f t="shared" si="142"/>
        <v>58.182556340810102</v>
      </c>
      <c r="H4550" s="38">
        <v>89461498</v>
      </c>
    </row>
    <row r="4551" spans="2:8">
      <c r="B4551">
        <v>1537600</v>
      </c>
      <c r="D4551">
        <v>4549</v>
      </c>
      <c r="E4551" s="72">
        <f t="shared" si="143"/>
        <v>89500881.407407388</v>
      </c>
      <c r="F4551" s="71">
        <f t="shared" si="142"/>
        <v>58.208169489729052</v>
      </c>
      <c r="H4551" s="38">
        <v>89500881</v>
      </c>
    </row>
    <row r="4552" spans="2:8">
      <c r="B4552">
        <v>1537600</v>
      </c>
      <c r="D4552">
        <v>4550</v>
      </c>
      <c r="E4552" s="72">
        <f t="shared" si="143"/>
        <v>89540272.851851836</v>
      </c>
      <c r="F4552" s="71">
        <f t="shared" si="142"/>
        <v>58.233788275137769</v>
      </c>
      <c r="H4552" s="38">
        <v>89540272</v>
      </c>
    </row>
    <row r="4553" spans="2:8">
      <c r="B4553">
        <v>1537600</v>
      </c>
      <c r="D4553">
        <v>4551</v>
      </c>
      <c r="E4553" s="72">
        <f t="shared" si="143"/>
        <v>89579672.962962955</v>
      </c>
      <c r="F4553" s="71">
        <f t="shared" si="142"/>
        <v>58.259412697036261</v>
      </c>
      <c r="H4553" s="38">
        <v>89579672</v>
      </c>
    </row>
    <row r="4554" spans="2:8">
      <c r="B4554">
        <v>1537600</v>
      </c>
      <c r="D4554">
        <v>4552</v>
      </c>
      <c r="E4554" s="72">
        <f t="shared" si="143"/>
        <v>89619081.740740731</v>
      </c>
      <c r="F4554" s="71">
        <f t="shared" si="142"/>
        <v>58.285042755424513</v>
      </c>
      <c r="H4554" s="38">
        <v>89619081</v>
      </c>
    </row>
    <row r="4555" spans="2:8">
      <c r="B4555">
        <v>1537600</v>
      </c>
      <c r="D4555">
        <v>4553</v>
      </c>
      <c r="E4555" s="72">
        <f t="shared" si="143"/>
        <v>89658499.185185179</v>
      </c>
      <c r="F4555" s="71">
        <f t="shared" si="142"/>
        <v>58.310678450302532</v>
      </c>
      <c r="H4555" s="38">
        <v>89658499</v>
      </c>
    </row>
    <row r="4556" spans="2:8">
      <c r="B4556">
        <v>1537600</v>
      </c>
      <c r="D4556">
        <v>4554</v>
      </c>
      <c r="E4556" s="72">
        <f t="shared" si="143"/>
        <v>89697925.296296284</v>
      </c>
      <c r="F4556" s="71">
        <f t="shared" si="142"/>
        <v>58.336319781670319</v>
      </c>
      <c r="H4556" s="38">
        <v>89697925</v>
      </c>
    </row>
    <row r="4557" spans="2:8">
      <c r="B4557">
        <v>1537600</v>
      </c>
      <c r="D4557">
        <v>4555</v>
      </c>
      <c r="E4557" s="72">
        <f t="shared" si="143"/>
        <v>89737360.07407406</v>
      </c>
      <c r="F4557" s="71">
        <f t="shared" si="142"/>
        <v>58.361966749527873</v>
      </c>
      <c r="H4557" s="38">
        <v>89737360</v>
      </c>
    </row>
    <row r="4558" spans="2:8">
      <c r="B4558">
        <v>1537600</v>
      </c>
      <c r="D4558">
        <v>4556</v>
      </c>
      <c r="E4558" s="72">
        <f t="shared" si="143"/>
        <v>89776803.518518507</v>
      </c>
      <c r="F4558" s="71">
        <f t="shared" si="142"/>
        <v>58.387619353875202</v>
      </c>
      <c r="H4558" s="38">
        <v>89776803</v>
      </c>
    </row>
    <row r="4559" spans="2:8">
      <c r="B4559">
        <v>1537600</v>
      </c>
      <c r="D4559">
        <v>4557</v>
      </c>
      <c r="E4559" s="72">
        <f t="shared" si="143"/>
        <v>89816255.629629612</v>
      </c>
      <c r="F4559" s="71">
        <f t="shared" si="142"/>
        <v>58.413277594712284</v>
      </c>
      <c r="H4559" s="38">
        <v>89816255</v>
      </c>
    </row>
    <row r="4560" spans="2:8">
      <c r="B4560">
        <v>1537600</v>
      </c>
      <c r="D4560">
        <v>4558</v>
      </c>
      <c r="E4560" s="72">
        <f t="shared" si="143"/>
        <v>89855716.407407388</v>
      </c>
      <c r="F4560" s="71">
        <f t="shared" si="142"/>
        <v>58.438941472039147</v>
      </c>
      <c r="H4560" s="38">
        <v>89855716</v>
      </c>
    </row>
    <row r="4561" spans="2:8">
      <c r="B4561">
        <v>1537600</v>
      </c>
      <c r="D4561">
        <v>4559</v>
      </c>
      <c r="E4561" s="72">
        <f t="shared" si="143"/>
        <v>89895185.851851836</v>
      </c>
      <c r="F4561" s="71">
        <f t="shared" si="142"/>
        <v>58.464610985855771</v>
      </c>
      <c r="H4561" s="38">
        <v>89895185</v>
      </c>
    </row>
    <row r="4562" spans="2:8">
      <c r="B4562">
        <v>1537600</v>
      </c>
      <c r="D4562">
        <v>4560</v>
      </c>
      <c r="E4562" s="72">
        <f t="shared" si="143"/>
        <v>89934663.962962955</v>
      </c>
      <c r="F4562" s="71">
        <f t="shared" si="142"/>
        <v>58.490286136162169</v>
      </c>
      <c r="H4562" s="38">
        <v>89934663</v>
      </c>
    </row>
    <row r="4563" spans="2:8">
      <c r="B4563">
        <v>1537600</v>
      </c>
      <c r="D4563">
        <v>4561</v>
      </c>
      <c r="E4563" s="72">
        <f t="shared" si="143"/>
        <v>89974150.740740731</v>
      </c>
      <c r="F4563" s="71">
        <f t="shared" si="142"/>
        <v>58.515966922958334</v>
      </c>
      <c r="H4563" s="38">
        <v>89974150</v>
      </c>
    </row>
    <row r="4564" spans="2:8">
      <c r="B4564">
        <v>1537600</v>
      </c>
      <c r="D4564">
        <v>4562</v>
      </c>
      <c r="E4564" s="72">
        <f t="shared" si="143"/>
        <v>90013646.185185179</v>
      </c>
      <c r="F4564" s="71">
        <f t="shared" si="142"/>
        <v>58.54165334624426</v>
      </c>
      <c r="H4564" s="38">
        <v>90013646</v>
      </c>
    </row>
    <row r="4565" spans="2:8">
      <c r="B4565">
        <v>1537600</v>
      </c>
      <c r="D4565">
        <v>4563</v>
      </c>
      <c r="E4565" s="72">
        <f t="shared" si="143"/>
        <v>90053150.296296284</v>
      </c>
      <c r="F4565" s="71">
        <f t="shared" si="142"/>
        <v>58.567345406019953</v>
      </c>
      <c r="H4565" s="38">
        <v>90053150</v>
      </c>
    </row>
    <row r="4566" spans="2:8">
      <c r="B4566">
        <v>1537600</v>
      </c>
      <c r="D4566">
        <v>4564</v>
      </c>
      <c r="E4566" s="72">
        <f t="shared" si="143"/>
        <v>90092663.07407406</v>
      </c>
      <c r="F4566" s="71">
        <f t="shared" si="142"/>
        <v>58.593043102285421</v>
      </c>
      <c r="H4566" s="38">
        <v>90092663</v>
      </c>
    </row>
    <row r="4567" spans="2:8">
      <c r="B4567">
        <v>1537600</v>
      </c>
      <c r="D4567">
        <v>4565</v>
      </c>
      <c r="E4567" s="72">
        <f t="shared" si="143"/>
        <v>90132184.518518507</v>
      </c>
      <c r="F4567" s="71">
        <f t="shared" si="142"/>
        <v>58.618746435040656</v>
      </c>
      <c r="H4567" s="38">
        <v>90132184</v>
      </c>
    </row>
    <row r="4568" spans="2:8">
      <c r="B4568">
        <v>1537600</v>
      </c>
      <c r="D4568">
        <v>4566</v>
      </c>
      <c r="E4568" s="72">
        <f t="shared" si="143"/>
        <v>90171714.629629612</v>
      </c>
      <c r="F4568" s="71">
        <f t="shared" si="142"/>
        <v>58.644455404285651</v>
      </c>
      <c r="H4568" s="38">
        <v>90171714</v>
      </c>
    </row>
    <row r="4569" spans="2:8">
      <c r="B4569">
        <v>1537600</v>
      </c>
      <c r="D4569">
        <v>4567</v>
      </c>
      <c r="E4569" s="72">
        <f t="shared" si="143"/>
        <v>90211253.407407388</v>
      </c>
      <c r="F4569" s="71">
        <f t="shared" si="142"/>
        <v>58.670170010020414</v>
      </c>
      <c r="H4569" s="38">
        <v>90211253</v>
      </c>
    </row>
    <row r="4570" spans="2:8">
      <c r="B4570">
        <v>1537600</v>
      </c>
      <c r="D4570">
        <v>4568</v>
      </c>
      <c r="E4570" s="72">
        <f t="shared" si="143"/>
        <v>90250800.851851836</v>
      </c>
      <c r="F4570" s="71">
        <f t="shared" si="142"/>
        <v>58.695890252244951</v>
      </c>
      <c r="H4570" s="38">
        <v>90250800</v>
      </c>
    </row>
    <row r="4571" spans="2:8">
      <c r="B4571">
        <v>1537600</v>
      </c>
      <c r="D4571">
        <v>4569</v>
      </c>
      <c r="E4571" s="72">
        <f t="shared" si="143"/>
        <v>90290356.962962955</v>
      </c>
      <c r="F4571" s="71">
        <f t="shared" si="142"/>
        <v>58.721616130959255</v>
      </c>
      <c r="H4571" s="38">
        <v>90290356</v>
      </c>
    </row>
    <row r="4572" spans="2:8">
      <c r="B4572">
        <v>1537600</v>
      </c>
      <c r="D4572">
        <v>4570</v>
      </c>
      <c r="E4572" s="72">
        <f t="shared" si="143"/>
        <v>90329921.740740731</v>
      </c>
      <c r="F4572" s="71">
        <f t="shared" si="142"/>
        <v>58.747347646163327</v>
      </c>
      <c r="H4572" s="38">
        <v>90329921</v>
      </c>
    </row>
    <row r="4573" spans="2:8">
      <c r="B4573">
        <v>1537600</v>
      </c>
      <c r="D4573">
        <v>4571</v>
      </c>
      <c r="E4573" s="72">
        <f t="shared" si="143"/>
        <v>90369495.185185179</v>
      </c>
      <c r="F4573" s="71">
        <f t="shared" si="142"/>
        <v>58.773084797857166</v>
      </c>
      <c r="H4573" s="38">
        <v>90369495</v>
      </c>
    </row>
    <row r="4574" spans="2:8">
      <c r="B4574">
        <v>1537600</v>
      </c>
      <c r="D4574">
        <v>4572</v>
      </c>
      <c r="E4574" s="72">
        <f t="shared" si="143"/>
        <v>90409077.296296284</v>
      </c>
      <c r="F4574" s="71">
        <f t="shared" si="142"/>
        <v>58.798827586040765</v>
      </c>
      <c r="H4574" s="38">
        <v>90409077</v>
      </c>
    </row>
    <row r="4575" spans="2:8">
      <c r="B4575">
        <v>1537600</v>
      </c>
      <c r="D4575">
        <v>4573</v>
      </c>
      <c r="E4575" s="72">
        <f t="shared" si="143"/>
        <v>90448668.07407406</v>
      </c>
      <c r="F4575" s="71">
        <f t="shared" si="142"/>
        <v>58.824576010714139</v>
      </c>
      <c r="H4575" s="38">
        <v>90448668</v>
      </c>
    </row>
    <row r="4576" spans="2:8">
      <c r="B4576">
        <v>1537600</v>
      </c>
      <c r="D4576">
        <v>4574</v>
      </c>
      <c r="E4576" s="72">
        <f t="shared" si="143"/>
        <v>90488267.518518507</v>
      </c>
      <c r="F4576" s="71">
        <f t="shared" si="142"/>
        <v>58.850330071877281</v>
      </c>
      <c r="H4576" s="38">
        <v>90488267</v>
      </c>
    </row>
    <row r="4577" spans="2:8">
      <c r="B4577">
        <v>1537600</v>
      </c>
      <c r="D4577">
        <v>4575</v>
      </c>
      <c r="E4577" s="72">
        <f t="shared" si="143"/>
        <v>90527875.629629612</v>
      </c>
      <c r="F4577" s="71">
        <f t="shared" si="142"/>
        <v>58.876089769530182</v>
      </c>
      <c r="H4577" s="38">
        <v>90527875</v>
      </c>
    </row>
    <row r="4578" spans="2:8">
      <c r="B4578">
        <v>1537600</v>
      </c>
      <c r="D4578">
        <v>4576</v>
      </c>
      <c r="E4578" s="72">
        <f t="shared" si="143"/>
        <v>90567492.407407388</v>
      </c>
      <c r="F4578" s="71">
        <f t="shared" si="142"/>
        <v>58.901855103672858</v>
      </c>
      <c r="H4578" s="38">
        <v>90567492</v>
      </c>
    </row>
    <row r="4579" spans="2:8">
      <c r="B4579">
        <v>1537600</v>
      </c>
      <c r="D4579">
        <v>4577</v>
      </c>
      <c r="E4579" s="72">
        <f t="shared" si="143"/>
        <v>90607117.851851836</v>
      </c>
      <c r="F4579" s="71">
        <f t="shared" si="142"/>
        <v>58.927626074305302</v>
      </c>
      <c r="H4579" s="38">
        <v>90607117</v>
      </c>
    </row>
    <row r="4580" spans="2:8">
      <c r="B4580">
        <v>1537600</v>
      </c>
      <c r="D4580">
        <v>4578</v>
      </c>
      <c r="E4580" s="72">
        <f t="shared" si="143"/>
        <v>90646751.962962955</v>
      </c>
      <c r="F4580" s="71">
        <f t="shared" si="142"/>
        <v>58.953402681427519</v>
      </c>
      <c r="H4580" s="38">
        <v>90646751</v>
      </c>
    </row>
    <row r="4581" spans="2:8">
      <c r="B4581">
        <v>1537600</v>
      </c>
      <c r="D4581">
        <v>4579</v>
      </c>
      <c r="E4581" s="72">
        <f t="shared" si="143"/>
        <v>90686394.740740731</v>
      </c>
      <c r="F4581" s="71">
        <f t="shared" si="142"/>
        <v>58.979184925039498</v>
      </c>
      <c r="H4581" s="38">
        <v>90686394</v>
      </c>
    </row>
    <row r="4582" spans="2:8">
      <c r="B4582">
        <v>1537600</v>
      </c>
      <c r="D4582">
        <v>4580</v>
      </c>
      <c r="E4582" s="72">
        <f t="shared" si="143"/>
        <v>90726046.185185179</v>
      </c>
      <c r="F4582" s="71">
        <f t="shared" si="142"/>
        <v>59.004972805141243</v>
      </c>
      <c r="G4582" s="67"/>
      <c r="H4582" s="38">
        <v>90726046</v>
      </c>
    </row>
    <row r="4583" spans="2:8">
      <c r="B4583">
        <v>1537600</v>
      </c>
      <c r="D4583">
        <v>4581</v>
      </c>
      <c r="E4583" s="72">
        <f t="shared" si="143"/>
        <v>90765706.296296284</v>
      </c>
      <c r="F4583" s="71">
        <f t="shared" si="142"/>
        <v>59.030766321732756</v>
      </c>
      <c r="H4583" s="38">
        <v>90765706</v>
      </c>
    </row>
    <row r="4584" spans="2:8">
      <c r="B4584">
        <v>1537600</v>
      </c>
      <c r="D4584">
        <v>4582</v>
      </c>
      <c r="E4584" s="72">
        <f t="shared" si="143"/>
        <v>90805375.07407406</v>
      </c>
      <c r="F4584" s="71">
        <f t="shared" si="142"/>
        <v>59.056565474814036</v>
      </c>
      <c r="H4584" s="38">
        <v>90805375</v>
      </c>
    </row>
    <row r="4585" spans="2:8">
      <c r="B4585">
        <v>1537600</v>
      </c>
      <c r="D4585">
        <v>4583</v>
      </c>
      <c r="E4585" s="72">
        <f t="shared" si="143"/>
        <v>90845052.518518507</v>
      </c>
      <c r="F4585" s="71">
        <f t="shared" si="142"/>
        <v>59.082370264385084</v>
      </c>
      <c r="H4585" s="38">
        <v>90845052</v>
      </c>
    </row>
    <row r="4586" spans="2:8">
      <c r="B4586">
        <v>1537600</v>
      </c>
      <c r="D4586">
        <v>4584</v>
      </c>
      <c r="E4586" s="72">
        <f t="shared" si="143"/>
        <v>90884738.629629612</v>
      </c>
      <c r="F4586" s="71">
        <f t="shared" si="142"/>
        <v>59.108180690445899</v>
      </c>
      <c r="H4586" s="38">
        <v>90884738</v>
      </c>
    </row>
    <row r="4587" spans="2:8">
      <c r="B4587">
        <v>1537600</v>
      </c>
      <c r="D4587">
        <v>4585</v>
      </c>
      <c r="E4587" s="72">
        <f t="shared" si="143"/>
        <v>90924433.407407388</v>
      </c>
      <c r="F4587" s="71">
        <f t="shared" si="142"/>
        <v>59.133996752996481</v>
      </c>
      <c r="H4587" s="38">
        <v>90924433</v>
      </c>
    </row>
    <row r="4588" spans="2:8">
      <c r="B4588">
        <v>1537600</v>
      </c>
      <c r="D4588">
        <v>4586</v>
      </c>
      <c r="E4588" s="72">
        <f t="shared" si="143"/>
        <v>90964136.851851836</v>
      </c>
      <c r="F4588" s="71">
        <f t="shared" si="142"/>
        <v>59.159818452036831</v>
      </c>
      <c r="H4588" s="38">
        <v>90964136</v>
      </c>
    </row>
    <row r="4589" spans="2:8">
      <c r="B4589">
        <v>1537600</v>
      </c>
      <c r="D4589">
        <v>4587</v>
      </c>
      <c r="E4589" s="72">
        <f t="shared" si="143"/>
        <v>91003848.962962955</v>
      </c>
      <c r="F4589" s="71">
        <f t="shared" si="142"/>
        <v>59.185645787566962</v>
      </c>
      <c r="H4589" s="38">
        <v>91003848</v>
      </c>
    </row>
    <row r="4590" spans="2:8">
      <c r="B4590">
        <v>1537600</v>
      </c>
      <c r="D4590">
        <v>4588</v>
      </c>
      <c r="E4590" s="72">
        <f t="shared" si="143"/>
        <v>91043569.740740731</v>
      </c>
      <c r="F4590" s="71">
        <f t="shared" si="142"/>
        <v>59.211478759586846</v>
      </c>
      <c r="H4590" s="38">
        <v>91043569</v>
      </c>
    </row>
    <row r="4591" spans="2:8">
      <c r="B4591">
        <v>1537600</v>
      </c>
      <c r="D4591">
        <v>4589</v>
      </c>
      <c r="E4591" s="72">
        <f t="shared" si="143"/>
        <v>91083299.185185179</v>
      </c>
      <c r="F4591" s="71">
        <f t="shared" si="142"/>
        <v>59.237317368096498</v>
      </c>
      <c r="H4591" s="38">
        <v>91083299</v>
      </c>
    </row>
    <row r="4592" spans="2:8">
      <c r="B4592">
        <v>1537600</v>
      </c>
      <c r="D4592">
        <v>4590</v>
      </c>
      <c r="E4592" s="72">
        <f t="shared" si="143"/>
        <v>91123037.296296284</v>
      </c>
      <c r="F4592" s="71">
        <f t="shared" si="142"/>
        <v>59.263161613095917</v>
      </c>
      <c r="H4592" s="38">
        <v>91123037</v>
      </c>
    </row>
    <row r="4593" spans="2:8">
      <c r="B4593">
        <v>1537600</v>
      </c>
      <c r="D4593">
        <v>4591</v>
      </c>
      <c r="E4593" s="72">
        <f t="shared" si="143"/>
        <v>91162784.07407406</v>
      </c>
      <c r="F4593" s="71">
        <f t="shared" si="142"/>
        <v>59.289011494585104</v>
      </c>
      <c r="H4593" s="38">
        <v>91162784</v>
      </c>
    </row>
    <row r="4594" spans="2:8">
      <c r="B4594">
        <v>1537600</v>
      </c>
      <c r="D4594">
        <v>4592</v>
      </c>
      <c r="E4594" s="72">
        <f t="shared" si="143"/>
        <v>91202539.518518507</v>
      </c>
      <c r="F4594" s="71">
        <f t="shared" si="142"/>
        <v>59.314867012564065</v>
      </c>
      <c r="H4594" s="38">
        <v>91202539</v>
      </c>
    </row>
    <row r="4595" spans="2:8">
      <c r="B4595">
        <v>1537600</v>
      </c>
      <c r="D4595">
        <v>4593</v>
      </c>
      <c r="E4595" s="72">
        <f t="shared" si="143"/>
        <v>91242303.629629612</v>
      </c>
      <c r="F4595" s="71">
        <f t="shared" si="142"/>
        <v>59.340728167032786</v>
      </c>
      <c r="H4595" s="38">
        <v>91242303</v>
      </c>
    </row>
    <row r="4596" spans="2:8">
      <c r="B4596">
        <v>1537600</v>
      </c>
      <c r="D4596">
        <v>4594</v>
      </c>
      <c r="E4596" s="72">
        <f t="shared" si="143"/>
        <v>91282076.407407388</v>
      </c>
      <c r="F4596" s="71">
        <f t="shared" si="142"/>
        <v>59.366594957991275</v>
      </c>
      <c r="H4596" s="38">
        <v>91282076</v>
      </c>
    </row>
    <row r="4597" spans="2:8">
      <c r="B4597">
        <v>1537600</v>
      </c>
      <c r="D4597">
        <v>4595</v>
      </c>
      <c r="E4597" s="72">
        <f t="shared" si="143"/>
        <v>91321857.851851836</v>
      </c>
      <c r="F4597" s="71">
        <f t="shared" si="142"/>
        <v>59.392467385439538</v>
      </c>
      <c r="H4597" s="38">
        <v>91321857</v>
      </c>
    </row>
    <row r="4598" spans="2:8">
      <c r="B4598">
        <v>1537600</v>
      </c>
      <c r="D4598">
        <v>4596</v>
      </c>
      <c r="E4598" s="72">
        <f t="shared" si="143"/>
        <v>91361647.962962955</v>
      </c>
      <c r="F4598" s="71">
        <f t="shared" si="142"/>
        <v>59.418345449377576</v>
      </c>
      <c r="H4598" s="38">
        <v>91361647</v>
      </c>
    </row>
    <row r="4599" spans="2:8">
      <c r="B4599">
        <v>1537600</v>
      </c>
      <c r="D4599">
        <v>4597</v>
      </c>
      <c r="E4599" s="72">
        <f t="shared" si="143"/>
        <v>91401446.740740731</v>
      </c>
      <c r="F4599" s="71">
        <f t="shared" si="142"/>
        <v>59.444229149805366</v>
      </c>
      <c r="H4599" s="38">
        <v>91401446</v>
      </c>
    </row>
    <row r="4600" spans="2:8">
      <c r="B4600">
        <v>1537600</v>
      </c>
      <c r="D4600">
        <v>4598</v>
      </c>
      <c r="E4600" s="72">
        <f t="shared" si="143"/>
        <v>91441254.185185179</v>
      </c>
      <c r="F4600" s="71">
        <f t="shared" si="142"/>
        <v>59.470118486722932</v>
      </c>
      <c r="H4600" s="38">
        <v>91441254</v>
      </c>
    </row>
    <row r="4601" spans="2:8">
      <c r="B4601">
        <v>1537600</v>
      </c>
      <c r="D4601">
        <v>4599</v>
      </c>
      <c r="E4601" s="72">
        <f t="shared" si="143"/>
        <v>91481070.296296284</v>
      </c>
      <c r="F4601" s="71">
        <f t="shared" si="142"/>
        <v>59.496013460130257</v>
      </c>
      <c r="H4601" s="38">
        <v>91481070</v>
      </c>
    </row>
    <row r="4602" spans="2:8">
      <c r="B4602">
        <v>1537600</v>
      </c>
      <c r="D4602">
        <v>4600</v>
      </c>
      <c r="E4602" s="72">
        <f t="shared" si="143"/>
        <v>91520895.07407406</v>
      </c>
      <c r="F4602" s="71">
        <f t="shared" si="142"/>
        <v>59.521914070027357</v>
      </c>
      <c r="H4602" s="38">
        <v>91520895</v>
      </c>
    </row>
    <row r="4603" spans="2:8">
      <c r="B4603">
        <v>1537600</v>
      </c>
      <c r="D4603">
        <v>4601</v>
      </c>
      <c r="E4603" s="72">
        <f t="shared" si="143"/>
        <v>91560728.518518507</v>
      </c>
      <c r="F4603" s="71">
        <f t="shared" si="142"/>
        <v>59.547820316414224</v>
      </c>
      <c r="H4603" s="38">
        <v>91560728</v>
      </c>
    </row>
    <row r="4604" spans="2:8">
      <c r="B4604">
        <v>1537600</v>
      </c>
      <c r="D4604">
        <v>4602</v>
      </c>
      <c r="E4604" s="72">
        <f t="shared" si="143"/>
        <v>91600570.629629612</v>
      </c>
      <c r="F4604" s="71">
        <f t="shared" si="142"/>
        <v>59.573732199290852</v>
      </c>
      <c r="H4604" s="38">
        <v>91600570</v>
      </c>
    </row>
    <row r="4605" spans="2:8">
      <c r="B4605">
        <v>1537600</v>
      </c>
      <c r="D4605">
        <v>4603</v>
      </c>
      <c r="E4605" s="72">
        <f t="shared" si="143"/>
        <v>91640421.407407388</v>
      </c>
      <c r="F4605" s="71">
        <f t="shared" si="142"/>
        <v>59.599649718657247</v>
      </c>
      <c r="H4605" s="38">
        <v>91640421</v>
      </c>
    </row>
    <row r="4606" spans="2:8">
      <c r="B4606">
        <v>1537600</v>
      </c>
      <c r="D4606">
        <v>4604</v>
      </c>
      <c r="E4606" s="72">
        <f t="shared" si="143"/>
        <v>91680280.851851836</v>
      </c>
      <c r="F4606" s="71">
        <f t="shared" si="142"/>
        <v>59.625572874513423</v>
      </c>
      <c r="H4606" s="38">
        <v>91680280</v>
      </c>
    </row>
    <row r="4607" spans="2:8">
      <c r="B4607">
        <v>1537600</v>
      </c>
      <c r="D4607">
        <v>4605</v>
      </c>
      <c r="E4607" s="72">
        <f t="shared" si="143"/>
        <v>91720148.962962955</v>
      </c>
      <c r="F4607" s="71">
        <f t="shared" si="142"/>
        <v>59.65150166685936</v>
      </c>
      <c r="H4607" s="38">
        <v>91720148</v>
      </c>
    </row>
    <row r="4608" spans="2:8">
      <c r="B4608">
        <v>1537600</v>
      </c>
      <c r="D4608">
        <v>4606</v>
      </c>
      <c r="E4608" s="72">
        <f t="shared" si="143"/>
        <v>91760025.740740731</v>
      </c>
      <c r="F4608" s="71">
        <f t="shared" si="142"/>
        <v>59.677436095695064</v>
      </c>
      <c r="H4608" s="38">
        <v>91760025</v>
      </c>
    </row>
    <row r="4609" spans="2:8">
      <c r="B4609">
        <v>1537600</v>
      </c>
      <c r="D4609">
        <v>4607</v>
      </c>
      <c r="E4609" s="72">
        <f t="shared" si="143"/>
        <v>91799911.185185179</v>
      </c>
      <c r="F4609" s="71">
        <f t="shared" si="142"/>
        <v>59.703376161020536</v>
      </c>
      <c r="H4609" s="38">
        <v>91799911</v>
      </c>
    </row>
    <row r="4610" spans="2:8">
      <c r="B4610">
        <v>1537600</v>
      </c>
      <c r="D4610">
        <v>4608</v>
      </c>
      <c r="E4610" s="72">
        <f t="shared" si="143"/>
        <v>91839805.296296284</v>
      </c>
      <c r="F4610" s="71">
        <f t="shared" si="142"/>
        <v>59.729321862835775</v>
      </c>
      <c r="H4610" s="38">
        <v>91839805</v>
      </c>
    </row>
    <row r="4611" spans="2:8">
      <c r="B4611">
        <v>1537600</v>
      </c>
      <c r="D4611">
        <v>4609</v>
      </c>
      <c r="E4611" s="72">
        <f t="shared" si="143"/>
        <v>91879708.07407406</v>
      </c>
      <c r="F4611" s="71">
        <f t="shared" ref="F4611:F4674" si="144">E4611/B4610</f>
        <v>59.755273201140774</v>
      </c>
      <c r="H4611" s="38">
        <v>91879708</v>
      </c>
    </row>
    <row r="4612" spans="2:8">
      <c r="B4612">
        <v>1537600</v>
      </c>
      <c r="D4612">
        <v>4610</v>
      </c>
      <c r="E4612" s="72">
        <f t="shared" ref="E4612:E4675" si="145">40+(D4611*D4611)+(E4611/1.3)</f>
        <v>91919619.518518507</v>
      </c>
      <c r="F4612" s="71">
        <f t="shared" si="144"/>
        <v>59.781230175935555</v>
      </c>
      <c r="H4612" s="38">
        <v>91919619</v>
      </c>
    </row>
    <row r="4613" spans="2:8">
      <c r="B4613">
        <v>1537600</v>
      </c>
      <c r="D4613">
        <v>4611</v>
      </c>
      <c r="E4613" s="72">
        <f t="shared" si="145"/>
        <v>91959539.629629612</v>
      </c>
      <c r="F4613" s="71">
        <f t="shared" si="144"/>
        <v>59.807192787220089</v>
      </c>
      <c r="H4613" s="38">
        <v>91959539</v>
      </c>
    </row>
    <row r="4614" spans="2:8">
      <c r="B4614">
        <v>1537600</v>
      </c>
      <c r="D4614">
        <v>4612</v>
      </c>
      <c r="E4614" s="72">
        <f t="shared" si="145"/>
        <v>91999468.407407388</v>
      </c>
      <c r="F4614" s="71">
        <f t="shared" si="144"/>
        <v>59.833161034994397</v>
      </c>
      <c r="H4614" s="38">
        <v>91999468</v>
      </c>
    </row>
    <row r="4615" spans="2:8">
      <c r="B4615">
        <v>1537600</v>
      </c>
      <c r="D4615">
        <v>4613</v>
      </c>
      <c r="E4615" s="72">
        <f t="shared" si="145"/>
        <v>92039405.851851836</v>
      </c>
      <c r="F4615" s="71">
        <f t="shared" si="144"/>
        <v>59.85913491925848</v>
      </c>
      <c r="H4615" s="38">
        <v>92039405</v>
      </c>
    </row>
    <row r="4616" spans="2:8">
      <c r="B4616">
        <v>1537600</v>
      </c>
      <c r="D4616">
        <v>4614</v>
      </c>
      <c r="E4616" s="72">
        <f t="shared" si="145"/>
        <v>92079351.962962955</v>
      </c>
      <c r="F4616" s="71">
        <f t="shared" si="144"/>
        <v>59.88511444001233</v>
      </c>
      <c r="H4616" s="38">
        <v>92079351</v>
      </c>
    </row>
    <row r="4617" spans="2:8">
      <c r="B4617">
        <v>1537600</v>
      </c>
      <c r="D4617">
        <v>4615</v>
      </c>
      <c r="E4617" s="72">
        <f t="shared" si="145"/>
        <v>92119306.740740731</v>
      </c>
      <c r="F4617" s="71">
        <f t="shared" si="144"/>
        <v>59.911099597255941</v>
      </c>
      <c r="H4617" s="38">
        <v>92119306</v>
      </c>
    </row>
    <row r="4618" spans="2:8">
      <c r="B4618">
        <v>1537600</v>
      </c>
      <c r="D4618">
        <v>4616</v>
      </c>
      <c r="E4618" s="72">
        <f t="shared" si="145"/>
        <v>92159270.185185179</v>
      </c>
      <c r="F4618" s="71">
        <f t="shared" si="144"/>
        <v>59.937090390989319</v>
      </c>
      <c r="H4618" s="38">
        <v>92159270</v>
      </c>
    </row>
    <row r="4619" spans="2:8">
      <c r="B4619">
        <v>1537600</v>
      </c>
      <c r="D4619">
        <v>4617</v>
      </c>
      <c r="E4619" s="72">
        <f t="shared" si="145"/>
        <v>92199242.296296284</v>
      </c>
      <c r="F4619" s="71">
        <f t="shared" si="144"/>
        <v>59.963086821212464</v>
      </c>
      <c r="H4619" s="38">
        <v>92199242</v>
      </c>
    </row>
    <row r="4620" spans="2:8">
      <c r="B4620">
        <v>1537600</v>
      </c>
      <c r="D4620">
        <v>4618</v>
      </c>
      <c r="E4620" s="72">
        <f t="shared" si="145"/>
        <v>92239223.07407406</v>
      </c>
      <c r="F4620" s="71">
        <f t="shared" si="144"/>
        <v>59.989088887925377</v>
      </c>
      <c r="H4620" s="38">
        <v>92239223</v>
      </c>
    </row>
    <row r="4621" spans="2:8">
      <c r="B4621">
        <v>1537600</v>
      </c>
      <c r="D4621">
        <v>4619</v>
      </c>
      <c r="E4621" s="72">
        <f t="shared" si="145"/>
        <v>92279212.518518507</v>
      </c>
      <c r="F4621" s="71">
        <f t="shared" si="144"/>
        <v>60.015096591128064</v>
      </c>
      <c r="H4621" s="38">
        <v>92279212</v>
      </c>
    </row>
    <row r="4622" spans="2:8">
      <c r="B4622">
        <v>1537600</v>
      </c>
      <c r="D4622">
        <v>4620</v>
      </c>
      <c r="E4622" s="72">
        <f t="shared" si="145"/>
        <v>92319210.629629612</v>
      </c>
      <c r="F4622" s="71">
        <f t="shared" si="144"/>
        <v>60.041109930820504</v>
      </c>
      <c r="G4622" s="67"/>
      <c r="H4622" s="38">
        <v>92319210</v>
      </c>
    </row>
    <row r="4623" spans="2:8">
      <c r="B4623">
        <v>1537600</v>
      </c>
      <c r="D4623">
        <v>4621</v>
      </c>
      <c r="E4623" s="72">
        <f t="shared" si="145"/>
        <v>92359217.407407388</v>
      </c>
      <c r="F4623" s="71">
        <f t="shared" si="144"/>
        <v>60.067128907002726</v>
      </c>
      <c r="H4623" s="38">
        <v>92359217</v>
      </c>
    </row>
    <row r="4624" spans="2:8">
      <c r="B4624">
        <v>1537600</v>
      </c>
      <c r="D4624">
        <v>4622</v>
      </c>
      <c r="E4624" s="72">
        <f t="shared" si="145"/>
        <v>92399232.851851836</v>
      </c>
      <c r="F4624" s="71">
        <f t="shared" si="144"/>
        <v>60.093153519674708</v>
      </c>
      <c r="H4624" s="38">
        <v>92399232</v>
      </c>
    </row>
    <row r="4625" spans="2:8">
      <c r="B4625">
        <v>1537600</v>
      </c>
      <c r="D4625">
        <v>4623</v>
      </c>
      <c r="E4625" s="72">
        <f t="shared" si="145"/>
        <v>92439256.962962955</v>
      </c>
      <c r="F4625" s="71">
        <f t="shared" si="144"/>
        <v>60.119183768836471</v>
      </c>
      <c r="H4625" s="38">
        <v>92439256</v>
      </c>
    </row>
    <row r="4626" spans="2:8">
      <c r="B4626">
        <v>1537600</v>
      </c>
      <c r="D4626">
        <v>4624</v>
      </c>
      <c r="E4626" s="72">
        <f t="shared" si="145"/>
        <v>92479289.740740731</v>
      </c>
      <c r="F4626" s="71">
        <f t="shared" si="144"/>
        <v>60.145219654487988</v>
      </c>
      <c r="H4626" s="38">
        <v>92479289</v>
      </c>
    </row>
    <row r="4627" spans="2:8">
      <c r="B4627">
        <v>1537600</v>
      </c>
      <c r="D4627">
        <v>4625</v>
      </c>
      <c r="E4627" s="72">
        <f t="shared" si="145"/>
        <v>92519331.185185179</v>
      </c>
      <c r="F4627" s="71">
        <f t="shared" si="144"/>
        <v>60.17126117662928</v>
      </c>
      <c r="H4627" s="38">
        <v>92519331</v>
      </c>
    </row>
    <row r="4628" spans="2:8">
      <c r="B4628">
        <v>1537600</v>
      </c>
      <c r="D4628">
        <v>4626</v>
      </c>
      <c r="E4628" s="72">
        <f t="shared" si="145"/>
        <v>92559381.296296284</v>
      </c>
      <c r="F4628" s="71">
        <f t="shared" si="144"/>
        <v>60.197308335260331</v>
      </c>
      <c r="H4628" s="38">
        <v>92559381</v>
      </c>
    </row>
    <row r="4629" spans="2:8">
      <c r="B4629">
        <v>1537600</v>
      </c>
      <c r="D4629">
        <v>4627</v>
      </c>
      <c r="E4629" s="72">
        <f t="shared" si="145"/>
        <v>92599440.07407406</v>
      </c>
      <c r="F4629" s="71">
        <f t="shared" si="144"/>
        <v>60.22336113038115</v>
      </c>
      <c r="H4629" s="38">
        <v>92599440</v>
      </c>
    </row>
    <row r="4630" spans="2:8">
      <c r="B4630">
        <v>1537600</v>
      </c>
      <c r="D4630">
        <v>4628</v>
      </c>
      <c r="E4630" s="72">
        <f t="shared" si="145"/>
        <v>92639507.518518507</v>
      </c>
      <c r="F4630" s="71">
        <f t="shared" si="144"/>
        <v>60.249419561991743</v>
      </c>
      <c r="H4630" s="38">
        <v>92639507</v>
      </c>
    </row>
    <row r="4631" spans="2:8">
      <c r="B4631">
        <v>1537600</v>
      </c>
      <c r="D4631">
        <v>4629</v>
      </c>
      <c r="E4631" s="72">
        <f t="shared" si="145"/>
        <v>92679583.629629612</v>
      </c>
      <c r="F4631" s="71">
        <f t="shared" si="144"/>
        <v>60.275483630092097</v>
      </c>
      <c r="H4631" s="38">
        <v>92679583</v>
      </c>
    </row>
    <row r="4632" spans="2:8">
      <c r="B4632">
        <v>1537600</v>
      </c>
      <c r="D4632">
        <v>4630</v>
      </c>
      <c r="E4632" s="72">
        <f t="shared" si="145"/>
        <v>92719668.407407388</v>
      </c>
      <c r="F4632" s="71">
        <f t="shared" si="144"/>
        <v>60.301553334682225</v>
      </c>
      <c r="H4632" s="38">
        <v>92719668</v>
      </c>
    </row>
    <row r="4633" spans="2:8">
      <c r="B4633">
        <v>1537600</v>
      </c>
      <c r="D4633">
        <v>4631</v>
      </c>
      <c r="E4633" s="72">
        <f t="shared" si="145"/>
        <v>92759761.851851836</v>
      </c>
      <c r="F4633" s="71">
        <f t="shared" si="144"/>
        <v>60.327628675762121</v>
      </c>
      <c r="H4633" s="38">
        <v>92759761</v>
      </c>
    </row>
    <row r="4634" spans="2:8">
      <c r="B4634">
        <v>1537600</v>
      </c>
      <c r="D4634">
        <v>4632</v>
      </c>
      <c r="E4634" s="72">
        <f t="shared" si="145"/>
        <v>92799863.962962955</v>
      </c>
      <c r="F4634" s="71">
        <f t="shared" si="144"/>
        <v>60.353709653331784</v>
      </c>
      <c r="H4634" s="38">
        <v>92799863</v>
      </c>
    </row>
    <row r="4635" spans="2:8">
      <c r="B4635">
        <v>1537600</v>
      </c>
      <c r="D4635">
        <v>4633</v>
      </c>
      <c r="E4635" s="72">
        <f t="shared" si="145"/>
        <v>92839974.740740731</v>
      </c>
      <c r="F4635" s="71">
        <f t="shared" si="144"/>
        <v>60.379796267391214</v>
      </c>
      <c r="H4635" s="38">
        <v>92839974</v>
      </c>
    </row>
    <row r="4636" spans="2:8">
      <c r="B4636">
        <v>1537600</v>
      </c>
      <c r="D4636">
        <v>4634</v>
      </c>
      <c r="E4636" s="72">
        <f t="shared" si="145"/>
        <v>92880094.185185179</v>
      </c>
      <c r="F4636" s="71">
        <f t="shared" si="144"/>
        <v>60.405888517940411</v>
      </c>
      <c r="H4636" s="38">
        <v>92880094</v>
      </c>
    </row>
    <row r="4637" spans="2:8">
      <c r="B4637">
        <v>1537600</v>
      </c>
      <c r="D4637">
        <v>4635</v>
      </c>
      <c r="E4637" s="72">
        <f t="shared" si="145"/>
        <v>92920222.296296284</v>
      </c>
      <c r="F4637" s="71">
        <f t="shared" si="144"/>
        <v>60.431986404979369</v>
      </c>
      <c r="H4637" s="38">
        <v>92920222</v>
      </c>
    </row>
    <row r="4638" spans="2:8">
      <c r="B4638">
        <v>1537600</v>
      </c>
      <c r="D4638">
        <v>4636</v>
      </c>
      <c r="E4638" s="72">
        <f t="shared" si="145"/>
        <v>92960359.07407406</v>
      </c>
      <c r="F4638" s="71">
        <f t="shared" si="144"/>
        <v>60.458089928508102</v>
      </c>
      <c r="H4638" s="38">
        <v>92960359</v>
      </c>
    </row>
    <row r="4639" spans="2:8">
      <c r="B4639">
        <v>1537600</v>
      </c>
      <c r="D4639">
        <v>4637</v>
      </c>
      <c r="E4639" s="72">
        <f t="shared" si="145"/>
        <v>93000504.518518507</v>
      </c>
      <c r="F4639" s="71">
        <f t="shared" si="144"/>
        <v>60.484199088526601</v>
      </c>
      <c r="H4639" s="38">
        <v>93000504</v>
      </c>
    </row>
    <row r="4640" spans="2:8">
      <c r="B4640">
        <v>1537600</v>
      </c>
      <c r="D4640">
        <v>4638</v>
      </c>
      <c r="E4640" s="72">
        <f t="shared" si="145"/>
        <v>93040658.629629612</v>
      </c>
      <c r="F4640" s="71">
        <f t="shared" si="144"/>
        <v>60.510313885034869</v>
      </c>
      <c r="H4640" s="38">
        <v>93040658</v>
      </c>
    </row>
    <row r="4641" spans="2:8">
      <c r="B4641">
        <v>1537600</v>
      </c>
      <c r="D4641">
        <v>4639</v>
      </c>
      <c r="E4641" s="72">
        <f t="shared" si="145"/>
        <v>93080821.407407388</v>
      </c>
      <c r="F4641" s="71">
        <f t="shared" si="144"/>
        <v>60.536434318032903</v>
      </c>
      <c r="H4641" s="38">
        <v>93080821</v>
      </c>
    </row>
    <row r="4642" spans="2:8">
      <c r="B4642">
        <v>1537600</v>
      </c>
      <c r="D4642">
        <v>4640</v>
      </c>
      <c r="E4642" s="72">
        <f t="shared" si="145"/>
        <v>93120992.851851836</v>
      </c>
      <c r="F4642" s="71">
        <f t="shared" si="144"/>
        <v>60.562560387520705</v>
      </c>
      <c r="H4642" s="38">
        <v>93120992</v>
      </c>
    </row>
    <row r="4643" spans="2:8">
      <c r="B4643">
        <v>1537600</v>
      </c>
      <c r="D4643">
        <v>4641</v>
      </c>
      <c r="E4643" s="72">
        <f t="shared" si="145"/>
        <v>93161172.962962955</v>
      </c>
      <c r="F4643" s="71">
        <f t="shared" si="144"/>
        <v>60.588692093498281</v>
      </c>
      <c r="H4643" s="38">
        <v>93161172</v>
      </c>
    </row>
    <row r="4644" spans="2:8">
      <c r="B4644">
        <v>1537600</v>
      </c>
      <c r="D4644">
        <v>4642</v>
      </c>
      <c r="E4644" s="72">
        <f t="shared" si="145"/>
        <v>93201361.740740731</v>
      </c>
      <c r="F4644" s="71">
        <f t="shared" si="144"/>
        <v>60.614829435965618</v>
      </c>
      <c r="H4644" s="38">
        <v>93201361</v>
      </c>
    </row>
    <row r="4645" spans="2:8">
      <c r="B4645">
        <v>1537600</v>
      </c>
      <c r="D4645">
        <v>4643</v>
      </c>
      <c r="E4645" s="72">
        <f t="shared" si="145"/>
        <v>93241559.185185179</v>
      </c>
      <c r="F4645" s="71">
        <f t="shared" si="144"/>
        <v>60.640972414922722</v>
      </c>
      <c r="H4645" s="38">
        <v>93241559</v>
      </c>
    </row>
    <row r="4646" spans="2:8">
      <c r="B4646">
        <v>1537600</v>
      </c>
      <c r="D4646">
        <v>4644</v>
      </c>
      <c r="E4646" s="72">
        <f t="shared" si="145"/>
        <v>93281765.296296284</v>
      </c>
      <c r="F4646" s="71">
        <f t="shared" si="144"/>
        <v>60.667121030369593</v>
      </c>
      <c r="H4646" s="38">
        <v>93281765</v>
      </c>
    </row>
    <row r="4647" spans="2:8">
      <c r="B4647">
        <v>1537600</v>
      </c>
      <c r="D4647">
        <v>4645</v>
      </c>
      <c r="E4647" s="72">
        <f t="shared" si="145"/>
        <v>93321980.07407406</v>
      </c>
      <c r="F4647" s="71">
        <f t="shared" si="144"/>
        <v>60.693275282306232</v>
      </c>
      <c r="H4647" s="38">
        <v>93321980</v>
      </c>
    </row>
    <row r="4648" spans="2:8">
      <c r="B4648">
        <v>1537600</v>
      </c>
      <c r="D4648">
        <v>4646</v>
      </c>
      <c r="E4648" s="72">
        <f t="shared" si="145"/>
        <v>93362203.518518507</v>
      </c>
      <c r="F4648" s="71">
        <f t="shared" si="144"/>
        <v>60.719435170732638</v>
      </c>
      <c r="H4648" s="38">
        <v>93362203</v>
      </c>
    </row>
    <row r="4649" spans="2:8">
      <c r="B4649">
        <v>1537600</v>
      </c>
      <c r="D4649">
        <v>4647</v>
      </c>
      <c r="E4649" s="72">
        <f t="shared" si="145"/>
        <v>93402435.629629612</v>
      </c>
      <c r="F4649" s="71">
        <f t="shared" si="144"/>
        <v>60.745600695648811</v>
      </c>
      <c r="H4649" s="38">
        <v>93402435</v>
      </c>
    </row>
    <row r="4650" spans="2:8">
      <c r="B4650">
        <v>1537600</v>
      </c>
      <c r="D4650">
        <v>4648</v>
      </c>
      <c r="E4650" s="72">
        <f t="shared" si="145"/>
        <v>93442676.407407388</v>
      </c>
      <c r="F4650" s="71">
        <f t="shared" si="144"/>
        <v>60.771771857054752</v>
      </c>
      <c r="H4650" s="38">
        <v>93442676</v>
      </c>
    </row>
    <row r="4651" spans="2:8">
      <c r="B4651">
        <v>1537600</v>
      </c>
      <c r="D4651">
        <v>4649</v>
      </c>
      <c r="E4651" s="72">
        <f t="shared" si="145"/>
        <v>93482925.851851836</v>
      </c>
      <c r="F4651" s="71">
        <f t="shared" si="144"/>
        <v>60.797948654950467</v>
      </c>
      <c r="H4651" s="38">
        <v>93482925</v>
      </c>
    </row>
    <row r="4652" spans="2:8">
      <c r="B4652">
        <v>1537600</v>
      </c>
      <c r="D4652">
        <v>4650</v>
      </c>
      <c r="E4652" s="72">
        <f t="shared" si="145"/>
        <v>93523183.962962955</v>
      </c>
      <c r="F4652" s="71">
        <f t="shared" si="144"/>
        <v>60.82413108933595</v>
      </c>
      <c r="H4652" s="38">
        <v>93523183</v>
      </c>
    </row>
    <row r="4653" spans="2:8">
      <c r="B4653">
        <v>1537600</v>
      </c>
      <c r="D4653">
        <v>4651</v>
      </c>
      <c r="E4653" s="72">
        <f t="shared" si="145"/>
        <v>93563450.740740731</v>
      </c>
      <c r="F4653" s="71">
        <f t="shared" si="144"/>
        <v>60.850319160211193</v>
      </c>
      <c r="H4653" s="38">
        <v>93563450</v>
      </c>
    </row>
    <row r="4654" spans="2:8">
      <c r="B4654">
        <v>1537600</v>
      </c>
      <c r="D4654">
        <v>4652</v>
      </c>
      <c r="E4654" s="72">
        <f t="shared" si="145"/>
        <v>93603726.185185179</v>
      </c>
      <c r="F4654" s="71">
        <f t="shared" si="144"/>
        <v>60.87651286757621</v>
      </c>
      <c r="H4654" s="38">
        <v>93603726</v>
      </c>
    </row>
    <row r="4655" spans="2:8">
      <c r="B4655">
        <v>1537600</v>
      </c>
      <c r="D4655">
        <v>4653</v>
      </c>
      <c r="E4655" s="72">
        <f t="shared" si="145"/>
        <v>93644010.296296284</v>
      </c>
      <c r="F4655" s="71">
        <f t="shared" si="144"/>
        <v>60.902712211430988</v>
      </c>
      <c r="H4655" s="38">
        <v>93644010</v>
      </c>
    </row>
    <row r="4656" spans="2:8">
      <c r="B4656">
        <v>1537600</v>
      </c>
      <c r="D4656">
        <v>4654</v>
      </c>
      <c r="E4656" s="72">
        <f t="shared" si="145"/>
        <v>93684303.07407406</v>
      </c>
      <c r="F4656" s="71">
        <f t="shared" si="144"/>
        <v>60.928917191775533</v>
      </c>
      <c r="H4656" s="38">
        <v>93684303</v>
      </c>
    </row>
    <row r="4657" spans="2:8">
      <c r="B4657">
        <v>1537600</v>
      </c>
      <c r="D4657">
        <v>4655</v>
      </c>
      <c r="E4657" s="72">
        <f t="shared" si="145"/>
        <v>93724604.518518507</v>
      </c>
      <c r="F4657" s="71">
        <f t="shared" si="144"/>
        <v>60.955127808609852</v>
      </c>
      <c r="H4657" s="38">
        <v>93724604</v>
      </c>
    </row>
    <row r="4658" spans="2:8">
      <c r="B4658">
        <v>1537600</v>
      </c>
      <c r="D4658">
        <v>4656</v>
      </c>
      <c r="E4658" s="72">
        <f t="shared" si="145"/>
        <v>93764914.629629612</v>
      </c>
      <c r="F4658" s="71">
        <f t="shared" si="144"/>
        <v>60.981344061933932</v>
      </c>
      <c r="H4658" s="38">
        <v>93764914</v>
      </c>
    </row>
    <row r="4659" spans="2:8">
      <c r="B4659">
        <v>1537600</v>
      </c>
      <c r="D4659">
        <v>4657</v>
      </c>
      <c r="E4659" s="72">
        <f t="shared" si="145"/>
        <v>93805233.407407388</v>
      </c>
      <c r="F4659" s="71">
        <f t="shared" si="144"/>
        <v>61.007565951747779</v>
      </c>
      <c r="H4659" s="38">
        <v>93805233</v>
      </c>
    </row>
    <row r="4660" spans="2:8">
      <c r="B4660">
        <v>1537600</v>
      </c>
      <c r="D4660">
        <v>4658</v>
      </c>
      <c r="E4660" s="72">
        <f t="shared" si="145"/>
        <v>93845560.851851836</v>
      </c>
      <c r="F4660" s="71">
        <f t="shared" si="144"/>
        <v>61.0337934780514</v>
      </c>
      <c r="H4660" s="38">
        <v>93845560</v>
      </c>
    </row>
    <row r="4661" spans="2:8">
      <c r="B4661">
        <v>1537600</v>
      </c>
      <c r="D4661">
        <v>4659</v>
      </c>
      <c r="E4661" s="72">
        <f t="shared" si="145"/>
        <v>93885896.962962955</v>
      </c>
      <c r="F4661" s="71">
        <f t="shared" si="144"/>
        <v>61.060026640844796</v>
      </c>
      <c r="H4661" s="38">
        <v>93885896</v>
      </c>
    </row>
    <row r="4662" spans="2:8">
      <c r="B4662">
        <v>1537600</v>
      </c>
      <c r="D4662">
        <v>4660</v>
      </c>
      <c r="E4662" s="72">
        <f t="shared" si="145"/>
        <v>93926241.740740731</v>
      </c>
      <c r="F4662" s="71">
        <f t="shared" si="144"/>
        <v>61.086265440127946</v>
      </c>
      <c r="G4662" s="67"/>
      <c r="H4662" s="38">
        <v>93926241</v>
      </c>
    </row>
    <row r="4663" spans="2:8">
      <c r="B4663">
        <v>1537600</v>
      </c>
      <c r="D4663">
        <v>4661</v>
      </c>
      <c r="E4663" s="72">
        <f t="shared" si="145"/>
        <v>93966595.185185179</v>
      </c>
      <c r="F4663" s="71">
        <f t="shared" si="144"/>
        <v>61.112509875900869</v>
      </c>
      <c r="H4663" s="38">
        <v>93966595</v>
      </c>
    </row>
    <row r="4664" spans="2:8">
      <c r="B4664">
        <v>1537600</v>
      </c>
      <c r="D4664">
        <v>4662</v>
      </c>
      <c r="E4664" s="72">
        <f t="shared" si="145"/>
        <v>94006957.296296284</v>
      </c>
      <c r="F4664" s="71">
        <f t="shared" si="144"/>
        <v>61.138759948163553</v>
      </c>
      <c r="H4664" s="38">
        <v>94006957</v>
      </c>
    </row>
    <row r="4665" spans="2:8">
      <c r="B4665">
        <v>1537600</v>
      </c>
      <c r="D4665">
        <v>4663</v>
      </c>
      <c r="E4665" s="72">
        <f t="shared" si="145"/>
        <v>94047328.07407406</v>
      </c>
      <c r="F4665" s="71">
        <f t="shared" si="144"/>
        <v>61.165015656916012</v>
      </c>
      <c r="H4665" s="38">
        <v>94047328</v>
      </c>
    </row>
    <row r="4666" spans="2:8">
      <c r="B4666">
        <v>1537600</v>
      </c>
      <c r="D4666">
        <v>4664</v>
      </c>
      <c r="E4666" s="72">
        <f t="shared" si="145"/>
        <v>94087707.518518507</v>
      </c>
      <c r="F4666" s="71">
        <f t="shared" si="144"/>
        <v>61.191277002158238</v>
      </c>
      <c r="H4666" s="38">
        <v>94087707</v>
      </c>
    </row>
    <row r="4667" spans="2:8">
      <c r="B4667">
        <v>1537600</v>
      </c>
      <c r="D4667">
        <v>4665</v>
      </c>
      <c r="E4667" s="72">
        <f t="shared" si="145"/>
        <v>94128095.629629612</v>
      </c>
      <c r="F4667" s="71">
        <f t="shared" si="144"/>
        <v>61.217543983890224</v>
      </c>
      <c r="H4667" s="38">
        <v>94128095</v>
      </c>
    </row>
    <row r="4668" spans="2:8">
      <c r="B4668">
        <v>1537600</v>
      </c>
      <c r="D4668">
        <v>4666</v>
      </c>
      <c r="E4668" s="72">
        <f t="shared" si="145"/>
        <v>94168492.407407388</v>
      </c>
      <c r="F4668" s="71">
        <f t="shared" si="144"/>
        <v>61.243816602111984</v>
      </c>
      <c r="H4668" s="38">
        <v>94168492</v>
      </c>
    </row>
    <row r="4669" spans="2:8">
      <c r="B4669">
        <v>1537600</v>
      </c>
      <c r="D4669">
        <v>4667</v>
      </c>
      <c r="E4669" s="72">
        <f t="shared" si="145"/>
        <v>94208897.851851836</v>
      </c>
      <c r="F4669" s="71">
        <f t="shared" si="144"/>
        <v>61.270094856823512</v>
      </c>
      <c r="H4669" s="38">
        <v>94208897</v>
      </c>
    </row>
    <row r="4670" spans="2:8">
      <c r="B4670">
        <v>1537600</v>
      </c>
      <c r="D4670">
        <v>4668</v>
      </c>
      <c r="E4670" s="72">
        <f t="shared" si="145"/>
        <v>94249311.962962955</v>
      </c>
      <c r="F4670" s="71">
        <f t="shared" si="144"/>
        <v>61.296378748024814</v>
      </c>
      <c r="H4670" s="38">
        <v>94249311</v>
      </c>
    </row>
    <row r="4671" spans="2:8">
      <c r="B4671">
        <v>1537600</v>
      </c>
      <c r="D4671">
        <v>4669</v>
      </c>
      <c r="E4671" s="72">
        <f t="shared" si="145"/>
        <v>94289734.740740731</v>
      </c>
      <c r="F4671" s="71">
        <f t="shared" si="144"/>
        <v>61.322668275715877</v>
      </c>
      <c r="H4671" s="38">
        <v>94289734</v>
      </c>
    </row>
    <row r="4672" spans="2:8">
      <c r="B4672">
        <v>1537600</v>
      </c>
      <c r="D4672">
        <v>4670</v>
      </c>
      <c r="E4672" s="72">
        <f t="shared" si="145"/>
        <v>94330166.185185179</v>
      </c>
      <c r="F4672" s="71">
        <f t="shared" si="144"/>
        <v>61.348963439896707</v>
      </c>
      <c r="H4672" s="38">
        <v>94330166</v>
      </c>
    </row>
    <row r="4673" spans="2:8">
      <c r="B4673">
        <v>1537600</v>
      </c>
      <c r="D4673">
        <v>4671</v>
      </c>
      <c r="E4673" s="72">
        <f t="shared" si="145"/>
        <v>94370606.296296284</v>
      </c>
      <c r="F4673" s="71">
        <f t="shared" si="144"/>
        <v>61.375264240567304</v>
      </c>
      <c r="H4673" s="38">
        <v>94370606</v>
      </c>
    </row>
    <row r="4674" spans="2:8">
      <c r="B4674">
        <v>1537600</v>
      </c>
      <c r="D4674">
        <v>4672</v>
      </c>
      <c r="E4674" s="72">
        <f t="shared" si="145"/>
        <v>94411055.07407406</v>
      </c>
      <c r="F4674" s="71">
        <f t="shared" si="144"/>
        <v>61.401570677727669</v>
      </c>
      <c r="H4674" s="38">
        <v>94411055</v>
      </c>
    </row>
    <row r="4675" spans="2:8">
      <c r="B4675">
        <v>1537600</v>
      </c>
      <c r="D4675">
        <v>4673</v>
      </c>
      <c r="E4675" s="72">
        <f t="shared" si="145"/>
        <v>94451512.518518507</v>
      </c>
      <c r="F4675" s="71">
        <f t="shared" ref="F4675:F4738" si="146">E4675/B4674</f>
        <v>61.427882751377801</v>
      </c>
      <c r="H4675" s="38">
        <v>94451512</v>
      </c>
    </row>
    <row r="4676" spans="2:8">
      <c r="B4676">
        <v>1537600</v>
      </c>
      <c r="D4676">
        <v>4674</v>
      </c>
      <c r="E4676" s="72">
        <f t="shared" ref="E4676:E4739" si="147">40+(D4675*D4675)+(E4675/1.3)</f>
        <v>94491978.629629612</v>
      </c>
      <c r="F4676" s="71">
        <f t="shared" si="146"/>
        <v>61.454200461517701</v>
      </c>
      <c r="H4676" s="38">
        <v>94491978</v>
      </c>
    </row>
    <row r="4677" spans="2:8">
      <c r="B4677">
        <v>1537600</v>
      </c>
      <c r="D4677">
        <v>4675</v>
      </c>
      <c r="E4677" s="72">
        <f t="shared" si="147"/>
        <v>94532453.407407388</v>
      </c>
      <c r="F4677" s="71">
        <f t="shared" si="146"/>
        <v>61.480523808147368</v>
      </c>
      <c r="H4677" s="38">
        <v>94532453</v>
      </c>
    </row>
    <row r="4678" spans="2:8">
      <c r="B4678">
        <v>1537600</v>
      </c>
      <c r="D4678">
        <v>4676</v>
      </c>
      <c r="E4678" s="72">
        <f t="shared" si="147"/>
        <v>94572936.851851836</v>
      </c>
      <c r="F4678" s="71">
        <f t="shared" si="146"/>
        <v>61.506852791266802</v>
      </c>
      <c r="H4678" s="38">
        <v>94572936</v>
      </c>
    </row>
    <row r="4679" spans="2:8">
      <c r="B4679">
        <v>1537600</v>
      </c>
      <c r="D4679">
        <v>4677</v>
      </c>
      <c r="E4679" s="72">
        <f t="shared" si="147"/>
        <v>94613428.962962955</v>
      </c>
      <c r="F4679" s="71">
        <f t="shared" si="146"/>
        <v>61.53318741087601</v>
      </c>
      <c r="H4679" s="38">
        <v>94613428</v>
      </c>
    </row>
    <row r="4680" spans="2:8">
      <c r="B4680">
        <v>1537600</v>
      </c>
      <c r="D4680">
        <v>4678</v>
      </c>
      <c r="E4680" s="72">
        <f t="shared" si="147"/>
        <v>94653929.740740731</v>
      </c>
      <c r="F4680" s="71">
        <f t="shared" si="146"/>
        <v>61.559527666974979</v>
      </c>
      <c r="H4680" s="38">
        <v>94653929</v>
      </c>
    </row>
    <row r="4681" spans="2:8">
      <c r="B4681">
        <v>1537600</v>
      </c>
      <c r="D4681">
        <v>4679</v>
      </c>
      <c r="E4681" s="72">
        <f t="shared" si="147"/>
        <v>94694439.185185179</v>
      </c>
      <c r="F4681" s="71">
        <f t="shared" si="146"/>
        <v>61.585873559563723</v>
      </c>
      <c r="H4681" s="38">
        <v>94694439</v>
      </c>
    </row>
    <row r="4682" spans="2:8">
      <c r="B4682">
        <v>1537600</v>
      </c>
      <c r="D4682">
        <v>4680</v>
      </c>
      <c r="E4682" s="72">
        <f t="shared" si="147"/>
        <v>94734957.296296284</v>
      </c>
      <c r="F4682" s="71">
        <f t="shared" si="146"/>
        <v>61.612225088642226</v>
      </c>
      <c r="H4682" s="38">
        <v>94734957</v>
      </c>
    </row>
    <row r="4683" spans="2:8">
      <c r="B4683">
        <v>1537600</v>
      </c>
      <c r="D4683">
        <v>4681</v>
      </c>
      <c r="E4683" s="72">
        <f t="shared" si="147"/>
        <v>94775484.07407406</v>
      </c>
      <c r="F4683" s="71">
        <f t="shared" si="146"/>
        <v>61.638582254210498</v>
      </c>
      <c r="H4683" s="38">
        <v>94775484</v>
      </c>
    </row>
    <row r="4684" spans="2:8">
      <c r="B4684">
        <v>1537600</v>
      </c>
      <c r="D4684">
        <v>4682</v>
      </c>
      <c r="E4684" s="72">
        <f t="shared" si="147"/>
        <v>94816019.518518507</v>
      </c>
      <c r="F4684" s="71">
        <f t="shared" si="146"/>
        <v>61.664945056268543</v>
      </c>
      <c r="H4684" s="38">
        <v>94816019</v>
      </c>
    </row>
    <row r="4685" spans="2:8">
      <c r="B4685">
        <v>1537600</v>
      </c>
      <c r="D4685">
        <v>4683</v>
      </c>
      <c r="E4685" s="72">
        <f t="shared" si="147"/>
        <v>94856563.629629612</v>
      </c>
      <c r="F4685" s="71">
        <f t="shared" si="146"/>
        <v>61.691313494816342</v>
      </c>
      <c r="H4685" s="38">
        <v>94856563</v>
      </c>
    </row>
    <row r="4686" spans="2:8">
      <c r="B4686">
        <v>1537600</v>
      </c>
      <c r="D4686">
        <v>4684</v>
      </c>
      <c r="E4686" s="72">
        <f t="shared" si="147"/>
        <v>94897116.407407388</v>
      </c>
      <c r="F4686" s="71">
        <f t="shared" si="146"/>
        <v>61.717687569853922</v>
      </c>
      <c r="H4686" s="38">
        <v>94897116</v>
      </c>
    </row>
    <row r="4687" spans="2:8">
      <c r="B4687">
        <v>1537600</v>
      </c>
      <c r="D4687">
        <v>4685</v>
      </c>
      <c r="E4687" s="72">
        <f t="shared" si="147"/>
        <v>94937677.851851836</v>
      </c>
      <c r="F4687" s="71">
        <f t="shared" si="146"/>
        <v>61.74406728138127</v>
      </c>
      <c r="H4687" s="38">
        <v>94937677</v>
      </c>
    </row>
    <row r="4688" spans="2:8">
      <c r="B4688">
        <v>1537600</v>
      </c>
      <c r="D4688">
        <v>4686</v>
      </c>
      <c r="E4688" s="72">
        <f t="shared" si="147"/>
        <v>94978247.962962955</v>
      </c>
      <c r="F4688" s="71">
        <f t="shared" si="146"/>
        <v>61.770452629398385</v>
      </c>
      <c r="H4688" s="38">
        <v>94978247</v>
      </c>
    </row>
    <row r="4689" spans="2:8">
      <c r="B4689">
        <v>1537600</v>
      </c>
      <c r="D4689">
        <v>4687</v>
      </c>
      <c r="E4689" s="72">
        <f t="shared" si="147"/>
        <v>95018826.740740731</v>
      </c>
      <c r="F4689" s="71">
        <f t="shared" si="146"/>
        <v>61.79684361390526</v>
      </c>
      <c r="H4689" s="38">
        <v>95018826</v>
      </c>
    </row>
    <row r="4690" spans="2:8">
      <c r="B4690">
        <v>1537600</v>
      </c>
      <c r="D4690">
        <v>4688</v>
      </c>
      <c r="E4690" s="72">
        <f t="shared" si="147"/>
        <v>95059414.185185179</v>
      </c>
      <c r="F4690" s="71">
        <f t="shared" si="146"/>
        <v>61.82324023490191</v>
      </c>
      <c r="H4690" s="38">
        <v>95059414</v>
      </c>
    </row>
    <row r="4691" spans="2:8">
      <c r="B4691">
        <v>1537600</v>
      </c>
      <c r="D4691">
        <v>4689</v>
      </c>
      <c r="E4691" s="72">
        <f t="shared" si="147"/>
        <v>95100010.296296284</v>
      </c>
      <c r="F4691" s="71">
        <f t="shared" si="146"/>
        <v>61.84964249238832</v>
      </c>
      <c r="H4691" s="38">
        <v>95100010</v>
      </c>
    </row>
    <row r="4692" spans="2:8">
      <c r="B4692">
        <v>1537600</v>
      </c>
      <c r="D4692">
        <v>4690</v>
      </c>
      <c r="E4692" s="72">
        <f t="shared" si="147"/>
        <v>95140615.07407406</v>
      </c>
      <c r="F4692" s="71">
        <f t="shared" si="146"/>
        <v>61.876050386364504</v>
      </c>
      <c r="H4692" s="38">
        <v>95140615</v>
      </c>
    </row>
    <row r="4693" spans="2:8">
      <c r="B4693">
        <v>1537600</v>
      </c>
      <c r="D4693">
        <v>4691</v>
      </c>
      <c r="E4693" s="72">
        <f t="shared" si="147"/>
        <v>95181228.518518507</v>
      </c>
      <c r="F4693" s="71">
        <f t="shared" si="146"/>
        <v>61.902463916830456</v>
      </c>
      <c r="H4693" s="38">
        <v>95181228</v>
      </c>
    </row>
    <row r="4694" spans="2:8">
      <c r="B4694">
        <v>1537600</v>
      </c>
      <c r="D4694">
        <v>4692</v>
      </c>
      <c r="E4694" s="72">
        <f t="shared" si="147"/>
        <v>95221850.629629612</v>
      </c>
      <c r="F4694" s="71">
        <f t="shared" si="146"/>
        <v>61.928883083786168</v>
      </c>
      <c r="H4694" s="38">
        <v>95221850</v>
      </c>
    </row>
    <row r="4695" spans="2:8">
      <c r="B4695">
        <v>1537600</v>
      </c>
      <c r="D4695">
        <v>4693</v>
      </c>
      <c r="E4695" s="72">
        <f t="shared" si="147"/>
        <v>95262481.407407388</v>
      </c>
      <c r="F4695" s="71">
        <f t="shared" si="146"/>
        <v>61.955307887231655</v>
      </c>
      <c r="H4695" s="38">
        <v>95262481</v>
      </c>
    </row>
    <row r="4696" spans="2:8">
      <c r="B4696">
        <v>1537600</v>
      </c>
      <c r="D4696">
        <v>4694</v>
      </c>
      <c r="E4696" s="72">
        <f t="shared" si="147"/>
        <v>95303120.851851836</v>
      </c>
      <c r="F4696" s="71">
        <f t="shared" si="146"/>
        <v>61.981738327166909</v>
      </c>
      <c r="H4696" s="38">
        <v>95303120</v>
      </c>
    </row>
    <row r="4697" spans="2:8">
      <c r="B4697">
        <v>1537600</v>
      </c>
      <c r="D4697">
        <v>4695</v>
      </c>
      <c r="E4697" s="72">
        <f t="shared" si="147"/>
        <v>95343768.962962955</v>
      </c>
      <c r="F4697" s="71">
        <f t="shared" si="146"/>
        <v>62.00817440359193</v>
      </c>
      <c r="H4697" s="38">
        <v>95343768</v>
      </c>
    </row>
    <row r="4698" spans="2:8">
      <c r="B4698">
        <v>1537600</v>
      </c>
      <c r="D4698">
        <v>4696</v>
      </c>
      <c r="E4698" s="72">
        <f t="shared" si="147"/>
        <v>95384425.740740731</v>
      </c>
      <c r="F4698" s="71">
        <f t="shared" si="146"/>
        <v>62.034616116506719</v>
      </c>
      <c r="H4698" s="38">
        <v>95384425</v>
      </c>
    </row>
    <row r="4699" spans="2:8">
      <c r="B4699">
        <v>1537600</v>
      </c>
      <c r="D4699">
        <v>4697</v>
      </c>
      <c r="E4699" s="72">
        <f t="shared" si="147"/>
        <v>95425091.185185179</v>
      </c>
      <c r="F4699" s="71">
        <f t="shared" si="146"/>
        <v>62.061063465911275</v>
      </c>
      <c r="H4699" s="38">
        <v>95425091</v>
      </c>
    </row>
    <row r="4700" spans="2:8">
      <c r="B4700">
        <v>1537600</v>
      </c>
      <c r="D4700">
        <v>4698</v>
      </c>
      <c r="E4700" s="72">
        <f t="shared" si="147"/>
        <v>95465765.296296284</v>
      </c>
      <c r="F4700" s="71">
        <f t="shared" si="146"/>
        <v>62.087516451805598</v>
      </c>
      <c r="H4700" s="38">
        <v>95465765</v>
      </c>
    </row>
    <row r="4701" spans="2:8">
      <c r="B4701">
        <v>1537600</v>
      </c>
      <c r="D4701">
        <v>4699</v>
      </c>
      <c r="E4701" s="72">
        <f t="shared" si="147"/>
        <v>95506448.07407406</v>
      </c>
      <c r="F4701" s="71">
        <f t="shared" si="146"/>
        <v>62.113975074189682</v>
      </c>
      <c r="H4701" s="38">
        <v>95506448</v>
      </c>
    </row>
    <row r="4702" spans="2:8">
      <c r="B4702">
        <v>1537600</v>
      </c>
      <c r="D4702">
        <v>4700</v>
      </c>
      <c r="E4702" s="72">
        <f t="shared" si="147"/>
        <v>95547139.518518507</v>
      </c>
      <c r="F4702" s="71">
        <f t="shared" si="146"/>
        <v>62.140439333063547</v>
      </c>
      <c r="G4702" s="67"/>
      <c r="H4702" s="38">
        <v>95547139</v>
      </c>
    </row>
    <row r="4703" spans="2:8">
      <c r="B4703">
        <v>1537600</v>
      </c>
      <c r="D4703">
        <v>4701</v>
      </c>
      <c r="E4703" s="72">
        <f t="shared" si="147"/>
        <v>95587839.629629612</v>
      </c>
      <c r="F4703" s="71">
        <f t="shared" si="146"/>
        <v>62.166909228427166</v>
      </c>
      <c r="H4703" s="38">
        <v>95587839</v>
      </c>
    </row>
    <row r="4704" spans="2:8">
      <c r="B4704">
        <v>1537600</v>
      </c>
      <c r="D4704">
        <v>4702</v>
      </c>
      <c r="E4704" s="72">
        <f t="shared" si="147"/>
        <v>95628548.407407388</v>
      </c>
      <c r="F4704" s="71">
        <f t="shared" si="146"/>
        <v>62.193384760280559</v>
      </c>
      <c r="H4704" s="38">
        <v>95628548</v>
      </c>
    </row>
    <row r="4705" spans="2:8">
      <c r="B4705">
        <v>1537600</v>
      </c>
      <c r="D4705">
        <v>4703</v>
      </c>
      <c r="E4705" s="72">
        <f t="shared" si="147"/>
        <v>95669265.851851836</v>
      </c>
      <c r="F4705" s="71">
        <f t="shared" si="146"/>
        <v>62.219865928623726</v>
      </c>
      <c r="H4705" s="38">
        <v>95669265</v>
      </c>
    </row>
    <row r="4706" spans="2:8">
      <c r="B4706">
        <v>1537600</v>
      </c>
      <c r="D4706">
        <v>4704</v>
      </c>
      <c r="E4706" s="72">
        <f t="shared" si="147"/>
        <v>95709991.962962955</v>
      </c>
      <c r="F4706" s="71">
        <f t="shared" si="146"/>
        <v>62.246352733456654</v>
      </c>
      <c r="H4706" s="38">
        <v>95709991</v>
      </c>
    </row>
    <row r="4707" spans="2:8">
      <c r="B4707">
        <v>1537600</v>
      </c>
      <c r="D4707">
        <v>4705</v>
      </c>
      <c r="E4707" s="72">
        <f t="shared" si="147"/>
        <v>95750726.740740731</v>
      </c>
      <c r="F4707" s="71">
        <f t="shared" si="146"/>
        <v>62.272845174779349</v>
      </c>
      <c r="H4707" s="38">
        <v>95750726</v>
      </c>
    </row>
    <row r="4708" spans="2:8">
      <c r="B4708">
        <v>1537600</v>
      </c>
      <c r="D4708">
        <v>4706</v>
      </c>
      <c r="E4708" s="72">
        <f t="shared" si="147"/>
        <v>95791470.185185179</v>
      </c>
      <c r="F4708" s="71">
        <f t="shared" si="146"/>
        <v>62.299343252591818</v>
      </c>
      <c r="H4708" s="38">
        <v>95791470</v>
      </c>
    </row>
    <row r="4709" spans="2:8">
      <c r="B4709">
        <v>1537600</v>
      </c>
      <c r="D4709">
        <v>4707</v>
      </c>
      <c r="E4709" s="72">
        <f t="shared" si="147"/>
        <v>95832222.296296284</v>
      </c>
      <c r="F4709" s="71">
        <f t="shared" si="146"/>
        <v>62.325846966894048</v>
      </c>
      <c r="H4709" s="38">
        <v>95832222</v>
      </c>
    </row>
    <row r="4710" spans="2:8">
      <c r="B4710">
        <v>1537600</v>
      </c>
      <c r="D4710">
        <v>4708</v>
      </c>
      <c r="E4710" s="72">
        <f t="shared" si="147"/>
        <v>95872983.07407406</v>
      </c>
      <c r="F4710" s="71">
        <f t="shared" si="146"/>
        <v>62.352356317686045</v>
      </c>
      <c r="H4710" s="38">
        <v>95872983</v>
      </c>
    </row>
    <row r="4711" spans="2:8">
      <c r="B4711">
        <v>1537600</v>
      </c>
      <c r="D4711">
        <v>4709</v>
      </c>
      <c r="E4711" s="72">
        <f t="shared" si="147"/>
        <v>95913752.518518507</v>
      </c>
      <c r="F4711" s="71">
        <f t="shared" si="146"/>
        <v>62.378871304967809</v>
      </c>
      <c r="H4711" s="38">
        <v>95913752</v>
      </c>
    </row>
    <row r="4712" spans="2:8">
      <c r="B4712">
        <v>1537600</v>
      </c>
      <c r="D4712">
        <v>4710</v>
      </c>
      <c r="E4712" s="72">
        <f t="shared" si="147"/>
        <v>95954530.629629612</v>
      </c>
      <c r="F4712" s="71">
        <f t="shared" si="146"/>
        <v>62.405391928739341</v>
      </c>
      <c r="H4712" s="38">
        <v>95954530</v>
      </c>
    </row>
    <row r="4713" spans="2:8">
      <c r="B4713">
        <v>1537600</v>
      </c>
      <c r="D4713">
        <v>4711</v>
      </c>
      <c r="E4713" s="72">
        <f t="shared" si="147"/>
        <v>95995317.407407388</v>
      </c>
      <c r="F4713" s="71">
        <f t="shared" si="146"/>
        <v>62.43191818900064</v>
      </c>
      <c r="H4713" s="38">
        <v>95995317</v>
      </c>
    </row>
    <row r="4714" spans="2:8">
      <c r="B4714">
        <v>1537600</v>
      </c>
      <c r="D4714">
        <v>4712</v>
      </c>
      <c r="E4714" s="72">
        <f t="shared" si="147"/>
        <v>96036112.851851836</v>
      </c>
      <c r="F4714" s="71">
        <f t="shared" si="146"/>
        <v>62.458450085751714</v>
      </c>
      <c r="H4714" s="38">
        <v>96036112</v>
      </c>
    </row>
    <row r="4715" spans="2:8">
      <c r="B4715">
        <v>1537600</v>
      </c>
      <c r="D4715">
        <v>4713</v>
      </c>
      <c r="E4715" s="72">
        <f t="shared" si="147"/>
        <v>96076916.962962955</v>
      </c>
      <c r="F4715" s="71">
        <f t="shared" si="146"/>
        <v>62.484987618992555</v>
      </c>
      <c r="H4715" s="38">
        <v>96076916</v>
      </c>
    </row>
    <row r="4716" spans="2:8">
      <c r="B4716">
        <v>1537600</v>
      </c>
      <c r="D4716">
        <v>4714</v>
      </c>
      <c r="E4716" s="72">
        <f t="shared" si="147"/>
        <v>96117729.740740731</v>
      </c>
      <c r="F4716" s="71">
        <f t="shared" si="146"/>
        <v>62.511530788723164</v>
      </c>
      <c r="H4716" s="38">
        <v>96117729</v>
      </c>
    </row>
    <row r="4717" spans="2:8">
      <c r="B4717">
        <v>1537600</v>
      </c>
      <c r="D4717">
        <v>4715</v>
      </c>
      <c r="E4717" s="72">
        <f t="shared" si="147"/>
        <v>96158551.185185179</v>
      </c>
      <c r="F4717" s="71">
        <f t="shared" si="146"/>
        <v>62.538079594943532</v>
      </c>
      <c r="H4717" s="38">
        <v>96158551</v>
      </c>
    </row>
    <row r="4718" spans="2:8">
      <c r="B4718">
        <v>1537600</v>
      </c>
      <c r="D4718">
        <v>4716</v>
      </c>
      <c r="E4718" s="72">
        <f t="shared" si="147"/>
        <v>96199381.296296284</v>
      </c>
      <c r="F4718" s="71">
        <f t="shared" si="146"/>
        <v>62.564634037653668</v>
      </c>
      <c r="H4718" s="38">
        <v>96199381</v>
      </c>
    </row>
    <row r="4719" spans="2:8">
      <c r="B4719">
        <v>1537600</v>
      </c>
      <c r="D4719">
        <v>4717</v>
      </c>
      <c r="E4719" s="72">
        <f t="shared" si="147"/>
        <v>96240220.07407406</v>
      </c>
      <c r="F4719" s="71">
        <f t="shared" si="146"/>
        <v>62.591194116853579</v>
      </c>
      <c r="H4719" s="38">
        <v>96240220</v>
      </c>
    </row>
    <row r="4720" spans="2:8">
      <c r="B4720">
        <v>1537600</v>
      </c>
      <c r="D4720">
        <v>4718</v>
      </c>
      <c r="E4720" s="72">
        <f t="shared" si="147"/>
        <v>96281067.518518507</v>
      </c>
      <c r="F4720" s="71">
        <f t="shared" si="146"/>
        <v>62.617759832543257</v>
      </c>
      <c r="H4720" s="38">
        <v>96281067</v>
      </c>
    </row>
    <row r="4721" spans="2:8">
      <c r="B4721">
        <v>1537600</v>
      </c>
      <c r="D4721">
        <v>4719</v>
      </c>
      <c r="E4721" s="72">
        <f t="shared" si="147"/>
        <v>96321923.629629612</v>
      </c>
      <c r="F4721" s="71">
        <f t="shared" si="146"/>
        <v>62.644331184722695</v>
      </c>
      <c r="H4721" s="38">
        <v>96321923</v>
      </c>
    </row>
    <row r="4722" spans="2:8">
      <c r="B4722">
        <v>1537600</v>
      </c>
      <c r="D4722">
        <v>4720</v>
      </c>
      <c r="E4722" s="72">
        <f t="shared" si="147"/>
        <v>96362788.407407388</v>
      </c>
      <c r="F4722" s="71">
        <f t="shared" si="146"/>
        <v>62.670908173391901</v>
      </c>
      <c r="H4722" s="38">
        <v>96362788</v>
      </c>
    </row>
    <row r="4723" spans="2:8">
      <c r="B4723">
        <v>1537600</v>
      </c>
      <c r="D4723">
        <v>4721</v>
      </c>
      <c r="E4723" s="72">
        <f t="shared" si="147"/>
        <v>96403661.851851836</v>
      </c>
      <c r="F4723" s="71">
        <f t="shared" si="146"/>
        <v>62.697490798550881</v>
      </c>
      <c r="H4723" s="38">
        <v>96403661</v>
      </c>
    </row>
    <row r="4724" spans="2:8">
      <c r="B4724">
        <v>1537600</v>
      </c>
      <c r="D4724">
        <v>4722</v>
      </c>
      <c r="E4724" s="72">
        <f t="shared" si="147"/>
        <v>96444543.962962955</v>
      </c>
      <c r="F4724" s="71">
        <f t="shared" si="146"/>
        <v>62.724079060199635</v>
      </c>
      <c r="H4724" s="38">
        <v>96444543</v>
      </c>
    </row>
    <row r="4725" spans="2:8">
      <c r="B4725">
        <v>1537600</v>
      </c>
      <c r="D4725">
        <v>4723</v>
      </c>
      <c r="E4725" s="72">
        <f t="shared" si="147"/>
        <v>96485434.740740731</v>
      </c>
      <c r="F4725" s="71">
        <f t="shared" si="146"/>
        <v>62.750672958338143</v>
      </c>
      <c r="H4725" s="38">
        <v>96485434</v>
      </c>
    </row>
    <row r="4726" spans="2:8">
      <c r="B4726">
        <v>1537600</v>
      </c>
      <c r="D4726">
        <v>4724</v>
      </c>
      <c r="E4726" s="72">
        <f t="shared" si="147"/>
        <v>96526334.185185179</v>
      </c>
      <c r="F4726" s="71">
        <f t="shared" si="146"/>
        <v>62.777272492966425</v>
      </c>
      <c r="H4726" s="38">
        <v>96526334</v>
      </c>
    </row>
    <row r="4727" spans="2:8">
      <c r="B4727">
        <v>1537600</v>
      </c>
      <c r="D4727">
        <v>4725</v>
      </c>
      <c r="E4727" s="72">
        <f t="shared" si="147"/>
        <v>96567242.296296284</v>
      </c>
      <c r="F4727" s="71">
        <f t="shared" si="146"/>
        <v>62.803877664084474</v>
      </c>
      <c r="H4727" s="38">
        <v>96567242</v>
      </c>
    </row>
    <row r="4728" spans="2:8">
      <c r="B4728">
        <v>1537600</v>
      </c>
      <c r="D4728">
        <v>4726</v>
      </c>
      <c r="E4728" s="72">
        <f t="shared" si="147"/>
        <v>96608159.07407406</v>
      </c>
      <c r="F4728" s="71">
        <f t="shared" si="146"/>
        <v>62.830488471692284</v>
      </c>
      <c r="H4728" s="38">
        <v>96608159</v>
      </c>
    </row>
    <row r="4729" spans="2:8">
      <c r="B4729">
        <v>1537600</v>
      </c>
      <c r="D4729">
        <v>4727</v>
      </c>
      <c r="E4729" s="72">
        <f t="shared" si="147"/>
        <v>96649084.518518507</v>
      </c>
      <c r="F4729" s="71">
        <f t="shared" si="146"/>
        <v>62.857104915789876</v>
      </c>
      <c r="H4729" s="38">
        <v>96649084</v>
      </c>
    </row>
    <row r="4730" spans="2:8">
      <c r="B4730">
        <v>1537600</v>
      </c>
      <c r="D4730">
        <v>4728</v>
      </c>
      <c r="E4730" s="72">
        <f t="shared" si="147"/>
        <v>96690018.629629612</v>
      </c>
      <c r="F4730" s="71">
        <f t="shared" si="146"/>
        <v>62.88372699637722</v>
      </c>
      <c r="H4730" s="38">
        <v>96690018</v>
      </c>
    </row>
    <row r="4731" spans="2:8">
      <c r="B4731">
        <v>1537600</v>
      </c>
      <c r="D4731">
        <v>4729</v>
      </c>
      <c r="E4731" s="72">
        <f t="shared" si="147"/>
        <v>96730961.407407388</v>
      </c>
      <c r="F4731" s="71">
        <f t="shared" si="146"/>
        <v>62.910354713454339</v>
      </c>
      <c r="H4731" s="38">
        <v>96730961</v>
      </c>
    </row>
    <row r="4732" spans="2:8">
      <c r="B4732">
        <v>1537600</v>
      </c>
      <c r="D4732">
        <v>4730</v>
      </c>
      <c r="E4732" s="72">
        <f t="shared" si="147"/>
        <v>96771912.851851836</v>
      </c>
      <c r="F4732" s="71">
        <f t="shared" si="146"/>
        <v>62.936988067021225</v>
      </c>
      <c r="H4732" s="38">
        <v>96771912</v>
      </c>
    </row>
    <row r="4733" spans="2:8">
      <c r="B4733">
        <v>1537600</v>
      </c>
      <c r="D4733">
        <v>4731</v>
      </c>
      <c r="E4733" s="72">
        <f t="shared" si="147"/>
        <v>96812872.962962955</v>
      </c>
      <c r="F4733" s="71">
        <f t="shared" si="146"/>
        <v>62.963627057077886</v>
      </c>
      <c r="H4733" s="38">
        <v>96812872</v>
      </c>
    </row>
    <row r="4734" spans="2:8">
      <c r="B4734">
        <v>1537600</v>
      </c>
      <c r="D4734">
        <v>4732</v>
      </c>
      <c r="E4734" s="72">
        <f t="shared" si="147"/>
        <v>96853841.740740731</v>
      </c>
      <c r="F4734" s="71">
        <f t="shared" si="146"/>
        <v>62.990271683624307</v>
      </c>
      <c r="H4734" s="38">
        <v>96853841</v>
      </c>
    </row>
    <row r="4735" spans="2:8">
      <c r="B4735">
        <v>1537600</v>
      </c>
      <c r="D4735">
        <v>4733</v>
      </c>
      <c r="E4735" s="72">
        <f t="shared" si="147"/>
        <v>96894819.185185179</v>
      </c>
      <c r="F4735" s="71">
        <f t="shared" si="146"/>
        <v>63.016921946660496</v>
      </c>
      <c r="H4735" s="38">
        <v>96894819</v>
      </c>
    </row>
    <row r="4736" spans="2:8">
      <c r="B4736">
        <v>1537600</v>
      </c>
      <c r="D4736">
        <v>4734</v>
      </c>
      <c r="E4736" s="72">
        <f t="shared" si="147"/>
        <v>96935805.296296284</v>
      </c>
      <c r="F4736" s="71">
        <f t="shared" si="146"/>
        <v>63.043577846186452</v>
      </c>
      <c r="H4736" s="38">
        <v>96935805</v>
      </c>
    </row>
    <row r="4737" spans="2:8">
      <c r="B4737">
        <v>1537600</v>
      </c>
      <c r="D4737">
        <v>4735</v>
      </c>
      <c r="E4737" s="72">
        <f t="shared" si="147"/>
        <v>96976800.07407406</v>
      </c>
      <c r="F4737" s="71">
        <f t="shared" si="146"/>
        <v>63.070239382202175</v>
      </c>
      <c r="H4737" s="38">
        <v>96976800</v>
      </c>
    </row>
    <row r="4738" spans="2:8">
      <c r="B4738">
        <v>1537600</v>
      </c>
      <c r="D4738">
        <v>4736</v>
      </c>
      <c r="E4738" s="72">
        <f t="shared" si="147"/>
        <v>97017803.518518507</v>
      </c>
      <c r="F4738" s="71">
        <f t="shared" si="146"/>
        <v>63.096906554707665</v>
      </c>
      <c r="H4738" s="38">
        <v>97017803</v>
      </c>
    </row>
    <row r="4739" spans="2:8">
      <c r="B4739">
        <v>1537600</v>
      </c>
      <c r="D4739">
        <v>4737</v>
      </c>
      <c r="E4739" s="72">
        <f t="shared" si="147"/>
        <v>97058815.629629612</v>
      </c>
      <c r="F4739" s="71">
        <f t="shared" ref="F4739:F4802" si="148">E4739/B4738</f>
        <v>63.123579363702923</v>
      </c>
      <c r="H4739" s="38">
        <v>97058815</v>
      </c>
    </row>
    <row r="4740" spans="2:8">
      <c r="B4740">
        <v>1537600</v>
      </c>
      <c r="D4740">
        <v>4738</v>
      </c>
      <c r="E4740" s="72">
        <f t="shared" ref="E4740:E4803" si="149">40+(D4739*D4739)+(E4739/1.3)</f>
        <v>97099836.407407388</v>
      </c>
      <c r="F4740" s="71">
        <f t="shared" si="148"/>
        <v>63.150257809187949</v>
      </c>
      <c r="H4740" s="38">
        <v>97099836</v>
      </c>
    </row>
    <row r="4741" spans="2:8">
      <c r="B4741">
        <v>1537600</v>
      </c>
      <c r="D4741">
        <v>4739</v>
      </c>
      <c r="E4741" s="72">
        <f t="shared" si="149"/>
        <v>97140865.851851836</v>
      </c>
      <c r="F4741" s="71">
        <f t="shared" si="148"/>
        <v>63.176941891162741</v>
      </c>
      <c r="H4741" s="38">
        <v>97140865</v>
      </c>
    </row>
    <row r="4742" spans="2:8">
      <c r="B4742">
        <v>1537600</v>
      </c>
      <c r="D4742">
        <v>4740</v>
      </c>
      <c r="E4742" s="72">
        <f t="shared" si="149"/>
        <v>97181903.962962955</v>
      </c>
      <c r="F4742" s="71">
        <f t="shared" si="148"/>
        <v>63.203631609627315</v>
      </c>
      <c r="G4742" s="67"/>
      <c r="H4742" s="38">
        <v>97181903</v>
      </c>
    </row>
    <row r="4743" spans="2:8">
      <c r="B4743">
        <v>1537600</v>
      </c>
      <c r="D4743">
        <v>4741</v>
      </c>
      <c r="E4743" s="72">
        <f t="shared" si="149"/>
        <v>97222950.740740731</v>
      </c>
      <c r="F4743" s="71">
        <f t="shared" si="148"/>
        <v>63.230326964581643</v>
      </c>
      <c r="H4743" s="38">
        <v>97222950</v>
      </c>
    </row>
    <row r="4744" spans="2:8">
      <c r="B4744">
        <v>1537600</v>
      </c>
      <c r="D4744">
        <v>4742</v>
      </c>
      <c r="E4744" s="72">
        <f t="shared" si="149"/>
        <v>97264006.185185179</v>
      </c>
      <c r="F4744" s="71">
        <f t="shared" si="148"/>
        <v>63.257027956025738</v>
      </c>
      <c r="H4744" s="38">
        <v>97264006</v>
      </c>
    </row>
    <row r="4745" spans="2:8">
      <c r="B4745">
        <v>1537600</v>
      </c>
      <c r="D4745">
        <v>4743</v>
      </c>
      <c r="E4745" s="72">
        <f t="shared" si="149"/>
        <v>97305070.296296284</v>
      </c>
      <c r="F4745" s="71">
        <f t="shared" si="148"/>
        <v>63.2837345839596</v>
      </c>
      <c r="H4745" s="38">
        <v>97305070</v>
      </c>
    </row>
    <row r="4746" spans="2:8">
      <c r="B4746">
        <v>1537600</v>
      </c>
      <c r="D4746">
        <v>4744</v>
      </c>
      <c r="E4746" s="72">
        <f t="shared" si="149"/>
        <v>97346143.07407406</v>
      </c>
      <c r="F4746" s="71">
        <f t="shared" si="148"/>
        <v>63.310446848383236</v>
      </c>
      <c r="H4746" s="38">
        <v>97346143</v>
      </c>
    </row>
    <row r="4747" spans="2:8">
      <c r="B4747">
        <v>1537600</v>
      </c>
      <c r="D4747">
        <v>4745</v>
      </c>
      <c r="E4747" s="72">
        <f t="shared" si="149"/>
        <v>97387224.518518507</v>
      </c>
      <c r="F4747" s="71">
        <f t="shared" si="148"/>
        <v>63.337164749296633</v>
      </c>
      <c r="H4747" s="38">
        <v>97387224</v>
      </c>
    </row>
    <row r="4748" spans="2:8">
      <c r="B4748">
        <v>1537600</v>
      </c>
      <c r="D4748">
        <v>4746</v>
      </c>
      <c r="E4748" s="72">
        <f t="shared" si="149"/>
        <v>97428314.629629612</v>
      </c>
      <c r="F4748" s="71">
        <f t="shared" si="148"/>
        <v>63.363888286699797</v>
      </c>
      <c r="H4748" s="38">
        <v>97428314</v>
      </c>
    </row>
    <row r="4749" spans="2:8">
      <c r="B4749">
        <v>1537600</v>
      </c>
      <c r="D4749">
        <v>4747</v>
      </c>
      <c r="E4749" s="72">
        <f t="shared" si="149"/>
        <v>97469413.407407388</v>
      </c>
      <c r="F4749" s="71">
        <f t="shared" si="148"/>
        <v>63.390617460592736</v>
      </c>
      <c r="H4749" s="38">
        <v>97469413</v>
      </c>
    </row>
    <row r="4750" spans="2:8">
      <c r="B4750">
        <v>1537600</v>
      </c>
      <c r="D4750">
        <v>4748</v>
      </c>
      <c r="E4750" s="72">
        <f t="shared" si="149"/>
        <v>97510520.851851836</v>
      </c>
      <c r="F4750" s="71">
        <f t="shared" si="148"/>
        <v>63.417352270975442</v>
      </c>
      <c r="H4750" s="38">
        <v>97510520</v>
      </c>
    </row>
    <row r="4751" spans="2:8">
      <c r="B4751">
        <v>1537600</v>
      </c>
      <c r="D4751">
        <v>4749</v>
      </c>
      <c r="E4751" s="72">
        <f t="shared" si="149"/>
        <v>97551636.962962955</v>
      </c>
      <c r="F4751" s="71">
        <f t="shared" si="148"/>
        <v>63.444092717847916</v>
      </c>
      <c r="H4751" s="38">
        <v>97551636</v>
      </c>
    </row>
    <row r="4752" spans="2:8">
      <c r="B4752">
        <v>1537600</v>
      </c>
      <c r="D4752">
        <v>4750</v>
      </c>
      <c r="E4752" s="72">
        <f t="shared" si="149"/>
        <v>97592761.740740731</v>
      </c>
      <c r="F4752" s="71">
        <f t="shared" si="148"/>
        <v>63.470838801210157</v>
      </c>
      <c r="H4752" s="38">
        <v>97592761</v>
      </c>
    </row>
    <row r="4753" spans="2:8">
      <c r="B4753">
        <v>1537600</v>
      </c>
      <c r="D4753">
        <v>4751</v>
      </c>
      <c r="E4753" s="72">
        <f t="shared" si="149"/>
        <v>97633895.185185179</v>
      </c>
      <c r="F4753" s="71">
        <f t="shared" si="148"/>
        <v>63.497590521062165</v>
      </c>
      <c r="H4753" s="38">
        <v>97633895</v>
      </c>
    </row>
    <row r="4754" spans="2:8">
      <c r="B4754">
        <v>1537600</v>
      </c>
      <c r="D4754">
        <v>4752</v>
      </c>
      <c r="E4754" s="72">
        <f t="shared" si="149"/>
        <v>97675037.296296284</v>
      </c>
      <c r="F4754" s="71">
        <f t="shared" si="148"/>
        <v>63.524347877403933</v>
      </c>
      <c r="H4754" s="38">
        <v>97675037</v>
      </c>
    </row>
    <row r="4755" spans="2:8">
      <c r="B4755">
        <v>1537600</v>
      </c>
      <c r="D4755">
        <v>4753</v>
      </c>
      <c r="E4755" s="72">
        <f t="shared" si="149"/>
        <v>97716188.07407406</v>
      </c>
      <c r="F4755" s="71">
        <f t="shared" si="148"/>
        <v>63.551110870235469</v>
      </c>
      <c r="H4755" s="38">
        <v>97716188</v>
      </c>
    </row>
    <row r="4756" spans="2:8">
      <c r="B4756">
        <v>1537600</v>
      </c>
      <c r="D4756">
        <v>4754</v>
      </c>
      <c r="E4756" s="72">
        <f t="shared" si="149"/>
        <v>97757347.518518507</v>
      </c>
      <c r="F4756" s="71">
        <f t="shared" si="148"/>
        <v>63.577879499556779</v>
      </c>
      <c r="H4756" s="38">
        <v>97757347</v>
      </c>
    </row>
    <row r="4757" spans="2:8">
      <c r="B4757">
        <v>1537600</v>
      </c>
      <c r="D4757">
        <v>4755</v>
      </c>
      <c r="E4757" s="72">
        <f t="shared" si="149"/>
        <v>97798515.629629612</v>
      </c>
      <c r="F4757" s="71">
        <f t="shared" si="148"/>
        <v>63.604653765367857</v>
      </c>
      <c r="H4757" s="38">
        <v>97798515</v>
      </c>
    </row>
    <row r="4758" spans="2:8">
      <c r="B4758">
        <v>1537600</v>
      </c>
      <c r="D4758">
        <v>4756</v>
      </c>
      <c r="E4758" s="72">
        <f t="shared" si="149"/>
        <v>97839692.407407388</v>
      </c>
      <c r="F4758" s="71">
        <f t="shared" si="148"/>
        <v>63.631433667668695</v>
      </c>
      <c r="H4758" s="38">
        <v>97839692</v>
      </c>
    </row>
    <row r="4759" spans="2:8">
      <c r="B4759">
        <v>1537600</v>
      </c>
      <c r="D4759">
        <v>4757</v>
      </c>
      <c r="E4759" s="72">
        <f t="shared" si="149"/>
        <v>97880877.851851836</v>
      </c>
      <c r="F4759" s="71">
        <f t="shared" si="148"/>
        <v>63.658219206459307</v>
      </c>
      <c r="H4759" s="38">
        <v>97880877</v>
      </c>
    </row>
    <row r="4760" spans="2:8">
      <c r="B4760">
        <v>1537600</v>
      </c>
      <c r="D4760">
        <v>4758</v>
      </c>
      <c r="E4760" s="72">
        <f t="shared" si="149"/>
        <v>97922071.962962955</v>
      </c>
      <c r="F4760" s="71">
        <f t="shared" si="148"/>
        <v>63.685010381739694</v>
      </c>
      <c r="H4760" s="38">
        <v>97922071</v>
      </c>
    </row>
    <row r="4761" spans="2:8">
      <c r="B4761">
        <v>1537600</v>
      </c>
      <c r="D4761">
        <v>4759</v>
      </c>
      <c r="E4761" s="72">
        <f t="shared" si="149"/>
        <v>97963274.740740731</v>
      </c>
      <c r="F4761" s="71">
        <f t="shared" si="148"/>
        <v>63.711807193509841</v>
      </c>
      <c r="H4761" s="38">
        <v>97963274</v>
      </c>
    </row>
    <row r="4762" spans="2:8">
      <c r="B4762">
        <v>1537600</v>
      </c>
      <c r="D4762">
        <v>4760</v>
      </c>
      <c r="E4762" s="72">
        <f t="shared" si="149"/>
        <v>98004486.185185179</v>
      </c>
      <c r="F4762" s="71">
        <f t="shared" si="148"/>
        <v>63.738609641769756</v>
      </c>
      <c r="H4762" s="38">
        <v>98004486</v>
      </c>
    </row>
    <row r="4763" spans="2:8">
      <c r="B4763">
        <v>1537600</v>
      </c>
      <c r="D4763">
        <v>4761</v>
      </c>
      <c r="E4763" s="72">
        <f t="shared" si="149"/>
        <v>98045706.296296284</v>
      </c>
      <c r="F4763" s="71">
        <f t="shared" si="148"/>
        <v>63.765417726519438</v>
      </c>
      <c r="H4763" s="38">
        <v>98045706</v>
      </c>
    </row>
    <row r="4764" spans="2:8">
      <c r="B4764">
        <v>1537600</v>
      </c>
      <c r="D4764">
        <v>4762</v>
      </c>
      <c r="E4764" s="72">
        <f t="shared" si="149"/>
        <v>98086935.07407406</v>
      </c>
      <c r="F4764" s="71">
        <f t="shared" si="148"/>
        <v>63.792231447758887</v>
      </c>
      <c r="H4764" s="38">
        <v>98086935</v>
      </c>
    </row>
    <row r="4765" spans="2:8">
      <c r="B4765">
        <v>1537600</v>
      </c>
      <c r="D4765">
        <v>4763</v>
      </c>
      <c r="E4765" s="72">
        <f t="shared" si="149"/>
        <v>98128172.518518507</v>
      </c>
      <c r="F4765" s="71">
        <f t="shared" si="148"/>
        <v>63.819050805488104</v>
      </c>
      <c r="H4765" s="38">
        <v>98128172</v>
      </c>
    </row>
    <row r="4766" spans="2:8">
      <c r="B4766">
        <v>1537600</v>
      </c>
      <c r="D4766">
        <v>4764</v>
      </c>
      <c r="E4766" s="72">
        <f t="shared" si="149"/>
        <v>98169418.629629612</v>
      </c>
      <c r="F4766" s="71">
        <f t="shared" si="148"/>
        <v>63.84587579970708</v>
      </c>
      <c r="H4766" s="38">
        <v>98169418</v>
      </c>
    </row>
    <row r="4767" spans="2:8">
      <c r="B4767">
        <v>1537600</v>
      </c>
      <c r="D4767">
        <v>4765</v>
      </c>
      <c r="E4767" s="72">
        <f t="shared" si="149"/>
        <v>98210673.407407388</v>
      </c>
      <c r="F4767" s="71">
        <f t="shared" si="148"/>
        <v>63.872706430415832</v>
      </c>
      <c r="H4767" s="38">
        <v>98210673</v>
      </c>
    </row>
    <row r="4768" spans="2:8">
      <c r="B4768">
        <v>1537600</v>
      </c>
      <c r="D4768">
        <v>4766</v>
      </c>
      <c r="E4768" s="72">
        <f t="shared" si="149"/>
        <v>98251936.851851836</v>
      </c>
      <c r="F4768" s="71">
        <f t="shared" si="148"/>
        <v>63.899542697614358</v>
      </c>
      <c r="H4768" s="38">
        <v>98251936</v>
      </c>
    </row>
    <row r="4769" spans="2:8">
      <c r="B4769">
        <v>1537600</v>
      </c>
      <c r="D4769">
        <v>4767</v>
      </c>
      <c r="E4769" s="72">
        <f t="shared" si="149"/>
        <v>98293208.962962955</v>
      </c>
      <c r="F4769" s="71">
        <f t="shared" si="148"/>
        <v>63.926384601302651</v>
      </c>
      <c r="H4769" s="38">
        <v>98293208</v>
      </c>
    </row>
    <row r="4770" spans="2:8">
      <c r="B4770">
        <v>1537600</v>
      </c>
      <c r="D4770">
        <v>4768</v>
      </c>
      <c r="E4770" s="72">
        <f t="shared" si="149"/>
        <v>98334489.740740731</v>
      </c>
      <c r="F4770" s="71">
        <f t="shared" si="148"/>
        <v>63.953232141480704</v>
      </c>
      <c r="H4770" s="38">
        <v>98334489</v>
      </c>
    </row>
    <row r="4771" spans="2:8">
      <c r="B4771">
        <v>1537600</v>
      </c>
      <c r="D4771">
        <v>4769</v>
      </c>
      <c r="E4771" s="72">
        <f t="shared" si="149"/>
        <v>98375779.185185179</v>
      </c>
      <c r="F4771" s="71">
        <f t="shared" si="148"/>
        <v>63.980085318148532</v>
      </c>
      <c r="H4771" s="38">
        <v>98375779</v>
      </c>
    </row>
    <row r="4772" spans="2:8">
      <c r="B4772">
        <v>1537600</v>
      </c>
      <c r="D4772">
        <v>4770</v>
      </c>
      <c r="E4772" s="72">
        <f t="shared" si="149"/>
        <v>98417077.296296284</v>
      </c>
      <c r="F4772" s="71">
        <f t="shared" si="148"/>
        <v>64.006944131306113</v>
      </c>
      <c r="H4772" s="38">
        <v>98417077</v>
      </c>
    </row>
    <row r="4773" spans="2:8">
      <c r="B4773">
        <v>1537600</v>
      </c>
      <c r="D4773">
        <v>4771</v>
      </c>
      <c r="E4773" s="72">
        <f t="shared" si="149"/>
        <v>98458384.07407406</v>
      </c>
      <c r="F4773" s="71">
        <f t="shared" si="148"/>
        <v>64.033808580953476</v>
      </c>
      <c r="H4773" s="38">
        <v>98458384</v>
      </c>
    </row>
    <row r="4774" spans="2:8">
      <c r="B4774">
        <v>1537600</v>
      </c>
      <c r="D4774">
        <v>4772</v>
      </c>
      <c r="E4774" s="72">
        <f t="shared" si="149"/>
        <v>98499699.518518507</v>
      </c>
      <c r="F4774" s="71">
        <f t="shared" si="148"/>
        <v>64.060678667090599</v>
      </c>
      <c r="H4774" s="38">
        <v>98499699</v>
      </c>
    </row>
    <row r="4775" spans="2:8">
      <c r="B4775">
        <v>1537600</v>
      </c>
      <c r="D4775">
        <v>4773</v>
      </c>
      <c r="E4775" s="72">
        <f t="shared" si="149"/>
        <v>98541023.629629612</v>
      </c>
      <c r="F4775" s="71">
        <f t="shared" si="148"/>
        <v>64.087554389717496</v>
      </c>
      <c r="H4775" s="38">
        <v>98541023</v>
      </c>
    </row>
    <row r="4776" spans="2:8">
      <c r="B4776">
        <v>1537600</v>
      </c>
      <c r="D4776">
        <v>4774</v>
      </c>
      <c r="E4776" s="72">
        <f t="shared" si="149"/>
        <v>98582356.407407388</v>
      </c>
      <c r="F4776" s="71">
        <f t="shared" si="148"/>
        <v>64.114435748834154</v>
      </c>
      <c r="H4776" s="38">
        <v>98582356</v>
      </c>
    </row>
    <row r="4777" spans="2:8">
      <c r="B4777">
        <v>1537600</v>
      </c>
      <c r="D4777">
        <v>4775</v>
      </c>
      <c r="E4777" s="72">
        <f t="shared" si="149"/>
        <v>98623697.851851836</v>
      </c>
      <c r="F4777" s="71">
        <f t="shared" si="148"/>
        <v>64.141322744440586</v>
      </c>
      <c r="H4777" s="38">
        <v>98623697</v>
      </c>
    </row>
    <row r="4778" spans="2:8">
      <c r="B4778">
        <v>1537600</v>
      </c>
      <c r="D4778">
        <v>4776</v>
      </c>
      <c r="E4778" s="72">
        <f t="shared" si="149"/>
        <v>98665047.962962955</v>
      </c>
      <c r="F4778" s="71">
        <f t="shared" si="148"/>
        <v>64.168215376536779</v>
      </c>
      <c r="H4778" s="38">
        <v>98665047</v>
      </c>
    </row>
    <row r="4779" spans="2:8">
      <c r="B4779">
        <v>1537600</v>
      </c>
      <c r="D4779">
        <v>4777</v>
      </c>
      <c r="E4779" s="72">
        <f t="shared" si="149"/>
        <v>98706406.740740731</v>
      </c>
      <c r="F4779" s="71">
        <f t="shared" si="148"/>
        <v>64.195113645122746</v>
      </c>
      <c r="H4779" s="38">
        <v>98706406</v>
      </c>
    </row>
    <row r="4780" spans="2:8">
      <c r="B4780">
        <v>1537600</v>
      </c>
      <c r="D4780">
        <v>4778</v>
      </c>
      <c r="E4780" s="72">
        <f t="shared" si="149"/>
        <v>98747774.185185179</v>
      </c>
      <c r="F4780" s="71">
        <f t="shared" si="148"/>
        <v>64.222017550198473</v>
      </c>
      <c r="H4780" s="38">
        <v>98747774</v>
      </c>
    </row>
    <row r="4781" spans="2:8">
      <c r="B4781">
        <v>1537600</v>
      </c>
      <c r="D4781">
        <v>4779</v>
      </c>
      <c r="E4781" s="72">
        <f t="shared" si="149"/>
        <v>98789150.296296284</v>
      </c>
      <c r="F4781" s="71">
        <f t="shared" si="148"/>
        <v>64.248927091763974</v>
      </c>
      <c r="H4781" s="38">
        <v>98789150</v>
      </c>
    </row>
    <row r="4782" spans="2:8">
      <c r="B4782">
        <v>1537600</v>
      </c>
      <c r="D4782">
        <v>4780</v>
      </c>
      <c r="E4782" s="72">
        <f t="shared" si="149"/>
        <v>98830535.07407406</v>
      </c>
      <c r="F4782" s="71">
        <f t="shared" si="148"/>
        <v>64.275842269819236</v>
      </c>
      <c r="G4782" s="67"/>
      <c r="H4782" s="38">
        <v>98830535</v>
      </c>
    </row>
    <row r="4783" spans="2:8">
      <c r="B4783">
        <v>1537600</v>
      </c>
      <c r="D4783">
        <v>4781</v>
      </c>
      <c r="E4783" s="72">
        <f t="shared" si="149"/>
        <v>98871928.518518507</v>
      </c>
      <c r="F4783" s="71">
        <f t="shared" si="148"/>
        <v>64.302763084364273</v>
      </c>
      <c r="H4783" s="38">
        <v>98871928</v>
      </c>
    </row>
    <row r="4784" spans="2:8">
      <c r="B4784">
        <v>1537600</v>
      </c>
      <c r="D4784">
        <v>4782</v>
      </c>
      <c r="E4784" s="72">
        <f t="shared" si="149"/>
        <v>98913330.629629612</v>
      </c>
      <c r="F4784" s="71">
        <f t="shared" si="148"/>
        <v>64.329689535399069</v>
      </c>
      <c r="H4784" s="38">
        <v>98913330</v>
      </c>
    </row>
    <row r="4785" spans="2:8">
      <c r="B4785">
        <v>1537600</v>
      </c>
      <c r="D4785">
        <v>4783</v>
      </c>
      <c r="E4785" s="72">
        <f t="shared" si="149"/>
        <v>98954741.407407388</v>
      </c>
      <c r="F4785" s="71">
        <f t="shared" si="148"/>
        <v>64.35662162292364</v>
      </c>
      <c r="H4785" s="38">
        <v>98954741</v>
      </c>
    </row>
    <row r="4786" spans="2:8">
      <c r="B4786">
        <v>1537600</v>
      </c>
      <c r="D4786">
        <v>4784</v>
      </c>
      <c r="E4786" s="72">
        <f t="shared" si="149"/>
        <v>98996160.851851836</v>
      </c>
      <c r="F4786" s="71">
        <f t="shared" si="148"/>
        <v>64.383559346937972</v>
      </c>
      <c r="H4786" s="38">
        <v>98996160</v>
      </c>
    </row>
    <row r="4787" spans="2:8">
      <c r="B4787">
        <v>1537600</v>
      </c>
      <c r="D4787">
        <v>4785</v>
      </c>
      <c r="E4787" s="72">
        <f t="shared" si="149"/>
        <v>99037588.962962955</v>
      </c>
      <c r="F4787" s="71">
        <f t="shared" si="148"/>
        <v>64.410502707442092</v>
      </c>
      <c r="H4787" s="38">
        <v>99037588</v>
      </c>
    </row>
    <row r="4788" spans="2:8">
      <c r="B4788">
        <v>1537600</v>
      </c>
      <c r="D4788">
        <v>4786</v>
      </c>
      <c r="E4788" s="72">
        <f t="shared" si="149"/>
        <v>99079025.740740731</v>
      </c>
      <c r="F4788" s="71">
        <f t="shared" si="148"/>
        <v>64.437451704435958</v>
      </c>
      <c r="H4788" s="38">
        <v>99079025</v>
      </c>
    </row>
    <row r="4789" spans="2:8">
      <c r="B4789">
        <v>1537600</v>
      </c>
      <c r="D4789">
        <v>4787</v>
      </c>
      <c r="E4789" s="72">
        <f t="shared" si="149"/>
        <v>99120471.185185179</v>
      </c>
      <c r="F4789" s="71">
        <f t="shared" si="148"/>
        <v>64.464406337919598</v>
      </c>
      <c r="H4789" s="38">
        <v>99120471</v>
      </c>
    </row>
    <row r="4790" spans="2:8">
      <c r="B4790">
        <v>1537600</v>
      </c>
      <c r="D4790">
        <v>4788</v>
      </c>
      <c r="E4790" s="72">
        <f t="shared" si="149"/>
        <v>99161925.296296284</v>
      </c>
      <c r="F4790" s="71">
        <f t="shared" si="148"/>
        <v>64.491366607892999</v>
      </c>
      <c r="H4790" s="38">
        <v>99161925</v>
      </c>
    </row>
    <row r="4791" spans="2:8">
      <c r="B4791">
        <v>1537600</v>
      </c>
      <c r="D4791">
        <v>4789</v>
      </c>
      <c r="E4791" s="72">
        <f t="shared" si="149"/>
        <v>99203388.07407406</v>
      </c>
      <c r="F4791" s="71">
        <f t="shared" si="148"/>
        <v>64.518332514356175</v>
      </c>
      <c r="H4791" s="38">
        <v>99203388</v>
      </c>
    </row>
    <row r="4792" spans="2:8">
      <c r="B4792">
        <v>1537600</v>
      </c>
      <c r="D4792">
        <v>4790</v>
      </c>
      <c r="E4792" s="72">
        <f t="shared" si="149"/>
        <v>99244859.518518507</v>
      </c>
      <c r="F4792" s="71">
        <f t="shared" si="148"/>
        <v>64.545304057309124</v>
      </c>
      <c r="H4792" s="38">
        <v>99244859</v>
      </c>
    </row>
    <row r="4793" spans="2:8">
      <c r="B4793">
        <v>1537600</v>
      </c>
      <c r="D4793">
        <v>4791</v>
      </c>
      <c r="E4793" s="72">
        <f t="shared" si="149"/>
        <v>99286339.629629612</v>
      </c>
      <c r="F4793" s="71">
        <f t="shared" si="148"/>
        <v>64.572281236751834</v>
      </c>
      <c r="H4793" s="38">
        <v>99286339</v>
      </c>
    </row>
    <row r="4794" spans="2:8">
      <c r="B4794">
        <v>1537600</v>
      </c>
      <c r="D4794">
        <v>4792</v>
      </c>
      <c r="E4794" s="72">
        <f t="shared" si="149"/>
        <v>99327828.407407388</v>
      </c>
      <c r="F4794" s="71">
        <f t="shared" si="148"/>
        <v>64.599264052684305</v>
      </c>
      <c r="H4794" s="38">
        <v>99327828</v>
      </c>
    </row>
    <row r="4795" spans="2:8">
      <c r="B4795">
        <v>1537600</v>
      </c>
      <c r="D4795">
        <v>4793</v>
      </c>
      <c r="E4795" s="72">
        <f t="shared" si="149"/>
        <v>99369325.851851836</v>
      </c>
      <c r="F4795" s="71">
        <f t="shared" si="148"/>
        <v>64.62625250510655</v>
      </c>
      <c r="H4795" s="38">
        <v>99369325</v>
      </c>
    </row>
    <row r="4796" spans="2:8">
      <c r="B4796">
        <v>1537600</v>
      </c>
      <c r="D4796">
        <v>4794</v>
      </c>
      <c r="E4796" s="72">
        <f t="shared" si="149"/>
        <v>99410831.962962955</v>
      </c>
      <c r="F4796" s="71">
        <f t="shared" si="148"/>
        <v>64.653246594018569</v>
      </c>
      <c r="H4796" s="38">
        <v>99410831</v>
      </c>
    </row>
    <row r="4797" spans="2:8">
      <c r="B4797">
        <v>1537600</v>
      </c>
      <c r="D4797">
        <v>4795</v>
      </c>
      <c r="E4797" s="72">
        <f t="shared" si="149"/>
        <v>99452346.740740731</v>
      </c>
      <c r="F4797" s="71">
        <f t="shared" si="148"/>
        <v>64.680246319420348</v>
      </c>
      <c r="H4797" s="38">
        <v>99452346</v>
      </c>
    </row>
    <row r="4798" spans="2:8">
      <c r="B4798">
        <v>1537600</v>
      </c>
      <c r="D4798">
        <v>4796</v>
      </c>
      <c r="E4798" s="72">
        <f t="shared" si="149"/>
        <v>99493870.185185179</v>
      </c>
      <c r="F4798" s="71">
        <f t="shared" si="148"/>
        <v>64.707251681311902</v>
      </c>
      <c r="H4798" s="38">
        <v>99493870</v>
      </c>
    </row>
    <row r="4799" spans="2:8">
      <c r="B4799">
        <v>1537600</v>
      </c>
      <c r="D4799">
        <v>4797</v>
      </c>
      <c r="E4799" s="72">
        <f t="shared" si="149"/>
        <v>99535402.296296284</v>
      </c>
      <c r="F4799" s="71">
        <f t="shared" si="148"/>
        <v>64.734262679693217</v>
      </c>
      <c r="H4799" s="38">
        <v>99535402</v>
      </c>
    </row>
    <row r="4800" spans="2:8">
      <c r="B4800">
        <v>1537600</v>
      </c>
      <c r="D4800">
        <v>4798</v>
      </c>
      <c r="E4800" s="72">
        <f t="shared" si="149"/>
        <v>99576943.07407406</v>
      </c>
      <c r="F4800" s="71">
        <f t="shared" si="148"/>
        <v>64.761279314564291</v>
      </c>
      <c r="H4800" s="38">
        <v>99576943</v>
      </c>
    </row>
    <row r="4801" spans="2:8">
      <c r="B4801">
        <v>1537600</v>
      </c>
      <c r="D4801">
        <v>4799</v>
      </c>
      <c r="E4801" s="72">
        <f t="shared" si="149"/>
        <v>99618492.518518507</v>
      </c>
      <c r="F4801" s="71">
        <f t="shared" si="148"/>
        <v>64.788301585925154</v>
      </c>
      <c r="H4801" s="38">
        <v>99618492</v>
      </c>
    </row>
    <row r="4802" spans="2:8">
      <c r="B4802">
        <v>1537600</v>
      </c>
      <c r="D4802">
        <v>4800</v>
      </c>
      <c r="E4802" s="72">
        <f t="shared" si="149"/>
        <v>99660050.629629612</v>
      </c>
      <c r="F4802" s="71">
        <f t="shared" si="148"/>
        <v>64.815329493775764</v>
      </c>
      <c r="H4802" s="38">
        <v>99660050</v>
      </c>
    </row>
    <row r="4803" spans="2:8">
      <c r="B4803">
        <v>1537600</v>
      </c>
      <c r="D4803">
        <v>4801</v>
      </c>
      <c r="E4803" s="72">
        <f t="shared" si="149"/>
        <v>99701617.407407388</v>
      </c>
      <c r="F4803" s="71">
        <f t="shared" ref="F4803:F4866" si="150">E4803/B4802</f>
        <v>64.842363038116147</v>
      </c>
      <c r="H4803" s="38">
        <v>99701617</v>
      </c>
    </row>
    <row r="4804" spans="2:8">
      <c r="B4804">
        <v>1537600</v>
      </c>
      <c r="D4804">
        <v>4802</v>
      </c>
      <c r="E4804" s="72">
        <f t="shared" ref="E4804:E4867" si="151">40+(D4803*D4803)+(E4803/1.3)</f>
        <v>99743192.851851836</v>
      </c>
      <c r="F4804" s="71">
        <f t="shared" si="150"/>
        <v>64.869402218946306</v>
      </c>
      <c r="H4804" s="38">
        <v>99743192</v>
      </c>
    </row>
    <row r="4805" spans="2:8">
      <c r="B4805">
        <v>1537600</v>
      </c>
      <c r="D4805">
        <v>4803</v>
      </c>
      <c r="E4805" s="72">
        <f t="shared" si="151"/>
        <v>99784776.962962955</v>
      </c>
      <c r="F4805" s="71">
        <f t="shared" si="150"/>
        <v>64.896447036266224</v>
      </c>
      <c r="H4805" s="38">
        <v>99784776</v>
      </c>
    </row>
    <row r="4806" spans="2:8">
      <c r="B4806">
        <v>1537600</v>
      </c>
      <c r="D4806">
        <v>4804</v>
      </c>
      <c r="E4806" s="72">
        <f t="shared" si="151"/>
        <v>99826369.740740731</v>
      </c>
      <c r="F4806" s="71">
        <f t="shared" si="150"/>
        <v>64.923497490075917</v>
      </c>
      <c r="H4806" s="38">
        <v>99826369</v>
      </c>
    </row>
    <row r="4807" spans="2:8">
      <c r="B4807">
        <v>1537600</v>
      </c>
      <c r="D4807">
        <v>4805</v>
      </c>
      <c r="E4807" s="72">
        <f t="shared" si="151"/>
        <v>99867971.185185179</v>
      </c>
      <c r="F4807" s="71">
        <f t="shared" si="150"/>
        <v>64.95055358037537</v>
      </c>
      <c r="H4807" s="38">
        <v>99867971</v>
      </c>
    </row>
    <row r="4808" spans="2:8">
      <c r="B4808">
        <v>1537600</v>
      </c>
      <c r="D4808">
        <v>4806</v>
      </c>
      <c r="E4808" s="72">
        <f t="shared" si="151"/>
        <v>99909581.296296284</v>
      </c>
      <c r="F4808" s="71">
        <f t="shared" si="150"/>
        <v>64.977615307164598</v>
      </c>
      <c r="H4808" s="38">
        <v>99909581</v>
      </c>
    </row>
    <row r="4809" spans="2:8">
      <c r="B4809">
        <v>1537600</v>
      </c>
      <c r="D4809">
        <v>4807</v>
      </c>
      <c r="E4809" s="72">
        <f t="shared" si="151"/>
        <v>99951200.07407406</v>
      </c>
      <c r="F4809" s="71">
        <f t="shared" si="150"/>
        <v>65.004682670443586</v>
      </c>
      <c r="H4809" s="38">
        <v>99951200</v>
      </c>
    </row>
    <row r="4810" spans="2:8">
      <c r="B4810">
        <v>1537600</v>
      </c>
      <c r="D4810">
        <v>4808</v>
      </c>
      <c r="E4810" s="72">
        <f t="shared" si="151"/>
        <v>99992827.518518507</v>
      </c>
      <c r="F4810" s="71">
        <f t="shared" si="150"/>
        <v>65.031755670212348</v>
      </c>
      <c r="H4810" s="38">
        <v>99992827</v>
      </c>
    </row>
    <row r="4811" spans="2:8">
      <c r="B4811">
        <v>1537600</v>
      </c>
      <c r="D4811">
        <v>4809</v>
      </c>
      <c r="E4811" s="72">
        <f t="shared" si="151"/>
        <v>100034463.62962961</v>
      </c>
      <c r="F4811" s="71">
        <f t="shared" si="150"/>
        <v>65.058834306470871</v>
      </c>
      <c r="H4811" s="38">
        <v>100034463</v>
      </c>
    </row>
    <row r="4812" spans="2:8">
      <c r="B4812">
        <v>1537600</v>
      </c>
      <c r="D4812">
        <v>4810</v>
      </c>
      <c r="E4812" s="72">
        <f t="shared" si="151"/>
        <v>100076108.40740739</v>
      </c>
      <c r="F4812" s="71">
        <f t="shared" si="150"/>
        <v>65.085918579219168</v>
      </c>
      <c r="H4812" s="38">
        <v>100076108</v>
      </c>
    </row>
    <row r="4813" spans="2:8">
      <c r="B4813">
        <v>1537600</v>
      </c>
      <c r="D4813">
        <v>4811</v>
      </c>
      <c r="E4813" s="72">
        <f t="shared" si="151"/>
        <v>100117761.85185184</v>
      </c>
      <c r="F4813" s="71">
        <f t="shared" si="150"/>
        <v>65.113008488457226</v>
      </c>
      <c r="H4813" s="38">
        <v>100117761</v>
      </c>
    </row>
    <row r="4814" spans="2:8">
      <c r="B4814">
        <v>1537600</v>
      </c>
      <c r="D4814">
        <v>4812</v>
      </c>
      <c r="E4814" s="72">
        <f t="shared" si="151"/>
        <v>100159423.96296296</v>
      </c>
      <c r="F4814" s="71">
        <f t="shared" si="150"/>
        <v>65.140104034185057</v>
      </c>
      <c r="H4814" s="38">
        <v>100159423</v>
      </c>
    </row>
    <row r="4815" spans="2:8">
      <c r="B4815">
        <v>1537600</v>
      </c>
      <c r="D4815">
        <v>4813</v>
      </c>
      <c r="E4815" s="72">
        <f t="shared" si="151"/>
        <v>100201094.74074073</v>
      </c>
      <c r="F4815" s="71">
        <f t="shared" si="150"/>
        <v>65.167205216402664</v>
      </c>
      <c r="H4815" s="38">
        <v>100201094</v>
      </c>
    </row>
    <row r="4816" spans="2:8">
      <c r="B4816">
        <v>1537600</v>
      </c>
      <c r="D4816">
        <v>4814</v>
      </c>
      <c r="E4816" s="72">
        <f t="shared" si="151"/>
        <v>100242774.18518518</v>
      </c>
      <c r="F4816" s="71">
        <f t="shared" si="150"/>
        <v>65.19431203511003</v>
      </c>
      <c r="H4816" s="38">
        <v>100242774</v>
      </c>
    </row>
    <row r="4817" spans="2:8">
      <c r="B4817">
        <v>1537600</v>
      </c>
      <c r="D4817">
        <v>4815</v>
      </c>
      <c r="E4817" s="72">
        <f t="shared" si="151"/>
        <v>100284462.29629628</v>
      </c>
      <c r="F4817" s="71">
        <f t="shared" si="150"/>
        <v>65.221424490307157</v>
      </c>
      <c r="H4817" s="38">
        <v>100284462</v>
      </c>
    </row>
    <row r="4818" spans="2:8">
      <c r="B4818">
        <v>1537600</v>
      </c>
      <c r="D4818">
        <v>4816</v>
      </c>
      <c r="E4818" s="72">
        <f t="shared" si="151"/>
        <v>100326159.07407406</v>
      </c>
      <c r="F4818" s="71">
        <f t="shared" si="150"/>
        <v>65.248542581994059</v>
      </c>
      <c r="H4818" s="38">
        <v>100326159</v>
      </c>
    </row>
    <row r="4819" spans="2:8">
      <c r="B4819">
        <v>1537600</v>
      </c>
      <c r="D4819">
        <v>4817</v>
      </c>
      <c r="E4819" s="72">
        <f t="shared" si="151"/>
        <v>100367864.51851851</v>
      </c>
      <c r="F4819" s="71">
        <f t="shared" si="150"/>
        <v>65.27566631017072</v>
      </c>
      <c r="H4819" s="38">
        <v>100367864</v>
      </c>
    </row>
    <row r="4820" spans="2:8">
      <c r="B4820">
        <v>1537600</v>
      </c>
      <c r="D4820">
        <v>4818</v>
      </c>
      <c r="E4820" s="72">
        <f t="shared" si="151"/>
        <v>100409578.62962961</v>
      </c>
      <c r="F4820" s="71">
        <f t="shared" si="150"/>
        <v>65.302795674837157</v>
      </c>
      <c r="H4820" s="38">
        <v>100409578</v>
      </c>
    </row>
    <row r="4821" spans="2:8">
      <c r="B4821">
        <v>1537600</v>
      </c>
      <c r="D4821">
        <v>4819</v>
      </c>
      <c r="E4821" s="72">
        <f t="shared" si="151"/>
        <v>100451301.40740739</v>
      </c>
      <c r="F4821" s="71">
        <f t="shared" si="150"/>
        <v>65.329930675993353</v>
      </c>
      <c r="H4821" s="38">
        <v>100451301</v>
      </c>
    </row>
    <row r="4822" spans="2:8">
      <c r="B4822">
        <v>1537600</v>
      </c>
      <c r="D4822">
        <v>4820</v>
      </c>
      <c r="E4822" s="72">
        <f t="shared" si="151"/>
        <v>100493032.85185184</v>
      </c>
      <c r="F4822" s="71">
        <f t="shared" si="150"/>
        <v>65.357071313639338</v>
      </c>
      <c r="G4822" s="67"/>
      <c r="H4822" s="38">
        <v>100493032</v>
      </c>
    </row>
    <row r="4823" spans="2:8">
      <c r="B4823">
        <v>1537600</v>
      </c>
      <c r="D4823">
        <v>4821</v>
      </c>
      <c r="E4823" s="72">
        <f t="shared" si="151"/>
        <v>100534772.96296296</v>
      </c>
      <c r="F4823" s="71">
        <f t="shared" si="150"/>
        <v>65.384217587775069</v>
      </c>
      <c r="H4823" s="38">
        <v>100534772</v>
      </c>
    </row>
    <row r="4824" spans="2:8">
      <c r="B4824">
        <v>1537600</v>
      </c>
      <c r="D4824">
        <v>4822</v>
      </c>
      <c r="E4824" s="72">
        <f t="shared" si="151"/>
        <v>100576521.74074073</v>
      </c>
      <c r="F4824" s="71">
        <f t="shared" si="150"/>
        <v>65.411369498400575</v>
      </c>
      <c r="H4824" s="38">
        <v>100576521</v>
      </c>
    </row>
    <row r="4825" spans="2:8">
      <c r="B4825">
        <v>1537600</v>
      </c>
      <c r="D4825">
        <v>4823</v>
      </c>
      <c r="E4825" s="72">
        <f t="shared" si="151"/>
        <v>100618279.18518518</v>
      </c>
      <c r="F4825" s="71">
        <f t="shared" si="150"/>
        <v>65.438527045515855</v>
      </c>
      <c r="H4825" s="38">
        <v>100618279</v>
      </c>
    </row>
    <row r="4826" spans="2:8">
      <c r="B4826">
        <v>1537600</v>
      </c>
      <c r="D4826">
        <v>4824</v>
      </c>
      <c r="E4826" s="72">
        <f t="shared" si="151"/>
        <v>100660045.29629628</v>
      </c>
      <c r="F4826" s="71">
        <f t="shared" si="150"/>
        <v>65.465690229120895</v>
      </c>
      <c r="H4826" s="38">
        <v>100660045</v>
      </c>
    </row>
    <row r="4827" spans="2:8">
      <c r="B4827">
        <v>1537600</v>
      </c>
      <c r="D4827">
        <v>4825</v>
      </c>
      <c r="E4827" s="72">
        <f t="shared" si="151"/>
        <v>100701820.07407406</v>
      </c>
      <c r="F4827" s="71">
        <f t="shared" si="150"/>
        <v>65.492859049215696</v>
      </c>
      <c r="H4827" s="38">
        <v>100701820</v>
      </c>
    </row>
    <row r="4828" spans="2:8">
      <c r="B4828">
        <v>1537600</v>
      </c>
      <c r="D4828">
        <v>4826</v>
      </c>
      <c r="E4828" s="72">
        <f t="shared" si="151"/>
        <v>100743603.51851851</v>
      </c>
      <c r="F4828" s="71">
        <f t="shared" si="150"/>
        <v>65.520033505800285</v>
      </c>
      <c r="H4828" s="38">
        <v>100743603</v>
      </c>
    </row>
    <row r="4829" spans="2:8">
      <c r="B4829">
        <v>1537600</v>
      </c>
      <c r="D4829">
        <v>4827</v>
      </c>
      <c r="E4829" s="72">
        <f t="shared" si="151"/>
        <v>100785395.62962961</v>
      </c>
      <c r="F4829" s="71">
        <f t="shared" si="150"/>
        <v>65.54721359887462</v>
      </c>
      <c r="H4829" s="38">
        <v>100785395</v>
      </c>
    </row>
    <row r="4830" spans="2:8">
      <c r="B4830">
        <v>1537600</v>
      </c>
      <c r="D4830">
        <v>4828</v>
      </c>
      <c r="E4830" s="72">
        <f t="shared" si="151"/>
        <v>100827196.40740739</v>
      </c>
      <c r="F4830" s="71">
        <f t="shared" si="150"/>
        <v>65.57439932843873</v>
      </c>
      <c r="H4830" s="38">
        <v>100827196</v>
      </c>
    </row>
    <row r="4831" spans="2:8">
      <c r="B4831">
        <v>1537600</v>
      </c>
      <c r="D4831">
        <v>4829</v>
      </c>
      <c r="E4831" s="72">
        <f t="shared" si="151"/>
        <v>100869005.85185184</v>
      </c>
      <c r="F4831" s="71">
        <f t="shared" si="150"/>
        <v>65.601590694492614</v>
      </c>
      <c r="H4831" s="38">
        <v>100869005</v>
      </c>
    </row>
    <row r="4832" spans="2:8">
      <c r="B4832">
        <v>1537600</v>
      </c>
      <c r="D4832">
        <v>4830</v>
      </c>
      <c r="E4832" s="72">
        <f t="shared" si="151"/>
        <v>100910823.96296296</v>
      </c>
      <c r="F4832" s="71">
        <f t="shared" si="150"/>
        <v>65.628787697036259</v>
      </c>
      <c r="H4832" s="38">
        <v>100910823</v>
      </c>
    </row>
    <row r="4833" spans="2:8">
      <c r="B4833">
        <v>1537600</v>
      </c>
      <c r="D4833">
        <v>4831</v>
      </c>
      <c r="E4833" s="72">
        <f t="shared" si="151"/>
        <v>100952650.74074073</v>
      </c>
      <c r="F4833" s="71">
        <f t="shared" si="150"/>
        <v>65.655990336069678</v>
      </c>
      <c r="H4833" s="38">
        <v>100952650</v>
      </c>
    </row>
    <row r="4834" spans="2:8">
      <c r="B4834">
        <v>1537600</v>
      </c>
      <c r="D4834">
        <v>4832</v>
      </c>
      <c r="E4834" s="72">
        <f t="shared" si="151"/>
        <v>100994486.18518518</v>
      </c>
      <c r="F4834" s="71">
        <f t="shared" si="150"/>
        <v>65.683198611592857</v>
      </c>
      <c r="H4834" s="38">
        <v>100994486</v>
      </c>
    </row>
    <row r="4835" spans="2:8">
      <c r="B4835">
        <v>1537600</v>
      </c>
      <c r="D4835">
        <v>4833</v>
      </c>
      <c r="E4835" s="72">
        <f t="shared" si="151"/>
        <v>101036330.29629628</v>
      </c>
      <c r="F4835" s="71">
        <f t="shared" si="150"/>
        <v>65.710412523605797</v>
      </c>
      <c r="H4835" s="38">
        <v>101036330</v>
      </c>
    </row>
    <row r="4836" spans="2:8">
      <c r="B4836">
        <v>1537600</v>
      </c>
      <c r="D4836">
        <v>4834</v>
      </c>
      <c r="E4836" s="72">
        <f t="shared" si="151"/>
        <v>101078183.07407406</v>
      </c>
      <c r="F4836" s="71">
        <f t="shared" si="150"/>
        <v>65.737632072108525</v>
      </c>
      <c r="H4836" s="38">
        <v>101078183</v>
      </c>
    </row>
    <row r="4837" spans="2:8">
      <c r="B4837">
        <v>1537600</v>
      </c>
      <c r="D4837">
        <v>4835</v>
      </c>
      <c r="E4837" s="72">
        <f t="shared" si="151"/>
        <v>101120044.51851851</v>
      </c>
      <c r="F4837" s="71">
        <f t="shared" si="150"/>
        <v>65.764857257101013</v>
      </c>
      <c r="H4837" s="38">
        <v>101120044</v>
      </c>
    </row>
    <row r="4838" spans="2:8">
      <c r="B4838">
        <v>1537600</v>
      </c>
      <c r="D4838">
        <v>4836</v>
      </c>
      <c r="E4838" s="72">
        <f t="shared" si="151"/>
        <v>101161914.62962961</v>
      </c>
      <c r="F4838" s="71">
        <f t="shared" si="150"/>
        <v>65.792088078583248</v>
      </c>
      <c r="H4838" s="38">
        <v>101161914</v>
      </c>
    </row>
    <row r="4839" spans="2:8">
      <c r="B4839">
        <v>1537600</v>
      </c>
      <c r="D4839">
        <v>4837</v>
      </c>
      <c r="E4839" s="72">
        <f t="shared" si="151"/>
        <v>101203793.40740739</v>
      </c>
      <c r="F4839" s="71">
        <f t="shared" si="150"/>
        <v>65.819324536555271</v>
      </c>
      <c r="H4839" s="38">
        <v>101203793</v>
      </c>
    </row>
    <row r="4840" spans="2:8">
      <c r="B4840">
        <v>1537600</v>
      </c>
      <c r="D4840">
        <v>4838</v>
      </c>
      <c r="E4840" s="72">
        <f t="shared" si="151"/>
        <v>101245680.85185184</v>
      </c>
      <c r="F4840" s="71">
        <f t="shared" si="150"/>
        <v>65.846566631017069</v>
      </c>
      <c r="H4840" s="38">
        <v>101245680</v>
      </c>
    </row>
    <row r="4841" spans="2:8">
      <c r="B4841">
        <v>1537600</v>
      </c>
      <c r="D4841">
        <v>4839</v>
      </c>
      <c r="E4841" s="72">
        <f t="shared" si="151"/>
        <v>101287576.96296296</v>
      </c>
      <c r="F4841" s="71">
        <f t="shared" si="150"/>
        <v>65.873814361968627</v>
      </c>
      <c r="H4841" s="38">
        <v>101287576</v>
      </c>
    </row>
    <row r="4842" spans="2:8">
      <c r="B4842">
        <v>1537600</v>
      </c>
      <c r="D4842">
        <v>4840</v>
      </c>
      <c r="E4842" s="72">
        <f t="shared" si="151"/>
        <v>101329481.74074073</v>
      </c>
      <c r="F4842" s="71">
        <f t="shared" si="150"/>
        <v>65.901067729409945</v>
      </c>
      <c r="H4842" s="38">
        <v>101329481</v>
      </c>
    </row>
    <row r="4843" spans="2:8">
      <c r="B4843">
        <v>1537600</v>
      </c>
      <c r="D4843">
        <v>4841</v>
      </c>
      <c r="E4843" s="72">
        <f t="shared" si="151"/>
        <v>101371395.18518518</v>
      </c>
      <c r="F4843" s="71">
        <f t="shared" si="150"/>
        <v>65.928326733341038</v>
      </c>
      <c r="H4843" s="38">
        <v>101371395</v>
      </c>
    </row>
    <row r="4844" spans="2:8">
      <c r="B4844">
        <v>1537600</v>
      </c>
      <c r="D4844">
        <v>4842</v>
      </c>
      <c r="E4844" s="72">
        <f t="shared" si="151"/>
        <v>101413317.29629628</v>
      </c>
      <c r="F4844" s="71">
        <f t="shared" si="150"/>
        <v>65.955591373761891</v>
      </c>
      <c r="H4844" s="38">
        <v>101413317</v>
      </c>
    </row>
    <row r="4845" spans="2:8">
      <c r="B4845">
        <v>1537600</v>
      </c>
      <c r="D4845">
        <v>4843</v>
      </c>
      <c r="E4845" s="72">
        <f t="shared" si="151"/>
        <v>101455248.07407406</v>
      </c>
      <c r="F4845" s="71">
        <f t="shared" si="150"/>
        <v>65.982861650672518</v>
      </c>
      <c r="H4845" s="38">
        <v>101455248</v>
      </c>
    </row>
    <row r="4846" spans="2:8">
      <c r="B4846">
        <v>1537600</v>
      </c>
      <c r="D4846">
        <v>4844</v>
      </c>
      <c r="E4846" s="72">
        <f t="shared" si="151"/>
        <v>101497187.51851851</v>
      </c>
      <c r="F4846" s="71">
        <f t="shared" si="150"/>
        <v>66.010137564072906</v>
      </c>
      <c r="H4846" s="38">
        <v>101497187</v>
      </c>
    </row>
    <row r="4847" spans="2:8">
      <c r="B4847">
        <v>1537600</v>
      </c>
      <c r="D4847">
        <v>4845</v>
      </c>
      <c r="E4847" s="72">
        <f t="shared" si="151"/>
        <v>101539135.62962961</v>
      </c>
      <c r="F4847" s="71">
        <f t="shared" si="150"/>
        <v>66.037419113963068</v>
      </c>
      <c r="H4847" s="38">
        <v>101539135</v>
      </c>
    </row>
    <row r="4848" spans="2:8">
      <c r="B4848">
        <v>1537600</v>
      </c>
      <c r="D4848">
        <v>4846</v>
      </c>
      <c r="E4848" s="72">
        <f t="shared" si="151"/>
        <v>101581092.40740739</v>
      </c>
      <c r="F4848" s="71">
        <f t="shared" si="150"/>
        <v>66.064706300342991</v>
      </c>
      <c r="H4848" s="38">
        <v>101581092</v>
      </c>
    </row>
    <row r="4849" spans="2:8">
      <c r="B4849">
        <v>1537600</v>
      </c>
      <c r="D4849">
        <v>4847</v>
      </c>
      <c r="E4849" s="72">
        <f t="shared" si="151"/>
        <v>101623057.85185184</v>
      </c>
      <c r="F4849" s="71">
        <f t="shared" si="150"/>
        <v>66.091999123212688</v>
      </c>
      <c r="H4849" s="38">
        <v>101623057</v>
      </c>
    </row>
    <row r="4850" spans="2:8">
      <c r="B4850">
        <v>1537600</v>
      </c>
      <c r="D4850">
        <v>4848</v>
      </c>
      <c r="E4850" s="72">
        <f t="shared" si="151"/>
        <v>101665031.96296296</v>
      </c>
      <c r="F4850" s="71">
        <f t="shared" si="150"/>
        <v>66.119297582572159</v>
      </c>
      <c r="H4850" s="38">
        <v>101665031</v>
      </c>
    </row>
    <row r="4851" spans="2:8">
      <c r="B4851">
        <v>1537600</v>
      </c>
      <c r="D4851">
        <v>4849</v>
      </c>
      <c r="E4851" s="72">
        <f t="shared" si="151"/>
        <v>101707014.74074073</v>
      </c>
      <c r="F4851" s="71">
        <f t="shared" si="150"/>
        <v>66.146601678421391</v>
      </c>
      <c r="H4851" s="38">
        <v>101707014</v>
      </c>
    </row>
    <row r="4852" spans="2:8">
      <c r="B4852">
        <v>1537600</v>
      </c>
      <c r="D4852">
        <v>4850</v>
      </c>
      <c r="E4852" s="72">
        <f t="shared" si="151"/>
        <v>101749006.18518518</v>
      </c>
      <c r="F4852" s="71">
        <f t="shared" si="150"/>
        <v>66.173911410760397</v>
      </c>
      <c r="H4852" s="38">
        <v>101749006</v>
      </c>
    </row>
    <row r="4853" spans="2:8">
      <c r="B4853">
        <v>1537600</v>
      </c>
      <c r="D4853">
        <v>4851</v>
      </c>
      <c r="E4853" s="72">
        <f t="shared" si="151"/>
        <v>101791006.29629628</v>
      </c>
      <c r="F4853" s="71">
        <f t="shared" si="150"/>
        <v>66.201226779589149</v>
      </c>
      <c r="H4853" s="38">
        <v>101791006</v>
      </c>
    </row>
    <row r="4854" spans="2:8">
      <c r="B4854">
        <v>1537600</v>
      </c>
      <c r="D4854">
        <v>4852</v>
      </c>
      <c r="E4854" s="72">
        <f t="shared" si="151"/>
        <v>101833015.07407406</v>
      </c>
      <c r="F4854" s="71">
        <f t="shared" si="150"/>
        <v>66.22854778490769</v>
      </c>
      <c r="H4854" s="38">
        <v>101833015</v>
      </c>
    </row>
    <row r="4855" spans="2:8">
      <c r="B4855">
        <v>1537600</v>
      </c>
      <c r="D4855">
        <v>4853</v>
      </c>
      <c r="E4855" s="72">
        <f t="shared" si="151"/>
        <v>101875032.51851851</v>
      </c>
      <c r="F4855" s="71">
        <f t="shared" si="150"/>
        <v>66.255874426715991</v>
      </c>
      <c r="H4855" s="38">
        <v>101875032</v>
      </c>
    </row>
    <row r="4856" spans="2:8">
      <c r="B4856">
        <v>1537600</v>
      </c>
      <c r="D4856">
        <v>4854</v>
      </c>
      <c r="E4856" s="72">
        <f t="shared" si="151"/>
        <v>101917058.62962961</v>
      </c>
      <c r="F4856" s="71">
        <f t="shared" si="150"/>
        <v>66.283206705014052</v>
      </c>
      <c r="H4856" s="38">
        <v>101917058</v>
      </c>
    </row>
    <row r="4857" spans="2:8">
      <c r="B4857">
        <v>1537600</v>
      </c>
      <c r="D4857">
        <v>4855</v>
      </c>
      <c r="E4857" s="72">
        <f t="shared" si="151"/>
        <v>101959093.40740739</v>
      </c>
      <c r="F4857" s="71">
        <f t="shared" si="150"/>
        <v>66.310544619801888</v>
      </c>
      <c r="H4857" s="38">
        <v>101959093</v>
      </c>
    </row>
    <row r="4858" spans="2:8">
      <c r="B4858">
        <v>1537600</v>
      </c>
      <c r="D4858">
        <v>4856</v>
      </c>
      <c r="E4858" s="72">
        <f t="shared" si="151"/>
        <v>102001136.85185184</v>
      </c>
      <c r="F4858" s="71">
        <f t="shared" si="150"/>
        <v>66.337888171079499</v>
      </c>
      <c r="H4858" s="38">
        <v>102001136</v>
      </c>
    </row>
    <row r="4859" spans="2:8">
      <c r="B4859">
        <v>1537600</v>
      </c>
      <c r="D4859">
        <v>4857</v>
      </c>
      <c r="E4859" s="72">
        <f t="shared" si="151"/>
        <v>102043188.96296296</v>
      </c>
      <c r="F4859" s="71">
        <f t="shared" si="150"/>
        <v>66.365237358846869</v>
      </c>
      <c r="H4859" s="38">
        <v>102043188</v>
      </c>
    </row>
    <row r="4860" spans="2:8">
      <c r="B4860">
        <v>1537600</v>
      </c>
      <c r="D4860">
        <v>4858</v>
      </c>
      <c r="E4860" s="72">
        <f t="shared" si="151"/>
        <v>102085249.74074073</v>
      </c>
      <c r="F4860" s="71">
        <f t="shared" si="150"/>
        <v>66.392592183104014</v>
      </c>
      <c r="H4860" s="38">
        <v>102085249</v>
      </c>
    </row>
    <row r="4861" spans="2:8">
      <c r="B4861">
        <v>1537600</v>
      </c>
      <c r="D4861">
        <v>4859</v>
      </c>
      <c r="E4861" s="72">
        <f t="shared" si="151"/>
        <v>102127319.18518518</v>
      </c>
      <c r="F4861" s="71">
        <f t="shared" si="150"/>
        <v>66.41995264385092</v>
      </c>
      <c r="H4861" s="38">
        <v>102127319</v>
      </c>
    </row>
    <row r="4862" spans="2:8">
      <c r="B4862">
        <v>1537600</v>
      </c>
      <c r="D4862">
        <v>4860</v>
      </c>
      <c r="E4862" s="72">
        <f t="shared" si="151"/>
        <v>102169397.29629628</v>
      </c>
      <c r="F4862" s="71">
        <f t="shared" si="150"/>
        <v>66.447318741087599</v>
      </c>
      <c r="G4862" s="67"/>
      <c r="H4862" s="38">
        <v>102169397</v>
      </c>
    </row>
    <row r="4863" spans="2:8">
      <c r="B4863">
        <v>1537600</v>
      </c>
      <c r="D4863">
        <v>4861</v>
      </c>
      <c r="E4863" s="72">
        <f t="shared" si="151"/>
        <v>102211484.07407406</v>
      </c>
      <c r="F4863" s="71">
        <f t="shared" si="150"/>
        <v>66.474690474814039</v>
      </c>
      <c r="H4863" s="38">
        <v>102211484</v>
      </c>
    </row>
    <row r="4864" spans="2:8">
      <c r="B4864">
        <v>1537600</v>
      </c>
      <c r="D4864">
        <v>4862</v>
      </c>
      <c r="E4864" s="72">
        <f t="shared" si="151"/>
        <v>102253579.51851851</v>
      </c>
      <c r="F4864" s="71">
        <f t="shared" si="150"/>
        <v>66.50206784503024</v>
      </c>
      <c r="H4864" s="38">
        <v>102253579</v>
      </c>
    </row>
    <row r="4865" spans="2:8">
      <c r="B4865">
        <v>1537600</v>
      </c>
      <c r="D4865">
        <v>4863</v>
      </c>
      <c r="E4865" s="72">
        <f t="shared" si="151"/>
        <v>102295683.62962961</v>
      </c>
      <c r="F4865" s="71">
        <f t="shared" si="150"/>
        <v>66.529450851736215</v>
      </c>
      <c r="H4865" s="38">
        <v>102295683</v>
      </c>
    </row>
    <row r="4866" spans="2:8">
      <c r="B4866">
        <v>1537600</v>
      </c>
      <c r="D4866">
        <v>4864</v>
      </c>
      <c r="E4866" s="72">
        <f t="shared" si="151"/>
        <v>102337796.40740739</v>
      </c>
      <c r="F4866" s="71">
        <f t="shared" si="150"/>
        <v>66.556839494931964</v>
      </c>
      <c r="H4866" s="38">
        <v>102337796</v>
      </c>
    </row>
    <row r="4867" spans="2:8">
      <c r="B4867">
        <v>1537600</v>
      </c>
      <c r="D4867">
        <v>4865</v>
      </c>
      <c r="E4867" s="72">
        <f t="shared" si="151"/>
        <v>102379917.85185184</v>
      </c>
      <c r="F4867" s="71">
        <f t="shared" ref="F4867:F4930" si="152">E4867/B4866</f>
        <v>66.584233774617474</v>
      </c>
      <c r="H4867" s="38">
        <v>102379917</v>
      </c>
    </row>
    <row r="4868" spans="2:8">
      <c r="B4868">
        <v>1537600</v>
      </c>
      <c r="D4868">
        <v>4866</v>
      </c>
      <c r="E4868" s="72">
        <f t="shared" ref="E4868:E4931" si="153">40+(D4867*D4867)+(E4867/1.3)</f>
        <v>102422047.96296296</v>
      </c>
      <c r="F4868" s="71">
        <f t="shared" si="152"/>
        <v>66.611633690792772</v>
      </c>
      <c r="H4868" s="38">
        <v>102422047</v>
      </c>
    </row>
    <row r="4869" spans="2:8">
      <c r="B4869">
        <v>1537600</v>
      </c>
      <c r="D4869">
        <v>4867</v>
      </c>
      <c r="E4869" s="72">
        <f t="shared" si="153"/>
        <v>102464186.74074073</v>
      </c>
      <c r="F4869" s="71">
        <f t="shared" si="152"/>
        <v>66.639039243457816</v>
      </c>
      <c r="H4869" s="38">
        <v>102464186</v>
      </c>
    </row>
    <row r="4870" spans="2:8">
      <c r="B4870">
        <v>1537600</v>
      </c>
      <c r="D4870">
        <v>4868</v>
      </c>
      <c r="E4870" s="72">
        <f t="shared" si="153"/>
        <v>102506334.18518518</v>
      </c>
      <c r="F4870" s="71">
        <f t="shared" si="152"/>
        <v>66.666450432612635</v>
      </c>
      <c r="H4870" s="38">
        <v>102506334</v>
      </c>
    </row>
    <row r="4871" spans="2:8">
      <c r="B4871">
        <v>1537600</v>
      </c>
      <c r="D4871">
        <v>4869</v>
      </c>
      <c r="E4871" s="72">
        <f t="shared" si="153"/>
        <v>102548490.29629628</v>
      </c>
      <c r="F4871" s="71">
        <f t="shared" si="152"/>
        <v>66.693867258257214</v>
      </c>
      <c r="H4871" s="38">
        <v>102548490</v>
      </c>
    </row>
    <row r="4872" spans="2:8">
      <c r="B4872">
        <v>1537600</v>
      </c>
      <c r="D4872">
        <v>4870</v>
      </c>
      <c r="E4872" s="72">
        <f t="shared" si="153"/>
        <v>102590655.07407406</v>
      </c>
      <c r="F4872" s="71">
        <f t="shared" si="152"/>
        <v>66.721289720391553</v>
      </c>
      <c r="H4872" s="38">
        <v>102590655</v>
      </c>
    </row>
    <row r="4873" spans="2:8">
      <c r="B4873">
        <v>1537600</v>
      </c>
      <c r="D4873">
        <v>4871</v>
      </c>
      <c r="E4873" s="72">
        <f t="shared" si="153"/>
        <v>102632828.51851851</v>
      </c>
      <c r="F4873" s="71">
        <f t="shared" si="152"/>
        <v>66.748717819015681</v>
      </c>
      <c r="H4873" s="38">
        <v>102632828</v>
      </c>
    </row>
    <row r="4874" spans="2:8">
      <c r="B4874">
        <v>1537600</v>
      </c>
      <c r="D4874">
        <v>4872</v>
      </c>
      <c r="E4874" s="72">
        <f t="shared" si="153"/>
        <v>102675010.62962961</v>
      </c>
      <c r="F4874" s="71">
        <f t="shared" si="152"/>
        <v>66.776151554129555</v>
      </c>
      <c r="H4874" s="38">
        <v>102675010</v>
      </c>
    </row>
    <row r="4875" spans="2:8">
      <c r="B4875">
        <v>1537600</v>
      </c>
      <c r="D4875">
        <v>4873</v>
      </c>
      <c r="E4875" s="72">
        <f t="shared" si="153"/>
        <v>102717201.40740739</v>
      </c>
      <c r="F4875" s="71">
        <f t="shared" si="152"/>
        <v>66.803590925733218</v>
      </c>
      <c r="H4875" s="38">
        <v>102717201</v>
      </c>
    </row>
    <row r="4876" spans="2:8">
      <c r="B4876">
        <v>1537600</v>
      </c>
      <c r="D4876">
        <v>4874</v>
      </c>
      <c r="E4876" s="72">
        <f t="shared" si="153"/>
        <v>102759400.85185184</v>
      </c>
      <c r="F4876" s="71">
        <f t="shared" si="152"/>
        <v>66.831035933826641</v>
      </c>
      <c r="H4876" s="38">
        <v>102759400</v>
      </c>
    </row>
    <row r="4877" spans="2:8">
      <c r="B4877">
        <v>1537600</v>
      </c>
      <c r="D4877">
        <v>4875</v>
      </c>
      <c r="E4877" s="72">
        <f t="shared" si="153"/>
        <v>102801608.96296296</v>
      </c>
      <c r="F4877" s="71">
        <f t="shared" si="152"/>
        <v>66.858486578409824</v>
      </c>
      <c r="H4877" s="38">
        <v>102801608</v>
      </c>
    </row>
    <row r="4878" spans="2:8">
      <c r="B4878">
        <v>1537600</v>
      </c>
      <c r="D4878">
        <v>4876</v>
      </c>
      <c r="E4878" s="72">
        <f t="shared" si="153"/>
        <v>102843825.74074073</v>
      </c>
      <c r="F4878" s="71">
        <f t="shared" si="152"/>
        <v>66.885942859482782</v>
      </c>
      <c r="H4878" s="38">
        <v>102843825</v>
      </c>
    </row>
    <row r="4879" spans="2:8">
      <c r="B4879">
        <v>1537600</v>
      </c>
      <c r="D4879">
        <v>4877</v>
      </c>
      <c r="E4879" s="72">
        <f t="shared" si="153"/>
        <v>102886051.18518518</v>
      </c>
      <c r="F4879" s="71">
        <f t="shared" si="152"/>
        <v>66.913404777045514</v>
      </c>
      <c r="H4879" s="38">
        <v>102886051</v>
      </c>
    </row>
    <row r="4880" spans="2:8">
      <c r="B4880">
        <v>1537600</v>
      </c>
      <c r="D4880">
        <v>4878</v>
      </c>
      <c r="E4880" s="72">
        <f t="shared" si="153"/>
        <v>102928285.29629628</v>
      </c>
      <c r="F4880" s="71">
        <f t="shared" si="152"/>
        <v>66.940872331097992</v>
      </c>
      <c r="H4880" s="38">
        <v>102928285</v>
      </c>
    </row>
    <row r="4881" spans="2:8">
      <c r="B4881">
        <v>1537600</v>
      </c>
      <c r="D4881">
        <v>4879</v>
      </c>
      <c r="E4881" s="72">
        <f t="shared" si="153"/>
        <v>102970528.07407406</v>
      </c>
      <c r="F4881" s="71">
        <f t="shared" si="152"/>
        <v>66.968345521640259</v>
      </c>
      <c r="H4881" s="38">
        <v>102970528</v>
      </c>
    </row>
    <row r="4882" spans="2:8">
      <c r="B4882">
        <v>1537600</v>
      </c>
      <c r="D4882">
        <v>4880</v>
      </c>
      <c r="E4882" s="72">
        <f t="shared" si="153"/>
        <v>103012779.51851851</v>
      </c>
      <c r="F4882" s="71">
        <f t="shared" si="152"/>
        <v>66.995824348672286</v>
      </c>
      <c r="H4882" s="38">
        <v>103012779</v>
      </c>
    </row>
    <row r="4883" spans="2:8">
      <c r="B4883">
        <v>1537600</v>
      </c>
      <c r="D4883">
        <v>4881</v>
      </c>
      <c r="E4883" s="72">
        <f t="shared" si="153"/>
        <v>103055039.62962961</v>
      </c>
      <c r="F4883" s="71">
        <f t="shared" si="152"/>
        <v>67.023308812194074</v>
      </c>
      <c r="H4883" s="38">
        <v>103055039</v>
      </c>
    </row>
    <row r="4884" spans="2:8">
      <c r="B4884">
        <v>1537600</v>
      </c>
      <c r="D4884">
        <v>4882</v>
      </c>
      <c r="E4884" s="72">
        <f t="shared" si="153"/>
        <v>103097308.40740739</v>
      </c>
      <c r="F4884" s="71">
        <f t="shared" si="152"/>
        <v>67.050798912205636</v>
      </c>
      <c r="H4884" s="38">
        <v>103097308</v>
      </c>
    </row>
    <row r="4885" spans="2:8">
      <c r="B4885">
        <v>1537600</v>
      </c>
      <c r="D4885">
        <v>4883</v>
      </c>
      <c r="E4885" s="72">
        <f t="shared" si="153"/>
        <v>103139585.85185184</v>
      </c>
      <c r="F4885" s="71">
        <f t="shared" si="152"/>
        <v>67.078294648706972</v>
      </c>
      <c r="H4885" s="38">
        <v>103139585</v>
      </c>
    </row>
    <row r="4886" spans="2:8">
      <c r="B4886">
        <v>1537600</v>
      </c>
      <c r="D4886">
        <v>4884</v>
      </c>
      <c r="E4886" s="72">
        <f t="shared" si="153"/>
        <v>103181871.96296296</v>
      </c>
      <c r="F4886" s="71">
        <f t="shared" si="152"/>
        <v>67.105796021698069</v>
      </c>
      <c r="H4886" s="38">
        <v>103181871</v>
      </c>
    </row>
    <row r="4887" spans="2:8">
      <c r="B4887">
        <v>1537600</v>
      </c>
      <c r="D4887">
        <v>4885</v>
      </c>
      <c r="E4887" s="72">
        <f t="shared" si="153"/>
        <v>103224166.74074073</v>
      </c>
      <c r="F4887" s="71">
        <f t="shared" si="152"/>
        <v>67.13330303117894</v>
      </c>
      <c r="H4887" s="38">
        <v>103224166</v>
      </c>
    </row>
    <row r="4888" spans="2:8">
      <c r="B4888">
        <v>1537600</v>
      </c>
      <c r="D4888">
        <v>4886</v>
      </c>
      <c r="E4888" s="72">
        <f t="shared" si="153"/>
        <v>103266470.18518518</v>
      </c>
      <c r="F4888" s="71">
        <f t="shared" si="152"/>
        <v>67.160815677149571</v>
      </c>
      <c r="H4888" s="38">
        <v>103266470</v>
      </c>
    </row>
    <row r="4889" spans="2:8">
      <c r="B4889">
        <v>1537600</v>
      </c>
      <c r="D4889">
        <v>4887</v>
      </c>
      <c r="E4889" s="72">
        <f t="shared" si="153"/>
        <v>103308782.29629628</v>
      </c>
      <c r="F4889" s="71">
        <f t="shared" si="152"/>
        <v>67.188333959609963</v>
      </c>
      <c r="H4889" s="38">
        <v>103308782</v>
      </c>
    </row>
    <row r="4890" spans="2:8">
      <c r="B4890">
        <v>1537600</v>
      </c>
      <c r="D4890">
        <v>4888</v>
      </c>
      <c r="E4890" s="72">
        <f t="shared" si="153"/>
        <v>103351103.07407406</v>
      </c>
      <c r="F4890" s="71">
        <f t="shared" si="152"/>
        <v>67.215857878560129</v>
      </c>
      <c r="H4890" s="38">
        <v>103351103</v>
      </c>
    </row>
    <row r="4891" spans="2:8">
      <c r="B4891">
        <v>1537600</v>
      </c>
      <c r="D4891">
        <v>4889</v>
      </c>
      <c r="E4891" s="72">
        <f t="shared" si="153"/>
        <v>103393432.51851851</v>
      </c>
      <c r="F4891" s="71">
        <f t="shared" si="152"/>
        <v>67.24338743400007</v>
      </c>
      <c r="H4891" s="38">
        <v>103393432</v>
      </c>
    </row>
    <row r="4892" spans="2:8">
      <c r="B4892">
        <v>1537600</v>
      </c>
      <c r="D4892">
        <v>4890</v>
      </c>
      <c r="E4892" s="72">
        <f t="shared" si="153"/>
        <v>103435770.62962961</v>
      </c>
      <c r="F4892" s="71">
        <f t="shared" si="152"/>
        <v>67.270922625929771</v>
      </c>
      <c r="H4892" s="38">
        <v>103435770</v>
      </c>
    </row>
    <row r="4893" spans="2:8">
      <c r="B4893">
        <v>1537600</v>
      </c>
      <c r="D4893">
        <v>4891</v>
      </c>
      <c r="E4893" s="72">
        <f t="shared" si="153"/>
        <v>103478117.40740739</v>
      </c>
      <c r="F4893" s="71">
        <f t="shared" si="152"/>
        <v>67.298463454349232</v>
      </c>
      <c r="H4893" s="38">
        <v>103478117</v>
      </c>
    </row>
    <row r="4894" spans="2:8">
      <c r="B4894">
        <v>1537600</v>
      </c>
      <c r="D4894">
        <v>4892</v>
      </c>
      <c r="E4894" s="72">
        <f t="shared" si="153"/>
        <v>103520472.85185184</v>
      </c>
      <c r="F4894" s="71">
        <f t="shared" si="152"/>
        <v>67.326009919258482</v>
      </c>
      <c r="H4894" s="38">
        <v>103520472</v>
      </c>
    </row>
    <row r="4895" spans="2:8">
      <c r="B4895">
        <v>1537600</v>
      </c>
      <c r="D4895">
        <v>4893</v>
      </c>
      <c r="E4895" s="72">
        <f t="shared" si="153"/>
        <v>103562836.96296296</v>
      </c>
      <c r="F4895" s="71">
        <f t="shared" si="152"/>
        <v>67.353562020657492</v>
      </c>
      <c r="H4895" s="38">
        <v>103562836</v>
      </c>
    </row>
    <row r="4896" spans="2:8">
      <c r="B4896">
        <v>1537600</v>
      </c>
      <c r="D4896">
        <v>4894</v>
      </c>
      <c r="E4896" s="72">
        <f t="shared" si="153"/>
        <v>103605209.74074073</v>
      </c>
      <c r="F4896" s="71">
        <f t="shared" si="152"/>
        <v>67.381119758546262</v>
      </c>
      <c r="H4896" s="38">
        <v>103605209</v>
      </c>
    </row>
    <row r="4897" spans="2:8">
      <c r="B4897">
        <v>1537600</v>
      </c>
      <c r="D4897">
        <v>4895</v>
      </c>
      <c r="E4897" s="72">
        <f t="shared" si="153"/>
        <v>103647591.18518518</v>
      </c>
      <c r="F4897" s="71">
        <f t="shared" si="152"/>
        <v>67.408683132924807</v>
      </c>
      <c r="H4897" s="38">
        <v>103647591</v>
      </c>
    </row>
    <row r="4898" spans="2:8">
      <c r="B4898">
        <v>1537600</v>
      </c>
      <c r="D4898">
        <v>4896</v>
      </c>
      <c r="E4898" s="72">
        <f t="shared" si="153"/>
        <v>103689981.29629628</v>
      </c>
      <c r="F4898" s="71">
        <f t="shared" si="152"/>
        <v>67.436252143793112</v>
      </c>
      <c r="H4898" s="38">
        <v>103689981</v>
      </c>
    </row>
    <row r="4899" spans="2:8">
      <c r="B4899">
        <v>1537600</v>
      </c>
      <c r="D4899">
        <v>4897</v>
      </c>
      <c r="E4899" s="72">
        <f t="shared" si="153"/>
        <v>103732380.07407406</v>
      </c>
      <c r="F4899" s="71">
        <f t="shared" si="152"/>
        <v>67.463826791151178</v>
      </c>
      <c r="H4899" s="38">
        <v>103732380</v>
      </c>
    </row>
    <row r="4900" spans="2:8">
      <c r="B4900">
        <v>1537600</v>
      </c>
      <c r="D4900">
        <v>4898</v>
      </c>
      <c r="E4900" s="72">
        <f t="shared" si="153"/>
        <v>103774787.51851851</v>
      </c>
      <c r="F4900" s="71">
        <f t="shared" si="152"/>
        <v>67.491407074999032</v>
      </c>
      <c r="H4900" s="38">
        <v>103774787</v>
      </c>
    </row>
    <row r="4901" spans="2:8">
      <c r="B4901">
        <v>1537600</v>
      </c>
      <c r="D4901">
        <v>4899</v>
      </c>
      <c r="E4901" s="72">
        <f t="shared" si="153"/>
        <v>103817203.62962961</v>
      </c>
      <c r="F4901" s="71">
        <f t="shared" si="152"/>
        <v>67.518992995336632</v>
      </c>
      <c r="H4901" s="38">
        <v>103817203</v>
      </c>
    </row>
    <row r="4902" spans="2:8">
      <c r="B4902">
        <v>1537600</v>
      </c>
      <c r="D4902">
        <v>4900</v>
      </c>
      <c r="E4902" s="72">
        <f t="shared" si="153"/>
        <v>103859628.40740739</v>
      </c>
      <c r="F4902" s="71">
        <f t="shared" si="152"/>
        <v>67.54658455216402</v>
      </c>
      <c r="G4902" s="67"/>
      <c r="H4902" s="38">
        <v>103859628</v>
      </c>
    </row>
    <row r="4903" spans="2:8">
      <c r="B4903">
        <v>1537600</v>
      </c>
      <c r="D4903">
        <v>4901</v>
      </c>
      <c r="E4903" s="72">
        <f t="shared" si="153"/>
        <v>103902061.85185184</v>
      </c>
      <c r="F4903" s="71">
        <f t="shared" si="152"/>
        <v>67.57418174548117</v>
      </c>
      <c r="H4903" s="38">
        <v>103902061</v>
      </c>
    </row>
    <row r="4904" spans="2:8">
      <c r="B4904">
        <v>1537600</v>
      </c>
      <c r="D4904">
        <v>4902</v>
      </c>
      <c r="E4904" s="72">
        <f t="shared" si="153"/>
        <v>103944503.96296296</v>
      </c>
      <c r="F4904" s="71">
        <f t="shared" si="152"/>
        <v>67.601784575288079</v>
      </c>
      <c r="H4904" s="38">
        <v>103944503</v>
      </c>
    </row>
    <row r="4905" spans="2:8">
      <c r="B4905">
        <v>1537600</v>
      </c>
      <c r="D4905">
        <v>4903</v>
      </c>
      <c r="E4905" s="72">
        <f t="shared" si="153"/>
        <v>103986954.74074073</v>
      </c>
      <c r="F4905" s="71">
        <f t="shared" si="152"/>
        <v>67.629393041584763</v>
      </c>
      <c r="H4905" s="38">
        <v>103986954</v>
      </c>
    </row>
    <row r="4906" spans="2:8">
      <c r="B4906">
        <v>1537600</v>
      </c>
      <c r="D4906">
        <v>4904</v>
      </c>
      <c r="E4906" s="72">
        <f t="shared" si="153"/>
        <v>104029414.18518518</v>
      </c>
      <c r="F4906" s="71">
        <f t="shared" si="152"/>
        <v>67.657007144371221</v>
      </c>
      <c r="H4906" s="38">
        <v>104029414</v>
      </c>
    </row>
    <row r="4907" spans="2:8">
      <c r="B4907">
        <v>1537600</v>
      </c>
      <c r="D4907">
        <v>4905</v>
      </c>
      <c r="E4907" s="72">
        <f t="shared" si="153"/>
        <v>104071882.29629628</v>
      </c>
      <c r="F4907" s="71">
        <f t="shared" si="152"/>
        <v>67.684626883647425</v>
      </c>
      <c r="H4907" s="38">
        <v>104071882</v>
      </c>
    </row>
    <row r="4908" spans="2:8">
      <c r="B4908">
        <v>1537600</v>
      </c>
      <c r="D4908">
        <v>4906</v>
      </c>
      <c r="E4908" s="72">
        <f t="shared" si="153"/>
        <v>104114359.07407406</v>
      </c>
      <c r="F4908" s="71">
        <f t="shared" si="152"/>
        <v>67.712252259413404</v>
      </c>
      <c r="H4908" s="38">
        <v>104114359</v>
      </c>
    </row>
    <row r="4909" spans="2:8">
      <c r="B4909">
        <v>1537600</v>
      </c>
      <c r="D4909">
        <v>4907</v>
      </c>
      <c r="E4909" s="72">
        <f t="shared" si="153"/>
        <v>104156844.51851851</v>
      </c>
      <c r="F4909" s="71">
        <f t="shared" si="152"/>
        <v>67.739883271669171</v>
      </c>
      <c r="H4909" s="38">
        <v>104156844</v>
      </c>
    </row>
    <row r="4910" spans="2:8">
      <c r="B4910">
        <v>1537600</v>
      </c>
      <c r="D4910">
        <v>4908</v>
      </c>
      <c r="E4910" s="72">
        <f t="shared" si="153"/>
        <v>104199338.62962961</v>
      </c>
      <c r="F4910" s="71">
        <f t="shared" si="152"/>
        <v>67.767519920414685</v>
      </c>
      <c r="H4910" s="38">
        <v>104199338</v>
      </c>
    </row>
    <row r="4911" spans="2:8">
      <c r="B4911">
        <v>1537600</v>
      </c>
      <c r="D4911">
        <v>4909</v>
      </c>
      <c r="E4911" s="72">
        <f t="shared" si="153"/>
        <v>104241841.40740739</v>
      </c>
      <c r="F4911" s="71">
        <f t="shared" si="152"/>
        <v>67.795162205649973</v>
      </c>
      <c r="H4911" s="38">
        <v>104241841</v>
      </c>
    </row>
    <row r="4912" spans="2:8">
      <c r="B4912">
        <v>1537600</v>
      </c>
      <c r="D4912">
        <v>4910</v>
      </c>
      <c r="E4912" s="72">
        <f t="shared" si="153"/>
        <v>104284352.85185184</v>
      </c>
      <c r="F4912" s="71">
        <f t="shared" si="152"/>
        <v>67.822810127375021</v>
      </c>
      <c r="H4912" s="38">
        <v>104284352</v>
      </c>
    </row>
    <row r="4913" spans="2:8">
      <c r="B4913">
        <v>1537600</v>
      </c>
      <c r="D4913">
        <v>4911</v>
      </c>
      <c r="E4913" s="72">
        <f t="shared" si="153"/>
        <v>104326872.96296296</v>
      </c>
      <c r="F4913" s="71">
        <f t="shared" si="152"/>
        <v>67.850463685589858</v>
      </c>
      <c r="H4913" s="38">
        <v>104326872</v>
      </c>
    </row>
    <row r="4914" spans="2:8">
      <c r="B4914">
        <v>1537600</v>
      </c>
      <c r="D4914">
        <v>4912</v>
      </c>
      <c r="E4914" s="72">
        <f t="shared" si="153"/>
        <v>104369401.74074073</v>
      </c>
      <c r="F4914" s="71">
        <f t="shared" si="152"/>
        <v>67.878122880294441</v>
      </c>
      <c r="H4914" s="38">
        <v>104369401</v>
      </c>
    </row>
    <row r="4915" spans="2:8">
      <c r="B4915">
        <v>1537600</v>
      </c>
      <c r="D4915">
        <v>4913</v>
      </c>
      <c r="E4915" s="72">
        <f t="shared" si="153"/>
        <v>104411939.18518518</v>
      </c>
      <c r="F4915" s="71">
        <f t="shared" si="152"/>
        <v>67.905787711488799</v>
      </c>
      <c r="H4915" s="38">
        <v>104411939</v>
      </c>
    </row>
    <row r="4916" spans="2:8">
      <c r="B4916">
        <v>1537600</v>
      </c>
      <c r="D4916">
        <v>4914</v>
      </c>
      <c r="E4916" s="72">
        <f t="shared" si="153"/>
        <v>104454485.29629628</v>
      </c>
      <c r="F4916" s="71">
        <f t="shared" si="152"/>
        <v>67.933458179172916</v>
      </c>
      <c r="H4916" s="38">
        <v>104454485</v>
      </c>
    </row>
    <row r="4917" spans="2:8">
      <c r="B4917">
        <v>1537600</v>
      </c>
      <c r="D4917">
        <v>4915</v>
      </c>
      <c r="E4917" s="72">
        <f t="shared" si="153"/>
        <v>104497040.07407406</v>
      </c>
      <c r="F4917" s="71">
        <f t="shared" si="152"/>
        <v>67.961134283346809</v>
      </c>
      <c r="H4917" s="38">
        <v>104497040</v>
      </c>
    </row>
    <row r="4918" spans="2:8">
      <c r="B4918">
        <v>1537600</v>
      </c>
      <c r="D4918">
        <v>4916</v>
      </c>
      <c r="E4918" s="72">
        <f t="shared" si="153"/>
        <v>104539603.51851851</v>
      </c>
      <c r="F4918" s="71">
        <f t="shared" si="152"/>
        <v>67.988816024010475</v>
      </c>
      <c r="H4918" s="38">
        <v>104539603</v>
      </c>
    </row>
    <row r="4919" spans="2:8">
      <c r="B4919">
        <v>1537600</v>
      </c>
      <c r="D4919">
        <v>4917</v>
      </c>
      <c r="E4919" s="72">
        <f t="shared" si="153"/>
        <v>104582175.62962961</v>
      </c>
      <c r="F4919" s="71">
        <f t="shared" si="152"/>
        <v>68.016503401163902</v>
      </c>
      <c r="H4919" s="38">
        <v>104582175</v>
      </c>
    </row>
    <row r="4920" spans="2:8">
      <c r="B4920">
        <v>1537600</v>
      </c>
      <c r="D4920">
        <v>4918</v>
      </c>
      <c r="E4920" s="72">
        <f t="shared" si="153"/>
        <v>104624756.40740739</v>
      </c>
      <c r="F4920" s="71">
        <f t="shared" si="152"/>
        <v>68.044196414807089</v>
      </c>
      <c r="H4920" s="38">
        <v>104624756</v>
      </c>
    </row>
    <row r="4921" spans="2:8">
      <c r="B4921">
        <v>1537600</v>
      </c>
      <c r="D4921">
        <v>4919</v>
      </c>
      <c r="E4921" s="72">
        <f t="shared" si="153"/>
        <v>104667345.85185184</v>
      </c>
      <c r="F4921" s="71">
        <f t="shared" si="152"/>
        <v>68.071895064940065</v>
      </c>
      <c r="H4921" s="38">
        <v>104667345</v>
      </c>
    </row>
    <row r="4922" spans="2:8">
      <c r="B4922">
        <v>1537600</v>
      </c>
      <c r="D4922">
        <v>4920</v>
      </c>
      <c r="E4922" s="72">
        <f t="shared" si="153"/>
        <v>104709943.96296296</v>
      </c>
      <c r="F4922" s="71">
        <f t="shared" si="152"/>
        <v>68.099599351562802</v>
      </c>
      <c r="H4922" s="38">
        <v>104709943</v>
      </c>
    </row>
    <row r="4923" spans="2:8">
      <c r="B4923">
        <v>1537600</v>
      </c>
      <c r="D4923">
        <v>4921</v>
      </c>
      <c r="E4923" s="72">
        <f t="shared" si="153"/>
        <v>104752550.74074073</v>
      </c>
      <c r="F4923" s="71">
        <f t="shared" si="152"/>
        <v>68.127309274675298</v>
      </c>
      <c r="H4923" s="38">
        <v>104752550</v>
      </c>
    </row>
    <row r="4924" spans="2:8">
      <c r="B4924">
        <v>1537600</v>
      </c>
      <c r="D4924">
        <v>4922</v>
      </c>
      <c r="E4924" s="72">
        <f t="shared" si="153"/>
        <v>104795166.18518518</v>
      </c>
      <c r="F4924" s="71">
        <f t="shared" si="152"/>
        <v>68.155024834277569</v>
      </c>
      <c r="H4924" s="38">
        <v>104795166</v>
      </c>
    </row>
    <row r="4925" spans="2:8">
      <c r="B4925">
        <v>1537600</v>
      </c>
      <c r="D4925">
        <v>4923</v>
      </c>
      <c r="E4925" s="72">
        <f t="shared" si="153"/>
        <v>104837790.29629628</v>
      </c>
      <c r="F4925" s="71">
        <f t="shared" si="152"/>
        <v>68.182746030369586</v>
      </c>
      <c r="H4925" s="38">
        <v>104837790</v>
      </c>
    </row>
    <row r="4926" spans="2:8">
      <c r="B4926">
        <v>1537600</v>
      </c>
      <c r="D4926">
        <v>4924</v>
      </c>
      <c r="E4926" s="72">
        <f t="shared" si="153"/>
        <v>104880423.07407406</v>
      </c>
      <c r="F4926" s="71">
        <f t="shared" si="152"/>
        <v>68.210472862951391</v>
      </c>
      <c r="H4926" s="38">
        <v>104880423</v>
      </c>
    </row>
    <row r="4927" spans="2:8">
      <c r="B4927">
        <v>1537600</v>
      </c>
      <c r="D4927">
        <v>4925</v>
      </c>
      <c r="E4927" s="72">
        <f t="shared" si="153"/>
        <v>104923064.51851851</v>
      </c>
      <c r="F4927" s="71">
        <f t="shared" si="152"/>
        <v>68.238205332022957</v>
      </c>
      <c r="H4927" s="38">
        <v>104923064</v>
      </c>
    </row>
    <row r="4928" spans="2:8">
      <c r="B4928">
        <v>1537600</v>
      </c>
      <c r="D4928">
        <v>4926</v>
      </c>
      <c r="E4928" s="72">
        <f t="shared" si="153"/>
        <v>104965714.62962961</v>
      </c>
      <c r="F4928" s="71">
        <f t="shared" si="152"/>
        <v>68.265943437584298</v>
      </c>
      <c r="H4928" s="38">
        <v>104965714</v>
      </c>
    </row>
    <row r="4929" spans="2:8">
      <c r="B4929">
        <v>1537600</v>
      </c>
      <c r="D4929">
        <v>4927</v>
      </c>
      <c r="E4929" s="72">
        <f t="shared" si="153"/>
        <v>105008373.40740739</v>
      </c>
      <c r="F4929" s="71">
        <f t="shared" si="152"/>
        <v>68.293687179635398</v>
      </c>
      <c r="H4929" s="38">
        <v>105008373</v>
      </c>
    </row>
    <row r="4930" spans="2:8">
      <c r="B4930">
        <v>1537600</v>
      </c>
      <c r="D4930">
        <v>4928</v>
      </c>
      <c r="E4930" s="72">
        <f t="shared" si="153"/>
        <v>105051040.85185184</v>
      </c>
      <c r="F4930" s="71">
        <f t="shared" si="152"/>
        <v>68.321436558176273</v>
      </c>
      <c r="H4930" s="38">
        <v>105051040</v>
      </c>
    </row>
    <row r="4931" spans="2:8">
      <c r="B4931">
        <v>1537600</v>
      </c>
      <c r="D4931">
        <v>4929</v>
      </c>
      <c r="E4931" s="72">
        <f t="shared" si="153"/>
        <v>105093716.96296296</v>
      </c>
      <c r="F4931" s="71">
        <f t="shared" ref="F4931:F4994" si="154">E4931/B4930</f>
        <v>68.349191573206923</v>
      </c>
      <c r="H4931" s="38">
        <v>105093716</v>
      </c>
    </row>
    <row r="4932" spans="2:8">
      <c r="B4932">
        <v>1537600</v>
      </c>
      <c r="D4932">
        <v>4930</v>
      </c>
      <c r="E4932" s="72">
        <f t="shared" ref="E4932:E4995" si="155">40+(D4931*D4931)+(E4931/1.3)</f>
        <v>105136401.74074073</v>
      </c>
      <c r="F4932" s="71">
        <f t="shared" si="154"/>
        <v>68.376952224727319</v>
      </c>
      <c r="H4932" s="38">
        <v>105136401</v>
      </c>
    </row>
    <row r="4933" spans="2:8">
      <c r="B4933">
        <v>1537600</v>
      </c>
      <c r="D4933">
        <v>4931</v>
      </c>
      <c r="E4933" s="72">
        <f t="shared" si="155"/>
        <v>105179095.18518518</v>
      </c>
      <c r="F4933" s="71">
        <f t="shared" si="154"/>
        <v>68.404718512737503</v>
      </c>
      <c r="H4933" s="38">
        <v>105179095</v>
      </c>
    </row>
    <row r="4934" spans="2:8">
      <c r="B4934">
        <v>1537600</v>
      </c>
      <c r="D4934">
        <v>4932</v>
      </c>
      <c r="E4934" s="72">
        <f t="shared" si="155"/>
        <v>105221797.29629628</v>
      </c>
      <c r="F4934" s="71">
        <f t="shared" si="154"/>
        <v>68.432490437237433</v>
      </c>
      <c r="H4934" s="38">
        <v>105221797</v>
      </c>
    </row>
    <row r="4935" spans="2:8">
      <c r="B4935">
        <v>1537600</v>
      </c>
      <c r="D4935">
        <v>4933</v>
      </c>
      <c r="E4935" s="72">
        <f t="shared" si="155"/>
        <v>105264508.07407406</v>
      </c>
      <c r="F4935" s="71">
        <f t="shared" si="154"/>
        <v>68.460267998227152</v>
      </c>
      <c r="H4935" s="38">
        <v>105264508</v>
      </c>
    </row>
    <row r="4936" spans="2:8">
      <c r="B4936">
        <v>1537600</v>
      </c>
      <c r="D4936">
        <v>4934</v>
      </c>
      <c r="E4936" s="72">
        <f t="shared" si="155"/>
        <v>105307227.51851851</v>
      </c>
      <c r="F4936" s="71">
        <f t="shared" si="154"/>
        <v>68.488051195706632</v>
      </c>
      <c r="H4936" s="38">
        <v>105307227</v>
      </c>
    </row>
    <row r="4937" spans="2:8">
      <c r="B4937">
        <v>1537600</v>
      </c>
      <c r="D4937">
        <v>4935</v>
      </c>
      <c r="E4937" s="72">
        <f t="shared" si="155"/>
        <v>105349955.62962961</v>
      </c>
      <c r="F4937" s="71">
        <f t="shared" si="154"/>
        <v>68.515840029675871</v>
      </c>
      <c r="H4937" s="38">
        <v>105349955</v>
      </c>
    </row>
    <row r="4938" spans="2:8">
      <c r="B4938">
        <v>1537600</v>
      </c>
      <c r="D4938">
        <v>4936</v>
      </c>
      <c r="E4938" s="72">
        <f t="shared" si="155"/>
        <v>105392692.40740739</v>
      </c>
      <c r="F4938" s="71">
        <f t="shared" si="154"/>
        <v>68.543634500134871</v>
      </c>
      <c r="H4938" s="38">
        <v>105392692</v>
      </c>
    </row>
    <row r="4939" spans="2:8">
      <c r="B4939">
        <v>1537600</v>
      </c>
      <c r="D4939">
        <v>4937</v>
      </c>
      <c r="E4939" s="72">
        <f t="shared" si="155"/>
        <v>105435437.85185184</v>
      </c>
      <c r="F4939" s="71">
        <f t="shared" si="154"/>
        <v>68.57143460708366</v>
      </c>
      <c r="H4939" s="38">
        <v>105435437</v>
      </c>
    </row>
    <row r="4940" spans="2:8">
      <c r="B4940">
        <v>1537600</v>
      </c>
      <c r="D4940">
        <v>4938</v>
      </c>
      <c r="E4940" s="72">
        <f t="shared" si="155"/>
        <v>105478191.96296296</v>
      </c>
      <c r="F4940" s="71">
        <f t="shared" si="154"/>
        <v>68.599240350522209</v>
      </c>
      <c r="H4940" s="38">
        <v>105478191</v>
      </c>
    </row>
    <row r="4941" spans="2:8">
      <c r="B4941">
        <v>1537600</v>
      </c>
      <c r="D4941">
        <v>4939</v>
      </c>
      <c r="E4941" s="72">
        <f t="shared" si="155"/>
        <v>105520954.74074073</v>
      </c>
      <c r="F4941" s="71">
        <f t="shared" si="154"/>
        <v>68.627051730450532</v>
      </c>
      <c r="H4941" s="38">
        <v>105520954</v>
      </c>
    </row>
    <row r="4942" spans="2:8">
      <c r="B4942">
        <v>1537600</v>
      </c>
      <c r="D4942">
        <v>4940</v>
      </c>
      <c r="E4942" s="72">
        <f t="shared" si="155"/>
        <v>105563726.18518518</v>
      </c>
      <c r="F4942" s="71">
        <f t="shared" si="154"/>
        <v>68.654868746868615</v>
      </c>
      <c r="G4942" s="67"/>
      <c r="H4942" s="38">
        <v>105563726</v>
      </c>
    </row>
    <row r="4943" spans="2:8">
      <c r="B4943">
        <v>1537600</v>
      </c>
      <c r="D4943">
        <v>4941</v>
      </c>
      <c r="E4943" s="72">
        <f t="shared" si="155"/>
        <v>105606506.29629628</v>
      </c>
      <c r="F4943" s="71">
        <f t="shared" si="154"/>
        <v>68.682691399776459</v>
      </c>
      <c r="H4943" s="38">
        <v>105606506</v>
      </c>
    </row>
    <row r="4944" spans="2:8">
      <c r="B4944">
        <v>1537600</v>
      </c>
      <c r="D4944">
        <v>4942</v>
      </c>
      <c r="E4944" s="72">
        <f t="shared" si="155"/>
        <v>105649295.07407406</v>
      </c>
      <c r="F4944" s="71">
        <f t="shared" si="154"/>
        <v>68.710519689174077</v>
      </c>
      <c r="H4944" s="38">
        <v>105649295</v>
      </c>
    </row>
    <row r="4945" spans="2:8">
      <c r="B4945">
        <v>1537600</v>
      </c>
      <c r="D4945">
        <v>4943</v>
      </c>
      <c r="E4945" s="72">
        <f t="shared" si="155"/>
        <v>105692092.51851851</v>
      </c>
      <c r="F4945" s="71">
        <f t="shared" si="154"/>
        <v>68.73835361506147</v>
      </c>
      <c r="H4945" s="38">
        <v>105692092</v>
      </c>
    </row>
    <row r="4946" spans="2:8">
      <c r="B4946">
        <v>1537600</v>
      </c>
      <c r="D4946">
        <v>4944</v>
      </c>
      <c r="E4946" s="72">
        <f t="shared" si="155"/>
        <v>105734898.62962961</v>
      </c>
      <c r="F4946" s="71">
        <f t="shared" si="154"/>
        <v>68.766193177438609</v>
      </c>
      <c r="H4946" s="38">
        <v>105734898</v>
      </c>
    </row>
    <row r="4947" spans="2:8">
      <c r="B4947">
        <v>1537600</v>
      </c>
      <c r="D4947">
        <v>4945</v>
      </c>
      <c r="E4947" s="72">
        <f t="shared" si="155"/>
        <v>105777713.40740739</v>
      </c>
      <c r="F4947" s="71">
        <f t="shared" si="154"/>
        <v>68.794038376305537</v>
      </c>
      <c r="H4947" s="38">
        <v>105777713</v>
      </c>
    </row>
    <row r="4948" spans="2:8">
      <c r="B4948">
        <v>1537600</v>
      </c>
      <c r="D4948">
        <v>4946</v>
      </c>
      <c r="E4948" s="72">
        <f t="shared" si="155"/>
        <v>105820536.85185184</v>
      </c>
      <c r="F4948" s="71">
        <f t="shared" si="154"/>
        <v>68.821889211662224</v>
      </c>
      <c r="H4948" s="38">
        <v>105820536</v>
      </c>
    </row>
    <row r="4949" spans="2:8">
      <c r="B4949">
        <v>1537600</v>
      </c>
      <c r="D4949">
        <v>4947</v>
      </c>
      <c r="E4949" s="72">
        <f t="shared" si="155"/>
        <v>105863368.96296296</v>
      </c>
      <c r="F4949" s="71">
        <f t="shared" si="154"/>
        <v>68.849745683508687</v>
      </c>
      <c r="H4949" s="38">
        <v>105863368</v>
      </c>
    </row>
    <row r="4950" spans="2:8">
      <c r="B4950">
        <v>1537600</v>
      </c>
      <c r="D4950">
        <v>4948</v>
      </c>
      <c r="E4950" s="72">
        <f t="shared" si="155"/>
        <v>105906209.74074073</v>
      </c>
      <c r="F4950" s="71">
        <f t="shared" si="154"/>
        <v>68.877607791844909</v>
      </c>
      <c r="H4950" s="38">
        <v>105906209</v>
      </c>
    </row>
    <row r="4951" spans="2:8">
      <c r="B4951">
        <v>1537600</v>
      </c>
      <c r="D4951">
        <v>4949</v>
      </c>
      <c r="E4951" s="72">
        <f t="shared" si="155"/>
        <v>105949059.18518518</v>
      </c>
      <c r="F4951" s="71">
        <f t="shared" si="154"/>
        <v>68.905475536670906</v>
      </c>
      <c r="H4951" s="38">
        <v>105949059</v>
      </c>
    </row>
    <row r="4952" spans="2:8">
      <c r="B4952">
        <v>1537600</v>
      </c>
      <c r="D4952">
        <v>4950</v>
      </c>
      <c r="E4952" s="72">
        <f t="shared" si="155"/>
        <v>105991917.29629628</v>
      </c>
      <c r="F4952" s="71">
        <f t="shared" si="154"/>
        <v>68.933348917986663</v>
      </c>
      <c r="H4952" s="38">
        <v>105991917</v>
      </c>
    </row>
    <row r="4953" spans="2:8">
      <c r="B4953">
        <v>1537600</v>
      </c>
      <c r="D4953">
        <v>4951</v>
      </c>
      <c r="E4953" s="72">
        <f t="shared" si="155"/>
        <v>106034784.07407406</v>
      </c>
      <c r="F4953" s="71">
        <f t="shared" si="154"/>
        <v>68.961227935792181</v>
      </c>
      <c r="H4953" s="38">
        <v>106034784</v>
      </c>
    </row>
    <row r="4954" spans="2:8">
      <c r="B4954">
        <v>1537600</v>
      </c>
      <c r="D4954">
        <v>4952</v>
      </c>
      <c r="E4954" s="72">
        <f t="shared" si="155"/>
        <v>106077659.51851851</v>
      </c>
      <c r="F4954" s="71">
        <f t="shared" si="154"/>
        <v>68.989112590087473</v>
      </c>
      <c r="H4954" s="38">
        <v>106077659</v>
      </c>
    </row>
    <row r="4955" spans="2:8">
      <c r="B4955">
        <v>1537600</v>
      </c>
      <c r="D4955">
        <v>4953</v>
      </c>
      <c r="E4955" s="72">
        <f t="shared" si="155"/>
        <v>106120543.62962961</v>
      </c>
      <c r="F4955" s="71">
        <f t="shared" si="154"/>
        <v>69.017002880872539</v>
      </c>
      <c r="H4955" s="38">
        <v>106120543</v>
      </c>
    </row>
    <row r="4956" spans="2:8">
      <c r="B4956">
        <v>1537600</v>
      </c>
      <c r="D4956">
        <v>4954</v>
      </c>
      <c r="E4956" s="72">
        <f t="shared" si="155"/>
        <v>106163436.40740739</v>
      </c>
      <c r="F4956" s="71">
        <f t="shared" si="154"/>
        <v>69.044898808147366</v>
      </c>
      <c r="H4956" s="38">
        <v>106163436</v>
      </c>
    </row>
    <row r="4957" spans="2:8">
      <c r="B4957">
        <v>1537600</v>
      </c>
      <c r="D4957">
        <v>4955</v>
      </c>
      <c r="E4957" s="72">
        <f t="shared" si="155"/>
        <v>106206337.85185184</v>
      </c>
      <c r="F4957" s="71">
        <f t="shared" si="154"/>
        <v>69.072800371911967</v>
      </c>
      <c r="H4957" s="38">
        <v>106206337</v>
      </c>
    </row>
    <row r="4958" spans="2:8">
      <c r="B4958">
        <v>1537600</v>
      </c>
      <c r="D4958">
        <v>4956</v>
      </c>
      <c r="E4958" s="72">
        <f t="shared" si="155"/>
        <v>106249247.96296296</v>
      </c>
      <c r="F4958" s="71">
        <f t="shared" si="154"/>
        <v>69.100707572166328</v>
      </c>
      <c r="H4958" s="38">
        <v>106249247</v>
      </c>
    </row>
    <row r="4959" spans="2:8">
      <c r="B4959">
        <v>1537600</v>
      </c>
      <c r="D4959">
        <v>4957</v>
      </c>
      <c r="E4959" s="72">
        <f t="shared" si="155"/>
        <v>106292166.74074073</v>
      </c>
      <c r="F4959" s="71">
        <f t="shared" si="154"/>
        <v>69.128620408910464</v>
      </c>
      <c r="H4959" s="38">
        <v>106292166</v>
      </c>
    </row>
    <row r="4960" spans="2:8">
      <c r="B4960">
        <v>1537600</v>
      </c>
      <c r="D4960">
        <v>4958</v>
      </c>
      <c r="E4960" s="72">
        <f t="shared" si="155"/>
        <v>106335094.18518518</v>
      </c>
      <c r="F4960" s="71">
        <f t="shared" si="154"/>
        <v>69.156538882144361</v>
      </c>
      <c r="H4960" s="38">
        <v>106335094</v>
      </c>
    </row>
    <row r="4961" spans="2:8">
      <c r="B4961">
        <v>1537600</v>
      </c>
      <c r="D4961">
        <v>4959</v>
      </c>
      <c r="E4961" s="72">
        <f t="shared" si="155"/>
        <v>106378030.29629628</v>
      </c>
      <c r="F4961" s="71">
        <f t="shared" si="154"/>
        <v>69.184462991868031</v>
      </c>
      <c r="H4961" s="38">
        <v>106378030</v>
      </c>
    </row>
    <row r="4962" spans="2:8">
      <c r="B4962">
        <v>1537600</v>
      </c>
      <c r="D4962">
        <v>4960</v>
      </c>
      <c r="E4962" s="72">
        <f t="shared" si="155"/>
        <v>106420975.07407406</v>
      </c>
      <c r="F4962" s="71">
        <f t="shared" si="154"/>
        <v>69.212392738081462</v>
      </c>
      <c r="H4962" s="38">
        <v>106420975</v>
      </c>
    </row>
    <row r="4963" spans="2:8">
      <c r="B4963">
        <v>1537600</v>
      </c>
      <c r="D4963">
        <v>4961</v>
      </c>
      <c r="E4963" s="72">
        <f t="shared" si="155"/>
        <v>106463928.51851851</v>
      </c>
      <c r="F4963" s="71">
        <f t="shared" si="154"/>
        <v>69.240328120784667</v>
      </c>
      <c r="H4963" s="38">
        <v>106463928</v>
      </c>
    </row>
    <row r="4964" spans="2:8">
      <c r="B4964">
        <v>1537600</v>
      </c>
      <c r="D4964">
        <v>4962</v>
      </c>
      <c r="E4964" s="72">
        <f t="shared" si="155"/>
        <v>106506890.62962961</v>
      </c>
      <c r="F4964" s="71">
        <f t="shared" si="154"/>
        <v>69.268269139977633</v>
      </c>
      <c r="H4964" s="38">
        <v>106506890</v>
      </c>
    </row>
    <row r="4965" spans="2:8">
      <c r="B4965">
        <v>1537600</v>
      </c>
      <c r="D4965">
        <v>4963</v>
      </c>
      <c r="E4965" s="72">
        <f t="shared" si="155"/>
        <v>106549861.40740739</v>
      </c>
      <c r="F4965" s="71">
        <f t="shared" si="154"/>
        <v>69.296215795660373</v>
      </c>
      <c r="H4965" s="38">
        <v>106549861</v>
      </c>
    </row>
    <row r="4966" spans="2:8">
      <c r="B4966">
        <v>1537600</v>
      </c>
      <c r="D4966">
        <v>4964</v>
      </c>
      <c r="E4966" s="72">
        <f t="shared" si="155"/>
        <v>106592840.85185184</v>
      </c>
      <c r="F4966" s="71">
        <f t="shared" si="154"/>
        <v>69.324168087832874</v>
      </c>
      <c r="H4966" s="38">
        <v>106592840</v>
      </c>
    </row>
    <row r="4967" spans="2:8">
      <c r="B4967">
        <v>1537600</v>
      </c>
      <c r="D4967">
        <v>4965</v>
      </c>
      <c r="E4967" s="72">
        <f t="shared" si="155"/>
        <v>106635828.96296296</v>
      </c>
      <c r="F4967" s="71">
        <f t="shared" si="154"/>
        <v>69.352126016495163</v>
      </c>
      <c r="H4967" s="38">
        <v>106635828</v>
      </c>
    </row>
    <row r="4968" spans="2:8">
      <c r="B4968">
        <v>1537600</v>
      </c>
      <c r="D4968">
        <v>4966</v>
      </c>
      <c r="E4968" s="72">
        <f t="shared" si="155"/>
        <v>106678825.74074073</v>
      </c>
      <c r="F4968" s="71">
        <f t="shared" si="154"/>
        <v>69.380089581647198</v>
      </c>
      <c r="H4968" s="38">
        <v>106678825</v>
      </c>
    </row>
    <row r="4969" spans="2:8">
      <c r="B4969">
        <v>1537600</v>
      </c>
      <c r="D4969">
        <v>4967</v>
      </c>
      <c r="E4969" s="72">
        <f t="shared" si="155"/>
        <v>106721831.18518518</v>
      </c>
      <c r="F4969" s="71">
        <f t="shared" si="154"/>
        <v>69.408058783289007</v>
      </c>
      <c r="H4969" s="38">
        <v>106721831</v>
      </c>
    </row>
    <row r="4970" spans="2:8">
      <c r="B4970">
        <v>1537600</v>
      </c>
      <c r="D4970">
        <v>4968</v>
      </c>
      <c r="E4970" s="72">
        <f t="shared" si="155"/>
        <v>106764845.29629628</v>
      </c>
      <c r="F4970" s="71">
        <f t="shared" si="154"/>
        <v>69.436033621420577</v>
      </c>
      <c r="H4970" s="38">
        <v>106764845</v>
      </c>
    </row>
    <row r="4971" spans="2:8">
      <c r="B4971">
        <v>1537600</v>
      </c>
      <c r="D4971">
        <v>4969</v>
      </c>
      <c r="E4971" s="72">
        <f t="shared" si="155"/>
        <v>106807868.07407406</v>
      </c>
      <c r="F4971" s="71">
        <f t="shared" si="154"/>
        <v>69.464014096041922</v>
      </c>
      <c r="H4971" s="38">
        <v>106807868</v>
      </c>
    </row>
    <row r="4972" spans="2:8">
      <c r="B4972">
        <v>1537600</v>
      </c>
      <c r="D4972">
        <v>4970</v>
      </c>
      <c r="E4972" s="72">
        <f t="shared" si="155"/>
        <v>106850899.51851851</v>
      </c>
      <c r="F4972" s="71">
        <f t="shared" si="154"/>
        <v>69.49200020715304</v>
      </c>
      <c r="H4972" s="38">
        <v>106850899</v>
      </c>
    </row>
    <row r="4973" spans="2:8">
      <c r="B4973">
        <v>1537600</v>
      </c>
      <c r="D4973">
        <v>4971</v>
      </c>
      <c r="E4973" s="72">
        <f t="shared" si="155"/>
        <v>106893939.62962961</v>
      </c>
      <c r="F4973" s="71">
        <f t="shared" si="154"/>
        <v>69.519991954753905</v>
      </c>
      <c r="H4973" s="38">
        <v>106893939</v>
      </c>
    </row>
    <row r="4974" spans="2:8">
      <c r="B4974">
        <v>1537600</v>
      </c>
      <c r="D4974">
        <v>4972</v>
      </c>
      <c r="E4974" s="72">
        <f t="shared" si="155"/>
        <v>106936988.40740739</v>
      </c>
      <c r="F4974" s="71">
        <f t="shared" si="154"/>
        <v>69.547989338844559</v>
      </c>
      <c r="H4974" s="38">
        <v>106936988</v>
      </c>
    </row>
    <row r="4975" spans="2:8">
      <c r="B4975">
        <v>1537600</v>
      </c>
      <c r="D4975">
        <v>4973</v>
      </c>
      <c r="E4975" s="72">
        <f t="shared" si="155"/>
        <v>106980045.85185184</v>
      </c>
      <c r="F4975" s="71">
        <f t="shared" si="154"/>
        <v>69.575992359424973</v>
      </c>
      <c r="H4975" s="38">
        <v>106980045</v>
      </c>
    </row>
    <row r="4976" spans="2:8">
      <c r="B4976">
        <v>1537600</v>
      </c>
      <c r="D4976">
        <v>4974</v>
      </c>
      <c r="E4976" s="72">
        <f t="shared" si="155"/>
        <v>107023111.96296296</v>
      </c>
      <c r="F4976" s="71">
        <f t="shared" si="154"/>
        <v>69.604001016495161</v>
      </c>
      <c r="H4976" s="38">
        <v>107023111</v>
      </c>
    </row>
    <row r="4977" spans="2:8">
      <c r="B4977">
        <v>1537600</v>
      </c>
      <c r="D4977">
        <v>4975</v>
      </c>
      <c r="E4977" s="72">
        <f t="shared" si="155"/>
        <v>107066186.74074073</v>
      </c>
      <c r="F4977" s="71">
        <f t="shared" si="154"/>
        <v>69.63201531005511</v>
      </c>
      <c r="H4977" s="38">
        <v>107066186</v>
      </c>
    </row>
    <row r="4978" spans="2:8">
      <c r="B4978">
        <v>1537600</v>
      </c>
      <c r="D4978">
        <v>4976</v>
      </c>
      <c r="E4978" s="72">
        <f t="shared" si="155"/>
        <v>107109270.18518518</v>
      </c>
      <c r="F4978" s="71">
        <f t="shared" si="154"/>
        <v>69.660035240104818</v>
      </c>
      <c r="H4978" s="38">
        <v>107109270</v>
      </c>
    </row>
    <row r="4979" spans="2:8">
      <c r="B4979">
        <v>1537600</v>
      </c>
      <c r="D4979">
        <v>4977</v>
      </c>
      <c r="E4979" s="72">
        <f t="shared" si="155"/>
        <v>107152362.29629628</v>
      </c>
      <c r="F4979" s="71">
        <f t="shared" si="154"/>
        <v>69.688060806644302</v>
      </c>
      <c r="H4979" s="38">
        <v>107152362</v>
      </c>
    </row>
    <row r="4980" spans="2:8">
      <c r="B4980">
        <v>1537600</v>
      </c>
      <c r="D4980">
        <v>4978</v>
      </c>
      <c r="E4980" s="72">
        <f t="shared" si="155"/>
        <v>107195463.07407406</v>
      </c>
      <c r="F4980" s="71">
        <f t="shared" si="154"/>
        <v>69.716092009673559</v>
      </c>
      <c r="H4980" s="38">
        <v>107195463</v>
      </c>
    </row>
    <row r="4981" spans="2:8">
      <c r="B4981">
        <v>1537600</v>
      </c>
      <c r="D4981">
        <v>4979</v>
      </c>
      <c r="E4981" s="72">
        <f t="shared" si="155"/>
        <v>107238572.51851851</v>
      </c>
      <c r="F4981" s="71">
        <f t="shared" si="154"/>
        <v>69.744128849192577</v>
      </c>
      <c r="H4981" s="38">
        <v>107238572</v>
      </c>
    </row>
    <row r="4982" spans="2:8">
      <c r="B4982">
        <v>1537600</v>
      </c>
      <c r="D4982">
        <v>4980</v>
      </c>
      <c r="E4982" s="72">
        <f t="shared" si="155"/>
        <v>107281690.62962961</v>
      </c>
      <c r="F4982" s="71">
        <f t="shared" si="154"/>
        <v>69.772171325201356</v>
      </c>
      <c r="G4982" s="67"/>
      <c r="H4982" s="38">
        <v>107281690</v>
      </c>
    </row>
    <row r="4983" spans="2:8">
      <c r="B4983">
        <v>1537600</v>
      </c>
      <c r="D4983">
        <v>4981</v>
      </c>
      <c r="E4983" s="72">
        <f t="shared" si="155"/>
        <v>107324817.40740739</v>
      </c>
      <c r="F4983" s="71">
        <f t="shared" si="154"/>
        <v>69.800219437699909</v>
      </c>
      <c r="H4983" s="38">
        <v>107324817</v>
      </c>
    </row>
    <row r="4984" spans="2:8">
      <c r="B4984">
        <v>1537600</v>
      </c>
      <c r="D4984">
        <v>4982</v>
      </c>
      <c r="E4984" s="72">
        <f t="shared" si="155"/>
        <v>107367952.85185184</v>
      </c>
      <c r="F4984" s="71">
        <f t="shared" si="154"/>
        <v>69.828273186688236</v>
      </c>
      <c r="H4984" s="38">
        <v>107367952</v>
      </c>
    </row>
    <row r="4985" spans="2:8">
      <c r="B4985">
        <v>1537600</v>
      </c>
      <c r="D4985">
        <v>4983</v>
      </c>
      <c r="E4985" s="72">
        <f t="shared" si="155"/>
        <v>107411096.96296296</v>
      </c>
      <c r="F4985" s="71">
        <f t="shared" si="154"/>
        <v>69.856332572166338</v>
      </c>
      <c r="H4985" s="38">
        <v>107411096</v>
      </c>
    </row>
    <row r="4986" spans="2:8">
      <c r="B4986">
        <v>1537600</v>
      </c>
      <c r="D4986">
        <v>4984</v>
      </c>
      <c r="E4986" s="72">
        <f t="shared" si="155"/>
        <v>107454249.74074073</v>
      </c>
      <c r="F4986" s="71">
        <f t="shared" si="154"/>
        <v>69.884397594134185</v>
      </c>
      <c r="H4986" s="38">
        <v>107454249</v>
      </c>
    </row>
    <row r="4987" spans="2:8">
      <c r="B4987">
        <v>1537600</v>
      </c>
      <c r="D4987">
        <v>4985</v>
      </c>
      <c r="E4987" s="72">
        <f t="shared" si="155"/>
        <v>107497411.18518518</v>
      </c>
      <c r="F4987" s="71">
        <f t="shared" si="154"/>
        <v>69.912468252591822</v>
      </c>
      <c r="H4987" s="38">
        <v>107497411</v>
      </c>
    </row>
    <row r="4988" spans="2:8">
      <c r="B4988">
        <v>1537600</v>
      </c>
      <c r="D4988">
        <v>4986</v>
      </c>
      <c r="E4988" s="72">
        <f t="shared" si="155"/>
        <v>107540581.29629628</v>
      </c>
      <c r="F4988" s="71">
        <f t="shared" si="154"/>
        <v>69.940544547539204</v>
      </c>
      <c r="H4988" s="38">
        <v>107540581</v>
      </c>
    </row>
    <row r="4989" spans="2:8">
      <c r="B4989">
        <v>1537600</v>
      </c>
      <c r="D4989">
        <v>4987</v>
      </c>
      <c r="E4989" s="72">
        <f t="shared" si="155"/>
        <v>107583760.07407406</v>
      </c>
      <c r="F4989" s="71">
        <f t="shared" si="154"/>
        <v>69.968626478976361</v>
      </c>
      <c r="H4989" s="38">
        <v>107583760</v>
      </c>
    </row>
    <row r="4990" spans="2:8">
      <c r="B4990">
        <v>1537600</v>
      </c>
      <c r="D4990">
        <v>4988</v>
      </c>
      <c r="E4990" s="72">
        <f t="shared" si="155"/>
        <v>107626947.51851851</v>
      </c>
      <c r="F4990" s="71">
        <f t="shared" si="154"/>
        <v>69.996714046903293</v>
      </c>
      <c r="H4990" s="38">
        <v>107626947</v>
      </c>
    </row>
    <row r="4991" spans="2:8">
      <c r="B4991">
        <v>1537600</v>
      </c>
      <c r="D4991">
        <v>4989</v>
      </c>
      <c r="E4991" s="72">
        <f t="shared" si="155"/>
        <v>107670143.62962961</v>
      </c>
      <c r="F4991" s="71">
        <f t="shared" si="154"/>
        <v>70.024807251319984</v>
      </c>
      <c r="H4991" s="38">
        <v>107670143</v>
      </c>
    </row>
    <row r="4992" spans="2:8">
      <c r="B4992">
        <v>1537600</v>
      </c>
      <c r="D4992">
        <v>4990</v>
      </c>
      <c r="E4992" s="72">
        <f t="shared" si="155"/>
        <v>107713348.40740739</v>
      </c>
      <c r="F4992" s="71">
        <f t="shared" si="154"/>
        <v>70.052906092226451</v>
      </c>
      <c r="H4992" s="38">
        <v>107713348</v>
      </c>
    </row>
    <row r="4993" spans="2:8">
      <c r="B4993">
        <v>1537600</v>
      </c>
      <c r="D4993">
        <v>4991</v>
      </c>
      <c r="E4993" s="72">
        <f t="shared" si="155"/>
        <v>107756561.85185184</v>
      </c>
      <c r="F4993" s="71">
        <f t="shared" si="154"/>
        <v>70.081010569622677</v>
      </c>
      <c r="H4993" s="38">
        <v>107756561</v>
      </c>
    </row>
    <row r="4994" spans="2:8">
      <c r="B4994">
        <v>1537600</v>
      </c>
      <c r="D4994">
        <v>4992</v>
      </c>
      <c r="E4994" s="72">
        <f t="shared" si="155"/>
        <v>107799783.96296296</v>
      </c>
      <c r="F4994" s="71">
        <f t="shared" si="154"/>
        <v>70.109120683508692</v>
      </c>
      <c r="H4994" s="38">
        <v>107799783</v>
      </c>
    </row>
    <row r="4995" spans="2:8">
      <c r="B4995">
        <v>1537600</v>
      </c>
      <c r="D4995">
        <v>4993</v>
      </c>
      <c r="E4995" s="72">
        <f t="shared" si="155"/>
        <v>107843014.74074073</v>
      </c>
      <c r="F4995" s="71">
        <f t="shared" ref="F4995:F5058" si="156">E4995/B4994</f>
        <v>70.137236433884453</v>
      </c>
      <c r="H4995" s="38">
        <v>107843014</v>
      </c>
    </row>
    <row r="4996" spans="2:8">
      <c r="B4996">
        <v>1537600</v>
      </c>
      <c r="D4996">
        <v>4994</v>
      </c>
      <c r="E4996" s="72">
        <f t="shared" ref="E4996:E5059" si="157">40+(D4995*D4995)+(E4995/1.3)</f>
        <v>107886254.18518518</v>
      </c>
      <c r="F4996" s="71">
        <f t="shared" si="156"/>
        <v>70.165357820749989</v>
      </c>
      <c r="H4996" s="38">
        <v>107886254</v>
      </c>
    </row>
    <row r="4997" spans="2:8">
      <c r="B4997">
        <v>1537600</v>
      </c>
      <c r="D4997">
        <v>4995</v>
      </c>
      <c r="E4997" s="72">
        <f t="shared" si="157"/>
        <v>107929502.29629628</v>
      </c>
      <c r="F4997" s="71">
        <f t="shared" si="156"/>
        <v>70.193484844105285</v>
      </c>
      <c r="H4997" s="38">
        <v>107929502</v>
      </c>
    </row>
    <row r="4998" spans="2:8">
      <c r="B4998">
        <v>1537600</v>
      </c>
      <c r="D4998">
        <v>4996</v>
      </c>
      <c r="E4998" s="72">
        <f t="shared" si="157"/>
        <v>107972759.07407406</v>
      </c>
      <c r="F4998" s="71">
        <f t="shared" si="156"/>
        <v>70.221617503950355</v>
      </c>
      <c r="H4998" s="38">
        <v>107972759</v>
      </c>
    </row>
    <row r="4999" spans="2:8">
      <c r="B4999">
        <v>1537600</v>
      </c>
      <c r="D4999">
        <v>4997</v>
      </c>
      <c r="E4999" s="72">
        <f t="shared" si="157"/>
        <v>108016024.51851851</v>
      </c>
      <c r="F4999" s="71">
        <f t="shared" si="156"/>
        <v>70.249755800285186</v>
      </c>
      <c r="H4999" s="38">
        <v>108016024</v>
      </c>
    </row>
    <row r="5000" spans="2:8">
      <c r="B5000">
        <v>1537600</v>
      </c>
      <c r="D5000">
        <v>4998</v>
      </c>
      <c r="E5000" s="72">
        <f t="shared" si="157"/>
        <v>108059298.62962961</v>
      </c>
      <c r="F5000" s="71">
        <f t="shared" si="156"/>
        <v>70.277899733109791</v>
      </c>
      <c r="H5000" s="38">
        <v>108059298</v>
      </c>
    </row>
    <row r="5001" spans="2:8">
      <c r="B5001">
        <v>1537600</v>
      </c>
      <c r="D5001">
        <v>4999</v>
      </c>
      <c r="E5001" s="72">
        <f t="shared" si="157"/>
        <v>108102581.40740739</v>
      </c>
      <c r="F5001" s="71">
        <f t="shared" si="156"/>
        <v>70.306049302424157</v>
      </c>
      <c r="H5001" s="38">
        <v>108102581</v>
      </c>
    </row>
    <row r="5002" spans="2:8">
      <c r="B5002">
        <v>1537600</v>
      </c>
      <c r="D5002">
        <v>5000</v>
      </c>
      <c r="E5002" s="72">
        <f t="shared" si="157"/>
        <v>108145872.85185184</v>
      </c>
      <c r="F5002" s="71">
        <f t="shared" si="156"/>
        <v>70.334204508228297</v>
      </c>
      <c r="H5002" s="38">
        <v>108145872</v>
      </c>
    </row>
    <row r="5003" spans="2:8">
      <c r="B5003">
        <v>1537600</v>
      </c>
      <c r="D5003">
        <v>5001</v>
      </c>
      <c r="E5003" s="72">
        <f t="shared" si="157"/>
        <v>108189172.96296296</v>
      </c>
      <c r="F5003" s="71">
        <f t="shared" si="156"/>
        <v>70.362365350522211</v>
      </c>
      <c r="H5003" s="38">
        <v>108189172</v>
      </c>
    </row>
    <row r="5004" spans="2:8">
      <c r="B5004">
        <v>1537600</v>
      </c>
      <c r="D5004">
        <v>5002</v>
      </c>
      <c r="E5004" s="72">
        <f t="shared" si="157"/>
        <v>108232481.74074073</v>
      </c>
      <c r="F5004" s="71">
        <f t="shared" si="156"/>
        <v>70.390531829305885</v>
      </c>
      <c r="H5004" s="38">
        <v>108232481</v>
      </c>
    </row>
    <row r="5005" spans="2:8">
      <c r="B5005">
        <v>1537600</v>
      </c>
      <c r="D5005">
        <v>5003</v>
      </c>
      <c r="E5005" s="72">
        <f t="shared" si="157"/>
        <v>108275799.18518518</v>
      </c>
      <c r="F5005" s="71">
        <f t="shared" si="156"/>
        <v>70.418703944579335</v>
      </c>
      <c r="H5005" s="38">
        <v>108275799</v>
      </c>
    </row>
    <row r="5006" spans="2:8">
      <c r="B5006">
        <v>1537600</v>
      </c>
      <c r="D5006">
        <v>5004</v>
      </c>
      <c r="E5006" s="72">
        <f t="shared" si="157"/>
        <v>108319125.29629628</v>
      </c>
      <c r="F5006" s="71">
        <f t="shared" si="156"/>
        <v>70.44688169634253</v>
      </c>
      <c r="H5006" s="38">
        <v>108319125</v>
      </c>
    </row>
    <row r="5007" spans="2:8">
      <c r="B5007">
        <v>1537600</v>
      </c>
      <c r="D5007">
        <v>5005</v>
      </c>
      <c r="E5007" s="72">
        <f t="shared" si="157"/>
        <v>108362460.07407406</v>
      </c>
      <c r="F5007" s="71">
        <f t="shared" si="156"/>
        <v>70.475065084595514</v>
      </c>
      <c r="H5007" s="38">
        <v>108362460</v>
      </c>
    </row>
    <row r="5008" spans="2:8">
      <c r="B5008">
        <v>1537600</v>
      </c>
      <c r="D5008">
        <v>5006</v>
      </c>
      <c r="E5008" s="72">
        <f t="shared" si="157"/>
        <v>108405803.51851851</v>
      </c>
      <c r="F5008" s="71">
        <f t="shared" si="156"/>
        <v>70.503254109338258</v>
      </c>
      <c r="H5008" s="38">
        <v>108405803</v>
      </c>
    </row>
    <row r="5009" spans="2:8">
      <c r="B5009">
        <v>1537600</v>
      </c>
      <c r="D5009">
        <v>5007</v>
      </c>
      <c r="E5009" s="72">
        <f t="shared" si="157"/>
        <v>108449155.62962961</v>
      </c>
      <c r="F5009" s="71">
        <f t="shared" si="156"/>
        <v>70.531448770570762</v>
      </c>
      <c r="H5009" s="38">
        <v>108449155</v>
      </c>
    </row>
    <row r="5010" spans="2:8">
      <c r="B5010">
        <v>1537600</v>
      </c>
      <c r="D5010">
        <v>5008</v>
      </c>
      <c r="E5010" s="72">
        <f t="shared" si="157"/>
        <v>108492516.40740739</v>
      </c>
      <c r="F5010" s="71">
        <f t="shared" si="156"/>
        <v>70.559649068293041</v>
      </c>
      <c r="H5010" s="38">
        <v>108492516</v>
      </c>
    </row>
    <row r="5011" spans="2:8">
      <c r="B5011">
        <v>1537600</v>
      </c>
      <c r="D5011">
        <v>5009</v>
      </c>
      <c r="E5011" s="72">
        <f t="shared" si="157"/>
        <v>108535885.85185184</v>
      </c>
      <c r="F5011" s="71">
        <f t="shared" si="156"/>
        <v>70.587855002505094</v>
      </c>
      <c r="H5011" s="38">
        <v>108535885</v>
      </c>
    </row>
    <row r="5012" spans="2:8">
      <c r="B5012">
        <v>1537600</v>
      </c>
      <c r="D5012">
        <v>5010</v>
      </c>
      <c r="E5012" s="72">
        <f t="shared" si="157"/>
        <v>108579263.96296296</v>
      </c>
      <c r="F5012" s="71">
        <f t="shared" si="156"/>
        <v>70.616066573206922</v>
      </c>
      <c r="H5012" s="38">
        <v>108579263</v>
      </c>
    </row>
    <row r="5013" spans="2:8">
      <c r="B5013">
        <v>1537600</v>
      </c>
      <c r="D5013">
        <v>5011</v>
      </c>
      <c r="E5013" s="72">
        <f t="shared" si="157"/>
        <v>108622650.74074073</v>
      </c>
      <c r="F5013" s="71">
        <f t="shared" si="156"/>
        <v>70.644283780398496</v>
      </c>
      <c r="H5013" s="38">
        <v>108622650</v>
      </c>
    </row>
    <row r="5014" spans="2:8">
      <c r="B5014">
        <v>1537600</v>
      </c>
      <c r="D5014">
        <v>5012</v>
      </c>
      <c r="E5014" s="72">
        <f t="shared" si="157"/>
        <v>108666046.18518518</v>
      </c>
      <c r="F5014" s="71">
        <f t="shared" si="156"/>
        <v>70.672506624079844</v>
      </c>
      <c r="H5014" s="38">
        <v>108666046</v>
      </c>
    </row>
    <row r="5015" spans="2:8">
      <c r="B5015">
        <v>1537600</v>
      </c>
      <c r="D5015">
        <v>5013</v>
      </c>
      <c r="E5015" s="72">
        <f t="shared" si="157"/>
        <v>108709450.29629628</v>
      </c>
      <c r="F5015" s="71">
        <f t="shared" si="156"/>
        <v>70.700735104250967</v>
      </c>
      <c r="H5015" s="38">
        <v>108709450</v>
      </c>
    </row>
    <row r="5016" spans="2:8">
      <c r="B5016">
        <v>1537600</v>
      </c>
      <c r="D5016">
        <v>5014</v>
      </c>
      <c r="E5016" s="72">
        <f t="shared" si="157"/>
        <v>108752863.07407406</v>
      </c>
      <c r="F5016" s="71">
        <f t="shared" si="156"/>
        <v>70.72896922091185</v>
      </c>
      <c r="H5016" s="38">
        <v>108752863</v>
      </c>
    </row>
    <row r="5017" spans="2:8">
      <c r="B5017">
        <v>1537600</v>
      </c>
      <c r="D5017">
        <v>5015</v>
      </c>
      <c r="E5017" s="72">
        <f t="shared" si="157"/>
        <v>108796284.51851851</v>
      </c>
      <c r="F5017" s="71">
        <f t="shared" si="156"/>
        <v>70.757208974062507</v>
      </c>
      <c r="H5017" s="38">
        <v>108796284</v>
      </c>
    </row>
    <row r="5018" spans="2:8">
      <c r="B5018">
        <v>1537600</v>
      </c>
      <c r="D5018">
        <v>5016</v>
      </c>
      <c r="E5018" s="72">
        <f t="shared" si="157"/>
        <v>108839714.62962961</v>
      </c>
      <c r="F5018" s="71">
        <f t="shared" si="156"/>
        <v>70.785454363702925</v>
      </c>
      <c r="H5018" s="38">
        <v>108839714</v>
      </c>
    </row>
    <row r="5019" spans="2:8">
      <c r="B5019">
        <v>1537600</v>
      </c>
      <c r="D5019">
        <v>5017</v>
      </c>
      <c r="E5019" s="72">
        <f t="shared" si="157"/>
        <v>108883153.40740739</v>
      </c>
      <c r="F5019" s="71">
        <f t="shared" si="156"/>
        <v>70.813705389833103</v>
      </c>
      <c r="H5019" s="38">
        <v>108883153</v>
      </c>
    </row>
    <row r="5020" spans="2:8">
      <c r="B5020">
        <v>1537600</v>
      </c>
      <c r="D5020">
        <v>5018</v>
      </c>
      <c r="E5020" s="72">
        <f t="shared" si="157"/>
        <v>108926600.85185184</v>
      </c>
      <c r="F5020" s="71">
        <f t="shared" si="156"/>
        <v>70.84196205245307</v>
      </c>
      <c r="H5020" s="38">
        <v>108926600</v>
      </c>
    </row>
    <row r="5021" spans="2:8">
      <c r="B5021">
        <v>1537600</v>
      </c>
      <c r="D5021">
        <v>5019</v>
      </c>
      <c r="E5021" s="72">
        <f t="shared" si="157"/>
        <v>108970056.96296296</v>
      </c>
      <c r="F5021" s="71">
        <f t="shared" si="156"/>
        <v>70.870224351562797</v>
      </c>
      <c r="H5021" s="38">
        <v>108970056</v>
      </c>
    </row>
    <row r="5022" spans="2:8">
      <c r="B5022">
        <v>1537600</v>
      </c>
      <c r="D5022">
        <v>5020</v>
      </c>
      <c r="E5022" s="72">
        <f t="shared" si="157"/>
        <v>109013521.74074073</v>
      </c>
      <c r="F5022" s="71">
        <f t="shared" si="156"/>
        <v>70.898492287162284</v>
      </c>
      <c r="G5022" s="67"/>
      <c r="H5022" s="38">
        <v>109013521</v>
      </c>
    </row>
    <row r="5023" spans="2:8">
      <c r="B5023">
        <v>1537600</v>
      </c>
      <c r="D5023">
        <v>5021</v>
      </c>
      <c r="E5023" s="72">
        <f t="shared" si="157"/>
        <v>109056995.18518518</v>
      </c>
      <c r="F5023" s="71">
        <f t="shared" si="156"/>
        <v>70.926765859251546</v>
      </c>
      <c r="H5023" s="38">
        <v>109056995</v>
      </c>
    </row>
    <row r="5024" spans="2:8">
      <c r="B5024">
        <v>1537600</v>
      </c>
      <c r="D5024">
        <v>5022</v>
      </c>
      <c r="E5024" s="72">
        <f t="shared" si="157"/>
        <v>109100477.29629628</v>
      </c>
      <c r="F5024" s="71">
        <f t="shared" si="156"/>
        <v>70.955045067830568</v>
      </c>
      <c r="H5024" s="38">
        <v>109100477</v>
      </c>
    </row>
    <row r="5025" spans="2:8">
      <c r="B5025">
        <v>1537600</v>
      </c>
      <c r="D5025">
        <v>5023</v>
      </c>
      <c r="E5025" s="72">
        <f t="shared" si="157"/>
        <v>109143968.07407406</v>
      </c>
      <c r="F5025" s="71">
        <f t="shared" si="156"/>
        <v>70.983329912899364</v>
      </c>
      <c r="H5025" s="38">
        <v>109143968</v>
      </c>
    </row>
    <row r="5026" spans="2:8">
      <c r="B5026">
        <v>1537600</v>
      </c>
      <c r="D5026">
        <v>5024</v>
      </c>
      <c r="E5026" s="72">
        <f t="shared" si="157"/>
        <v>109187467.51851851</v>
      </c>
      <c r="F5026" s="71">
        <f t="shared" si="156"/>
        <v>71.011620394457921</v>
      </c>
      <c r="H5026" s="38">
        <v>109187467</v>
      </c>
    </row>
    <row r="5027" spans="2:8">
      <c r="B5027">
        <v>1537600</v>
      </c>
      <c r="D5027">
        <v>5025</v>
      </c>
      <c r="E5027" s="72">
        <f t="shared" si="157"/>
        <v>109230975.62962961</v>
      </c>
      <c r="F5027" s="71">
        <f t="shared" si="156"/>
        <v>71.039916512506252</v>
      </c>
      <c r="H5027" s="38">
        <v>109230975</v>
      </c>
    </row>
    <row r="5028" spans="2:8">
      <c r="B5028">
        <v>1537600</v>
      </c>
      <c r="D5028">
        <v>5026</v>
      </c>
      <c r="E5028" s="72">
        <f t="shared" si="157"/>
        <v>109274492.40740739</v>
      </c>
      <c r="F5028" s="71">
        <f t="shared" si="156"/>
        <v>71.068218267044344</v>
      </c>
      <c r="H5028" s="38">
        <v>109274492</v>
      </c>
    </row>
    <row r="5029" spans="2:8">
      <c r="B5029">
        <v>1537600</v>
      </c>
      <c r="D5029">
        <v>5027</v>
      </c>
      <c r="E5029" s="72">
        <f t="shared" si="157"/>
        <v>109318017.85185184</v>
      </c>
      <c r="F5029" s="71">
        <f t="shared" si="156"/>
        <v>71.09652565807221</v>
      </c>
      <c r="H5029" s="38">
        <v>109318017</v>
      </c>
    </row>
    <row r="5030" spans="2:8">
      <c r="B5030">
        <v>1537600</v>
      </c>
      <c r="D5030">
        <v>5028</v>
      </c>
      <c r="E5030" s="72">
        <f t="shared" si="157"/>
        <v>109361551.96296294</v>
      </c>
      <c r="F5030" s="71">
        <f t="shared" si="156"/>
        <v>71.124838685589836</v>
      </c>
      <c r="H5030" s="38">
        <v>109361551</v>
      </c>
    </row>
    <row r="5031" spans="2:8">
      <c r="B5031">
        <v>1537600</v>
      </c>
      <c r="D5031">
        <v>5029</v>
      </c>
      <c r="E5031" s="72">
        <f t="shared" si="157"/>
        <v>109405094.74074072</v>
      </c>
      <c r="F5031" s="71">
        <f t="shared" si="156"/>
        <v>71.153157349597237</v>
      </c>
      <c r="H5031" s="38">
        <v>109405094</v>
      </c>
    </row>
    <row r="5032" spans="2:8">
      <c r="B5032">
        <v>1537600</v>
      </c>
      <c r="D5032">
        <v>5030</v>
      </c>
      <c r="E5032" s="72">
        <f t="shared" si="157"/>
        <v>109448646.18518516</v>
      </c>
      <c r="F5032" s="71">
        <f t="shared" si="156"/>
        <v>71.181481650094412</v>
      </c>
      <c r="H5032" s="38">
        <v>109448646</v>
      </c>
    </row>
    <row r="5033" spans="2:8">
      <c r="B5033">
        <v>1537600</v>
      </c>
      <c r="D5033">
        <v>5031</v>
      </c>
      <c r="E5033" s="72">
        <f t="shared" si="157"/>
        <v>109492206.29629628</v>
      </c>
      <c r="F5033" s="71">
        <f t="shared" si="156"/>
        <v>71.209811587081347</v>
      </c>
      <c r="H5033" s="38">
        <v>109492206</v>
      </c>
    </row>
    <row r="5034" spans="2:8">
      <c r="B5034">
        <v>1537600</v>
      </c>
      <c r="D5034">
        <v>5032</v>
      </c>
      <c r="E5034" s="72">
        <f t="shared" si="157"/>
        <v>109535775.07407406</v>
      </c>
      <c r="F5034" s="71">
        <f t="shared" si="156"/>
        <v>71.238147160558057</v>
      </c>
      <c r="H5034" s="38">
        <v>109535775</v>
      </c>
    </row>
    <row r="5035" spans="2:8">
      <c r="B5035">
        <v>1537600</v>
      </c>
      <c r="D5035">
        <v>5033</v>
      </c>
      <c r="E5035" s="72">
        <f t="shared" si="157"/>
        <v>109579352.51851851</v>
      </c>
      <c r="F5035" s="71">
        <f t="shared" si="156"/>
        <v>71.266488370524527</v>
      </c>
      <c r="H5035" s="38">
        <v>109579352</v>
      </c>
    </row>
    <row r="5036" spans="2:8">
      <c r="B5036">
        <v>1537600</v>
      </c>
      <c r="D5036">
        <v>5034</v>
      </c>
      <c r="E5036" s="72">
        <f t="shared" si="157"/>
        <v>109622938.62962961</v>
      </c>
      <c r="F5036" s="71">
        <f t="shared" si="156"/>
        <v>71.294835216980758</v>
      </c>
      <c r="H5036" s="38">
        <v>109622938</v>
      </c>
    </row>
    <row r="5037" spans="2:8">
      <c r="B5037">
        <v>1537600</v>
      </c>
      <c r="D5037">
        <v>5035</v>
      </c>
      <c r="E5037" s="72">
        <f t="shared" si="157"/>
        <v>109666533.40740739</v>
      </c>
      <c r="F5037" s="71">
        <f t="shared" si="156"/>
        <v>71.323187699926763</v>
      </c>
      <c r="H5037" s="38">
        <v>109666533</v>
      </c>
    </row>
    <row r="5038" spans="2:8">
      <c r="B5038">
        <v>1537600</v>
      </c>
      <c r="D5038">
        <v>5036</v>
      </c>
      <c r="E5038" s="72">
        <f t="shared" si="157"/>
        <v>109710136.85185184</v>
      </c>
      <c r="F5038" s="71">
        <f t="shared" si="156"/>
        <v>71.351545819362542</v>
      </c>
      <c r="H5038" s="38">
        <v>109710136</v>
      </c>
    </row>
    <row r="5039" spans="2:8">
      <c r="B5039">
        <v>1537600</v>
      </c>
      <c r="D5039">
        <v>5037</v>
      </c>
      <c r="E5039" s="72">
        <f t="shared" si="157"/>
        <v>109753748.96296294</v>
      </c>
      <c r="F5039" s="71">
        <f t="shared" si="156"/>
        <v>71.379909575288067</v>
      </c>
      <c r="H5039" s="38">
        <v>109753748</v>
      </c>
    </row>
    <row r="5040" spans="2:8">
      <c r="B5040">
        <v>1537600</v>
      </c>
      <c r="D5040">
        <v>5038</v>
      </c>
      <c r="E5040" s="72">
        <f t="shared" si="157"/>
        <v>109797369.74074072</v>
      </c>
      <c r="F5040" s="71">
        <f t="shared" si="156"/>
        <v>71.408278967703382</v>
      </c>
      <c r="H5040" s="38">
        <v>109797369</v>
      </c>
    </row>
    <row r="5041" spans="2:8">
      <c r="B5041">
        <v>1537600</v>
      </c>
      <c r="D5041">
        <v>5039</v>
      </c>
      <c r="E5041" s="72">
        <f t="shared" si="157"/>
        <v>109840999.18518516</v>
      </c>
      <c r="F5041" s="71">
        <f t="shared" si="156"/>
        <v>71.436653996608456</v>
      </c>
      <c r="H5041" s="38">
        <v>109840999</v>
      </c>
    </row>
    <row r="5042" spans="2:8">
      <c r="B5042">
        <v>1537600</v>
      </c>
      <c r="D5042">
        <v>5040</v>
      </c>
      <c r="E5042" s="72">
        <f t="shared" si="157"/>
        <v>109884637.29629628</v>
      </c>
      <c r="F5042" s="71">
        <f t="shared" si="156"/>
        <v>71.465034662003305</v>
      </c>
      <c r="H5042" s="38">
        <v>109884637</v>
      </c>
    </row>
    <row r="5043" spans="2:8">
      <c r="B5043">
        <v>1537600</v>
      </c>
      <c r="D5043">
        <v>5041</v>
      </c>
      <c r="E5043" s="72">
        <f t="shared" si="157"/>
        <v>109928284.07407406</v>
      </c>
      <c r="F5043" s="71">
        <f t="shared" si="156"/>
        <v>71.493420963887914</v>
      </c>
      <c r="H5043" s="38">
        <v>109928284</v>
      </c>
    </row>
    <row r="5044" spans="2:8">
      <c r="B5044">
        <v>1537600</v>
      </c>
      <c r="D5044">
        <v>5042</v>
      </c>
      <c r="E5044" s="72">
        <f t="shared" si="157"/>
        <v>109971939.51851851</v>
      </c>
      <c r="F5044" s="71">
        <f t="shared" si="156"/>
        <v>71.521812902262297</v>
      </c>
      <c r="H5044" s="38">
        <v>109971939</v>
      </c>
    </row>
    <row r="5045" spans="2:8">
      <c r="B5045">
        <v>1537600</v>
      </c>
      <c r="D5045">
        <v>5043</v>
      </c>
      <c r="E5045" s="72">
        <f t="shared" si="157"/>
        <v>110015603.62962961</v>
      </c>
      <c r="F5045" s="71">
        <f t="shared" si="156"/>
        <v>71.550210477126441</v>
      </c>
      <c r="H5045" s="38">
        <v>110015603</v>
      </c>
    </row>
    <row r="5046" spans="2:8">
      <c r="B5046">
        <v>1537600</v>
      </c>
      <c r="D5046">
        <v>5044</v>
      </c>
      <c r="E5046" s="72">
        <f t="shared" si="157"/>
        <v>110059276.40740739</v>
      </c>
      <c r="F5046" s="71">
        <f t="shared" si="156"/>
        <v>71.578613688480345</v>
      </c>
      <c r="H5046" s="38">
        <v>110059276</v>
      </c>
    </row>
    <row r="5047" spans="2:8">
      <c r="B5047">
        <v>1537600</v>
      </c>
      <c r="D5047">
        <v>5045</v>
      </c>
      <c r="E5047" s="72">
        <f t="shared" si="157"/>
        <v>110102957.85185184</v>
      </c>
      <c r="F5047" s="71">
        <f t="shared" si="156"/>
        <v>71.607022536324038</v>
      </c>
      <c r="H5047" s="38">
        <v>110102957</v>
      </c>
    </row>
    <row r="5048" spans="2:8">
      <c r="B5048">
        <v>1537600</v>
      </c>
      <c r="D5048">
        <v>5046</v>
      </c>
      <c r="E5048" s="72">
        <f t="shared" si="157"/>
        <v>110146647.96296294</v>
      </c>
      <c r="F5048" s="71">
        <f t="shared" si="156"/>
        <v>71.635437020657477</v>
      </c>
      <c r="H5048" s="38">
        <v>110146647</v>
      </c>
    </row>
    <row r="5049" spans="2:8">
      <c r="B5049">
        <v>1537600</v>
      </c>
      <c r="D5049">
        <v>5047</v>
      </c>
      <c r="E5049" s="72">
        <f t="shared" si="157"/>
        <v>110190346.74074072</v>
      </c>
      <c r="F5049" s="71">
        <f t="shared" si="156"/>
        <v>71.66385714148069</v>
      </c>
      <c r="H5049" s="38">
        <v>110190346</v>
      </c>
    </row>
    <row r="5050" spans="2:8">
      <c r="B5050">
        <v>1537600</v>
      </c>
      <c r="D5050">
        <v>5048</v>
      </c>
      <c r="E5050" s="72">
        <f t="shared" si="157"/>
        <v>110234054.18518516</v>
      </c>
      <c r="F5050" s="71">
        <f t="shared" si="156"/>
        <v>71.692282898793678</v>
      </c>
      <c r="H5050" s="38">
        <v>110234054</v>
      </c>
    </row>
    <row r="5051" spans="2:8">
      <c r="B5051">
        <v>1537600</v>
      </c>
      <c r="D5051">
        <v>5049</v>
      </c>
      <c r="E5051" s="72">
        <f t="shared" si="157"/>
        <v>110277770.29629628</v>
      </c>
      <c r="F5051" s="71">
        <f t="shared" si="156"/>
        <v>71.72071429259644</v>
      </c>
      <c r="H5051" s="38">
        <v>110277770</v>
      </c>
    </row>
    <row r="5052" spans="2:8">
      <c r="B5052">
        <v>1537600</v>
      </c>
      <c r="D5052">
        <v>5050</v>
      </c>
      <c r="E5052" s="72">
        <f t="shared" si="157"/>
        <v>110321495.07407406</v>
      </c>
      <c r="F5052" s="71">
        <f t="shared" si="156"/>
        <v>71.749151322888963</v>
      </c>
      <c r="H5052" s="38">
        <v>110321495</v>
      </c>
    </row>
    <row r="5053" spans="2:8">
      <c r="B5053">
        <v>1537600</v>
      </c>
      <c r="D5053">
        <v>5051</v>
      </c>
      <c r="E5053" s="72">
        <f t="shared" si="157"/>
        <v>110365228.51851851</v>
      </c>
      <c r="F5053" s="71">
        <f t="shared" si="156"/>
        <v>71.777593989671246</v>
      </c>
      <c r="H5053" s="38">
        <v>110365228</v>
      </c>
    </row>
    <row r="5054" spans="2:8">
      <c r="B5054">
        <v>1537600</v>
      </c>
      <c r="D5054">
        <v>5052</v>
      </c>
      <c r="E5054" s="72">
        <f t="shared" si="157"/>
        <v>110408970.62962961</v>
      </c>
      <c r="F5054" s="71">
        <f t="shared" si="156"/>
        <v>71.806042292943303</v>
      </c>
      <c r="H5054" s="38">
        <v>110408970</v>
      </c>
    </row>
    <row r="5055" spans="2:8">
      <c r="B5055">
        <v>1537600</v>
      </c>
      <c r="D5055">
        <v>5053</v>
      </c>
      <c r="E5055" s="72">
        <f t="shared" si="157"/>
        <v>110452721.40740739</v>
      </c>
      <c r="F5055" s="71">
        <f t="shared" si="156"/>
        <v>71.834496232705121</v>
      </c>
      <c r="H5055" s="38">
        <v>110452721</v>
      </c>
    </row>
    <row r="5056" spans="2:8">
      <c r="B5056">
        <v>1537600</v>
      </c>
      <c r="D5056">
        <v>5054</v>
      </c>
      <c r="E5056" s="72">
        <f t="shared" si="157"/>
        <v>110496480.85185184</v>
      </c>
      <c r="F5056" s="71">
        <f t="shared" si="156"/>
        <v>71.862955808956713</v>
      </c>
      <c r="H5056" s="38">
        <v>110496480</v>
      </c>
    </row>
    <row r="5057" spans="2:8">
      <c r="B5057">
        <v>1537600</v>
      </c>
      <c r="D5057">
        <v>5055</v>
      </c>
      <c r="E5057" s="72">
        <f t="shared" si="157"/>
        <v>110540248.96296294</v>
      </c>
      <c r="F5057" s="71">
        <f t="shared" si="156"/>
        <v>71.891421021698065</v>
      </c>
      <c r="H5057" s="38">
        <v>110540248</v>
      </c>
    </row>
    <row r="5058" spans="2:8">
      <c r="B5058">
        <v>1537600</v>
      </c>
      <c r="D5058">
        <v>5056</v>
      </c>
      <c r="E5058" s="72">
        <f t="shared" si="157"/>
        <v>110584025.74074072</v>
      </c>
      <c r="F5058" s="71">
        <f t="shared" si="156"/>
        <v>71.919891870929192</v>
      </c>
      <c r="H5058" s="38">
        <v>110584025</v>
      </c>
    </row>
    <row r="5059" spans="2:8">
      <c r="B5059">
        <v>1537600</v>
      </c>
      <c r="D5059">
        <v>5057</v>
      </c>
      <c r="E5059" s="72">
        <f t="shared" si="157"/>
        <v>110627811.18518516</v>
      </c>
      <c r="F5059" s="71">
        <f t="shared" ref="F5059:F5122" si="158">E5059/B5058</f>
        <v>71.948368356650079</v>
      </c>
      <c r="H5059" s="38">
        <v>110627811</v>
      </c>
    </row>
    <row r="5060" spans="2:8">
      <c r="B5060">
        <v>1537600</v>
      </c>
      <c r="D5060">
        <v>5058</v>
      </c>
      <c r="E5060" s="72">
        <f t="shared" ref="E5060:E5123" si="159">40+(D5059*D5059)+(E5059/1.3)</f>
        <v>110671605.29629628</v>
      </c>
      <c r="F5060" s="71">
        <f t="shared" si="158"/>
        <v>71.97685047886074</v>
      </c>
      <c r="H5060" s="38">
        <v>110671605</v>
      </c>
    </row>
    <row r="5061" spans="2:8">
      <c r="B5061">
        <v>1537600</v>
      </c>
      <c r="D5061">
        <v>5059</v>
      </c>
      <c r="E5061" s="72">
        <f t="shared" si="159"/>
        <v>110715408.07407406</v>
      </c>
      <c r="F5061" s="71">
        <f t="shared" si="158"/>
        <v>72.005338237561176</v>
      </c>
      <c r="H5061" s="38">
        <v>110715408</v>
      </c>
    </row>
    <row r="5062" spans="2:8">
      <c r="B5062">
        <v>1537600</v>
      </c>
      <c r="D5062">
        <v>5060</v>
      </c>
      <c r="E5062" s="72">
        <f t="shared" si="159"/>
        <v>110759219.51851851</v>
      </c>
      <c r="F5062" s="71">
        <f t="shared" si="158"/>
        <v>72.033831632751372</v>
      </c>
      <c r="G5062" s="67"/>
      <c r="H5062" s="38">
        <v>110759219</v>
      </c>
    </row>
    <row r="5063" spans="2:8">
      <c r="B5063">
        <v>1537600</v>
      </c>
      <c r="D5063">
        <v>5061</v>
      </c>
      <c r="E5063" s="72">
        <f t="shared" si="159"/>
        <v>110803039.62962961</v>
      </c>
      <c r="F5063" s="71">
        <f t="shared" si="158"/>
        <v>72.062330664431329</v>
      </c>
      <c r="H5063" s="38">
        <v>110803039</v>
      </c>
    </row>
    <row r="5064" spans="2:8">
      <c r="B5064">
        <v>1537600</v>
      </c>
      <c r="D5064">
        <v>5062</v>
      </c>
      <c r="E5064" s="72">
        <f t="shared" si="159"/>
        <v>110846868.40740739</v>
      </c>
      <c r="F5064" s="71">
        <f t="shared" si="158"/>
        <v>72.09083533260106</v>
      </c>
      <c r="H5064" s="38">
        <v>110846868</v>
      </c>
    </row>
    <row r="5065" spans="2:8">
      <c r="B5065">
        <v>1537600</v>
      </c>
      <c r="D5065">
        <v>5063</v>
      </c>
      <c r="E5065" s="72">
        <f t="shared" si="159"/>
        <v>110890705.85185184</v>
      </c>
      <c r="F5065" s="71">
        <f t="shared" si="158"/>
        <v>72.119345637260565</v>
      </c>
      <c r="H5065" s="38">
        <v>110890705</v>
      </c>
    </row>
    <row r="5066" spans="2:8">
      <c r="B5066">
        <v>1537600</v>
      </c>
      <c r="D5066">
        <v>5064</v>
      </c>
      <c r="E5066" s="72">
        <f t="shared" si="159"/>
        <v>110934551.96296294</v>
      </c>
      <c r="F5066" s="71">
        <f t="shared" si="158"/>
        <v>72.147861578409817</v>
      </c>
      <c r="H5066" s="38">
        <v>110934551</v>
      </c>
    </row>
    <row r="5067" spans="2:8">
      <c r="B5067">
        <v>1537600</v>
      </c>
      <c r="D5067">
        <v>5065</v>
      </c>
      <c r="E5067" s="72">
        <f t="shared" si="159"/>
        <v>110978406.74074072</v>
      </c>
      <c r="F5067" s="71">
        <f t="shared" si="158"/>
        <v>72.176383156048857</v>
      </c>
      <c r="H5067" s="38">
        <v>110978406</v>
      </c>
    </row>
    <row r="5068" spans="2:8">
      <c r="B5068">
        <v>1537600</v>
      </c>
      <c r="D5068">
        <v>5066</v>
      </c>
      <c r="E5068" s="72">
        <f t="shared" si="159"/>
        <v>111022270.18518516</v>
      </c>
      <c r="F5068" s="71">
        <f t="shared" si="158"/>
        <v>72.204910370177657</v>
      </c>
      <c r="H5068" s="38">
        <v>111022270</v>
      </c>
    </row>
    <row r="5069" spans="2:8">
      <c r="B5069">
        <v>1537600</v>
      </c>
      <c r="D5069">
        <v>5067</v>
      </c>
      <c r="E5069" s="72">
        <f t="shared" si="159"/>
        <v>111066142.29629628</v>
      </c>
      <c r="F5069" s="71">
        <f t="shared" si="158"/>
        <v>72.233443220796232</v>
      </c>
      <c r="H5069" s="38">
        <v>111066142</v>
      </c>
    </row>
    <row r="5070" spans="2:8">
      <c r="B5070">
        <v>1537600</v>
      </c>
      <c r="D5070">
        <v>5068</v>
      </c>
      <c r="E5070" s="72">
        <f t="shared" si="159"/>
        <v>111110023.07407406</v>
      </c>
      <c r="F5070" s="71">
        <f t="shared" si="158"/>
        <v>72.261981707904567</v>
      </c>
      <c r="H5070" s="38">
        <v>111110023</v>
      </c>
    </row>
    <row r="5071" spans="2:8">
      <c r="B5071">
        <v>1537600</v>
      </c>
      <c r="D5071">
        <v>5069</v>
      </c>
      <c r="E5071" s="72">
        <f t="shared" si="159"/>
        <v>111153912.51851851</v>
      </c>
      <c r="F5071" s="71">
        <f t="shared" si="158"/>
        <v>72.290525831502677</v>
      </c>
      <c r="H5071" s="38">
        <v>111153912</v>
      </c>
    </row>
    <row r="5072" spans="2:8">
      <c r="B5072">
        <v>1537600</v>
      </c>
      <c r="D5072">
        <v>5070</v>
      </c>
      <c r="E5072" s="72">
        <f t="shared" si="159"/>
        <v>111197810.62962961</v>
      </c>
      <c r="F5072" s="71">
        <f t="shared" si="158"/>
        <v>72.319075591590533</v>
      </c>
      <c r="H5072" s="38">
        <v>111197810</v>
      </c>
    </row>
    <row r="5073" spans="2:8">
      <c r="B5073">
        <v>1537600</v>
      </c>
      <c r="D5073">
        <v>5071</v>
      </c>
      <c r="E5073" s="72">
        <f t="shared" si="159"/>
        <v>111241717.40740739</v>
      </c>
      <c r="F5073" s="71">
        <f t="shared" si="158"/>
        <v>72.347630988168177</v>
      </c>
      <c r="H5073" s="38">
        <v>111241717</v>
      </c>
    </row>
    <row r="5074" spans="2:8">
      <c r="B5074">
        <v>1537600</v>
      </c>
      <c r="D5074">
        <v>5072</v>
      </c>
      <c r="E5074" s="72">
        <f t="shared" si="159"/>
        <v>111285632.85185184</v>
      </c>
      <c r="F5074" s="71">
        <f t="shared" si="158"/>
        <v>72.376192021235582</v>
      </c>
      <c r="H5074" s="38">
        <v>111285632</v>
      </c>
    </row>
    <row r="5075" spans="2:8">
      <c r="B5075">
        <v>1537600</v>
      </c>
      <c r="D5075">
        <v>5073</v>
      </c>
      <c r="E5075" s="72">
        <f t="shared" si="159"/>
        <v>111329556.96296294</v>
      </c>
      <c r="F5075" s="71">
        <f t="shared" si="158"/>
        <v>72.404758690792761</v>
      </c>
      <c r="H5075" s="38">
        <v>111329556</v>
      </c>
    </row>
    <row r="5076" spans="2:8">
      <c r="B5076">
        <v>1537600</v>
      </c>
      <c r="D5076">
        <v>5074</v>
      </c>
      <c r="E5076" s="72">
        <f t="shared" si="159"/>
        <v>111373489.74074072</v>
      </c>
      <c r="F5076" s="71">
        <f t="shared" si="158"/>
        <v>72.4333309968397</v>
      </c>
      <c r="H5076" s="38">
        <v>111373489</v>
      </c>
    </row>
    <row r="5077" spans="2:8">
      <c r="B5077">
        <v>1537600</v>
      </c>
      <c r="D5077">
        <v>5075</v>
      </c>
      <c r="E5077" s="72">
        <f t="shared" si="159"/>
        <v>111417431.18518516</v>
      </c>
      <c r="F5077" s="71">
        <f t="shared" si="158"/>
        <v>72.461908939376414</v>
      </c>
      <c r="H5077" s="38">
        <v>111417431</v>
      </c>
    </row>
    <row r="5078" spans="2:8">
      <c r="B5078">
        <v>1537600</v>
      </c>
      <c r="D5078">
        <v>5076</v>
      </c>
      <c r="E5078" s="72">
        <f t="shared" si="159"/>
        <v>111461381.29629628</v>
      </c>
      <c r="F5078" s="71">
        <f t="shared" si="158"/>
        <v>72.490492518402888</v>
      </c>
      <c r="H5078" s="38">
        <v>111461381</v>
      </c>
    </row>
    <row r="5079" spans="2:8">
      <c r="B5079">
        <v>1537600</v>
      </c>
      <c r="D5079">
        <v>5077</v>
      </c>
      <c r="E5079" s="72">
        <f t="shared" si="159"/>
        <v>111505340.07407406</v>
      </c>
      <c r="F5079" s="71">
        <f t="shared" si="158"/>
        <v>72.519081733919137</v>
      </c>
      <c r="H5079" s="38">
        <v>111505340</v>
      </c>
    </row>
    <row r="5080" spans="2:8">
      <c r="B5080">
        <v>1537600</v>
      </c>
      <c r="D5080">
        <v>5078</v>
      </c>
      <c r="E5080" s="72">
        <f t="shared" si="159"/>
        <v>111549307.51851851</v>
      </c>
      <c r="F5080" s="71">
        <f t="shared" si="158"/>
        <v>72.547676585925146</v>
      </c>
      <c r="H5080" s="38">
        <v>111549307</v>
      </c>
    </row>
    <row r="5081" spans="2:8">
      <c r="B5081">
        <v>1537600</v>
      </c>
      <c r="D5081">
        <v>5079</v>
      </c>
      <c r="E5081" s="72">
        <f t="shared" si="159"/>
        <v>111593283.62962961</v>
      </c>
      <c r="F5081" s="71">
        <f t="shared" si="158"/>
        <v>72.576277074420929</v>
      </c>
      <c r="H5081" s="38">
        <v>111593283</v>
      </c>
    </row>
    <row r="5082" spans="2:8">
      <c r="B5082">
        <v>1537600</v>
      </c>
      <c r="D5082">
        <v>5080</v>
      </c>
      <c r="E5082" s="72">
        <f t="shared" si="159"/>
        <v>111637268.40740739</v>
      </c>
      <c r="F5082" s="71">
        <f t="shared" si="158"/>
        <v>72.604883199406473</v>
      </c>
      <c r="H5082" s="38">
        <v>111637268</v>
      </c>
    </row>
    <row r="5083" spans="2:8">
      <c r="B5083">
        <v>1537600</v>
      </c>
      <c r="D5083">
        <v>5081</v>
      </c>
      <c r="E5083" s="72">
        <f t="shared" si="159"/>
        <v>111681261.85185184</v>
      </c>
      <c r="F5083" s="71">
        <f t="shared" si="158"/>
        <v>72.633494960881791</v>
      </c>
      <c r="H5083" s="38">
        <v>111681261</v>
      </c>
    </row>
    <row r="5084" spans="2:8">
      <c r="B5084">
        <v>1537600</v>
      </c>
      <c r="D5084">
        <v>5082</v>
      </c>
      <c r="E5084" s="72">
        <f t="shared" si="159"/>
        <v>111725263.96296294</v>
      </c>
      <c r="F5084" s="71">
        <f t="shared" si="158"/>
        <v>72.662112358846869</v>
      </c>
      <c r="H5084" s="38">
        <v>111725263</v>
      </c>
    </row>
    <row r="5085" spans="2:8">
      <c r="B5085">
        <v>1537600</v>
      </c>
      <c r="D5085">
        <v>5083</v>
      </c>
      <c r="E5085" s="72">
        <f t="shared" si="159"/>
        <v>111769274.74074072</v>
      </c>
      <c r="F5085" s="71">
        <f t="shared" si="158"/>
        <v>72.690735393301708</v>
      </c>
      <c r="H5085" s="38">
        <v>111769274</v>
      </c>
    </row>
    <row r="5086" spans="2:8">
      <c r="B5086">
        <v>1537600</v>
      </c>
      <c r="D5086">
        <v>5084</v>
      </c>
      <c r="E5086" s="72">
        <f t="shared" si="159"/>
        <v>111813294.18518516</v>
      </c>
      <c r="F5086" s="71">
        <f t="shared" si="158"/>
        <v>72.719364064246335</v>
      </c>
      <c r="H5086" s="38">
        <v>111813294</v>
      </c>
    </row>
    <row r="5087" spans="2:8">
      <c r="B5087">
        <v>1537600</v>
      </c>
      <c r="D5087">
        <v>5085</v>
      </c>
      <c r="E5087" s="72">
        <f t="shared" si="159"/>
        <v>111857322.29629628</v>
      </c>
      <c r="F5087" s="71">
        <f t="shared" si="158"/>
        <v>72.747998371680723</v>
      </c>
      <c r="H5087" s="38">
        <v>111857322</v>
      </c>
    </row>
    <row r="5088" spans="2:8">
      <c r="B5088">
        <v>1537600</v>
      </c>
      <c r="D5088">
        <v>5086</v>
      </c>
      <c r="E5088" s="72">
        <f t="shared" si="159"/>
        <v>111901359.07407406</v>
      </c>
      <c r="F5088" s="71">
        <f t="shared" si="158"/>
        <v>72.776638315604885</v>
      </c>
      <c r="H5088" s="38">
        <v>111901359</v>
      </c>
    </row>
    <row r="5089" spans="2:8">
      <c r="B5089">
        <v>1537600</v>
      </c>
      <c r="D5089">
        <v>5087</v>
      </c>
      <c r="E5089" s="72">
        <f t="shared" si="159"/>
        <v>111945404.51851851</v>
      </c>
      <c r="F5089" s="71">
        <f t="shared" si="158"/>
        <v>72.805283896018807</v>
      </c>
      <c r="H5089" s="38">
        <v>111945404</v>
      </c>
    </row>
    <row r="5090" spans="2:8">
      <c r="B5090">
        <v>1537600</v>
      </c>
      <c r="D5090">
        <v>5088</v>
      </c>
      <c r="E5090" s="72">
        <f t="shared" si="159"/>
        <v>111989458.62962961</v>
      </c>
      <c r="F5090" s="71">
        <f t="shared" si="158"/>
        <v>72.833935112922489</v>
      </c>
      <c r="H5090" s="38">
        <v>111989458</v>
      </c>
    </row>
    <row r="5091" spans="2:8">
      <c r="B5091">
        <v>1537600</v>
      </c>
      <c r="D5091">
        <v>5089</v>
      </c>
      <c r="E5091" s="72">
        <f t="shared" si="159"/>
        <v>112033521.40740739</v>
      </c>
      <c r="F5091" s="71">
        <f t="shared" si="158"/>
        <v>72.862591966315932</v>
      </c>
      <c r="H5091" s="38">
        <v>112033521</v>
      </c>
    </row>
    <row r="5092" spans="2:8">
      <c r="B5092">
        <v>1537600</v>
      </c>
      <c r="D5092">
        <v>5090</v>
      </c>
      <c r="E5092" s="72">
        <f t="shared" si="159"/>
        <v>112077592.85185184</v>
      </c>
      <c r="F5092" s="71">
        <f t="shared" si="158"/>
        <v>72.891254456199164</v>
      </c>
      <c r="H5092" s="38">
        <v>112077592</v>
      </c>
    </row>
    <row r="5093" spans="2:8">
      <c r="B5093">
        <v>1537600</v>
      </c>
      <c r="D5093">
        <v>5091</v>
      </c>
      <c r="E5093" s="72">
        <f t="shared" si="159"/>
        <v>112121672.96296294</v>
      </c>
      <c r="F5093" s="71">
        <f t="shared" si="158"/>
        <v>72.919922582572156</v>
      </c>
      <c r="H5093" s="38">
        <v>112121672</v>
      </c>
    </row>
    <row r="5094" spans="2:8">
      <c r="B5094">
        <v>1537600</v>
      </c>
      <c r="D5094">
        <v>5092</v>
      </c>
      <c r="E5094" s="72">
        <f t="shared" si="159"/>
        <v>112165761.74074072</v>
      </c>
      <c r="F5094" s="71">
        <f t="shared" si="158"/>
        <v>72.948596345434908</v>
      </c>
      <c r="H5094" s="38">
        <v>112165761</v>
      </c>
    </row>
    <row r="5095" spans="2:8">
      <c r="B5095">
        <v>1537600</v>
      </c>
      <c r="D5095">
        <v>5093</v>
      </c>
      <c r="E5095" s="72">
        <f t="shared" si="159"/>
        <v>112209859.18518516</v>
      </c>
      <c r="F5095" s="71">
        <f t="shared" si="158"/>
        <v>72.977275744787434</v>
      </c>
      <c r="H5095" s="38">
        <v>112209859</v>
      </c>
    </row>
    <row r="5096" spans="2:8">
      <c r="B5096">
        <v>1537600</v>
      </c>
      <c r="D5096">
        <v>5094</v>
      </c>
      <c r="E5096" s="72">
        <f t="shared" si="159"/>
        <v>112253965.29629628</v>
      </c>
      <c r="F5096" s="71">
        <f t="shared" si="158"/>
        <v>73.005960780629735</v>
      </c>
      <c r="H5096" s="38">
        <v>112253965</v>
      </c>
    </row>
    <row r="5097" spans="2:8">
      <c r="B5097">
        <v>1537600</v>
      </c>
      <c r="D5097">
        <v>5095</v>
      </c>
      <c r="E5097" s="72">
        <f t="shared" si="159"/>
        <v>112298080.07407406</v>
      </c>
      <c r="F5097" s="71">
        <f t="shared" si="158"/>
        <v>73.034651452961796</v>
      </c>
      <c r="H5097" s="38">
        <v>112298080</v>
      </c>
    </row>
    <row r="5098" spans="2:8">
      <c r="B5098">
        <v>1537600</v>
      </c>
      <c r="D5098">
        <v>5096</v>
      </c>
      <c r="E5098" s="72">
        <f t="shared" si="159"/>
        <v>112342203.51851851</v>
      </c>
      <c r="F5098" s="71">
        <f t="shared" si="158"/>
        <v>73.063347761783632</v>
      </c>
      <c r="H5098" s="38">
        <v>112342203</v>
      </c>
    </row>
    <row r="5099" spans="2:8">
      <c r="B5099">
        <v>1537600</v>
      </c>
      <c r="D5099">
        <v>5097</v>
      </c>
      <c r="E5099" s="72">
        <f t="shared" si="159"/>
        <v>112386335.62962961</v>
      </c>
      <c r="F5099" s="71">
        <f t="shared" si="158"/>
        <v>73.092049707095228</v>
      </c>
      <c r="H5099" s="38">
        <v>112386335</v>
      </c>
    </row>
    <row r="5100" spans="2:8">
      <c r="B5100">
        <v>1537600</v>
      </c>
      <c r="D5100">
        <v>5098</v>
      </c>
      <c r="E5100" s="72">
        <f t="shared" si="159"/>
        <v>112430476.40740739</v>
      </c>
      <c r="F5100" s="71">
        <f t="shared" si="158"/>
        <v>73.120757288896584</v>
      </c>
      <c r="H5100" s="38">
        <v>112430476</v>
      </c>
    </row>
    <row r="5101" spans="2:8">
      <c r="B5101">
        <v>1537600</v>
      </c>
      <c r="D5101">
        <v>5099</v>
      </c>
      <c r="E5101" s="72">
        <f t="shared" si="159"/>
        <v>112474625.85185184</v>
      </c>
      <c r="F5101" s="71">
        <f t="shared" si="158"/>
        <v>73.149470507187715</v>
      </c>
      <c r="H5101" s="38">
        <v>112474625</v>
      </c>
    </row>
    <row r="5102" spans="2:8">
      <c r="B5102">
        <v>1537600</v>
      </c>
      <c r="D5102">
        <v>5100</v>
      </c>
      <c r="E5102" s="72">
        <f t="shared" si="159"/>
        <v>112518783.96296294</v>
      </c>
      <c r="F5102" s="71">
        <f t="shared" si="158"/>
        <v>73.17818936196862</v>
      </c>
      <c r="G5102" s="67"/>
      <c r="H5102" s="38">
        <v>112518783</v>
      </c>
    </row>
    <row r="5103" spans="2:8">
      <c r="B5103">
        <v>1537600</v>
      </c>
      <c r="D5103">
        <v>5101</v>
      </c>
      <c r="E5103" s="72">
        <f t="shared" si="159"/>
        <v>112562950.74074072</v>
      </c>
      <c r="F5103" s="71">
        <f t="shared" si="158"/>
        <v>73.206913853239286</v>
      </c>
      <c r="H5103" s="38">
        <v>112562950</v>
      </c>
    </row>
    <row r="5104" spans="2:8">
      <c r="B5104">
        <v>1537600</v>
      </c>
      <c r="D5104">
        <v>5102</v>
      </c>
      <c r="E5104" s="72">
        <f t="shared" si="159"/>
        <v>112607126.18518516</v>
      </c>
      <c r="F5104" s="71">
        <f t="shared" si="158"/>
        <v>73.235643980999711</v>
      </c>
      <c r="H5104" s="38">
        <v>112607126</v>
      </c>
    </row>
    <row r="5105" spans="2:8">
      <c r="B5105">
        <v>1537600</v>
      </c>
      <c r="D5105">
        <v>5103</v>
      </c>
      <c r="E5105" s="72">
        <f t="shared" si="159"/>
        <v>112651310.29629628</v>
      </c>
      <c r="F5105" s="71">
        <f t="shared" si="158"/>
        <v>73.264379745249926</v>
      </c>
      <c r="H5105" s="38">
        <v>112651310</v>
      </c>
    </row>
    <row r="5106" spans="2:8">
      <c r="B5106">
        <v>1537600</v>
      </c>
      <c r="D5106">
        <v>5104</v>
      </c>
      <c r="E5106" s="72">
        <f t="shared" si="159"/>
        <v>112695503.07407406</v>
      </c>
      <c r="F5106" s="71">
        <f t="shared" si="158"/>
        <v>73.293121145989886</v>
      </c>
      <c r="H5106" s="38">
        <v>112695503</v>
      </c>
    </row>
    <row r="5107" spans="2:8">
      <c r="B5107">
        <v>1537600</v>
      </c>
      <c r="D5107">
        <v>5105</v>
      </c>
      <c r="E5107" s="72">
        <f t="shared" si="159"/>
        <v>112739704.51851851</v>
      </c>
      <c r="F5107" s="71">
        <f t="shared" si="158"/>
        <v>73.321868183219635</v>
      </c>
      <c r="H5107" s="38">
        <v>112739704</v>
      </c>
    </row>
    <row r="5108" spans="2:8">
      <c r="B5108">
        <v>1537600</v>
      </c>
      <c r="D5108">
        <v>5106</v>
      </c>
      <c r="E5108" s="72">
        <f t="shared" si="159"/>
        <v>112783914.62962961</v>
      </c>
      <c r="F5108" s="71">
        <f t="shared" si="158"/>
        <v>73.35062085693913</v>
      </c>
      <c r="H5108" s="38">
        <v>112783914</v>
      </c>
    </row>
    <row r="5109" spans="2:8">
      <c r="B5109">
        <v>1537600</v>
      </c>
      <c r="D5109">
        <v>5107</v>
      </c>
      <c r="E5109" s="72">
        <f t="shared" si="159"/>
        <v>112828133.40740739</v>
      </c>
      <c r="F5109" s="71">
        <f t="shared" si="158"/>
        <v>73.3793791671484</v>
      </c>
      <c r="H5109" s="38">
        <v>112828133</v>
      </c>
    </row>
    <row r="5110" spans="2:8">
      <c r="B5110">
        <v>1537600</v>
      </c>
      <c r="D5110">
        <v>5108</v>
      </c>
      <c r="E5110" s="72">
        <f t="shared" si="159"/>
        <v>112872360.85185184</v>
      </c>
      <c r="F5110" s="71">
        <f t="shared" si="158"/>
        <v>73.408143113847444</v>
      </c>
      <c r="H5110" s="38">
        <v>112872360</v>
      </c>
    </row>
    <row r="5111" spans="2:8">
      <c r="B5111">
        <v>1537600</v>
      </c>
      <c r="D5111">
        <v>5109</v>
      </c>
      <c r="E5111" s="72">
        <f t="shared" si="159"/>
        <v>112916596.96296294</v>
      </c>
      <c r="F5111" s="71">
        <f t="shared" si="158"/>
        <v>73.436912697036249</v>
      </c>
      <c r="H5111" s="38">
        <v>112916596</v>
      </c>
    </row>
    <row r="5112" spans="2:8">
      <c r="B5112">
        <v>1537600</v>
      </c>
      <c r="D5112">
        <v>5110</v>
      </c>
      <c r="E5112" s="72">
        <f t="shared" si="159"/>
        <v>112960841.74074072</v>
      </c>
      <c r="F5112" s="71">
        <f t="shared" si="158"/>
        <v>73.465687916714828</v>
      </c>
      <c r="H5112" s="38">
        <v>112960841</v>
      </c>
    </row>
    <row r="5113" spans="2:8">
      <c r="B5113">
        <v>1537600</v>
      </c>
      <c r="D5113">
        <v>5111</v>
      </c>
      <c r="E5113" s="72">
        <f t="shared" si="159"/>
        <v>113005095.18518516</v>
      </c>
      <c r="F5113" s="71">
        <f t="shared" si="158"/>
        <v>73.494468772883167</v>
      </c>
      <c r="H5113" s="38">
        <v>113005095</v>
      </c>
    </row>
    <row r="5114" spans="2:8">
      <c r="B5114">
        <v>1537600</v>
      </c>
      <c r="D5114">
        <v>5112</v>
      </c>
      <c r="E5114" s="72">
        <f t="shared" si="159"/>
        <v>113049357.29629628</v>
      </c>
      <c r="F5114" s="71">
        <f t="shared" si="158"/>
        <v>73.523255265541295</v>
      </c>
      <c r="H5114" s="38">
        <v>113049357</v>
      </c>
    </row>
    <row r="5115" spans="2:8">
      <c r="B5115">
        <v>1537600</v>
      </c>
      <c r="D5115">
        <v>5113</v>
      </c>
      <c r="E5115" s="72">
        <f t="shared" si="159"/>
        <v>113093628.07407406</v>
      </c>
      <c r="F5115" s="71">
        <f t="shared" si="158"/>
        <v>73.552047394689168</v>
      </c>
      <c r="H5115" s="38">
        <v>113093628</v>
      </c>
    </row>
    <row r="5116" spans="2:8">
      <c r="B5116">
        <v>1537600</v>
      </c>
      <c r="D5116">
        <v>5114</v>
      </c>
      <c r="E5116" s="72">
        <f t="shared" si="159"/>
        <v>113137907.51851851</v>
      </c>
      <c r="F5116" s="71">
        <f t="shared" si="158"/>
        <v>73.580845160326817</v>
      </c>
      <c r="H5116" s="38">
        <v>113137907</v>
      </c>
    </row>
    <row r="5117" spans="2:8">
      <c r="B5117">
        <v>1537600</v>
      </c>
      <c r="D5117">
        <v>5115</v>
      </c>
      <c r="E5117" s="72">
        <f t="shared" si="159"/>
        <v>113182195.62962961</v>
      </c>
      <c r="F5117" s="71">
        <f t="shared" si="158"/>
        <v>73.609648562454225</v>
      </c>
      <c r="H5117" s="38">
        <v>113182195</v>
      </c>
    </row>
    <row r="5118" spans="2:8">
      <c r="B5118">
        <v>1537600</v>
      </c>
      <c r="D5118">
        <v>5116</v>
      </c>
      <c r="E5118" s="72">
        <f t="shared" si="159"/>
        <v>113226492.40740739</v>
      </c>
      <c r="F5118" s="71">
        <f t="shared" si="158"/>
        <v>73.638457601071408</v>
      </c>
      <c r="H5118" s="38">
        <v>113226492</v>
      </c>
    </row>
    <row r="5119" spans="2:8">
      <c r="B5119">
        <v>1537600</v>
      </c>
      <c r="D5119">
        <v>5117</v>
      </c>
      <c r="E5119" s="72">
        <f t="shared" si="159"/>
        <v>113270797.85185184</v>
      </c>
      <c r="F5119" s="71">
        <f t="shared" si="158"/>
        <v>73.667272276178352</v>
      </c>
      <c r="H5119" s="38">
        <v>113270797</v>
      </c>
    </row>
    <row r="5120" spans="2:8">
      <c r="B5120">
        <v>1537600</v>
      </c>
      <c r="D5120">
        <v>5118</v>
      </c>
      <c r="E5120" s="72">
        <f t="shared" si="159"/>
        <v>113315111.96296294</v>
      </c>
      <c r="F5120" s="71">
        <f t="shared" si="158"/>
        <v>73.69609258777507</v>
      </c>
      <c r="H5120" s="38">
        <v>113315111</v>
      </c>
    </row>
    <row r="5121" spans="2:8">
      <c r="B5121">
        <v>1537600</v>
      </c>
      <c r="D5121">
        <v>5119</v>
      </c>
      <c r="E5121" s="72">
        <f t="shared" si="159"/>
        <v>113359434.74074072</v>
      </c>
      <c r="F5121" s="71">
        <f t="shared" si="158"/>
        <v>73.724918535861548</v>
      </c>
      <c r="H5121" s="38">
        <v>113359434</v>
      </c>
    </row>
    <row r="5122" spans="2:8">
      <c r="B5122">
        <v>1537600</v>
      </c>
      <c r="D5122">
        <v>5120</v>
      </c>
      <c r="E5122" s="72">
        <f t="shared" si="159"/>
        <v>113403766.18518516</v>
      </c>
      <c r="F5122" s="71">
        <f t="shared" si="158"/>
        <v>73.7537501204378</v>
      </c>
      <c r="H5122" s="38">
        <v>113403766</v>
      </c>
    </row>
    <row r="5123" spans="2:8">
      <c r="B5123">
        <v>1537600</v>
      </c>
      <c r="D5123">
        <v>5121</v>
      </c>
      <c r="E5123" s="72">
        <f t="shared" si="159"/>
        <v>113448106.29629628</v>
      </c>
      <c r="F5123" s="71">
        <f t="shared" ref="F5123:F5186" si="160">E5123/B5122</f>
        <v>73.782587341503827</v>
      </c>
      <c r="H5123" s="38">
        <v>113448106</v>
      </c>
    </row>
    <row r="5124" spans="2:8">
      <c r="B5124">
        <v>1537600</v>
      </c>
      <c r="D5124">
        <v>5122</v>
      </c>
      <c r="E5124" s="72">
        <f t="shared" ref="E5124:E5187" si="161">40+(D5123*D5123)+(E5123/1.3)</f>
        <v>113492455.07407406</v>
      </c>
      <c r="F5124" s="71">
        <f t="shared" si="160"/>
        <v>73.811430199059615</v>
      </c>
      <c r="H5124" s="38">
        <v>113492455</v>
      </c>
    </row>
    <row r="5125" spans="2:8">
      <c r="B5125">
        <v>1537600</v>
      </c>
      <c r="D5125">
        <v>5123</v>
      </c>
      <c r="E5125" s="72">
        <f t="shared" si="161"/>
        <v>113536812.51851851</v>
      </c>
      <c r="F5125" s="71">
        <f t="shared" si="160"/>
        <v>73.840278693105162</v>
      </c>
      <c r="H5125" s="38">
        <v>113536812</v>
      </c>
    </row>
    <row r="5126" spans="2:8">
      <c r="B5126">
        <v>1537600</v>
      </c>
      <c r="D5126">
        <v>5124</v>
      </c>
      <c r="E5126" s="72">
        <f t="shared" si="161"/>
        <v>113581178.62962961</v>
      </c>
      <c r="F5126" s="71">
        <f t="shared" si="160"/>
        <v>73.869132823640484</v>
      </c>
      <c r="H5126" s="38">
        <v>113581178</v>
      </c>
    </row>
    <row r="5127" spans="2:8">
      <c r="B5127">
        <v>1537600</v>
      </c>
      <c r="D5127">
        <v>5125</v>
      </c>
      <c r="E5127" s="72">
        <f t="shared" si="161"/>
        <v>113625553.40740739</v>
      </c>
      <c r="F5127" s="71">
        <f t="shared" si="160"/>
        <v>73.897992590665581</v>
      </c>
      <c r="H5127" s="38">
        <v>113625553</v>
      </c>
    </row>
    <row r="5128" spans="2:8">
      <c r="B5128">
        <v>1537600</v>
      </c>
      <c r="D5128">
        <v>5126</v>
      </c>
      <c r="E5128" s="72">
        <f t="shared" si="161"/>
        <v>113669936.85185184</v>
      </c>
      <c r="F5128" s="71">
        <f t="shared" si="160"/>
        <v>73.926857994180438</v>
      </c>
      <c r="H5128" s="38">
        <v>113669936</v>
      </c>
    </row>
    <row r="5129" spans="2:8">
      <c r="B5129">
        <v>1537600</v>
      </c>
      <c r="D5129">
        <v>5127</v>
      </c>
      <c r="E5129" s="72">
        <f t="shared" si="161"/>
        <v>113714328.96296294</v>
      </c>
      <c r="F5129" s="71">
        <f t="shared" si="160"/>
        <v>73.955729034185055</v>
      </c>
      <c r="H5129" s="38">
        <v>113714328</v>
      </c>
    </row>
    <row r="5130" spans="2:8">
      <c r="B5130">
        <v>1537600</v>
      </c>
      <c r="D5130">
        <v>5128</v>
      </c>
      <c r="E5130" s="72">
        <f t="shared" si="161"/>
        <v>113758729.74074072</v>
      </c>
      <c r="F5130" s="71">
        <f t="shared" si="160"/>
        <v>73.984605710679446</v>
      </c>
      <c r="H5130" s="38">
        <v>113758729</v>
      </c>
    </row>
    <row r="5131" spans="2:8">
      <c r="B5131">
        <v>1537600</v>
      </c>
      <c r="D5131">
        <v>5129</v>
      </c>
      <c r="E5131" s="72">
        <f t="shared" si="161"/>
        <v>113803139.18518516</v>
      </c>
      <c r="F5131" s="71">
        <f t="shared" si="160"/>
        <v>74.013488023663612</v>
      </c>
      <c r="H5131" s="38">
        <v>113803139</v>
      </c>
    </row>
    <row r="5132" spans="2:8">
      <c r="B5132">
        <v>1537600</v>
      </c>
      <c r="D5132">
        <v>5130</v>
      </c>
      <c r="E5132" s="72">
        <f t="shared" si="161"/>
        <v>113847557.29629628</v>
      </c>
      <c r="F5132" s="71">
        <f t="shared" si="160"/>
        <v>74.042375973137538</v>
      </c>
      <c r="H5132" s="38">
        <v>113847557</v>
      </c>
    </row>
    <row r="5133" spans="2:8">
      <c r="B5133">
        <v>1537600</v>
      </c>
      <c r="D5133">
        <v>5131</v>
      </c>
      <c r="E5133" s="72">
        <f t="shared" si="161"/>
        <v>113891984.07407406</v>
      </c>
      <c r="F5133" s="71">
        <f t="shared" si="160"/>
        <v>74.071269559101239</v>
      </c>
      <c r="H5133" s="38">
        <v>113891984</v>
      </c>
    </row>
    <row r="5134" spans="2:8">
      <c r="B5134">
        <v>1537600</v>
      </c>
      <c r="D5134">
        <v>5132</v>
      </c>
      <c r="E5134" s="72">
        <f t="shared" si="161"/>
        <v>113936419.51851851</v>
      </c>
      <c r="F5134" s="71">
        <f t="shared" si="160"/>
        <v>74.1001687815547</v>
      </c>
      <c r="H5134" s="38">
        <v>113936419</v>
      </c>
    </row>
    <row r="5135" spans="2:8">
      <c r="B5135">
        <v>1537600</v>
      </c>
      <c r="D5135">
        <v>5133</v>
      </c>
      <c r="E5135" s="72">
        <f t="shared" si="161"/>
        <v>113980863.62962961</v>
      </c>
      <c r="F5135" s="71">
        <f t="shared" si="160"/>
        <v>74.129073640497921</v>
      </c>
      <c r="H5135" s="38">
        <v>113980863</v>
      </c>
    </row>
    <row r="5136" spans="2:8">
      <c r="B5136">
        <v>1537600</v>
      </c>
      <c r="D5136">
        <v>5134</v>
      </c>
      <c r="E5136" s="72">
        <f t="shared" si="161"/>
        <v>114025316.40740739</v>
      </c>
      <c r="F5136" s="71">
        <f t="shared" si="160"/>
        <v>74.157984135930917</v>
      </c>
      <c r="H5136" s="38">
        <v>114025316</v>
      </c>
    </row>
    <row r="5137" spans="2:8">
      <c r="B5137">
        <v>1537600</v>
      </c>
      <c r="D5137">
        <v>5135</v>
      </c>
      <c r="E5137" s="72">
        <f t="shared" si="161"/>
        <v>114069777.85185184</v>
      </c>
      <c r="F5137" s="71">
        <f t="shared" si="160"/>
        <v>74.186900267853687</v>
      </c>
      <c r="H5137" s="38">
        <v>114069777</v>
      </c>
    </row>
    <row r="5138" spans="2:8">
      <c r="B5138">
        <v>1537600</v>
      </c>
      <c r="D5138">
        <v>5136</v>
      </c>
      <c r="E5138" s="72">
        <f t="shared" si="161"/>
        <v>114114247.96296294</v>
      </c>
      <c r="F5138" s="71">
        <f t="shared" si="160"/>
        <v>74.215822036266218</v>
      </c>
      <c r="H5138" s="38">
        <v>114114247</v>
      </c>
    </row>
    <row r="5139" spans="2:8">
      <c r="B5139">
        <v>1537600</v>
      </c>
      <c r="D5139">
        <v>5137</v>
      </c>
      <c r="E5139" s="72">
        <f t="shared" si="161"/>
        <v>114158726.74074072</v>
      </c>
      <c r="F5139" s="71">
        <f t="shared" si="160"/>
        <v>74.244749441168523</v>
      </c>
      <c r="H5139" s="38">
        <v>114158726</v>
      </c>
    </row>
    <row r="5140" spans="2:8">
      <c r="B5140">
        <v>1537600</v>
      </c>
      <c r="D5140">
        <v>5138</v>
      </c>
      <c r="E5140" s="72">
        <f t="shared" si="161"/>
        <v>114203214.18518516</v>
      </c>
      <c r="F5140" s="71">
        <f t="shared" si="160"/>
        <v>74.273682482560588</v>
      </c>
      <c r="H5140" s="38">
        <v>114203214</v>
      </c>
    </row>
    <row r="5141" spans="2:8">
      <c r="B5141">
        <v>1537600</v>
      </c>
      <c r="D5141">
        <v>5139</v>
      </c>
      <c r="E5141" s="72">
        <f t="shared" si="161"/>
        <v>114247710.29629628</v>
      </c>
      <c r="F5141" s="71">
        <f t="shared" si="160"/>
        <v>74.302621160442428</v>
      </c>
      <c r="H5141" s="38">
        <v>114247710</v>
      </c>
    </row>
    <row r="5142" spans="2:8">
      <c r="B5142">
        <v>1537600</v>
      </c>
      <c r="D5142">
        <v>5140</v>
      </c>
      <c r="E5142" s="72">
        <f t="shared" si="161"/>
        <v>114292215.07407406</v>
      </c>
      <c r="F5142" s="71">
        <f t="shared" si="160"/>
        <v>74.331565474814042</v>
      </c>
      <c r="G5142" s="67"/>
      <c r="H5142" s="38">
        <v>114292215</v>
      </c>
    </row>
    <row r="5143" spans="2:8">
      <c r="B5143">
        <v>1537600</v>
      </c>
      <c r="D5143">
        <v>5141</v>
      </c>
      <c r="E5143" s="72">
        <f t="shared" si="161"/>
        <v>114336728.51851851</v>
      </c>
      <c r="F5143" s="71">
        <f t="shared" si="160"/>
        <v>74.360515425675402</v>
      </c>
      <c r="H5143" s="38">
        <v>114336728</v>
      </c>
    </row>
    <row r="5144" spans="2:8">
      <c r="B5144">
        <v>1537600</v>
      </c>
      <c r="D5144">
        <v>5142</v>
      </c>
      <c r="E5144" s="72">
        <f t="shared" si="161"/>
        <v>114381250.62962961</v>
      </c>
      <c r="F5144" s="71">
        <f t="shared" si="160"/>
        <v>74.389471013026537</v>
      </c>
      <c r="H5144" s="38">
        <v>114381250</v>
      </c>
    </row>
    <row r="5145" spans="2:8">
      <c r="B5145">
        <v>1537600</v>
      </c>
      <c r="D5145">
        <v>5143</v>
      </c>
      <c r="E5145" s="72">
        <f t="shared" si="161"/>
        <v>114425781.40740739</v>
      </c>
      <c r="F5145" s="71">
        <f t="shared" si="160"/>
        <v>74.418432236867446</v>
      </c>
      <c r="H5145" s="38">
        <v>114425781</v>
      </c>
    </row>
    <row r="5146" spans="2:8">
      <c r="B5146">
        <v>1537600</v>
      </c>
      <c r="D5146">
        <v>5144</v>
      </c>
      <c r="E5146" s="72">
        <f t="shared" si="161"/>
        <v>114470320.85185184</v>
      </c>
      <c r="F5146" s="71">
        <f t="shared" si="160"/>
        <v>74.447399097198129</v>
      </c>
      <c r="H5146" s="38">
        <v>114470320</v>
      </c>
    </row>
    <row r="5147" spans="2:8">
      <c r="B5147">
        <v>1537600</v>
      </c>
      <c r="D5147">
        <v>5145</v>
      </c>
      <c r="E5147" s="72">
        <f t="shared" si="161"/>
        <v>114514868.96296294</v>
      </c>
      <c r="F5147" s="71">
        <f t="shared" si="160"/>
        <v>74.476371594018559</v>
      </c>
      <c r="H5147" s="38">
        <v>114514868</v>
      </c>
    </row>
    <row r="5148" spans="2:8">
      <c r="B5148">
        <v>1537600</v>
      </c>
      <c r="D5148">
        <v>5146</v>
      </c>
      <c r="E5148" s="72">
        <f t="shared" si="161"/>
        <v>114559425.74074072</v>
      </c>
      <c r="F5148" s="71">
        <f t="shared" si="160"/>
        <v>74.505349727328763</v>
      </c>
      <c r="H5148" s="38">
        <v>114559425</v>
      </c>
    </row>
    <row r="5149" spans="2:8">
      <c r="B5149">
        <v>1537600</v>
      </c>
      <c r="D5149">
        <v>5147</v>
      </c>
      <c r="E5149" s="72">
        <f t="shared" si="161"/>
        <v>114603991.18518516</v>
      </c>
      <c r="F5149" s="71">
        <f t="shared" si="160"/>
        <v>74.534333497128742</v>
      </c>
      <c r="H5149" s="38">
        <v>114603991</v>
      </c>
    </row>
    <row r="5150" spans="2:8">
      <c r="B5150">
        <v>1537600</v>
      </c>
      <c r="D5150">
        <v>5148</v>
      </c>
      <c r="E5150" s="72">
        <f t="shared" si="161"/>
        <v>114648565.29629628</v>
      </c>
      <c r="F5150" s="71">
        <f t="shared" si="160"/>
        <v>74.563322903418495</v>
      </c>
      <c r="H5150" s="38">
        <v>114648565</v>
      </c>
    </row>
    <row r="5151" spans="2:8">
      <c r="B5151">
        <v>1537600</v>
      </c>
      <c r="D5151">
        <v>5149</v>
      </c>
      <c r="E5151" s="72">
        <f t="shared" si="161"/>
        <v>114693148.07407406</v>
      </c>
      <c r="F5151" s="71">
        <f t="shared" si="160"/>
        <v>74.592317946198008</v>
      </c>
      <c r="H5151" s="38">
        <v>114693148</v>
      </c>
    </row>
    <row r="5152" spans="2:8">
      <c r="B5152">
        <v>1537600</v>
      </c>
      <c r="D5152">
        <v>5150</v>
      </c>
      <c r="E5152" s="72">
        <f t="shared" si="161"/>
        <v>114737739.51851851</v>
      </c>
      <c r="F5152" s="71">
        <f t="shared" si="160"/>
        <v>74.621318625467296</v>
      </c>
      <c r="H5152" s="38">
        <v>114737739</v>
      </c>
    </row>
    <row r="5153" spans="2:8">
      <c r="B5153">
        <v>1537600</v>
      </c>
      <c r="D5153">
        <v>5151</v>
      </c>
      <c r="E5153" s="72">
        <f t="shared" si="161"/>
        <v>114782339.62962961</v>
      </c>
      <c r="F5153" s="71">
        <f t="shared" si="160"/>
        <v>74.65032494122633</v>
      </c>
      <c r="H5153" s="38">
        <v>114782339</v>
      </c>
    </row>
    <row r="5154" spans="2:8">
      <c r="B5154">
        <v>1537600</v>
      </c>
      <c r="D5154">
        <v>5152</v>
      </c>
      <c r="E5154" s="72">
        <f t="shared" si="161"/>
        <v>114826948.40740739</v>
      </c>
      <c r="F5154" s="71">
        <f t="shared" si="160"/>
        <v>74.679336893475153</v>
      </c>
      <c r="H5154" s="38">
        <v>114826948</v>
      </c>
    </row>
    <row r="5155" spans="2:8">
      <c r="B5155">
        <v>1537600</v>
      </c>
      <c r="D5155">
        <v>5153</v>
      </c>
      <c r="E5155" s="72">
        <f t="shared" si="161"/>
        <v>114871565.85185184</v>
      </c>
      <c r="F5155" s="71">
        <f t="shared" si="160"/>
        <v>74.708354482213736</v>
      </c>
      <c r="H5155" s="38">
        <v>114871565</v>
      </c>
    </row>
    <row r="5156" spans="2:8">
      <c r="B5156">
        <v>1537600</v>
      </c>
      <c r="D5156">
        <v>5154</v>
      </c>
      <c r="E5156" s="72">
        <f t="shared" si="161"/>
        <v>114916191.96296294</v>
      </c>
      <c r="F5156" s="71">
        <f t="shared" si="160"/>
        <v>74.737377707442079</v>
      </c>
      <c r="H5156" s="38">
        <v>114916191</v>
      </c>
    </row>
    <row r="5157" spans="2:8">
      <c r="B5157">
        <v>1537600</v>
      </c>
      <c r="D5157">
        <v>5155</v>
      </c>
      <c r="E5157" s="72">
        <f t="shared" si="161"/>
        <v>114960826.74074072</v>
      </c>
      <c r="F5157" s="71">
        <f t="shared" si="160"/>
        <v>74.766406569160196</v>
      </c>
      <c r="H5157" s="38">
        <v>114960826</v>
      </c>
    </row>
    <row r="5158" spans="2:8">
      <c r="B5158">
        <v>1537600</v>
      </c>
      <c r="D5158">
        <v>5156</v>
      </c>
      <c r="E5158" s="72">
        <f t="shared" si="161"/>
        <v>115005470.18518516</v>
      </c>
      <c r="F5158" s="71">
        <f t="shared" si="160"/>
        <v>74.795441067368088</v>
      </c>
      <c r="H5158" s="38">
        <v>115005470</v>
      </c>
    </row>
    <row r="5159" spans="2:8">
      <c r="B5159">
        <v>1537600</v>
      </c>
      <c r="D5159">
        <v>5157</v>
      </c>
      <c r="E5159" s="72">
        <f t="shared" si="161"/>
        <v>115050122.29629628</v>
      </c>
      <c r="F5159" s="71">
        <f t="shared" si="160"/>
        <v>74.824481202065741</v>
      </c>
      <c r="H5159" s="38">
        <v>115050122</v>
      </c>
    </row>
    <row r="5160" spans="2:8">
      <c r="B5160">
        <v>1537600</v>
      </c>
      <c r="D5160">
        <v>5158</v>
      </c>
      <c r="E5160" s="72">
        <f t="shared" si="161"/>
        <v>115094783.07407406</v>
      </c>
      <c r="F5160" s="71">
        <f t="shared" si="160"/>
        <v>74.853526973253167</v>
      </c>
      <c r="H5160" s="38">
        <v>115094783</v>
      </c>
    </row>
    <row r="5161" spans="2:8">
      <c r="B5161">
        <v>1537600</v>
      </c>
      <c r="D5161">
        <v>5159</v>
      </c>
      <c r="E5161" s="72">
        <f t="shared" si="161"/>
        <v>115139452.51851851</v>
      </c>
      <c r="F5161" s="71">
        <f t="shared" si="160"/>
        <v>74.882578380930354</v>
      </c>
      <c r="H5161" s="38">
        <v>115139452</v>
      </c>
    </row>
    <row r="5162" spans="2:8">
      <c r="B5162">
        <v>1537600</v>
      </c>
      <c r="D5162">
        <v>5160</v>
      </c>
      <c r="E5162" s="72">
        <f t="shared" si="161"/>
        <v>115184130.62962961</v>
      </c>
      <c r="F5162" s="71">
        <f t="shared" si="160"/>
        <v>74.911635425097302</v>
      </c>
      <c r="H5162" s="38">
        <v>115184130</v>
      </c>
    </row>
    <row r="5163" spans="2:8">
      <c r="B5163">
        <v>1537600</v>
      </c>
      <c r="D5163">
        <v>5161</v>
      </c>
      <c r="E5163" s="72">
        <f t="shared" si="161"/>
        <v>115228817.40740739</v>
      </c>
      <c r="F5163" s="71">
        <f t="shared" si="160"/>
        <v>74.940698105754024</v>
      </c>
      <c r="H5163" s="38">
        <v>115228817</v>
      </c>
    </row>
    <row r="5164" spans="2:8">
      <c r="B5164">
        <v>1537600</v>
      </c>
      <c r="D5164">
        <v>5162</v>
      </c>
      <c r="E5164" s="72">
        <f t="shared" si="161"/>
        <v>115273512.85185184</v>
      </c>
      <c r="F5164" s="71">
        <f t="shared" si="160"/>
        <v>74.96976642290052</v>
      </c>
      <c r="H5164" s="38">
        <v>115273512</v>
      </c>
    </row>
    <row r="5165" spans="2:8">
      <c r="B5165">
        <v>1537600</v>
      </c>
      <c r="D5165">
        <v>5163</v>
      </c>
      <c r="E5165" s="72">
        <f t="shared" si="161"/>
        <v>115318216.96296294</v>
      </c>
      <c r="F5165" s="71">
        <f t="shared" si="160"/>
        <v>74.998840376536776</v>
      </c>
      <c r="H5165" s="38">
        <v>115318216</v>
      </c>
    </row>
    <row r="5166" spans="2:8">
      <c r="B5166">
        <v>1537600</v>
      </c>
      <c r="D5166">
        <v>5164</v>
      </c>
      <c r="E5166" s="72">
        <f t="shared" si="161"/>
        <v>115362929.74074072</v>
      </c>
      <c r="F5166" s="71">
        <f t="shared" si="160"/>
        <v>75.027919966662793</v>
      </c>
      <c r="H5166" s="38">
        <v>115362929</v>
      </c>
    </row>
    <row r="5167" spans="2:8">
      <c r="B5167">
        <v>1537600</v>
      </c>
      <c r="D5167">
        <v>5165</v>
      </c>
      <c r="E5167" s="72">
        <f t="shared" si="161"/>
        <v>115407651.18518516</v>
      </c>
      <c r="F5167" s="71">
        <f t="shared" si="160"/>
        <v>75.057005193278599</v>
      </c>
      <c r="H5167" s="38">
        <v>115407651</v>
      </c>
    </row>
    <row r="5168" spans="2:8">
      <c r="B5168">
        <v>1537600</v>
      </c>
      <c r="D5168">
        <v>5166</v>
      </c>
      <c r="E5168" s="72">
        <f t="shared" si="161"/>
        <v>115452381.29629628</v>
      </c>
      <c r="F5168" s="71">
        <f t="shared" si="160"/>
        <v>75.086096056384164</v>
      </c>
      <c r="H5168" s="38">
        <v>115452381</v>
      </c>
    </row>
    <row r="5169" spans="2:8">
      <c r="B5169">
        <v>1537600</v>
      </c>
      <c r="D5169">
        <v>5167</v>
      </c>
      <c r="E5169" s="72">
        <f t="shared" si="161"/>
        <v>115497120.07407406</v>
      </c>
      <c r="F5169" s="71">
        <f t="shared" si="160"/>
        <v>75.11519255597949</v>
      </c>
      <c r="H5169" s="38">
        <v>115497120</v>
      </c>
    </row>
    <row r="5170" spans="2:8">
      <c r="B5170">
        <v>1537600</v>
      </c>
      <c r="D5170">
        <v>5168</v>
      </c>
      <c r="E5170" s="72">
        <f t="shared" si="161"/>
        <v>115541867.51851851</v>
      </c>
      <c r="F5170" s="71">
        <f t="shared" si="160"/>
        <v>75.144294692064591</v>
      </c>
      <c r="H5170" s="38">
        <v>115541867</v>
      </c>
    </row>
    <row r="5171" spans="2:8">
      <c r="B5171">
        <v>1537600</v>
      </c>
      <c r="D5171">
        <v>5169</v>
      </c>
      <c r="E5171" s="72">
        <f t="shared" si="161"/>
        <v>115586623.62962961</v>
      </c>
      <c r="F5171" s="71">
        <f t="shared" si="160"/>
        <v>75.173402464639452</v>
      </c>
      <c r="H5171" s="38">
        <v>115586623</v>
      </c>
    </row>
    <row r="5172" spans="2:8">
      <c r="B5172">
        <v>1537600</v>
      </c>
      <c r="D5172">
        <v>5170</v>
      </c>
      <c r="E5172" s="72">
        <f t="shared" si="161"/>
        <v>115631388.40740739</v>
      </c>
      <c r="F5172" s="71">
        <f t="shared" si="160"/>
        <v>75.202515873704073</v>
      </c>
      <c r="H5172" s="38">
        <v>115631388</v>
      </c>
    </row>
    <row r="5173" spans="2:8">
      <c r="B5173">
        <v>1537600</v>
      </c>
      <c r="D5173">
        <v>5171</v>
      </c>
      <c r="E5173" s="72">
        <f t="shared" si="161"/>
        <v>115676161.85185184</v>
      </c>
      <c r="F5173" s="71">
        <f t="shared" si="160"/>
        <v>75.231634919258482</v>
      </c>
      <c r="H5173" s="38">
        <v>115676161</v>
      </c>
    </row>
    <row r="5174" spans="2:8">
      <c r="B5174">
        <v>1537600</v>
      </c>
      <c r="D5174">
        <v>5172</v>
      </c>
      <c r="E5174" s="72">
        <f t="shared" si="161"/>
        <v>115720943.96296294</v>
      </c>
      <c r="F5174" s="71">
        <f t="shared" si="160"/>
        <v>75.260759601302638</v>
      </c>
      <c r="H5174" s="38">
        <v>115720943</v>
      </c>
    </row>
    <row r="5175" spans="2:8">
      <c r="B5175">
        <v>1537600</v>
      </c>
      <c r="D5175">
        <v>5173</v>
      </c>
      <c r="E5175" s="72">
        <f t="shared" si="161"/>
        <v>115765734.74074072</v>
      </c>
      <c r="F5175" s="71">
        <f t="shared" si="160"/>
        <v>75.289889919836568</v>
      </c>
      <c r="H5175" s="38">
        <v>115765734</v>
      </c>
    </row>
    <row r="5176" spans="2:8">
      <c r="B5176">
        <v>1537600</v>
      </c>
      <c r="D5176">
        <v>5174</v>
      </c>
      <c r="E5176" s="72">
        <f t="shared" si="161"/>
        <v>115810534.18518516</v>
      </c>
      <c r="F5176" s="71">
        <f t="shared" si="160"/>
        <v>75.319025874860273</v>
      </c>
      <c r="H5176" s="38">
        <v>115810534</v>
      </c>
    </row>
    <row r="5177" spans="2:8">
      <c r="B5177">
        <v>1537600</v>
      </c>
      <c r="D5177">
        <v>5175</v>
      </c>
      <c r="E5177" s="72">
        <f t="shared" si="161"/>
        <v>115855342.29629628</v>
      </c>
      <c r="F5177" s="71">
        <f t="shared" si="160"/>
        <v>75.348167466373752</v>
      </c>
      <c r="H5177" s="38">
        <v>115855342</v>
      </c>
    </row>
    <row r="5178" spans="2:8">
      <c r="B5178">
        <v>1537600</v>
      </c>
      <c r="D5178">
        <v>5176</v>
      </c>
      <c r="E5178" s="72">
        <f t="shared" si="161"/>
        <v>115900159.07407406</v>
      </c>
      <c r="F5178" s="71">
        <f t="shared" si="160"/>
        <v>75.377314694376992</v>
      </c>
      <c r="H5178" s="38">
        <v>115900159</v>
      </c>
    </row>
    <row r="5179" spans="2:8">
      <c r="B5179">
        <v>1537600</v>
      </c>
      <c r="D5179">
        <v>5177</v>
      </c>
      <c r="E5179" s="72">
        <f t="shared" si="161"/>
        <v>115944984.51851851</v>
      </c>
      <c r="F5179" s="71">
        <f t="shared" si="160"/>
        <v>75.406467558869991</v>
      </c>
      <c r="H5179" s="38">
        <v>115944984</v>
      </c>
    </row>
    <row r="5180" spans="2:8">
      <c r="B5180">
        <v>1537600</v>
      </c>
      <c r="D5180">
        <v>5178</v>
      </c>
      <c r="E5180" s="72">
        <f t="shared" si="161"/>
        <v>115989818.62962961</v>
      </c>
      <c r="F5180" s="71">
        <f t="shared" si="160"/>
        <v>75.435626059852765</v>
      </c>
      <c r="H5180" s="38">
        <v>115989818</v>
      </c>
    </row>
    <row r="5181" spans="2:8">
      <c r="B5181">
        <v>1537600</v>
      </c>
      <c r="D5181">
        <v>5179</v>
      </c>
      <c r="E5181" s="72">
        <f t="shared" si="161"/>
        <v>116034661.40740739</v>
      </c>
      <c r="F5181" s="71">
        <f t="shared" si="160"/>
        <v>75.4647901973253</v>
      </c>
      <c r="H5181" s="38">
        <v>116034661</v>
      </c>
    </row>
    <row r="5182" spans="2:8">
      <c r="B5182">
        <v>1537600</v>
      </c>
      <c r="D5182">
        <v>5180</v>
      </c>
      <c r="E5182" s="72">
        <f t="shared" si="161"/>
        <v>116079512.85185184</v>
      </c>
      <c r="F5182" s="71">
        <f t="shared" si="160"/>
        <v>75.493959971287609</v>
      </c>
      <c r="G5182" s="67"/>
      <c r="H5182" s="38">
        <v>116079512</v>
      </c>
    </row>
    <row r="5183" spans="2:8">
      <c r="B5183">
        <v>1537600</v>
      </c>
      <c r="D5183">
        <v>5181</v>
      </c>
      <c r="E5183" s="72">
        <f t="shared" si="161"/>
        <v>116124372.96296294</v>
      </c>
      <c r="F5183" s="71">
        <f t="shared" si="160"/>
        <v>75.523135381739692</v>
      </c>
      <c r="H5183" s="38">
        <v>116124372</v>
      </c>
    </row>
    <row r="5184" spans="2:8">
      <c r="B5184">
        <v>1537600</v>
      </c>
      <c r="D5184">
        <v>5182</v>
      </c>
      <c r="E5184" s="72">
        <f t="shared" si="161"/>
        <v>116169241.74074072</v>
      </c>
      <c r="F5184" s="71">
        <f t="shared" si="160"/>
        <v>75.552316428681522</v>
      </c>
      <c r="H5184" s="38">
        <v>116169241</v>
      </c>
    </row>
    <row r="5185" spans="2:8">
      <c r="B5185">
        <v>1537600</v>
      </c>
      <c r="D5185">
        <v>5183</v>
      </c>
      <c r="E5185" s="72">
        <f t="shared" si="161"/>
        <v>116214119.18518516</v>
      </c>
      <c r="F5185" s="71">
        <f t="shared" si="160"/>
        <v>75.58150311211314</v>
      </c>
      <c r="H5185" s="38">
        <v>116214119</v>
      </c>
    </row>
    <row r="5186" spans="2:8">
      <c r="B5186">
        <v>1537600</v>
      </c>
      <c r="D5186">
        <v>5184</v>
      </c>
      <c r="E5186" s="72">
        <f t="shared" si="161"/>
        <v>116259005.29629628</v>
      </c>
      <c r="F5186" s="71">
        <f t="shared" si="160"/>
        <v>75.610695432034518</v>
      </c>
      <c r="H5186" s="38">
        <v>116259005</v>
      </c>
    </row>
    <row r="5187" spans="2:8">
      <c r="B5187">
        <v>1537600</v>
      </c>
      <c r="D5187">
        <v>5185</v>
      </c>
      <c r="E5187" s="72">
        <f t="shared" si="161"/>
        <v>116303900.07407406</v>
      </c>
      <c r="F5187" s="71">
        <f t="shared" ref="F5187:F5250" si="162">E5187/B5186</f>
        <v>75.639893388445671</v>
      </c>
      <c r="H5187" s="38">
        <v>116303900</v>
      </c>
    </row>
    <row r="5188" spans="2:8">
      <c r="B5188">
        <v>1537600</v>
      </c>
      <c r="D5188">
        <v>5186</v>
      </c>
      <c r="E5188" s="72">
        <f t="shared" ref="E5188:E5251" si="163">40+(D5187*D5187)+(E5187/1.3)</f>
        <v>116348803.51851851</v>
      </c>
      <c r="F5188" s="71">
        <f t="shared" si="162"/>
        <v>75.669096981346584</v>
      </c>
      <c r="H5188" s="38">
        <v>116348803</v>
      </c>
    </row>
    <row r="5189" spans="2:8">
      <c r="B5189">
        <v>1537600</v>
      </c>
      <c r="D5189">
        <v>5187</v>
      </c>
      <c r="E5189" s="72">
        <f t="shared" si="163"/>
        <v>116393715.62962961</v>
      </c>
      <c r="F5189" s="71">
        <f t="shared" si="162"/>
        <v>75.698306210737258</v>
      </c>
      <c r="H5189" s="38">
        <v>116393715</v>
      </c>
    </row>
    <row r="5190" spans="2:8">
      <c r="B5190">
        <v>1537600</v>
      </c>
      <c r="D5190">
        <v>5188</v>
      </c>
      <c r="E5190" s="72">
        <f t="shared" si="163"/>
        <v>116438636.40740739</v>
      </c>
      <c r="F5190" s="71">
        <f t="shared" si="162"/>
        <v>75.727521076617705</v>
      </c>
      <c r="H5190" s="38">
        <v>116438636</v>
      </c>
    </row>
    <row r="5191" spans="2:8">
      <c r="B5191">
        <v>1537600</v>
      </c>
      <c r="D5191">
        <v>5189</v>
      </c>
      <c r="E5191" s="72">
        <f t="shared" si="163"/>
        <v>116483565.85185184</v>
      </c>
      <c r="F5191" s="71">
        <f t="shared" si="162"/>
        <v>75.756741578987928</v>
      </c>
      <c r="H5191" s="38">
        <v>116483565</v>
      </c>
    </row>
    <row r="5192" spans="2:8">
      <c r="B5192">
        <v>1537600</v>
      </c>
      <c r="D5192">
        <v>5190</v>
      </c>
      <c r="E5192" s="72">
        <f t="shared" si="163"/>
        <v>116528503.96296294</v>
      </c>
      <c r="F5192" s="71">
        <f t="shared" si="162"/>
        <v>75.78596771784791</v>
      </c>
      <c r="H5192" s="38">
        <v>116528503</v>
      </c>
    </row>
    <row r="5193" spans="2:8">
      <c r="B5193">
        <v>1537600</v>
      </c>
      <c r="D5193">
        <v>5191</v>
      </c>
      <c r="E5193" s="72">
        <f t="shared" si="163"/>
        <v>116573450.74074072</v>
      </c>
      <c r="F5193" s="71">
        <f t="shared" si="162"/>
        <v>75.815199493197653</v>
      </c>
      <c r="H5193" s="38">
        <v>116573450</v>
      </c>
    </row>
    <row r="5194" spans="2:8">
      <c r="B5194">
        <v>1537600</v>
      </c>
      <c r="D5194">
        <v>5192</v>
      </c>
      <c r="E5194" s="72">
        <f t="shared" si="163"/>
        <v>116618406.18518516</v>
      </c>
      <c r="F5194" s="71">
        <f t="shared" si="162"/>
        <v>75.844436905037171</v>
      </c>
      <c r="H5194" s="38">
        <v>116618406</v>
      </c>
    </row>
    <row r="5195" spans="2:8">
      <c r="B5195">
        <v>1537600</v>
      </c>
      <c r="D5195">
        <v>5193</v>
      </c>
      <c r="E5195" s="72">
        <f t="shared" si="163"/>
        <v>116663370.29629628</v>
      </c>
      <c r="F5195" s="71">
        <f t="shared" si="162"/>
        <v>75.873679953366477</v>
      </c>
      <c r="H5195" s="38">
        <v>116663370</v>
      </c>
    </row>
    <row r="5196" spans="2:8">
      <c r="B5196">
        <v>1537600</v>
      </c>
      <c r="D5196">
        <v>5194</v>
      </c>
      <c r="E5196" s="72">
        <f t="shared" si="163"/>
        <v>116708343.07407406</v>
      </c>
      <c r="F5196" s="71">
        <f t="shared" si="162"/>
        <v>75.902928638185529</v>
      </c>
      <c r="H5196" s="38">
        <v>116708343</v>
      </c>
    </row>
    <row r="5197" spans="2:8">
      <c r="B5197">
        <v>1537600</v>
      </c>
      <c r="D5197">
        <v>5195</v>
      </c>
      <c r="E5197" s="72">
        <f t="shared" si="163"/>
        <v>116753324.51851851</v>
      </c>
      <c r="F5197" s="71">
        <f t="shared" si="162"/>
        <v>75.932182959494341</v>
      </c>
      <c r="H5197" s="38">
        <v>116753324</v>
      </c>
    </row>
    <row r="5198" spans="2:8">
      <c r="B5198">
        <v>1537600</v>
      </c>
      <c r="D5198">
        <v>5196</v>
      </c>
      <c r="E5198" s="72">
        <f t="shared" si="163"/>
        <v>116798314.62962961</v>
      </c>
      <c r="F5198" s="71">
        <f t="shared" si="162"/>
        <v>75.961442917292928</v>
      </c>
      <c r="H5198" s="38">
        <v>116798314</v>
      </c>
    </row>
    <row r="5199" spans="2:8">
      <c r="B5199">
        <v>1537600</v>
      </c>
      <c r="D5199">
        <v>5197</v>
      </c>
      <c r="E5199" s="72">
        <f t="shared" si="163"/>
        <v>116843313.40740739</v>
      </c>
      <c r="F5199" s="71">
        <f t="shared" si="162"/>
        <v>75.990708511581289</v>
      </c>
      <c r="H5199" s="38">
        <v>116843313</v>
      </c>
    </row>
    <row r="5200" spans="2:8">
      <c r="B5200">
        <v>1537600</v>
      </c>
      <c r="D5200">
        <v>5198</v>
      </c>
      <c r="E5200" s="72">
        <f t="shared" si="163"/>
        <v>116888320.85185184</v>
      </c>
      <c r="F5200" s="71">
        <f t="shared" si="162"/>
        <v>76.019979742359411</v>
      </c>
      <c r="H5200" s="38">
        <v>116888320</v>
      </c>
    </row>
    <row r="5201" spans="2:8">
      <c r="B5201">
        <v>1537600</v>
      </c>
      <c r="D5201">
        <v>5199</v>
      </c>
      <c r="E5201" s="72">
        <f t="shared" si="163"/>
        <v>116933336.96296294</v>
      </c>
      <c r="F5201" s="71">
        <f t="shared" si="162"/>
        <v>76.049256609627307</v>
      </c>
      <c r="H5201" s="38">
        <v>116933336</v>
      </c>
    </row>
    <row r="5202" spans="2:8">
      <c r="B5202">
        <v>1537600</v>
      </c>
      <c r="D5202">
        <v>5200</v>
      </c>
      <c r="E5202" s="72">
        <f t="shared" si="163"/>
        <v>116978361.74074072</v>
      </c>
      <c r="F5202" s="71">
        <f t="shared" si="162"/>
        <v>76.078539113384963</v>
      </c>
      <c r="H5202" s="38">
        <v>116978361</v>
      </c>
    </row>
    <row r="5203" spans="2:8">
      <c r="B5203">
        <v>1537600</v>
      </c>
      <c r="D5203">
        <v>5201</v>
      </c>
      <c r="E5203" s="72">
        <f t="shared" si="163"/>
        <v>117023395.18518516</v>
      </c>
      <c r="F5203" s="71">
        <f t="shared" si="162"/>
        <v>76.107827253632394</v>
      </c>
      <c r="H5203" s="38">
        <v>117023395</v>
      </c>
    </row>
    <row r="5204" spans="2:8">
      <c r="B5204">
        <v>1537600</v>
      </c>
      <c r="D5204">
        <v>5202</v>
      </c>
      <c r="E5204" s="72">
        <f t="shared" si="163"/>
        <v>117068437.29629628</v>
      </c>
      <c r="F5204" s="71">
        <f t="shared" si="162"/>
        <v>76.137121030369585</v>
      </c>
      <c r="H5204" s="38">
        <v>117068437</v>
      </c>
    </row>
    <row r="5205" spans="2:8">
      <c r="B5205">
        <v>1537600</v>
      </c>
      <c r="D5205">
        <v>5203</v>
      </c>
      <c r="E5205" s="72">
        <f t="shared" si="163"/>
        <v>117113488.07407406</v>
      </c>
      <c r="F5205" s="71">
        <f t="shared" si="162"/>
        <v>76.16642044359655</v>
      </c>
      <c r="H5205" s="38">
        <v>117113488</v>
      </c>
    </row>
    <row r="5206" spans="2:8">
      <c r="B5206">
        <v>1537600</v>
      </c>
      <c r="D5206">
        <v>5204</v>
      </c>
      <c r="E5206" s="72">
        <f t="shared" si="163"/>
        <v>117158547.51851851</v>
      </c>
      <c r="F5206" s="71">
        <f t="shared" si="162"/>
        <v>76.19572549331329</v>
      </c>
      <c r="H5206" s="38">
        <v>117158547</v>
      </c>
    </row>
    <row r="5207" spans="2:8">
      <c r="B5207">
        <v>1537600</v>
      </c>
      <c r="D5207">
        <v>5205</v>
      </c>
      <c r="E5207" s="72">
        <f t="shared" si="163"/>
        <v>117203615.62962961</v>
      </c>
      <c r="F5207" s="71">
        <f t="shared" si="162"/>
        <v>76.225036179519776</v>
      </c>
      <c r="H5207" s="38">
        <v>117203615</v>
      </c>
    </row>
    <row r="5208" spans="2:8">
      <c r="B5208">
        <v>1537600</v>
      </c>
      <c r="D5208">
        <v>5206</v>
      </c>
      <c r="E5208" s="72">
        <f t="shared" si="163"/>
        <v>117248692.40740739</v>
      </c>
      <c r="F5208" s="71">
        <f t="shared" si="162"/>
        <v>76.254352502216037</v>
      </c>
      <c r="H5208" s="38">
        <v>117248692</v>
      </c>
    </row>
    <row r="5209" spans="2:8">
      <c r="B5209">
        <v>1537600</v>
      </c>
      <c r="D5209">
        <v>5207</v>
      </c>
      <c r="E5209" s="72">
        <f t="shared" si="163"/>
        <v>117293777.85185184</v>
      </c>
      <c r="F5209" s="71">
        <f t="shared" si="162"/>
        <v>76.283674461402072</v>
      </c>
      <c r="H5209" s="38">
        <v>117293777</v>
      </c>
    </row>
    <row r="5210" spans="2:8">
      <c r="B5210">
        <v>1537600</v>
      </c>
      <c r="D5210">
        <v>5208</v>
      </c>
      <c r="E5210" s="72">
        <f t="shared" si="163"/>
        <v>117338871.96296294</v>
      </c>
      <c r="F5210" s="71">
        <f t="shared" si="162"/>
        <v>76.313002057077881</v>
      </c>
      <c r="H5210" s="38">
        <v>117338871</v>
      </c>
    </row>
    <row r="5211" spans="2:8">
      <c r="B5211">
        <v>1537600</v>
      </c>
      <c r="D5211">
        <v>5209</v>
      </c>
      <c r="E5211" s="72">
        <f t="shared" si="163"/>
        <v>117383974.74074072</v>
      </c>
      <c r="F5211" s="71">
        <f t="shared" si="162"/>
        <v>76.342335289243437</v>
      </c>
      <c r="H5211" s="38">
        <v>117383974</v>
      </c>
    </row>
    <row r="5212" spans="2:8">
      <c r="B5212">
        <v>1537600</v>
      </c>
      <c r="D5212">
        <v>5210</v>
      </c>
      <c r="E5212" s="72">
        <f t="shared" si="163"/>
        <v>117429086.18518516</v>
      </c>
      <c r="F5212" s="71">
        <f t="shared" si="162"/>
        <v>76.371674157898781</v>
      </c>
      <c r="H5212" s="38">
        <v>117429086</v>
      </c>
    </row>
    <row r="5213" spans="2:8">
      <c r="B5213">
        <v>1537600</v>
      </c>
      <c r="D5213">
        <v>5211</v>
      </c>
      <c r="E5213" s="72">
        <f t="shared" si="163"/>
        <v>117474206.29629628</v>
      </c>
      <c r="F5213" s="71">
        <f t="shared" si="162"/>
        <v>76.401018663043885</v>
      </c>
      <c r="H5213" s="38">
        <v>117474206</v>
      </c>
    </row>
    <row r="5214" spans="2:8">
      <c r="B5214">
        <v>1537600</v>
      </c>
      <c r="D5214">
        <v>5212</v>
      </c>
      <c r="E5214" s="72">
        <f t="shared" si="163"/>
        <v>117519335.07407406</v>
      </c>
      <c r="F5214" s="71">
        <f t="shared" si="162"/>
        <v>76.430368804678764</v>
      </c>
      <c r="H5214" s="38">
        <v>117519335</v>
      </c>
    </row>
    <row r="5215" spans="2:8">
      <c r="B5215">
        <v>1537600</v>
      </c>
      <c r="D5215">
        <v>5213</v>
      </c>
      <c r="E5215" s="72">
        <f t="shared" si="163"/>
        <v>117564472.51851851</v>
      </c>
      <c r="F5215" s="71">
        <f t="shared" si="162"/>
        <v>76.459724582803403</v>
      </c>
      <c r="H5215" s="38">
        <v>117564472</v>
      </c>
    </row>
    <row r="5216" spans="2:8">
      <c r="B5216">
        <v>1537600</v>
      </c>
      <c r="D5216">
        <v>5214</v>
      </c>
      <c r="E5216" s="72">
        <f t="shared" si="163"/>
        <v>117609618.62962961</v>
      </c>
      <c r="F5216" s="71">
        <f t="shared" si="162"/>
        <v>76.489085997417803</v>
      </c>
      <c r="H5216" s="38">
        <v>117609618</v>
      </c>
    </row>
    <row r="5217" spans="2:8">
      <c r="B5217">
        <v>1537600</v>
      </c>
      <c r="D5217">
        <v>5215</v>
      </c>
      <c r="E5217" s="72">
        <f t="shared" si="163"/>
        <v>117654773.40740739</v>
      </c>
      <c r="F5217" s="71">
        <f t="shared" si="162"/>
        <v>76.518453048521977</v>
      </c>
      <c r="H5217" s="38">
        <v>117654773</v>
      </c>
    </row>
    <row r="5218" spans="2:8">
      <c r="B5218">
        <v>1537600</v>
      </c>
      <c r="D5218">
        <v>5216</v>
      </c>
      <c r="E5218" s="72">
        <f t="shared" si="163"/>
        <v>117699936.85185184</v>
      </c>
      <c r="F5218" s="71">
        <f t="shared" si="162"/>
        <v>76.547825736115925</v>
      </c>
      <c r="H5218" s="38">
        <v>117699936</v>
      </c>
    </row>
    <row r="5219" spans="2:8">
      <c r="B5219">
        <v>1537600</v>
      </c>
      <c r="D5219">
        <v>5217</v>
      </c>
      <c r="E5219" s="72">
        <f t="shared" si="163"/>
        <v>117745108.96296294</v>
      </c>
      <c r="F5219" s="71">
        <f t="shared" si="162"/>
        <v>76.57720406019962</v>
      </c>
      <c r="H5219" s="38">
        <v>117745108</v>
      </c>
    </row>
    <row r="5220" spans="2:8">
      <c r="B5220">
        <v>1537600</v>
      </c>
      <c r="D5220">
        <v>5218</v>
      </c>
      <c r="E5220" s="72">
        <f t="shared" si="163"/>
        <v>117790289.74074072</v>
      </c>
      <c r="F5220" s="71">
        <f t="shared" si="162"/>
        <v>76.606588020773103</v>
      </c>
      <c r="H5220" s="38">
        <v>117790289</v>
      </c>
    </row>
    <row r="5221" spans="2:8">
      <c r="B5221">
        <v>1537600</v>
      </c>
      <c r="D5221">
        <v>5219</v>
      </c>
      <c r="E5221" s="72">
        <f t="shared" si="163"/>
        <v>117835479.18518516</v>
      </c>
      <c r="F5221" s="71">
        <f t="shared" si="162"/>
        <v>76.635977617836346</v>
      </c>
      <c r="H5221" s="38">
        <v>117835479</v>
      </c>
    </row>
    <row r="5222" spans="2:8">
      <c r="B5222">
        <v>1537600</v>
      </c>
      <c r="D5222">
        <v>5220</v>
      </c>
      <c r="E5222" s="72">
        <f t="shared" si="163"/>
        <v>117880677.29629628</v>
      </c>
      <c r="F5222" s="71">
        <f t="shared" si="162"/>
        <v>76.665372851389364</v>
      </c>
      <c r="G5222" s="67"/>
      <c r="H5222" s="38">
        <v>117880677</v>
      </c>
    </row>
    <row r="5223" spans="2:8">
      <c r="B5223">
        <v>1537600</v>
      </c>
      <c r="D5223">
        <v>5221</v>
      </c>
      <c r="E5223" s="72">
        <f t="shared" si="163"/>
        <v>117925884.07407406</v>
      </c>
      <c r="F5223" s="71">
        <f t="shared" si="162"/>
        <v>76.694773721432142</v>
      </c>
      <c r="H5223" s="38">
        <v>117925884</v>
      </c>
    </row>
    <row r="5224" spans="2:8">
      <c r="B5224">
        <v>1537600</v>
      </c>
      <c r="D5224">
        <v>5222</v>
      </c>
      <c r="E5224" s="72">
        <f t="shared" si="163"/>
        <v>117971099.51851851</v>
      </c>
      <c r="F5224" s="71">
        <f t="shared" si="162"/>
        <v>76.724180227964695</v>
      </c>
      <c r="H5224" s="38">
        <v>117971099</v>
      </c>
    </row>
    <row r="5225" spans="2:8">
      <c r="B5225">
        <v>1537600</v>
      </c>
      <c r="D5225">
        <v>5223</v>
      </c>
      <c r="E5225" s="72">
        <f t="shared" si="163"/>
        <v>118016323.62962961</v>
      </c>
      <c r="F5225" s="71">
        <f t="shared" si="162"/>
        <v>76.753592370987008</v>
      </c>
      <c r="H5225" s="38">
        <v>118016323</v>
      </c>
    </row>
    <row r="5226" spans="2:8">
      <c r="B5226">
        <v>1537600</v>
      </c>
      <c r="D5226">
        <v>5224</v>
      </c>
      <c r="E5226" s="72">
        <f t="shared" si="163"/>
        <v>118061556.40740739</v>
      </c>
      <c r="F5226" s="71">
        <f t="shared" si="162"/>
        <v>76.783010150499081</v>
      </c>
      <c r="H5226" s="38">
        <v>118061556</v>
      </c>
    </row>
    <row r="5227" spans="2:8">
      <c r="B5227">
        <v>1537600</v>
      </c>
      <c r="D5227">
        <v>5225</v>
      </c>
      <c r="E5227" s="72">
        <f t="shared" si="163"/>
        <v>118106797.85185184</v>
      </c>
      <c r="F5227" s="71">
        <f t="shared" si="162"/>
        <v>76.812433566500928</v>
      </c>
      <c r="H5227" s="38">
        <v>118106797</v>
      </c>
    </row>
    <row r="5228" spans="2:8">
      <c r="B5228">
        <v>1537600</v>
      </c>
      <c r="D5228">
        <v>5226</v>
      </c>
      <c r="E5228" s="72">
        <f t="shared" si="163"/>
        <v>118152047.96296294</v>
      </c>
      <c r="F5228" s="71">
        <f t="shared" si="162"/>
        <v>76.84186261899255</v>
      </c>
      <c r="H5228" s="38">
        <v>118152047</v>
      </c>
    </row>
    <row r="5229" spans="2:8">
      <c r="B5229">
        <v>1537600</v>
      </c>
      <c r="D5229">
        <v>5227</v>
      </c>
      <c r="E5229" s="72">
        <f t="shared" si="163"/>
        <v>118197306.74074072</v>
      </c>
      <c r="F5229" s="71">
        <f t="shared" si="162"/>
        <v>76.871297307973933</v>
      </c>
      <c r="H5229" s="38">
        <v>118197306</v>
      </c>
    </row>
    <row r="5230" spans="2:8">
      <c r="B5230">
        <v>1537600</v>
      </c>
      <c r="D5230">
        <v>5228</v>
      </c>
      <c r="E5230" s="72">
        <f t="shared" si="163"/>
        <v>118242574.18518516</v>
      </c>
      <c r="F5230" s="71">
        <f t="shared" si="162"/>
        <v>76.90073763344509</v>
      </c>
      <c r="H5230" s="38">
        <v>118242574</v>
      </c>
    </row>
    <row r="5231" spans="2:8">
      <c r="B5231">
        <v>1537600</v>
      </c>
      <c r="D5231">
        <v>5229</v>
      </c>
      <c r="E5231" s="72">
        <f t="shared" si="163"/>
        <v>118287850.29629628</v>
      </c>
      <c r="F5231" s="71">
        <f t="shared" si="162"/>
        <v>76.930183595406007</v>
      </c>
      <c r="H5231" s="38">
        <v>118287850</v>
      </c>
    </row>
    <row r="5232" spans="2:8">
      <c r="B5232">
        <v>1537600</v>
      </c>
      <c r="D5232">
        <v>5230</v>
      </c>
      <c r="E5232" s="72">
        <f t="shared" si="163"/>
        <v>118333135.07407406</v>
      </c>
      <c r="F5232" s="71">
        <f t="shared" si="162"/>
        <v>76.959635193856698</v>
      </c>
      <c r="H5232" s="38">
        <v>118333135</v>
      </c>
    </row>
    <row r="5233" spans="2:8">
      <c r="B5233">
        <v>1537600</v>
      </c>
      <c r="D5233">
        <v>5231</v>
      </c>
      <c r="E5233" s="72">
        <f t="shared" si="163"/>
        <v>118378428.51851851</v>
      </c>
      <c r="F5233" s="71">
        <f t="shared" si="162"/>
        <v>76.98909242879715</v>
      </c>
      <c r="H5233" s="38">
        <v>118378428</v>
      </c>
    </row>
    <row r="5234" spans="2:8">
      <c r="B5234">
        <v>1537600</v>
      </c>
      <c r="D5234">
        <v>5232</v>
      </c>
      <c r="E5234" s="72">
        <f t="shared" si="163"/>
        <v>118423730.62962961</v>
      </c>
      <c r="F5234" s="71">
        <f t="shared" si="162"/>
        <v>77.018555300227376</v>
      </c>
      <c r="H5234" s="38">
        <v>118423730</v>
      </c>
    </row>
    <row r="5235" spans="2:8">
      <c r="B5235">
        <v>1537600</v>
      </c>
      <c r="D5235">
        <v>5233</v>
      </c>
      <c r="E5235" s="72">
        <f t="shared" si="163"/>
        <v>118469041.40740739</v>
      </c>
      <c r="F5235" s="71">
        <f t="shared" si="162"/>
        <v>77.048023808147363</v>
      </c>
      <c r="H5235" s="38">
        <v>118469041</v>
      </c>
    </row>
    <row r="5236" spans="2:8">
      <c r="B5236">
        <v>1537600</v>
      </c>
      <c r="D5236">
        <v>5234</v>
      </c>
      <c r="E5236" s="72">
        <f t="shared" si="163"/>
        <v>118514360.85185184</v>
      </c>
      <c r="F5236" s="71">
        <f t="shared" si="162"/>
        <v>77.077497952557124</v>
      </c>
      <c r="H5236" s="38">
        <v>118514360</v>
      </c>
    </row>
    <row r="5237" spans="2:8">
      <c r="B5237">
        <v>1537600</v>
      </c>
      <c r="D5237">
        <v>5235</v>
      </c>
      <c r="E5237" s="72">
        <f t="shared" si="163"/>
        <v>118559688.96296294</v>
      </c>
      <c r="F5237" s="71">
        <f t="shared" si="162"/>
        <v>77.106977733456645</v>
      </c>
      <c r="H5237" s="38">
        <v>118559688</v>
      </c>
    </row>
    <row r="5238" spans="2:8">
      <c r="B5238">
        <v>1537600</v>
      </c>
      <c r="D5238">
        <v>5236</v>
      </c>
      <c r="E5238" s="72">
        <f t="shared" si="163"/>
        <v>118605025.74074072</v>
      </c>
      <c r="F5238" s="71">
        <f t="shared" si="162"/>
        <v>77.136463150845941</v>
      </c>
      <c r="H5238" s="38">
        <v>118605025</v>
      </c>
    </row>
    <row r="5239" spans="2:8">
      <c r="B5239">
        <v>1537600</v>
      </c>
      <c r="D5239">
        <v>5237</v>
      </c>
      <c r="E5239" s="72">
        <f t="shared" si="163"/>
        <v>118650371.18518516</v>
      </c>
      <c r="F5239" s="71">
        <f t="shared" si="162"/>
        <v>77.165954204724997</v>
      </c>
      <c r="H5239" s="38">
        <v>118650371</v>
      </c>
    </row>
    <row r="5240" spans="2:8">
      <c r="B5240">
        <v>1537600</v>
      </c>
      <c r="D5240">
        <v>5238</v>
      </c>
      <c r="E5240" s="72">
        <f t="shared" si="163"/>
        <v>118695725.29629628</v>
      </c>
      <c r="F5240" s="71">
        <f t="shared" si="162"/>
        <v>77.195450895093842</v>
      </c>
      <c r="H5240" s="38">
        <v>118695725</v>
      </c>
    </row>
    <row r="5241" spans="2:8">
      <c r="B5241">
        <v>1537600</v>
      </c>
      <c r="D5241">
        <v>5239</v>
      </c>
      <c r="E5241" s="72">
        <f t="shared" si="163"/>
        <v>118741088.07407406</v>
      </c>
      <c r="F5241" s="71">
        <f t="shared" si="162"/>
        <v>77.224953221952433</v>
      </c>
      <c r="H5241" s="38">
        <v>118741088</v>
      </c>
    </row>
    <row r="5242" spans="2:8">
      <c r="B5242">
        <v>1537600</v>
      </c>
      <c r="D5242">
        <v>5240</v>
      </c>
      <c r="E5242" s="72">
        <f t="shared" si="163"/>
        <v>118786459.51851851</v>
      </c>
      <c r="F5242" s="71">
        <f t="shared" si="162"/>
        <v>77.254461185300798</v>
      </c>
      <c r="H5242" s="38">
        <v>118786459</v>
      </c>
    </row>
    <row r="5243" spans="2:8">
      <c r="B5243">
        <v>1537600</v>
      </c>
      <c r="D5243">
        <v>5241</v>
      </c>
      <c r="E5243" s="72">
        <f t="shared" si="163"/>
        <v>118831839.62962961</v>
      </c>
      <c r="F5243" s="71">
        <f t="shared" si="162"/>
        <v>77.283974785138923</v>
      </c>
      <c r="H5243" s="38">
        <v>118831839</v>
      </c>
    </row>
    <row r="5244" spans="2:8">
      <c r="B5244">
        <v>1537600</v>
      </c>
      <c r="D5244">
        <v>5242</v>
      </c>
      <c r="E5244" s="72">
        <f t="shared" si="163"/>
        <v>118877228.40740739</v>
      </c>
      <c r="F5244" s="71">
        <f t="shared" si="162"/>
        <v>77.313494021466823</v>
      </c>
      <c r="H5244" s="38">
        <v>118877228</v>
      </c>
    </row>
    <row r="5245" spans="2:8">
      <c r="B5245">
        <v>1537600</v>
      </c>
      <c r="D5245">
        <v>5243</v>
      </c>
      <c r="E5245" s="72">
        <f t="shared" si="163"/>
        <v>118922625.85185184</v>
      </c>
      <c r="F5245" s="71">
        <f t="shared" si="162"/>
        <v>77.343018894284498</v>
      </c>
      <c r="H5245" s="38">
        <v>118922625</v>
      </c>
    </row>
    <row r="5246" spans="2:8">
      <c r="B5246">
        <v>1537600</v>
      </c>
      <c r="D5246">
        <v>5244</v>
      </c>
      <c r="E5246" s="72">
        <f t="shared" si="163"/>
        <v>118968031.96296294</v>
      </c>
      <c r="F5246" s="71">
        <f t="shared" si="162"/>
        <v>77.372549403591918</v>
      </c>
      <c r="H5246" s="38">
        <v>118968031</v>
      </c>
    </row>
    <row r="5247" spans="2:8">
      <c r="B5247">
        <v>1537600</v>
      </c>
      <c r="D5247">
        <v>5245</v>
      </c>
      <c r="E5247" s="72">
        <f t="shared" si="163"/>
        <v>119013446.74074072</v>
      </c>
      <c r="F5247" s="71">
        <f t="shared" si="162"/>
        <v>77.402085549389128</v>
      </c>
      <c r="H5247" s="38">
        <v>119013446</v>
      </c>
    </row>
    <row r="5248" spans="2:8">
      <c r="B5248">
        <v>1537600</v>
      </c>
      <c r="D5248">
        <v>5246</v>
      </c>
      <c r="E5248" s="72">
        <f t="shared" si="163"/>
        <v>119058870.18518516</v>
      </c>
      <c r="F5248" s="71">
        <f t="shared" si="162"/>
        <v>77.431627331676097</v>
      </c>
      <c r="H5248" s="38">
        <v>119058870</v>
      </c>
    </row>
    <row r="5249" spans="2:8">
      <c r="B5249">
        <v>1537600</v>
      </c>
      <c r="D5249">
        <v>5247</v>
      </c>
      <c r="E5249" s="72">
        <f t="shared" si="163"/>
        <v>119104302.29629628</v>
      </c>
      <c r="F5249" s="71">
        <f t="shared" si="162"/>
        <v>77.461174750452841</v>
      </c>
      <c r="H5249" s="38">
        <v>119104302</v>
      </c>
    </row>
    <row r="5250" spans="2:8">
      <c r="B5250">
        <v>1537600</v>
      </c>
      <c r="D5250">
        <v>5248</v>
      </c>
      <c r="E5250" s="72">
        <f t="shared" si="163"/>
        <v>119149743.07407406</v>
      </c>
      <c r="F5250" s="71">
        <f t="shared" si="162"/>
        <v>77.490727805719345</v>
      </c>
      <c r="H5250" s="38">
        <v>119149743</v>
      </c>
    </row>
    <row r="5251" spans="2:8">
      <c r="B5251">
        <v>1537600</v>
      </c>
      <c r="D5251">
        <v>5249</v>
      </c>
      <c r="E5251" s="72">
        <f t="shared" si="163"/>
        <v>119195192.51851851</v>
      </c>
      <c r="F5251" s="71">
        <f t="shared" ref="F5251:F5314" si="164">E5251/B5250</f>
        <v>77.52028649747561</v>
      </c>
      <c r="H5251" s="38">
        <v>119195192</v>
      </c>
    </row>
    <row r="5252" spans="2:8">
      <c r="B5252">
        <v>1537600</v>
      </c>
      <c r="D5252">
        <v>5250</v>
      </c>
      <c r="E5252" s="72">
        <f t="shared" ref="E5252:E5315" si="165">40+(D5251*D5251)+(E5251/1.3)</f>
        <v>119240650.62962961</v>
      </c>
      <c r="F5252" s="71">
        <f t="shared" si="164"/>
        <v>77.549850825721649</v>
      </c>
      <c r="H5252" s="38">
        <v>119240650</v>
      </c>
    </row>
    <row r="5253" spans="2:8">
      <c r="B5253">
        <v>1537600</v>
      </c>
      <c r="D5253">
        <v>5251</v>
      </c>
      <c r="E5253" s="72">
        <f t="shared" si="165"/>
        <v>119286117.40740739</v>
      </c>
      <c r="F5253" s="71">
        <f t="shared" si="164"/>
        <v>77.579420790457462</v>
      </c>
      <c r="H5253" s="38">
        <v>119286117</v>
      </c>
    </row>
    <row r="5254" spans="2:8">
      <c r="B5254">
        <v>1537600</v>
      </c>
      <c r="D5254">
        <v>5252</v>
      </c>
      <c r="E5254" s="72">
        <f t="shared" si="165"/>
        <v>119331592.85185184</v>
      </c>
      <c r="F5254" s="71">
        <f t="shared" si="164"/>
        <v>77.608996391683036</v>
      </c>
      <c r="H5254" s="38">
        <v>119331592</v>
      </c>
    </row>
    <row r="5255" spans="2:8">
      <c r="B5255">
        <v>1537600</v>
      </c>
      <c r="D5255">
        <v>5253</v>
      </c>
      <c r="E5255" s="72">
        <f t="shared" si="165"/>
        <v>119377076.96296294</v>
      </c>
      <c r="F5255" s="71">
        <f t="shared" si="164"/>
        <v>77.63857762939837</v>
      </c>
      <c r="H5255" s="38">
        <v>119377076</v>
      </c>
    </row>
    <row r="5256" spans="2:8">
      <c r="B5256">
        <v>1537600</v>
      </c>
      <c r="D5256">
        <v>5254</v>
      </c>
      <c r="E5256" s="72">
        <f t="shared" si="165"/>
        <v>119422569.74074072</v>
      </c>
      <c r="F5256" s="71">
        <f t="shared" si="164"/>
        <v>77.668164503603478</v>
      </c>
      <c r="H5256" s="38">
        <v>119422569</v>
      </c>
    </row>
    <row r="5257" spans="2:8">
      <c r="B5257">
        <v>1537600</v>
      </c>
      <c r="D5257">
        <v>5255</v>
      </c>
      <c r="E5257" s="72">
        <f t="shared" si="165"/>
        <v>119468071.18518516</v>
      </c>
      <c r="F5257" s="71">
        <f t="shared" si="164"/>
        <v>77.697757014298361</v>
      </c>
      <c r="H5257" s="38">
        <v>119468071</v>
      </c>
    </row>
    <row r="5258" spans="2:8">
      <c r="B5258">
        <v>1537600</v>
      </c>
      <c r="D5258">
        <v>5256</v>
      </c>
      <c r="E5258" s="72">
        <f t="shared" si="165"/>
        <v>119513581.29629628</v>
      </c>
      <c r="F5258" s="71">
        <f t="shared" si="164"/>
        <v>77.727355161483018</v>
      </c>
      <c r="H5258" s="38">
        <v>119513581</v>
      </c>
    </row>
    <row r="5259" spans="2:8">
      <c r="B5259">
        <v>1537600</v>
      </c>
      <c r="D5259">
        <v>5257</v>
      </c>
      <c r="E5259" s="72">
        <f t="shared" si="165"/>
        <v>119559100.07407406</v>
      </c>
      <c r="F5259" s="71">
        <f t="shared" si="164"/>
        <v>77.756958945157422</v>
      </c>
      <c r="H5259" s="38">
        <v>119559100</v>
      </c>
    </row>
    <row r="5260" spans="2:8">
      <c r="B5260">
        <v>1537600</v>
      </c>
      <c r="D5260">
        <v>5258</v>
      </c>
      <c r="E5260" s="72">
        <f t="shared" si="165"/>
        <v>119604627.51851851</v>
      </c>
      <c r="F5260" s="71">
        <f t="shared" si="164"/>
        <v>77.786568365321614</v>
      </c>
      <c r="H5260" s="38">
        <v>119604627</v>
      </c>
    </row>
    <row r="5261" spans="2:8">
      <c r="B5261">
        <v>1537600</v>
      </c>
      <c r="D5261">
        <v>5259</v>
      </c>
      <c r="E5261" s="72">
        <f t="shared" si="165"/>
        <v>119650163.62962961</v>
      </c>
      <c r="F5261" s="71">
        <f t="shared" si="164"/>
        <v>77.816183421975552</v>
      </c>
      <c r="H5261" s="38">
        <v>119650163</v>
      </c>
    </row>
    <row r="5262" spans="2:8">
      <c r="B5262">
        <v>1537600</v>
      </c>
      <c r="D5262">
        <v>5260</v>
      </c>
      <c r="E5262" s="72">
        <f t="shared" si="165"/>
        <v>119695708.40740739</v>
      </c>
      <c r="F5262" s="71">
        <f t="shared" si="164"/>
        <v>77.845804115119265</v>
      </c>
      <c r="G5262" s="67"/>
      <c r="H5262" s="38">
        <v>119695708</v>
      </c>
    </row>
    <row r="5263" spans="2:8">
      <c r="B5263">
        <v>1537600</v>
      </c>
      <c r="D5263">
        <v>5261</v>
      </c>
      <c r="E5263" s="72">
        <f t="shared" si="165"/>
        <v>119741261.85185184</v>
      </c>
      <c r="F5263" s="71">
        <f t="shared" si="164"/>
        <v>77.875430444752752</v>
      </c>
      <c r="H5263" s="38">
        <v>119741261</v>
      </c>
    </row>
    <row r="5264" spans="2:8">
      <c r="B5264">
        <v>1537600</v>
      </c>
      <c r="D5264">
        <v>5262</v>
      </c>
      <c r="E5264" s="72">
        <f t="shared" si="165"/>
        <v>119786823.96296294</v>
      </c>
      <c r="F5264" s="71">
        <f t="shared" si="164"/>
        <v>77.905062410875999</v>
      </c>
      <c r="H5264" s="38">
        <v>119786823</v>
      </c>
    </row>
    <row r="5265" spans="2:8">
      <c r="B5265">
        <v>1537600</v>
      </c>
      <c r="D5265">
        <v>5263</v>
      </c>
      <c r="E5265" s="72">
        <f t="shared" si="165"/>
        <v>119832394.74074072</v>
      </c>
      <c r="F5265" s="71">
        <f t="shared" si="164"/>
        <v>77.934700013489021</v>
      </c>
      <c r="H5265" s="38">
        <v>119832394</v>
      </c>
    </row>
    <row r="5266" spans="2:8">
      <c r="B5266">
        <v>1537600</v>
      </c>
      <c r="D5266">
        <v>5264</v>
      </c>
      <c r="E5266" s="72">
        <f t="shared" si="165"/>
        <v>119877974.18518516</v>
      </c>
      <c r="F5266" s="71">
        <f t="shared" si="164"/>
        <v>77.964343252591803</v>
      </c>
      <c r="H5266" s="38">
        <v>119877974</v>
      </c>
    </row>
    <row r="5267" spans="2:8">
      <c r="B5267">
        <v>1537600</v>
      </c>
      <c r="D5267">
        <v>5265</v>
      </c>
      <c r="E5267" s="72">
        <f t="shared" si="165"/>
        <v>119923562.29629628</v>
      </c>
      <c r="F5267" s="71">
        <f t="shared" si="164"/>
        <v>77.993992128184374</v>
      </c>
      <c r="H5267" s="38">
        <v>119923562</v>
      </c>
    </row>
    <row r="5268" spans="2:8">
      <c r="B5268">
        <v>1537600</v>
      </c>
      <c r="D5268">
        <v>5266</v>
      </c>
      <c r="E5268" s="72">
        <f t="shared" si="165"/>
        <v>119969159.07407406</v>
      </c>
      <c r="F5268" s="71">
        <f t="shared" si="164"/>
        <v>78.023646640266691</v>
      </c>
      <c r="H5268" s="38">
        <v>119969159</v>
      </c>
    </row>
    <row r="5269" spans="2:8">
      <c r="B5269">
        <v>1537600</v>
      </c>
      <c r="D5269">
        <v>5267</v>
      </c>
      <c r="E5269" s="72">
        <f t="shared" si="165"/>
        <v>120014764.51851851</v>
      </c>
      <c r="F5269" s="71">
        <f t="shared" si="164"/>
        <v>78.053306788838782</v>
      </c>
      <c r="H5269" s="38">
        <v>120014764</v>
      </c>
    </row>
    <row r="5270" spans="2:8">
      <c r="B5270">
        <v>1537600</v>
      </c>
      <c r="D5270">
        <v>5268</v>
      </c>
      <c r="E5270" s="72">
        <f t="shared" si="165"/>
        <v>120060378.62962961</v>
      </c>
      <c r="F5270" s="71">
        <f t="shared" si="164"/>
        <v>78.082972573900634</v>
      </c>
      <c r="H5270" s="38">
        <v>120060378</v>
      </c>
    </row>
    <row r="5271" spans="2:8">
      <c r="B5271">
        <v>1537600</v>
      </c>
      <c r="D5271">
        <v>5269</v>
      </c>
      <c r="E5271" s="72">
        <f t="shared" si="165"/>
        <v>120106001.40740739</v>
      </c>
      <c r="F5271" s="71">
        <f t="shared" si="164"/>
        <v>78.11264399545226</v>
      </c>
      <c r="H5271" s="38">
        <v>120106001</v>
      </c>
    </row>
    <row r="5272" spans="2:8">
      <c r="B5272">
        <v>1537600</v>
      </c>
      <c r="D5272">
        <v>5270</v>
      </c>
      <c r="E5272" s="72">
        <f t="shared" si="165"/>
        <v>120151632.85185184</v>
      </c>
      <c r="F5272" s="71">
        <f t="shared" si="164"/>
        <v>78.142321053493646</v>
      </c>
      <c r="H5272" s="38">
        <v>120151632</v>
      </c>
    </row>
    <row r="5273" spans="2:8">
      <c r="B5273">
        <v>1537600</v>
      </c>
      <c r="D5273">
        <v>5271</v>
      </c>
      <c r="E5273" s="72">
        <f t="shared" si="165"/>
        <v>120197272.96296294</v>
      </c>
      <c r="F5273" s="71">
        <f t="shared" si="164"/>
        <v>78.172003748024807</v>
      </c>
      <c r="H5273" s="38">
        <v>120197272</v>
      </c>
    </row>
    <row r="5274" spans="2:8">
      <c r="B5274">
        <v>1537600</v>
      </c>
      <c r="D5274">
        <v>5272</v>
      </c>
      <c r="E5274" s="72">
        <f t="shared" si="165"/>
        <v>120242921.74074072</v>
      </c>
      <c r="F5274" s="71">
        <f t="shared" si="164"/>
        <v>78.201692079045728</v>
      </c>
      <c r="H5274" s="38">
        <v>120242921</v>
      </c>
    </row>
    <row r="5275" spans="2:8">
      <c r="B5275">
        <v>1537600</v>
      </c>
      <c r="D5275">
        <v>5273</v>
      </c>
      <c r="E5275" s="72">
        <f t="shared" si="165"/>
        <v>120288579.18518516</v>
      </c>
      <c r="F5275" s="71">
        <f t="shared" si="164"/>
        <v>78.231386046556423</v>
      </c>
      <c r="H5275" s="38">
        <v>120288579</v>
      </c>
    </row>
    <row r="5276" spans="2:8">
      <c r="B5276">
        <v>1537600</v>
      </c>
      <c r="D5276">
        <v>5274</v>
      </c>
      <c r="E5276" s="72">
        <f t="shared" si="165"/>
        <v>120334245.29629628</v>
      </c>
      <c r="F5276" s="71">
        <f t="shared" si="164"/>
        <v>78.261085650556893</v>
      </c>
      <c r="H5276" s="38">
        <v>120334245</v>
      </c>
    </row>
    <row r="5277" spans="2:8">
      <c r="B5277">
        <v>1537600</v>
      </c>
      <c r="D5277">
        <v>5275</v>
      </c>
      <c r="E5277" s="72">
        <f t="shared" si="165"/>
        <v>120379920.07407406</v>
      </c>
      <c r="F5277" s="71">
        <f t="shared" si="164"/>
        <v>78.290790891047124</v>
      </c>
      <c r="H5277" s="38">
        <v>120379920</v>
      </c>
    </row>
    <row r="5278" spans="2:8">
      <c r="B5278">
        <v>1537600</v>
      </c>
      <c r="D5278">
        <v>5276</v>
      </c>
      <c r="E5278" s="72">
        <f t="shared" si="165"/>
        <v>120425603.51851851</v>
      </c>
      <c r="F5278" s="71">
        <f t="shared" si="164"/>
        <v>78.320501768027128</v>
      </c>
      <c r="H5278" s="38">
        <v>120425603</v>
      </c>
    </row>
    <row r="5279" spans="2:8">
      <c r="B5279">
        <v>1537600</v>
      </c>
      <c r="D5279">
        <v>5277</v>
      </c>
      <c r="E5279" s="72">
        <f t="shared" si="165"/>
        <v>120471295.62962961</v>
      </c>
      <c r="F5279" s="71">
        <f t="shared" si="164"/>
        <v>78.350218281496879</v>
      </c>
      <c r="H5279" s="38">
        <v>120471295</v>
      </c>
    </row>
    <row r="5280" spans="2:8">
      <c r="B5280">
        <v>1537600</v>
      </c>
      <c r="D5280">
        <v>5278</v>
      </c>
      <c r="E5280" s="72">
        <f t="shared" si="165"/>
        <v>120516996.40740739</v>
      </c>
      <c r="F5280" s="71">
        <f t="shared" si="164"/>
        <v>78.379940431456419</v>
      </c>
      <c r="H5280" s="38">
        <v>120516996</v>
      </c>
    </row>
    <row r="5281" spans="2:8">
      <c r="B5281">
        <v>1537600</v>
      </c>
      <c r="D5281">
        <v>5279</v>
      </c>
      <c r="E5281" s="72">
        <f t="shared" si="165"/>
        <v>120562705.85185184</v>
      </c>
      <c r="F5281" s="71">
        <f t="shared" si="164"/>
        <v>78.409668217905718</v>
      </c>
      <c r="H5281" s="38">
        <v>120562705</v>
      </c>
    </row>
    <row r="5282" spans="2:8">
      <c r="B5282">
        <v>1537600</v>
      </c>
      <c r="D5282">
        <v>5280</v>
      </c>
      <c r="E5282" s="72">
        <f t="shared" si="165"/>
        <v>120608423.96296294</v>
      </c>
      <c r="F5282" s="71">
        <f t="shared" si="164"/>
        <v>78.439401640844778</v>
      </c>
      <c r="H5282" s="38">
        <v>120608423</v>
      </c>
    </row>
    <row r="5283" spans="2:8">
      <c r="B5283">
        <v>1537600</v>
      </c>
      <c r="D5283">
        <v>5281</v>
      </c>
      <c r="E5283" s="72">
        <f t="shared" si="165"/>
        <v>120654150.74074072</v>
      </c>
      <c r="F5283" s="71">
        <f t="shared" si="164"/>
        <v>78.469140700273613</v>
      </c>
      <c r="H5283" s="38">
        <v>120654150</v>
      </c>
    </row>
    <row r="5284" spans="2:8">
      <c r="B5284">
        <v>1537600</v>
      </c>
      <c r="D5284">
        <v>5282</v>
      </c>
      <c r="E5284" s="72">
        <f t="shared" si="165"/>
        <v>120699886.18518516</v>
      </c>
      <c r="F5284" s="71">
        <f t="shared" si="164"/>
        <v>78.498885396192222</v>
      </c>
      <c r="H5284" s="38">
        <v>120699886</v>
      </c>
    </row>
    <row r="5285" spans="2:8">
      <c r="B5285">
        <v>1537600</v>
      </c>
      <c r="D5285">
        <v>5283</v>
      </c>
      <c r="E5285" s="72">
        <f t="shared" si="165"/>
        <v>120745630.29629628</v>
      </c>
      <c r="F5285" s="71">
        <f t="shared" si="164"/>
        <v>78.528635728600605</v>
      </c>
      <c r="H5285" s="38">
        <v>120745630</v>
      </c>
    </row>
    <row r="5286" spans="2:8">
      <c r="B5286">
        <v>1537600</v>
      </c>
      <c r="D5286">
        <v>5284</v>
      </c>
      <c r="E5286" s="72">
        <f t="shared" si="165"/>
        <v>120791383.07407406</v>
      </c>
      <c r="F5286" s="71">
        <f t="shared" si="164"/>
        <v>78.558391697498735</v>
      </c>
      <c r="H5286" s="38">
        <v>120791383</v>
      </c>
    </row>
    <row r="5287" spans="2:8">
      <c r="B5287">
        <v>1537600</v>
      </c>
      <c r="D5287">
        <v>5285</v>
      </c>
      <c r="E5287" s="72">
        <f t="shared" si="165"/>
        <v>120837144.51851851</v>
      </c>
      <c r="F5287" s="71">
        <f t="shared" si="164"/>
        <v>78.588153302886653</v>
      </c>
      <c r="H5287" s="38">
        <v>120837144</v>
      </c>
    </row>
    <row r="5288" spans="2:8">
      <c r="B5288">
        <v>1537600</v>
      </c>
      <c r="D5288">
        <v>5286</v>
      </c>
      <c r="E5288" s="72">
        <f t="shared" si="165"/>
        <v>120882914.62962961</v>
      </c>
      <c r="F5288" s="71">
        <f t="shared" si="164"/>
        <v>78.617920544764317</v>
      </c>
      <c r="H5288" s="38">
        <v>120882914</v>
      </c>
    </row>
    <row r="5289" spans="2:8">
      <c r="B5289">
        <v>1537600</v>
      </c>
      <c r="D5289">
        <v>5287</v>
      </c>
      <c r="E5289" s="72">
        <f t="shared" si="165"/>
        <v>120928693.40740739</v>
      </c>
      <c r="F5289" s="71">
        <f t="shared" si="164"/>
        <v>78.647693423131756</v>
      </c>
      <c r="H5289" s="38">
        <v>120928693</v>
      </c>
    </row>
    <row r="5290" spans="2:8">
      <c r="B5290">
        <v>1537600</v>
      </c>
      <c r="D5290">
        <v>5288</v>
      </c>
      <c r="E5290" s="72">
        <f t="shared" si="165"/>
        <v>120974480.85185184</v>
      </c>
      <c r="F5290" s="71">
        <f t="shared" si="164"/>
        <v>78.677471937988969</v>
      </c>
      <c r="H5290" s="38">
        <v>120974480</v>
      </c>
    </row>
    <row r="5291" spans="2:8">
      <c r="B5291">
        <v>1537600</v>
      </c>
      <c r="D5291">
        <v>5289</v>
      </c>
      <c r="E5291" s="72">
        <f t="shared" si="165"/>
        <v>121020276.96296294</v>
      </c>
      <c r="F5291" s="71">
        <f t="shared" si="164"/>
        <v>78.707256089335942</v>
      </c>
      <c r="H5291" s="38">
        <v>121020276</v>
      </c>
    </row>
    <row r="5292" spans="2:8">
      <c r="B5292">
        <v>1537600</v>
      </c>
      <c r="D5292">
        <v>5290</v>
      </c>
      <c r="E5292" s="72">
        <f t="shared" si="165"/>
        <v>121066081.74074072</v>
      </c>
      <c r="F5292" s="71">
        <f t="shared" si="164"/>
        <v>78.737045877172676</v>
      </c>
      <c r="H5292" s="38">
        <v>121066081</v>
      </c>
    </row>
    <row r="5293" spans="2:8">
      <c r="B5293">
        <v>1537600</v>
      </c>
      <c r="D5293">
        <v>5291</v>
      </c>
      <c r="E5293" s="72">
        <f t="shared" si="165"/>
        <v>121111895.18518516</v>
      </c>
      <c r="F5293" s="71">
        <f t="shared" si="164"/>
        <v>78.766841301499198</v>
      </c>
      <c r="H5293" s="38">
        <v>121111895</v>
      </c>
    </row>
    <row r="5294" spans="2:8">
      <c r="B5294">
        <v>1537600</v>
      </c>
      <c r="D5294">
        <v>5292</v>
      </c>
      <c r="E5294" s="72">
        <f t="shared" si="165"/>
        <v>121157717.29629628</v>
      </c>
      <c r="F5294" s="71">
        <f t="shared" si="164"/>
        <v>78.796642362315481</v>
      </c>
      <c r="H5294" s="38">
        <v>121157717</v>
      </c>
    </row>
    <row r="5295" spans="2:8">
      <c r="B5295">
        <v>1537600</v>
      </c>
      <c r="D5295">
        <v>5293</v>
      </c>
      <c r="E5295" s="72">
        <f t="shared" si="165"/>
        <v>121203548.07407406</v>
      </c>
      <c r="F5295" s="71">
        <f t="shared" si="164"/>
        <v>78.826449059621524</v>
      </c>
      <c r="H5295" s="38">
        <v>121203548</v>
      </c>
    </row>
    <row r="5296" spans="2:8">
      <c r="B5296">
        <v>1537600</v>
      </c>
      <c r="D5296">
        <v>5294</v>
      </c>
      <c r="E5296" s="72">
        <f t="shared" si="165"/>
        <v>121249387.51851851</v>
      </c>
      <c r="F5296" s="71">
        <f t="shared" si="164"/>
        <v>78.856261393417341</v>
      </c>
      <c r="H5296" s="38">
        <v>121249387</v>
      </c>
    </row>
    <row r="5297" spans="2:8">
      <c r="B5297">
        <v>1537600</v>
      </c>
      <c r="D5297">
        <v>5295</v>
      </c>
      <c r="E5297" s="72">
        <f t="shared" si="165"/>
        <v>121295235.62962961</v>
      </c>
      <c r="F5297" s="71">
        <f t="shared" si="164"/>
        <v>78.886079363702919</v>
      </c>
      <c r="H5297" s="38">
        <v>121295235</v>
      </c>
    </row>
    <row r="5298" spans="2:8">
      <c r="B5298">
        <v>1537600</v>
      </c>
      <c r="D5298">
        <v>5296</v>
      </c>
      <c r="E5298" s="72">
        <f t="shared" si="165"/>
        <v>121341092.40740739</v>
      </c>
      <c r="F5298" s="71">
        <f t="shared" si="164"/>
        <v>78.915902970478271</v>
      </c>
      <c r="H5298" s="38">
        <v>121341092</v>
      </c>
    </row>
    <row r="5299" spans="2:8">
      <c r="B5299">
        <v>1537600</v>
      </c>
      <c r="D5299">
        <v>5297</v>
      </c>
      <c r="E5299" s="72">
        <f t="shared" si="165"/>
        <v>121386957.85185184</v>
      </c>
      <c r="F5299" s="71">
        <f t="shared" si="164"/>
        <v>78.945732213743383</v>
      </c>
      <c r="H5299" s="38">
        <v>121386957</v>
      </c>
    </row>
    <row r="5300" spans="2:8">
      <c r="B5300">
        <v>1537600</v>
      </c>
      <c r="D5300">
        <v>5298</v>
      </c>
      <c r="E5300" s="72">
        <f t="shared" si="165"/>
        <v>121432831.96296294</v>
      </c>
      <c r="F5300" s="71">
        <f t="shared" si="164"/>
        <v>78.97556709349827</v>
      </c>
      <c r="H5300" s="38">
        <v>121432831</v>
      </c>
    </row>
    <row r="5301" spans="2:8">
      <c r="B5301">
        <v>1537600</v>
      </c>
      <c r="D5301">
        <v>5299</v>
      </c>
      <c r="E5301" s="72">
        <f t="shared" si="165"/>
        <v>121478714.74074072</v>
      </c>
      <c r="F5301" s="71">
        <f t="shared" si="164"/>
        <v>79.005407609742917</v>
      </c>
      <c r="H5301" s="38">
        <v>121478714</v>
      </c>
    </row>
    <row r="5302" spans="2:8">
      <c r="B5302">
        <v>1537600</v>
      </c>
      <c r="D5302">
        <v>5300</v>
      </c>
      <c r="E5302" s="72">
        <f t="shared" si="165"/>
        <v>121524606.18518516</v>
      </c>
      <c r="F5302" s="71">
        <f t="shared" si="164"/>
        <v>79.035253762477339</v>
      </c>
      <c r="G5302" s="67"/>
      <c r="H5302" s="38">
        <v>121524606</v>
      </c>
    </row>
    <row r="5303" spans="2:8">
      <c r="B5303">
        <v>1537600</v>
      </c>
      <c r="D5303">
        <v>5301</v>
      </c>
      <c r="E5303" s="72">
        <f t="shared" si="165"/>
        <v>121570506.29629628</v>
      </c>
      <c r="F5303" s="71">
        <f t="shared" si="164"/>
        <v>79.065105551701535</v>
      </c>
      <c r="H5303" s="38">
        <v>121570506</v>
      </c>
    </row>
    <row r="5304" spans="2:8">
      <c r="B5304">
        <v>1537600</v>
      </c>
      <c r="D5304">
        <v>5302</v>
      </c>
      <c r="E5304" s="72">
        <f t="shared" si="165"/>
        <v>121616415.07407406</v>
      </c>
      <c r="F5304" s="71">
        <f t="shared" si="164"/>
        <v>79.094962977415491</v>
      </c>
      <c r="H5304" s="38">
        <v>121616415</v>
      </c>
    </row>
    <row r="5305" spans="2:8">
      <c r="B5305">
        <v>1537600</v>
      </c>
      <c r="D5305">
        <v>5303</v>
      </c>
      <c r="E5305" s="72">
        <f t="shared" si="165"/>
        <v>121662332.51851851</v>
      </c>
      <c r="F5305" s="71">
        <f t="shared" si="164"/>
        <v>79.124826039619222</v>
      </c>
      <c r="H5305" s="38">
        <v>121662332</v>
      </c>
    </row>
    <row r="5306" spans="2:8">
      <c r="B5306">
        <v>1537600</v>
      </c>
      <c r="D5306">
        <v>5304</v>
      </c>
      <c r="E5306" s="72">
        <f t="shared" si="165"/>
        <v>121708258.62962961</v>
      </c>
      <c r="F5306" s="71">
        <f t="shared" si="164"/>
        <v>79.154694738312699</v>
      </c>
      <c r="H5306" s="38">
        <v>121708258</v>
      </c>
    </row>
    <row r="5307" spans="2:8">
      <c r="B5307">
        <v>1537600</v>
      </c>
      <c r="D5307">
        <v>5305</v>
      </c>
      <c r="E5307" s="72">
        <f t="shared" si="165"/>
        <v>121754193.40740739</v>
      </c>
      <c r="F5307" s="71">
        <f t="shared" si="164"/>
        <v>79.184569073495965</v>
      </c>
      <c r="H5307" s="38">
        <v>121754193</v>
      </c>
    </row>
    <row r="5308" spans="2:8">
      <c r="B5308">
        <v>1537600</v>
      </c>
      <c r="D5308">
        <v>5306</v>
      </c>
      <c r="E5308" s="72">
        <f t="shared" si="165"/>
        <v>121800136.85185184</v>
      </c>
      <c r="F5308" s="71">
        <f t="shared" si="164"/>
        <v>79.21444904516899</v>
      </c>
      <c r="H5308" s="38">
        <v>121800136</v>
      </c>
    </row>
    <row r="5309" spans="2:8">
      <c r="B5309">
        <v>1537600</v>
      </c>
      <c r="D5309">
        <v>5307</v>
      </c>
      <c r="E5309" s="72">
        <f t="shared" si="165"/>
        <v>121846088.96296294</v>
      </c>
      <c r="F5309" s="71">
        <f t="shared" si="164"/>
        <v>79.244334653331777</v>
      </c>
      <c r="H5309" s="38">
        <v>121846088</v>
      </c>
    </row>
    <row r="5310" spans="2:8">
      <c r="B5310">
        <v>1537600</v>
      </c>
      <c r="D5310">
        <v>5308</v>
      </c>
      <c r="E5310" s="72">
        <f t="shared" si="165"/>
        <v>121892049.74074072</v>
      </c>
      <c r="F5310" s="71">
        <f t="shared" si="164"/>
        <v>79.274225897984337</v>
      </c>
      <c r="H5310" s="38">
        <v>121892049</v>
      </c>
    </row>
    <row r="5311" spans="2:8">
      <c r="B5311">
        <v>1537600</v>
      </c>
      <c r="D5311">
        <v>5309</v>
      </c>
      <c r="E5311" s="72">
        <f t="shared" si="165"/>
        <v>121938019.18518516</v>
      </c>
      <c r="F5311" s="71">
        <f t="shared" si="164"/>
        <v>79.304122779126672</v>
      </c>
      <c r="H5311" s="38">
        <v>121938019</v>
      </c>
    </row>
    <row r="5312" spans="2:8">
      <c r="B5312">
        <v>1537600</v>
      </c>
      <c r="D5312">
        <v>5310</v>
      </c>
      <c r="E5312" s="72">
        <f t="shared" si="165"/>
        <v>121983997.29629628</v>
      </c>
      <c r="F5312" s="71">
        <f t="shared" si="164"/>
        <v>79.334025296758767</v>
      </c>
      <c r="H5312" s="38">
        <v>121983997</v>
      </c>
    </row>
    <row r="5313" spans="2:8">
      <c r="B5313">
        <v>1537600</v>
      </c>
      <c r="D5313">
        <v>5311</v>
      </c>
      <c r="E5313" s="72">
        <f t="shared" si="165"/>
        <v>122029984.07407406</v>
      </c>
      <c r="F5313" s="71">
        <f t="shared" si="164"/>
        <v>79.363933450880637</v>
      </c>
      <c r="H5313" s="38">
        <v>122029984</v>
      </c>
    </row>
    <row r="5314" spans="2:8">
      <c r="B5314">
        <v>1537600</v>
      </c>
      <c r="D5314">
        <v>5312</v>
      </c>
      <c r="E5314" s="72">
        <f t="shared" si="165"/>
        <v>122075979.51851851</v>
      </c>
      <c r="F5314" s="71">
        <f t="shared" si="164"/>
        <v>79.393847241492267</v>
      </c>
      <c r="H5314" s="38">
        <v>122075979</v>
      </c>
    </row>
    <row r="5315" spans="2:8">
      <c r="B5315">
        <v>1537600</v>
      </c>
      <c r="D5315">
        <v>5313</v>
      </c>
      <c r="E5315" s="72">
        <f t="shared" si="165"/>
        <v>122121983.62962961</v>
      </c>
      <c r="F5315" s="71">
        <f t="shared" ref="F5315:F5378" si="166">E5315/B5314</f>
        <v>79.423766668593657</v>
      </c>
      <c r="H5315" s="38">
        <v>122121983</v>
      </c>
    </row>
    <row r="5316" spans="2:8">
      <c r="B5316">
        <v>1537600</v>
      </c>
      <c r="D5316">
        <v>5314</v>
      </c>
      <c r="E5316" s="72">
        <f t="shared" ref="E5316:E5379" si="167">40+(D5315*D5315)+(E5315/1.3)</f>
        <v>122167996.40740739</v>
      </c>
      <c r="F5316" s="71">
        <f t="shared" si="166"/>
        <v>79.453691732184822</v>
      </c>
      <c r="H5316" s="38">
        <v>122167996</v>
      </c>
    </row>
    <row r="5317" spans="2:8">
      <c r="B5317">
        <v>1537600</v>
      </c>
      <c r="D5317">
        <v>5315</v>
      </c>
      <c r="E5317" s="72">
        <f t="shared" si="167"/>
        <v>122214017.85185184</v>
      </c>
      <c r="F5317" s="71">
        <f t="shared" si="166"/>
        <v>79.483622432265761</v>
      </c>
      <c r="H5317" s="38">
        <v>122214017</v>
      </c>
    </row>
    <row r="5318" spans="2:8">
      <c r="B5318">
        <v>1537600</v>
      </c>
      <c r="D5318">
        <v>5316</v>
      </c>
      <c r="E5318" s="72">
        <f t="shared" si="167"/>
        <v>122260047.96296294</v>
      </c>
      <c r="F5318" s="71">
        <f t="shared" si="166"/>
        <v>79.513558768836461</v>
      </c>
      <c r="H5318" s="38">
        <v>122260047</v>
      </c>
    </row>
    <row r="5319" spans="2:8">
      <c r="B5319">
        <v>1537600</v>
      </c>
      <c r="D5319">
        <v>5317</v>
      </c>
      <c r="E5319" s="72">
        <f t="shared" si="167"/>
        <v>122306086.74074072</v>
      </c>
      <c r="F5319" s="71">
        <f t="shared" si="166"/>
        <v>79.543500741896935</v>
      </c>
      <c r="H5319" s="38">
        <v>122306086</v>
      </c>
    </row>
    <row r="5320" spans="2:8">
      <c r="B5320">
        <v>1537600</v>
      </c>
      <c r="D5320">
        <v>5318</v>
      </c>
      <c r="E5320" s="72">
        <f t="shared" si="167"/>
        <v>122352134.18518516</v>
      </c>
      <c r="F5320" s="71">
        <f t="shared" si="166"/>
        <v>79.573448351447169</v>
      </c>
      <c r="H5320" s="38">
        <v>122352134</v>
      </c>
    </row>
    <row r="5321" spans="2:8">
      <c r="B5321">
        <v>1537600</v>
      </c>
      <c r="D5321">
        <v>5319</v>
      </c>
      <c r="E5321" s="72">
        <f t="shared" si="167"/>
        <v>122398190.29629628</v>
      </c>
      <c r="F5321" s="71">
        <f t="shared" si="166"/>
        <v>79.603401597487178</v>
      </c>
      <c r="H5321" s="38">
        <v>122398190</v>
      </c>
    </row>
    <row r="5322" spans="2:8">
      <c r="B5322">
        <v>1537600</v>
      </c>
      <c r="D5322">
        <v>5320</v>
      </c>
      <c r="E5322" s="72">
        <f t="shared" si="167"/>
        <v>122444255.07407406</v>
      </c>
      <c r="F5322" s="71">
        <f t="shared" si="166"/>
        <v>79.633360480016947</v>
      </c>
      <c r="H5322" s="38">
        <v>122444255</v>
      </c>
    </row>
    <row r="5323" spans="2:8">
      <c r="B5323">
        <v>1537600</v>
      </c>
      <c r="D5323">
        <v>5321</v>
      </c>
      <c r="E5323" s="72">
        <f t="shared" si="167"/>
        <v>122490328.51851851</v>
      </c>
      <c r="F5323" s="71">
        <f t="shared" si="166"/>
        <v>79.66332499903649</v>
      </c>
      <c r="H5323" s="38">
        <v>122490328</v>
      </c>
    </row>
    <row r="5324" spans="2:8">
      <c r="B5324">
        <v>1537600</v>
      </c>
      <c r="D5324">
        <v>5322</v>
      </c>
      <c r="E5324" s="72">
        <f t="shared" si="167"/>
        <v>122536410.62962961</v>
      </c>
      <c r="F5324" s="71">
        <f t="shared" si="166"/>
        <v>79.693295154545794</v>
      </c>
      <c r="H5324" s="38">
        <v>122536410</v>
      </c>
    </row>
    <row r="5325" spans="2:8">
      <c r="B5325">
        <v>1537600</v>
      </c>
      <c r="D5325">
        <v>5323</v>
      </c>
      <c r="E5325" s="72">
        <f t="shared" si="167"/>
        <v>122582501.40740739</v>
      </c>
      <c r="F5325" s="71">
        <f t="shared" si="166"/>
        <v>79.723270946544872</v>
      </c>
      <c r="H5325" s="38">
        <v>122582501</v>
      </c>
    </row>
    <row r="5326" spans="2:8">
      <c r="B5326">
        <v>1537600</v>
      </c>
      <c r="D5326">
        <v>5324</v>
      </c>
      <c r="E5326" s="72">
        <f t="shared" si="167"/>
        <v>122628600.85185184</v>
      </c>
      <c r="F5326" s="71">
        <f t="shared" si="166"/>
        <v>79.753252375033711</v>
      </c>
      <c r="H5326" s="38">
        <v>122628600</v>
      </c>
    </row>
    <row r="5327" spans="2:8">
      <c r="B5327">
        <v>1537600</v>
      </c>
      <c r="D5327">
        <v>5325</v>
      </c>
      <c r="E5327" s="72">
        <f t="shared" si="167"/>
        <v>122674708.96296294</v>
      </c>
      <c r="F5327" s="71">
        <f t="shared" si="166"/>
        <v>79.783239440012323</v>
      </c>
      <c r="H5327" s="38">
        <v>122674708</v>
      </c>
    </row>
    <row r="5328" spans="2:8">
      <c r="B5328">
        <v>1537600</v>
      </c>
      <c r="D5328">
        <v>5326</v>
      </c>
      <c r="E5328" s="72">
        <f t="shared" si="167"/>
        <v>122720825.74074072</v>
      </c>
      <c r="F5328" s="71">
        <f t="shared" si="166"/>
        <v>79.813232141480697</v>
      </c>
      <c r="H5328" s="38">
        <v>122720825</v>
      </c>
    </row>
    <row r="5329" spans="2:8">
      <c r="B5329">
        <v>1537600</v>
      </c>
      <c r="D5329">
        <v>5327</v>
      </c>
      <c r="E5329" s="72">
        <f t="shared" si="167"/>
        <v>122766951.18518516</v>
      </c>
      <c r="F5329" s="71">
        <f t="shared" si="166"/>
        <v>79.843230479438844</v>
      </c>
      <c r="H5329" s="38">
        <v>122766951</v>
      </c>
    </row>
    <row r="5330" spans="2:8">
      <c r="B5330">
        <v>1537600</v>
      </c>
      <c r="D5330">
        <v>5328</v>
      </c>
      <c r="E5330" s="72">
        <f t="shared" si="167"/>
        <v>122813085.29629628</v>
      </c>
      <c r="F5330" s="71">
        <f t="shared" si="166"/>
        <v>79.873234453886766</v>
      </c>
      <c r="H5330" s="38">
        <v>122813085</v>
      </c>
    </row>
    <row r="5331" spans="2:8">
      <c r="B5331">
        <v>1537600</v>
      </c>
      <c r="D5331">
        <v>5329</v>
      </c>
      <c r="E5331" s="72">
        <f t="shared" si="167"/>
        <v>122859228.07407406</v>
      </c>
      <c r="F5331" s="71">
        <f t="shared" si="166"/>
        <v>79.903244064824435</v>
      </c>
      <c r="H5331" s="38">
        <v>122859228</v>
      </c>
    </row>
    <row r="5332" spans="2:8">
      <c r="B5332">
        <v>1537600</v>
      </c>
      <c r="D5332">
        <v>5330</v>
      </c>
      <c r="E5332" s="72">
        <f t="shared" si="167"/>
        <v>122905379.51851851</v>
      </c>
      <c r="F5332" s="71">
        <f t="shared" si="166"/>
        <v>79.933259312251892</v>
      </c>
      <c r="H5332" s="38">
        <v>122905379</v>
      </c>
    </row>
    <row r="5333" spans="2:8">
      <c r="B5333">
        <v>1537600</v>
      </c>
      <c r="D5333">
        <v>5331</v>
      </c>
      <c r="E5333" s="72">
        <f t="shared" si="167"/>
        <v>122951539.62962961</v>
      </c>
      <c r="F5333" s="71">
        <f t="shared" si="166"/>
        <v>79.963280196169109</v>
      </c>
      <c r="H5333" s="38">
        <v>122951539</v>
      </c>
    </row>
    <row r="5334" spans="2:8">
      <c r="B5334">
        <v>1537600</v>
      </c>
      <c r="D5334">
        <v>5332</v>
      </c>
      <c r="E5334" s="72">
        <f t="shared" si="167"/>
        <v>122997708.40740739</v>
      </c>
      <c r="F5334" s="71">
        <f t="shared" si="166"/>
        <v>79.993306716576086</v>
      </c>
      <c r="H5334" s="38">
        <v>122997708</v>
      </c>
    </row>
    <row r="5335" spans="2:8">
      <c r="B5335">
        <v>1537600</v>
      </c>
      <c r="D5335">
        <v>5333</v>
      </c>
      <c r="E5335" s="72">
        <f t="shared" si="167"/>
        <v>123043885.85185184</v>
      </c>
      <c r="F5335" s="71">
        <f t="shared" si="166"/>
        <v>80.023338873472838</v>
      </c>
      <c r="H5335" s="38">
        <v>123043885</v>
      </c>
    </row>
    <row r="5336" spans="2:8">
      <c r="B5336">
        <v>1537600</v>
      </c>
      <c r="D5336">
        <v>5334</v>
      </c>
      <c r="E5336" s="72">
        <f t="shared" si="167"/>
        <v>123090071.96296294</v>
      </c>
      <c r="F5336" s="71">
        <f t="shared" si="166"/>
        <v>80.05337666685935</v>
      </c>
      <c r="H5336" s="38">
        <v>123090071</v>
      </c>
    </row>
    <row r="5337" spans="2:8">
      <c r="B5337">
        <v>1537600</v>
      </c>
      <c r="D5337">
        <v>5335</v>
      </c>
      <c r="E5337" s="72">
        <f t="shared" si="167"/>
        <v>123136266.74074072</v>
      </c>
      <c r="F5337" s="71">
        <f t="shared" si="166"/>
        <v>80.083420096735637</v>
      </c>
      <c r="H5337" s="38">
        <v>123136266</v>
      </c>
    </row>
    <row r="5338" spans="2:8">
      <c r="B5338">
        <v>1537600</v>
      </c>
      <c r="D5338">
        <v>5336</v>
      </c>
      <c r="E5338" s="72">
        <f t="shared" si="167"/>
        <v>123182470.18518516</v>
      </c>
      <c r="F5338" s="71">
        <f t="shared" si="166"/>
        <v>80.113469163101698</v>
      </c>
      <c r="H5338" s="38">
        <v>123182470</v>
      </c>
    </row>
    <row r="5339" spans="2:8">
      <c r="B5339">
        <v>1537600</v>
      </c>
      <c r="D5339">
        <v>5337</v>
      </c>
      <c r="E5339" s="72">
        <f t="shared" si="167"/>
        <v>123228682.29629628</v>
      </c>
      <c r="F5339" s="71">
        <f t="shared" si="166"/>
        <v>80.143523865957519</v>
      </c>
      <c r="H5339" s="38">
        <v>123228682</v>
      </c>
    </row>
    <row r="5340" spans="2:8">
      <c r="B5340">
        <v>1537600</v>
      </c>
      <c r="D5340">
        <v>5338</v>
      </c>
      <c r="E5340" s="72">
        <f t="shared" si="167"/>
        <v>123274903.07407406</v>
      </c>
      <c r="F5340" s="71">
        <f t="shared" si="166"/>
        <v>80.173584205303115</v>
      </c>
      <c r="H5340" s="38">
        <v>123274903</v>
      </c>
    </row>
    <row r="5341" spans="2:8">
      <c r="B5341">
        <v>1537600</v>
      </c>
      <c r="D5341">
        <v>5339</v>
      </c>
      <c r="E5341" s="72">
        <f t="shared" si="167"/>
        <v>123321132.51851851</v>
      </c>
      <c r="F5341" s="71">
        <f t="shared" si="166"/>
        <v>80.203650181138471</v>
      </c>
      <c r="H5341" s="38">
        <v>123321132</v>
      </c>
    </row>
    <row r="5342" spans="2:8">
      <c r="B5342">
        <v>1537600</v>
      </c>
      <c r="D5342">
        <v>5340</v>
      </c>
      <c r="E5342" s="72">
        <f t="shared" si="167"/>
        <v>123367370.62962961</v>
      </c>
      <c r="F5342" s="71">
        <f t="shared" si="166"/>
        <v>80.233721793463587</v>
      </c>
      <c r="G5342" s="67"/>
      <c r="H5342" s="38">
        <v>123367370</v>
      </c>
    </row>
    <row r="5343" spans="2:8">
      <c r="B5343">
        <v>1537600</v>
      </c>
      <c r="D5343">
        <v>5341</v>
      </c>
      <c r="E5343" s="72">
        <f t="shared" si="167"/>
        <v>123413617.40740739</v>
      </c>
      <c r="F5343" s="71">
        <f t="shared" si="166"/>
        <v>80.263799042278478</v>
      </c>
      <c r="H5343" s="38">
        <v>123413617</v>
      </c>
    </row>
    <row r="5344" spans="2:8">
      <c r="B5344">
        <v>1537600</v>
      </c>
      <c r="D5344">
        <v>5342</v>
      </c>
      <c r="E5344" s="72">
        <f t="shared" si="167"/>
        <v>123459872.85185184</v>
      </c>
      <c r="F5344" s="71">
        <f t="shared" si="166"/>
        <v>80.293881927583143</v>
      </c>
      <c r="H5344" s="38">
        <v>123459872</v>
      </c>
    </row>
    <row r="5345" spans="2:8">
      <c r="B5345">
        <v>1537600</v>
      </c>
      <c r="D5345">
        <v>5343</v>
      </c>
      <c r="E5345" s="72">
        <f t="shared" si="167"/>
        <v>123506136.96296294</v>
      </c>
      <c r="F5345" s="71">
        <f t="shared" si="166"/>
        <v>80.323970449377569</v>
      </c>
      <c r="H5345" s="38">
        <v>123506136</v>
      </c>
    </row>
    <row r="5346" spans="2:8">
      <c r="B5346">
        <v>1537600</v>
      </c>
      <c r="D5346">
        <v>5344</v>
      </c>
      <c r="E5346" s="72">
        <f t="shared" si="167"/>
        <v>123552409.74074072</v>
      </c>
      <c r="F5346" s="71">
        <f t="shared" si="166"/>
        <v>80.354064607661755</v>
      </c>
      <c r="H5346" s="38">
        <v>123552409</v>
      </c>
    </row>
    <row r="5347" spans="2:8">
      <c r="B5347">
        <v>1537600</v>
      </c>
      <c r="D5347">
        <v>5345</v>
      </c>
      <c r="E5347" s="72">
        <f t="shared" si="167"/>
        <v>123598691.18518516</v>
      </c>
      <c r="F5347" s="71">
        <f t="shared" si="166"/>
        <v>80.384164402435715</v>
      </c>
      <c r="H5347" s="38">
        <v>123598691</v>
      </c>
    </row>
    <row r="5348" spans="2:8">
      <c r="B5348">
        <v>1537600</v>
      </c>
      <c r="D5348">
        <v>5346</v>
      </c>
      <c r="E5348" s="72">
        <f t="shared" si="167"/>
        <v>123644981.29629628</v>
      </c>
      <c r="F5348" s="71">
        <f t="shared" si="166"/>
        <v>80.41426983369945</v>
      </c>
      <c r="H5348" s="38">
        <v>123644981</v>
      </c>
    </row>
    <row r="5349" spans="2:8">
      <c r="B5349">
        <v>1537600</v>
      </c>
      <c r="D5349">
        <v>5347</v>
      </c>
      <c r="E5349" s="72">
        <f t="shared" si="167"/>
        <v>123691280.07407406</v>
      </c>
      <c r="F5349" s="71">
        <f t="shared" si="166"/>
        <v>80.444380901452959</v>
      </c>
      <c r="H5349" s="38">
        <v>123691280</v>
      </c>
    </row>
    <row r="5350" spans="2:8">
      <c r="B5350">
        <v>1537600</v>
      </c>
      <c r="D5350">
        <v>5348</v>
      </c>
      <c r="E5350" s="72">
        <f t="shared" si="167"/>
        <v>123737587.51851851</v>
      </c>
      <c r="F5350" s="71">
        <f t="shared" si="166"/>
        <v>80.474497605696214</v>
      </c>
      <c r="H5350" s="38">
        <v>123737587</v>
      </c>
    </row>
    <row r="5351" spans="2:8">
      <c r="B5351">
        <v>1537600</v>
      </c>
      <c r="D5351">
        <v>5349</v>
      </c>
      <c r="E5351" s="72">
        <f t="shared" si="167"/>
        <v>123783903.62962961</v>
      </c>
      <c r="F5351" s="71">
        <f t="shared" si="166"/>
        <v>80.504619946429244</v>
      </c>
      <c r="H5351" s="38">
        <v>123783903</v>
      </c>
    </row>
    <row r="5352" spans="2:8">
      <c r="B5352">
        <v>1537600</v>
      </c>
      <c r="D5352">
        <v>5350</v>
      </c>
      <c r="E5352" s="72">
        <f t="shared" si="167"/>
        <v>123830228.40740739</v>
      </c>
      <c r="F5352" s="71">
        <f t="shared" si="166"/>
        <v>80.534747923652048</v>
      </c>
      <c r="H5352" s="38">
        <v>123830228</v>
      </c>
    </row>
    <row r="5353" spans="2:8">
      <c r="B5353">
        <v>1537600</v>
      </c>
      <c r="D5353">
        <v>5351</v>
      </c>
      <c r="E5353" s="72">
        <f t="shared" si="167"/>
        <v>123876561.85185184</v>
      </c>
      <c r="F5353" s="71">
        <f t="shared" si="166"/>
        <v>80.564881537364613</v>
      </c>
      <c r="H5353" s="38">
        <v>123876561</v>
      </c>
    </row>
    <row r="5354" spans="2:8">
      <c r="B5354">
        <v>1537600</v>
      </c>
      <c r="D5354">
        <v>5352</v>
      </c>
      <c r="E5354" s="72">
        <f t="shared" si="167"/>
        <v>123922903.96296294</v>
      </c>
      <c r="F5354" s="71">
        <f t="shared" si="166"/>
        <v>80.595020787566952</v>
      </c>
      <c r="H5354" s="38">
        <v>123922903</v>
      </c>
    </row>
    <row r="5355" spans="2:8">
      <c r="B5355">
        <v>1537600</v>
      </c>
      <c r="D5355">
        <v>5353</v>
      </c>
      <c r="E5355" s="72">
        <f t="shared" si="167"/>
        <v>123969254.74074072</v>
      </c>
      <c r="F5355" s="71">
        <f t="shared" si="166"/>
        <v>80.625165674259051</v>
      </c>
      <c r="H5355" s="38">
        <v>123969254</v>
      </c>
    </row>
    <row r="5356" spans="2:8">
      <c r="B5356">
        <v>1537600</v>
      </c>
      <c r="D5356">
        <v>5354</v>
      </c>
      <c r="E5356" s="72">
        <f t="shared" si="167"/>
        <v>124015614.18518516</v>
      </c>
      <c r="F5356" s="71">
        <f t="shared" si="166"/>
        <v>80.655316197440925</v>
      </c>
      <c r="H5356" s="38">
        <v>124015614</v>
      </c>
    </row>
    <row r="5357" spans="2:8">
      <c r="B5357">
        <v>1537600</v>
      </c>
      <c r="D5357">
        <v>5355</v>
      </c>
      <c r="E5357" s="72">
        <f t="shared" si="167"/>
        <v>124061982.29629628</v>
      </c>
      <c r="F5357" s="71">
        <f t="shared" si="166"/>
        <v>80.685472357112573</v>
      </c>
      <c r="H5357" s="38">
        <v>124061982</v>
      </c>
    </row>
    <row r="5358" spans="2:8">
      <c r="B5358">
        <v>1537600</v>
      </c>
      <c r="D5358">
        <v>5356</v>
      </c>
      <c r="E5358" s="72">
        <f t="shared" si="167"/>
        <v>124108359.07407406</v>
      </c>
      <c r="F5358" s="71">
        <f t="shared" si="166"/>
        <v>80.715634153273967</v>
      </c>
      <c r="H5358" s="38">
        <v>124108359</v>
      </c>
    </row>
    <row r="5359" spans="2:8">
      <c r="B5359">
        <v>1537600</v>
      </c>
      <c r="D5359">
        <v>5357</v>
      </c>
      <c r="E5359" s="72">
        <f t="shared" si="167"/>
        <v>124154744.51851851</v>
      </c>
      <c r="F5359" s="71">
        <f t="shared" si="166"/>
        <v>80.74580158592515</v>
      </c>
      <c r="H5359" s="38">
        <v>124154744</v>
      </c>
    </row>
    <row r="5360" spans="2:8">
      <c r="B5360">
        <v>1537600</v>
      </c>
      <c r="D5360">
        <v>5358</v>
      </c>
      <c r="E5360" s="72">
        <f t="shared" si="167"/>
        <v>124201138.62962961</v>
      </c>
      <c r="F5360" s="71">
        <f t="shared" si="166"/>
        <v>80.775974655066079</v>
      </c>
      <c r="H5360" s="38">
        <v>124201138</v>
      </c>
    </row>
    <row r="5361" spans="2:8">
      <c r="B5361">
        <v>1537600</v>
      </c>
      <c r="D5361">
        <v>5359</v>
      </c>
      <c r="E5361" s="72">
        <f t="shared" si="167"/>
        <v>124247541.40740739</v>
      </c>
      <c r="F5361" s="71">
        <f t="shared" si="166"/>
        <v>80.806153360696797</v>
      </c>
      <c r="H5361" s="38">
        <v>124247541</v>
      </c>
    </row>
    <row r="5362" spans="2:8">
      <c r="B5362">
        <v>1537600</v>
      </c>
      <c r="D5362">
        <v>5360</v>
      </c>
      <c r="E5362" s="72">
        <f t="shared" si="167"/>
        <v>124293952.85185184</v>
      </c>
      <c r="F5362" s="71">
        <f t="shared" si="166"/>
        <v>80.836337702817275</v>
      </c>
      <c r="H5362" s="38">
        <v>124293952</v>
      </c>
    </row>
    <row r="5363" spans="2:8">
      <c r="B5363">
        <v>1537600</v>
      </c>
      <c r="D5363">
        <v>5361</v>
      </c>
      <c r="E5363" s="72">
        <f t="shared" si="167"/>
        <v>124340372.96296294</v>
      </c>
      <c r="F5363" s="71">
        <f t="shared" si="166"/>
        <v>80.866527681427513</v>
      </c>
      <c r="H5363" s="38">
        <v>124340372</v>
      </c>
    </row>
    <row r="5364" spans="2:8">
      <c r="B5364">
        <v>1537600</v>
      </c>
      <c r="D5364">
        <v>5362</v>
      </c>
      <c r="E5364" s="72">
        <f t="shared" si="167"/>
        <v>124386801.74074072</v>
      </c>
      <c r="F5364" s="71">
        <f t="shared" si="166"/>
        <v>80.896723296527526</v>
      </c>
      <c r="H5364" s="38">
        <v>124386801</v>
      </c>
    </row>
    <row r="5365" spans="2:8">
      <c r="B5365">
        <v>1537600</v>
      </c>
      <c r="D5365">
        <v>5363</v>
      </c>
      <c r="E5365" s="72">
        <f t="shared" si="167"/>
        <v>124433239.18518516</v>
      </c>
      <c r="F5365" s="71">
        <f t="shared" si="166"/>
        <v>80.926924548117299</v>
      </c>
      <c r="H5365" s="38">
        <v>124433239</v>
      </c>
    </row>
    <row r="5366" spans="2:8">
      <c r="B5366">
        <v>1537600</v>
      </c>
      <c r="D5366">
        <v>5364</v>
      </c>
      <c r="E5366" s="72">
        <f t="shared" si="167"/>
        <v>124479685.29629628</v>
      </c>
      <c r="F5366" s="71">
        <f t="shared" si="166"/>
        <v>80.95713143619686</v>
      </c>
      <c r="H5366" s="38">
        <v>124479685</v>
      </c>
    </row>
    <row r="5367" spans="2:8">
      <c r="B5367">
        <v>1537600</v>
      </c>
      <c r="D5367">
        <v>5365</v>
      </c>
      <c r="E5367" s="72">
        <f t="shared" si="167"/>
        <v>124526140.07407406</v>
      </c>
      <c r="F5367" s="71">
        <f t="shared" si="166"/>
        <v>80.987343960766168</v>
      </c>
      <c r="H5367" s="38">
        <v>124526140</v>
      </c>
    </row>
    <row r="5368" spans="2:8">
      <c r="B5368">
        <v>1537600</v>
      </c>
      <c r="D5368">
        <v>5366</v>
      </c>
      <c r="E5368" s="72">
        <f t="shared" si="167"/>
        <v>124572603.51851851</v>
      </c>
      <c r="F5368" s="71">
        <f t="shared" si="166"/>
        <v>81.01756212182525</v>
      </c>
      <c r="H5368" s="38">
        <v>124572603</v>
      </c>
    </row>
    <row r="5369" spans="2:8">
      <c r="B5369">
        <v>1537600</v>
      </c>
      <c r="D5369">
        <v>5367</v>
      </c>
      <c r="E5369" s="72">
        <f t="shared" si="167"/>
        <v>124619075.62962961</v>
      </c>
      <c r="F5369" s="71">
        <f t="shared" si="166"/>
        <v>81.047785919374093</v>
      </c>
      <c r="H5369" s="38">
        <v>124619075</v>
      </c>
    </row>
    <row r="5370" spans="2:8">
      <c r="B5370">
        <v>1537600</v>
      </c>
      <c r="D5370">
        <v>5368</v>
      </c>
      <c r="E5370" s="72">
        <f t="shared" si="167"/>
        <v>124665556.40740739</v>
      </c>
      <c r="F5370" s="71">
        <f t="shared" si="166"/>
        <v>81.078015353412709</v>
      </c>
      <c r="H5370" s="38">
        <v>124665556</v>
      </c>
    </row>
    <row r="5371" spans="2:8">
      <c r="B5371">
        <v>1537600</v>
      </c>
      <c r="D5371">
        <v>5369</v>
      </c>
      <c r="E5371" s="72">
        <f t="shared" si="167"/>
        <v>124712045.85185184</v>
      </c>
      <c r="F5371" s="71">
        <f t="shared" si="166"/>
        <v>81.108250423941101</v>
      </c>
      <c r="H5371" s="38">
        <v>124712045</v>
      </c>
    </row>
    <row r="5372" spans="2:8">
      <c r="B5372">
        <v>1537600</v>
      </c>
      <c r="D5372">
        <v>5370</v>
      </c>
      <c r="E5372" s="72">
        <f t="shared" si="167"/>
        <v>124758543.96296294</v>
      </c>
      <c r="F5372" s="71">
        <f t="shared" si="166"/>
        <v>81.138491130959252</v>
      </c>
      <c r="H5372" s="38">
        <v>124758543</v>
      </c>
    </row>
    <row r="5373" spans="2:8">
      <c r="B5373">
        <v>1537600</v>
      </c>
      <c r="D5373">
        <v>5371</v>
      </c>
      <c r="E5373" s="72">
        <f t="shared" si="167"/>
        <v>124805050.74074072</v>
      </c>
      <c r="F5373" s="71">
        <f t="shared" si="166"/>
        <v>81.168737474467164</v>
      </c>
      <c r="H5373" s="38">
        <v>124805050</v>
      </c>
    </row>
    <row r="5374" spans="2:8">
      <c r="B5374">
        <v>1537600</v>
      </c>
      <c r="D5374">
        <v>5372</v>
      </c>
      <c r="E5374" s="72">
        <f t="shared" si="167"/>
        <v>124851566.18518516</v>
      </c>
      <c r="F5374" s="71">
        <f t="shared" si="166"/>
        <v>81.198989454464851</v>
      </c>
      <c r="H5374" s="38">
        <v>124851566</v>
      </c>
    </row>
    <row r="5375" spans="2:8">
      <c r="B5375">
        <v>1537600</v>
      </c>
      <c r="D5375">
        <v>5373</v>
      </c>
      <c r="E5375" s="72">
        <f t="shared" si="167"/>
        <v>124898090.29629628</v>
      </c>
      <c r="F5375" s="71">
        <f t="shared" si="166"/>
        <v>81.229247070952312</v>
      </c>
      <c r="H5375" s="38">
        <v>124898090</v>
      </c>
    </row>
    <row r="5376" spans="2:8">
      <c r="B5376">
        <v>1537600</v>
      </c>
      <c r="D5376">
        <v>5374</v>
      </c>
      <c r="E5376" s="72">
        <f t="shared" si="167"/>
        <v>124944623.07407406</v>
      </c>
      <c r="F5376" s="71">
        <f t="shared" si="166"/>
        <v>81.259510323929533</v>
      </c>
      <c r="H5376" s="38">
        <v>124944623</v>
      </c>
    </row>
    <row r="5377" spans="2:8">
      <c r="B5377">
        <v>1537600</v>
      </c>
      <c r="D5377">
        <v>5375</v>
      </c>
      <c r="E5377" s="72">
        <f t="shared" si="167"/>
        <v>124991164.51851851</v>
      </c>
      <c r="F5377" s="71">
        <f t="shared" si="166"/>
        <v>81.289779213396528</v>
      </c>
      <c r="H5377" s="38">
        <v>124991164</v>
      </c>
    </row>
    <row r="5378" spans="2:8">
      <c r="B5378">
        <v>1537600</v>
      </c>
      <c r="D5378">
        <v>5376</v>
      </c>
      <c r="E5378" s="72">
        <f t="shared" si="167"/>
        <v>125037714.62962961</v>
      </c>
      <c r="F5378" s="71">
        <f t="shared" si="166"/>
        <v>81.320053739353284</v>
      </c>
      <c r="H5378" s="38">
        <v>125037714</v>
      </c>
    </row>
    <row r="5379" spans="2:8">
      <c r="B5379">
        <v>1537600</v>
      </c>
      <c r="D5379">
        <v>5377</v>
      </c>
      <c r="E5379" s="72">
        <f t="shared" si="167"/>
        <v>125084273.40740739</v>
      </c>
      <c r="F5379" s="71">
        <f t="shared" ref="F5379:F5442" si="168">E5379/B5378</f>
        <v>81.350333901799814</v>
      </c>
      <c r="H5379" s="38">
        <v>125084273</v>
      </c>
    </row>
    <row r="5380" spans="2:8">
      <c r="B5380">
        <v>1537600</v>
      </c>
      <c r="D5380">
        <v>5378</v>
      </c>
      <c r="E5380" s="72">
        <f t="shared" ref="E5380:E5443" si="169">40+(D5379*D5379)+(E5379/1.3)</f>
        <v>125130840.85185184</v>
      </c>
      <c r="F5380" s="71">
        <f t="shared" si="168"/>
        <v>81.380619700736105</v>
      </c>
      <c r="H5380" s="38">
        <v>125130840</v>
      </c>
    </row>
    <row r="5381" spans="2:8">
      <c r="B5381">
        <v>1537600</v>
      </c>
      <c r="D5381">
        <v>5379</v>
      </c>
      <c r="E5381" s="72">
        <f t="shared" si="169"/>
        <v>125177416.96296294</v>
      </c>
      <c r="F5381" s="71">
        <f t="shared" si="168"/>
        <v>81.410911136162156</v>
      </c>
      <c r="H5381" s="38">
        <v>125177416</v>
      </c>
    </row>
    <row r="5382" spans="2:8">
      <c r="B5382">
        <v>1537600</v>
      </c>
      <c r="D5382">
        <v>5380</v>
      </c>
      <c r="E5382" s="72">
        <f t="shared" si="169"/>
        <v>125224001.74074072</v>
      </c>
      <c r="F5382" s="71">
        <f t="shared" si="168"/>
        <v>81.441208208077995</v>
      </c>
      <c r="G5382" s="67"/>
      <c r="H5382" s="38">
        <v>125224001</v>
      </c>
    </row>
    <row r="5383" spans="2:8">
      <c r="B5383">
        <v>1537600</v>
      </c>
      <c r="D5383">
        <v>5381</v>
      </c>
      <c r="E5383" s="72">
        <f t="shared" si="169"/>
        <v>125270595.18518516</v>
      </c>
      <c r="F5383" s="71">
        <f t="shared" si="168"/>
        <v>81.471510916483581</v>
      </c>
      <c r="H5383" s="38">
        <v>125270595</v>
      </c>
    </row>
    <row r="5384" spans="2:8">
      <c r="B5384">
        <v>1537600</v>
      </c>
      <c r="D5384">
        <v>5382</v>
      </c>
      <c r="E5384" s="72">
        <f t="shared" si="169"/>
        <v>125317197.29629628</v>
      </c>
      <c r="F5384" s="71">
        <f t="shared" si="168"/>
        <v>81.501819261378955</v>
      </c>
      <c r="H5384" s="38">
        <v>125317197</v>
      </c>
    </row>
    <row r="5385" spans="2:8">
      <c r="B5385">
        <v>1537600</v>
      </c>
      <c r="D5385">
        <v>5383</v>
      </c>
      <c r="E5385" s="72">
        <f t="shared" si="169"/>
        <v>125363808.07407406</v>
      </c>
      <c r="F5385" s="71">
        <f t="shared" si="168"/>
        <v>81.53213324276409</v>
      </c>
      <c r="H5385" s="38">
        <v>125363808</v>
      </c>
    </row>
    <row r="5386" spans="2:8">
      <c r="B5386">
        <v>1537600</v>
      </c>
      <c r="D5386">
        <v>5384</v>
      </c>
      <c r="E5386" s="72">
        <f t="shared" si="169"/>
        <v>125410427.51851851</v>
      </c>
      <c r="F5386" s="71">
        <f t="shared" si="168"/>
        <v>81.562452860638984</v>
      </c>
      <c r="H5386" s="38">
        <v>125410427</v>
      </c>
    </row>
    <row r="5387" spans="2:8">
      <c r="B5387">
        <v>1537600</v>
      </c>
      <c r="D5387">
        <v>5385</v>
      </c>
      <c r="E5387" s="72">
        <f t="shared" si="169"/>
        <v>125457055.62962961</v>
      </c>
      <c r="F5387" s="71">
        <f t="shared" si="168"/>
        <v>81.592778115003654</v>
      </c>
      <c r="H5387" s="38">
        <v>125457055</v>
      </c>
    </row>
    <row r="5388" spans="2:8">
      <c r="B5388">
        <v>1537600</v>
      </c>
      <c r="D5388">
        <v>5386</v>
      </c>
      <c r="E5388" s="72">
        <f t="shared" si="169"/>
        <v>125503692.40740739</v>
      </c>
      <c r="F5388" s="71">
        <f t="shared" si="168"/>
        <v>81.623109005858083</v>
      </c>
      <c r="H5388" s="38">
        <v>125503692</v>
      </c>
    </row>
    <row r="5389" spans="2:8">
      <c r="B5389">
        <v>1537600</v>
      </c>
      <c r="D5389">
        <v>5387</v>
      </c>
      <c r="E5389" s="72">
        <f t="shared" si="169"/>
        <v>125550337.85185184</v>
      </c>
      <c r="F5389" s="71">
        <f t="shared" si="168"/>
        <v>81.653445533202287</v>
      </c>
      <c r="H5389" s="38">
        <v>125550337</v>
      </c>
    </row>
    <row r="5390" spans="2:8">
      <c r="B5390">
        <v>1537600</v>
      </c>
      <c r="D5390">
        <v>5388</v>
      </c>
      <c r="E5390" s="72">
        <f t="shared" si="169"/>
        <v>125596991.96296294</v>
      </c>
      <c r="F5390" s="71">
        <f t="shared" si="168"/>
        <v>81.683787697036252</v>
      </c>
      <c r="H5390" s="38">
        <v>125596991</v>
      </c>
    </row>
    <row r="5391" spans="2:8">
      <c r="B5391">
        <v>1537600</v>
      </c>
      <c r="D5391">
        <v>5389</v>
      </c>
      <c r="E5391" s="72">
        <f t="shared" si="169"/>
        <v>125643654.74074072</v>
      </c>
      <c r="F5391" s="71">
        <f t="shared" si="168"/>
        <v>81.71413549735999</v>
      </c>
      <c r="H5391" s="38">
        <v>125643654</v>
      </c>
    </row>
    <row r="5392" spans="2:8">
      <c r="B5392">
        <v>1537600</v>
      </c>
      <c r="D5392">
        <v>5390</v>
      </c>
      <c r="E5392" s="72">
        <f t="shared" si="169"/>
        <v>125690326.18518516</v>
      </c>
      <c r="F5392" s="71">
        <f t="shared" si="168"/>
        <v>81.744488934173489</v>
      </c>
      <c r="H5392" s="38">
        <v>125690326</v>
      </c>
    </row>
    <row r="5393" spans="2:8">
      <c r="B5393">
        <v>1537600</v>
      </c>
      <c r="D5393">
        <v>5391</v>
      </c>
      <c r="E5393" s="72">
        <f t="shared" si="169"/>
        <v>125737006.29629628</v>
      </c>
      <c r="F5393" s="71">
        <f t="shared" si="168"/>
        <v>81.774848007476777</v>
      </c>
      <c r="H5393" s="38">
        <v>125737006</v>
      </c>
    </row>
    <row r="5394" spans="2:8">
      <c r="B5394">
        <v>1537600</v>
      </c>
      <c r="D5394">
        <v>5392</v>
      </c>
      <c r="E5394" s="72">
        <f t="shared" si="169"/>
        <v>125783695.07407406</v>
      </c>
      <c r="F5394" s="71">
        <f t="shared" si="168"/>
        <v>81.805212717269811</v>
      </c>
      <c r="H5394" s="38">
        <v>125783695</v>
      </c>
    </row>
    <row r="5395" spans="2:8">
      <c r="B5395">
        <v>1537600</v>
      </c>
      <c r="D5395">
        <v>5393</v>
      </c>
      <c r="E5395" s="72">
        <f t="shared" si="169"/>
        <v>125830392.51851851</v>
      </c>
      <c r="F5395" s="71">
        <f t="shared" si="168"/>
        <v>81.835583063552619</v>
      </c>
      <c r="H5395" s="38">
        <v>125830392</v>
      </c>
    </row>
    <row r="5396" spans="2:8">
      <c r="B5396">
        <v>1537600</v>
      </c>
      <c r="D5396">
        <v>5394</v>
      </c>
      <c r="E5396" s="72">
        <f t="shared" si="169"/>
        <v>125877098.62962961</v>
      </c>
      <c r="F5396" s="71">
        <f t="shared" si="168"/>
        <v>81.865959046325187</v>
      </c>
      <c r="H5396" s="38">
        <v>125877098</v>
      </c>
    </row>
    <row r="5397" spans="2:8">
      <c r="B5397">
        <v>1537600</v>
      </c>
      <c r="D5397">
        <v>5395</v>
      </c>
      <c r="E5397" s="72">
        <f t="shared" si="169"/>
        <v>125923813.40740739</v>
      </c>
      <c r="F5397" s="71">
        <f t="shared" si="168"/>
        <v>81.89634066558753</v>
      </c>
      <c r="H5397" s="38">
        <v>125923813</v>
      </c>
    </row>
    <row r="5398" spans="2:8">
      <c r="B5398">
        <v>1537600</v>
      </c>
      <c r="D5398">
        <v>5396</v>
      </c>
      <c r="E5398" s="72">
        <f t="shared" si="169"/>
        <v>125970536.85185184</v>
      </c>
      <c r="F5398" s="71">
        <f t="shared" si="168"/>
        <v>81.926727921339648</v>
      </c>
      <c r="H5398" s="38">
        <v>125970536</v>
      </c>
    </row>
    <row r="5399" spans="2:8">
      <c r="B5399">
        <v>1537600</v>
      </c>
      <c r="D5399">
        <v>5397</v>
      </c>
      <c r="E5399" s="72">
        <f t="shared" si="169"/>
        <v>126017268.96296294</v>
      </c>
      <c r="F5399" s="71">
        <f t="shared" si="168"/>
        <v>81.957120813581511</v>
      </c>
      <c r="H5399" s="38">
        <v>126017268</v>
      </c>
    </row>
    <row r="5400" spans="2:8">
      <c r="B5400">
        <v>1537600</v>
      </c>
      <c r="D5400">
        <v>5398</v>
      </c>
      <c r="E5400" s="72">
        <f t="shared" si="169"/>
        <v>126064009.74074072</v>
      </c>
      <c r="F5400" s="71">
        <f t="shared" si="168"/>
        <v>81.987519342313163</v>
      </c>
      <c r="H5400" s="38">
        <v>126064009</v>
      </c>
    </row>
    <row r="5401" spans="2:8">
      <c r="B5401">
        <v>1537600</v>
      </c>
      <c r="D5401">
        <v>5399</v>
      </c>
      <c r="E5401" s="72">
        <f t="shared" si="169"/>
        <v>126110759.18518516</v>
      </c>
      <c r="F5401" s="71">
        <f t="shared" si="168"/>
        <v>82.017923507534576</v>
      </c>
      <c r="H5401" s="38">
        <v>126110759</v>
      </c>
    </row>
    <row r="5402" spans="2:8">
      <c r="B5402">
        <v>1537600</v>
      </c>
      <c r="D5402">
        <v>5400</v>
      </c>
      <c r="E5402" s="72">
        <f t="shared" si="169"/>
        <v>126157517.29629628</v>
      </c>
      <c r="F5402" s="71">
        <f t="shared" si="168"/>
        <v>82.048333309245763</v>
      </c>
      <c r="H5402" s="38">
        <v>126157517</v>
      </c>
    </row>
    <row r="5403" spans="2:8">
      <c r="B5403">
        <v>1537600</v>
      </c>
      <c r="D5403">
        <v>5401</v>
      </c>
      <c r="E5403" s="72">
        <f t="shared" si="169"/>
        <v>126204284.07407406</v>
      </c>
      <c r="F5403" s="71">
        <f t="shared" si="168"/>
        <v>82.07874874744671</v>
      </c>
      <c r="H5403" s="38">
        <v>126204284</v>
      </c>
    </row>
    <row r="5404" spans="2:8">
      <c r="B5404">
        <v>1537600</v>
      </c>
      <c r="D5404">
        <v>5402</v>
      </c>
      <c r="E5404" s="72">
        <f t="shared" si="169"/>
        <v>126251059.51851851</v>
      </c>
      <c r="F5404" s="71">
        <f t="shared" si="168"/>
        <v>82.109169822137432</v>
      </c>
      <c r="H5404" s="38">
        <v>126251059</v>
      </c>
    </row>
    <row r="5405" spans="2:8">
      <c r="B5405">
        <v>1537600</v>
      </c>
      <c r="D5405">
        <v>5403</v>
      </c>
      <c r="E5405" s="72">
        <f t="shared" si="169"/>
        <v>126297843.62962961</v>
      </c>
      <c r="F5405" s="71">
        <f t="shared" si="168"/>
        <v>82.139596533317899</v>
      </c>
      <c r="H5405" s="38">
        <v>126297843</v>
      </c>
    </row>
    <row r="5406" spans="2:8">
      <c r="B5406">
        <v>1537600</v>
      </c>
      <c r="D5406">
        <v>5404</v>
      </c>
      <c r="E5406" s="72">
        <f t="shared" si="169"/>
        <v>126344636.40740739</v>
      </c>
      <c r="F5406" s="71">
        <f t="shared" si="168"/>
        <v>82.170028880988156</v>
      </c>
      <c r="H5406" s="38">
        <v>126344636</v>
      </c>
    </row>
    <row r="5407" spans="2:8">
      <c r="B5407">
        <v>1537600</v>
      </c>
      <c r="D5407">
        <v>5405</v>
      </c>
      <c r="E5407" s="72">
        <f t="shared" si="169"/>
        <v>126391437.85185184</v>
      </c>
      <c r="F5407" s="71">
        <f t="shared" si="168"/>
        <v>82.200466865148172</v>
      </c>
      <c r="H5407" s="38">
        <v>126391437</v>
      </c>
    </row>
    <row r="5408" spans="2:8">
      <c r="B5408">
        <v>1537600</v>
      </c>
      <c r="D5408">
        <v>5406</v>
      </c>
      <c r="E5408" s="72">
        <f t="shared" si="169"/>
        <v>126438247.96296294</v>
      </c>
      <c r="F5408" s="71">
        <f t="shared" si="168"/>
        <v>82.230910485797963</v>
      </c>
      <c r="H5408" s="38">
        <v>126438247</v>
      </c>
    </row>
    <row r="5409" spans="2:8">
      <c r="B5409">
        <v>1537600</v>
      </c>
      <c r="D5409">
        <v>5407</v>
      </c>
      <c r="E5409" s="72">
        <f t="shared" si="169"/>
        <v>126485066.74074072</v>
      </c>
      <c r="F5409" s="71">
        <f t="shared" si="168"/>
        <v>82.261359742937515</v>
      </c>
      <c r="H5409" s="38">
        <v>126485066</v>
      </c>
    </row>
    <row r="5410" spans="2:8">
      <c r="B5410">
        <v>1537600</v>
      </c>
      <c r="D5410">
        <v>5408</v>
      </c>
      <c r="E5410" s="72">
        <f t="shared" si="169"/>
        <v>126531894.18518516</v>
      </c>
      <c r="F5410" s="71">
        <f t="shared" si="168"/>
        <v>82.291814636566841</v>
      </c>
      <c r="H5410" s="38">
        <v>126531894</v>
      </c>
    </row>
    <row r="5411" spans="2:8">
      <c r="B5411">
        <v>1537600</v>
      </c>
      <c r="D5411">
        <v>5409</v>
      </c>
      <c r="E5411" s="72">
        <f t="shared" si="169"/>
        <v>126578730.29629628</v>
      </c>
      <c r="F5411" s="71">
        <f t="shared" si="168"/>
        <v>82.322275166685927</v>
      </c>
      <c r="H5411" s="38">
        <v>126578730</v>
      </c>
    </row>
    <row r="5412" spans="2:8">
      <c r="B5412">
        <v>1537600</v>
      </c>
      <c r="D5412">
        <v>5410</v>
      </c>
      <c r="E5412" s="72">
        <f t="shared" si="169"/>
        <v>126625575.07407406</v>
      </c>
      <c r="F5412" s="71">
        <f t="shared" si="168"/>
        <v>82.352741333294787</v>
      </c>
      <c r="H5412" s="38">
        <v>126625575</v>
      </c>
    </row>
    <row r="5413" spans="2:8">
      <c r="B5413">
        <v>1537600</v>
      </c>
      <c r="D5413">
        <v>5411</v>
      </c>
      <c r="E5413" s="72">
        <f t="shared" si="169"/>
        <v>126672428.51851851</v>
      </c>
      <c r="F5413" s="71">
        <f t="shared" si="168"/>
        <v>82.383213136393408</v>
      </c>
      <c r="H5413" s="38">
        <v>126672428</v>
      </c>
    </row>
    <row r="5414" spans="2:8">
      <c r="B5414">
        <v>1537600</v>
      </c>
      <c r="D5414">
        <v>5412</v>
      </c>
      <c r="E5414" s="72">
        <f t="shared" si="169"/>
        <v>126719290.62962961</v>
      </c>
      <c r="F5414" s="71">
        <f t="shared" si="168"/>
        <v>82.413690575981803</v>
      </c>
      <c r="H5414" s="38">
        <v>126719290</v>
      </c>
    </row>
    <row r="5415" spans="2:8">
      <c r="B5415">
        <v>1537600</v>
      </c>
      <c r="D5415">
        <v>5413</v>
      </c>
      <c r="E5415" s="72">
        <f t="shared" si="169"/>
        <v>126766161.40740739</v>
      </c>
      <c r="F5415" s="71">
        <f t="shared" si="168"/>
        <v>82.444173652059959</v>
      </c>
      <c r="H5415" s="38">
        <v>126766161</v>
      </c>
    </row>
    <row r="5416" spans="2:8">
      <c r="B5416">
        <v>1537600</v>
      </c>
      <c r="D5416">
        <v>5414</v>
      </c>
      <c r="E5416" s="72">
        <f t="shared" si="169"/>
        <v>126813040.85185184</v>
      </c>
      <c r="F5416" s="71">
        <f t="shared" si="168"/>
        <v>82.474662364627889</v>
      </c>
      <c r="H5416" s="38">
        <v>126813040</v>
      </c>
    </row>
    <row r="5417" spans="2:8">
      <c r="B5417">
        <v>1537600</v>
      </c>
      <c r="D5417">
        <v>5415</v>
      </c>
      <c r="E5417" s="72">
        <f t="shared" si="169"/>
        <v>126859928.96296294</v>
      </c>
      <c r="F5417" s="71">
        <f t="shared" si="168"/>
        <v>82.505156713685579</v>
      </c>
      <c r="H5417" s="38">
        <v>126859928</v>
      </c>
    </row>
    <row r="5418" spans="2:8">
      <c r="B5418">
        <v>1537600</v>
      </c>
      <c r="D5418">
        <v>5416</v>
      </c>
      <c r="E5418" s="72">
        <f t="shared" si="169"/>
        <v>126906825.74074072</v>
      </c>
      <c r="F5418" s="71">
        <f t="shared" si="168"/>
        <v>82.53565669923303</v>
      </c>
      <c r="H5418" s="38">
        <v>126906825</v>
      </c>
    </row>
    <row r="5419" spans="2:8">
      <c r="B5419">
        <v>1537600</v>
      </c>
      <c r="D5419">
        <v>5417</v>
      </c>
      <c r="E5419" s="72">
        <f t="shared" si="169"/>
        <v>126953731.18518516</v>
      </c>
      <c r="F5419" s="71">
        <f t="shared" si="168"/>
        <v>82.566162321270269</v>
      </c>
      <c r="H5419" s="38">
        <v>126953731</v>
      </c>
    </row>
    <row r="5420" spans="2:8">
      <c r="B5420">
        <v>1537600</v>
      </c>
      <c r="D5420">
        <v>5418</v>
      </c>
      <c r="E5420" s="72">
        <f t="shared" si="169"/>
        <v>127000645.29629628</v>
      </c>
      <c r="F5420" s="71">
        <f t="shared" si="168"/>
        <v>82.596673579797269</v>
      </c>
      <c r="H5420" s="38">
        <v>127000645</v>
      </c>
    </row>
    <row r="5421" spans="2:8">
      <c r="B5421">
        <v>1537600</v>
      </c>
      <c r="D5421">
        <v>5419</v>
      </c>
      <c r="E5421" s="72">
        <f t="shared" si="169"/>
        <v>127047568.07407406</v>
      </c>
      <c r="F5421" s="71">
        <f t="shared" si="168"/>
        <v>82.627190474814029</v>
      </c>
      <c r="H5421" s="38">
        <v>127047568</v>
      </c>
    </row>
    <row r="5422" spans="2:8">
      <c r="B5422">
        <v>1537600</v>
      </c>
      <c r="D5422">
        <v>5420</v>
      </c>
      <c r="E5422" s="72">
        <f t="shared" si="169"/>
        <v>127094499.51851851</v>
      </c>
      <c r="F5422" s="71">
        <f t="shared" si="168"/>
        <v>82.657713006320563</v>
      </c>
      <c r="G5422" s="67"/>
      <c r="H5422" s="38">
        <v>127094499</v>
      </c>
    </row>
    <row r="5423" spans="2:8">
      <c r="B5423">
        <v>1537600</v>
      </c>
      <c r="D5423">
        <v>5421</v>
      </c>
      <c r="E5423" s="72">
        <f t="shared" si="169"/>
        <v>127141439.62962961</v>
      </c>
      <c r="F5423" s="71">
        <f t="shared" si="168"/>
        <v>82.688241174316872</v>
      </c>
      <c r="H5423" s="38">
        <v>127141439</v>
      </c>
    </row>
    <row r="5424" spans="2:8">
      <c r="B5424">
        <v>1537600</v>
      </c>
      <c r="D5424">
        <v>5422</v>
      </c>
      <c r="E5424" s="72">
        <f t="shared" si="169"/>
        <v>127188388.40740739</v>
      </c>
      <c r="F5424" s="71">
        <f t="shared" si="168"/>
        <v>82.718774978802927</v>
      </c>
      <c r="H5424" s="38">
        <v>127188388</v>
      </c>
    </row>
    <row r="5425" spans="2:8">
      <c r="B5425">
        <v>1537600</v>
      </c>
      <c r="D5425">
        <v>5423</v>
      </c>
      <c r="E5425" s="72">
        <f t="shared" si="169"/>
        <v>127235345.85185184</v>
      </c>
      <c r="F5425" s="71">
        <f t="shared" si="168"/>
        <v>82.74931441977877</v>
      </c>
      <c r="H5425" s="38">
        <v>127235345</v>
      </c>
    </row>
    <row r="5426" spans="2:8">
      <c r="B5426">
        <v>1537600</v>
      </c>
      <c r="D5426">
        <v>5424</v>
      </c>
      <c r="E5426" s="72">
        <f t="shared" si="169"/>
        <v>127282311.96296294</v>
      </c>
      <c r="F5426" s="71">
        <f t="shared" si="168"/>
        <v>82.779859497244374</v>
      </c>
      <c r="H5426" s="38">
        <v>127282311</v>
      </c>
    </row>
    <row r="5427" spans="2:8">
      <c r="B5427">
        <v>1537600</v>
      </c>
      <c r="D5427">
        <v>5425</v>
      </c>
      <c r="E5427" s="72">
        <f t="shared" si="169"/>
        <v>127329286.74074072</v>
      </c>
      <c r="F5427" s="71">
        <f t="shared" si="168"/>
        <v>82.810410211199738</v>
      </c>
      <c r="H5427" s="38">
        <v>127329286</v>
      </c>
    </row>
    <row r="5428" spans="2:8">
      <c r="B5428">
        <v>1537600</v>
      </c>
      <c r="D5428">
        <v>5426</v>
      </c>
      <c r="E5428" s="72">
        <f t="shared" si="169"/>
        <v>127376270.18518516</v>
      </c>
      <c r="F5428" s="71">
        <f t="shared" si="168"/>
        <v>82.840966561644876</v>
      </c>
      <c r="H5428" s="38">
        <v>127376270</v>
      </c>
    </row>
    <row r="5429" spans="2:8">
      <c r="B5429">
        <v>1537600</v>
      </c>
      <c r="D5429">
        <v>5427</v>
      </c>
      <c r="E5429" s="72">
        <f t="shared" si="169"/>
        <v>127423262.29629628</v>
      </c>
      <c r="F5429" s="71">
        <f t="shared" si="168"/>
        <v>82.871528548579789</v>
      </c>
      <c r="H5429" s="38">
        <v>127423262</v>
      </c>
    </row>
    <row r="5430" spans="2:8">
      <c r="B5430">
        <v>1537600</v>
      </c>
      <c r="D5430">
        <v>5428</v>
      </c>
      <c r="E5430" s="72">
        <f t="shared" si="169"/>
        <v>127470263.07407406</v>
      </c>
      <c r="F5430" s="71">
        <f t="shared" si="168"/>
        <v>82.902096172004462</v>
      </c>
      <c r="H5430" s="38">
        <v>127470263</v>
      </c>
    </row>
    <row r="5431" spans="2:8">
      <c r="B5431">
        <v>1537600</v>
      </c>
      <c r="D5431">
        <v>5429</v>
      </c>
      <c r="E5431" s="72">
        <f t="shared" si="169"/>
        <v>127517272.51851851</v>
      </c>
      <c r="F5431" s="71">
        <f t="shared" si="168"/>
        <v>82.93266943191891</v>
      </c>
      <c r="H5431" s="38">
        <v>127517272</v>
      </c>
    </row>
    <row r="5432" spans="2:8">
      <c r="B5432">
        <v>1537600</v>
      </c>
      <c r="D5432">
        <v>5430</v>
      </c>
      <c r="E5432" s="72">
        <f t="shared" si="169"/>
        <v>127564290.62962961</v>
      </c>
      <c r="F5432" s="71">
        <f t="shared" si="168"/>
        <v>82.963248328323104</v>
      </c>
      <c r="H5432" s="38">
        <v>127564290</v>
      </c>
    </row>
    <row r="5433" spans="2:8">
      <c r="B5433">
        <v>1537600</v>
      </c>
      <c r="D5433">
        <v>5431</v>
      </c>
      <c r="E5433" s="72">
        <f t="shared" si="169"/>
        <v>127611317.40740739</v>
      </c>
      <c r="F5433" s="71">
        <f t="shared" si="168"/>
        <v>82.993832861217086</v>
      </c>
      <c r="H5433" s="38">
        <v>127611317</v>
      </c>
    </row>
    <row r="5434" spans="2:8">
      <c r="B5434">
        <v>1537600</v>
      </c>
      <c r="D5434">
        <v>5432</v>
      </c>
      <c r="E5434" s="72">
        <f t="shared" si="169"/>
        <v>127658352.85185184</v>
      </c>
      <c r="F5434" s="71">
        <f t="shared" si="168"/>
        <v>83.024423030600829</v>
      </c>
      <c r="H5434" s="38">
        <v>127658352</v>
      </c>
    </row>
    <row r="5435" spans="2:8">
      <c r="B5435">
        <v>1537600</v>
      </c>
      <c r="D5435">
        <v>5433</v>
      </c>
      <c r="E5435" s="72">
        <f t="shared" si="169"/>
        <v>127705396.96296294</v>
      </c>
      <c r="F5435" s="71">
        <f t="shared" si="168"/>
        <v>83.055018836474332</v>
      </c>
      <c r="H5435" s="38">
        <v>127705396</v>
      </c>
    </row>
    <row r="5436" spans="2:8">
      <c r="B5436">
        <v>1537600</v>
      </c>
      <c r="D5436">
        <v>5434</v>
      </c>
      <c r="E5436" s="72">
        <f t="shared" si="169"/>
        <v>127752449.74074072</v>
      </c>
      <c r="F5436" s="71">
        <f t="shared" si="168"/>
        <v>83.085620278837609</v>
      </c>
      <c r="H5436" s="38">
        <v>127752449</v>
      </c>
    </row>
    <row r="5437" spans="2:8">
      <c r="B5437">
        <v>1537600</v>
      </c>
      <c r="D5437">
        <v>5435</v>
      </c>
      <c r="E5437" s="72">
        <f t="shared" si="169"/>
        <v>127799511.18518516</v>
      </c>
      <c r="F5437" s="71">
        <f t="shared" si="168"/>
        <v>83.116227357690661</v>
      </c>
      <c r="H5437" s="38">
        <v>127799511</v>
      </c>
    </row>
    <row r="5438" spans="2:8">
      <c r="B5438">
        <v>1537600</v>
      </c>
      <c r="D5438">
        <v>5436</v>
      </c>
      <c r="E5438" s="72">
        <f t="shared" si="169"/>
        <v>127846581.29629628</v>
      </c>
      <c r="F5438" s="71">
        <f t="shared" si="168"/>
        <v>83.146840073033488</v>
      </c>
      <c r="H5438" s="38">
        <v>127846581</v>
      </c>
    </row>
    <row r="5439" spans="2:8">
      <c r="B5439">
        <v>1537600</v>
      </c>
      <c r="D5439">
        <v>5437</v>
      </c>
      <c r="E5439" s="72">
        <f t="shared" si="169"/>
        <v>127893660.07407406</v>
      </c>
      <c r="F5439" s="71">
        <f t="shared" si="168"/>
        <v>83.17745842486606</v>
      </c>
      <c r="H5439" s="38">
        <v>127893660</v>
      </c>
    </row>
    <row r="5440" spans="2:8">
      <c r="B5440">
        <v>1537600</v>
      </c>
      <c r="D5440">
        <v>5438</v>
      </c>
      <c r="E5440" s="72">
        <f t="shared" si="169"/>
        <v>127940747.51851851</v>
      </c>
      <c r="F5440" s="71">
        <f t="shared" si="168"/>
        <v>83.208082413188421</v>
      </c>
      <c r="H5440" s="38">
        <v>127940747</v>
      </c>
    </row>
    <row r="5441" spans="2:8">
      <c r="B5441">
        <v>1537600</v>
      </c>
      <c r="D5441">
        <v>5439</v>
      </c>
      <c r="E5441" s="72">
        <f t="shared" si="169"/>
        <v>127987843.62962961</v>
      </c>
      <c r="F5441" s="71">
        <f t="shared" si="168"/>
        <v>83.238712038000529</v>
      </c>
      <c r="H5441" s="38">
        <v>127987843</v>
      </c>
    </row>
    <row r="5442" spans="2:8">
      <c r="B5442">
        <v>1537600</v>
      </c>
      <c r="D5442">
        <v>5440</v>
      </c>
      <c r="E5442" s="72">
        <f t="shared" si="169"/>
        <v>128034948.40740739</v>
      </c>
      <c r="F5442" s="71">
        <f t="shared" si="168"/>
        <v>83.26934729930241</v>
      </c>
      <c r="H5442" s="38">
        <v>128034948</v>
      </c>
    </row>
    <row r="5443" spans="2:8">
      <c r="B5443">
        <v>1537600</v>
      </c>
      <c r="D5443">
        <v>5441</v>
      </c>
      <c r="E5443" s="72">
        <f t="shared" si="169"/>
        <v>128082061.85185184</v>
      </c>
      <c r="F5443" s="71">
        <f t="shared" ref="F5443:F5506" si="170">E5443/B5442</f>
        <v>83.299988197094066</v>
      </c>
      <c r="H5443" s="38">
        <v>128082061</v>
      </c>
    </row>
    <row r="5444" spans="2:8">
      <c r="B5444">
        <v>1537600</v>
      </c>
      <c r="D5444">
        <v>5442</v>
      </c>
      <c r="E5444" s="72">
        <f t="shared" ref="E5444:E5507" si="171">40+(D5443*D5443)+(E5443/1.3)</f>
        <v>128129183.96296294</v>
      </c>
      <c r="F5444" s="71">
        <f t="shared" si="170"/>
        <v>83.330634731375483</v>
      </c>
      <c r="H5444" s="38">
        <v>128129183</v>
      </c>
    </row>
    <row r="5445" spans="2:8">
      <c r="B5445">
        <v>1537600</v>
      </c>
      <c r="D5445">
        <v>5443</v>
      </c>
      <c r="E5445" s="72">
        <f t="shared" si="171"/>
        <v>128176314.74074072</v>
      </c>
      <c r="F5445" s="71">
        <f t="shared" si="170"/>
        <v>83.361286902146674</v>
      </c>
      <c r="H5445" s="38">
        <v>128176314</v>
      </c>
    </row>
    <row r="5446" spans="2:8">
      <c r="B5446">
        <v>1537600</v>
      </c>
      <c r="D5446">
        <v>5444</v>
      </c>
      <c r="E5446" s="72">
        <f t="shared" si="171"/>
        <v>128223454.18518516</v>
      </c>
      <c r="F5446" s="71">
        <f t="shared" si="170"/>
        <v>83.391944709407625</v>
      </c>
      <c r="H5446" s="38">
        <v>128223454</v>
      </c>
    </row>
    <row r="5447" spans="2:8">
      <c r="B5447">
        <v>1537600</v>
      </c>
      <c r="D5447">
        <v>5445</v>
      </c>
      <c r="E5447" s="72">
        <f t="shared" si="171"/>
        <v>128270602.29629628</v>
      </c>
      <c r="F5447" s="71">
        <f t="shared" si="170"/>
        <v>83.42260815315835</v>
      </c>
      <c r="H5447" s="38">
        <v>128270602</v>
      </c>
    </row>
    <row r="5448" spans="2:8">
      <c r="B5448">
        <v>1537600</v>
      </c>
      <c r="D5448">
        <v>5446</v>
      </c>
      <c r="E5448" s="72">
        <f t="shared" si="171"/>
        <v>128317759.07407406</v>
      </c>
      <c r="F5448" s="71">
        <f t="shared" si="170"/>
        <v>83.453277233398836</v>
      </c>
      <c r="H5448" s="38">
        <v>128317759</v>
      </c>
    </row>
    <row r="5449" spans="2:8">
      <c r="B5449">
        <v>1537600</v>
      </c>
      <c r="D5449">
        <v>5447</v>
      </c>
      <c r="E5449" s="72">
        <f t="shared" si="171"/>
        <v>128364924.51851851</v>
      </c>
      <c r="F5449" s="71">
        <f t="shared" si="170"/>
        <v>83.483951950129097</v>
      </c>
      <c r="H5449" s="38">
        <v>128364924</v>
      </c>
    </row>
    <row r="5450" spans="2:8">
      <c r="B5450">
        <v>1537600</v>
      </c>
      <c r="D5450">
        <v>5448</v>
      </c>
      <c r="E5450" s="72">
        <f t="shared" si="171"/>
        <v>128412098.62962961</v>
      </c>
      <c r="F5450" s="71">
        <f t="shared" si="170"/>
        <v>83.514632303349117</v>
      </c>
      <c r="H5450" s="38">
        <v>128412098</v>
      </c>
    </row>
    <row r="5451" spans="2:8">
      <c r="B5451">
        <v>1537600</v>
      </c>
      <c r="D5451">
        <v>5449</v>
      </c>
      <c r="E5451" s="72">
        <f t="shared" si="171"/>
        <v>128459281.40740739</v>
      </c>
      <c r="F5451" s="71">
        <f t="shared" si="170"/>
        <v>83.545318293058912</v>
      </c>
      <c r="H5451" s="38">
        <v>128459281</v>
      </c>
    </row>
    <row r="5452" spans="2:8">
      <c r="B5452">
        <v>1537600</v>
      </c>
      <c r="D5452">
        <v>5450</v>
      </c>
      <c r="E5452" s="72">
        <f t="shared" si="171"/>
        <v>128506472.85185184</v>
      </c>
      <c r="F5452" s="71">
        <f t="shared" si="170"/>
        <v>83.576009919258482</v>
      </c>
      <c r="H5452" s="38">
        <v>128506472</v>
      </c>
    </row>
    <row r="5453" spans="2:8">
      <c r="B5453">
        <v>1537600</v>
      </c>
      <c r="D5453">
        <v>5451</v>
      </c>
      <c r="E5453" s="72">
        <f t="shared" si="171"/>
        <v>128553672.96296294</v>
      </c>
      <c r="F5453" s="71">
        <f t="shared" si="170"/>
        <v>83.606707181947797</v>
      </c>
      <c r="H5453" s="38">
        <v>128553672</v>
      </c>
    </row>
    <row r="5454" spans="2:8">
      <c r="B5454">
        <v>1537600</v>
      </c>
      <c r="D5454">
        <v>5452</v>
      </c>
      <c r="E5454" s="72">
        <f t="shared" si="171"/>
        <v>128600881.74074072</v>
      </c>
      <c r="F5454" s="71">
        <f t="shared" si="170"/>
        <v>83.637410081126902</v>
      </c>
      <c r="H5454" s="38">
        <v>128600881</v>
      </c>
    </row>
    <row r="5455" spans="2:8">
      <c r="B5455">
        <v>1537600</v>
      </c>
      <c r="D5455">
        <v>5453</v>
      </c>
      <c r="E5455" s="72">
        <f t="shared" si="171"/>
        <v>128648099.18518516</v>
      </c>
      <c r="F5455" s="71">
        <f t="shared" si="170"/>
        <v>83.668118616795766</v>
      </c>
      <c r="H5455" s="38">
        <v>128648099</v>
      </c>
    </row>
    <row r="5456" spans="2:8">
      <c r="B5456">
        <v>1537600</v>
      </c>
      <c r="D5456">
        <v>5454</v>
      </c>
      <c r="E5456" s="72">
        <f t="shared" si="171"/>
        <v>128695325.29629628</v>
      </c>
      <c r="F5456" s="71">
        <f t="shared" si="170"/>
        <v>83.698832788954405</v>
      </c>
      <c r="H5456" s="38">
        <v>128695325</v>
      </c>
    </row>
    <row r="5457" spans="2:8">
      <c r="B5457">
        <v>1537600</v>
      </c>
      <c r="D5457">
        <v>5455</v>
      </c>
      <c r="E5457" s="72">
        <f t="shared" si="171"/>
        <v>128742560.07407406</v>
      </c>
      <c r="F5457" s="71">
        <f t="shared" si="170"/>
        <v>83.72955259760279</v>
      </c>
      <c r="H5457" s="38">
        <v>128742560</v>
      </c>
    </row>
    <row r="5458" spans="2:8">
      <c r="B5458">
        <v>1537600</v>
      </c>
      <c r="D5458">
        <v>5456</v>
      </c>
      <c r="E5458" s="72">
        <f t="shared" si="171"/>
        <v>128789803.51851851</v>
      </c>
      <c r="F5458" s="71">
        <f t="shared" si="170"/>
        <v>83.760278042740964</v>
      </c>
      <c r="H5458" s="38">
        <v>128789803</v>
      </c>
    </row>
    <row r="5459" spans="2:8">
      <c r="B5459">
        <v>1537600</v>
      </c>
      <c r="D5459">
        <v>5457</v>
      </c>
      <c r="E5459" s="72">
        <f t="shared" si="171"/>
        <v>128837055.62962961</v>
      </c>
      <c r="F5459" s="71">
        <f t="shared" si="170"/>
        <v>83.791009124368898</v>
      </c>
      <c r="H5459" s="38">
        <v>128837055</v>
      </c>
    </row>
    <row r="5460" spans="2:8">
      <c r="B5460">
        <v>1537600</v>
      </c>
      <c r="D5460">
        <v>5458</v>
      </c>
      <c r="E5460" s="72">
        <f t="shared" si="171"/>
        <v>128884316.40740739</v>
      </c>
      <c r="F5460" s="71">
        <f t="shared" si="170"/>
        <v>83.821745842486592</v>
      </c>
      <c r="H5460" s="38">
        <v>128884316</v>
      </c>
    </row>
    <row r="5461" spans="2:8">
      <c r="B5461">
        <v>1537600</v>
      </c>
      <c r="D5461">
        <v>5459</v>
      </c>
      <c r="E5461" s="72">
        <f t="shared" si="171"/>
        <v>128931585.85185184</v>
      </c>
      <c r="F5461" s="71">
        <f t="shared" si="170"/>
        <v>83.852488197094061</v>
      </c>
      <c r="H5461" s="38">
        <v>128931585</v>
      </c>
    </row>
    <row r="5462" spans="2:8">
      <c r="B5462">
        <v>1537600</v>
      </c>
      <c r="D5462">
        <v>5460</v>
      </c>
      <c r="E5462" s="72">
        <f t="shared" si="171"/>
        <v>128978863.96296294</v>
      </c>
      <c r="F5462" s="71">
        <f t="shared" si="170"/>
        <v>83.883236188191304</v>
      </c>
      <c r="G5462" s="67"/>
      <c r="H5462" s="38">
        <v>128978863</v>
      </c>
    </row>
    <row r="5463" spans="2:8">
      <c r="B5463">
        <v>1537600</v>
      </c>
      <c r="D5463">
        <v>5461</v>
      </c>
      <c r="E5463" s="72">
        <f t="shared" si="171"/>
        <v>129026150.74074072</v>
      </c>
      <c r="F5463" s="71">
        <f t="shared" si="170"/>
        <v>83.913989815778308</v>
      </c>
      <c r="H5463" s="38">
        <v>129026150</v>
      </c>
    </row>
    <row r="5464" spans="2:8">
      <c r="B5464">
        <v>1537600</v>
      </c>
      <c r="D5464">
        <v>5462</v>
      </c>
      <c r="E5464" s="72">
        <f t="shared" si="171"/>
        <v>129073446.18518516</v>
      </c>
      <c r="F5464" s="71">
        <f t="shared" si="170"/>
        <v>83.944749079855072</v>
      </c>
      <c r="H5464" s="38">
        <v>129073446</v>
      </c>
    </row>
    <row r="5465" spans="2:8">
      <c r="B5465">
        <v>1537600</v>
      </c>
      <c r="D5465">
        <v>5463</v>
      </c>
      <c r="E5465" s="72">
        <f t="shared" si="171"/>
        <v>129120750.29629628</v>
      </c>
      <c r="F5465" s="71">
        <f t="shared" si="170"/>
        <v>83.975513980421624</v>
      </c>
      <c r="H5465" s="38">
        <v>129120750</v>
      </c>
    </row>
    <row r="5466" spans="2:8">
      <c r="B5466">
        <v>1537600</v>
      </c>
      <c r="D5466">
        <v>5464</v>
      </c>
      <c r="E5466" s="72">
        <f t="shared" si="171"/>
        <v>129168063.07407406</v>
      </c>
      <c r="F5466" s="71">
        <f t="shared" si="170"/>
        <v>84.006284517477923</v>
      </c>
      <c r="H5466" s="38">
        <v>129168063</v>
      </c>
    </row>
    <row r="5467" spans="2:8">
      <c r="B5467">
        <v>1537600</v>
      </c>
      <c r="D5467">
        <v>5465</v>
      </c>
      <c r="E5467" s="72">
        <f t="shared" si="171"/>
        <v>129215384.51851851</v>
      </c>
      <c r="F5467" s="71">
        <f t="shared" si="170"/>
        <v>84.03706069102401</v>
      </c>
      <c r="H5467" s="38">
        <v>129215384</v>
      </c>
    </row>
    <row r="5468" spans="2:8">
      <c r="B5468">
        <v>1537600</v>
      </c>
      <c r="D5468">
        <v>5466</v>
      </c>
      <c r="E5468" s="72">
        <f t="shared" si="171"/>
        <v>129262714.62962961</v>
      </c>
      <c r="F5468" s="71">
        <f t="shared" si="170"/>
        <v>84.067842501059843</v>
      </c>
      <c r="H5468" s="38">
        <v>129262714</v>
      </c>
    </row>
    <row r="5469" spans="2:8">
      <c r="B5469">
        <v>1537600</v>
      </c>
      <c r="D5469">
        <v>5467</v>
      </c>
      <c r="E5469" s="72">
        <f t="shared" si="171"/>
        <v>129310053.40740739</v>
      </c>
      <c r="F5469" s="71">
        <f t="shared" si="170"/>
        <v>84.098629947585451</v>
      </c>
      <c r="H5469" s="38">
        <v>129310053</v>
      </c>
    </row>
    <row r="5470" spans="2:8">
      <c r="B5470">
        <v>1537600</v>
      </c>
      <c r="D5470">
        <v>5468</v>
      </c>
      <c r="E5470" s="72">
        <f t="shared" si="171"/>
        <v>129357400.85185184</v>
      </c>
      <c r="F5470" s="71">
        <f t="shared" si="170"/>
        <v>84.129423030600833</v>
      </c>
      <c r="H5470" s="38">
        <v>129357400</v>
      </c>
    </row>
    <row r="5471" spans="2:8">
      <c r="B5471">
        <v>1537600</v>
      </c>
      <c r="D5471">
        <v>5469</v>
      </c>
      <c r="E5471" s="72">
        <f t="shared" si="171"/>
        <v>129404756.96296294</v>
      </c>
      <c r="F5471" s="71">
        <f t="shared" si="170"/>
        <v>84.160221750105976</v>
      </c>
      <c r="H5471" s="38">
        <v>129404756</v>
      </c>
    </row>
    <row r="5472" spans="2:8">
      <c r="B5472">
        <v>1537600</v>
      </c>
      <c r="D5472">
        <v>5470</v>
      </c>
      <c r="E5472" s="72">
        <f t="shared" si="171"/>
        <v>129452121.74074072</v>
      </c>
      <c r="F5472" s="71">
        <f t="shared" si="170"/>
        <v>84.191026106100878</v>
      </c>
      <c r="H5472" s="38">
        <v>129452121</v>
      </c>
    </row>
    <row r="5473" spans="2:8">
      <c r="B5473">
        <v>1537600</v>
      </c>
      <c r="D5473">
        <v>5471</v>
      </c>
      <c r="E5473" s="72">
        <f t="shared" si="171"/>
        <v>129499495.18518516</v>
      </c>
      <c r="F5473" s="71">
        <f t="shared" si="170"/>
        <v>84.22183609858557</v>
      </c>
      <c r="H5473" s="38">
        <v>129499495</v>
      </c>
    </row>
    <row r="5474" spans="2:8">
      <c r="B5474">
        <v>1537600</v>
      </c>
      <c r="D5474">
        <v>5472</v>
      </c>
      <c r="E5474" s="72">
        <f t="shared" si="171"/>
        <v>129546877.29629628</v>
      </c>
      <c r="F5474" s="71">
        <f t="shared" si="170"/>
        <v>84.252651727560021</v>
      </c>
      <c r="H5474" s="38">
        <v>129546877</v>
      </c>
    </row>
    <row r="5475" spans="2:8">
      <c r="B5475">
        <v>1537600</v>
      </c>
      <c r="D5475">
        <v>5473</v>
      </c>
      <c r="E5475" s="72">
        <f t="shared" si="171"/>
        <v>129594268.07407406</v>
      </c>
      <c r="F5475" s="71">
        <f t="shared" si="170"/>
        <v>84.283472993024233</v>
      </c>
      <c r="H5475" s="38">
        <v>129594268</v>
      </c>
    </row>
    <row r="5476" spans="2:8">
      <c r="B5476">
        <v>1537600</v>
      </c>
      <c r="D5476">
        <v>5474</v>
      </c>
      <c r="E5476" s="72">
        <f t="shared" si="171"/>
        <v>129641667.51851851</v>
      </c>
      <c r="F5476" s="71">
        <f t="shared" si="170"/>
        <v>84.31429989497822</v>
      </c>
      <c r="H5476" s="38">
        <v>129641667</v>
      </c>
    </row>
    <row r="5477" spans="2:8">
      <c r="B5477">
        <v>1537600</v>
      </c>
      <c r="D5477">
        <v>5475</v>
      </c>
      <c r="E5477" s="72">
        <f t="shared" si="171"/>
        <v>129689075.62962961</v>
      </c>
      <c r="F5477" s="71">
        <f t="shared" si="170"/>
        <v>84.345132433421966</v>
      </c>
      <c r="H5477" s="38">
        <v>129689075</v>
      </c>
    </row>
    <row r="5478" spans="2:8">
      <c r="B5478">
        <v>1537600</v>
      </c>
      <c r="D5478">
        <v>5476</v>
      </c>
      <c r="E5478" s="72">
        <f t="shared" si="171"/>
        <v>129736492.40740739</v>
      </c>
      <c r="F5478" s="71">
        <f t="shared" si="170"/>
        <v>84.375970608355487</v>
      </c>
      <c r="H5478" s="38">
        <v>129736492</v>
      </c>
    </row>
    <row r="5479" spans="2:8">
      <c r="B5479">
        <v>1537600</v>
      </c>
      <c r="D5479">
        <v>5477</v>
      </c>
      <c r="E5479" s="72">
        <f t="shared" si="171"/>
        <v>129783917.85185184</v>
      </c>
      <c r="F5479" s="71">
        <f t="shared" si="170"/>
        <v>84.406814419778769</v>
      </c>
      <c r="H5479" s="38">
        <v>129783917</v>
      </c>
    </row>
    <row r="5480" spans="2:8">
      <c r="B5480">
        <v>1537600</v>
      </c>
      <c r="D5480">
        <v>5478</v>
      </c>
      <c r="E5480" s="72">
        <f t="shared" si="171"/>
        <v>129831351.96296294</v>
      </c>
      <c r="F5480" s="71">
        <f t="shared" si="170"/>
        <v>84.437663867691825</v>
      </c>
      <c r="H5480" s="38">
        <v>129831351</v>
      </c>
    </row>
    <row r="5481" spans="2:8">
      <c r="B5481">
        <v>1537600</v>
      </c>
      <c r="D5481">
        <v>5479</v>
      </c>
      <c r="E5481" s="72">
        <f t="shared" si="171"/>
        <v>129878794.74074072</v>
      </c>
      <c r="F5481" s="71">
        <f t="shared" si="170"/>
        <v>84.468518952094641</v>
      </c>
      <c r="H5481" s="38">
        <v>129878794</v>
      </c>
    </row>
    <row r="5482" spans="2:8">
      <c r="B5482">
        <v>1537600</v>
      </c>
      <c r="D5482">
        <v>5480</v>
      </c>
      <c r="E5482" s="72">
        <f t="shared" si="171"/>
        <v>129926246.18518516</v>
      </c>
      <c r="F5482" s="71">
        <f t="shared" si="170"/>
        <v>84.499379672987232</v>
      </c>
      <c r="H5482" s="38">
        <v>129926246</v>
      </c>
    </row>
    <row r="5483" spans="2:8">
      <c r="B5483">
        <v>1537600</v>
      </c>
      <c r="D5483">
        <v>5481</v>
      </c>
      <c r="E5483" s="72">
        <f t="shared" si="171"/>
        <v>129973706.29629628</v>
      </c>
      <c r="F5483" s="71">
        <f t="shared" si="170"/>
        <v>84.530246030369597</v>
      </c>
      <c r="H5483" s="38">
        <v>129973706</v>
      </c>
    </row>
    <row r="5484" spans="2:8">
      <c r="B5484">
        <v>1537600</v>
      </c>
      <c r="D5484">
        <v>5482</v>
      </c>
      <c r="E5484" s="72">
        <f t="shared" si="171"/>
        <v>130021175.07407406</v>
      </c>
      <c r="F5484" s="71">
        <f t="shared" si="170"/>
        <v>84.561118024241708</v>
      </c>
      <c r="H5484" s="38">
        <v>130021175</v>
      </c>
    </row>
    <row r="5485" spans="2:8">
      <c r="B5485">
        <v>1537600</v>
      </c>
      <c r="D5485">
        <v>5483</v>
      </c>
      <c r="E5485" s="72">
        <f t="shared" si="171"/>
        <v>130068652.51851851</v>
      </c>
      <c r="F5485" s="71">
        <f t="shared" si="170"/>
        <v>84.591995654603608</v>
      </c>
      <c r="H5485" s="38">
        <v>130068652</v>
      </c>
    </row>
    <row r="5486" spans="2:8">
      <c r="B5486">
        <v>1537600</v>
      </c>
      <c r="D5486">
        <v>5484</v>
      </c>
      <c r="E5486" s="72">
        <f t="shared" si="171"/>
        <v>130116138.62962961</v>
      </c>
      <c r="F5486" s="71">
        <f t="shared" si="170"/>
        <v>84.622878921455268</v>
      </c>
      <c r="H5486" s="38">
        <v>130116138</v>
      </c>
    </row>
    <row r="5487" spans="2:8">
      <c r="B5487">
        <v>1537600</v>
      </c>
      <c r="D5487">
        <v>5485</v>
      </c>
      <c r="E5487" s="72">
        <f t="shared" si="171"/>
        <v>130163633.40740739</v>
      </c>
      <c r="F5487" s="71">
        <f t="shared" si="170"/>
        <v>84.653767824796688</v>
      </c>
      <c r="H5487" s="38">
        <v>130163633</v>
      </c>
    </row>
    <row r="5488" spans="2:8">
      <c r="B5488">
        <v>1537600</v>
      </c>
      <c r="D5488">
        <v>5486</v>
      </c>
      <c r="E5488" s="72">
        <f t="shared" si="171"/>
        <v>130211136.85185184</v>
      </c>
      <c r="F5488" s="71">
        <f t="shared" si="170"/>
        <v>84.684662364627883</v>
      </c>
      <c r="H5488" s="38">
        <v>130211136</v>
      </c>
    </row>
    <row r="5489" spans="2:8">
      <c r="B5489">
        <v>1537600</v>
      </c>
      <c r="D5489">
        <v>5487</v>
      </c>
      <c r="E5489" s="72">
        <f t="shared" si="171"/>
        <v>130258648.96296294</v>
      </c>
      <c r="F5489" s="71">
        <f t="shared" si="170"/>
        <v>84.715562540948838</v>
      </c>
      <c r="H5489" s="38">
        <v>130258648</v>
      </c>
    </row>
    <row r="5490" spans="2:8">
      <c r="B5490">
        <v>1537600</v>
      </c>
      <c r="D5490">
        <v>5488</v>
      </c>
      <c r="E5490" s="72">
        <f t="shared" si="171"/>
        <v>130306169.74074072</v>
      </c>
      <c r="F5490" s="71">
        <f t="shared" si="170"/>
        <v>84.746468353759568</v>
      </c>
      <c r="H5490" s="38">
        <v>130306169</v>
      </c>
    </row>
    <row r="5491" spans="2:8">
      <c r="B5491">
        <v>1537600</v>
      </c>
      <c r="D5491">
        <v>5489</v>
      </c>
      <c r="E5491" s="72">
        <f t="shared" si="171"/>
        <v>130353699.18518516</v>
      </c>
      <c r="F5491" s="71">
        <f t="shared" si="170"/>
        <v>84.777379803060072</v>
      </c>
      <c r="H5491" s="38">
        <v>130353699</v>
      </c>
    </row>
    <row r="5492" spans="2:8">
      <c r="B5492">
        <v>1537600</v>
      </c>
      <c r="D5492">
        <v>5490</v>
      </c>
      <c r="E5492" s="72">
        <f t="shared" si="171"/>
        <v>130401237.29629628</v>
      </c>
      <c r="F5492" s="71">
        <f t="shared" si="170"/>
        <v>84.808296888850336</v>
      </c>
      <c r="H5492" s="38">
        <v>130401237</v>
      </c>
    </row>
    <row r="5493" spans="2:8">
      <c r="B5493">
        <v>1537600</v>
      </c>
      <c r="D5493">
        <v>5491</v>
      </c>
      <c r="E5493" s="72">
        <f t="shared" si="171"/>
        <v>130448784.07407406</v>
      </c>
      <c r="F5493" s="71">
        <f t="shared" si="170"/>
        <v>84.839219611130375</v>
      </c>
      <c r="H5493" s="38">
        <v>130448784</v>
      </c>
    </row>
    <row r="5494" spans="2:8">
      <c r="B5494">
        <v>1537600</v>
      </c>
      <c r="D5494">
        <v>5492</v>
      </c>
      <c r="E5494" s="72">
        <f t="shared" si="171"/>
        <v>130496339.51851851</v>
      </c>
      <c r="F5494" s="71">
        <f t="shared" si="170"/>
        <v>84.870147969900174</v>
      </c>
      <c r="H5494" s="38">
        <v>130496339</v>
      </c>
    </row>
    <row r="5495" spans="2:8">
      <c r="B5495">
        <v>1537600</v>
      </c>
      <c r="D5495">
        <v>5493</v>
      </c>
      <c r="E5495" s="72">
        <f t="shared" si="171"/>
        <v>130543903.62962961</v>
      </c>
      <c r="F5495" s="71">
        <f t="shared" si="170"/>
        <v>84.901081965159733</v>
      </c>
      <c r="H5495" s="38">
        <v>130543903</v>
      </c>
    </row>
    <row r="5496" spans="2:8">
      <c r="B5496">
        <v>1537600</v>
      </c>
      <c r="D5496">
        <v>5494</v>
      </c>
      <c r="E5496" s="72">
        <f t="shared" si="171"/>
        <v>130591476.40740739</v>
      </c>
      <c r="F5496" s="71">
        <f t="shared" si="170"/>
        <v>84.932021596909067</v>
      </c>
      <c r="H5496" s="38">
        <v>130591476</v>
      </c>
    </row>
    <row r="5497" spans="2:8">
      <c r="B5497">
        <v>1537600</v>
      </c>
      <c r="D5497">
        <v>5495</v>
      </c>
      <c r="E5497" s="72">
        <f t="shared" si="171"/>
        <v>130639057.85185184</v>
      </c>
      <c r="F5497" s="71">
        <f t="shared" si="170"/>
        <v>84.962966865148175</v>
      </c>
      <c r="H5497" s="38">
        <v>130639057</v>
      </c>
    </row>
    <row r="5498" spans="2:8">
      <c r="B5498">
        <v>1537600</v>
      </c>
      <c r="D5498">
        <v>5496</v>
      </c>
      <c r="E5498" s="72">
        <f t="shared" si="171"/>
        <v>130686647.96296294</v>
      </c>
      <c r="F5498" s="71">
        <f t="shared" si="170"/>
        <v>84.993917769877044</v>
      </c>
      <c r="H5498" s="38">
        <v>130686647</v>
      </c>
    </row>
    <row r="5499" spans="2:8">
      <c r="B5499">
        <v>1537600</v>
      </c>
      <c r="D5499">
        <v>5497</v>
      </c>
      <c r="E5499" s="72">
        <f t="shared" si="171"/>
        <v>130734246.74074072</v>
      </c>
      <c r="F5499" s="71">
        <f t="shared" si="170"/>
        <v>85.024874311095672</v>
      </c>
      <c r="H5499" s="38">
        <v>130734246</v>
      </c>
    </row>
    <row r="5500" spans="2:8">
      <c r="B5500">
        <v>1537600</v>
      </c>
      <c r="D5500">
        <v>5498</v>
      </c>
      <c r="E5500" s="72">
        <f t="shared" si="171"/>
        <v>130781854.18518516</v>
      </c>
      <c r="F5500" s="71">
        <f t="shared" si="170"/>
        <v>85.05583648880409</v>
      </c>
      <c r="H5500" s="38">
        <v>130781854</v>
      </c>
    </row>
    <row r="5501" spans="2:8">
      <c r="B5501">
        <v>1537600</v>
      </c>
      <c r="D5501">
        <v>5499</v>
      </c>
      <c r="E5501" s="72">
        <f t="shared" si="171"/>
        <v>130829470.29629628</v>
      </c>
      <c r="F5501" s="71">
        <f t="shared" si="170"/>
        <v>85.086804303002268</v>
      </c>
      <c r="H5501" s="38">
        <v>130829470</v>
      </c>
    </row>
    <row r="5502" spans="2:8">
      <c r="B5502">
        <v>1537600</v>
      </c>
      <c r="D5502">
        <v>5500</v>
      </c>
      <c r="E5502" s="72">
        <f t="shared" si="171"/>
        <v>130877095.07407406</v>
      </c>
      <c r="F5502" s="71">
        <f t="shared" si="170"/>
        <v>85.117777753690206</v>
      </c>
      <c r="G5502" s="67"/>
      <c r="H5502" s="38">
        <v>130877095</v>
      </c>
    </row>
    <row r="5503" spans="2:8">
      <c r="B5503">
        <v>1537600</v>
      </c>
      <c r="D5503">
        <v>5501</v>
      </c>
      <c r="E5503" s="72">
        <f t="shared" si="171"/>
        <v>130924728.51851851</v>
      </c>
      <c r="F5503" s="71">
        <f t="shared" si="170"/>
        <v>85.148756840867918</v>
      </c>
      <c r="H5503" s="38">
        <v>130924728</v>
      </c>
    </row>
    <row r="5504" spans="2:8">
      <c r="B5504">
        <v>1537600</v>
      </c>
      <c r="D5504">
        <v>5502</v>
      </c>
      <c r="E5504" s="72">
        <f t="shared" si="171"/>
        <v>130972370.62962961</v>
      </c>
      <c r="F5504" s="71">
        <f t="shared" si="170"/>
        <v>85.179741564535391</v>
      </c>
      <c r="H5504" s="38">
        <v>130972370</v>
      </c>
    </row>
    <row r="5505" spans="2:8">
      <c r="B5505">
        <v>1537600</v>
      </c>
      <c r="D5505">
        <v>5503</v>
      </c>
      <c r="E5505" s="72">
        <f t="shared" si="171"/>
        <v>131020021.40740739</v>
      </c>
      <c r="F5505" s="71">
        <f t="shared" si="170"/>
        <v>85.210731924692624</v>
      </c>
      <c r="H5505" s="38">
        <v>131020021</v>
      </c>
    </row>
    <row r="5506" spans="2:8">
      <c r="B5506">
        <v>1537600</v>
      </c>
      <c r="D5506">
        <v>5504</v>
      </c>
      <c r="E5506" s="72">
        <f t="shared" si="171"/>
        <v>131067680.85185184</v>
      </c>
      <c r="F5506" s="71">
        <f t="shared" si="170"/>
        <v>85.241727921339645</v>
      </c>
      <c r="H5506" s="38">
        <v>131067680</v>
      </c>
    </row>
    <row r="5507" spans="2:8">
      <c r="B5507">
        <v>1537600</v>
      </c>
      <c r="D5507">
        <v>5505</v>
      </c>
      <c r="E5507" s="72">
        <f t="shared" si="171"/>
        <v>131115348.96296294</v>
      </c>
      <c r="F5507" s="71">
        <f t="shared" ref="F5507:F5570" si="172">E5507/B5506</f>
        <v>85.272729554476413</v>
      </c>
      <c r="H5507" s="38">
        <v>131115348</v>
      </c>
    </row>
    <row r="5508" spans="2:8">
      <c r="B5508">
        <v>1537600</v>
      </c>
      <c r="D5508">
        <v>5506</v>
      </c>
      <c r="E5508" s="72">
        <f t="shared" ref="E5508:E5571" si="173">40+(D5507*D5507)+(E5507/1.3)</f>
        <v>131163025.74074072</v>
      </c>
      <c r="F5508" s="71">
        <f t="shared" si="172"/>
        <v>85.30373682410297</v>
      </c>
      <c r="H5508" s="38">
        <v>131163025</v>
      </c>
    </row>
    <row r="5509" spans="2:8">
      <c r="B5509">
        <v>1537600</v>
      </c>
      <c r="D5509">
        <v>5507</v>
      </c>
      <c r="E5509" s="72">
        <f t="shared" si="173"/>
        <v>131210711.18518516</v>
      </c>
      <c r="F5509" s="71">
        <f t="shared" si="172"/>
        <v>85.334749730219286</v>
      </c>
      <c r="H5509" s="38">
        <v>131210711</v>
      </c>
    </row>
    <row r="5510" spans="2:8">
      <c r="B5510">
        <v>1537600</v>
      </c>
      <c r="D5510">
        <v>5508</v>
      </c>
      <c r="E5510" s="72">
        <f t="shared" si="173"/>
        <v>131258405.29629628</v>
      </c>
      <c r="F5510" s="71">
        <f t="shared" si="172"/>
        <v>85.365768272825363</v>
      </c>
      <c r="H5510" s="38">
        <v>131258405</v>
      </c>
    </row>
    <row r="5511" spans="2:8">
      <c r="B5511">
        <v>1537600</v>
      </c>
      <c r="D5511">
        <v>5509</v>
      </c>
      <c r="E5511" s="72">
        <f t="shared" si="173"/>
        <v>131306108.07407406</v>
      </c>
      <c r="F5511" s="71">
        <f t="shared" si="172"/>
        <v>85.396792451921215</v>
      </c>
      <c r="H5511" s="38">
        <v>131306108</v>
      </c>
    </row>
    <row r="5512" spans="2:8">
      <c r="B5512">
        <v>1537600</v>
      </c>
      <c r="D5512">
        <v>5510</v>
      </c>
      <c r="E5512" s="72">
        <f t="shared" si="173"/>
        <v>131353819.51851851</v>
      </c>
      <c r="F5512" s="71">
        <f t="shared" si="172"/>
        <v>85.427822267506841</v>
      </c>
      <c r="H5512" s="38">
        <v>131353819</v>
      </c>
    </row>
    <row r="5513" spans="2:8">
      <c r="B5513">
        <v>1537600</v>
      </c>
      <c r="D5513">
        <v>5511</v>
      </c>
      <c r="E5513" s="72">
        <f t="shared" si="173"/>
        <v>131401539.62962961</v>
      </c>
      <c r="F5513" s="71">
        <f t="shared" si="172"/>
        <v>85.458857719582213</v>
      </c>
      <c r="H5513" s="38">
        <v>131401539</v>
      </c>
    </row>
    <row r="5514" spans="2:8">
      <c r="B5514">
        <v>1537600</v>
      </c>
      <c r="D5514">
        <v>5512</v>
      </c>
      <c r="E5514" s="72">
        <f t="shared" si="173"/>
        <v>131449268.40740739</v>
      </c>
      <c r="F5514" s="71">
        <f t="shared" si="172"/>
        <v>85.489898808147359</v>
      </c>
      <c r="H5514" s="38">
        <v>131449268</v>
      </c>
    </row>
    <row r="5515" spans="2:8">
      <c r="B5515">
        <v>1537600</v>
      </c>
      <c r="D5515">
        <v>5513</v>
      </c>
      <c r="E5515" s="72">
        <f t="shared" si="173"/>
        <v>131497005.85185184</v>
      </c>
      <c r="F5515" s="71">
        <f t="shared" si="172"/>
        <v>85.52094553320228</v>
      </c>
      <c r="H5515" s="38">
        <v>131497005</v>
      </c>
    </row>
    <row r="5516" spans="2:8">
      <c r="B5516">
        <v>1537600</v>
      </c>
      <c r="D5516">
        <v>5514</v>
      </c>
      <c r="E5516" s="72">
        <f t="shared" si="173"/>
        <v>131544751.96296294</v>
      </c>
      <c r="F5516" s="71">
        <f t="shared" si="172"/>
        <v>85.551997894746975</v>
      </c>
      <c r="H5516" s="38">
        <v>131544751</v>
      </c>
    </row>
    <row r="5517" spans="2:8">
      <c r="B5517">
        <v>1537600</v>
      </c>
      <c r="D5517">
        <v>5515</v>
      </c>
      <c r="E5517" s="72">
        <f t="shared" si="173"/>
        <v>131592506.74074072</v>
      </c>
      <c r="F5517" s="71">
        <f t="shared" si="172"/>
        <v>85.583055892781417</v>
      </c>
      <c r="H5517" s="38">
        <v>131592506</v>
      </c>
    </row>
    <row r="5518" spans="2:8">
      <c r="B5518">
        <v>1537600</v>
      </c>
      <c r="D5518">
        <v>5516</v>
      </c>
      <c r="E5518" s="72">
        <f t="shared" si="173"/>
        <v>131640270.18518516</v>
      </c>
      <c r="F5518" s="71">
        <f t="shared" si="172"/>
        <v>85.614119527305647</v>
      </c>
      <c r="H5518" s="38">
        <v>131640270</v>
      </c>
    </row>
    <row r="5519" spans="2:8">
      <c r="B5519">
        <v>1537600</v>
      </c>
      <c r="D5519">
        <v>5517</v>
      </c>
      <c r="E5519" s="72">
        <f t="shared" si="173"/>
        <v>131688042.29629628</v>
      </c>
      <c r="F5519" s="71">
        <f t="shared" si="172"/>
        <v>85.645188798319637</v>
      </c>
      <c r="H5519" s="38">
        <v>131688042</v>
      </c>
    </row>
    <row r="5520" spans="2:8">
      <c r="B5520">
        <v>1537600</v>
      </c>
      <c r="D5520">
        <v>5518</v>
      </c>
      <c r="E5520" s="72">
        <f t="shared" si="173"/>
        <v>131735823.07407406</v>
      </c>
      <c r="F5520" s="71">
        <f t="shared" si="172"/>
        <v>85.676263705823402</v>
      </c>
      <c r="H5520" s="38">
        <v>131735823</v>
      </c>
    </row>
    <row r="5521" spans="2:8">
      <c r="B5521">
        <v>1537600</v>
      </c>
      <c r="D5521">
        <v>5519</v>
      </c>
      <c r="E5521" s="72">
        <f t="shared" si="173"/>
        <v>131783612.51851851</v>
      </c>
      <c r="F5521" s="71">
        <f t="shared" si="172"/>
        <v>85.707344249816927</v>
      </c>
      <c r="H5521" s="38">
        <v>131783612</v>
      </c>
    </row>
    <row r="5522" spans="2:8">
      <c r="B5522">
        <v>1537600</v>
      </c>
      <c r="D5522">
        <v>5520</v>
      </c>
      <c r="E5522" s="72">
        <f t="shared" si="173"/>
        <v>131831410.62962961</v>
      </c>
      <c r="F5522" s="71">
        <f t="shared" si="172"/>
        <v>85.738430430300212</v>
      </c>
      <c r="H5522" s="38">
        <v>131831410</v>
      </c>
    </row>
    <row r="5523" spans="2:8">
      <c r="B5523">
        <v>1537600</v>
      </c>
      <c r="D5523">
        <v>5521</v>
      </c>
      <c r="E5523" s="72">
        <f t="shared" si="173"/>
        <v>131879217.40740739</v>
      </c>
      <c r="F5523" s="71">
        <f t="shared" si="172"/>
        <v>85.769522247273272</v>
      </c>
      <c r="H5523" s="38">
        <v>131879217</v>
      </c>
    </row>
    <row r="5524" spans="2:8">
      <c r="B5524">
        <v>1537600</v>
      </c>
      <c r="D5524">
        <v>5522</v>
      </c>
      <c r="E5524" s="72">
        <f t="shared" si="173"/>
        <v>131927032.85185184</v>
      </c>
      <c r="F5524" s="71">
        <f t="shared" si="172"/>
        <v>85.800619700736107</v>
      </c>
      <c r="H5524" s="38">
        <v>131927032</v>
      </c>
    </row>
    <row r="5525" spans="2:8">
      <c r="B5525">
        <v>1537600</v>
      </c>
      <c r="D5525">
        <v>5523</v>
      </c>
      <c r="E5525" s="72">
        <f t="shared" si="173"/>
        <v>131974856.96296294</v>
      </c>
      <c r="F5525" s="71">
        <f t="shared" si="172"/>
        <v>85.831722790688701</v>
      </c>
      <c r="H5525" s="38">
        <v>131974856</v>
      </c>
    </row>
    <row r="5526" spans="2:8">
      <c r="B5526">
        <v>1537600</v>
      </c>
      <c r="D5526">
        <v>5524</v>
      </c>
      <c r="E5526" s="72">
        <f t="shared" si="173"/>
        <v>132022689.74074072</v>
      </c>
      <c r="F5526" s="71">
        <f t="shared" si="172"/>
        <v>85.862831517131056</v>
      </c>
      <c r="H5526" s="38">
        <v>132022689</v>
      </c>
    </row>
    <row r="5527" spans="2:8">
      <c r="B5527">
        <v>1537600</v>
      </c>
      <c r="D5527">
        <v>5525</v>
      </c>
      <c r="E5527" s="72">
        <f t="shared" si="173"/>
        <v>132070531.18518516</v>
      </c>
      <c r="F5527" s="71">
        <f t="shared" si="172"/>
        <v>85.893945880063185</v>
      </c>
      <c r="H5527" s="38">
        <v>132070531</v>
      </c>
    </row>
    <row r="5528" spans="2:8">
      <c r="B5528">
        <v>1537600</v>
      </c>
      <c r="D5528">
        <v>5526</v>
      </c>
      <c r="E5528" s="72">
        <f t="shared" si="173"/>
        <v>132118381.29629628</v>
      </c>
      <c r="F5528" s="71">
        <f t="shared" si="172"/>
        <v>85.925065879485089</v>
      </c>
      <c r="H5528" s="38">
        <v>132118381</v>
      </c>
    </row>
    <row r="5529" spans="2:8">
      <c r="B5529">
        <v>1537600</v>
      </c>
      <c r="D5529">
        <v>5527</v>
      </c>
      <c r="E5529" s="72">
        <f t="shared" si="173"/>
        <v>132166240.07407406</v>
      </c>
      <c r="F5529" s="71">
        <f t="shared" si="172"/>
        <v>85.956191515396767</v>
      </c>
      <c r="H5529" s="38">
        <v>132166240</v>
      </c>
    </row>
    <row r="5530" spans="2:8">
      <c r="B5530">
        <v>1537600</v>
      </c>
      <c r="D5530">
        <v>5528</v>
      </c>
      <c r="E5530" s="72">
        <f t="shared" si="173"/>
        <v>132214107.51851851</v>
      </c>
      <c r="F5530" s="71">
        <f t="shared" si="172"/>
        <v>85.987322787798192</v>
      </c>
      <c r="H5530" s="38">
        <v>132214107</v>
      </c>
    </row>
    <row r="5531" spans="2:8">
      <c r="B5531">
        <v>1537600</v>
      </c>
      <c r="D5531">
        <v>5529</v>
      </c>
      <c r="E5531" s="72">
        <f t="shared" si="173"/>
        <v>132261983.62962961</v>
      </c>
      <c r="F5531" s="71">
        <f t="shared" si="172"/>
        <v>86.018459696689391</v>
      </c>
      <c r="H5531" s="38">
        <v>132261983</v>
      </c>
    </row>
    <row r="5532" spans="2:8">
      <c r="B5532">
        <v>1537600</v>
      </c>
      <c r="D5532">
        <v>5530</v>
      </c>
      <c r="E5532" s="72">
        <f t="shared" si="173"/>
        <v>132309868.40740739</v>
      </c>
      <c r="F5532" s="71">
        <f t="shared" si="172"/>
        <v>86.049602242070364</v>
      </c>
      <c r="H5532" s="38">
        <v>132309868</v>
      </c>
    </row>
    <row r="5533" spans="2:8">
      <c r="B5533">
        <v>1537600</v>
      </c>
      <c r="D5533">
        <v>5531</v>
      </c>
      <c r="E5533" s="72">
        <f t="shared" si="173"/>
        <v>132357761.85185184</v>
      </c>
      <c r="F5533" s="71">
        <f t="shared" si="172"/>
        <v>86.080750423941097</v>
      </c>
      <c r="H5533" s="38">
        <v>132357761</v>
      </c>
    </row>
    <row r="5534" spans="2:8">
      <c r="B5534">
        <v>1537600</v>
      </c>
      <c r="D5534">
        <v>5532</v>
      </c>
      <c r="E5534" s="72">
        <f t="shared" si="173"/>
        <v>132405663.96296294</v>
      </c>
      <c r="F5534" s="71">
        <f t="shared" si="172"/>
        <v>86.111904242301605</v>
      </c>
      <c r="H5534" s="38">
        <v>132405663</v>
      </c>
    </row>
    <row r="5535" spans="2:8">
      <c r="B5535">
        <v>1537600</v>
      </c>
      <c r="D5535">
        <v>5533</v>
      </c>
      <c r="E5535" s="72">
        <f t="shared" si="173"/>
        <v>132453574.74074072</v>
      </c>
      <c r="F5535" s="71">
        <f t="shared" si="172"/>
        <v>86.143063697151874</v>
      </c>
      <c r="H5535" s="38">
        <v>132453574</v>
      </c>
    </row>
    <row r="5536" spans="2:8">
      <c r="B5536">
        <v>1537600</v>
      </c>
      <c r="D5536">
        <v>5534</v>
      </c>
      <c r="E5536" s="72">
        <f t="shared" si="173"/>
        <v>132501494.18518516</v>
      </c>
      <c r="F5536" s="71">
        <f t="shared" si="172"/>
        <v>86.174228788491916</v>
      </c>
      <c r="H5536" s="38">
        <v>132501494</v>
      </c>
    </row>
    <row r="5537" spans="2:8">
      <c r="B5537">
        <v>1537600</v>
      </c>
      <c r="D5537">
        <v>5535</v>
      </c>
      <c r="E5537" s="72">
        <f t="shared" si="173"/>
        <v>132549422.29629628</v>
      </c>
      <c r="F5537" s="71">
        <f t="shared" si="172"/>
        <v>86.205399516321719</v>
      </c>
      <c r="H5537" s="38">
        <v>132549422</v>
      </c>
    </row>
    <row r="5538" spans="2:8">
      <c r="B5538">
        <v>1537600</v>
      </c>
      <c r="D5538">
        <v>5536</v>
      </c>
      <c r="E5538" s="72">
        <f t="shared" si="173"/>
        <v>132597359.07407406</v>
      </c>
      <c r="F5538" s="71">
        <f t="shared" si="172"/>
        <v>86.236575880641297</v>
      </c>
      <c r="H5538" s="38">
        <v>132597359</v>
      </c>
    </row>
    <row r="5539" spans="2:8">
      <c r="B5539">
        <v>1537600</v>
      </c>
      <c r="D5539">
        <v>5537</v>
      </c>
      <c r="E5539" s="72">
        <f t="shared" si="173"/>
        <v>132645304.51851851</v>
      </c>
      <c r="F5539" s="71">
        <f t="shared" si="172"/>
        <v>86.267757881450649</v>
      </c>
      <c r="H5539" s="38">
        <v>132645304</v>
      </c>
    </row>
    <row r="5540" spans="2:8">
      <c r="B5540">
        <v>1537600</v>
      </c>
      <c r="D5540">
        <v>5538</v>
      </c>
      <c r="E5540" s="72">
        <f t="shared" si="173"/>
        <v>132693258.62962961</v>
      </c>
      <c r="F5540" s="71">
        <f t="shared" si="172"/>
        <v>86.298945518749747</v>
      </c>
      <c r="H5540" s="38">
        <v>132693258</v>
      </c>
    </row>
    <row r="5541" spans="2:8">
      <c r="B5541">
        <v>1537600</v>
      </c>
      <c r="D5541">
        <v>5539</v>
      </c>
      <c r="E5541" s="72">
        <f t="shared" si="173"/>
        <v>132741221.40740739</v>
      </c>
      <c r="F5541" s="71">
        <f t="shared" si="172"/>
        <v>86.330138792538619</v>
      </c>
      <c r="H5541" s="38">
        <v>132741221</v>
      </c>
    </row>
    <row r="5542" spans="2:8">
      <c r="B5542">
        <v>1537600</v>
      </c>
      <c r="D5542">
        <v>5540</v>
      </c>
      <c r="E5542" s="72">
        <f t="shared" si="173"/>
        <v>132789192.85185184</v>
      </c>
      <c r="F5542" s="71">
        <f t="shared" si="172"/>
        <v>86.361337702817266</v>
      </c>
      <c r="G5542" s="67"/>
      <c r="H5542" s="38">
        <v>132789192</v>
      </c>
    </row>
    <row r="5543" spans="2:8">
      <c r="B5543">
        <v>1537600</v>
      </c>
      <c r="D5543">
        <v>5541</v>
      </c>
      <c r="E5543" s="72">
        <f t="shared" si="173"/>
        <v>132837172.96296294</v>
      </c>
      <c r="F5543" s="71">
        <f t="shared" si="172"/>
        <v>86.392542249585674</v>
      </c>
      <c r="H5543" s="38">
        <v>132837172</v>
      </c>
    </row>
    <row r="5544" spans="2:8">
      <c r="B5544">
        <v>1537600</v>
      </c>
      <c r="D5544">
        <v>5542</v>
      </c>
      <c r="E5544" s="72">
        <f t="shared" si="173"/>
        <v>132885161.74074072</v>
      </c>
      <c r="F5544" s="71">
        <f t="shared" si="172"/>
        <v>86.423752432843855</v>
      </c>
      <c r="H5544" s="38">
        <v>132885161</v>
      </c>
    </row>
    <row r="5545" spans="2:8">
      <c r="B5545">
        <v>1537600</v>
      </c>
      <c r="D5545">
        <v>5543</v>
      </c>
      <c r="E5545" s="72">
        <f t="shared" si="173"/>
        <v>132933159.18518516</v>
      </c>
      <c r="F5545" s="71">
        <f t="shared" si="172"/>
        <v>86.454968252591812</v>
      </c>
      <c r="H5545" s="38">
        <v>132933159</v>
      </c>
    </row>
    <row r="5546" spans="2:8">
      <c r="B5546">
        <v>1537600</v>
      </c>
      <c r="D5546">
        <v>5544</v>
      </c>
      <c r="E5546" s="72">
        <f t="shared" si="173"/>
        <v>132981165.29629628</v>
      </c>
      <c r="F5546" s="71">
        <f t="shared" si="172"/>
        <v>86.486189708829528</v>
      </c>
      <c r="H5546" s="38">
        <v>132981165</v>
      </c>
    </row>
    <row r="5547" spans="2:8">
      <c r="B5547">
        <v>1537600</v>
      </c>
      <c r="D5547">
        <v>5545</v>
      </c>
      <c r="E5547" s="72">
        <f t="shared" si="173"/>
        <v>133029180.07407406</v>
      </c>
      <c r="F5547" s="71">
        <f t="shared" si="172"/>
        <v>86.517416801557005</v>
      </c>
      <c r="H5547" s="38">
        <v>133029180</v>
      </c>
    </row>
    <row r="5548" spans="2:8">
      <c r="B5548">
        <v>1537600</v>
      </c>
      <c r="D5548">
        <v>5546</v>
      </c>
      <c r="E5548" s="72">
        <f t="shared" si="173"/>
        <v>133077203.51851851</v>
      </c>
      <c r="F5548" s="71">
        <f t="shared" si="172"/>
        <v>86.54864953077427</v>
      </c>
      <c r="H5548" s="38">
        <v>133077203</v>
      </c>
    </row>
    <row r="5549" spans="2:8">
      <c r="B5549">
        <v>1537600</v>
      </c>
      <c r="D5549">
        <v>5547</v>
      </c>
      <c r="E5549" s="72">
        <f t="shared" si="173"/>
        <v>133125235.62962961</v>
      </c>
      <c r="F5549" s="71">
        <f t="shared" si="172"/>
        <v>86.579887896481281</v>
      </c>
      <c r="H5549" s="38">
        <v>133125235</v>
      </c>
    </row>
    <row r="5550" spans="2:8">
      <c r="B5550">
        <v>1537600</v>
      </c>
      <c r="D5550">
        <v>5548</v>
      </c>
      <c r="E5550" s="72">
        <f t="shared" si="173"/>
        <v>133173276.40740739</v>
      </c>
      <c r="F5550" s="71">
        <f t="shared" si="172"/>
        <v>86.611131898678067</v>
      </c>
      <c r="H5550" s="38">
        <v>133173276</v>
      </c>
    </row>
    <row r="5551" spans="2:8">
      <c r="B5551">
        <v>1537600</v>
      </c>
      <c r="D5551">
        <v>5549</v>
      </c>
      <c r="E5551" s="72">
        <f t="shared" si="173"/>
        <v>133221325.85185184</v>
      </c>
      <c r="F5551" s="71">
        <f t="shared" si="172"/>
        <v>86.642381537364614</v>
      </c>
      <c r="H5551" s="38">
        <v>133221325</v>
      </c>
    </row>
    <row r="5552" spans="2:8">
      <c r="B5552">
        <v>1537600</v>
      </c>
      <c r="D5552">
        <v>5550</v>
      </c>
      <c r="E5552" s="72">
        <f t="shared" si="173"/>
        <v>133269383.96296294</v>
      </c>
      <c r="F5552" s="71">
        <f t="shared" si="172"/>
        <v>86.673636812540934</v>
      </c>
      <c r="H5552" s="38">
        <v>133269383</v>
      </c>
    </row>
    <row r="5553" spans="2:8">
      <c r="B5553">
        <v>1537600</v>
      </c>
      <c r="D5553">
        <v>5551</v>
      </c>
      <c r="E5553" s="72">
        <f t="shared" si="173"/>
        <v>133317450.74074072</v>
      </c>
      <c r="F5553" s="71">
        <f t="shared" si="172"/>
        <v>86.704897724207015</v>
      </c>
      <c r="H5553" s="38">
        <v>133317450</v>
      </c>
    </row>
    <row r="5554" spans="2:8">
      <c r="B5554">
        <v>1537600</v>
      </c>
      <c r="D5554">
        <v>5552</v>
      </c>
      <c r="E5554" s="72">
        <f t="shared" si="173"/>
        <v>133365526.18518516</v>
      </c>
      <c r="F5554" s="71">
        <f t="shared" si="172"/>
        <v>86.736164272362885</v>
      </c>
      <c r="H5554" s="38">
        <v>133365526</v>
      </c>
    </row>
    <row r="5555" spans="2:8">
      <c r="B5555">
        <v>1537600</v>
      </c>
      <c r="D5555">
        <v>5553</v>
      </c>
      <c r="E5555" s="72">
        <f t="shared" si="173"/>
        <v>133413610.29629628</v>
      </c>
      <c r="F5555" s="71">
        <f t="shared" si="172"/>
        <v>86.767436457008515</v>
      </c>
      <c r="H5555" s="38">
        <v>133413610</v>
      </c>
    </row>
    <row r="5556" spans="2:8">
      <c r="B5556">
        <v>1537600</v>
      </c>
      <c r="D5556">
        <v>5554</v>
      </c>
      <c r="E5556" s="72">
        <f t="shared" si="173"/>
        <v>133461703.07407406</v>
      </c>
      <c r="F5556" s="71">
        <f t="shared" si="172"/>
        <v>86.798714278143905</v>
      </c>
      <c r="H5556" s="38">
        <v>133461703</v>
      </c>
    </row>
    <row r="5557" spans="2:8">
      <c r="B5557">
        <v>1537600</v>
      </c>
      <c r="D5557">
        <v>5555</v>
      </c>
      <c r="E5557" s="72">
        <f t="shared" si="173"/>
        <v>133509804.51851851</v>
      </c>
      <c r="F5557" s="71">
        <f t="shared" si="172"/>
        <v>86.829997735769055</v>
      </c>
      <c r="H5557" s="38">
        <v>133509804</v>
      </c>
    </row>
    <row r="5558" spans="2:8">
      <c r="B5558">
        <v>1537600</v>
      </c>
      <c r="D5558">
        <v>5556</v>
      </c>
      <c r="E5558" s="72">
        <f t="shared" si="173"/>
        <v>133557914.62962961</v>
      </c>
      <c r="F5558" s="71">
        <f t="shared" si="172"/>
        <v>86.86128682988398</v>
      </c>
      <c r="H5558" s="38">
        <v>133557914</v>
      </c>
    </row>
    <row r="5559" spans="2:8">
      <c r="B5559">
        <v>1537600</v>
      </c>
      <c r="D5559">
        <v>5557</v>
      </c>
      <c r="E5559" s="72">
        <f t="shared" si="173"/>
        <v>133606033.40740739</v>
      </c>
      <c r="F5559" s="71">
        <f t="shared" si="172"/>
        <v>86.892581560488679</v>
      </c>
      <c r="H5559" s="38">
        <v>133606033</v>
      </c>
    </row>
    <row r="5560" spans="2:8">
      <c r="B5560">
        <v>1537600</v>
      </c>
      <c r="D5560">
        <v>5558</v>
      </c>
      <c r="E5560" s="72">
        <f t="shared" si="173"/>
        <v>133654160.85185184</v>
      </c>
      <c r="F5560" s="71">
        <f t="shared" si="172"/>
        <v>86.923881927583139</v>
      </c>
      <c r="H5560" s="38">
        <v>133654160</v>
      </c>
    </row>
    <row r="5561" spans="2:8">
      <c r="B5561">
        <v>1537600</v>
      </c>
      <c r="D5561">
        <v>5559</v>
      </c>
      <c r="E5561" s="72">
        <f t="shared" si="173"/>
        <v>133702296.96296294</v>
      </c>
      <c r="F5561" s="71">
        <f t="shared" si="172"/>
        <v>86.955187931167359</v>
      </c>
      <c r="H5561" s="38">
        <v>133702296</v>
      </c>
    </row>
    <row r="5562" spans="2:8">
      <c r="B5562">
        <v>1537600</v>
      </c>
      <c r="D5562">
        <v>5560</v>
      </c>
      <c r="E5562" s="72">
        <f t="shared" si="173"/>
        <v>133750441.74074072</v>
      </c>
      <c r="F5562" s="71">
        <f t="shared" si="172"/>
        <v>86.986499571241367</v>
      </c>
      <c r="H5562" s="38">
        <v>133750441</v>
      </c>
    </row>
    <row r="5563" spans="2:8">
      <c r="B5563">
        <v>1537600</v>
      </c>
      <c r="D5563">
        <v>5561</v>
      </c>
      <c r="E5563" s="72">
        <f t="shared" si="173"/>
        <v>133798595.18518516</v>
      </c>
      <c r="F5563" s="71">
        <f t="shared" si="172"/>
        <v>87.017816847805122</v>
      </c>
      <c r="H5563" s="38">
        <v>133798595</v>
      </c>
    </row>
    <row r="5564" spans="2:8">
      <c r="B5564">
        <v>1537600</v>
      </c>
      <c r="D5564">
        <v>5562</v>
      </c>
      <c r="E5564" s="72">
        <f t="shared" si="173"/>
        <v>133846757.29629628</v>
      </c>
      <c r="F5564" s="71">
        <f t="shared" si="172"/>
        <v>87.049139760858665</v>
      </c>
      <c r="H5564" s="38">
        <v>133846757</v>
      </c>
    </row>
    <row r="5565" spans="2:8">
      <c r="B5565">
        <v>1537600</v>
      </c>
      <c r="D5565">
        <v>5563</v>
      </c>
      <c r="E5565" s="72">
        <f t="shared" si="173"/>
        <v>133894928.07407406</v>
      </c>
      <c r="F5565" s="71">
        <f t="shared" si="172"/>
        <v>87.080468310401969</v>
      </c>
      <c r="H5565" s="38">
        <v>133894928</v>
      </c>
    </row>
    <row r="5566" spans="2:8">
      <c r="B5566">
        <v>1537600</v>
      </c>
      <c r="D5566">
        <v>5564</v>
      </c>
      <c r="E5566" s="72">
        <f t="shared" si="173"/>
        <v>133943107.51851851</v>
      </c>
      <c r="F5566" s="71">
        <f t="shared" si="172"/>
        <v>87.111802496435033</v>
      </c>
      <c r="H5566" s="38">
        <v>133943107</v>
      </c>
    </row>
    <row r="5567" spans="2:8">
      <c r="B5567">
        <v>1537600</v>
      </c>
      <c r="D5567">
        <v>5565</v>
      </c>
      <c r="E5567" s="72">
        <f t="shared" si="173"/>
        <v>133991295.62962961</v>
      </c>
      <c r="F5567" s="71">
        <f t="shared" si="172"/>
        <v>87.143142318957871</v>
      </c>
      <c r="H5567" s="38">
        <v>133991295</v>
      </c>
    </row>
    <row r="5568" spans="2:8">
      <c r="B5568">
        <v>1537600</v>
      </c>
      <c r="D5568">
        <v>5566</v>
      </c>
      <c r="E5568" s="72">
        <f t="shared" si="173"/>
        <v>134039492.40740739</v>
      </c>
      <c r="F5568" s="71">
        <f t="shared" si="172"/>
        <v>87.174487777970469</v>
      </c>
      <c r="H5568" s="38">
        <v>134039492</v>
      </c>
    </row>
    <row r="5569" spans="2:8">
      <c r="B5569">
        <v>1537600</v>
      </c>
      <c r="D5569">
        <v>5567</v>
      </c>
      <c r="E5569" s="72">
        <f t="shared" si="173"/>
        <v>134087697.85185184</v>
      </c>
      <c r="F5569" s="71">
        <f t="shared" si="172"/>
        <v>87.205838873472842</v>
      </c>
      <c r="H5569" s="38">
        <v>134087697</v>
      </c>
    </row>
    <row r="5570" spans="2:8">
      <c r="B5570">
        <v>1537600</v>
      </c>
      <c r="D5570">
        <v>5568</v>
      </c>
      <c r="E5570" s="72">
        <f t="shared" si="173"/>
        <v>134135911.96296294</v>
      </c>
      <c r="F5570" s="71">
        <f t="shared" si="172"/>
        <v>87.237195605464976</v>
      </c>
      <c r="H5570" s="38">
        <v>134135911</v>
      </c>
    </row>
    <row r="5571" spans="2:8">
      <c r="B5571">
        <v>1537600</v>
      </c>
      <c r="D5571">
        <v>5569</v>
      </c>
      <c r="E5571" s="72">
        <f t="shared" si="173"/>
        <v>134184134.74074072</v>
      </c>
      <c r="F5571" s="71">
        <f t="shared" ref="F5571:F5634" si="174">E5571/B5570</f>
        <v>87.268557973946869</v>
      </c>
      <c r="H5571" s="38">
        <v>134184134</v>
      </c>
    </row>
    <row r="5572" spans="2:8">
      <c r="B5572">
        <v>1537600</v>
      </c>
      <c r="D5572">
        <v>5570</v>
      </c>
      <c r="E5572" s="72">
        <f t="shared" ref="E5572:E5635" si="175">40+(D5571*D5571)+(E5571/1.3)</f>
        <v>134232366.18518516</v>
      </c>
      <c r="F5572" s="71">
        <f t="shared" si="174"/>
        <v>87.299925978918552</v>
      </c>
      <c r="H5572" s="38">
        <v>134232366</v>
      </c>
    </row>
    <row r="5573" spans="2:8">
      <c r="B5573">
        <v>1537600</v>
      </c>
      <c r="D5573">
        <v>5571</v>
      </c>
      <c r="E5573" s="72">
        <f t="shared" si="175"/>
        <v>134280606.2962963</v>
      </c>
      <c r="F5573" s="71">
        <f t="shared" si="174"/>
        <v>87.331299620380008</v>
      </c>
      <c r="H5573" s="38">
        <v>134280606</v>
      </c>
    </row>
    <row r="5574" spans="2:8">
      <c r="B5574">
        <v>1537600</v>
      </c>
      <c r="D5574">
        <v>5572</v>
      </c>
      <c r="E5574" s="72">
        <f t="shared" si="175"/>
        <v>134328855.07407409</v>
      </c>
      <c r="F5574" s="71">
        <f t="shared" si="174"/>
        <v>87.362678898331225</v>
      </c>
      <c r="H5574" s="38">
        <v>134328855</v>
      </c>
    </row>
    <row r="5575" spans="2:8">
      <c r="B5575">
        <v>1537600</v>
      </c>
      <c r="D5575">
        <v>5573</v>
      </c>
      <c r="E5575" s="72">
        <f t="shared" si="175"/>
        <v>134377112.51851851</v>
      </c>
      <c r="F5575" s="71">
        <f t="shared" si="174"/>
        <v>87.394063812772188</v>
      </c>
      <c r="H5575" s="38">
        <v>134377112</v>
      </c>
    </row>
    <row r="5576" spans="2:8">
      <c r="B5576">
        <v>1537600</v>
      </c>
      <c r="D5576">
        <v>5574</v>
      </c>
      <c r="E5576" s="72">
        <f t="shared" si="175"/>
        <v>134425378.62962961</v>
      </c>
      <c r="F5576" s="71">
        <f t="shared" si="174"/>
        <v>87.425454363702926</v>
      </c>
      <c r="H5576" s="38">
        <v>134425378</v>
      </c>
    </row>
    <row r="5577" spans="2:8">
      <c r="B5577">
        <v>1537600</v>
      </c>
      <c r="D5577">
        <v>5575</v>
      </c>
      <c r="E5577" s="72">
        <f t="shared" si="175"/>
        <v>134473653.4074074</v>
      </c>
      <c r="F5577" s="71">
        <f t="shared" si="174"/>
        <v>87.456850551123438</v>
      </c>
      <c r="H5577" s="38">
        <v>134473653</v>
      </c>
    </row>
    <row r="5578" spans="2:8">
      <c r="B5578">
        <v>1537600</v>
      </c>
      <c r="D5578">
        <v>5576</v>
      </c>
      <c r="E5578" s="72">
        <f t="shared" si="175"/>
        <v>134521936.85185185</v>
      </c>
      <c r="F5578" s="71">
        <f t="shared" si="174"/>
        <v>87.488252375033724</v>
      </c>
      <c r="H5578" s="38">
        <v>134521936</v>
      </c>
    </row>
    <row r="5579" spans="2:8">
      <c r="B5579">
        <v>1537600</v>
      </c>
      <c r="D5579">
        <v>5577</v>
      </c>
      <c r="E5579" s="72">
        <f t="shared" si="175"/>
        <v>134570228.96296296</v>
      </c>
      <c r="F5579" s="71">
        <f t="shared" si="174"/>
        <v>87.519659835433757</v>
      </c>
      <c r="H5579" s="38">
        <v>134570228</v>
      </c>
    </row>
    <row r="5580" spans="2:8">
      <c r="B5580">
        <v>1537600</v>
      </c>
      <c r="D5580">
        <v>5578</v>
      </c>
      <c r="E5580" s="72">
        <f t="shared" si="175"/>
        <v>134618529.74074072</v>
      </c>
      <c r="F5580" s="71">
        <f t="shared" si="174"/>
        <v>87.551072932323564</v>
      </c>
      <c r="H5580" s="38">
        <v>134618529</v>
      </c>
    </row>
    <row r="5581" spans="2:8">
      <c r="B5581">
        <v>1537600</v>
      </c>
      <c r="D5581">
        <v>5579</v>
      </c>
      <c r="E5581" s="72">
        <f t="shared" si="175"/>
        <v>134666839.18518516</v>
      </c>
      <c r="F5581" s="71">
        <f t="shared" si="174"/>
        <v>87.582491665703145</v>
      </c>
      <c r="H5581" s="38">
        <v>134666839</v>
      </c>
    </row>
    <row r="5582" spans="2:8">
      <c r="B5582">
        <v>1537600</v>
      </c>
      <c r="D5582">
        <v>5580</v>
      </c>
      <c r="E5582" s="72">
        <f t="shared" si="175"/>
        <v>134715157.2962963</v>
      </c>
      <c r="F5582" s="71">
        <f t="shared" si="174"/>
        <v>87.613916035572515</v>
      </c>
      <c r="G5582" s="67"/>
      <c r="H5582" s="38">
        <v>134715157</v>
      </c>
    </row>
    <row r="5583" spans="2:8">
      <c r="B5583">
        <v>1537600</v>
      </c>
      <c r="D5583">
        <v>5581</v>
      </c>
      <c r="E5583" s="72">
        <f t="shared" si="175"/>
        <v>134763484.07407409</v>
      </c>
      <c r="F5583" s="71">
        <f t="shared" si="174"/>
        <v>87.645346041931646</v>
      </c>
      <c r="H5583" s="38">
        <v>134763484</v>
      </c>
    </row>
    <row r="5584" spans="2:8">
      <c r="B5584">
        <v>1537600</v>
      </c>
      <c r="D5584">
        <v>5582</v>
      </c>
      <c r="E5584" s="72">
        <f t="shared" si="175"/>
        <v>134811819.51851851</v>
      </c>
      <c r="F5584" s="71">
        <f t="shared" si="174"/>
        <v>87.676781684780508</v>
      </c>
      <c r="H5584" s="38">
        <v>134811819</v>
      </c>
    </row>
    <row r="5585" spans="2:8">
      <c r="B5585">
        <v>1537600</v>
      </c>
      <c r="D5585">
        <v>5583</v>
      </c>
      <c r="E5585" s="72">
        <f t="shared" si="175"/>
        <v>134860163.62962961</v>
      </c>
      <c r="F5585" s="71">
        <f t="shared" si="174"/>
        <v>87.708222964119159</v>
      </c>
      <c r="H5585" s="38">
        <v>134860163</v>
      </c>
    </row>
    <row r="5586" spans="2:8">
      <c r="B5586">
        <v>1537600</v>
      </c>
      <c r="D5586">
        <v>5584</v>
      </c>
      <c r="E5586" s="72">
        <f t="shared" si="175"/>
        <v>134908516.4074074</v>
      </c>
      <c r="F5586" s="71">
        <f t="shared" si="174"/>
        <v>87.739669879947584</v>
      </c>
      <c r="H5586" s="38">
        <v>134908516</v>
      </c>
    </row>
    <row r="5587" spans="2:8">
      <c r="B5587">
        <v>1537600</v>
      </c>
      <c r="D5587">
        <v>5585</v>
      </c>
      <c r="E5587" s="72">
        <f t="shared" si="175"/>
        <v>134956877.85185185</v>
      </c>
      <c r="F5587" s="71">
        <f t="shared" si="174"/>
        <v>87.77112243226577</v>
      </c>
      <c r="H5587" s="38">
        <v>134956877</v>
      </c>
    </row>
    <row r="5588" spans="2:8">
      <c r="B5588">
        <v>1537600</v>
      </c>
      <c r="D5588">
        <v>5586</v>
      </c>
      <c r="E5588" s="72">
        <f t="shared" si="175"/>
        <v>135005247.96296296</v>
      </c>
      <c r="F5588" s="71">
        <f t="shared" si="174"/>
        <v>87.802580621073716</v>
      </c>
      <c r="H5588" s="38">
        <v>135005247</v>
      </c>
    </row>
    <row r="5589" spans="2:8">
      <c r="B5589">
        <v>1537600</v>
      </c>
      <c r="D5589">
        <v>5587</v>
      </c>
      <c r="E5589" s="72">
        <f t="shared" si="175"/>
        <v>135053626.74074072</v>
      </c>
      <c r="F5589" s="71">
        <f t="shared" si="174"/>
        <v>87.834044446371436</v>
      </c>
      <c r="H5589" s="38">
        <v>135053626</v>
      </c>
    </row>
    <row r="5590" spans="2:8">
      <c r="B5590">
        <v>1537600</v>
      </c>
      <c r="D5590">
        <v>5588</v>
      </c>
      <c r="E5590" s="72">
        <f t="shared" si="175"/>
        <v>135102014.18518516</v>
      </c>
      <c r="F5590" s="71">
        <f t="shared" si="174"/>
        <v>87.865513908158931</v>
      </c>
      <c r="H5590" s="38">
        <v>135102014</v>
      </c>
    </row>
    <row r="5591" spans="2:8">
      <c r="B5591">
        <v>1537600</v>
      </c>
      <c r="D5591">
        <v>5589</v>
      </c>
      <c r="E5591" s="72">
        <f t="shared" si="175"/>
        <v>135150410.2962963</v>
      </c>
      <c r="F5591" s="71">
        <f t="shared" si="174"/>
        <v>87.8969890064362</v>
      </c>
      <c r="H5591" s="38">
        <v>135150410</v>
      </c>
    </row>
    <row r="5592" spans="2:8">
      <c r="B5592">
        <v>1537600</v>
      </c>
      <c r="D5592">
        <v>5590</v>
      </c>
      <c r="E5592" s="72">
        <f t="shared" si="175"/>
        <v>135198815.07407409</v>
      </c>
      <c r="F5592" s="71">
        <f t="shared" si="174"/>
        <v>87.92846974120323</v>
      </c>
      <c r="H5592" s="38">
        <v>135198815</v>
      </c>
    </row>
    <row r="5593" spans="2:8">
      <c r="B5593">
        <v>1537600</v>
      </c>
      <c r="D5593">
        <v>5591</v>
      </c>
      <c r="E5593" s="72">
        <f t="shared" si="175"/>
        <v>135247228.51851851</v>
      </c>
      <c r="F5593" s="71">
        <f t="shared" si="174"/>
        <v>87.959956112460006</v>
      </c>
      <c r="H5593" s="38">
        <v>135247228</v>
      </c>
    </row>
    <row r="5594" spans="2:8">
      <c r="B5594">
        <v>1537600</v>
      </c>
      <c r="D5594">
        <v>5592</v>
      </c>
      <c r="E5594" s="72">
        <f t="shared" si="175"/>
        <v>135295650.62962961</v>
      </c>
      <c r="F5594" s="71">
        <f t="shared" si="174"/>
        <v>87.99144812020657</v>
      </c>
      <c r="H5594" s="38">
        <v>135295650</v>
      </c>
    </row>
    <row r="5595" spans="2:8">
      <c r="B5595">
        <v>1537600</v>
      </c>
      <c r="D5595">
        <v>5593</v>
      </c>
      <c r="E5595" s="72">
        <f t="shared" si="175"/>
        <v>135344081.4074074</v>
      </c>
      <c r="F5595" s="71">
        <f t="shared" si="174"/>
        <v>88.022945764442895</v>
      </c>
      <c r="H5595" s="38">
        <v>135344081</v>
      </c>
    </row>
    <row r="5596" spans="2:8">
      <c r="B5596">
        <v>1537600</v>
      </c>
      <c r="D5596">
        <v>5594</v>
      </c>
      <c r="E5596" s="72">
        <f t="shared" si="175"/>
        <v>135392520.85185185</v>
      </c>
      <c r="F5596" s="71">
        <f t="shared" si="174"/>
        <v>88.054449045168994</v>
      </c>
      <c r="H5596" s="38">
        <v>135392520</v>
      </c>
    </row>
    <row r="5597" spans="2:8">
      <c r="B5597">
        <v>1537600</v>
      </c>
      <c r="D5597">
        <v>5595</v>
      </c>
      <c r="E5597" s="72">
        <f t="shared" si="175"/>
        <v>135440968.96296296</v>
      </c>
      <c r="F5597" s="71">
        <f t="shared" si="174"/>
        <v>88.085957962384853</v>
      </c>
      <c r="H5597" s="38">
        <v>135440968</v>
      </c>
    </row>
    <row r="5598" spans="2:8">
      <c r="B5598">
        <v>1537600</v>
      </c>
      <c r="D5598">
        <v>5596</v>
      </c>
      <c r="E5598" s="72">
        <f t="shared" si="175"/>
        <v>135489425.74074072</v>
      </c>
      <c r="F5598" s="71">
        <f t="shared" si="174"/>
        <v>88.117472516090473</v>
      </c>
      <c r="H5598" s="38">
        <v>135489425</v>
      </c>
    </row>
    <row r="5599" spans="2:8">
      <c r="B5599">
        <v>1537600</v>
      </c>
      <c r="D5599">
        <v>5597</v>
      </c>
      <c r="E5599" s="72">
        <f t="shared" si="175"/>
        <v>135537891.18518516</v>
      </c>
      <c r="F5599" s="71">
        <f t="shared" si="174"/>
        <v>88.148992706285881</v>
      </c>
      <c r="H5599" s="38">
        <v>135537891</v>
      </c>
    </row>
    <row r="5600" spans="2:8">
      <c r="B5600">
        <v>1537600</v>
      </c>
      <c r="D5600">
        <v>5598</v>
      </c>
      <c r="E5600" s="72">
        <f t="shared" si="175"/>
        <v>135586365.2962963</v>
      </c>
      <c r="F5600" s="71">
        <f t="shared" si="174"/>
        <v>88.180518532971064</v>
      </c>
      <c r="H5600" s="38">
        <v>135586365</v>
      </c>
    </row>
    <row r="5601" spans="2:8">
      <c r="B5601">
        <v>1537600</v>
      </c>
      <c r="D5601">
        <v>5599</v>
      </c>
      <c r="E5601" s="72">
        <f t="shared" si="175"/>
        <v>135634848.07407409</v>
      </c>
      <c r="F5601" s="71">
        <f t="shared" si="174"/>
        <v>88.212049996146007</v>
      </c>
      <c r="H5601" s="38">
        <v>135634848</v>
      </c>
    </row>
    <row r="5602" spans="2:8">
      <c r="B5602">
        <v>1537600</v>
      </c>
      <c r="D5602">
        <v>5600</v>
      </c>
      <c r="E5602" s="72">
        <f t="shared" si="175"/>
        <v>135683339.51851851</v>
      </c>
      <c r="F5602" s="71">
        <f t="shared" si="174"/>
        <v>88.243587095810682</v>
      </c>
      <c r="H5602" s="38">
        <v>135683339</v>
      </c>
    </row>
    <row r="5603" spans="2:8">
      <c r="B5603">
        <v>1537600</v>
      </c>
      <c r="D5603">
        <v>5601</v>
      </c>
      <c r="E5603" s="72">
        <f t="shared" si="175"/>
        <v>135731839.62962961</v>
      </c>
      <c r="F5603" s="71">
        <f t="shared" si="174"/>
        <v>88.275129831965145</v>
      </c>
      <c r="H5603" s="38">
        <v>135731839</v>
      </c>
    </row>
    <row r="5604" spans="2:8">
      <c r="B5604">
        <v>1537600</v>
      </c>
      <c r="D5604">
        <v>5602</v>
      </c>
      <c r="E5604" s="72">
        <f t="shared" si="175"/>
        <v>135780348.4074074</v>
      </c>
      <c r="F5604" s="71">
        <f t="shared" si="174"/>
        <v>88.306678204609398</v>
      </c>
      <c r="H5604" s="38">
        <v>135780348</v>
      </c>
    </row>
    <row r="5605" spans="2:8">
      <c r="B5605">
        <v>1537600</v>
      </c>
      <c r="D5605">
        <v>5603</v>
      </c>
      <c r="E5605" s="72">
        <f t="shared" si="175"/>
        <v>135828865.85185185</v>
      </c>
      <c r="F5605" s="71">
        <f t="shared" si="174"/>
        <v>88.338232213743396</v>
      </c>
      <c r="H5605" s="38">
        <v>135828865</v>
      </c>
    </row>
    <row r="5606" spans="2:8">
      <c r="B5606">
        <v>1537600</v>
      </c>
      <c r="D5606">
        <v>5604</v>
      </c>
      <c r="E5606" s="72">
        <f t="shared" si="175"/>
        <v>135877391.96296296</v>
      </c>
      <c r="F5606" s="71">
        <f t="shared" si="174"/>
        <v>88.369791859367169</v>
      </c>
      <c r="H5606" s="38">
        <v>135877391</v>
      </c>
    </row>
    <row r="5607" spans="2:8">
      <c r="B5607">
        <v>1537600</v>
      </c>
      <c r="D5607">
        <v>5605</v>
      </c>
      <c r="E5607" s="72">
        <f t="shared" si="175"/>
        <v>135925926.74074072</v>
      </c>
      <c r="F5607" s="71">
        <f t="shared" si="174"/>
        <v>88.401357141480702</v>
      </c>
      <c r="H5607" s="38">
        <v>135925926</v>
      </c>
    </row>
    <row r="5608" spans="2:8">
      <c r="B5608">
        <v>1537600</v>
      </c>
      <c r="D5608">
        <v>5606</v>
      </c>
      <c r="E5608" s="72">
        <f t="shared" si="175"/>
        <v>135974470.18518516</v>
      </c>
      <c r="F5608" s="71">
        <f t="shared" si="174"/>
        <v>88.432928060084009</v>
      </c>
      <c r="H5608" s="38">
        <v>135974470</v>
      </c>
    </row>
    <row r="5609" spans="2:8">
      <c r="B5609">
        <v>1537600</v>
      </c>
      <c r="D5609">
        <v>5607</v>
      </c>
      <c r="E5609" s="72">
        <f t="shared" si="175"/>
        <v>136023022.2962963</v>
      </c>
      <c r="F5609" s="71">
        <f t="shared" si="174"/>
        <v>88.464504615177091</v>
      </c>
      <c r="H5609" s="38">
        <v>136023022</v>
      </c>
    </row>
    <row r="5610" spans="2:8">
      <c r="B5610">
        <v>1537600</v>
      </c>
      <c r="D5610">
        <v>5608</v>
      </c>
      <c r="E5610" s="72">
        <f t="shared" si="175"/>
        <v>136071583.07407409</v>
      </c>
      <c r="F5610" s="71">
        <f t="shared" si="174"/>
        <v>88.496086806759948</v>
      </c>
      <c r="H5610" s="38">
        <v>136071583</v>
      </c>
    </row>
    <row r="5611" spans="2:8">
      <c r="B5611">
        <v>1537600</v>
      </c>
      <c r="D5611">
        <v>5609</v>
      </c>
      <c r="E5611" s="72">
        <f t="shared" si="175"/>
        <v>136120152.51851851</v>
      </c>
      <c r="F5611" s="71">
        <f t="shared" si="174"/>
        <v>88.527674634832536</v>
      </c>
      <c r="H5611" s="38">
        <v>136120152</v>
      </c>
    </row>
    <row r="5612" spans="2:8">
      <c r="B5612">
        <v>1537600</v>
      </c>
      <c r="D5612">
        <v>5610</v>
      </c>
      <c r="E5612" s="72">
        <f t="shared" si="175"/>
        <v>136168730.62962961</v>
      </c>
      <c r="F5612" s="71">
        <f t="shared" si="174"/>
        <v>88.559268099394913</v>
      </c>
      <c r="H5612" s="38">
        <v>136168730</v>
      </c>
    </row>
    <row r="5613" spans="2:8">
      <c r="B5613">
        <v>1537600</v>
      </c>
      <c r="D5613">
        <v>5611</v>
      </c>
      <c r="E5613" s="72">
        <f t="shared" si="175"/>
        <v>136217317.4074074</v>
      </c>
      <c r="F5613" s="71">
        <f t="shared" si="174"/>
        <v>88.590867200447065</v>
      </c>
      <c r="H5613" s="38">
        <v>136217317</v>
      </c>
    </row>
    <row r="5614" spans="2:8">
      <c r="B5614">
        <v>1537600</v>
      </c>
      <c r="D5614">
        <v>5612</v>
      </c>
      <c r="E5614" s="72">
        <f t="shared" si="175"/>
        <v>136265912.85185185</v>
      </c>
      <c r="F5614" s="71">
        <f t="shared" si="174"/>
        <v>88.622471937988976</v>
      </c>
      <c r="H5614" s="38">
        <v>136265912</v>
      </c>
    </row>
    <row r="5615" spans="2:8">
      <c r="B5615">
        <v>1537600</v>
      </c>
      <c r="D5615">
        <v>5613</v>
      </c>
      <c r="E5615" s="72">
        <f t="shared" si="175"/>
        <v>136314516.96296296</v>
      </c>
      <c r="F5615" s="71">
        <f t="shared" si="174"/>
        <v>88.654082312020648</v>
      </c>
      <c r="H5615" s="38">
        <v>136314516</v>
      </c>
    </row>
    <row r="5616" spans="2:8">
      <c r="B5616">
        <v>1537600</v>
      </c>
      <c r="D5616">
        <v>5614</v>
      </c>
      <c r="E5616" s="72">
        <f t="shared" si="175"/>
        <v>136363129.74074072</v>
      </c>
      <c r="F5616" s="71">
        <f t="shared" si="174"/>
        <v>88.685698322542095</v>
      </c>
      <c r="H5616" s="38">
        <v>136363129</v>
      </c>
    </row>
    <row r="5617" spans="2:8">
      <c r="B5617">
        <v>1537600</v>
      </c>
      <c r="D5617">
        <v>5615</v>
      </c>
      <c r="E5617" s="72">
        <f t="shared" si="175"/>
        <v>136411751.18518516</v>
      </c>
      <c r="F5617" s="71">
        <f t="shared" si="174"/>
        <v>88.717319969553301</v>
      </c>
      <c r="H5617" s="38">
        <v>136411751</v>
      </c>
    </row>
    <row r="5618" spans="2:8">
      <c r="B5618">
        <v>1537600</v>
      </c>
      <c r="D5618">
        <v>5616</v>
      </c>
      <c r="E5618" s="72">
        <f t="shared" si="175"/>
        <v>136460381.2962963</v>
      </c>
      <c r="F5618" s="71">
        <f t="shared" si="174"/>
        <v>88.748947253054311</v>
      </c>
      <c r="H5618" s="38">
        <v>136460381</v>
      </c>
    </row>
    <row r="5619" spans="2:8">
      <c r="B5619">
        <v>1537600</v>
      </c>
      <c r="D5619">
        <v>5617</v>
      </c>
      <c r="E5619" s="72">
        <f t="shared" si="175"/>
        <v>136509020.07407409</v>
      </c>
      <c r="F5619" s="71">
        <f t="shared" si="174"/>
        <v>88.780580173045067</v>
      </c>
      <c r="H5619" s="38">
        <v>136509020</v>
      </c>
    </row>
    <row r="5620" spans="2:8">
      <c r="B5620">
        <v>1537600</v>
      </c>
      <c r="D5620">
        <v>5618</v>
      </c>
      <c r="E5620" s="72">
        <f t="shared" si="175"/>
        <v>136557667.51851851</v>
      </c>
      <c r="F5620" s="71">
        <f t="shared" si="174"/>
        <v>88.812218729525569</v>
      </c>
      <c r="H5620" s="38">
        <v>136557667</v>
      </c>
    </row>
    <row r="5621" spans="2:8">
      <c r="B5621">
        <v>1537600</v>
      </c>
      <c r="D5621">
        <v>5619</v>
      </c>
      <c r="E5621" s="72">
        <f t="shared" si="175"/>
        <v>136606323.62962961</v>
      </c>
      <c r="F5621" s="71">
        <f t="shared" si="174"/>
        <v>88.843862922495845</v>
      </c>
      <c r="H5621" s="38">
        <v>136606323</v>
      </c>
    </row>
    <row r="5622" spans="2:8">
      <c r="B5622">
        <v>1537600</v>
      </c>
      <c r="D5622">
        <v>5620</v>
      </c>
      <c r="E5622" s="72">
        <f t="shared" si="175"/>
        <v>136654988.4074074</v>
      </c>
      <c r="F5622" s="71">
        <f t="shared" si="174"/>
        <v>88.87551275195591</v>
      </c>
      <c r="G5622" s="67"/>
      <c r="H5622" s="38">
        <v>136654988</v>
      </c>
    </row>
    <row r="5623" spans="2:8">
      <c r="B5623">
        <v>1537600</v>
      </c>
      <c r="D5623">
        <v>5621</v>
      </c>
      <c r="E5623" s="72">
        <f t="shared" si="175"/>
        <v>136703661.85185185</v>
      </c>
      <c r="F5623" s="71">
        <f t="shared" si="174"/>
        <v>88.907168217905735</v>
      </c>
      <c r="H5623" s="38">
        <v>136703661</v>
      </c>
    </row>
    <row r="5624" spans="2:8">
      <c r="B5624">
        <v>1537600</v>
      </c>
      <c r="D5624">
        <v>5622</v>
      </c>
      <c r="E5624" s="72">
        <f t="shared" si="175"/>
        <v>136752343.96296296</v>
      </c>
      <c r="F5624" s="71">
        <f t="shared" si="174"/>
        <v>88.93882932034532</v>
      </c>
      <c r="H5624" s="38">
        <v>136752343</v>
      </c>
    </row>
    <row r="5625" spans="2:8">
      <c r="B5625">
        <v>1537600</v>
      </c>
      <c r="D5625">
        <v>5623</v>
      </c>
      <c r="E5625" s="72">
        <f t="shared" si="175"/>
        <v>136801034.74074072</v>
      </c>
      <c r="F5625" s="71">
        <f t="shared" si="174"/>
        <v>88.970496059274666</v>
      </c>
      <c r="H5625" s="38">
        <v>136801034</v>
      </c>
    </row>
    <row r="5626" spans="2:8">
      <c r="B5626">
        <v>1537600</v>
      </c>
      <c r="D5626">
        <v>5624</v>
      </c>
      <c r="E5626" s="72">
        <f t="shared" si="175"/>
        <v>136849734.18518516</v>
      </c>
      <c r="F5626" s="71">
        <f t="shared" si="174"/>
        <v>89.002168434693786</v>
      </c>
      <c r="H5626" s="38">
        <v>136849734</v>
      </c>
    </row>
    <row r="5627" spans="2:8">
      <c r="B5627">
        <v>1537600</v>
      </c>
      <c r="D5627">
        <v>5625</v>
      </c>
      <c r="E5627" s="72">
        <f t="shared" si="175"/>
        <v>136898442.2962963</v>
      </c>
      <c r="F5627" s="71">
        <f t="shared" si="174"/>
        <v>89.033846446602695</v>
      </c>
      <c r="H5627" s="38">
        <v>136898442</v>
      </c>
    </row>
    <row r="5628" spans="2:8">
      <c r="B5628">
        <v>1537600</v>
      </c>
      <c r="D5628">
        <v>5626</v>
      </c>
      <c r="E5628" s="72">
        <f t="shared" si="175"/>
        <v>136947159.07407409</v>
      </c>
      <c r="F5628" s="71">
        <f t="shared" si="174"/>
        <v>89.065530095001364</v>
      </c>
      <c r="H5628" s="38">
        <v>136947159</v>
      </c>
    </row>
    <row r="5629" spans="2:8">
      <c r="B5629">
        <v>1537600</v>
      </c>
      <c r="D5629">
        <v>5627</v>
      </c>
      <c r="E5629" s="72">
        <f t="shared" si="175"/>
        <v>136995884.51851851</v>
      </c>
      <c r="F5629" s="71">
        <f t="shared" si="174"/>
        <v>89.097219379889765</v>
      </c>
      <c r="H5629" s="38">
        <v>136995884</v>
      </c>
    </row>
    <row r="5630" spans="2:8">
      <c r="B5630">
        <v>1537600</v>
      </c>
      <c r="D5630">
        <v>5628</v>
      </c>
      <c r="E5630" s="72">
        <f t="shared" si="175"/>
        <v>137044618.62962961</v>
      </c>
      <c r="F5630" s="71">
        <f t="shared" si="174"/>
        <v>89.128914301267955</v>
      </c>
      <c r="H5630" s="38">
        <v>137044618</v>
      </c>
    </row>
    <row r="5631" spans="2:8">
      <c r="B5631">
        <v>1537600</v>
      </c>
      <c r="D5631">
        <v>5629</v>
      </c>
      <c r="E5631" s="72">
        <f t="shared" si="175"/>
        <v>137093361.4074074</v>
      </c>
      <c r="F5631" s="71">
        <f t="shared" si="174"/>
        <v>89.160614859135933</v>
      </c>
      <c r="H5631" s="38">
        <v>137093361</v>
      </c>
    </row>
    <row r="5632" spans="2:8">
      <c r="B5632">
        <v>1537600</v>
      </c>
      <c r="D5632">
        <v>5630</v>
      </c>
      <c r="E5632" s="72">
        <f t="shared" si="175"/>
        <v>137142112.85185185</v>
      </c>
      <c r="F5632" s="71">
        <f t="shared" si="174"/>
        <v>89.192321053493657</v>
      </c>
      <c r="H5632" s="38">
        <v>137142112</v>
      </c>
    </row>
    <row r="5633" spans="2:8">
      <c r="B5633">
        <v>1537600</v>
      </c>
      <c r="D5633">
        <v>5631</v>
      </c>
      <c r="E5633" s="72">
        <f t="shared" si="175"/>
        <v>137190872.96296296</v>
      </c>
      <c r="F5633" s="71">
        <f t="shared" si="174"/>
        <v>89.224032884341156</v>
      </c>
      <c r="H5633" s="38">
        <v>137190872</v>
      </c>
    </row>
    <row r="5634" spans="2:8">
      <c r="B5634">
        <v>1537600</v>
      </c>
      <c r="D5634">
        <v>5632</v>
      </c>
      <c r="E5634" s="72">
        <f t="shared" si="175"/>
        <v>137239641.74074072</v>
      </c>
      <c r="F5634" s="71">
        <f t="shared" si="174"/>
        <v>89.255750351678401</v>
      </c>
      <c r="H5634" s="38">
        <v>137239641</v>
      </c>
    </row>
    <row r="5635" spans="2:8">
      <c r="B5635">
        <v>1537600</v>
      </c>
      <c r="D5635">
        <v>5633</v>
      </c>
      <c r="E5635" s="72">
        <f t="shared" si="175"/>
        <v>137288419.18518516</v>
      </c>
      <c r="F5635" s="71">
        <f t="shared" ref="F5635:F5698" si="176">E5635/B5634</f>
        <v>89.287473455505435</v>
      </c>
      <c r="H5635" s="38">
        <v>137288419</v>
      </c>
    </row>
    <row r="5636" spans="2:8">
      <c r="B5636">
        <v>1537600</v>
      </c>
      <c r="D5636">
        <v>5634</v>
      </c>
      <c r="E5636" s="72">
        <f t="shared" ref="E5636:E5699" si="177">40+(D5635*D5635)+(E5635/1.3)</f>
        <v>137337205.2962963</v>
      </c>
      <c r="F5636" s="71">
        <f t="shared" si="176"/>
        <v>89.319202195822257</v>
      </c>
      <c r="H5636" s="38">
        <v>137337205</v>
      </c>
    </row>
    <row r="5637" spans="2:8">
      <c r="B5637">
        <v>1537600</v>
      </c>
      <c r="D5637">
        <v>5635</v>
      </c>
      <c r="E5637" s="72">
        <f t="shared" si="177"/>
        <v>137386000.07407409</v>
      </c>
      <c r="F5637" s="71">
        <f t="shared" si="176"/>
        <v>89.350936572628825</v>
      </c>
      <c r="H5637" s="38">
        <v>137386000</v>
      </c>
    </row>
    <row r="5638" spans="2:8">
      <c r="B5638">
        <v>1537600</v>
      </c>
      <c r="D5638">
        <v>5636</v>
      </c>
      <c r="E5638" s="72">
        <f t="shared" si="177"/>
        <v>137434803.51851851</v>
      </c>
      <c r="F5638" s="71">
        <f t="shared" si="176"/>
        <v>89.382676585925154</v>
      </c>
      <c r="H5638" s="38">
        <v>137434803</v>
      </c>
    </row>
    <row r="5639" spans="2:8">
      <c r="B5639">
        <v>1537600</v>
      </c>
      <c r="D5639">
        <v>5637</v>
      </c>
      <c r="E5639" s="72">
        <f t="shared" si="177"/>
        <v>137483615.62962961</v>
      </c>
      <c r="F5639" s="71">
        <f t="shared" si="176"/>
        <v>89.414422235711243</v>
      </c>
      <c r="H5639" s="38">
        <v>137483615</v>
      </c>
    </row>
    <row r="5640" spans="2:8">
      <c r="B5640">
        <v>1537600</v>
      </c>
      <c r="D5640">
        <v>5638</v>
      </c>
      <c r="E5640" s="72">
        <f t="shared" si="177"/>
        <v>137532436.4074074</v>
      </c>
      <c r="F5640" s="71">
        <f t="shared" si="176"/>
        <v>89.44617352198712</v>
      </c>
      <c r="H5640" s="38">
        <v>137532436</v>
      </c>
    </row>
    <row r="5641" spans="2:8">
      <c r="B5641">
        <v>1537600</v>
      </c>
      <c r="D5641">
        <v>5639</v>
      </c>
      <c r="E5641" s="72">
        <f t="shared" si="177"/>
        <v>137581265.85185185</v>
      </c>
      <c r="F5641" s="71">
        <f t="shared" si="176"/>
        <v>89.477930444752758</v>
      </c>
      <c r="H5641" s="38">
        <v>137581265</v>
      </c>
    </row>
    <row r="5642" spans="2:8">
      <c r="B5642">
        <v>1537600</v>
      </c>
      <c r="D5642">
        <v>5640</v>
      </c>
      <c r="E5642" s="72">
        <f t="shared" si="177"/>
        <v>137630103.96296296</v>
      </c>
      <c r="F5642" s="71">
        <f t="shared" si="176"/>
        <v>89.50969300400817</v>
      </c>
      <c r="H5642" s="38">
        <v>137630103</v>
      </c>
    </row>
    <row r="5643" spans="2:8">
      <c r="B5643">
        <v>1537600</v>
      </c>
      <c r="D5643">
        <v>5641</v>
      </c>
      <c r="E5643" s="72">
        <f t="shared" si="177"/>
        <v>137678950.74074072</v>
      </c>
      <c r="F5643" s="71">
        <f t="shared" si="176"/>
        <v>89.541461199753329</v>
      </c>
      <c r="H5643" s="38">
        <v>137678950</v>
      </c>
    </row>
    <row r="5644" spans="2:8">
      <c r="B5644">
        <v>1537600</v>
      </c>
      <c r="D5644">
        <v>5642</v>
      </c>
      <c r="E5644" s="72">
        <f t="shared" si="177"/>
        <v>137727806.18518516</v>
      </c>
      <c r="F5644" s="71">
        <f t="shared" si="176"/>
        <v>89.573235031988276</v>
      </c>
      <c r="H5644" s="38">
        <v>137727806</v>
      </c>
    </row>
    <row r="5645" spans="2:8">
      <c r="B5645">
        <v>1537600</v>
      </c>
      <c r="D5645">
        <v>5643</v>
      </c>
      <c r="E5645" s="72">
        <f t="shared" si="177"/>
        <v>137776670.2962963</v>
      </c>
      <c r="F5645" s="71">
        <f t="shared" si="176"/>
        <v>89.605014500712997</v>
      </c>
      <c r="H5645" s="38">
        <v>137776670</v>
      </c>
    </row>
    <row r="5646" spans="2:8">
      <c r="B5646">
        <v>1537600</v>
      </c>
      <c r="D5646">
        <v>5644</v>
      </c>
      <c r="E5646" s="72">
        <f t="shared" si="177"/>
        <v>137825543.07407409</v>
      </c>
      <c r="F5646" s="71">
        <f t="shared" si="176"/>
        <v>89.636799605927479</v>
      </c>
      <c r="H5646" s="38">
        <v>137825543</v>
      </c>
    </row>
    <row r="5647" spans="2:8">
      <c r="B5647">
        <v>1537600</v>
      </c>
      <c r="D5647">
        <v>5645</v>
      </c>
      <c r="E5647" s="72">
        <f t="shared" si="177"/>
        <v>137874424.51851851</v>
      </c>
      <c r="F5647" s="71">
        <f t="shared" si="176"/>
        <v>89.668590347631707</v>
      </c>
      <c r="H5647" s="38">
        <v>137874424</v>
      </c>
    </row>
    <row r="5648" spans="2:8">
      <c r="B5648">
        <v>1537600</v>
      </c>
      <c r="D5648">
        <v>5646</v>
      </c>
      <c r="E5648" s="72">
        <f t="shared" si="177"/>
        <v>137923314.62962961</v>
      </c>
      <c r="F5648" s="71">
        <f t="shared" si="176"/>
        <v>89.700386725825709</v>
      </c>
      <c r="H5648" s="38">
        <v>137923314</v>
      </c>
    </row>
    <row r="5649" spans="2:8">
      <c r="B5649">
        <v>1537600</v>
      </c>
      <c r="D5649">
        <v>5647</v>
      </c>
      <c r="E5649" s="72">
        <f t="shared" si="177"/>
        <v>137972213.4074074</v>
      </c>
      <c r="F5649" s="71">
        <f t="shared" si="176"/>
        <v>89.7321887405095</v>
      </c>
      <c r="H5649" s="38">
        <v>137972213</v>
      </c>
    </row>
    <row r="5650" spans="2:8">
      <c r="B5650">
        <v>1537600</v>
      </c>
      <c r="D5650">
        <v>5648</v>
      </c>
      <c r="E5650" s="72">
        <f t="shared" si="177"/>
        <v>138021120.85185185</v>
      </c>
      <c r="F5650" s="71">
        <f t="shared" si="176"/>
        <v>89.763996391683051</v>
      </c>
      <c r="H5650" s="38">
        <v>138021120</v>
      </c>
    </row>
    <row r="5651" spans="2:8">
      <c r="B5651">
        <v>1537600</v>
      </c>
      <c r="D5651">
        <v>5649</v>
      </c>
      <c r="E5651" s="72">
        <f t="shared" si="177"/>
        <v>138070036.96296296</v>
      </c>
      <c r="F5651" s="71">
        <f t="shared" si="176"/>
        <v>89.795809679346348</v>
      </c>
      <c r="H5651" s="38">
        <v>138070036</v>
      </c>
    </row>
    <row r="5652" spans="2:8">
      <c r="B5652">
        <v>1537600</v>
      </c>
      <c r="D5652">
        <v>5650</v>
      </c>
      <c r="E5652" s="72">
        <f t="shared" si="177"/>
        <v>138118961.74074072</v>
      </c>
      <c r="F5652" s="71">
        <f t="shared" si="176"/>
        <v>89.82762860349942</v>
      </c>
      <c r="H5652" s="38">
        <v>138118961</v>
      </c>
    </row>
    <row r="5653" spans="2:8">
      <c r="B5653">
        <v>1537600</v>
      </c>
      <c r="D5653">
        <v>5651</v>
      </c>
      <c r="E5653" s="72">
        <f t="shared" si="177"/>
        <v>138167895.18518516</v>
      </c>
      <c r="F5653" s="71">
        <f t="shared" si="176"/>
        <v>89.85945316414228</v>
      </c>
      <c r="H5653" s="38">
        <v>138167895</v>
      </c>
    </row>
    <row r="5654" spans="2:8">
      <c r="B5654">
        <v>1537600</v>
      </c>
      <c r="D5654">
        <v>5652</v>
      </c>
      <c r="E5654" s="72">
        <f t="shared" si="177"/>
        <v>138216837.2962963</v>
      </c>
      <c r="F5654" s="71">
        <f t="shared" si="176"/>
        <v>89.891283361274901</v>
      </c>
      <c r="H5654" s="38">
        <v>138216837</v>
      </c>
    </row>
    <row r="5655" spans="2:8">
      <c r="B5655">
        <v>1537600</v>
      </c>
      <c r="D5655">
        <v>5653</v>
      </c>
      <c r="E5655" s="72">
        <f t="shared" si="177"/>
        <v>138265788.07407409</v>
      </c>
      <c r="F5655" s="71">
        <f t="shared" si="176"/>
        <v>89.923119194897296</v>
      </c>
      <c r="H5655" s="38">
        <v>138265788</v>
      </c>
    </row>
    <row r="5656" spans="2:8">
      <c r="B5656">
        <v>1537600</v>
      </c>
      <c r="D5656">
        <v>5654</v>
      </c>
      <c r="E5656" s="72">
        <f t="shared" si="177"/>
        <v>138314747.51851851</v>
      </c>
      <c r="F5656" s="71">
        <f t="shared" si="176"/>
        <v>89.954960665009438</v>
      </c>
      <c r="H5656" s="38">
        <v>138314747</v>
      </c>
    </row>
    <row r="5657" spans="2:8">
      <c r="B5657">
        <v>1537600</v>
      </c>
      <c r="D5657">
        <v>5655</v>
      </c>
      <c r="E5657" s="72">
        <f t="shared" si="177"/>
        <v>138363715.62962961</v>
      </c>
      <c r="F5657" s="71">
        <f t="shared" si="176"/>
        <v>89.986807771611353</v>
      </c>
      <c r="H5657" s="38">
        <v>138363715</v>
      </c>
    </row>
    <row r="5658" spans="2:8">
      <c r="B5658">
        <v>1537600</v>
      </c>
      <c r="D5658">
        <v>5656</v>
      </c>
      <c r="E5658" s="72">
        <f t="shared" si="177"/>
        <v>138412692.4074074</v>
      </c>
      <c r="F5658" s="71">
        <f t="shared" si="176"/>
        <v>90.018660514703043</v>
      </c>
      <c r="H5658" s="38">
        <v>138412692</v>
      </c>
    </row>
    <row r="5659" spans="2:8">
      <c r="B5659">
        <v>1537600</v>
      </c>
      <c r="D5659">
        <v>5657</v>
      </c>
      <c r="E5659" s="72">
        <f t="shared" si="177"/>
        <v>138461677.85185185</v>
      </c>
      <c r="F5659" s="71">
        <f t="shared" si="176"/>
        <v>90.050518894284508</v>
      </c>
      <c r="H5659" s="38">
        <v>138461677</v>
      </c>
    </row>
    <row r="5660" spans="2:8">
      <c r="B5660">
        <v>1537600</v>
      </c>
      <c r="D5660">
        <v>5658</v>
      </c>
      <c r="E5660" s="72">
        <f t="shared" si="177"/>
        <v>138510671.96296296</v>
      </c>
      <c r="F5660" s="71">
        <f t="shared" si="176"/>
        <v>90.082382910355719</v>
      </c>
      <c r="H5660" s="38">
        <v>138510671</v>
      </c>
    </row>
    <row r="5661" spans="2:8">
      <c r="B5661">
        <v>1537600</v>
      </c>
      <c r="D5661">
        <v>5659</v>
      </c>
      <c r="E5661" s="72">
        <f t="shared" si="177"/>
        <v>138559674.74074072</v>
      </c>
      <c r="F5661" s="71">
        <f t="shared" si="176"/>
        <v>90.114252562916704</v>
      </c>
      <c r="H5661" s="38">
        <v>138559674</v>
      </c>
    </row>
    <row r="5662" spans="2:8">
      <c r="B5662">
        <v>1537600</v>
      </c>
      <c r="D5662">
        <v>5660</v>
      </c>
      <c r="E5662" s="72">
        <f t="shared" si="177"/>
        <v>138608686.18518516</v>
      </c>
      <c r="F5662" s="71">
        <f t="shared" si="176"/>
        <v>90.146127851967464</v>
      </c>
      <c r="G5662" s="67"/>
      <c r="H5662" s="38">
        <v>138608686</v>
      </c>
    </row>
    <row r="5663" spans="2:8">
      <c r="B5663">
        <v>1537600</v>
      </c>
      <c r="D5663">
        <v>5661</v>
      </c>
      <c r="E5663" s="72">
        <f t="shared" si="177"/>
        <v>138657706.2962963</v>
      </c>
      <c r="F5663" s="71">
        <f t="shared" si="176"/>
        <v>90.178008777507998</v>
      </c>
      <c r="H5663" s="38">
        <v>138657706</v>
      </c>
    </row>
    <row r="5664" spans="2:8">
      <c r="B5664">
        <v>1537600</v>
      </c>
      <c r="D5664">
        <v>5662</v>
      </c>
      <c r="E5664" s="72">
        <f t="shared" si="177"/>
        <v>138706735.07407409</v>
      </c>
      <c r="F5664" s="71">
        <f t="shared" si="176"/>
        <v>90.209895339538306</v>
      </c>
      <c r="H5664" s="38">
        <v>138706735</v>
      </c>
    </row>
    <row r="5665" spans="2:8">
      <c r="B5665">
        <v>1537600</v>
      </c>
      <c r="D5665">
        <v>5663</v>
      </c>
      <c r="E5665" s="72">
        <f t="shared" si="177"/>
        <v>138755772.51851851</v>
      </c>
      <c r="F5665" s="71">
        <f t="shared" si="176"/>
        <v>90.241787538058347</v>
      </c>
      <c r="H5665" s="38">
        <v>138755772</v>
      </c>
    </row>
    <row r="5666" spans="2:8">
      <c r="B5666">
        <v>1537600</v>
      </c>
      <c r="D5666">
        <v>5664</v>
      </c>
      <c r="E5666" s="72">
        <f t="shared" si="177"/>
        <v>138804818.62962961</v>
      </c>
      <c r="F5666" s="71">
        <f t="shared" si="176"/>
        <v>90.273685373068162</v>
      </c>
      <c r="H5666" s="38">
        <v>138804818</v>
      </c>
    </row>
    <row r="5667" spans="2:8">
      <c r="B5667">
        <v>1537600</v>
      </c>
      <c r="D5667">
        <v>5665</v>
      </c>
      <c r="E5667" s="72">
        <f t="shared" si="177"/>
        <v>138853873.4074074</v>
      </c>
      <c r="F5667" s="71">
        <f t="shared" si="176"/>
        <v>90.305588844567765</v>
      </c>
      <c r="H5667" s="38">
        <v>138853873</v>
      </c>
    </row>
    <row r="5668" spans="2:8">
      <c r="B5668">
        <v>1537600</v>
      </c>
      <c r="D5668">
        <v>5666</v>
      </c>
      <c r="E5668" s="72">
        <f t="shared" si="177"/>
        <v>138902936.85185185</v>
      </c>
      <c r="F5668" s="71">
        <f t="shared" si="176"/>
        <v>90.337497952557129</v>
      </c>
      <c r="H5668" s="38">
        <v>138902936</v>
      </c>
    </row>
    <row r="5669" spans="2:8">
      <c r="B5669">
        <v>1537600</v>
      </c>
      <c r="D5669">
        <v>5667</v>
      </c>
      <c r="E5669" s="72">
        <f t="shared" si="177"/>
        <v>138952008.96296296</v>
      </c>
      <c r="F5669" s="71">
        <f t="shared" si="176"/>
        <v>90.369412697036267</v>
      </c>
      <c r="H5669" s="38">
        <v>138952008</v>
      </c>
    </row>
    <row r="5670" spans="2:8">
      <c r="B5670">
        <v>1537600</v>
      </c>
      <c r="D5670">
        <v>5668</v>
      </c>
      <c r="E5670" s="72">
        <f t="shared" si="177"/>
        <v>139001089.74074072</v>
      </c>
      <c r="F5670" s="71">
        <f t="shared" si="176"/>
        <v>90.401333078005152</v>
      </c>
      <c r="H5670" s="38">
        <v>139001089</v>
      </c>
    </row>
    <row r="5671" spans="2:8">
      <c r="B5671">
        <v>1537600</v>
      </c>
      <c r="D5671">
        <v>5669</v>
      </c>
      <c r="E5671" s="72">
        <f t="shared" si="177"/>
        <v>139050179.18518516</v>
      </c>
      <c r="F5671" s="71">
        <f t="shared" si="176"/>
        <v>90.433259095463811</v>
      </c>
      <c r="H5671" s="38">
        <v>139050179</v>
      </c>
    </row>
    <row r="5672" spans="2:8">
      <c r="B5672">
        <v>1537600</v>
      </c>
      <c r="D5672">
        <v>5670</v>
      </c>
      <c r="E5672" s="72">
        <f t="shared" si="177"/>
        <v>139099277.2962963</v>
      </c>
      <c r="F5672" s="71">
        <f t="shared" si="176"/>
        <v>90.465190749412258</v>
      </c>
      <c r="H5672" s="38">
        <v>139099277</v>
      </c>
    </row>
    <row r="5673" spans="2:8">
      <c r="B5673">
        <v>1537600</v>
      </c>
      <c r="D5673">
        <v>5671</v>
      </c>
      <c r="E5673" s="72">
        <f t="shared" si="177"/>
        <v>139148384.07407409</v>
      </c>
      <c r="F5673" s="71">
        <f t="shared" si="176"/>
        <v>90.49712803985048</v>
      </c>
      <c r="H5673" s="38">
        <v>139148384</v>
      </c>
    </row>
    <row r="5674" spans="2:8">
      <c r="B5674">
        <v>1537600</v>
      </c>
      <c r="D5674">
        <v>5672</v>
      </c>
      <c r="E5674" s="72">
        <f t="shared" si="177"/>
        <v>139197499.51851851</v>
      </c>
      <c r="F5674" s="71">
        <f t="shared" si="176"/>
        <v>90.52907096677842</v>
      </c>
      <c r="H5674" s="38">
        <v>139197499</v>
      </c>
    </row>
    <row r="5675" spans="2:8">
      <c r="B5675">
        <v>1537600</v>
      </c>
      <c r="D5675">
        <v>5673</v>
      </c>
      <c r="E5675" s="72">
        <f t="shared" si="177"/>
        <v>139246623.62962961</v>
      </c>
      <c r="F5675" s="71">
        <f t="shared" si="176"/>
        <v>90.561019530196162</v>
      </c>
      <c r="H5675" s="38">
        <v>139246623</v>
      </c>
    </row>
    <row r="5676" spans="2:8">
      <c r="B5676">
        <v>1537600</v>
      </c>
      <c r="D5676">
        <v>5674</v>
      </c>
      <c r="E5676" s="72">
        <f t="shared" si="177"/>
        <v>139295756.4074074</v>
      </c>
      <c r="F5676" s="71">
        <f t="shared" si="176"/>
        <v>90.592973730103665</v>
      </c>
      <c r="H5676" s="38">
        <v>139295756</v>
      </c>
    </row>
    <row r="5677" spans="2:8">
      <c r="B5677">
        <v>1537600</v>
      </c>
      <c r="D5677">
        <v>5675</v>
      </c>
      <c r="E5677" s="72">
        <f t="shared" si="177"/>
        <v>139344897.85185185</v>
      </c>
      <c r="F5677" s="71">
        <f t="shared" si="176"/>
        <v>90.624933566500943</v>
      </c>
      <c r="H5677" s="38">
        <v>139344897</v>
      </c>
    </row>
    <row r="5678" spans="2:8">
      <c r="B5678">
        <v>1537600</v>
      </c>
      <c r="D5678">
        <v>5676</v>
      </c>
      <c r="E5678" s="72">
        <f t="shared" si="177"/>
        <v>139394047.96296296</v>
      </c>
      <c r="F5678" s="71">
        <f t="shared" si="176"/>
        <v>90.65689903938798</v>
      </c>
      <c r="H5678" s="38">
        <v>139394047</v>
      </c>
    </row>
    <row r="5679" spans="2:8">
      <c r="B5679">
        <v>1537600</v>
      </c>
      <c r="D5679">
        <v>5677</v>
      </c>
      <c r="E5679" s="72">
        <f t="shared" si="177"/>
        <v>139443206.74074072</v>
      </c>
      <c r="F5679" s="71">
        <f t="shared" si="176"/>
        <v>90.688870148764778</v>
      </c>
      <c r="H5679" s="38">
        <v>139443206</v>
      </c>
    </row>
    <row r="5680" spans="2:8">
      <c r="B5680">
        <v>1537600</v>
      </c>
      <c r="D5680">
        <v>5678</v>
      </c>
      <c r="E5680" s="72">
        <f t="shared" si="177"/>
        <v>139492374.18518516</v>
      </c>
      <c r="F5680" s="71">
        <f t="shared" si="176"/>
        <v>90.72084689463135</v>
      </c>
      <c r="H5680" s="38">
        <v>139492374</v>
      </c>
    </row>
    <row r="5681" spans="2:8">
      <c r="B5681">
        <v>1537600</v>
      </c>
      <c r="D5681">
        <v>5679</v>
      </c>
      <c r="E5681" s="72">
        <f t="shared" si="177"/>
        <v>139541550.2962963</v>
      </c>
      <c r="F5681" s="71">
        <f t="shared" si="176"/>
        <v>90.752829276987711</v>
      </c>
      <c r="H5681" s="38">
        <v>139541550</v>
      </c>
    </row>
    <row r="5682" spans="2:8">
      <c r="B5682">
        <v>1537600</v>
      </c>
      <c r="D5682">
        <v>5680</v>
      </c>
      <c r="E5682" s="72">
        <f t="shared" si="177"/>
        <v>139590735.07407409</v>
      </c>
      <c r="F5682" s="71">
        <f t="shared" si="176"/>
        <v>90.784817295833818</v>
      </c>
      <c r="H5682" s="38">
        <v>139590735</v>
      </c>
    </row>
    <row r="5683" spans="2:8">
      <c r="B5683">
        <v>1537600</v>
      </c>
      <c r="D5683">
        <v>5681</v>
      </c>
      <c r="E5683" s="72">
        <f t="shared" si="177"/>
        <v>139639928.51851851</v>
      </c>
      <c r="F5683" s="71">
        <f t="shared" si="176"/>
        <v>90.816810951169685</v>
      </c>
      <c r="H5683" s="38">
        <v>139639928</v>
      </c>
    </row>
    <row r="5684" spans="2:8">
      <c r="B5684">
        <v>1537600</v>
      </c>
      <c r="D5684">
        <v>5682</v>
      </c>
      <c r="E5684" s="72">
        <f t="shared" si="177"/>
        <v>139689130.62962961</v>
      </c>
      <c r="F5684" s="71">
        <f t="shared" si="176"/>
        <v>90.848810242995327</v>
      </c>
      <c r="H5684" s="38">
        <v>139689130</v>
      </c>
    </row>
    <row r="5685" spans="2:8">
      <c r="B5685">
        <v>1537600</v>
      </c>
      <c r="D5685">
        <v>5683</v>
      </c>
      <c r="E5685" s="72">
        <f t="shared" si="177"/>
        <v>139738341.4074074</v>
      </c>
      <c r="F5685" s="71">
        <f t="shared" si="176"/>
        <v>90.880815171310743</v>
      </c>
      <c r="H5685" s="38">
        <v>139738341</v>
      </c>
    </row>
    <row r="5686" spans="2:8">
      <c r="B5686">
        <v>1537600</v>
      </c>
      <c r="D5686">
        <v>5684</v>
      </c>
      <c r="E5686" s="72">
        <f t="shared" si="177"/>
        <v>139787560.85185185</v>
      </c>
      <c r="F5686" s="71">
        <f t="shared" si="176"/>
        <v>90.912825736115934</v>
      </c>
      <c r="H5686" s="38">
        <v>139787560</v>
      </c>
    </row>
    <row r="5687" spans="2:8">
      <c r="B5687">
        <v>1537600</v>
      </c>
      <c r="D5687">
        <v>5685</v>
      </c>
      <c r="E5687" s="72">
        <f t="shared" si="177"/>
        <v>139836788.96296296</v>
      </c>
      <c r="F5687" s="71">
        <f t="shared" si="176"/>
        <v>90.944841937410871</v>
      </c>
      <c r="H5687" s="38">
        <v>139836788</v>
      </c>
    </row>
    <row r="5688" spans="2:8">
      <c r="B5688">
        <v>1537600</v>
      </c>
      <c r="D5688">
        <v>5686</v>
      </c>
      <c r="E5688" s="72">
        <f t="shared" si="177"/>
        <v>139886025.74074072</v>
      </c>
      <c r="F5688" s="71">
        <f t="shared" si="176"/>
        <v>90.976863775195582</v>
      </c>
      <c r="H5688" s="38">
        <v>139886025</v>
      </c>
    </row>
    <row r="5689" spans="2:8">
      <c r="B5689">
        <v>1537600</v>
      </c>
      <c r="D5689">
        <v>5687</v>
      </c>
      <c r="E5689" s="72">
        <f t="shared" si="177"/>
        <v>139935271.18518516</v>
      </c>
      <c r="F5689" s="71">
        <f t="shared" si="176"/>
        <v>91.008891249470054</v>
      </c>
      <c r="H5689" s="38">
        <v>139935271</v>
      </c>
    </row>
    <row r="5690" spans="2:8">
      <c r="B5690">
        <v>1537600</v>
      </c>
      <c r="D5690">
        <v>5688</v>
      </c>
      <c r="E5690" s="72">
        <f t="shared" si="177"/>
        <v>139984525.2962963</v>
      </c>
      <c r="F5690" s="71">
        <f t="shared" si="176"/>
        <v>91.040924360234328</v>
      </c>
      <c r="H5690" s="38">
        <v>139984525</v>
      </c>
    </row>
    <row r="5691" spans="2:8">
      <c r="B5691">
        <v>1537600</v>
      </c>
      <c r="D5691">
        <v>5689</v>
      </c>
      <c r="E5691" s="72">
        <f t="shared" si="177"/>
        <v>140033788.07407409</v>
      </c>
      <c r="F5691" s="71">
        <f t="shared" si="176"/>
        <v>91.072963107488349</v>
      </c>
      <c r="H5691" s="38">
        <v>140033788</v>
      </c>
    </row>
    <row r="5692" spans="2:8">
      <c r="B5692">
        <v>1537600</v>
      </c>
      <c r="D5692">
        <v>5690</v>
      </c>
      <c r="E5692" s="72">
        <f t="shared" si="177"/>
        <v>140083059.51851851</v>
      </c>
      <c r="F5692" s="71">
        <f t="shared" si="176"/>
        <v>91.105007491232115</v>
      </c>
      <c r="H5692" s="38">
        <v>140083059</v>
      </c>
    </row>
    <row r="5693" spans="2:8">
      <c r="B5693">
        <v>1537600</v>
      </c>
      <c r="D5693">
        <v>5691</v>
      </c>
      <c r="E5693" s="72">
        <f t="shared" si="177"/>
        <v>140132339.62962961</v>
      </c>
      <c r="F5693" s="71">
        <f t="shared" si="176"/>
        <v>91.13705751146567</v>
      </c>
      <c r="H5693" s="38">
        <v>140132339</v>
      </c>
    </row>
    <row r="5694" spans="2:8">
      <c r="B5694">
        <v>1537600</v>
      </c>
      <c r="D5694">
        <v>5692</v>
      </c>
      <c r="E5694" s="72">
        <f t="shared" si="177"/>
        <v>140181628.4074074</v>
      </c>
      <c r="F5694" s="71">
        <f t="shared" si="176"/>
        <v>91.169113168189</v>
      </c>
      <c r="H5694" s="38">
        <v>140181628</v>
      </c>
    </row>
    <row r="5695" spans="2:8">
      <c r="B5695">
        <v>1537600</v>
      </c>
      <c r="D5695">
        <v>5693</v>
      </c>
      <c r="E5695" s="72">
        <f t="shared" si="177"/>
        <v>140230925.85185185</v>
      </c>
      <c r="F5695" s="71">
        <f t="shared" si="176"/>
        <v>91.20117446140209</v>
      </c>
      <c r="H5695" s="38">
        <v>140230925</v>
      </c>
    </row>
    <row r="5696" spans="2:8">
      <c r="B5696">
        <v>1537600</v>
      </c>
      <c r="D5696">
        <v>5694</v>
      </c>
      <c r="E5696" s="72">
        <f t="shared" si="177"/>
        <v>140280231.96296296</v>
      </c>
      <c r="F5696" s="71">
        <f t="shared" si="176"/>
        <v>91.23324139110494</v>
      </c>
      <c r="H5696" s="38">
        <v>140280231</v>
      </c>
    </row>
    <row r="5697" spans="2:8">
      <c r="B5697">
        <v>1537600</v>
      </c>
      <c r="D5697">
        <v>5695</v>
      </c>
      <c r="E5697" s="72">
        <f t="shared" si="177"/>
        <v>140329546.74074072</v>
      </c>
      <c r="F5697" s="71">
        <f t="shared" si="176"/>
        <v>91.26531395729755</v>
      </c>
      <c r="H5697" s="38">
        <v>140329546</v>
      </c>
    </row>
    <row r="5698" spans="2:8">
      <c r="B5698">
        <v>1537600</v>
      </c>
      <c r="D5698">
        <v>5696</v>
      </c>
      <c r="E5698" s="72">
        <f t="shared" si="177"/>
        <v>140378870.18518516</v>
      </c>
      <c r="F5698" s="71">
        <f t="shared" si="176"/>
        <v>91.29739215997995</v>
      </c>
      <c r="H5698" s="38">
        <v>140378870</v>
      </c>
    </row>
    <row r="5699" spans="2:8">
      <c r="B5699">
        <v>1537600</v>
      </c>
      <c r="D5699">
        <v>5697</v>
      </c>
      <c r="E5699" s="72">
        <f t="shared" si="177"/>
        <v>140428202.2962963</v>
      </c>
      <c r="F5699" s="71">
        <f t="shared" ref="F5699:F5762" si="178">E5699/B5698</f>
        <v>91.329475999152123</v>
      </c>
      <c r="H5699" s="38">
        <v>140428202</v>
      </c>
    </row>
    <row r="5700" spans="2:8">
      <c r="B5700">
        <v>1537600</v>
      </c>
      <c r="D5700">
        <v>5698</v>
      </c>
      <c r="E5700" s="72">
        <f t="shared" ref="E5700:E5763" si="179">40+(D5699*D5699)+(E5699/1.3)</f>
        <v>140477543.07407409</v>
      </c>
      <c r="F5700" s="71">
        <f t="shared" si="178"/>
        <v>91.361565474814057</v>
      </c>
      <c r="H5700" s="38">
        <v>140477543</v>
      </c>
    </row>
    <row r="5701" spans="2:8">
      <c r="B5701">
        <v>1537600</v>
      </c>
      <c r="D5701">
        <v>5699</v>
      </c>
      <c r="E5701" s="72">
        <f t="shared" si="179"/>
        <v>140526892.51851851</v>
      </c>
      <c r="F5701" s="71">
        <f t="shared" si="178"/>
        <v>91.393660586965737</v>
      </c>
      <c r="H5701" s="38">
        <v>140526892</v>
      </c>
    </row>
    <row r="5702" spans="2:8">
      <c r="B5702">
        <v>1537600</v>
      </c>
      <c r="D5702">
        <v>5700</v>
      </c>
      <c r="E5702" s="72">
        <f t="shared" si="179"/>
        <v>140576250.62962961</v>
      </c>
      <c r="F5702" s="71">
        <f t="shared" si="178"/>
        <v>91.425761335607191</v>
      </c>
      <c r="G5702" s="67"/>
      <c r="H5702" s="38">
        <v>140576250</v>
      </c>
    </row>
    <row r="5703" spans="2:8">
      <c r="B5703">
        <v>1537600</v>
      </c>
      <c r="D5703">
        <v>5701</v>
      </c>
      <c r="E5703" s="72">
        <f t="shared" si="179"/>
        <v>140625617.4074074</v>
      </c>
      <c r="F5703" s="71">
        <f t="shared" si="178"/>
        <v>91.45786772073842</v>
      </c>
      <c r="H5703" s="38">
        <v>140625617</v>
      </c>
    </row>
    <row r="5704" spans="2:8">
      <c r="B5704">
        <v>1537600</v>
      </c>
      <c r="D5704">
        <v>5702</v>
      </c>
      <c r="E5704" s="72">
        <f t="shared" si="179"/>
        <v>140674992.85185185</v>
      </c>
      <c r="F5704" s="71">
        <f t="shared" si="178"/>
        <v>91.489979742359424</v>
      </c>
      <c r="H5704" s="38">
        <v>140674992</v>
      </c>
    </row>
    <row r="5705" spans="2:8">
      <c r="B5705">
        <v>1537600</v>
      </c>
      <c r="D5705">
        <v>5703</v>
      </c>
      <c r="E5705" s="72">
        <f t="shared" si="179"/>
        <v>140724376.96296296</v>
      </c>
      <c r="F5705" s="71">
        <f t="shared" si="178"/>
        <v>91.522097400470187</v>
      </c>
      <c r="H5705" s="38">
        <v>140724376</v>
      </c>
    </row>
    <row r="5706" spans="2:8">
      <c r="B5706">
        <v>1537600</v>
      </c>
      <c r="D5706">
        <v>5704</v>
      </c>
      <c r="E5706" s="72">
        <f t="shared" si="179"/>
        <v>140773769.74074072</v>
      </c>
      <c r="F5706" s="71">
        <f t="shared" si="178"/>
        <v>91.554220695070711</v>
      </c>
      <c r="H5706" s="38">
        <v>140773769</v>
      </c>
    </row>
    <row r="5707" spans="2:8">
      <c r="B5707">
        <v>1537600</v>
      </c>
      <c r="D5707">
        <v>5705</v>
      </c>
      <c r="E5707" s="72">
        <f t="shared" si="179"/>
        <v>140823171.18518516</v>
      </c>
      <c r="F5707" s="71">
        <f t="shared" si="178"/>
        <v>91.586349626161009</v>
      </c>
      <c r="H5707" s="38">
        <v>140823171</v>
      </c>
    </row>
    <row r="5708" spans="2:8">
      <c r="B5708">
        <v>1537600</v>
      </c>
      <c r="D5708">
        <v>5706</v>
      </c>
      <c r="E5708" s="72">
        <f t="shared" si="179"/>
        <v>140872581.2962963</v>
      </c>
      <c r="F5708" s="71">
        <f t="shared" si="178"/>
        <v>91.618484193741082</v>
      </c>
      <c r="H5708" s="38">
        <v>140872581</v>
      </c>
    </row>
    <row r="5709" spans="2:8">
      <c r="B5709">
        <v>1537600</v>
      </c>
      <c r="D5709">
        <v>5707</v>
      </c>
      <c r="E5709" s="72">
        <f t="shared" si="179"/>
        <v>140922000.07407409</v>
      </c>
      <c r="F5709" s="71">
        <f t="shared" si="178"/>
        <v>91.65062439781093</v>
      </c>
      <c r="H5709" s="38">
        <v>140922000</v>
      </c>
    </row>
    <row r="5710" spans="2:8">
      <c r="B5710">
        <v>1537600</v>
      </c>
      <c r="D5710">
        <v>5708</v>
      </c>
      <c r="E5710" s="72">
        <f t="shared" si="179"/>
        <v>140971427.51851851</v>
      </c>
      <c r="F5710" s="71">
        <f t="shared" si="178"/>
        <v>91.682770238370523</v>
      </c>
      <c r="H5710" s="38">
        <v>140971427</v>
      </c>
    </row>
    <row r="5711" spans="2:8">
      <c r="B5711">
        <v>1537600</v>
      </c>
      <c r="D5711">
        <v>5709</v>
      </c>
      <c r="E5711" s="72">
        <f t="shared" si="179"/>
        <v>141020863.62962961</v>
      </c>
      <c r="F5711" s="71">
        <f t="shared" si="178"/>
        <v>91.714921715419877</v>
      </c>
      <c r="H5711" s="38">
        <v>141020863</v>
      </c>
    </row>
    <row r="5712" spans="2:8">
      <c r="B5712">
        <v>1537600</v>
      </c>
      <c r="D5712">
        <v>5710</v>
      </c>
      <c r="E5712" s="72">
        <f t="shared" si="179"/>
        <v>141070308.4074074</v>
      </c>
      <c r="F5712" s="71">
        <f t="shared" si="178"/>
        <v>91.747078828959033</v>
      </c>
      <c r="H5712" s="38">
        <v>141070308</v>
      </c>
    </row>
    <row r="5713" spans="2:8">
      <c r="B5713">
        <v>1537600</v>
      </c>
      <c r="D5713">
        <v>5711</v>
      </c>
      <c r="E5713" s="72">
        <f t="shared" si="179"/>
        <v>141119761.85185185</v>
      </c>
      <c r="F5713" s="71">
        <f t="shared" si="178"/>
        <v>91.779241578987936</v>
      </c>
      <c r="H5713" s="38">
        <v>141119761</v>
      </c>
    </row>
    <row r="5714" spans="2:8">
      <c r="B5714">
        <v>1537600</v>
      </c>
      <c r="D5714">
        <v>5712</v>
      </c>
      <c r="E5714" s="72">
        <f t="shared" si="179"/>
        <v>141169223.96296296</v>
      </c>
      <c r="F5714" s="71">
        <f t="shared" si="178"/>
        <v>91.811409965506598</v>
      </c>
      <c r="H5714" s="38">
        <v>141169223</v>
      </c>
    </row>
    <row r="5715" spans="2:8">
      <c r="B5715">
        <v>1537600</v>
      </c>
      <c r="D5715">
        <v>5713</v>
      </c>
      <c r="E5715" s="72">
        <f t="shared" si="179"/>
        <v>141218694.74074072</v>
      </c>
      <c r="F5715" s="71">
        <f t="shared" si="178"/>
        <v>91.843583988515036</v>
      </c>
      <c r="H5715" s="38">
        <v>141218694</v>
      </c>
    </row>
    <row r="5716" spans="2:8">
      <c r="B5716">
        <v>1537600</v>
      </c>
      <c r="D5716">
        <v>5714</v>
      </c>
      <c r="E5716" s="72">
        <f t="shared" si="179"/>
        <v>141268174.18518516</v>
      </c>
      <c r="F5716" s="71">
        <f t="shared" si="178"/>
        <v>91.875763648013248</v>
      </c>
      <c r="H5716" s="38">
        <v>141268174</v>
      </c>
    </row>
    <row r="5717" spans="2:8">
      <c r="B5717">
        <v>1537600</v>
      </c>
      <c r="D5717">
        <v>5715</v>
      </c>
      <c r="E5717" s="72">
        <f t="shared" si="179"/>
        <v>141317662.2962963</v>
      </c>
      <c r="F5717" s="71">
        <f t="shared" si="178"/>
        <v>91.907948944001234</v>
      </c>
      <c r="H5717" s="38">
        <v>141317662</v>
      </c>
    </row>
    <row r="5718" spans="2:8">
      <c r="B5718">
        <v>1537600</v>
      </c>
      <c r="D5718">
        <v>5716</v>
      </c>
      <c r="E5718" s="72">
        <f t="shared" si="179"/>
        <v>141367159.07407409</v>
      </c>
      <c r="F5718" s="71">
        <f t="shared" si="178"/>
        <v>91.94013987647898</v>
      </c>
      <c r="H5718" s="38">
        <v>141367159</v>
      </c>
    </row>
    <row r="5719" spans="2:8">
      <c r="B5719">
        <v>1537600</v>
      </c>
      <c r="D5719">
        <v>5717</v>
      </c>
      <c r="E5719" s="72">
        <f t="shared" si="179"/>
        <v>141416664.51851851</v>
      </c>
      <c r="F5719" s="71">
        <f t="shared" si="178"/>
        <v>91.972336445446473</v>
      </c>
      <c r="H5719" s="38">
        <v>141416664</v>
      </c>
    </row>
    <row r="5720" spans="2:8">
      <c r="B5720">
        <v>1537600</v>
      </c>
      <c r="D5720">
        <v>5718</v>
      </c>
      <c r="E5720" s="72">
        <f t="shared" si="179"/>
        <v>141466178.62962961</v>
      </c>
      <c r="F5720" s="71">
        <f t="shared" si="178"/>
        <v>92.004538650903754</v>
      </c>
      <c r="H5720" s="38">
        <v>141466178</v>
      </c>
    </row>
    <row r="5721" spans="2:8">
      <c r="B5721">
        <v>1537600</v>
      </c>
      <c r="D5721">
        <v>5719</v>
      </c>
      <c r="E5721" s="72">
        <f t="shared" si="179"/>
        <v>141515701.4074074</v>
      </c>
      <c r="F5721" s="71">
        <f t="shared" si="178"/>
        <v>92.03674649285081</v>
      </c>
      <c r="H5721" s="38">
        <v>141515701</v>
      </c>
    </row>
    <row r="5722" spans="2:8">
      <c r="B5722">
        <v>1537600</v>
      </c>
      <c r="D5722">
        <v>5720</v>
      </c>
      <c r="E5722" s="72">
        <f t="shared" si="179"/>
        <v>141565232.85185185</v>
      </c>
      <c r="F5722" s="71">
        <f t="shared" si="178"/>
        <v>92.068959971287626</v>
      </c>
      <c r="H5722" s="38">
        <v>141565232</v>
      </c>
    </row>
    <row r="5723" spans="2:8">
      <c r="B5723">
        <v>1537600</v>
      </c>
      <c r="D5723">
        <v>5721</v>
      </c>
      <c r="E5723" s="72">
        <f t="shared" si="179"/>
        <v>141614772.96296296</v>
      </c>
      <c r="F5723" s="71">
        <f t="shared" si="178"/>
        <v>92.101179086214202</v>
      </c>
      <c r="H5723" s="38">
        <v>141614772</v>
      </c>
    </row>
    <row r="5724" spans="2:8">
      <c r="B5724">
        <v>1537600</v>
      </c>
      <c r="D5724">
        <v>5722</v>
      </c>
      <c r="E5724" s="72">
        <f t="shared" si="179"/>
        <v>141664321.74074072</v>
      </c>
      <c r="F5724" s="71">
        <f t="shared" si="178"/>
        <v>92.133403837630539</v>
      </c>
      <c r="H5724" s="38">
        <v>141664321</v>
      </c>
    </row>
    <row r="5725" spans="2:8">
      <c r="B5725">
        <v>1537600</v>
      </c>
      <c r="D5725">
        <v>5723</v>
      </c>
      <c r="E5725" s="72">
        <f t="shared" si="179"/>
        <v>141713879.18518516</v>
      </c>
      <c r="F5725" s="71">
        <f t="shared" si="178"/>
        <v>92.165634225536664</v>
      </c>
      <c r="H5725" s="38">
        <v>141713879</v>
      </c>
    </row>
    <row r="5726" spans="2:8">
      <c r="B5726">
        <v>1537600</v>
      </c>
      <c r="D5726">
        <v>5724</v>
      </c>
      <c r="E5726" s="72">
        <f t="shared" si="179"/>
        <v>141763445.2962963</v>
      </c>
      <c r="F5726" s="71">
        <f t="shared" si="178"/>
        <v>92.197870249932549</v>
      </c>
      <c r="H5726" s="38">
        <v>141763445</v>
      </c>
    </row>
    <row r="5727" spans="2:8">
      <c r="B5727">
        <v>1537600</v>
      </c>
      <c r="D5727">
        <v>5725</v>
      </c>
      <c r="E5727" s="72">
        <f t="shared" si="179"/>
        <v>141813020.07407409</v>
      </c>
      <c r="F5727" s="71">
        <f t="shared" si="178"/>
        <v>92.230111910818223</v>
      </c>
      <c r="H5727" s="38">
        <v>141813020</v>
      </c>
    </row>
    <row r="5728" spans="2:8">
      <c r="B5728">
        <v>1537600</v>
      </c>
      <c r="D5728">
        <v>5726</v>
      </c>
      <c r="E5728" s="72">
        <f t="shared" si="179"/>
        <v>141862603.51851851</v>
      </c>
      <c r="F5728" s="71">
        <f t="shared" si="178"/>
        <v>92.262359208193615</v>
      </c>
      <c r="H5728" s="38">
        <v>141862603</v>
      </c>
    </row>
    <row r="5729" spans="2:8">
      <c r="B5729">
        <v>1537600</v>
      </c>
      <c r="D5729">
        <v>5727</v>
      </c>
      <c r="E5729" s="72">
        <f t="shared" si="179"/>
        <v>141912195.62962961</v>
      </c>
      <c r="F5729" s="71">
        <f t="shared" si="178"/>
        <v>92.294612142058796</v>
      </c>
      <c r="H5729" s="38">
        <v>141912195</v>
      </c>
    </row>
    <row r="5730" spans="2:8">
      <c r="B5730">
        <v>1537600</v>
      </c>
      <c r="D5730">
        <v>5728</v>
      </c>
      <c r="E5730" s="72">
        <f t="shared" si="179"/>
        <v>141961796.4074074</v>
      </c>
      <c r="F5730" s="71">
        <f t="shared" si="178"/>
        <v>92.326870712413765</v>
      </c>
      <c r="H5730" s="38">
        <v>141961796</v>
      </c>
    </row>
    <row r="5731" spans="2:8">
      <c r="B5731">
        <v>1537600</v>
      </c>
      <c r="D5731">
        <v>5729</v>
      </c>
      <c r="E5731" s="72">
        <f t="shared" si="179"/>
        <v>142011405.85185185</v>
      </c>
      <c r="F5731" s="71">
        <f t="shared" si="178"/>
        <v>92.359134919258494</v>
      </c>
      <c r="H5731" s="38">
        <v>142011405</v>
      </c>
    </row>
    <row r="5732" spans="2:8">
      <c r="B5732">
        <v>1537600</v>
      </c>
      <c r="D5732">
        <v>5730</v>
      </c>
      <c r="E5732" s="72">
        <f t="shared" si="179"/>
        <v>142061023.96296296</v>
      </c>
      <c r="F5732" s="71">
        <f t="shared" si="178"/>
        <v>92.39140476259297</v>
      </c>
      <c r="H5732" s="38">
        <v>142061023</v>
      </c>
    </row>
    <row r="5733" spans="2:8">
      <c r="B5733">
        <v>1537600</v>
      </c>
      <c r="D5733">
        <v>5731</v>
      </c>
      <c r="E5733" s="72">
        <f t="shared" si="179"/>
        <v>142110650.74074072</v>
      </c>
      <c r="F5733" s="71">
        <f t="shared" si="178"/>
        <v>92.42368024241722</v>
      </c>
      <c r="H5733" s="38">
        <v>142110650</v>
      </c>
    </row>
    <row r="5734" spans="2:8">
      <c r="B5734">
        <v>1537600</v>
      </c>
      <c r="D5734">
        <v>5732</v>
      </c>
      <c r="E5734" s="72">
        <f t="shared" si="179"/>
        <v>142160286.18518516</v>
      </c>
      <c r="F5734" s="71">
        <f t="shared" si="178"/>
        <v>92.455961358731244</v>
      </c>
      <c r="H5734" s="38">
        <v>142160286</v>
      </c>
    </row>
    <row r="5735" spans="2:8">
      <c r="B5735">
        <v>1537600</v>
      </c>
      <c r="D5735">
        <v>5733</v>
      </c>
      <c r="E5735" s="72">
        <f t="shared" si="179"/>
        <v>142209930.2962963</v>
      </c>
      <c r="F5735" s="71">
        <f t="shared" si="178"/>
        <v>92.488248111535057</v>
      </c>
      <c r="H5735" s="38">
        <v>142209930</v>
      </c>
    </row>
    <row r="5736" spans="2:8">
      <c r="B5736">
        <v>1537600</v>
      </c>
      <c r="D5736">
        <v>5734</v>
      </c>
      <c r="E5736" s="72">
        <f t="shared" si="179"/>
        <v>142259583.07407409</v>
      </c>
      <c r="F5736" s="71">
        <f t="shared" si="178"/>
        <v>92.520540500828616</v>
      </c>
      <c r="H5736" s="38">
        <v>142259583</v>
      </c>
    </row>
    <row r="5737" spans="2:8">
      <c r="B5737">
        <v>1537600</v>
      </c>
      <c r="D5737">
        <v>5735</v>
      </c>
      <c r="E5737" s="72">
        <f t="shared" si="179"/>
        <v>142309244.51851851</v>
      </c>
      <c r="F5737" s="71">
        <f t="shared" si="178"/>
        <v>92.552838526611936</v>
      </c>
      <c r="H5737" s="38">
        <v>142309244</v>
      </c>
    </row>
    <row r="5738" spans="2:8">
      <c r="B5738">
        <v>1537600</v>
      </c>
      <c r="D5738">
        <v>5736</v>
      </c>
      <c r="E5738" s="72">
        <f t="shared" si="179"/>
        <v>142358914.62962961</v>
      </c>
      <c r="F5738" s="71">
        <f t="shared" si="178"/>
        <v>92.58514218888503</v>
      </c>
      <c r="H5738" s="38">
        <v>142358914</v>
      </c>
    </row>
    <row r="5739" spans="2:8">
      <c r="B5739">
        <v>1537600</v>
      </c>
      <c r="D5739">
        <v>5737</v>
      </c>
      <c r="E5739" s="72">
        <f t="shared" si="179"/>
        <v>142408593.4074074</v>
      </c>
      <c r="F5739" s="71">
        <f t="shared" si="178"/>
        <v>92.617451487647898</v>
      </c>
      <c r="H5739" s="38">
        <v>142408593</v>
      </c>
    </row>
    <row r="5740" spans="2:8">
      <c r="B5740">
        <v>1537600</v>
      </c>
      <c r="D5740">
        <v>5738</v>
      </c>
      <c r="E5740" s="72">
        <f t="shared" si="179"/>
        <v>142458280.85185185</v>
      </c>
      <c r="F5740" s="71">
        <f t="shared" si="178"/>
        <v>92.649766422900527</v>
      </c>
      <c r="H5740" s="38">
        <v>142458280</v>
      </c>
    </row>
    <row r="5741" spans="2:8">
      <c r="B5741">
        <v>1537600</v>
      </c>
      <c r="D5741">
        <v>5739</v>
      </c>
      <c r="E5741" s="72">
        <f t="shared" si="179"/>
        <v>142507976.96296296</v>
      </c>
      <c r="F5741" s="71">
        <f t="shared" si="178"/>
        <v>92.682086994642916</v>
      </c>
      <c r="H5741" s="38">
        <v>142507976</v>
      </c>
    </row>
    <row r="5742" spans="2:8">
      <c r="B5742">
        <v>1537600</v>
      </c>
      <c r="D5742">
        <v>5740</v>
      </c>
      <c r="E5742" s="72">
        <f t="shared" si="179"/>
        <v>142557681.74074072</v>
      </c>
      <c r="F5742" s="71">
        <f t="shared" si="178"/>
        <v>92.714413202875079</v>
      </c>
      <c r="G5742" s="67"/>
      <c r="H5742" s="38">
        <v>142557681</v>
      </c>
    </row>
    <row r="5743" spans="2:8">
      <c r="B5743">
        <v>1537600</v>
      </c>
      <c r="D5743">
        <v>5741</v>
      </c>
      <c r="E5743" s="72">
        <f t="shared" si="179"/>
        <v>142607395.18518516</v>
      </c>
      <c r="F5743" s="71">
        <f t="shared" si="178"/>
        <v>92.746745047597017</v>
      </c>
      <c r="H5743" s="38">
        <v>142607395</v>
      </c>
    </row>
    <row r="5744" spans="2:8">
      <c r="B5744">
        <v>1537600</v>
      </c>
      <c r="D5744">
        <v>5742</v>
      </c>
      <c r="E5744" s="72">
        <f t="shared" si="179"/>
        <v>142657117.2962963</v>
      </c>
      <c r="F5744" s="71">
        <f t="shared" si="178"/>
        <v>92.779082528808729</v>
      </c>
      <c r="H5744" s="38">
        <v>142657117</v>
      </c>
    </row>
    <row r="5745" spans="2:8">
      <c r="B5745">
        <v>1537600</v>
      </c>
      <c r="D5745">
        <v>5743</v>
      </c>
      <c r="E5745" s="72">
        <f t="shared" si="179"/>
        <v>142706848.07407409</v>
      </c>
      <c r="F5745" s="71">
        <f t="shared" si="178"/>
        <v>92.811425646510202</v>
      </c>
      <c r="H5745" s="38">
        <v>142706848</v>
      </c>
    </row>
    <row r="5746" spans="2:8">
      <c r="B5746">
        <v>1537600</v>
      </c>
      <c r="D5746">
        <v>5744</v>
      </c>
      <c r="E5746" s="72">
        <f t="shared" si="179"/>
        <v>142756587.51851851</v>
      </c>
      <c r="F5746" s="71">
        <f t="shared" si="178"/>
        <v>92.84377440070142</v>
      </c>
      <c r="H5746" s="38">
        <v>142756587</v>
      </c>
    </row>
    <row r="5747" spans="2:8">
      <c r="B5747">
        <v>1537600</v>
      </c>
      <c r="D5747">
        <v>5745</v>
      </c>
      <c r="E5747" s="72">
        <f t="shared" si="179"/>
        <v>142806335.62962961</v>
      </c>
      <c r="F5747" s="71">
        <f t="shared" si="178"/>
        <v>92.876128791382428</v>
      </c>
      <c r="H5747" s="38">
        <v>142806335</v>
      </c>
    </row>
    <row r="5748" spans="2:8">
      <c r="B5748">
        <v>1537600</v>
      </c>
      <c r="D5748">
        <v>5746</v>
      </c>
      <c r="E5748" s="72">
        <f t="shared" si="179"/>
        <v>142856092.4074074</v>
      </c>
      <c r="F5748" s="71">
        <f t="shared" si="178"/>
        <v>92.908488818553195</v>
      </c>
      <c r="H5748" s="38">
        <v>142856092</v>
      </c>
    </row>
    <row r="5749" spans="2:8">
      <c r="B5749">
        <v>1537600</v>
      </c>
      <c r="D5749">
        <v>5747</v>
      </c>
      <c r="E5749" s="72">
        <f t="shared" si="179"/>
        <v>142905857.85185185</v>
      </c>
      <c r="F5749" s="71">
        <f t="shared" si="178"/>
        <v>92.940854482213737</v>
      </c>
      <c r="H5749" s="38">
        <v>142905857</v>
      </c>
    </row>
    <row r="5750" spans="2:8">
      <c r="B5750">
        <v>1537600</v>
      </c>
      <c r="D5750">
        <v>5748</v>
      </c>
      <c r="E5750" s="72">
        <f t="shared" si="179"/>
        <v>142955631.96296296</v>
      </c>
      <c r="F5750" s="71">
        <f t="shared" si="178"/>
        <v>92.97322578236404</v>
      </c>
      <c r="H5750" s="38">
        <v>142955631</v>
      </c>
    </row>
    <row r="5751" spans="2:8">
      <c r="B5751">
        <v>1537600</v>
      </c>
      <c r="D5751">
        <v>5749</v>
      </c>
      <c r="E5751" s="72">
        <f t="shared" si="179"/>
        <v>143005414.74074072</v>
      </c>
      <c r="F5751" s="71">
        <f t="shared" si="178"/>
        <v>93.005602719004102</v>
      </c>
      <c r="H5751" s="38">
        <v>143005414</v>
      </c>
    </row>
    <row r="5752" spans="2:8">
      <c r="B5752">
        <v>1537600</v>
      </c>
      <c r="D5752">
        <v>5750</v>
      </c>
      <c r="E5752" s="72">
        <f t="shared" si="179"/>
        <v>143055206.18518516</v>
      </c>
      <c r="F5752" s="71">
        <f t="shared" si="178"/>
        <v>93.037985292133953</v>
      </c>
      <c r="H5752" s="38">
        <v>143055206</v>
      </c>
    </row>
    <row r="5753" spans="2:8">
      <c r="B5753">
        <v>1537600</v>
      </c>
      <c r="D5753">
        <v>5751</v>
      </c>
      <c r="E5753" s="72">
        <f t="shared" si="179"/>
        <v>143105006.2962963</v>
      </c>
      <c r="F5753" s="71">
        <f t="shared" si="178"/>
        <v>93.070373501753579</v>
      </c>
      <c r="H5753" s="38">
        <v>143105006</v>
      </c>
    </row>
    <row r="5754" spans="2:8">
      <c r="B5754">
        <v>1537600</v>
      </c>
      <c r="D5754">
        <v>5752</v>
      </c>
      <c r="E5754" s="72">
        <f t="shared" si="179"/>
        <v>143154815.07407409</v>
      </c>
      <c r="F5754" s="71">
        <f t="shared" si="178"/>
        <v>93.102767347862965</v>
      </c>
      <c r="H5754" s="38">
        <v>143154815</v>
      </c>
    </row>
    <row r="5755" spans="2:8">
      <c r="B5755">
        <v>1537600</v>
      </c>
      <c r="D5755">
        <v>5753</v>
      </c>
      <c r="E5755" s="72">
        <f t="shared" si="179"/>
        <v>143204632.51851851</v>
      </c>
      <c r="F5755" s="71">
        <f t="shared" si="178"/>
        <v>93.135166830462083</v>
      </c>
      <c r="H5755" s="38">
        <v>143204632</v>
      </c>
    </row>
    <row r="5756" spans="2:8">
      <c r="B5756">
        <v>1537600</v>
      </c>
      <c r="D5756">
        <v>5754</v>
      </c>
      <c r="E5756" s="72">
        <f t="shared" si="179"/>
        <v>143254458.62962961</v>
      </c>
      <c r="F5756" s="71">
        <f t="shared" si="178"/>
        <v>93.16757194955099</v>
      </c>
      <c r="H5756" s="38">
        <v>143254458</v>
      </c>
    </row>
    <row r="5757" spans="2:8">
      <c r="B5757">
        <v>1537600</v>
      </c>
      <c r="D5757">
        <v>5755</v>
      </c>
      <c r="E5757" s="72">
        <f t="shared" si="179"/>
        <v>143304293.4074074</v>
      </c>
      <c r="F5757" s="71">
        <f t="shared" si="178"/>
        <v>93.199982705129685</v>
      </c>
      <c r="H5757" s="38">
        <v>143304293</v>
      </c>
    </row>
    <row r="5758" spans="2:8">
      <c r="B5758">
        <v>1537600</v>
      </c>
      <c r="D5758">
        <v>5756</v>
      </c>
      <c r="E5758" s="72">
        <f t="shared" si="179"/>
        <v>143354136.85185185</v>
      </c>
      <c r="F5758" s="71">
        <f t="shared" si="178"/>
        <v>93.23239909719814</v>
      </c>
      <c r="H5758" s="38">
        <v>143354136</v>
      </c>
    </row>
    <row r="5759" spans="2:8">
      <c r="B5759">
        <v>1537600</v>
      </c>
      <c r="D5759">
        <v>5757</v>
      </c>
      <c r="E5759" s="72">
        <f t="shared" si="179"/>
        <v>143403988.96296296</v>
      </c>
      <c r="F5759" s="71">
        <f t="shared" si="178"/>
        <v>93.264821125756342</v>
      </c>
      <c r="H5759" s="38">
        <v>143403988</v>
      </c>
    </row>
    <row r="5760" spans="2:8">
      <c r="B5760">
        <v>1537600</v>
      </c>
      <c r="D5760">
        <v>5758</v>
      </c>
      <c r="E5760" s="72">
        <f t="shared" si="179"/>
        <v>143453849.74074072</v>
      </c>
      <c r="F5760" s="71">
        <f t="shared" si="178"/>
        <v>93.297248790804318</v>
      </c>
      <c r="H5760" s="38">
        <v>143453849</v>
      </c>
    </row>
    <row r="5761" spans="2:8">
      <c r="B5761">
        <v>1537600</v>
      </c>
      <c r="D5761">
        <v>5759</v>
      </c>
      <c r="E5761" s="72">
        <f t="shared" si="179"/>
        <v>143503719.18518516</v>
      </c>
      <c r="F5761" s="71">
        <f t="shared" si="178"/>
        <v>93.329682092342068</v>
      </c>
      <c r="H5761" s="38">
        <v>143503719</v>
      </c>
    </row>
    <row r="5762" spans="2:8">
      <c r="B5762">
        <v>1537600</v>
      </c>
      <c r="D5762">
        <v>5760</v>
      </c>
      <c r="E5762" s="72">
        <f t="shared" si="179"/>
        <v>143553597.2962963</v>
      </c>
      <c r="F5762" s="71">
        <f t="shared" si="178"/>
        <v>93.362121030369607</v>
      </c>
      <c r="H5762" s="38">
        <v>143553597</v>
      </c>
    </row>
    <row r="5763" spans="2:8">
      <c r="B5763">
        <v>1537600</v>
      </c>
      <c r="D5763">
        <v>5761</v>
      </c>
      <c r="E5763" s="72">
        <f t="shared" si="179"/>
        <v>143603484.07407409</v>
      </c>
      <c r="F5763" s="71">
        <f t="shared" ref="F5763:F5826" si="180">E5763/B5762</f>
        <v>93.394565604886893</v>
      </c>
      <c r="H5763" s="38">
        <v>143603484</v>
      </c>
    </row>
    <row r="5764" spans="2:8">
      <c r="B5764">
        <v>1537600</v>
      </c>
      <c r="D5764">
        <v>5762</v>
      </c>
      <c r="E5764" s="72">
        <f t="shared" ref="E5764:E5827" si="181">40+(D5763*D5763)+(E5763/1.3)</f>
        <v>143653379.51851851</v>
      </c>
      <c r="F5764" s="71">
        <f t="shared" si="180"/>
        <v>93.427015815893924</v>
      </c>
      <c r="H5764" s="38">
        <v>143653379</v>
      </c>
    </row>
    <row r="5765" spans="2:8">
      <c r="B5765">
        <v>1537600</v>
      </c>
      <c r="D5765">
        <v>5763</v>
      </c>
      <c r="E5765" s="72">
        <f t="shared" si="181"/>
        <v>143703283.62962961</v>
      </c>
      <c r="F5765" s="71">
        <f t="shared" si="180"/>
        <v>93.459471663390744</v>
      </c>
      <c r="H5765" s="38">
        <v>143703283</v>
      </c>
    </row>
    <row r="5766" spans="2:8">
      <c r="B5766">
        <v>1537600</v>
      </c>
      <c r="D5766">
        <v>5764</v>
      </c>
      <c r="E5766" s="72">
        <f t="shared" si="181"/>
        <v>143753196.4074074</v>
      </c>
      <c r="F5766" s="71">
        <f t="shared" si="180"/>
        <v>93.491933147377338</v>
      </c>
      <c r="H5766" s="38">
        <v>143753196</v>
      </c>
    </row>
    <row r="5767" spans="2:8">
      <c r="B5767">
        <v>1537600</v>
      </c>
      <c r="D5767">
        <v>5765</v>
      </c>
      <c r="E5767" s="72">
        <f t="shared" si="181"/>
        <v>143803117.85185185</v>
      </c>
      <c r="F5767" s="71">
        <f t="shared" si="180"/>
        <v>93.524400267853707</v>
      </c>
      <c r="H5767" s="38">
        <v>143803117</v>
      </c>
    </row>
    <row r="5768" spans="2:8">
      <c r="B5768">
        <v>1537600</v>
      </c>
      <c r="D5768">
        <v>5766</v>
      </c>
      <c r="E5768" s="72">
        <f t="shared" si="181"/>
        <v>143853047.96296296</v>
      </c>
      <c r="F5768" s="71">
        <f t="shared" si="180"/>
        <v>93.556873024819822</v>
      </c>
      <c r="H5768" s="38">
        <v>143853047</v>
      </c>
    </row>
    <row r="5769" spans="2:8">
      <c r="B5769">
        <v>1537600</v>
      </c>
      <c r="D5769">
        <v>5767</v>
      </c>
      <c r="E5769" s="72">
        <f t="shared" si="181"/>
        <v>143902986.74074072</v>
      </c>
      <c r="F5769" s="71">
        <f t="shared" si="180"/>
        <v>93.589351418275697</v>
      </c>
      <c r="H5769" s="38">
        <v>143902986</v>
      </c>
    </row>
    <row r="5770" spans="2:8">
      <c r="B5770">
        <v>1537600</v>
      </c>
      <c r="D5770">
        <v>5768</v>
      </c>
      <c r="E5770" s="72">
        <f t="shared" si="181"/>
        <v>143952934.18518516</v>
      </c>
      <c r="F5770" s="71">
        <f t="shared" si="180"/>
        <v>93.621835448221361</v>
      </c>
      <c r="H5770" s="38">
        <v>143952934</v>
      </c>
    </row>
    <row r="5771" spans="2:8">
      <c r="B5771">
        <v>1537600</v>
      </c>
      <c r="D5771">
        <v>5769</v>
      </c>
      <c r="E5771" s="72">
        <f t="shared" si="181"/>
        <v>144002890.2962963</v>
      </c>
      <c r="F5771" s="71">
        <f t="shared" si="180"/>
        <v>93.6543251146568</v>
      </c>
      <c r="H5771" s="38">
        <v>144002890</v>
      </c>
    </row>
    <row r="5772" spans="2:8">
      <c r="B5772">
        <v>1537600</v>
      </c>
      <c r="D5772">
        <v>5770</v>
      </c>
      <c r="E5772" s="72">
        <f t="shared" si="181"/>
        <v>144052855.07407409</v>
      </c>
      <c r="F5772" s="71">
        <f t="shared" si="180"/>
        <v>93.686820417581998</v>
      </c>
      <c r="H5772" s="38">
        <v>144052855</v>
      </c>
    </row>
    <row r="5773" spans="2:8">
      <c r="B5773">
        <v>1537600</v>
      </c>
      <c r="D5773">
        <v>5771</v>
      </c>
      <c r="E5773" s="72">
        <f t="shared" si="181"/>
        <v>144102828.51851851</v>
      </c>
      <c r="F5773" s="71">
        <f t="shared" si="180"/>
        <v>93.719321356996943</v>
      </c>
      <c r="H5773" s="38">
        <v>144102828</v>
      </c>
    </row>
    <row r="5774" spans="2:8">
      <c r="B5774">
        <v>1537600</v>
      </c>
      <c r="D5774">
        <v>5772</v>
      </c>
      <c r="E5774" s="72">
        <f t="shared" si="181"/>
        <v>144152810.62962961</v>
      </c>
      <c r="F5774" s="71">
        <f t="shared" si="180"/>
        <v>93.751827932901676</v>
      </c>
      <c r="H5774" s="38">
        <v>144152810</v>
      </c>
    </row>
    <row r="5775" spans="2:8">
      <c r="B5775">
        <v>1537600</v>
      </c>
      <c r="D5775">
        <v>5773</v>
      </c>
      <c r="E5775" s="72">
        <f t="shared" si="181"/>
        <v>144202801.4074074</v>
      </c>
      <c r="F5775" s="71">
        <f t="shared" si="180"/>
        <v>93.784340145296184</v>
      </c>
      <c r="H5775" s="38">
        <v>144202801</v>
      </c>
    </row>
    <row r="5776" spans="2:8">
      <c r="B5776">
        <v>1537600</v>
      </c>
      <c r="D5776">
        <v>5774</v>
      </c>
      <c r="E5776" s="72">
        <f t="shared" si="181"/>
        <v>144252800.85185185</v>
      </c>
      <c r="F5776" s="71">
        <f t="shared" si="180"/>
        <v>93.816857994180438</v>
      </c>
      <c r="H5776" s="38">
        <v>144252800</v>
      </c>
    </row>
    <row r="5777" spans="2:8">
      <c r="B5777">
        <v>1537600</v>
      </c>
      <c r="D5777">
        <v>5775</v>
      </c>
      <c r="E5777" s="72">
        <f t="shared" si="181"/>
        <v>144302808.96296296</v>
      </c>
      <c r="F5777" s="71">
        <f t="shared" si="180"/>
        <v>93.849381479554467</v>
      </c>
      <c r="H5777" s="38">
        <v>144302808</v>
      </c>
    </row>
    <row r="5778" spans="2:8">
      <c r="B5778">
        <v>1537600</v>
      </c>
      <c r="D5778">
        <v>5776</v>
      </c>
      <c r="E5778" s="72">
        <f t="shared" si="181"/>
        <v>144352825.74074072</v>
      </c>
      <c r="F5778" s="71">
        <f t="shared" si="180"/>
        <v>93.881910601418255</v>
      </c>
      <c r="H5778" s="38">
        <v>144352825</v>
      </c>
    </row>
    <row r="5779" spans="2:8">
      <c r="B5779">
        <v>1537600</v>
      </c>
      <c r="D5779">
        <v>5777</v>
      </c>
      <c r="E5779" s="72">
        <f t="shared" si="181"/>
        <v>144402851.18518516</v>
      </c>
      <c r="F5779" s="71">
        <f t="shared" si="180"/>
        <v>93.914445359771832</v>
      </c>
      <c r="H5779" s="38">
        <v>144402851</v>
      </c>
    </row>
    <row r="5780" spans="2:8">
      <c r="B5780">
        <v>1537600</v>
      </c>
      <c r="D5780">
        <v>5778</v>
      </c>
      <c r="E5780" s="72">
        <f t="shared" si="181"/>
        <v>144452885.2962963</v>
      </c>
      <c r="F5780" s="71">
        <f t="shared" si="180"/>
        <v>93.946985754615184</v>
      </c>
      <c r="H5780" s="38">
        <v>144452885</v>
      </c>
    </row>
    <row r="5781" spans="2:8">
      <c r="B5781">
        <v>1537600</v>
      </c>
      <c r="D5781">
        <v>5779</v>
      </c>
      <c r="E5781" s="72">
        <f t="shared" si="181"/>
        <v>144502928.07407409</v>
      </c>
      <c r="F5781" s="71">
        <f t="shared" si="180"/>
        <v>93.979531785948282</v>
      </c>
      <c r="H5781" s="38">
        <v>144502928</v>
      </c>
    </row>
    <row r="5782" spans="2:8">
      <c r="B5782">
        <v>1537600</v>
      </c>
      <c r="D5782">
        <v>5780</v>
      </c>
      <c r="E5782" s="72">
        <f t="shared" si="181"/>
        <v>144552979.51851851</v>
      </c>
      <c r="F5782" s="71">
        <f t="shared" si="180"/>
        <v>94.01208345377114</v>
      </c>
      <c r="G5782" s="67"/>
      <c r="H5782" s="38">
        <v>144552979</v>
      </c>
    </row>
    <row r="5783" spans="2:8">
      <c r="B5783">
        <v>1537600</v>
      </c>
      <c r="D5783">
        <v>5781</v>
      </c>
      <c r="E5783" s="72">
        <f t="shared" si="181"/>
        <v>144603039.62962961</v>
      </c>
      <c r="F5783" s="71">
        <f t="shared" si="180"/>
        <v>94.044640758083773</v>
      </c>
      <c r="H5783" s="38">
        <v>144603039</v>
      </c>
    </row>
    <row r="5784" spans="2:8">
      <c r="B5784">
        <v>1537600</v>
      </c>
      <c r="D5784">
        <v>5782</v>
      </c>
      <c r="E5784" s="72">
        <f t="shared" si="181"/>
        <v>144653108.4074074</v>
      </c>
      <c r="F5784" s="71">
        <f t="shared" si="180"/>
        <v>94.077203698886194</v>
      </c>
      <c r="H5784" s="38">
        <v>144653108</v>
      </c>
    </row>
    <row r="5785" spans="2:8">
      <c r="B5785">
        <v>1537600</v>
      </c>
      <c r="D5785">
        <v>5783</v>
      </c>
      <c r="E5785" s="72">
        <f t="shared" si="181"/>
        <v>144703185.85185185</v>
      </c>
      <c r="F5785" s="71">
        <f t="shared" si="180"/>
        <v>94.109772276178361</v>
      </c>
      <c r="H5785" s="38">
        <v>144703185</v>
      </c>
    </row>
    <row r="5786" spans="2:8">
      <c r="B5786">
        <v>1537600</v>
      </c>
      <c r="D5786">
        <v>5784</v>
      </c>
      <c r="E5786" s="72">
        <f t="shared" si="181"/>
        <v>144753271.96296296</v>
      </c>
      <c r="F5786" s="71">
        <f t="shared" si="180"/>
        <v>94.142346489960303</v>
      </c>
      <c r="H5786" s="38">
        <v>144753271</v>
      </c>
    </row>
    <row r="5787" spans="2:8">
      <c r="B5787">
        <v>1537600</v>
      </c>
      <c r="D5787">
        <v>5785</v>
      </c>
      <c r="E5787" s="72">
        <f t="shared" si="181"/>
        <v>144803366.74074072</v>
      </c>
      <c r="F5787" s="71">
        <f t="shared" si="180"/>
        <v>94.174926340231991</v>
      </c>
      <c r="H5787" s="38">
        <v>144803366</v>
      </c>
    </row>
    <row r="5788" spans="2:8">
      <c r="B5788">
        <v>1537600</v>
      </c>
      <c r="D5788">
        <v>5786</v>
      </c>
      <c r="E5788" s="72">
        <f t="shared" si="181"/>
        <v>144853470.18518516</v>
      </c>
      <c r="F5788" s="71">
        <f t="shared" si="180"/>
        <v>94.207511826993468</v>
      </c>
      <c r="H5788" s="38">
        <v>144853470</v>
      </c>
    </row>
    <row r="5789" spans="2:8">
      <c r="B5789">
        <v>1537600</v>
      </c>
      <c r="D5789">
        <v>5787</v>
      </c>
      <c r="E5789" s="72">
        <f t="shared" si="181"/>
        <v>144903582.2962963</v>
      </c>
      <c r="F5789" s="71">
        <f t="shared" si="180"/>
        <v>94.240102950244733</v>
      </c>
      <c r="H5789" s="38">
        <v>144903582</v>
      </c>
    </row>
    <row r="5790" spans="2:8">
      <c r="B5790">
        <v>1537600</v>
      </c>
      <c r="D5790">
        <v>5788</v>
      </c>
      <c r="E5790" s="72">
        <f t="shared" si="181"/>
        <v>144953703.07407409</v>
      </c>
      <c r="F5790" s="71">
        <f t="shared" si="180"/>
        <v>94.272699709985744</v>
      </c>
      <c r="H5790" s="38">
        <v>144953703</v>
      </c>
    </row>
    <row r="5791" spans="2:8">
      <c r="B5791">
        <v>1537600</v>
      </c>
      <c r="D5791">
        <v>5789</v>
      </c>
      <c r="E5791" s="72">
        <f t="shared" si="181"/>
        <v>145003832.51851851</v>
      </c>
      <c r="F5791" s="71">
        <f t="shared" si="180"/>
        <v>94.305302106216516</v>
      </c>
      <c r="H5791" s="38">
        <v>145003832</v>
      </c>
    </row>
    <row r="5792" spans="2:8">
      <c r="B5792">
        <v>1537600</v>
      </c>
      <c r="D5792">
        <v>5790</v>
      </c>
      <c r="E5792" s="72">
        <f t="shared" si="181"/>
        <v>145053970.62962961</v>
      </c>
      <c r="F5792" s="71">
        <f t="shared" si="180"/>
        <v>94.337910138937048</v>
      </c>
      <c r="H5792" s="38">
        <v>145053970</v>
      </c>
    </row>
    <row r="5793" spans="2:8">
      <c r="B5793">
        <v>1537600</v>
      </c>
      <c r="D5793">
        <v>5791</v>
      </c>
      <c r="E5793" s="72">
        <f t="shared" si="181"/>
        <v>145104117.4074074</v>
      </c>
      <c r="F5793" s="71">
        <f t="shared" si="180"/>
        <v>94.370523808147368</v>
      </c>
      <c r="H5793" s="38">
        <v>145104117</v>
      </c>
    </row>
    <row r="5794" spans="2:8">
      <c r="B5794">
        <v>1537600</v>
      </c>
      <c r="D5794">
        <v>5792</v>
      </c>
      <c r="E5794" s="72">
        <f t="shared" si="181"/>
        <v>145154272.85185185</v>
      </c>
      <c r="F5794" s="71">
        <f t="shared" si="180"/>
        <v>94.403143113847463</v>
      </c>
      <c r="H5794" s="38">
        <v>145154272</v>
      </c>
    </row>
    <row r="5795" spans="2:8">
      <c r="B5795">
        <v>1537600</v>
      </c>
      <c r="D5795">
        <v>5793</v>
      </c>
      <c r="E5795" s="72">
        <f t="shared" si="181"/>
        <v>145204436.96296296</v>
      </c>
      <c r="F5795" s="71">
        <f t="shared" si="180"/>
        <v>94.435768056037304</v>
      </c>
      <c r="H5795" s="38">
        <v>145204436</v>
      </c>
    </row>
    <row r="5796" spans="2:8">
      <c r="B5796">
        <v>1537600</v>
      </c>
      <c r="D5796">
        <v>5794</v>
      </c>
      <c r="E5796" s="72">
        <f t="shared" si="181"/>
        <v>145254609.74074072</v>
      </c>
      <c r="F5796" s="71">
        <f t="shared" si="180"/>
        <v>94.468398634716905</v>
      </c>
      <c r="H5796" s="38">
        <v>145254609</v>
      </c>
    </row>
    <row r="5797" spans="2:8">
      <c r="B5797">
        <v>1537600</v>
      </c>
      <c r="D5797">
        <v>5795</v>
      </c>
      <c r="E5797" s="72">
        <f t="shared" si="181"/>
        <v>145304791.18518516</v>
      </c>
      <c r="F5797" s="71">
        <f t="shared" si="180"/>
        <v>94.501034849886295</v>
      </c>
      <c r="H5797" s="38">
        <v>145304791</v>
      </c>
    </row>
    <row r="5798" spans="2:8">
      <c r="B5798">
        <v>1537600</v>
      </c>
      <c r="D5798">
        <v>5796</v>
      </c>
      <c r="E5798" s="72">
        <f t="shared" si="181"/>
        <v>145354981.2962963</v>
      </c>
      <c r="F5798" s="71">
        <f t="shared" si="180"/>
        <v>94.53367670154546</v>
      </c>
      <c r="H5798" s="38">
        <v>145354981</v>
      </c>
    </row>
    <row r="5799" spans="2:8">
      <c r="B5799">
        <v>1537600</v>
      </c>
      <c r="D5799">
        <v>5797</v>
      </c>
      <c r="E5799" s="72">
        <f t="shared" si="181"/>
        <v>145405180.07407409</v>
      </c>
      <c r="F5799" s="71">
        <f t="shared" si="180"/>
        <v>94.566324189694384</v>
      </c>
      <c r="H5799" s="38">
        <v>145405180</v>
      </c>
    </row>
    <row r="5800" spans="2:8">
      <c r="B5800">
        <v>1537600</v>
      </c>
      <c r="D5800">
        <v>5798</v>
      </c>
      <c r="E5800" s="72">
        <f t="shared" si="181"/>
        <v>145455387.51851851</v>
      </c>
      <c r="F5800" s="71">
        <f t="shared" si="180"/>
        <v>94.598977314333055</v>
      </c>
      <c r="H5800" s="38">
        <v>145455387</v>
      </c>
    </row>
    <row r="5801" spans="2:8">
      <c r="B5801">
        <v>1537600</v>
      </c>
      <c r="D5801">
        <v>5799</v>
      </c>
      <c r="E5801" s="72">
        <f t="shared" si="181"/>
        <v>145505603.62962961</v>
      </c>
      <c r="F5801" s="71">
        <f t="shared" si="180"/>
        <v>94.6316360754615</v>
      </c>
      <c r="H5801" s="38">
        <v>145505603</v>
      </c>
    </row>
    <row r="5802" spans="2:8">
      <c r="B5802">
        <v>1537600</v>
      </c>
      <c r="D5802">
        <v>5800</v>
      </c>
      <c r="E5802" s="72">
        <f t="shared" si="181"/>
        <v>145555828.4074074</v>
      </c>
      <c r="F5802" s="71">
        <f t="shared" si="180"/>
        <v>94.664300473079734</v>
      </c>
      <c r="H5802" s="38">
        <v>145555828</v>
      </c>
    </row>
    <row r="5803" spans="2:8">
      <c r="B5803">
        <v>1537600</v>
      </c>
      <c r="D5803">
        <v>5801</v>
      </c>
      <c r="E5803" s="72">
        <f t="shared" si="181"/>
        <v>145606061.85185185</v>
      </c>
      <c r="F5803" s="71">
        <f t="shared" si="180"/>
        <v>94.696970507187729</v>
      </c>
      <c r="H5803" s="38">
        <v>145606061</v>
      </c>
    </row>
    <row r="5804" spans="2:8">
      <c r="B5804">
        <v>1537600</v>
      </c>
      <c r="D5804">
        <v>5802</v>
      </c>
      <c r="E5804" s="72">
        <f t="shared" si="181"/>
        <v>145656303.96296296</v>
      </c>
      <c r="F5804" s="71">
        <f t="shared" si="180"/>
        <v>94.729646177785483</v>
      </c>
      <c r="H5804" s="38">
        <v>145656303</v>
      </c>
    </row>
    <row r="5805" spans="2:8">
      <c r="B5805">
        <v>1537600</v>
      </c>
      <c r="D5805">
        <v>5803</v>
      </c>
      <c r="E5805" s="72">
        <f t="shared" si="181"/>
        <v>145706554.74074072</v>
      </c>
      <c r="F5805" s="71">
        <f t="shared" si="180"/>
        <v>94.762327484872998</v>
      </c>
      <c r="H5805" s="38">
        <v>145706554</v>
      </c>
    </row>
    <row r="5806" spans="2:8">
      <c r="B5806">
        <v>1537600</v>
      </c>
      <c r="D5806">
        <v>5804</v>
      </c>
      <c r="E5806" s="72">
        <f t="shared" si="181"/>
        <v>145756814.18518516</v>
      </c>
      <c r="F5806" s="71">
        <f t="shared" si="180"/>
        <v>94.795014428450287</v>
      </c>
      <c r="H5806" s="38">
        <v>145756814</v>
      </c>
    </row>
    <row r="5807" spans="2:8">
      <c r="B5807">
        <v>1537600</v>
      </c>
      <c r="D5807">
        <v>5805</v>
      </c>
      <c r="E5807" s="72">
        <f t="shared" si="181"/>
        <v>145807082.2962963</v>
      </c>
      <c r="F5807" s="71">
        <f t="shared" si="180"/>
        <v>94.827707008517365</v>
      </c>
      <c r="H5807" s="38">
        <v>145807082</v>
      </c>
    </row>
    <row r="5808" spans="2:8">
      <c r="B5808">
        <v>1537600</v>
      </c>
      <c r="D5808">
        <v>5806</v>
      </c>
      <c r="E5808" s="72">
        <f t="shared" si="181"/>
        <v>145857359.07407409</v>
      </c>
      <c r="F5808" s="71">
        <f t="shared" si="180"/>
        <v>94.860405225074203</v>
      </c>
      <c r="H5808" s="38">
        <v>145857359</v>
      </c>
    </row>
    <row r="5809" spans="2:8">
      <c r="B5809">
        <v>1537600</v>
      </c>
      <c r="D5809">
        <v>5807</v>
      </c>
      <c r="E5809" s="72">
        <f t="shared" si="181"/>
        <v>145907644.51851851</v>
      </c>
      <c r="F5809" s="71">
        <f t="shared" si="180"/>
        <v>94.893109078120773</v>
      </c>
      <c r="H5809" s="38">
        <v>145907644</v>
      </c>
    </row>
    <row r="5810" spans="2:8">
      <c r="B5810">
        <v>1537600</v>
      </c>
      <c r="D5810">
        <v>5808</v>
      </c>
      <c r="E5810" s="72">
        <f t="shared" si="181"/>
        <v>145957938.62962961</v>
      </c>
      <c r="F5810" s="71">
        <f t="shared" si="180"/>
        <v>94.925818567657132</v>
      </c>
      <c r="H5810" s="38">
        <v>145957938</v>
      </c>
    </row>
    <row r="5811" spans="2:8">
      <c r="B5811">
        <v>1537600</v>
      </c>
      <c r="D5811">
        <v>5809</v>
      </c>
      <c r="E5811" s="72">
        <f t="shared" si="181"/>
        <v>146008241.4074074</v>
      </c>
      <c r="F5811" s="71">
        <f t="shared" si="180"/>
        <v>94.958533693683279</v>
      </c>
      <c r="H5811" s="38">
        <v>146008241</v>
      </c>
    </row>
    <row r="5812" spans="2:8">
      <c r="B5812">
        <v>1537600</v>
      </c>
      <c r="D5812">
        <v>5810</v>
      </c>
      <c r="E5812" s="72">
        <f t="shared" si="181"/>
        <v>146058552.85185185</v>
      </c>
      <c r="F5812" s="71">
        <f t="shared" si="180"/>
        <v>94.991254456199172</v>
      </c>
      <c r="H5812" s="38">
        <v>146058552</v>
      </c>
    </row>
    <row r="5813" spans="2:8">
      <c r="B5813">
        <v>1537600</v>
      </c>
      <c r="D5813">
        <v>5811</v>
      </c>
      <c r="E5813" s="72">
        <f t="shared" si="181"/>
        <v>146108872.96296296</v>
      </c>
      <c r="F5813" s="71">
        <f t="shared" si="180"/>
        <v>95.02398085520484</v>
      </c>
      <c r="H5813" s="38">
        <v>146108872</v>
      </c>
    </row>
    <row r="5814" spans="2:8">
      <c r="B5814">
        <v>1537600</v>
      </c>
      <c r="D5814">
        <v>5812</v>
      </c>
      <c r="E5814" s="72">
        <f t="shared" si="181"/>
        <v>146159201.74074072</v>
      </c>
      <c r="F5814" s="71">
        <f t="shared" si="180"/>
        <v>95.056712890700254</v>
      </c>
      <c r="H5814" s="38">
        <v>146159201</v>
      </c>
    </row>
    <row r="5815" spans="2:8">
      <c r="B5815">
        <v>1537600</v>
      </c>
      <c r="D5815">
        <v>5813</v>
      </c>
      <c r="E5815" s="72">
        <f t="shared" si="181"/>
        <v>146209539.18518516</v>
      </c>
      <c r="F5815" s="71">
        <f t="shared" si="180"/>
        <v>95.089450562685457</v>
      </c>
      <c r="H5815" s="38">
        <v>146209539</v>
      </c>
    </row>
    <row r="5816" spans="2:8">
      <c r="B5816">
        <v>1537600</v>
      </c>
      <c r="D5816">
        <v>5814</v>
      </c>
      <c r="E5816" s="72">
        <f t="shared" si="181"/>
        <v>146259885.2962963</v>
      </c>
      <c r="F5816" s="71">
        <f t="shared" si="180"/>
        <v>95.122193871160448</v>
      </c>
      <c r="H5816" s="38">
        <v>146259885</v>
      </c>
    </row>
    <row r="5817" spans="2:8">
      <c r="B5817">
        <v>1537600</v>
      </c>
      <c r="D5817">
        <v>5815</v>
      </c>
      <c r="E5817" s="72">
        <f t="shared" si="181"/>
        <v>146310240.07407409</v>
      </c>
      <c r="F5817" s="71">
        <f t="shared" si="180"/>
        <v>95.154942816125185</v>
      </c>
      <c r="H5817" s="38">
        <v>146310240</v>
      </c>
    </row>
    <row r="5818" spans="2:8">
      <c r="B5818">
        <v>1537600</v>
      </c>
      <c r="D5818">
        <v>5816</v>
      </c>
      <c r="E5818" s="72">
        <f t="shared" si="181"/>
        <v>146360603.51851851</v>
      </c>
      <c r="F5818" s="71">
        <f t="shared" si="180"/>
        <v>95.187697397579669</v>
      </c>
      <c r="H5818" s="38">
        <v>146360603</v>
      </c>
    </row>
    <row r="5819" spans="2:8">
      <c r="B5819">
        <v>1537600</v>
      </c>
      <c r="D5819">
        <v>5817</v>
      </c>
      <c r="E5819" s="72">
        <f t="shared" si="181"/>
        <v>146410975.62962961</v>
      </c>
      <c r="F5819" s="71">
        <f t="shared" si="180"/>
        <v>95.220457615523941</v>
      </c>
      <c r="H5819" s="38">
        <v>146410975</v>
      </c>
    </row>
    <row r="5820" spans="2:8">
      <c r="B5820">
        <v>1537600</v>
      </c>
      <c r="D5820">
        <v>5818</v>
      </c>
      <c r="E5820" s="72">
        <f t="shared" si="181"/>
        <v>146461356.4074074</v>
      </c>
      <c r="F5820" s="71">
        <f t="shared" si="180"/>
        <v>95.253223469957987</v>
      </c>
      <c r="H5820" s="38">
        <v>146461356</v>
      </c>
    </row>
    <row r="5821" spans="2:8">
      <c r="B5821">
        <v>1537600</v>
      </c>
      <c r="D5821">
        <v>5819</v>
      </c>
      <c r="E5821" s="72">
        <f t="shared" si="181"/>
        <v>146511745.85185185</v>
      </c>
      <c r="F5821" s="71">
        <f t="shared" si="180"/>
        <v>95.285994960881794</v>
      </c>
      <c r="H5821" s="38">
        <v>146511745</v>
      </c>
    </row>
    <row r="5822" spans="2:8">
      <c r="B5822">
        <v>1537600</v>
      </c>
      <c r="D5822">
        <v>5820</v>
      </c>
      <c r="E5822" s="72">
        <f t="shared" si="181"/>
        <v>146562143.96296296</v>
      </c>
      <c r="F5822" s="71">
        <f t="shared" si="180"/>
        <v>95.318772088295361</v>
      </c>
      <c r="G5822" s="67"/>
      <c r="H5822" s="38">
        <v>146562143</v>
      </c>
    </row>
    <row r="5823" spans="2:8">
      <c r="B5823">
        <v>1537600</v>
      </c>
      <c r="D5823">
        <v>5821</v>
      </c>
      <c r="E5823" s="72">
        <f t="shared" si="181"/>
        <v>146612550.74074072</v>
      </c>
      <c r="F5823" s="71">
        <f t="shared" si="180"/>
        <v>95.351554852198703</v>
      </c>
      <c r="H5823" s="38">
        <v>146612550</v>
      </c>
    </row>
    <row r="5824" spans="2:8">
      <c r="B5824">
        <v>1537600</v>
      </c>
      <c r="D5824">
        <v>5822</v>
      </c>
      <c r="E5824" s="72">
        <f t="shared" si="181"/>
        <v>146662966.18518516</v>
      </c>
      <c r="F5824" s="71">
        <f t="shared" si="180"/>
        <v>95.384343252591805</v>
      </c>
      <c r="H5824" s="38">
        <v>146662966</v>
      </c>
    </row>
    <row r="5825" spans="2:8">
      <c r="B5825">
        <v>1537600</v>
      </c>
      <c r="D5825">
        <v>5823</v>
      </c>
      <c r="E5825" s="72">
        <f t="shared" si="181"/>
        <v>146713390.2962963</v>
      </c>
      <c r="F5825" s="71">
        <f t="shared" si="180"/>
        <v>95.417137289474695</v>
      </c>
      <c r="H5825" s="38">
        <v>146713390</v>
      </c>
    </row>
    <row r="5826" spans="2:8">
      <c r="B5826">
        <v>1537600</v>
      </c>
      <c r="D5826">
        <v>5824</v>
      </c>
      <c r="E5826" s="72">
        <f t="shared" si="181"/>
        <v>146763823.07407409</v>
      </c>
      <c r="F5826" s="71">
        <f t="shared" si="180"/>
        <v>95.449936962847346</v>
      </c>
      <c r="H5826" s="38">
        <v>146763823</v>
      </c>
    </row>
    <row r="5827" spans="2:8">
      <c r="B5827">
        <v>1537600</v>
      </c>
      <c r="D5827">
        <v>5825</v>
      </c>
      <c r="E5827" s="72">
        <f t="shared" si="181"/>
        <v>146814264.51851851</v>
      </c>
      <c r="F5827" s="71">
        <f t="shared" ref="F5827:F5890" si="182">E5827/B5826</f>
        <v>95.482742272709743</v>
      </c>
      <c r="H5827" s="38">
        <v>146814264</v>
      </c>
    </row>
    <row r="5828" spans="2:8">
      <c r="B5828">
        <v>1537600</v>
      </c>
      <c r="D5828">
        <v>5826</v>
      </c>
      <c r="E5828" s="72">
        <f t="shared" ref="E5828:E5891" si="183">40+(D5827*D5827)+(E5827/1.3)</f>
        <v>146864714.62962961</v>
      </c>
      <c r="F5828" s="71">
        <f t="shared" si="182"/>
        <v>95.515553219061928</v>
      </c>
      <c r="H5828" s="38">
        <v>146864714</v>
      </c>
    </row>
    <row r="5829" spans="2:8">
      <c r="B5829">
        <v>1537600</v>
      </c>
      <c r="D5829">
        <v>5827</v>
      </c>
      <c r="E5829" s="72">
        <f t="shared" si="183"/>
        <v>146915173.4074074</v>
      </c>
      <c r="F5829" s="71">
        <f t="shared" si="182"/>
        <v>95.548369801903874</v>
      </c>
      <c r="H5829" s="38">
        <v>146915173</v>
      </c>
    </row>
    <row r="5830" spans="2:8">
      <c r="B5830">
        <v>1537600</v>
      </c>
      <c r="D5830">
        <v>5828</v>
      </c>
      <c r="E5830" s="72">
        <f t="shared" si="183"/>
        <v>146965640.85185185</v>
      </c>
      <c r="F5830" s="71">
        <f t="shared" si="182"/>
        <v>95.581192021235594</v>
      </c>
      <c r="H5830" s="38">
        <v>146965640</v>
      </c>
    </row>
    <row r="5831" spans="2:8">
      <c r="B5831">
        <v>1537600</v>
      </c>
      <c r="D5831">
        <v>5829</v>
      </c>
      <c r="E5831" s="72">
        <f t="shared" si="183"/>
        <v>147016116.96296296</v>
      </c>
      <c r="F5831" s="71">
        <f t="shared" si="182"/>
        <v>95.614019877057075</v>
      </c>
      <c r="H5831" s="38">
        <v>147016116</v>
      </c>
    </row>
    <row r="5832" spans="2:8">
      <c r="B5832">
        <v>1537600</v>
      </c>
      <c r="D5832">
        <v>5830</v>
      </c>
      <c r="E5832" s="72">
        <f t="shared" si="183"/>
        <v>147066601.74074072</v>
      </c>
      <c r="F5832" s="71">
        <f t="shared" si="182"/>
        <v>95.646853369368316</v>
      </c>
      <c r="H5832" s="38">
        <v>147066601</v>
      </c>
    </row>
    <row r="5833" spans="2:8">
      <c r="B5833">
        <v>1537600</v>
      </c>
      <c r="D5833">
        <v>5831</v>
      </c>
      <c r="E5833" s="72">
        <f t="shared" si="183"/>
        <v>147117095.18518516</v>
      </c>
      <c r="F5833" s="71">
        <f t="shared" si="182"/>
        <v>95.679692498169331</v>
      </c>
      <c r="H5833" s="38">
        <v>147117095</v>
      </c>
    </row>
    <row r="5834" spans="2:8">
      <c r="B5834">
        <v>1537600</v>
      </c>
      <c r="D5834">
        <v>5832</v>
      </c>
      <c r="E5834" s="72">
        <f t="shared" si="183"/>
        <v>147167597.2962963</v>
      </c>
      <c r="F5834" s="71">
        <f t="shared" si="182"/>
        <v>95.712537263460135</v>
      </c>
      <c r="H5834" s="38">
        <v>147167597</v>
      </c>
    </row>
    <row r="5835" spans="2:8">
      <c r="B5835">
        <v>1537600</v>
      </c>
      <c r="D5835">
        <v>5833</v>
      </c>
      <c r="E5835" s="72">
        <f t="shared" si="183"/>
        <v>147218108.07407409</v>
      </c>
      <c r="F5835" s="71">
        <f t="shared" si="182"/>
        <v>95.745387665240699</v>
      </c>
      <c r="H5835" s="38">
        <v>147218108</v>
      </c>
    </row>
    <row r="5836" spans="2:8">
      <c r="B5836">
        <v>1537600</v>
      </c>
      <c r="D5836">
        <v>5834</v>
      </c>
      <c r="E5836" s="72">
        <f t="shared" si="183"/>
        <v>147268627.51851851</v>
      </c>
      <c r="F5836" s="71">
        <f t="shared" si="182"/>
        <v>95.778243703510995</v>
      </c>
      <c r="H5836" s="38">
        <v>147268627</v>
      </c>
    </row>
    <row r="5837" spans="2:8">
      <c r="B5837">
        <v>1537600</v>
      </c>
      <c r="D5837">
        <v>5835</v>
      </c>
      <c r="E5837" s="72">
        <f t="shared" si="183"/>
        <v>147319155.62962961</v>
      </c>
      <c r="F5837" s="71">
        <f t="shared" si="182"/>
        <v>95.81110537827108</v>
      </c>
      <c r="H5837" s="38">
        <v>147319155</v>
      </c>
    </row>
    <row r="5838" spans="2:8">
      <c r="B5838">
        <v>1537600</v>
      </c>
      <c r="D5838">
        <v>5836</v>
      </c>
      <c r="E5838" s="72">
        <f t="shared" si="183"/>
        <v>147369692.4074074</v>
      </c>
      <c r="F5838" s="71">
        <f t="shared" si="182"/>
        <v>95.843972689520939</v>
      </c>
      <c r="H5838" s="38">
        <v>147369692</v>
      </c>
    </row>
    <row r="5839" spans="2:8">
      <c r="B5839">
        <v>1537600</v>
      </c>
      <c r="D5839">
        <v>5837</v>
      </c>
      <c r="E5839" s="72">
        <f t="shared" si="183"/>
        <v>147420237.85185185</v>
      </c>
      <c r="F5839" s="71">
        <f t="shared" si="182"/>
        <v>95.876845637260573</v>
      </c>
      <c r="H5839" s="38">
        <v>147420237</v>
      </c>
    </row>
    <row r="5840" spans="2:8">
      <c r="B5840">
        <v>1537600</v>
      </c>
      <c r="D5840">
        <v>5838</v>
      </c>
      <c r="E5840" s="72">
        <f t="shared" si="183"/>
        <v>147470791.96296296</v>
      </c>
      <c r="F5840" s="71">
        <f t="shared" si="182"/>
        <v>95.909724221489952</v>
      </c>
      <c r="H5840" s="38">
        <v>147470791</v>
      </c>
    </row>
    <row r="5841" spans="2:8">
      <c r="B5841">
        <v>1537600</v>
      </c>
      <c r="D5841">
        <v>5839</v>
      </c>
      <c r="E5841" s="72">
        <f t="shared" si="183"/>
        <v>147521354.74074072</v>
      </c>
      <c r="F5841" s="71">
        <f t="shared" si="182"/>
        <v>95.942608442209107</v>
      </c>
      <c r="H5841" s="38">
        <v>147521354</v>
      </c>
    </row>
    <row r="5842" spans="2:8">
      <c r="B5842">
        <v>1537600</v>
      </c>
      <c r="D5842">
        <v>5840</v>
      </c>
      <c r="E5842" s="72">
        <f t="shared" si="183"/>
        <v>147571926.18518516</v>
      </c>
      <c r="F5842" s="71">
        <f t="shared" si="182"/>
        <v>95.975498299418035</v>
      </c>
      <c r="H5842" s="38">
        <v>147571926</v>
      </c>
    </row>
    <row r="5843" spans="2:8">
      <c r="B5843">
        <v>1537600</v>
      </c>
      <c r="D5843">
        <v>5841</v>
      </c>
      <c r="E5843" s="72">
        <f t="shared" si="183"/>
        <v>147622506.2962963</v>
      </c>
      <c r="F5843" s="71">
        <f t="shared" si="182"/>
        <v>96.008393793116738</v>
      </c>
      <c r="H5843" s="38">
        <v>147622506</v>
      </c>
    </row>
    <row r="5844" spans="2:8">
      <c r="B5844">
        <v>1537600</v>
      </c>
      <c r="D5844">
        <v>5842</v>
      </c>
      <c r="E5844" s="72">
        <f t="shared" si="183"/>
        <v>147673095.07407409</v>
      </c>
      <c r="F5844" s="71">
        <f t="shared" si="182"/>
        <v>96.041294923305216</v>
      </c>
      <c r="H5844" s="38">
        <v>147673095</v>
      </c>
    </row>
    <row r="5845" spans="2:8">
      <c r="B5845">
        <v>1537600</v>
      </c>
      <c r="D5845">
        <v>5843</v>
      </c>
      <c r="E5845" s="72">
        <f t="shared" si="183"/>
        <v>147723692.51851851</v>
      </c>
      <c r="F5845" s="71">
        <f t="shared" si="182"/>
        <v>96.074201689983425</v>
      </c>
      <c r="H5845" s="38">
        <v>147723692</v>
      </c>
    </row>
    <row r="5846" spans="2:8">
      <c r="B5846">
        <v>1537600</v>
      </c>
      <c r="D5846">
        <v>5844</v>
      </c>
      <c r="E5846" s="72">
        <f t="shared" si="183"/>
        <v>147774298.62962961</v>
      </c>
      <c r="F5846" s="71">
        <f t="shared" si="182"/>
        <v>96.107114093151409</v>
      </c>
      <c r="H5846" s="38">
        <v>147774298</v>
      </c>
    </row>
    <row r="5847" spans="2:8">
      <c r="B5847">
        <v>1537600</v>
      </c>
      <c r="D5847">
        <v>5845</v>
      </c>
      <c r="E5847" s="72">
        <f t="shared" si="183"/>
        <v>147824913.4074074</v>
      </c>
      <c r="F5847" s="71">
        <f t="shared" si="182"/>
        <v>96.140032132809182</v>
      </c>
      <c r="H5847" s="38">
        <v>147824913</v>
      </c>
    </row>
    <row r="5848" spans="2:8">
      <c r="B5848">
        <v>1537600</v>
      </c>
      <c r="D5848">
        <v>5846</v>
      </c>
      <c r="E5848" s="72">
        <f t="shared" si="183"/>
        <v>147875536.85185185</v>
      </c>
      <c r="F5848" s="71">
        <f t="shared" si="182"/>
        <v>96.172955808956715</v>
      </c>
      <c r="H5848" s="38">
        <v>147875536</v>
      </c>
    </row>
    <row r="5849" spans="2:8">
      <c r="B5849">
        <v>1537600</v>
      </c>
      <c r="D5849">
        <v>5847</v>
      </c>
      <c r="E5849" s="72">
        <f t="shared" si="183"/>
        <v>147926168.96296296</v>
      </c>
      <c r="F5849" s="71">
        <f t="shared" si="182"/>
        <v>96.205885121594008</v>
      </c>
      <c r="H5849" s="38">
        <v>147926168</v>
      </c>
    </row>
    <row r="5850" spans="2:8">
      <c r="B5850">
        <v>1537600</v>
      </c>
      <c r="D5850">
        <v>5848</v>
      </c>
      <c r="E5850" s="72">
        <f t="shared" si="183"/>
        <v>147976809.74074072</v>
      </c>
      <c r="F5850" s="71">
        <f t="shared" si="182"/>
        <v>96.238820070721076</v>
      </c>
      <c r="H5850" s="38">
        <v>147976809</v>
      </c>
    </row>
    <row r="5851" spans="2:8">
      <c r="B5851">
        <v>1537600</v>
      </c>
      <c r="D5851">
        <v>5849</v>
      </c>
      <c r="E5851" s="72">
        <f t="shared" si="183"/>
        <v>148027459.18518516</v>
      </c>
      <c r="F5851" s="71">
        <f t="shared" si="182"/>
        <v>96.271760656337904</v>
      </c>
      <c r="H5851" s="38">
        <v>148027459</v>
      </c>
    </row>
    <row r="5852" spans="2:8">
      <c r="B5852">
        <v>1537600</v>
      </c>
      <c r="D5852">
        <v>5850</v>
      </c>
      <c r="E5852" s="72">
        <f t="shared" si="183"/>
        <v>148078117.2962963</v>
      </c>
      <c r="F5852" s="71">
        <f t="shared" si="182"/>
        <v>96.30470687844452</v>
      </c>
      <c r="H5852" s="38">
        <v>148078117</v>
      </c>
    </row>
    <row r="5853" spans="2:8">
      <c r="B5853">
        <v>1537600</v>
      </c>
      <c r="D5853">
        <v>5851</v>
      </c>
      <c r="E5853" s="72">
        <f t="shared" si="183"/>
        <v>148128784.07407409</v>
      </c>
      <c r="F5853" s="71">
        <f t="shared" si="182"/>
        <v>96.337658737040897</v>
      </c>
      <c r="H5853" s="38">
        <v>148128784</v>
      </c>
    </row>
    <row r="5854" spans="2:8">
      <c r="B5854">
        <v>1537600</v>
      </c>
      <c r="D5854">
        <v>5852</v>
      </c>
      <c r="E5854" s="72">
        <f t="shared" si="183"/>
        <v>148179459.51851851</v>
      </c>
      <c r="F5854" s="71">
        <f t="shared" si="182"/>
        <v>96.37061623212702</v>
      </c>
      <c r="H5854" s="38">
        <v>148179459</v>
      </c>
    </row>
    <row r="5855" spans="2:8">
      <c r="B5855">
        <v>1537600</v>
      </c>
      <c r="D5855">
        <v>5853</v>
      </c>
      <c r="E5855" s="72">
        <f t="shared" si="183"/>
        <v>148230143.62962961</v>
      </c>
      <c r="F5855" s="71">
        <f t="shared" si="182"/>
        <v>96.403579363702917</v>
      </c>
      <c r="H5855" s="38">
        <v>148230143</v>
      </c>
    </row>
    <row r="5856" spans="2:8">
      <c r="B5856">
        <v>1537600</v>
      </c>
      <c r="D5856">
        <v>5854</v>
      </c>
      <c r="E5856" s="72">
        <f t="shared" si="183"/>
        <v>148280836.4074074</v>
      </c>
      <c r="F5856" s="71">
        <f t="shared" si="182"/>
        <v>96.436548131768603</v>
      </c>
      <c r="H5856" s="38">
        <v>148280836</v>
      </c>
    </row>
    <row r="5857" spans="2:8">
      <c r="B5857">
        <v>1537600</v>
      </c>
      <c r="D5857">
        <v>5855</v>
      </c>
      <c r="E5857" s="72">
        <f t="shared" si="183"/>
        <v>148331537.85185185</v>
      </c>
      <c r="F5857" s="71">
        <f t="shared" si="182"/>
        <v>96.46952253632405</v>
      </c>
      <c r="H5857" s="38">
        <v>148331537</v>
      </c>
    </row>
    <row r="5858" spans="2:8">
      <c r="B5858">
        <v>1537600</v>
      </c>
      <c r="D5858">
        <v>5856</v>
      </c>
      <c r="E5858" s="72">
        <f t="shared" si="183"/>
        <v>148382247.96296296</v>
      </c>
      <c r="F5858" s="71">
        <f t="shared" si="182"/>
        <v>96.502502577369242</v>
      </c>
      <c r="H5858" s="38">
        <v>148382247</v>
      </c>
    </row>
    <row r="5859" spans="2:8">
      <c r="B5859">
        <v>1537600</v>
      </c>
      <c r="D5859">
        <v>5857</v>
      </c>
      <c r="E5859" s="72">
        <f t="shared" si="183"/>
        <v>148432966.74074072</v>
      </c>
      <c r="F5859" s="71">
        <f t="shared" si="182"/>
        <v>96.535488254904209</v>
      </c>
      <c r="H5859" s="38">
        <v>148432966</v>
      </c>
    </row>
    <row r="5860" spans="2:8">
      <c r="B5860">
        <v>1537600</v>
      </c>
      <c r="D5860">
        <v>5858</v>
      </c>
      <c r="E5860" s="72">
        <f t="shared" si="183"/>
        <v>148483694.18518516</v>
      </c>
      <c r="F5860" s="71">
        <f t="shared" si="182"/>
        <v>96.56847956892895</v>
      </c>
      <c r="H5860" s="38">
        <v>148483694</v>
      </c>
    </row>
    <row r="5861" spans="2:8">
      <c r="B5861">
        <v>1537600</v>
      </c>
      <c r="D5861">
        <v>5859</v>
      </c>
      <c r="E5861" s="72">
        <f t="shared" si="183"/>
        <v>148534430.2962963</v>
      </c>
      <c r="F5861" s="71">
        <f t="shared" si="182"/>
        <v>96.60147651944348</v>
      </c>
      <c r="H5861" s="38">
        <v>148534430</v>
      </c>
    </row>
    <row r="5862" spans="2:8">
      <c r="B5862">
        <v>1537600</v>
      </c>
      <c r="D5862">
        <v>5860</v>
      </c>
      <c r="E5862" s="72">
        <f t="shared" si="183"/>
        <v>148585175.07407409</v>
      </c>
      <c r="F5862" s="71">
        <f t="shared" si="182"/>
        <v>96.63447910644777</v>
      </c>
      <c r="G5862" s="67"/>
      <c r="H5862" s="38">
        <v>148585175</v>
      </c>
    </row>
    <row r="5863" spans="2:8">
      <c r="B5863">
        <v>1537600</v>
      </c>
      <c r="D5863">
        <v>5861</v>
      </c>
      <c r="E5863" s="72">
        <f t="shared" si="183"/>
        <v>148635928.51851851</v>
      </c>
      <c r="F5863" s="71">
        <f t="shared" si="182"/>
        <v>96.667487329941792</v>
      </c>
      <c r="H5863" s="38">
        <v>148635928</v>
      </c>
    </row>
    <row r="5864" spans="2:8">
      <c r="B5864">
        <v>1537600</v>
      </c>
      <c r="D5864">
        <v>5862</v>
      </c>
      <c r="E5864" s="72">
        <f t="shared" si="183"/>
        <v>148686690.62962961</v>
      </c>
      <c r="F5864" s="71">
        <f t="shared" si="182"/>
        <v>96.700501189925603</v>
      </c>
      <c r="H5864" s="38">
        <v>148686690</v>
      </c>
    </row>
    <row r="5865" spans="2:8">
      <c r="B5865">
        <v>1537600</v>
      </c>
      <c r="D5865">
        <v>5863</v>
      </c>
      <c r="E5865" s="72">
        <f t="shared" si="183"/>
        <v>148737461.4074074</v>
      </c>
      <c r="F5865" s="71">
        <f t="shared" si="182"/>
        <v>96.733520686399189</v>
      </c>
      <c r="H5865" s="38">
        <v>148737461</v>
      </c>
    </row>
    <row r="5866" spans="2:8">
      <c r="B5866">
        <v>1537600</v>
      </c>
      <c r="D5866">
        <v>5864</v>
      </c>
      <c r="E5866" s="72">
        <f t="shared" si="183"/>
        <v>148788240.85185185</v>
      </c>
      <c r="F5866" s="71">
        <f t="shared" si="182"/>
        <v>96.766545819362548</v>
      </c>
      <c r="H5866" s="38">
        <v>148788240</v>
      </c>
    </row>
    <row r="5867" spans="2:8">
      <c r="B5867">
        <v>1537600</v>
      </c>
      <c r="D5867">
        <v>5865</v>
      </c>
      <c r="E5867" s="72">
        <f t="shared" si="183"/>
        <v>148839028.96296296</v>
      </c>
      <c r="F5867" s="71">
        <f t="shared" si="182"/>
        <v>96.799576588815654</v>
      </c>
      <c r="H5867" s="38">
        <v>148839028</v>
      </c>
    </row>
    <row r="5868" spans="2:8">
      <c r="B5868">
        <v>1537600</v>
      </c>
      <c r="D5868">
        <v>5866</v>
      </c>
      <c r="E5868" s="72">
        <f t="shared" si="183"/>
        <v>148889825.74074072</v>
      </c>
      <c r="F5868" s="71">
        <f t="shared" si="182"/>
        <v>96.832612994758534</v>
      </c>
      <c r="H5868" s="38">
        <v>148889825</v>
      </c>
    </row>
    <row r="5869" spans="2:8">
      <c r="B5869">
        <v>1537600</v>
      </c>
      <c r="D5869">
        <v>5867</v>
      </c>
      <c r="E5869" s="72">
        <f t="shared" si="183"/>
        <v>148940631.18518516</v>
      </c>
      <c r="F5869" s="71">
        <f t="shared" si="182"/>
        <v>96.865655037191189</v>
      </c>
      <c r="H5869" s="38">
        <v>148940631</v>
      </c>
    </row>
    <row r="5870" spans="2:8">
      <c r="B5870">
        <v>1537600</v>
      </c>
      <c r="D5870">
        <v>5868</v>
      </c>
      <c r="E5870" s="72">
        <f t="shared" si="183"/>
        <v>148991445.2962963</v>
      </c>
      <c r="F5870" s="71">
        <f t="shared" si="182"/>
        <v>96.898702716113618</v>
      </c>
      <c r="H5870" s="38">
        <v>148991445</v>
      </c>
    </row>
    <row r="5871" spans="2:8">
      <c r="B5871">
        <v>1537600</v>
      </c>
      <c r="D5871">
        <v>5869</v>
      </c>
      <c r="E5871" s="72">
        <f t="shared" si="183"/>
        <v>149042268.07407409</v>
      </c>
      <c r="F5871" s="71">
        <f t="shared" si="182"/>
        <v>96.931756031525808</v>
      </c>
      <c r="H5871" s="38">
        <v>149042268</v>
      </c>
    </row>
    <row r="5872" spans="2:8">
      <c r="B5872">
        <v>1537600</v>
      </c>
      <c r="D5872">
        <v>5870</v>
      </c>
      <c r="E5872" s="72">
        <f t="shared" si="183"/>
        <v>149093099.51851851</v>
      </c>
      <c r="F5872" s="71">
        <f t="shared" si="182"/>
        <v>96.964814983427743</v>
      </c>
      <c r="H5872" s="38">
        <v>149093099</v>
      </c>
    </row>
    <row r="5873" spans="2:8">
      <c r="B5873">
        <v>1537600</v>
      </c>
      <c r="D5873">
        <v>5871</v>
      </c>
      <c r="E5873" s="72">
        <f t="shared" si="183"/>
        <v>149143939.62962961</v>
      </c>
      <c r="F5873" s="71">
        <f t="shared" si="182"/>
        <v>96.997879571819468</v>
      </c>
      <c r="H5873" s="38">
        <v>149143939</v>
      </c>
    </row>
    <row r="5874" spans="2:8">
      <c r="B5874">
        <v>1537600</v>
      </c>
      <c r="D5874">
        <v>5872</v>
      </c>
      <c r="E5874" s="72">
        <f t="shared" si="183"/>
        <v>149194788.4074074</v>
      </c>
      <c r="F5874" s="71">
        <f t="shared" si="182"/>
        <v>97.030949796700966</v>
      </c>
      <c r="H5874" s="38">
        <v>149194788</v>
      </c>
    </row>
    <row r="5875" spans="2:8">
      <c r="B5875">
        <v>1537600</v>
      </c>
      <c r="D5875">
        <v>5873</v>
      </c>
      <c r="E5875" s="72">
        <f t="shared" si="183"/>
        <v>149245645.85185185</v>
      </c>
      <c r="F5875" s="71">
        <f t="shared" si="182"/>
        <v>97.064025658072225</v>
      </c>
      <c r="H5875" s="38">
        <v>149245645</v>
      </c>
    </row>
    <row r="5876" spans="2:8">
      <c r="B5876">
        <v>1537600</v>
      </c>
      <c r="D5876">
        <v>5874</v>
      </c>
      <c r="E5876" s="72">
        <f t="shared" si="183"/>
        <v>149296511.96296296</v>
      </c>
      <c r="F5876" s="71">
        <f t="shared" si="182"/>
        <v>97.097107155933244</v>
      </c>
      <c r="H5876" s="38">
        <v>149296511</v>
      </c>
    </row>
    <row r="5877" spans="2:8">
      <c r="B5877">
        <v>1537600</v>
      </c>
      <c r="D5877">
        <v>5875</v>
      </c>
      <c r="E5877" s="72">
        <f t="shared" si="183"/>
        <v>149347386.74074072</v>
      </c>
      <c r="F5877" s="71">
        <f t="shared" si="182"/>
        <v>97.130194290284024</v>
      </c>
      <c r="H5877" s="38">
        <v>149347386</v>
      </c>
    </row>
    <row r="5878" spans="2:8">
      <c r="B5878">
        <v>1537600</v>
      </c>
      <c r="D5878">
        <v>5876</v>
      </c>
      <c r="E5878" s="72">
        <f t="shared" si="183"/>
        <v>149398270.18518516</v>
      </c>
      <c r="F5878" s="71">
        <f t="shared" si="182"/>
        <v>97.163287061124592</v>
      </c>
      <c r="H5878" s="38">
        <v>149398270</v>
      </c>
    </row>
    <row r="5879" spans="2:8">
      <c r="B5879">
        <v>1537600</v>
      </c>
      <c r="D5879">
        <v>5877</v>
      </c>
      <c r="E5879" s="72">
        <f t="shared" si="183"/>
        <v>149449162.2962963</v>
      </c>
      <c r="F5879" s="71">
        <f t="shared" si="182"/>
        <v>97.196385468454935</v>
      </c>
      <c r="H5879" s="38">
        <v>149449162</v>
      </c>
    </row>
    <row r="5880" spans="2:8">
      <c r="B5880">
        <v>1537600</v>
      </c>
      <c r="D5880">
        <v>5878</v>
      </c>
      <c r="E5880" s="72">
        <f t="shared" si="183"/>
        <v>149500063.07407409</v>
      </c>
      <c r="F5880" s="71">
        <f t="shared" si="182"/>
        <v>97.229489512275038</v>
      </c>
      <c r="H5880" s="38">
        <v>149500063</v>
      </c>
    </row>
    <row r="5881" spans="2:8">
      <c r="B5881">
        <v>1537600</v>
      </c>
      <c r="D5881">
        <v>5879</v>
      </c>
      <c r="E5881" s="72">
        <f t="shared" si="183"/>
        <v>149550972.51851851</v>
      </c>
      <c r="F5881" s="71">
        <f t="shared" si="182"/>
        <v>97.262599192584872</v>
      </c>
      <c r="H5881" s="38">
        <v>149550972</v>
      </c>
    </row>
    <row r="5882" spans="2:8">
      <c r="B5882">
        <v>1537600</v>
      </c>
      <c r="D5882">
        <v>5880</v>
      </c>
      <c r="E5882" s="72">
        <f t="shared" si="183"/>
        <v>149601890.62962961</v>
      </c>
      <c r="F5882" s="71">
        <f t="shared" si="182"/>
        <v>97.29571450938451</v>
      </c>
      <c r="H5882" s="38">
        <v>149601890</v>
      </c>
    </row>
    <row r="5883" spans="2:8">
      <c r="B5883">
        <v>1537600</v>
      </c>
      <c r="D5883">
        <v>5881</v>
      </c>
      <c r="E5883" s="72">
        <f t="shared" si="183"/>
        <v>149652817.4074074</v>
      </c>
      <c r="F5883" s="71">
        <f t="shared" si="182"/>
        <v>97.328835462673908</v>
      </c>
      <c r="H5883" s="38">
        <v>149652817</v>
      </c>
    </row>
    <row r="5884" spans="2:8">
      <c r="B5884">
        <v>1537600</v>
      </c>
      <c r="D5884">
        <v>5882</v>
      </c>
      <c r="E5884" s="72">
        <f t="shared" si="183"/>
        <v>149703752.85185185</v>
      </c>
      <c r="F5884" s="71">
        <f t="shared" si="182"/>
        <v>97.36196205245308</v>
      </c>
      <c r="H5884" s="38">
        <v>149703752</v>
      </c>
    </row>
    <row r="5885" spans="2:8">
      <c r="B5885">
        <v>1537600</v>
      </c>
      <c r="D5885">
        <v>5883</v>
      </c>
      <c r="E5885" s="72">
        <f t="shared" si="183"/>
        <v>149754696.96296296</v>
      </c>
      <c r="F5885" s="71">
        <f t="shared" si="182"/>
        <v>97.395094278721999</v>
      </c>
      <c r="H5885" s="38">
        <v>149754696</v>
      </c>
    </row>
    <row r="5886" spans="2:8">
      <c r="B5886">
        <v>1537600</v>
      </c>
      <c r="D5886">
        <v>5884</v>
      </c>
      <c r="E5886" s="72">
        <f t="shared" si="183"/>
        <v>149805649.74074072</v>
      </c>
      <c r="F5886" s="71">
        <f t="shared" si="182"/>
        <v>97.428232141480692</v>
      </c>
      <c r="H5886" s="38">
        <v>149805649</v>
      </c>
    </row>
    <row r="5887" spans="2:8">
      <c r="B5887">
        <v>1537600</v>
      </c>
      <c r="D5887">
        <v>5885</v>
      </c>
      <c r="E5887" s="72">
        <f t="shared" si="183"/>
        <v>149856611.18518516</v>
      </c>
      <c r="F5887" s="71">
        <f t="shared" si="182"/>
        <v>97.461375640729159</v>
      </c>
      <c r="H5887" s="38">
        <v>149856611</v>
      </c>
    </row>
    <row r="5888" spans="2:8">
      <c r="B5888">
        <v>1537600</v>
      </c>
      <c r="D5888">
        <v>5886</v>
      </c>
      <c r="E5888" s="72">
        <f t="shared" si="183"/>
        <v>149907581.2962963</v>
      </c>
      <c r="F5888" s="71">
        <f t="shared" si="182"/>
        <v>97.494524776467415</v>
      </c>
      <c r="H5888" s="38">
        <v>149907581</v>
      </c>
    </row>
    <row r="5889" spans="2:8">
      <c r="B5889">
        <v>1537600</v>
      </c>
      <c r="D5889">
        <v>5887</v>
      </c>
      <c r="E5889" s="72">
        <f t="shared" si="183"/>
        <v>149958560.07407409</v>
      </c>
      <c r="F5889" s="71">
        <f t="shared" si="182"/>
        <v>97.527679548695431</v>
      </c>
      <c r="H5889" s="38">
        <v>149958560</v>
      </c>
    </row>
    <row r="5890" spans="2:8">
      <c r="B5890">
        <v>1537600</v>
      </c>
      <c r="D5890">
        <v>5888</v>
      </c>
      <c r="E5890" s="72">
        <f t="shared" si="183"/>
        <v>150009547.51851851</v>
      </c>
      <c r="F5890" s="71">
        <f t="shared" si="182"/>
        <v>97.560839957413179</v>
      </c>
      <c r="H5890" s="38">
        <v>150009547</v>
      </c>
    </row>
    <row r="5891" spans="2:8">
      <c r="B5891">
        <v>1537600</v>
      </c>
      <c r="D5891">
        <v>5889</v>
      </c>
      <c r="E5891" s="72">
        <f t="shared" si="183"/>
        <v>150060543.62962961</v>
      </c>
      <c r="F5891" s="71">
        <f t="shared" ref="F5891:F5954" si="184">E5891/B5890</f>
        <v>97.594006002620716</v>
      </c>
      <c r="H5891" s="38">
        <v>150060543</v>
      </c>
    </row>
    <row r="5892" spans="2:8">
      <c r="B5892">
        <v>1537600</v>
      </c>
      <c r="D5892">
        <v>5890</v>
      </c>
      <c r="E5892" s="72">
        <f t="shared" ref="E5892:E5955" si="185">40+(D5891*D5891)+(E5891/1.3)</f>
        <v>150111548.4074074</v>
      </c>
      <c r="F5892" s="71">
        <f t="shared" si="184"/>
        <v>97.627177684318028</v>
      </c>
      <c r="H5892" s="38">
        <v>150111548</v>
      </c>
    </row>
    <row r="5893" spans="2:8">
      <c r="B5893">
        <v>1537600</v>
      </c>
      <c r="D5893">
        <v>5891</v>
      </c>
      <c r="E5893" s="72">
        <f t="shared" si="185"/>
        <v>150162561.85185185</v>
      </c>
      <c r="F5893" s="71">
        <f t="shared" si="184"/>
        <v>97.660355002505099</v>
      </c>
      <c r="H5893" s="38">
        <v>150162561</v>
      </c>
    </row>
    <row r="5894" spans="2:8">
      <c r="B5894">
        <v>1537600</v>
      </c>
      <c r="D5894">
        <v>5892</v>
      </c>
      <c r="E5894" s="72">
        <f t="shared" si="185"/>
        <v>150213583.96296296</v>
      </c>
      <c r="F5894" s="71">
        <f t="shared" si="184"/>
        <v>97.693537957181945</v>
      </c>
      <c r="H5894" s="38">
        <v>150213583</v>
      </c>
    </row>
    <row r="5895" spans="2:8">
      <c r="B5895">
        <v>1537600</v>
      </c>
      <c r="D5895">
        <v>5893</v>
      </c>
      <c r="E5895" s="72">
        <f t="shared" si="185"/>
        <v>150264614.74074072</v>
      </c>
      <c r="F5895" s="71">
        <f t="shared" si="184"/>
        <v>97.726726548348537</v>
      </c>
      <c r="H5895" s="38">
        <v>150264614</v>
      </c>
    </row>
    <row r="5896" spans="2:8">
      <c r="B5896">
        <v>1537600</v>
      </c>
      <c r="D5896">
        <v>5894</v>
      </c>
      <c r="E5896" s="72">
        <f t="shared" si="185"/>
        <v>150315654.18518516</v>
      </c>
      <c r="F5896" s="71">
        <f t="shared" si="184"/>
        <v>97.759920776004918</v>
      </c>
      <c r="H5896" s="38">
        <v>150315654</v>
      </c>
    </row>
    <row r="5897" spans="2:8">
      <c r="B5897">
        <v>1537600</v>
      </c>
      <c r="D5897">
        <v>5895</v>
      </c>
      <c r="E5897" s="72">
        <f t="shared" si="185"/>
        <v>150366702.2962963</v>
      </c>
      <c r="F5897" s="71">
        <f t="shared" si="184"/>
        <v>97.793120640151074</v>
      </c>
      <c r="H5897" s="38">
        <v>150366702</v>
      </c>
    </row>
    <row r="5898" spans="2:8">
      <c r="B5898">
        <v>1537600</v>
      </c>
      <c r="D5898">
        <v>5896</v>
      </c>
      <c r="E5898" s="72">
        <f t="shared" si="185"/>
        <v>150417759.07407409</v>
      </c>
      <c r="F5898" s="71">
        <f t="shared" si="184"/>
        <v>97.826326140787003</v>
      </c>
      <c r="H5898" s="38">
        <v>150417759</v>
      </c>
    </row>
    <row r="5899" spans="2:8">
      <c r="B5899">
        <v>1537600</v>
      </c>
      <c r="D5899">
        <v>5897</v>
      </c>
      <c r="E5899" s="72">
        <f t="shared" si="185"/>
        <v>150468824.51851851</v>
      </c>
      <c r="F5899" s="71">
        <f t="shared" si="184"/>
        <v>97.859537277912665</v>
      </c>
      <c r="H5899" s="38">
        <v>150468824</v>
      </c>
    </row>
    <row r="5900" spans="2:8">
      <c r="B5900">
        <v>1537600</v>
      </c>
      <c r="D5900">
        <v>5898</v>
      </c>
      <c r="E5900" s="72">
        <f t="shared" si="185"/>
        <v>150519898.62962961</v>
      </c>
      <c r="F5900" s="71">
        <f t="shared" si="184"/>
        <v>97.892754051528101</v>
      </c>
      <c r="H5900" s="38">
        <v>150519898</v>
      </c>
    </row>
    <row r="5901" spans="2:8">
      <c r="B5901">
        <v>1537600</v>
      </c>
      <c r="D5901">
        <v>5899</v>
      </c>
      <c r="E5901" s="72">
        <f t="shared" si="185"/>
        <v>150570981.4074074</v>
      </c>
      <c r="F5901" s="71">
        <f t="shared" si="184"/>
        <v>97.925976461633326</v>
      </c>
      <c r="H5901" s="38">
        <v>150570981</v>
      </c>
    </row>
    <row r="5902" spans="2:8">
      <c r="B5902">
        <v>1537600</v>
      </c>
      <c r="D5902">
        <v>5900</v>
      </c>
      <c r="E5902" s="72">
        <f t="shared" si="185"/>
        <v>150622072.85185185</v>
      </c>
      <c r="F5902" s="71">
        <f t="shared" si="184"/>
        <v>97.959204508228311</v>
      </c>
      <c r="G5902" s="67"/>
      <c r="H5902" s="38">
        <v>150622072</v>
      </c>
    </row>
    <row r="5903" spans="2:8">
      <c r="B5903">
        <v>1537600</v>
      </c>
      <c r="D5903">
        <v>5901</v>
      </c>
      <c r="E5903" s="72">
        <f t="shared" si="185"/>
        <v>150673172.96296296</v>
      </c>
      <c r="F5903" s="71">
        <f t="shared" si="184"/>
        <v>97.992438191313056</v>
      </c>
      <c r="H5903" s="38">
        <v>150673172</v>
      </c>
    </row>
    <row r="5904" spans="2:8">
      <c r="B5904">
        <v>1537600</v>
      </c>
      <c r="D5904">
        <v>5902</v>
      </c>
      <c r="E5904" s="72">
        <f t="shared" si="185"/>
        <v>150724281.74074072</v>
      </c>
      <c r="F5904" s="71">
        <f t="shared" si="184"/>
        <v>98.025677510887562</v>
      </c>
      <c r="H5904" s="38">
        <v>150724281</v>
      </c>
    </row>
    <row r="5905" spans="2:8">
      <c r="B5905">
        <v>1537600</v>
      </c>
      <c r="D5905">
        <v>5903</v>
      </c>
      <c r="E5905" s="72">
        <f t="shared" si="185"/>
        <v>150775399.18518516</v>
      </c>
      <c r="F5905" s="71">
        <f t="shared" si="184"/>
        <v>98.058922466951856</v>
      </c>
      <c r="H5905" s="38">
        <v>150775399</v>
      </c>
    </row>
    <row r="5906" spans="2:8">
      <c r="B5906">
        <v>1537600</v>
      </c>
      <c r="D5906">
        <v>5904</v>
      </c>
      <c r="E5906" s="72">
        <f t="shared" si="185"/>
        <v>150826525.2962963</v>
      </c>
      <c r="F5906" s="71">
        <f t="shared" si="184"/>
        <v>98.09217305950591</v>
      </c>
      <c r="H5906" s="38">
        <v>150826525</v>
      </c>
    </row>
    <row r="5907" spans="2:8">
      <c r="B5907">
        <v>1537600</v>
      </c>
      <c r="D5907">
        <v>5905</v>
      </c>
      <c r="E5907" s="72">
        <f t="shared" si="185"/>
        <v>150877660.07407409</v>
      </c>
      <c r="F5907" s="71">
        <f t="shared" si="184"/>
        <v>98.125429288549739</v>
      </c>
      <c r="H5907" s="38">
        <v>150877660</v>
      </c>
    </row>
    <row r="5908" spans="2:8">
      <c r="B5908">
        <v>1537600</v>
      </c>
      <c r="D5908">
        <v>5906</v>
      </c>
      <c r="E5908" s="72">
        <f t="shared" si="185"/>
        <v>150928803.51851851</v>
      </c>
      <c r="F5908" s="71">
        <f t="shared" si="184"/>
        <v>98.158691154083314</v>
      </c>
      <c r="H5908" s="38">
        <v>150928803</v>
      </c>
    </row>
    <row r="5909" spans="2:8">
      <c r="B5909">
        <v>1537600</v>
      </c>
      <c r="D5909">
        <v>5907</v>
      </c>
      <c r="E5909" s="72">
        <f t="shared" si="185"/>
        <v>150979955.62962961</v>
      </c>
      <c r="F5909" s="71">
        <f t="shared" si="184"/>
        <v>98.191958656106664</v>
      </c>
      <c r="H5909" s="38">
        <v>150979955</v>
      </c>
    </row>
    <row r="5910" spans="2:8">
      <c r="B5910">
        <v>1537600</v>
      </c>
      <c r="D5910">
        <v>5908</v>
      </c>
      <c r="E5910" s="72">
        <f t="shared" si="185"/>
        <v>151031116.4074074</v>
      </c>
      <c r="F5910" s="71">
        <f t="shared" si="184"/>
        <v>98.225231794619802</v>
      </c>
      <c r="H5910" s="38">
        <v>151031116</v>
      </c>
    </row>
    <row r="5911" spans="2:8">
      <c r="B5911">
        <v>1537600</v>
      </c>
      <c r="D5911">
        <v>5909</v>
      </c>
      <c r="E5911" s="72">
        <f t="shared" si="185"/>
        <v>151082285.85185185</v>
      </c>
      <c r="F5911" s="71">
        <f t="shared" si="184"/>
        <v>98.258510569622686</v>
      </c>
      <c r="H5911" s="38">
        <v>151082285</v>
      </c>
    </row>
    <row r="5912" spans="2:8">
      <c r="B5912">
        <v>1537600</v>
      </c>
      <c r="D5912">
        <v>5910</v>
      </c>
      <c r="E5912" s="72">
        <f t="shared" si="185"/>
        <v>151133463.96296296</v>
      </c>
      <c r="F5912" s="71">
        <f t="shared" si="184"/>
        <v>98.291794981115345</v>
      </c>
      <c r="H5912" s="38">
        <v>151133463</v>
      </c>
    </row>
    <row r="5913" spans="2:8">
      <c r="B5913">
        <v>1537600</v>
      </c>
      <c r="D5913">
        <v>5911</v>
      </c>
      <c r="E5913" s="72">
        <f t="shared" si="185"/>
        <v>151184650.74074072</v>
      </c>
      <c r="F5913" s="71">
        <f t="shared" si="184"/>
        <v>98.325085029097764</v>
      </c>
      <c r="H5913" s="38">
        <v>151184650</v>
      </c>
    </row>
    <row r="5914" spans="2:8">
      <c r="B5914">
        <v>1537600</v>
      </c>
      <c r="D5914">
        <v>5912</v>
      </c>
      <c r="E5914" s="72">
        <f t="shared" si="185"/>
        <v>151235846.18518516</v>
      </c>
      <c r="F5914" s="71">
        <f t="shared" si="184"/>
        <v>98.358380713569957</v>
      </c>
      <c r="H5914" s="38">
        <v>151235846</v>
      </c>
    </row>
    <row r="5915" spans="2:8">
      <c r="B5915">
        <v>1537600</v>
      </c>
      <c r="D5915">
        <v>5913</v>
      </c>
      <c r="E5915" s="72">
        <f t="shared" si="185"/>
        <v>151287050.2962963</v>
      </c>
      <c r="F5915" s="71">
        <f t="shared" si="184"/>
        <v>98.391682034531925</v>
      </c>
      <c r="H5915" s="38">
        <v>151287050</v>
      </c>
    </row>
    <row r="5916" spans="2:8">
      <c r="B5916">
        <v>1537600</v>
      </c>
      <c r="D5916">
        <v>5914</v>
      </c>
      <c r="E5916" s="72">
        <f t="shared" si="185"/>
        <v>151338263.07407409</v>
      </c>
      <c r="F5916" s="71">
        <f t="shared" si="184"/>
        <v>98.424988991983668</v>
      </c>
      <c r="H5916" s="38">
        <v>151338263</v>
      </c>
    </row>
    <row r="5917" spans="2:8">
      <c r="B5917">
        <v>1537600</v>
      </c>
      <c r="D5917">
        <v>5915</v>
      </c>
      <c r="E5917" s="72">
        <f t="shared" si="185"/>
        <v>151389484.51851851</v>
      </c>
      <c r="F5917" s="71">
        <f t="shared" si="184"/>
        <v>98.458301585925142</v>
      </c>
      <c r="H5917" s="38">
        <v>151389484</v>
      </c>
    </row>
    <row r="5918" spans="2:8">
      <c r="B5918">
        <v>1537600</v>
      </c>
      <c r="D5918">
        <v>5916</v>
      </c>
      <c r="E5918" s="72">
        <f t="shared" si="185"/>
        <v>151440714.62962961</v>
      </c>
      <c r="F5918" s="71">
        <f t="shared" si="184"/>
        <v>98.491619816356405</v>
      </c>
      <c r="H5918" s="38">
        <v>151440714</v>
      </c>
    </row>
    <row r="5919" spans="2:8">
      <c r="B5919">
        <v>1537600</v>
      </c>
      <c r="D5919">
        <v>5917</v>
      </c>
      <c r="E5919" s="72">
        <f t="shared" si="185"/>
        <v>151491953.4074074</v>
      </c>
      <c r="F5919" s="71">
        <f t="shared" si="184"/>
        <v>98.524943683277442</v>
      </c>
      <c r="H5919" s="38">
        <v>151491953</v>
      </c>
    </row>
    <row r="5920" spans="2:8">
      <c r="B5920">
        <v>1537600</v>
      </c>
      <c r="D5920">
        <v>5918</v>
      </c>
      <c r="E5920" s="72">
        <f t="shared" si="185"/>
        <v>151543200.85185185</v>
      </c>
      <c r="F5920" s="71">
        <f t="shared" si="184"/>
        <v>98.558273186688254</v>
      </c>
      <c r="H5920" s="38">
        <v>151543200</v>
      </c>
    </row>
    <row r="5921" spans="2:8">
      <c r="B5921">
        <v>1537600</v>
      </c>
      <c r="D5921">
        <v>5919</v>
      </c>
      <c r="E5921" s="72">
        <f t="shared" si="185"/>
        <v>151594456.96296296</v>
      </c>
      <c r="F5921" s="71">
        <f t="shared" si="184"/>
        <v>98.591608326588812</v>
      </c>
      <c r="H5921" s="38">
        <v>151594456</v>
      </c>
    </row>
    <row r="5922" spans="2:8">
      <c r="B5922">
        <v>1537600</v>
      </c>
      <c r="D5922">
        <v>5920</v>
      </c>
      <c r="E5922" s="72">
        <f t="shared" si="185"/>
        <v>151645721.74074072</v>
      </c>
      <c r="F5922" s="71">
        <f t="shared" si="184"/>
        <v>98.62494910297913</v>
      </c>
      <c r="H5922" s="38">
        <v>151645721</v>
      </c>
    </row>
    <row r="5923" spans="2:8">
      <c r="B5923">
        <v>1537600</v>
      </c>
      <c r="D5923">
        <v>5921</v>
      </c>
      <c r="E5923" s="72">
        <f t="shared" si="185"/>
        <v>151696995.18518516</v>
      </c>
      <c r="F5923" s="71">
        <f t="shared" si="184"/>
        <v>98.658295515859237</v>
      </c>
      <c r="H5923" s="38">
        <v>151696995</v>
      </c>
    </row>
    <row r="5924" spans="2:8">
      <c r="B5924">
        <v>1537600</v>
      </c>
      <c r="D5924">
        <v>5922</v>
      </c>
      <c r="E5924" s="72">
        <f t="shared" si="185"/>
        <v>151748277.2962963</v>
      </c>
      <c r="F5924" s="71">
        <f t="shared" si="184"/>
        <v>98.691647565229118</v>
      </c>
      <c r="H5924" s="38">
        <v>151748277</v>
      </c>
    </row>
    <row r="5925" spans="2:8">
      <c r="B5925">
        <v>1537600</v>
      </c>
      <c r="D5925">
        <v>5923</v>
      </c>
      <c r="E5925" s="72">
        <f t="shared" si="185"/>
        <v>151799568.07407409</v>
      </c>
      <c r="F5925" s="71">
        <f t="shared" si="184"/>
        <v>98.725005251088774</v>
      </c>
      <c r="H5925" s="38">
        <v>151799568</v>
      </c>
    </row>
    <row r="5926" spans="2:8">
      <c r="B5926">
        <v>1537600</v>
      </c>
      <c r="D5926">
        <v>5924</v>
      </c>
      <c r="E5926" s="72">
        <f t="shared" si="185"/>
        <v>151850867.51851851</v>
      </c>
      <c r="F5926" s="71">
        <f t="shared" si="184"/>
        <v>98.758368573438162</v>
      </c>
      <c r="H5926" s="38">
        <v>151850867</v>
      </c>
    </row>
    <row r="5927" spans="2:8">
      <c r="B5927">
        <v>1537600</v>
      </c>
      <c r="D5927">
        <v>5925</v>
      </c>
      <c r="E5927" s="72">
        <f t="shared" si="185"/>
        <v>151902175.62962961</v>
      </c>
      <c r="F5927" s="71">
        <f t="shared" si="184"/>
        <v>98.791737532277324</v>
      </c>
      <c r="H5927" s="38">
        <v>151902175</v>
      </c>
    </row>
    <row r="5928" spans="2:8">
      <c r="B5928">
        <v>1537600</v>
      </c>
      <c r="D5928">
        <v>5926</v>
      </c>
      <c r="E5928" s="72">
        <f t="shared" si="185"/>
        <v>151953492.4074074</v>
      </c>
      <c r="F5928" s="71">
        <f t="shared" si="184"/>
        <v>98.825112127606275</v>
      </c>
      <c r="H5928" s="38">
        <v>151953492</v>
      </c>
    </row>
    <row r="5929" spans="2:8">
      <c r="B5929">
        <v>1537600</v>
      </c>
      <c r="D5929">
        <v>5927</v>
      </c>
      <c r="E5929" s="72">
        <f t="shared" si="185"/>
        <v>152004817.85185185</v>
      </c>
      <c r="F5929" s="71">
        <f t="shared" si="184"/>
        <v>98.858492359424986</v>
      </c>
      <c r="H5929" s="38">
        <v>152004817</v>
      </c>
    </row>
    <row r="5930" spans="2:8">
      <c r="B5930">
        <v>1537600</v>
      </c>
      <c r="D5930">
        <v>5928</v>
      </c>
      <c r="E5930" s="72">
        <f t="shared" si="185"/>
        <v>152056151.96296296</v>
      </c>
      <c r="F5930" s="71">
        <f t="shared" si="184"/>
        <v>98.891878227733457</v>
      </c>
      <c r="H5930" s="38">
        <v>152056151</v>
      </c>
    </row>
    <row r="5931" spans="2:8">
      <c r="B5931">
        <v>1537600</v>
      </c>
      <c r="D5931">
        <v>5929</v>
      </c>
      <c r="E5931" s="72">
        <f t="shared" si="185"/>
        <v>152107494.74074072</v>
      </c>
      <c r="F5931" s="71">
        <f t="shared" si="184"/>
        <v>98.925269732531689</v>
      </c>
      <c r="H5931" s="38">
        <v>152107494</v>
      </c>
    </row>
    <row r="5932" spans="2:8">
      <c r="B5932">
        <v>1537600</v>
      </c>
      <c r="D5932">
        <v>5930</v>
      </c>
      <c r="E5932" s="72">
        <f t="shared" si="185"/>
        <v>152158846.18518516</v>
      </c>
      <c r="F5932" s="71">
        <f t="shared" si="184"/>
        <v>98.958666873819695</v>
      </c>
      <c r="H5932" s="38">
        <v>152158846</v>
      </c>
    </row>
    <row r="5933" spans="2:8">
      <c r="B5933">
        <v>1537600</v>
      </c>
      <c r="D5933">
        <v>5931</v>
      </c>
      <c r="E5933" s="72">
        <f t="shared" si="185"/>
        <v>152210206.2962963</v>
      </c>
      <c r="F5933" s="71">
        <f t="shared" si="184"/>
        <v>98.99206965159749</v>
      </c>
      <c r="H5933" s="38">
        <v>152210206</v>
      </c>
    </row>
    <row r="5934" spans="2:8">
      <c r="B5934">
        <v>1537600</v>
      </c>
      <c r="D5934">
        <v>5932</v>
      </c>
      <c r="E5934" s="72">
        <f t="shared" si="185"/>
        <v>152261575.07407409</v>
      </c>
      <c r="F5934" s="71">
        <f t="shared" si="184"/>
        <v>99.025478065865045</v>
      </c>
      <c r="H5934" s="38">
        <v>152261575</v>
      </c>
    </row>
    <row r="5935" spans="2:8">
      <c r="B5935">
        <v>1537600</v>
      </c>
      <c r="D5935">
        <v>5933</v>
      </c>
      <c r="E5935" s="72">
        <f t="shared" si="185"/>
        <v>152312952.51851851</v>
      </c>
      <c r="F5935" s="71">
        <f t="shared" si="184"/>
        <v>99.058892116622332</v>
      </c>
      <c r="H5935" s="38">
        <v>152312952</v>
      </c>
    </row>
    <row r="5936" spans="2:8">
      <c r="B5936">
        <v>1537600</v>
      </c>
      <c r="D5936">
        <v>5934</v>
      </c>
      <c r="E5936" s="72">
        <f t="shared" si="185"/>
        <v>152364338.62962961</v>
      </c>
      <c r="F5936" s="71">
        <f t="shared" si="184"/>
        <v>99.092311803869421</v>
      </c>
      <c r="H5936" s="38">
        <v>152364338</v>
      </c>
    </row>
    <row r="5937" spans="2:8">
      <c r="B5937">
        <v>1537600</v>
      </c>
      <c r="D5937">
        <v>5935</v>
      </c>
      <c r="E5937" s="72">
        <f t="shared" si="185"/>
        <v>152415733.4074074</v>
      </c>
      <c r="F5937" s="71">
        <f t="shared" si="184"/>
        <v>99.125737127606271</v>
      </c>
      <c r="H5937" s="38">
        <v>152415733</v>
      </c>
    </row>
    <row r="5938" spans="2:8">
      <c r="B5938">
        <v>1537600</v>
      </c>
      <c r="D5938">
        <v>5936</v>
      </c>
      <c r="E5938" s="72">
        <f t="shared" si="185"/>
        <v>152467136.85185185</v>
      </c>
      <c r="F5938" s="71">
        <f t="shared" si="184"/>
        <v>99.159168087832896</v>
      </c>
      <c r="H5938" s="38">
        <v>152467136</v>
      </c>
    </row>
    <row r="5939" spans="2:8">
      <c r="B5939">
        <v>1537600</v>
      </c>
      <c r="D5939">
        <v>5937</v>
      </c>
      <c r="E5939" s="72">
        <f t="shared" si="185"/>
        <v>152518548.96296296</v>
      </c>
      <c r="F5939" s="71">
        <f t="shared" si="184"/>
        <v>99.192604684549266</v>
      </c>
      <c r="H5939" s="38">
        <v>152518548</v>
      </c>
    </row>
    <row r="5940" spans="2:8">
      <c r="B5940">
        <v>1537600</v>
      </c>
      <c r="D5940">
        <v>5938</v>
      </c>
      <c r="E5940" s="72">
        <f t="shared" si="185"/>
        <v>152569969.74074072</v>
      </c>
      <c r="F5940" s="71">
        <f t="shared" si="184"/>
        <v>99.226046917755411</v>
      </c>
      <c r="H5940" s="38">
        <v>152569969</v>
      </c>
    </row>
    <row r="5941" spans="2:8">
      <c r="B5941">
        <v>1537600</v>
      </c>
      <c r="D5941">
        <v>5939</v>
      </c>
      <c r="E5941" s="72">
        <f t="shared" si="185"/>
        <v>152621399.18518516</v>
      </c>
      <c r="F5941" s="71">
        <f t="shared" si="184"/>
        <v>99.259494787451331</v>
      </c>
      <c r="H5941" s="38">
        <v>152621399</v>
      </c>
    </row>
    <row r="5942" spans="2:8">
      <c r="B5942">
        <v>1537600</v>
      </c>
      <c r="D5942">
        <v>5940</v>
      </c>
      <c r="E5942" s="72">
        <f t="shared" si="185"/>
        <v>152672837.29629627</v>
      </c>
      <c r="F5942" s="71">
        <f t="shared" si="184"/>
        <v>99.292948293637011</v>
      </c>
      <c r="G5942" s="67"/>
      <c r="H5942" s="38">
        <v>152672837</v>
      </c>
    </row>
    <row r="5943" spans="2:8">
      <c r="B5943">
        <v>1537600</v>
      </c>
      <c r="D5943">
        <v>5941</v>
      </c>
      <c r="E5943" s="72">
        <f t="shared" si="185"/>
        <v>152724284.07407403</v>
      </c>
      <c r="F5943" s="71">
        <f t="shared" si="184"/>
        <v>99.326407436312451</v>
      </c>
    </row>
    <row r="5944" spans="2:8">
      <c r="B5944">
        <v>1537600</v>
      </c>
      <c r="D5944">
        <v>5942</v>
      </c>
      <c r="E5944" s="72">
        <f t="shared" si="185"/>
        <v>152775739.51851848</v>
      </c>
      <c r="F5944" s="71">
        <f t="shared" si="184"/>
        <v>99.359872215477679</v>
      </c>
    </row>
    <row r="5945" spans="2:8">
      <c r="B5945">
        <v>1537600</v>
      </c>
      <c r="D5945">
        <v>5943</v>
      </c>
      <c r="E5945" s="72">
        <f t="shared" si="185"/>
        <v>152827203.62962961</v>
      </c>
      <c r="F5945" s="71">
        <f t="shared" si="184"/>
        <v>99.393342631132683</v>
      </c>
    </row>
    <row r="5946" spans="2:8">
      <c r="B5946">
        <v>1537600</v>
      </c>
      <c r="D5946">
        <v>5944</v>
      </c>
      <c r="E5946" s="72">
        <f t="shared" si="185"/>
        <v>152878676.4074074</v>
      </c>
      <c r="F5946" s="71">
        <f t="shared" si="184"/>
        <v>99.426818683277446</v>
      </c>
    </row>
    <row r="5947" spans="2:8">
      <c r="B5947">
        <v>1537600</v>
      </c>
      <c r="D5947">
        <v>5945</v>
      </c>
      <c r="E5947" s="72">
        <f t="shared" si="185"/>
        <v>152930157.85185185</v>
      </c>
      <c r="F5947" s="71">
        <f t="shared" si="184"/>
        <v>99.46030037191197</v>
      </c>
    </row>
    <row r="5948" spans="2:8">
      <c r="B5948">
        <v>1537600</v>
      </c>
      <c r="D5948">
        <v>5946</v>
      </c>
      <c r="E5948" s="72">
        <f t="shared" si="185"/>
        <v>152981647.96296296</v>
      </c>
      <c r="F5948" s="71">
        <f t="shared" si="184"/>
        <v>99.493787697036268</v>
      </c>
    </row>
    <row r="5949" spans="2:8">
      <c r="B5949">
        <v>1537600</v>
      </c>
      <c r="D5949">
        <v>5947</v>
      </c>
      <c r="E5949" s="72">
        <f t="shared" si="185"/>
        <v>153033146.74074072</v>
      </c>
      <c r="F5949" s="71">
        <f t="shared" si="184"/>
        <v>99.527280658650312</v>
      </c>
    </row>
    <row r="5950" spans="2:8">
      <c r="B5950">
        <v>1537600</v>
      </c>
      <c r="D5950">
        <v>5948</v>
      </c>
      <c r="E5950" s="72">
        <f t="shared" si="185"/>
        <v>153084654.18518516</v>
      </c>
      <c r="F5950" s="71">
        <f t="shared" si="184"/>
        <v>99.560779256754145</v>
      </c>
    </row>
    <row r="5951" spans="2:8">
      <c r="B5951">
        <v>1537600</v>
      </c>
      <c r="D5951">
        <v>5949</v>
      </c>
      <c r="E5951" s="72">
        <f t="shared" si="185"/>
        <v>153136170.29629627</v>
      </c>
      <c r="F5951" s="71">
        <f t="shared" si="184"/>
        <v>99.594283491347724</v>
      </c>
    </row>
    <row r="5952" spans="2:8">
      <c r="B5952">
        <v>1537600</v>
      </c>
      <c r="D5952">
        <v>5950</v>
      </c>
      <c r="E5952" s="72">
        <f t="shared" si="185"/>
        <v>153187695.07407403</v>
      </c>
      <c r="F5952" s="71">
        <f t="shared" si="184"/>
        <v>99.627793362431078</v>
      </c>
    </row>
    <row r="5953" spans="2:6">
      <c r="B5953">
        <v>1537600</v>
      </c>
      <c r="D5953">
        <v>5951</v>
      </c>
      <c r="E5953" s="72">
        <f t="shared" si="185"/>
        <v>153239228.51851848</v>
      </c>
      <c r="F5953" s="71">
        <f t="shared" si="184"/>
        <v>99.66130887000422</v>
      </c>
    </row>
    <row r="5954" spans="2:6">
      <c r="B5954">
        <v>1537600</v>
      </c>
      <c r="D5954">
        <v>5952</v>
      </c>
      <c r="E5954" s="72">
        <f t="shared" si="185"/>
        <v>153290770.62962961</v>
      </c>
      <c r="F5954" s="71">
        <f t="shared" si="184"/>
        <v>99.694830014067122</v>
      </c>
    </row>
    <row r="5955" spans="2:6">
      <c r="B5955">
        <v>1537600</v>
      </c>
      <c r="D5955">
        <v>5953</v>
      </c>
      <c r="E5955" s="72">
        <f t="shared" si="185"/>
        <v>153342321.4074074</v>
      </c>
      <c r="F5955" s="71">
        <f t="shared" ref="F5955:F6018" si="186">E5955/B5954</f>
        <v>99.728356794619799</v>
      </c>
    </row>
    <row r="5956" spans="2:6">
      <c r="B5956">
        <v>1537600</v>
      </c>
      <c r="D5956">
        <v>5954</v>
      </c>
      <c r="E5956" s="72">
        <f t="shared" ref="E5956:E6019" si="187">40+(D5955*D5955)+(E5955/1.3)</f>
        <v>153393880.85185185</v>
      </c>
      <c r="F5956" s="71">
        <f t="shared" si="186"/>
        <v>99.761889211662236</v>
      </c>
    </row>
    <row r="5957" spans="2:6">
      <c r="B5957">
        <v>1537600</v>
      </c>
      <c r="D5957">
        <v>5955</v>
      </c>
      <c r="E5957" s="72">
        <f t="shared" si="187"/>
        <v>153445448.96296296</v>
      </c>
      <c r="F5957" s="71">
        <f t="shared" si="186"/>
        <v>99.795427265194434</v>
      </c>
    </row>
    <row r="5958" spans="2:6">
      <c r="B5958">
        <v>1537600</v>
      </c>
      <c r="D5958">
        <v>5956</v>
      </c>
      <c r="E5958" s="72">
        <f t="shared" si="187"/>
        <v>153497025.74074072</v>
      </c>
      <c r="F5958" s="71">
        <f t="shared" si="186"/>
        <v>99.828970955216391</v>
      </c>
    </row>
    <row r="5959" spans="2:6">
      <c r="B5959">
        <v>1537600</v>
      </c>
      <c r="D5959">
        <v>5957</v>
      </c>
      <c r="E5959" s="72">
        <f t="shared" si="187"/>
        <v>153548611.18518516</v>
      </c>
      <c r="F5959" s="71">
        <f t="shared" si="186"/>
        <v>99.862520281728123</v>
      </c>
    </row>
    <row r="5960" spans="2:6">
      <c r="B5960">
        <v>1537600</v>
      </c>
      <c r="D5960">
        <v>5958</v>
      </c>
      <c r="E5960" s="72">
        <f t="shared" si="187"/>
        <v>153600205.29629627</v>
      </c>
      <c r="F5960" s="71">
        <f t="shared" si="186"/>
        <v>99.89607524472963</v>
      </c>
    </row>
    <row r="5961" spans="2:6">
      <c r="B5961">
        <v>1537600</v>
      </c>
      <c r="D5961">
        <v>5959</v>
      </c>
      <c r="E5961" s="72">
        <f t="shared" si="187"/>
        <v>153651808.07407403</v>
      </c>
      <c r="F5961" s="71">
        <f t="shared" si="186"/>
        <v>99.929635844220883</v>
      </c>
    </row>
    <row r="5962" spans="2:6">
      <c r="B5962">
        <v>1537600</v>
      </c>
      <c r="D5962">
        <v>5960</v>
      </c>
      <c r="E5962" s="72">
        <f t="shared" si="187"/>
        <v>153703419.51851848</v>
      </c>
      <c r="F5962" s="71">
        <f t="shared" si="186"/>
        <v>99.963202080201924</v>
      </c>
    </row>
    <row r="5963" spans="2:6">
      <c r="B5963">
        <v>1537600</v>
      </c>
      <c r="D5963">
        <v>5961</v>
      </c>
      <c r="E5963" s="72">
        <f t="shared" si="187"/>
        <v>153755039.62962961</v>
      </c>
      <c r="F5963" s="71">
        <f t="shared" si="186"/>
        <v>99.99677395267274</v>
      </c>
    </row>
    <row r="5964" spans="2:6">
      <c r="B5964">
        <v>1537600</v>
      </c>
      <c r="D5964">
        <v>5962</v>
      </c>
      <c r="E5964" s="72">
        <f t="shared" si="187"/>
        <v>153806668.4074074</v>
      </c>
      <c r="F5964" s="71">
        <f t="shared" si="186"/>
        <v>100.03035146163333</v>
      </c>
    </row>
    <row r="5965" spans="2:6">
      <c r="B5965">
        <v>1537600</v>
      </c>
      <c r="D5965">
        <v>5963</v>
      </c>
      <c r="E5965" s="72">
        <f t="shared" si="187"/>
        <v>153858305.85185185</v>
      </c>
      <c r="F5965" s="71">
        <f t="shared" si="186"/>
        <v>100.06393460708367</v>
      </c>
    </row>
    <row r="5966" spans="2:6">
      <c r="B5966">
        <v>1537600</v>
      </c>
      <c r="D5966">
        <v>5964</v>
      </c>
      <c r="E5966" s="72">
        <f t="shared" si="187"/>
        <v>153909951.96296296</v>
      </c>
      <c r="F5966" s="71">
        <f t="shared" si="186"/>
        <v>100.09752338902378</v>
      </c>
    </row>
    <row r="5967" spans="2:6">
      <c r="B5967">
        <v>1537600</v>
      </c>
      <c r="D5967">
        <v>5965</v>
      </c>
      <c r="E5967" s="72">
        <f t="shared" si="187"/>
        <v>153961606.74074072</v>
      </c>
      <c r="F5967" s="71">
        <f t="shared" si="186"/>
        <v>100.13111780745363</v>
      </c>
    </row>
    <row r="5968" spans="2:6">
      <c r="B5968">
        <v>1537600</v>
      </c>
      <c r="D5968">
        <v>5966</v>
      </c>
      <c r="E5968" s="72">
        <f t="shared" si="187"/>
        <v>154013270.18518516</v>
      </c>
      <c r="F5968" s="71">
        <f t="shared" si="186"/>
        <v>100.16471786237328</v>
      </c>
    </row>
    <row r="5969" spans="2:6">
      <c r="B5969">
        <v>1537600</v>
      </c>
      <c r="D5969">
        <v>5967</v>
      </c>
      <c r="E5969" s="72">
        <f t="shared" si="187"/>
        <v>154064942.29629627</v>
      </c>
      <c r="F5969" s="71">
        <f t="shared" si="186"/>
        <v>100.1983235537827</v>
      </c>
    </row>
    <row r="5970" spans="2:6">
      <c r="B5970">
        <v>1537600</v>
      </c>
      <c r="D5970">
        <v>5968</v>
      </c>
      <c r="E5970" s="72">
        <f t="shared" si="187"/>
        <v>154116623.07407403</v>
      </c>
      <c r="F5970" s="71">
        <f t="shared" si="186"/>
        <v>100.23193488168187</v>
      </c>
    </row>
    <row r="5971" spans="2:6">
      <c r="B5971">
        <v>1537600</v>
      </c>
      <c r="D5971">
        <v>5969</v>
      </c>
      <c r="E5971" s="72">
        <f t="shared" si="187"/>
        <v>154168312.51851848</v>
      </c>
      <c r="F5971" s="71">
        <f t="shared" si="186"/>
        <v>100.26555184607081</v>
      </c>
    </row>
    <row r="5972" spans="2:6">
      <c r="B5972">
        <v>1537600</v>
      </c>
      <c r="D5972">
        <v>5970</v>
      </c>
      <c r="E5972" s="72">
        <f t="shared" si="187"/>
        <v>154220010.62962961</v>
      </c>
      <c r="F5972" s="71">
        <f t="shared" si="186"/>
        <v>100.29917444694954</v>
      </c>
    </row>
    <row r="5973" spans="2:6">
      <c r="B5973">
        <v>1537600</v>
      </c>
      <c r="D5973">
        <v>5971</v>
      </c>
      <c r="E5973" s="72">
        <f t="shared" si="187"/>
        <v>154271717.4074074</v>
      </c>
      <c r="F5973" s="71">
        <f t="shared" si="186"/>
        <v>100.33280268431803</v>
      </c>
    </row>
    <row r="5974" spans="2:6">
      <c r="B5974">
        <v>1537600</v>
      </c>
      <c r="D5974">
        <v>5972</v>
      </c>
      <c r="E5974" s="72">
        <f t="shared" si="187"/>
        <v>154323432.85185185</v>
      </c>
      <c r="F5974" s="71">
        <f t="shared" si="186"/>
        <v>100.36643655817628</v>
      </c>
    </row>
    <row r="5975" spans="2:6">
      <c r="B5975">
        <v>1537600</v>
      </c>
      <c r="D5975">
        <v>5973</v>
      </c>
      <c r="E5975" s="72">
        <f t="shared" si="187"/>
        <v>154375156.96296296</v>
      </c>
      <c r="F5975" s="71">
        <f t="shared" si="186"/>
        <v>100.4000760685243</v>
      </c>
    </row>
    <row r="5976" spans="2:6">
      <c r="B5976">
        <v>1537600</v>
      </c>
      <c r="D5976">
        <v>5974</v>
      </c>
      <c r="E5976" s="72">
        <f t="shared" si="187"/>
        <v>154426889.74074072</v>
      </c>
      <c r="F5976" s="71">
        <f t="shared" si="186"/>
        <v>100.43372121536207</v>
      </c>
    </row>
    <row r="5977" spans="2:6">
      <c r="B5977">
        <v>1537600</v>
      </c>
      <c r="D5977">
        <v>5975</v>
      </c>
      <c r="E5977" s="72">
        <f t="shared" si="187"/>
        <v>154478631.18518516</v>
      </c>
      <c r="F5977" s="71">
        <f t="shared" si="186"/>
        <v>100.46737199868963</v>
      </c>
    </row>
    <row r="5978" spans="2:6">
      <c r="B5978">
        <v>1537600</v>
      </c>
      <c r="D5978">
        <v>5976</v>
      </c>
      <c r="E5978" s="72">
        <f t="shared" si="187"/>
        <v>154530381.29629627</v>
      </c>
      <c r="F5978" s="71">
        <f t="shared" si="186"/>
        <v>100.50102841850693</v>
      </c>
    </row>
    <row r="5979" spans="2:6">
      <c r="B5979">
        <v>1537600</v>
      </c>
      <c r="D5979">
        <v>5977</v>
      </c>
      <c r="E5979" s="72">
        <f t="shared" si="187"/>
        <v>154582140.07407403</v>
      </c>
      <c r="F5979" s="71">
        <f t="shared" si="186"/>
        <v>100.53469047481401</v>
      </c>
    </row>
    <row r="5980" spans="2:6">
      <c r="B5980">
        <v>1537600</v>
      </c>
      <c r="D5980">
        <v>5978</v>
      </c>
      <c r="E5980" s="72">
        <f t="shared" si="187"/>
        <v>154633907.51851848</v>
      </c>
      <c r="F5980" s="71">
        <f t="shared" si="186"/>
        <v>100.56835816761087</v>
      </c>
    </row>
    <row r="5981" spans="2:6">
      <c r="B5981">
        <v>1537600</v>
      </c>
      <c r="D5981">
        <v>5979</v>
      </c>
      <c r="E5981" s="72">
        <f t="shared" si="187"/>
        <v>154685683.62962961</v>
      </c>
      <c r="F5981" s="71">
        <f t="shared" si="186"/>
        <v>100.60203149689751</v>
      </c>
    </row>
    <row r="5982" spans="2:6">
      <c r="B5982">
        <v>1537600</v>
      </c>
      <c r="D5982">
        <v>5980</v>
      </c>
      <c r="E5982" s="72">
        <f t="shared" si="187"/>
        <v>154737468.4074074</v>
      </c>
      <c r="F5982" s="71">
        <f t="shared" si="186"/>
        <v>100.63571046267391</v>
      </c>
    </row>
    <row r="5983" spans="2:6">
      <c r="B5983">
        <v>1537600</v>
      </c>
      <c r="D5983">
        <v>5981</v>
      </c>
      <c r="E5983" s="72">
        <f t="shared" si="187"/>
        <v>154789261.85185185</v>
      </c>
      <c r="F5983" s="71">
        <f t="shared" si="186"/>
        <v>100.66939506494008</v>
      </c>
    </row>
    <row r="5984" spans="2:6">
      <c r="B5984">
        <v>1537600</v>
      </c>
      <c r="D5984">
        <v>5982</v>
      </c>
      <c r="E5984" s="72">
        <f t="shared" si="187"/>
        <v>154841063.96296296</v>
      </c>
      <c r="F5984" s="71">
        <f t="shared" si="186"/>
        <v>100.70308530369599</v>
      </c>
    </row>
    <row r="5985" spans="2:6">
      <c r="B5985">
        <v>1537600</v>
      </c>
      <c r="D5985">
        <v>5983</v>
      </c>
      <c r="E5985" s="72">
        <f t="shared" si="187"/>
        <v>154892874.74074072</v>
      </c>
      <c r="F5985" s="71">
        <f t="shared" si="186"/>
        <v>100.73678117894167</v>
      </c>
    </row>
    <row r="5986" spans="2:6">
      <c r="B5986">
        <v>1537600</v>
      </c>
      <c r="D5986">
        <v>5984</v>
      </c>
      <c r="E5986" s="72">
        <f t="shared" si="187"/>
        <v>154944694.18518516</v>
      </c>
      <c r="F5986" s="71">
        <f t="shared" si="186"/>
        <v>100.77048269067714</v>
      </c>
    </row>
    <row r="5987" spans="2:6">
      <c r="B5987">
        <v>1537600</v>
      </c>
      <c r="D5987">
        <v>5985</v>
      </c>
      <c r="E5987" s="72">
        <f t="shared" si="187"/>
        <v>154996522.29629627</v>
      </c>
      <c r="F5987" s="71">
        <f t="shared" si="186"/>
        <v>100.80418983890236</v>
      </c>
    </row>
    <row r="5988" spans="2:6">
      <c r="B5988">
        <v>1537600</v>
      </c>
      <c r="D5988">
        <v>5986</v>
      </c>
      <c r="E5988" s="72">
        <f t="shared" si="187"/>
        <v>155048359.07407403</v>
      </c>
      <c r="F5988" s="71">
        <f t="shared" si="186"/>
        <v>100.83790262361734</v>
      </c>
    </row>
    <row r="5989" spans="2:6">
      <c r="B5989">
        <v>1537600</v>
      </c>
      <c r="D5989">
        <v>5987</v>
      </c>
      <c r="E5989" s="72">
        <f t="shared" si="187"/>
        <v>155100204.51851848</v>
      </c>
      <c r="F5989" s="71">
        <f t="shared" si="186"/>
        <v>100.87162104482211</v>
      </c>
    </row>
    <row r="5990" spans="2:6">
      <c r="B5990">
        <v>1537600</v>
      </c>
      <c r="D5990">
        <v>5988</v>
      </c>
      <c r="E5990" s="72">
        <f t="shared" si="187"/>
        <v>155152058.62962961</v>
      </c>
      <c r="F5990" s="71">
        <f t="shared" si="186"/>
        <v>100.90534510251666</v>
      </c>
    </row>
    <row r="5991" spans="2:6">
      <c r="B5991">
        <v>1537600</v>
      </c>
      <c r="D5991">
        <v>5989</v>
      </c>
      <c r="E5991" s="72">
        <f t="shared" si="187"/>
        <v>155203921.4074074</v>
      </c>
      <c r="F5991" s="71">
        <f t="shared" si="186"/>
        <v>100.93907479670096</v>
      </c>
    </row>
    <row r="5992" spans="2:6">
      <c r="B5992">
        <v>1537600</v>
      </c>
      <c r="D5992">
        <v>5990</v>
      </c>
      <c r="E5992" s="72">
        <f t="shared" si="187"/>
        <v>155255792.85185185</v>
      </c>
      <c r="F5992" s="71">
        <f t="shared" si="186"/>
        <v>100.97281012737503</v>
      </c>
    </row>
    <row r="5993" spans="2:6">
      <c r="B5993">
        <v>1537600</v>
      </c>
      <c r="D5993">
        <v>5991</v>
      </c>
      <c r="E5993" s="72">
        <f t="shared" si="187"/>
        <v>155307672.96296296</v>
      </c>
      <c r="F5993" s="71">
        <f t="shared" si="186"/>
        <v>101.00655109453886</v>
      </c>
    </row>
    <row r="5994" spans="2:6">
      <c r="B5994">
        <v>1537600</v>
      </c>
      <c r="D5994">
        <v>5992</v>
      </c>
      <c r="E5994" s="72">
        <f t="shared" si="187"/>
        <v>155359561.74074072</v>
      </c>
      <c r="F5994" s="71">
        <f t="shared" si="186"/>
        <v>101.04029769819245</v>
      </c>
    </row>
    <row r="5995" spans="2:6">
      <c r="B5995">
        <v>1537600</v>
      </c>
      <c r="D5995">
        <v>5993</v>
      </c>
      <c r="E5995" s="72">
        <f t="shared" si="187"/>
        <v>155411459.18518516</v>
      </c>
      <c r="F5995" s="71">
        <f t="shared" si="186"/>
        <v>101.07404993833582</v>
      </c>
    </row>
    <row r="5996" spans="2:6">
      <c r="B5996">
        <v>1537600</v>
      </c>
      <c r="D5996">
        <v>5994</v>
      </c>
      <c r="E5996" s="72">
        <f t="shared" si="187"/>
        <v>155463365.29629627</v>
      </c>
      <c r="F5996" s="71">
        <f t="shared" si="186"/>
        <v>101.10780781496895</v>
      </c>
    </row>
    <row r="5997" spans="2:6">
      <c r="B5997">
        <v>1537600</v>
      </c>
      <c r="D5997">
        <v>5995</v>
      </c>
      <c r="E5997" s="72">
        <f t="shared" si="187"/>
        <v>155515280.07407403</v>
      </c>
      <c r="F5997" s="71">
        <f t="shared" si="186"/>
        <v>101.14157132809186</v>
      </c>
    </row>
    <row r="5998" spans="2:6">
      <c r="B5998">
        <v>1537600</v>
      </c>
      <c r="D5998">
        <v>5996</v>
      </c>
      <c r="E5998" s="72">
        <f t="shared" si="187"/>
        <v>155567203.51851848</v>
      </c>
      <c r="F5998" s="71">
        <f t="shared" si="186"/>
        <v>101.17534047770452</v>
      </c>
    </row>
    <row r="5999" spans="2:6">
      <c r="B5999">
        <v>1537600</v>
      </c>
      <c r="D5999">
        <v>5997</v>
      </c>
      <c r="E5999" s="72">
        <f t="shared" si="187"/>
        <v>155619135.62962961</v>
      </c>
      <c r="F5999" s="71">
        <f t="shared" si="186"/>
        <v>101.20911526380698</v>
      </c>
    </row>
    <row r="6000" spans="2:6">
      <c r="B6000">
        <v>1537600</v>
      </c>
      <c r="D6000">
        <v>5998</v>
      </c>
      <c r="E6000" s="72">
        <f t="shared" si="187"/>
        <v>155671076.4074074</v>
      </c>
      <c r="F6000" s="71">
        <f t="shared" si="186"/>
        <v>101.24289568639919</v>
      </c>
    </row>
    <row r="6001" spans="2:6">
      <c r="B6001">
        <v>1537600</v>
      </c>
      <c r="D6001">
        <v>5999</v>
      </c>
      <c r="E6001" s="72">
        <f t="shared" si="187"/>
        <v>155723025.85185185</v>
      </c>
      <c r="F6001" s="71">
        <f t="shared" si="186"/>
        <v>101.27668174548117</v>
      </c>
    </row>
    <row r="6002" spans="2:6">
      <c r="B6002">
        <v>1537600</v>
      </c>
      <c r="D6002">
        <v>6000</v>
      </c>
      <c r="E6002" s="72">
        <f t="shared" si="187"/>
        <v>155774983.96296296</v>
      </c>
      <c r="F6002" s="71">
        <f t="shared" si="186"/>
        <v>101.31047344105291</v>
      </c>
    </row>
    <row r="6003" spans="2:6">
      <c r="B6003">
        <v>1537600</v>
      </c>
      <c r="D6003">
        <v>6001</v>
      </c>
      <c r="E6003" s="72">
        <f t="shared" si="187"/>
        <v>155826950.74074072</v>
      </c>
      <c r="F6003" s="71">
        <f t="shared" si="186"/>
        <v>101.34427077311442</v>
      </c>
    </row>
    <row r="6004" spans="2:6">
      <c r="B6004">
        <v>1537600</v>
      </c>
      <c r="D6004">
        <v>6002</v>
      </c>
      <c r="E6004" s="72">
        <f t="shared" si="187"/>
        <v>155878926.18518516</v>
      </c>
      <c r="F6004" s="71">
        <f t="shared" si="186"/>
        <v>101.37807374166569</v>
      </c>
    </row>
    <row r="6005" spans="2:6">
      <c r="B6005">
        <v>1537600</v>
      </c>
      <c r="D6005">
        <v>6003</v>
      </c>
      <c r="E6005" s="72">
        <f t="shared" si="187"/>
        <v>155930910.29629627</v>
      </c>
      <c r="F6005" s="71">
        <f t="shared" si="186"/>
        <v>101.41188234670673</v>
      </c>
    </row>
    <row r="6006" spans="2:6">
      <c r="B6006">
        <v>1537600</v>
      </c>
      <c r="D6006">
        <v>6004</v>
      </c>
      <c r="E6006" s="72">
        <f t="shared" si="187"/>
        <v>155982903.07407403</v>
      </c>
      <c r="F6006" s="71">
        <f t="shared" si="186"/>
        <v>101.44569658823754</v>
      </c>
    </row>
    <row r="6007" spans="2:6">
      <c r="B6007">
        <v>1537600</v>
      </c>
      <c r="D6007">
        <v>6005</v>
      </c>
      <c r="E6007" s="72">
        <f t="shared" si="187"/>
        <v>156034904.51851848</v>
      </c>
      <c r="F6007" s="71">
        <f t="shared" si="186"/>
        <v>101.47951646625812</v>
      </c>
    </row>
    <row r="6008" spans="2:6">
      <c r="B6008">
        <v>1537600</v>
      </c>
      <c r="D6008">
        <v>6006</v>
      </c>
      <c r="E6008" s="72">
        <f t="shared" si="187"/>
        <v>156086914.62962961</v>
      </c>
      <c r="F6008" s="71">
        <f t="shared" si="186"/>
        <v>101.51334198076847</v>
      </c>
    </row>
    <row r="6009" spans="2:6">
      <c r="B6009">
        <v>1537600</v>
      </c>
      <c r="D6009">
        <v>6007</v>
      </c>
      <c r="E6009" s="72">
        <f t="shared" si="187"/>
        <v>156138933.4074074</v>
      </c>
      <c r="F6009" s="71">
        <f t="shared" si="186"/>
        <v>101.5471731317686</v>
      </c>
    </row>
    <row r="6010" spans="2:6">
      <c r="B6010">
        <v>1537600</v>
      </c>
      <c r="D6010">
        <v>6008</v>
      </c>
      <c r="E6010" s="72">
        <f t="shared" si="187"/>
        <v>156190960.85185185</v>
      </c>
      <c r="F6010" s="71">
        <f t="shared" si="186"/>
        <v>101.58100991925849</v>
      </c>
    </row>
    <row r="6011" spans="2:6">
      <c r="B6011">
        <v>1537600</v>
      </c>
      <c r="D6011">
        <v>6009</v>
      </c>
      <c r="E6011" s="72">
        <f t="shared" si="187"/>
        <v>156242996.96296296</v>
      </c>
      <c r="F6011" s="71">
        <f t="shared" si="186"/>
        <v>101.61485234323814</v>
      </c>
    </row>
    <row r="6012" spans="2:6">
      <c r="B6012">
        <v>1537600</v>
      </c>
      <c r="D6012">
        <v>6010</v>
      </c>
      <c r="E6012" s="72">
        <f t="shared" si="187"/>
        <v>156295041.74074072</v>
      </c>
      <c r="F6012" s="71">
        <f t="shared" si="186"/>
        <v>101.64870040370754</v>
      </c>
    </row>
    <row r="6013" spans="2:6">
      <c r="B6013">
        <v>1537600</v>
      </c>
      <c r="D6013">
        <v>6011</v>
      </c>
      <c r="E6013" s="72">
        <f t="shared" si="187"/>
        <v>156347095.18518516</v>
      </c>
      <c r="F6013" s="71">
        <f t="shared" si="186"/>
        <v>101.68255410066674</v>
      </c>
    </row>
    <row r="6014" spans="2:6">
      <c r="B6014">
        <v>1537600</v>
      </c>
      <c r="D6014">
        <v>6012</v>
      </c>
      <c r="E6014" s="72">
        <f t="shared" si="187"/>
        <v>156399157.29629627</v>
      </c>
      <c r="F6014" s="71">
        <f t="shared" si="186"/>
        <v>101.71641343411568</v>
      </c>
    </row>
    <row r="6015" spans="2:6">
      <c r="B6015">
        <v>1537600</v>
      </c>
      <c r="D6015">
        <v>6013</v>
      </c>
      <c r="E6015" s="72">
        <f t="shared" si="187"/>
        <v>156451228.07407403</v>
      </c>
      <c r="F6015" s="71">
        <f t="shared" si="186"/>
        <v>101.75027840405438</v>
      </c>
    </row>
    <row r="6016" spans="2:6">
      <c r="B6016">
        <v>1537600</v>
      </c>
      <c r="D6016">
        <v>6014</v>
      </c>
      <c r="E6016" s="72">
        <f t="shared" si="187"/>
        <v>156503307.51851848</v>
      </c>
      <c r="F6016" s="71">
        <f t="shared" si="186"/>
        <v>101.78414901048288</v>
      </c>
    </row>
    <row r="6017" spans="2:6">
      <c r="B6017">
        <v>1537600</v>
      </c>
      <c r="D6017">
        <v>6015</v>
      </c>
      <c r="E6017" s="72">
        <f t="shared" si="187"/>
        <v>156555395.62962961</v>
      </c>
      <c r="F6017" s="71">
        <f t="shared" si="186"/>
        <v>101.81802525340115</v>
      </c>
    </row>
    <row r="6018" spans="2:6">
      <c r="B6018">
        <v>1537600</v>
      </c>
      <c r="D6018">
        <v>6016</v>
      </c>
      <c r="E6018" s="72">
        <f t="shared" si="187"/>
        <v>156607492.4074074</v>
      </c>
      <c r="F6018" s="71">
        <f t="shared" si="186"/>
        <v>101.85190713280919</v>
      </c>
    </row>
    <row r="6019" spans="2:6">
      <c r="B6019">
        <v>1537600</v>
      </c>
      <c r="D6019">
        <v>6017</v>
      </c>
      <c r="E6019" s="72">
        <f t="shared" si="187"/>
        <v>156659597.85185185</v>
      </c>
      <c r="F6019" s="71">
        <f t="shared" ref="F6019:F6082" si="188">E6019/B6018</f>
        <v>101.88579464870698</v>
      </c>
    </row>
    <row r="6020" spans="2:6">
      <c r="B6020">
        <v>1537600</v>
      </c>
      <c r="D6020">
        <v>6018</v>
      </c>
      <c r="E6020" s="72">
        <f t="shared" ref="E6020:E6083" si="189">40+(D6019*D6019)+(E6019/1.3)</f>
        <v>156711711.96296296</v>
      </c>
      <c r="F6020" s="71">
        <f t="shared" si="188"/>
        <v>101.91968780109454</v>
      </c>
    </row>
    <row r="6021" spans="2:6">
      <c r="B6021">
        <v>1537600</v>
      </c>
      <c r="D6021">
        <v>6019</v>
      </c>
      <c r="E6021" s="72">
        <f t="shared" si="189"/>
        <v>156763834.74074072</v>
      </c>
      <c r="F6021" s="71">
        <f t="shared" si="188"/>
        <v>101.95358658997185</v>
      </c>
    </row>
    <row r="6022" spans="2:6">
      <c r="B6022">
        <v>1537600</v>
      </c>
      <c r="D6022">
        <v>6020</v>
      </c>
      <c r="E6022" s="72">
        <f t="shared" si="189"/>
        <v>156815966.18518516</v>
      </c>
      <c r="F6022" s="71">
        <f t="shared" si="188"/>
        <v>101.98749101533895</v>
      </c>
    </row>
    <row r="6023" spans="2:6">
      <c r="B6023">
        <v>1537600</v>
      </c>
      <c r="D6023">
        <v>6021</v>
      </c>
      <c r="E6023" s="72">
        <f t="shared" si="189"/>
        <v>156868106.29629627</v>
      </c>
      <c r="F6023" s="71">
        <f t="shared" si="188"/>
        <v>102.0214010771958</v>
      </c>
    </row>
    <row r="6024" spans="2:6">
      <c r="B6024">
        <v>1537600</v>
      </c>
      <c r="D6024">
        <v>6022</v>
      </c>
      <c r="E6024" s="72">
        <f t="shared" si="189"/>
        <v>156920255.07407403</v>
      </c>
      <c r="F6024" s="71">
        <f t="shared" si="188"/>
        <v>102.05531677554242</v>
      </c>
    </row>
    <row r="6025" spans="2:6">
      <c r="B6025">
        <v>1537600</v>
      </c>
      <c r="D6025">
        <v>6023</v>
      </c>
      <c r="E6025" s="72">
        <f t="shared" si="189"/>
        <v>156972412.51851848</v>
      </c>
      <c r="F6025" s="71">
        <f t="shared" si="188"/>
        <v>102.08923811037883</v>
      </c>
    </row>
    <row r="6026" spans="2:6">
      <c r="B6026">
        <v>1537600</v>
      </c>
      <c r="D6026">
        <v>6024</v>
      </c>
      <c r="E6026" s="72">
        <f t="shared" si="189"/>
        <v>157024578.62962961</v>
      </c>
      <c r="F6026" s="71">
        <f t="shared" si="188"/>
        <v>102.123165081705</v>
      </c>
    </row>
    <row r="6027" spans="2:6">
      <c r="B6027">
        <v>1537600</v>
      </c>
      <c r="D6027">
        <v>6025</v>
      </c>
      <c r="E6027" s="72">
        <f t="shared" si="189"/>
        <v>157076753.4074074</v>
      </c>
      <c r="F6027" s="71">
        <f t="shared" si="188"/>
        <v>102.15709768952094</v>
      </c>
    </row>
    <row r="6028" spans="2:6">
      <c r="B6028">
        <v>1537600</v>
      </c>
      <c r="D6028">
        <v>6026</v>
      </c>
      <c r="E6028" s="72">
        <f t="shared" si="189"/>
        <v>157128936.85185185</v>
      </c>
      <c r="F6028" s="71">
        <f t="shared" si="188"/>
        <v>102.19103593382664</v>
      </c>
    </row>
    <row r="6029" spans="2:6">
      <c r="B6029">
        <v>1537600</v>
      </c>
      <c r="D6029">
        <v>6027</v>
      </c>
      <c r="E6029" s="72">
        <f t="shared" si="189"/>
        <v>157181128.96296296</v>
      </c>
      <c r="F6029" s="71">
        <f t="shared" si="188"/>
        <v>102.2249798146221</v>
      </c>
    </row>
    <row r="6030" spans="2:6">
      <c r="B6030">
        <v>1537600</v>
      </c>
      <c r="D6030">
        <v>6028</v>
      </c>
      <c r="E6030" s="72">
        <f t="shared" si="189"/>
        <v>157233329.74074072</v>
      </c>
      <c r="F6030" s="71">
        <f t="shared" si="188"/>
        <v>102.25892933190734</v>
      </c>
    </row>
    <row r="6031" spans="2:6">
      <c r="B6031">
        <v>1537600</v>
      </c>
      <c r="D6031">
        <v>6029</v>
      </c>
      <c r="E6031" s="72">
        <f t="shared" si="189"/>
        <v>157285539.18518516</v>
      </c>
      <c r="F6031" s="71">
        <f t="shared" si="188"/>
        <v>102.29288448568234</v>
      </c>
    </row>
    <row r="6032" spans="2:6">
      <c r="B6032">
        <v>1537600</v>
      </c>
      <c r="D6032">
        <v>6030</v>
      </c>
      <c r="E6032" s="72">
        <f t="shared" si="189"/>
        <v>157337757.29629627</v>
      </c>
      <c r="F6032" s="71">
        <f t="shared" si="188"/>
        <v>102.32684527594711</v>
      </c>
    </row>
    <row r="6033" spans="2:6">
      <c r="B6033">
        <v>1537600</v>
      </c>
      <c r="D6033">
        <v>6031</v>
      </c>
      <c r="E6033" s="72">
        <f t="shared" si="189"/>
        <v>157389984.07407403</v>
      </c>
      <c r="F6033" s="71">
        <f t="shared" si="188"/>
        <v>102.36081170270164</v>
      </c>
    </row>
    <row r="6034" spans="2:6">
      <c r="B6034">
        <v>1537600</v>
      </c>
      <c r="D6034">
        <v>6032</v>
      </c>
      <c r="E6034" s="72">
        <f t="shared" si="189"/>
        <v>157442219.51851848</v>
      </c>
      <c r="F6034" s="71">
        <f t="shared" si="188"/>
        <v>102.39478376594595</v>
      </c>
    </row>
    <row r="6035" spans="2:6">
      <c r="B6035">
        <v>1537600</v>
      </c>
      <c r="D6035">
        <v>6033</v>
      </c>
      <c r="E6035" s="72">
        <f t="shared" si="189"/>
        <v>157494463.62962961</v>
      </c>
      <c r="F6035" s="71">
        <f t="shared" si="188"/>
        <v>102.42876146568003</v>
      </c>
    </row>
    <row r="6036" spans="2:6">
      <c r="B6036">
        <v>1537600</v>
      </c>
      <c r="D6036">
        <v>6034</v>
      </c>
      <c r="E6036" s="72">
        <f t="shared" si="189"/>
        <v>157546716.4074074</v>
      </c>
      <c r="F6036" s="71">
        <f t="shared" si="188"/>
        <v>102.46274480190388</v>
      </c>
    </row>
    <row r="6037" spans="2:6">
      <c r="B6037">
        <v>1537600</v>
      </c>
      <c r="D6037">
        <v>6035</v>
      </c>
      <c r="E6037" s="72">
        <f t="shared" si="189"/>
        <v>157598977.85185185</v>
      </c>
      <c r="F6037" s="71">
        <f t="shared" si="188"/>
        <v>102.49673377461748</v>
      </c>
    </row>
    <row r="6038" spans="2:6">
      <c r="B6038">
        <v>1537600</v>
      </c>
      <c r="D6038">
        <v>6036</v>
      </c>
      <c r="E6038" s="72">
        <f t="shared" si="189"/>
        <v>157651247.96296296</v>
      </c>
      <c r="F6038" s="71">
        <f t="shared" si="188"/>
        <v>102.53072838382086</v>
      </c>
    </row>
    <row r="6039" spans="2:6">
      <c r="B6039">
        <v>1537600</v>
      </c>
      <c r="D6039">
        <v>6037</v>
      </c>
      <c r="E6039" s="72">
        <f t="shared" si="189"/>
        <v>157703526.74074072</v>
      </c>
      <c r="F6039" s="71">
        <f t="shared" si="188"/>
        <v>102.56472862951399</v>
      </c>
    </row>
    <row r="6040" spans="2:6">
      <c r="B6040">
        <v>1537600</v>
      </c>
      <c r="D6040">
        <v>6038</v>
      </c>
      <c r="E6040" s="72">
        <f t="shared" si="189"/>
        <v>157755814.18518516</v>
      </c>
      <c r="F6040" s="71">
        <f t="shared" si="188"/>
        <v>102.5987345116969</v>
      </c>
    </row>
    <row r="6041" spans="2:6">
      <c r="B6041">
        <v>1537600</v>
      </c>
      <c r="D6041">
        <v>6039</v>
      </c>
      <c r="E6041" s="72">
        <f t="shared" si="189"/>
        <v>157808110.29629627</v>
      </c>
      <c r="F6041" s="71">
        <f t="shared" si="188"/>
        <v>102.63274603036959</v>
      </c>
    </row>
    <row r="6042" spans="2:6">
      <c r="B6042">
        <v>1537600</v>
      </c>
      <c r="D6042">
        <v>6040</v>
      </c>
      <c r="E6042" s="72">
        <f t="shared" si="189"/>
        <v>157860415.07407403</v>
      </c>
      <c r="F6042" s="71">
        <f t="shared" si="188"/>
        <v>102.66676318553202</v>
      </c>
    </row>
    <row r="6043" spans="2:6">
      <c r="B6043">
        <v>1537600</v>
      </c>
      <c r="D6043">
        <v>6041</v>
      </c>
      <c r="E6043" s="72">
        <f t="shared" si="189"/>
        <v>157912728.51851848</v>
      </c>
      <c r="F6043" s="71">
        <f t="shared" si="188"/>
        <v>102.70078597718424</v>
      </c>
    </row>
    <row r="6044" spans="2:6">
      <c r="B6044">
        <v>1537600</v>
      </c>
      <c r="D6044">
        <v>6042</v>
      </c>
      <c r="E6044" s="72">
        <f t="shared" si="189"/>
        <v>157965050.62962961</v>
      </c>
      <c r="F6044" s="71">
        <f t="shared" si="188"/>
        <v>102.73481440532623</v>
      </c>
    </row>
    <row r="6045" spans="2:6">
      <c r="B6045">
        <v>1537600</v>
      </c>
      <c r="D6045">
        <v>6043</v>
      </c>
      <c r="E6045" s="72">
        <f t="shared" si="189"/>
        <v>158017381.4074074</v>
      </c>
      <c r="F6045" s="71">
        <f t="shared" si="188"/>
        <v>102.76884846995799</v>
      </c>
    </row>
    <row r="6046" spans="2:6">
      <c r="B6046">
        <v>1537600</v>
      </c>
      <c r="D6046">
        <v>6044</v>
      </c>
      <c r="E6046" s="72">
        <f t="shared" si="189"/>
        <v>158069720.85185185</v>
      </c>
      <c r="F6046" s="71">
        <f t="shared" si="188"/>
        <v>102.8028881710795</v>
      </c>
    </row>
    <row r="6047" spans="2:6">
      <c r="B6047">
        <v>1537600</v>
      </c>
      <c r="D6047">
        <v>6045</v>
      </c>
      <c r="E6047" s="72">
        <f t="shared" si="189"/>
        <v>158122068.96296296</v>
      </c>
      <c r="F6047" s="71">
        <f t="shared" si="188"/>
        <v>102.83693350869079</v>
      </c>
    </row>
    <row r="6048" spans="2:6">
      <c r="B6048">
        <v>1537600</v>
      </c>
      <c r="D6048">
        <v>6046</v>
      </c>
      <c r="E6048" s="72">
        <f t="shared" si="189"/>
        <v>158174425.74074072</v>
      </c>
      <c r="F6048" s="71">
        <f t="shared" si="188"/>
        <v>102.87098448279183</v>
      </c>
    </row>
    <row r="6049" spans="2:6">
      <c r="B6049">
        <v>1537600</v>
      </c>
      <c r="D6049">
        <v>6047</v>
      </c>
      <c r="E6049" s="72">
        <f t="shared" si="189"/>
        <v>158226791.18518516</v>
      </c>
      <c r="F6049" s="71">
        <f t="shared" si="188"/>
        <v>102.90504109338265</v>
      </c>
    </row>
    <row r="6050" spans="2:6">
      <c r="B6050">
        <v>1537600</v>
      </c>
      <c r="D6050">
        <v>6048</v>
      </c>
      <c r="E6050" s="72">
        <f t="shared" si="189"/>
        <v>158279165.29629627</v>
      </c>
      <c r="F6050" s="71">
        <f t="shared" si="188"/>
        <v>102.93910334046323</v>
      </c>
    </row>
    <row r="6051" spans="2:6">
      <c r="B6051">
        <v>1537600</v>
      </c>
      <c r="D6051">
        <v>6049</v>
      </c>
      <c r="E6051" s="72">
        <f t="shared" si="189"/>
        <v>158331548.07407403</v>
      </c>
      <c r="F6051" s="71">
        <f t="shared" si="188"/>
        <v>102.97317122403358</v>
      </c>
    </row>
    <row r="6052" spans="2:6">
      <c r="B6052">
        <v>1537600</v>
      </c>
      <c r="D6052">
        <v>6050</v>
      </c>
      <c r="E6052" s="72">
        <f t="shared" si="189"/>
        <v>158383939.51851848</v>
      </c>
      <c r="F6052" s="71">
        <f t="shared" si="188"/>
        <v>103.0072447440937</v>
      </c>
    </row>
    <row r="6053" spans="2:6">
      <c r="B6053">
        <v>1537600</v>
      </c>
      <c r="D6053">
        <v>6051</v>
      </c>
      <c r="E6053" s="72">
        <f t="shared" si="189"/>
        <v>158436339.62962961</v>
      </c>
      <c r="F6053" s="71">
        <f t="shared" si="188"/>
        <v>103.0413239006436</v>
      </c>
    </row>
    <row r="6054" spans="2:6">
      <c r="B6054">
        <v>1537600</v>
      </c>
      <c r="D6054">
        <v>6052</v>
      </c>
      <c r="E6054" s="72">
        <f t="shared" si="189"/>
        <v>158488748.4074074</v>
      </c>
      <c r="F6054" s="71">
        <f t="shared" si="188"/>
        <v>103.07540869368327</v>
      </c>
    </row>
    <row r="6055" spans="2:6">
      <c r="B6055">
        <v>1537600</v>
      </c>
      <c r="D6055">
        <v>6053</v>
      </c>
      <c r="E6055" s="72">
        <f t="shared" si="189"/>
        <v>158541165.85185185</v>
      </c>
      <c r="F6055" s="71">
        <f t="shared" si="188"/>
        <v>103.1094991232127</v>
      </c>
    </row>
    <row r="6056" spans="2:6">
      <c r="B6056">
        <v>1537600</v>
      </c>
      <c r="D6056">
        <v>6054</v>
      </c>
      <c r="E6056" s="72">
        <f t="shared" si="189"/>
        <v>158593591.96296296</v>
      </c>
      <c r="F6056" s="71">
        <f t="shared" si="188"/>
        <v>103.14359518923189</v>
      </c>
    </row>
    <row r="6057" spans="2:6">
      <c r="B6057">
        <v>1537600</v>
      </c>
      <c r="D6057">
        <v>6055</v>
      </c>
      <c r="E6057" s="72">
        <f t="shared" si="189"/>
        <v>158646026.74074072</v>
      </c>
      <c r="F6057" s="71">
        <f t="shared" si="188"/>
        <v>103.17769689174084</v>
      </c>
    </row>
    <row r="6058" spans="2:6">
      <c r="B6058">
        <v>1537600</v>
      </c>
      <c r="D6058">
        <v>6056</v>
      </c>
      <c r="E6058" s="72">
        <f t="shared" si="189"/>
        <v>158698470.18518516</v>
      </c>
      <c r="F6058" s="71">
        <f t="shared" si="188"/>
        <v>103.21180423073957</v>
      </c>
    </row>
    <row r="6059" spans="2:6">
      <c r="B6059">
        <v>1537600</v>
      </c>
      <c r="D6059">
        <v>6057</v>
      </c>
      <c r="E6059" s="72">
        <f t="shared" si="189"/>
        <v>158750922.29629627</v>
      </c>
      <c r="F6059" s="71">
        <f t="shared" si="188"/>
        <v>103.24591720622806</v>
      </c>
    </row>
    <row r="6060" spans="2:6">
      <c r="B6060">
        <v>1537600</v>
      </c>
      <c r="D6060">
        <v>6058</v>
      </c>
      <c r="E6060" s="72">
        <f t="shared" si="189"/>
        <v>158803383.07407403</v>
      </c>
      <c r="F6060" s="71">
        <f t="shared" si="188"/>
        <v>103.28003581820631</v>
      </c>
    </row>
    <row r="6061" spans="2:6">
      <c r="B6061">
        <v>1537600</v>
      </c>
      <c r="D6061">
        <v>6059</v>
      </c>
      <c r="E6061" s="72">
        <f t="shared" si="189"/>
        <v>158855852.51851848</v>
      </c>
      <c r="F6061" s="71">
        <f t="shared" si="188"/>
        <v>103.31416006667435</v>
      </c>
    </row>
    <row r="6062" spans="2:6">
      <c r="B6062">
        <v>1537600</v>
      </c>
      <c r="D6062">
        <v>6060</v>
      </c>
      <c r="E6062" s="72">
        <f t="shared" si="189"/>
        <v>158908330.62962961</v>
      </c>
      <c r="F6062" s="71">
        <f t="shared" si="188"/>
        <v>103.34828995163217</v>
      </c>
    </row>
    <row r="6063" spans="2:6">
      <c r="B6063">
        <v>1537600</v>
      </c>
      <c r="D6063">
        <v>6061</v>
      </c>
      <c r="E6063" s="72">
        <f t="shared" si="189"/>
        <v>158960817.4074074</v>
      </c>
      <c r="F6063" s="71">
        <f t="shared" si="188"/>
        <v>103.38242547307973</v>
      </c>
    </row>
    <row r="6064" spans="2:6">
      <c r="B6064">
        <v>1537600</v>
      </c>
      <c r="D6064">
        <v>6062</v>
      </c>
      <c r="E6064" s="72">
        <f t="shared" si="189"/>
        <v>159013312.85185185</v>
      </c>
      <c r="F6064" s="71">
        <f t="shared" si="188"/>
        <v>103.41656663101708</v>
      </c>
    </row>
    <row r="6065" spans="2:6">
      <c r="B6065">
        <v>1537600</v>
      </c>
      <c r="D6065">
        <v>6063</v>
      </c>
      <c r="E6065" s="72">
        <f t="shared" si="189"/>
        <v>159065816.96296296</v>
      </c>
      <c r="F6065" s="71">
        <f t="shared" si="188"/>
        <v>103.45071342544416</v>
      </c>
    </row>
    <row r="6066" spans="2:6">
      <c r="B6066">
        <v>1537600</v>
      </c>
      <c r="D6066">
        <v>6064</v>
      </c>
      <c r="E6066" s="72">
        <f t="shared" si="189"/>
        <v>159118329.74074072</v>
      </c>
      <c r="F6066" s="71">
        <f t="shared" si="188"/>
        <v>103.48486585636103</v>
      </c>
    </row>
    <row r="6067" spans="2:6">
      <c r="B6067">
        <v>1537600</v>
      </c>
      <c r="D6067">
        <v>6065</v>
      </c>
      <c r="E6067" s="72">
        <f t="shared" si="189"/>
        <v>159170851.18518516</v>
      </c>
      <c r="F6067" s="71">
        <f t="shared" si="188"/>
        <v>103.51902392376766</v>
      </c>
    </row>
    <row r="6068" spans="2:6">
      <c r="B6068">
        <v>1537600</v>
      </c>
      <c r="D6068">
        <v>6066</v>
      </c>
      <c r="E6068" s="72">
        <f t="shared" si="189"/>
        <v>159223381.29629627</v>
      </c>
      <c r="F6068" s="71">
        <f t="shared" si="188"/>
        <v>103.55318762766407</v>
      </c>
    </row>
    <row r="6069" spans="2:6">
      <c r="B6069">
        <v>1537600</v>
      </c>
      <c r="D6069">
        <v>6067</v>
      </c>
      <c r="E6069" s="72">
        <f t="shared" si="189"/>
        <v>159275920.07407403</v>
      </c>
      <c r="F6069" s="71">
        <f t="shared" si="188"/>
        <v>103.58735696805023</v>
      </c>
    </row>
    <row r="6070" spans="2:6">
      <c r="B6070">
        <v>1537600</v>
      </c>
      <c r="D6070">
        <v>6068</v>
      </c>
      <c r="E6070" s="72">
        <f t="shared" si="189"/>
        <v>159328467.51851848</v>
      </c>
      <c r="F6070" s="71">
        <f t="shared" si="188"/>
        <v>103.62153194492618</v>
      </c>
    </row>
    <row r="6071" spans="2:6">
      <c r="B6071">
        <v>1537600</v>
      </c>
      <c r="D6071">
        <v>6069</v>
      </c>
      <c r="E6071" s="72">
        <f t="shared" si="189"/>
        <v>159381023.62962961</v>
      </c>
      <c r="F6071" s="71">
        <f t="shared" si="188"/>
        <v>103.6557125582919</v>
      </c>
    </row>
    <row r="6072" spans="2:6">
      <c r="B6072">
        <v>1537600</v>
      </c>
      <c r="D6072">
        <v>6070</v>
      </c>
      <c r="E6072" s="72">
        <f t="shared" si="189"/>
        <v>159433588.4074074</v>
      </c>
      <c r="F6072" s="71">
        <f t="shared" si="188"/>
        <v>103.68989880814738</v>
      </c>
    </row>
    <row r="6073" spans="2:6">
      <c r="B6073">
        <v>1537600</v>
      </c>
      <c r="D6073">
        <v>6071</v>
      </c>
      <c r="E6073" s="72">
        <f t="shared" si="189"/>
        <v>159486161.85185185</v>
      </c>
      <c r="F6073" s="71">
        <f t="shared" si="188"/>
        <v>103.72409069449262</v>
      </c>
    </row>
    <row r="6074" spans="2:6">
      <c r="B6074">
        <v>1537600</v>
      </c>
      <c r="D6074">
        <v>6072</v>
      </c>
      <c r="E6074" s="72">
        <f t="shared" si="189"/>
        <v>159538743.96296296</v>
      </c>
      <c r="F6074" s="71">
        <f t="shared" si="188"/>
        <v>103.75828821732762</v>
      </c>
    </row>
    <row r="6075" spans="2:6">
      <c r="B6075">
        <v>1537600</v>
      </c>
      <c r="D6075">
        <v>6073</v>
      </c>
      <c r="E6075" s="72">
        <f t="shared" si="189"/>
        <v>159591334.74074072</v>
      </c>
      <c r="F6075" s="71">
        <f t="shared" si="188"/>
        <v>103.79249137665239</v>
      </c>
    </row>
    <row r="6076" spans="2:6">
      <c r="B6076">
        <v>1537600</v>
      </c>
      <c r="D6076">
        <v>6074</v>
      </c>
      <c r="E6076" s="72">
        <f t="shared" si="189"/>
        <v>159643934.18518516</v>
      </c>
      <c r="F6076" s="71">
        <f t="shared" si="188"/>
        <v>103.82670017246694</v>
      </c>
    </row>
    <row r="6077" spans="2:6">
      <c r="B6077">
        <v>1537600</v>
      </c>
      <c r="D6077">
        <v>6075</v>
      </c>
      <c r="E6077" s="72">
        <f t="shared" si="189"/>
        <v>159696542.29629627</v>
      </c>
      <c r="F6077" s="71">
        <f t="shared" si="188"/>
        <v>103.86091460477125</v>
      </c>
    </row>
    <row r="6078" spans="2:6">
      <c r="B6078">
        <v>1537600</v>
      </c>
      <c r="D6078">
        <v>6076</v>
      </c>
      <c r="E6078" s="72">
        <f t="shared" si="189"/>
        <v>159749159.07407403</v>
      </c>
      <c r="F6078" s="71">
        <f t="shared" si="188"/>
        <v>103.89513467356531</v>
      </c>
    </row>
    <row r="6079" spans="2:6">
      <c r="B6079">
        <v>1537600</v>
      </c>
      <c r="D6079">
        <v>6077</v>
      </c>
      <c r="E6079" s="72">
        <f t="shared" si="189"/>
        <v>159801784.51851848</v>
      </c>
      <c r="F6079" s="71">
        <f t="shared" si="188"/>
        <v>103.92936037884917</v>
      </c>
    </row>
    <row r="6080" spans="2:6">
      <c r="B6080">
        <v>1537600</v>
      </c>
      <c r="D6080">
        <v>6078</v>
      </c>
      <c r="E6080" s="72">
        <f t="shared" si="189"/>
        <v>159854418.62962961</v>
      </c>
      <c r="F6080" s="71">
        <f t="shared" si="188"/>
        <v>103.9635917206228</v>
      </c>
    </row>
    <row r="6081" spans="2:6">
      <c r="B6081">
        <v>1537600</v>
      </c>
      <c r="D6081">
        <v>6079</v>
      </c>
      <c r="E6081" s="72">
        <f t="shared" si="189"/>
        <v>159907061.4074074</v>
      </c>
      <c r="F6081" s="71">
        <f t="shared" si="188"/>
        <v>103.9978286988862</v>
      </c>
    </row>
    <row r="6082" spans="2:6">
      <c r="B6082">
        <v>1537600</v>
      </c>
      <c r="D6082">
        <v>6080</v>
      </c>
      <c r="E6082" s="72">
        <f t="shared" si="189"/>
        <v>159959712.85185185</v>
      </c>
      <c r="F6082" s="71">
        <f t="shared" si="188"/>
        <v>104.03207131363934</v>
      </c>
    </row>
    <row r="6083" spans="2:6">
      <c r="B6083">
        <v>1537600</v>
      </c>
      <c r="D6083">
        <v>6081</v>
      </c>
      <c r="E6083" s="72">
        <f t="shared" si="189"/>
        <v>160012372.96296296</v>
      </c>
      <c r="F6083" s="71">
        <f t="shared" ref="F6083:F6146" si="190">E6083/B6082</f>
        <v>104.06631956488225</v>
      </c>
    </row>
    <row r="6084" spans="2:6">
      <c r="B6084">
        <v>1537600</v>
      </c>
      <c r="D6084">
        <v>6082</v>
      </c>
      <c r="E6084" s="72">
        <f t="shared" ref="E6084:E6147" si="191">40+(D6083*D6083)+(E6083/1.3)</f>
        <v>160065041.74074072</v>
      </c>
      <c r="F6084" s="71">
        <f t="shared" si="190"/>
        <v>104.10057345261492</v>
      </c>
    </row>
    <row r="6085" spans="2:6">
      <c r="B6085">
        <v>1537600</v>
      </c>
      <c r="D6085">
        <v>6083</v>
      </c>
      <c r="E6085" s="72">
        <f t="shared" si="191"/>
        <v>160117719.18518516</v>
      </c>
      <c r="F6085" s="71">
        <f t="shared" si="190"/>
        <v>104.13483297683739</v>
      </c>
    </row>
    <row r="6086" spans="2:6">
      <c r="B6086">
        <v>1537600</v>
      </c>
      <c r="D6086">
        <v>6084</v>
      </c>
      <c r="E6086" s="72">
        <f t="shared" si="191"/>
        <v>160170405.29629627</v>
      </c>
      <c r="F6086" s="71">
        <f t="shared" si="190"/>
        <v>104.1690981375496</v>
      </c>
    </row>
    <row r="6087" spans="2:6">
      <c r="B6087">
        <v>1537600</v>
      </c>
      <c r="D6087">
        <v>6085</v>
      </c>
      <c r="E6087" s="72">
        <f t="shared" si="191"/>
        <v>160223100.07407403</v>
      </c>
      <c r="F6087" s="71">
        <f t="shared" si="190"/>
        <v>104.20336893475158</v>
      </c>
    </row>
    <row r="6088" spans="2:6">
      <c r="B6088">
        <v>1537600</v>
      </c>
      <c r="D6088">
        <v>6086</v>
      </c>
      <c r="E6088" s="72">
        <f t="shared" si="191"/>
        <v>160275803.51851848</v>
      </c>
      <c r="F6088" s="71">
        <f t="shared" si="190"/>
        <v>104.23764536844334</v>
      </c>
    </row>
    <row r="6089" spans="2:6">
      <c r="B6089">
        <v>1537600</v>
      </c>
      <c r="D6089">
        <v>6087</v>
      </c>
      <c r="E6089" s="72">
        <f t="shared" si="191"/>
        <v>160328515.62962961</v>
      </c>
      <c r="F6089" s="71">
        <f t="shared" si="190"/>
        <v>104.27192743862487</v>
      </c>
    </row>
    <row r="6090" spans="2:6">
      <c r="B6090">
        <v>1537600</v>
      </c>
      <c r="D6090">
        <v>6088</v>
      </c>
      <c r="E6090" s="72">
        <f t="shared" si="191"/>
        <v>160381236.4074074</v>
      </c>
      <c r="F6090" s="71">
        <f t="shared" si="190"/>
        <v>104.30621514529618</v>
      </c>
    </row>
    <row r="6091" spans="2:6">
      <c r="B6091">
        <v>1537600</v>
      </c>
      <c r="D6091">
        <v>6089</v>
      </c>
      <c r="E6091" s="72">
        <f t="shared" si="191"/>
        <v>160433965.85185185</v>
      </c>
      <c r="F6091" s="71">
        <f t="shared" si="190"/>
        <v>104.34050848845725</v>
      </c>
    </row>
    <row r="6092" spans="2:6">
      <c r="B6092">
        <v>1537600</v>
      </c>
      <c r="D6092">
        <v>6090</v>
      </c>
      <c r="E6092" s="72">
        <f t="shared" si="191"/>
        <v>160486703.96296296</v>
      </c>
      <c r="F6092" s="71">
        <f t="shared" si="190"/>
        <v>104.37480746810806</v>
      </c>
    </row>
    <row r="6093" spans="2:6">
      <c r="B6093">
        <v>1537600</v>
      </c>
      <c r="D6093">
        <v>6091</v>
      </c>
      <c r="E6093" s="72">
        <f t="shared" si="191"/>
        <v>160539450.74074072</v>
      </c>
      <c r="F6093" s="71">
        <f t="shared" si="190"/>
        <v>104.40911208424865</v>
      </c>
    </row>
    <row r="6094" spans="2:6">
      <c r="B6094">
        <v>1537600</v>
      </c>
      <c r="D6094">
        <v>6092</v>
      </c>
      <c r="E6094" s="72">
        <f t="shared" si="191"/>
        <v>160592206.18518516</v>
      </c>
      <c r="F6094" s="71">
        <f t="shared" si="190"/>
        <v>104.44342233687901</v>
      </c>
    </row>
    <row r="6095" spans="2:6">
      <c r="B6095">
        <v>1537600</v>
      </c>
      <c r="D6095">
        <v>6093</v>
      </c>
      <c r="E6095" s="72">
        <f t="shared" si="191"/>
        <v>160644970.29629627</v>
      </c>
      <c r="F6095" s="71">
        <f t="shared" si="190"/>
        <v>104.47773822599913</v>
      </c>
    </row>
    <row r="6096" spans="2:6">
      <c r="B6096">
        <v>1537600</v>
      </c>
      <c r="D6096">
        <v>6094</v>
      </c>
      <c r="E6096" s="72">
        <f t="shared" si="191"/>
        <v>160697743.07407403</v>
      </c>
      <c r="F6096" s="71">
        <f t="shared" si="190"/>
        <v>104.51205975160902</v>
      </c>
    </row>
    <row r="6097" spans="2:6">
      <c r="B6097">
        <v>1537600</v>
      </c>
      <c r="D6097">
        <v>6095</v>
      </c>
      <c r="E6097" s="72">
        <f t="shared" si="191"/>
        <v>160750524.51851848</v>
      </c>
      <c r="F6097" s="71">
        <f t="shared" si="190"/>
        <v>104.54638691370869</v>
      </c>
    </row>
    <row r="6098" spans="2:6">
      <c r="B6098">
        <v>1537600</v>
      </c>
      <c r="D6098">
        <v>6096</v>
      </c>
      <c r="E6098" s="72">
        <f t="shared" si="191"/>
        <v>160803314.62962961</v>
      </c>
      <c r="F6098" s="71">
        <f t="shared" si="190"/>
        <v>104.58071971229813</v>
      </c>
    </row>
    <row r="6099" spans="2:6">
      <c r="B6099">
        <v>1537600</v>
      </c>
      <c r="D6099">
        <v>6097</v>
      </c>
      <c r="E6099" s="72">
        <f t="shared" si="191"/>
        <v>160856113.4074074</v>
      </c>
      <c r="F6099" s="71">
        <f t="shared" si="190"/>
        <v>104.61505814737734</v>
      </c>
    </row>
    <row r="6100" spans="2:6">
      <c r="B6100">
        <v>1537600</v>
      </c>
      <c r="D6100">
        <v>6098</v>
      </c>
      <c r="E6100" s="72">
        <f t="shared" si="191"/>
        <v>160908920.85185185</v>
      </c>
      <c r="F6100" s="71">
        <f t="shared" si="190"/>
        <v>104.64940221894631</v>
      </c>
    </row>
    <row r="6101" spans="2:6">
      <c r="B6101">
        <v>1537600</v>
      </c>
      <c r="D6101">
        <v>6099</v>
      </c>
      <c r="E6101" s="72">
        <f t="shared" si="191"/>
        <v>160961736.96296296</v>
      </c>
      <c r="F6101" s="71">
        <f t="shared" si="190"/>
        <v>104.68375192700505</v>
      </c>
    </row>
    <row r="6102" spans="2:6">
      <c r="B6102">
        <v>1537600</v>
      </c>
      <c r="D6102">
        <v>6100</v>
      </c>
      <c r="E6102" s="72">
        <f t="shared" si="191"/>
        <v>161014561.74074072</v>
      </c>
      <c r="F6102" s="71">
        <f t="shared" si="190"/>
        <v>104.71810727155354</v>
      </c>
    </row>
    <row r="6103" spans="2:6">
      <c r="B6103">
        <v>1537600</v>
      </c>
      <c r="D6103">
        <v>6101</v>
      </c>
      <c r="E6103" s="72">
        <f t="shared" si="191"/>
        <v>161067395.18518516</v>
      </c>
      <c r="F6103" s="71">
        <f t="shared" si="190"/>
        <v>104.75246825259181</v>
      </c>
    </row>
    <row r="6104" spans="2:6">
      <c r="B6104">
        <v>1537600</v>
      </c>
      <c r="D6104">
        <v>6102</v>
      </c>
      <c r="E6104" s="72">
        <f t="shared" si="191"/>
        <v>161120237.29629627</v>
      </c>
      <c r="F6104" s="71">
        <f t="shared" si="190"/>
        <v>104.78683487011985</v>
      </c>
    </row>
    <row r="6105" spans="2:6">
      <c r="B6105">
        <v>1537600</v>
      </c>
      <c r="D6105">
        <v>6103</v>
      </c>
      <c r="E6105" s="72">
        <f t="shared" si="191"/>
        <v>161173088.07407403</v>
      </c>
      <c r="F6105" s="71">
        <f t="shared" si="190"/>
        <v>104.82120712413764</v>
      </c>
    </row>
    <row r="6106" spans="2:6">
      <c r="B6106">
        <v>1537600</v>
      </c>
      <c r="D6106">
        <v>6104</v>
      </c>
      <c r="E6106" s="72">
        <f t="shared" si="191"/>
        <v>161225947.51851848</v>
      </c>
      <c r="F6106" s="71">
        <f t="shared" si="190"/>
        <v>104.85558501464521</v>
      </c>
    </row>
    <row r="6107" spans="2:6">
      <c r="B6107">
        <v>1537600</v>
      </c>
      <c r="D6107">
        <v>6105</v>
      </c>
      <c r="E6107" s="72">
        <f t="shared" si="191"/>
        <v>161278815.62962961</v>
      </c>
      <c r="F6107" s="71">
        <f t="shared" si="190"/>
        <v>104.88996854164257</v>
      </c>
    </row>
    <row r="6108" spans="2:6">
      <c r="B6108">
        <v>1537600</v>
      </c>
      <c r="D6108">
        <v>6106</v>
      </c>
      <c r="E6108" s="72">
        <f t="shared" si="191"/>
        <v>161331692.4074074</v>
      </c>
      <c r="F6108" s="71">
        <f t="shared" si="190"/>
        <v>104.92435770512968</v>
      </c>
    </row>
    <row r="6109" spans="2:6">
      <c r="B6109">
        <v>1537600</v>
      </c>
      <c r="D6109">
        <v>6107</v>
      </c>
      <c r="E6109" s="72">
        <f t="shared" si="191"/>
        <v>161384577.85185185</v>
      </c>
      <c r="F6109" s="71">
        <f t="shared" si="190"/>
        <v>104.95875250510656</v>
      </c>
    </row>
    <row r="6110" spans="2:6">
      <c r="B6110">
        <v>1537600</v>
      </c>
      <c r="D6110">
        <v>6108</v>
      </c>
      <c r="E6110" s="72">
        <f t="shared" si="191"/>
        <v>161437471.96296296</v>
      </c>
      <c r="F6110" s="71">
        <f t="shared" si="190"/>
        <v>104.9931529415732</v>
      </c>
    </row>
    <row r="6111" spans="2:6">
      <c r="B6111">
        <v>1537600</v>
      </c>
      <c r="D6111">
        <v>6109</v>
      </c>
      <c r="E6111" s="72">
        <f t="shared" si="191"/>
        <v>161490374.74074072</v>
      </c>
      <c r="F6111" s="71">
        <f t="shared" si="190"/>
        <v>105.0275590145296</v>
      </c>
    </row>
    <row r="6112" spans="2:6">
      <c r="B6112">
        <v>1537600</v>
      </c>
      <c r="D6112">
        <v>6110</v>
      </c>
      <c r="E6112" s="72">
        <f t="shared" si="191"/>
        <v>161543286.18518516</v>
      </c>
      <c r="F6112" s="71">
        <f t="shared" si="190"/>
        <v>105.06197072397579</v>
      </c>
    </row>
    <row r="6113" spans="2:6">
      <c r="B6113">
        <v>1537600</v>
      </c>
      <c r="D6113">
        <v>6111</v>
      </c>
      <c r="E6113" s="72">
        <f t="shared" si="191"/>
        <v>161596206.29629627</v>
      </c>
      <c r="F6113" s="71">
        <f t="shared" si="190"/>
        <v>105.09638806991173</v>
      </c>
    </row>
    <row r="6114" spans="2:6">
      <c r="B6114">
        <v>1537600</v>
      </c>
      <c r="D6114">
        <v>6112</v>
      </c>
      <c r="E6114" s="72">
        <f t="shared" si="191"/>
        <v>161649135.07407403</v>
      </c>
      <c r="F6114" s="71">
        <f t="shared" si="190"/>
        <v>105.13081105233744</v>
      </c>
    </row>
    <row r="6115" spans="2:6">
      <c r="B6115">
        <v>1537600</v>
      </c>
      <c r="D6115">
        <v>6113</v>
      </c>
      <c r="E6115" s="72">
        <f t="shared" si="191"/>
        <v>161702072.51851848</v>
      </c>
      <c r="F6115" s="71">
        <f t="shared" si="190"/>
        <v>105.16523967125291</v>
      </c>
    </row>
    <row r="6116" spans="2:6">
      <c r="B6116">
        <v>1537600</v>
      </c>
      <c r="D6116">
        <v>6114</v>
      </c>
      <c r="E6116" s="72">
        <f t="shared" si="191"/>
        <v>161755018.62962961</v>
      </c>
      <c r="F6116" s="71">
        <f t="shared" si="190"/>
        <v>105.19967392665818</v>
      </c>
    </row>
    <row r="6117" spans="2:6">
      <c r="B6117">
        <v>1537600</v>
      </c>
      <c r="D6117">
        <v>6115</v>
      </c>
      <c r="E6117" s="72">
        <f t="shared" si="191"/>
        <v>161807973.4074074</v>
      </c>
      <c r="F6117" s="71">
        <f t="shared" si="190"/>
        <v>105.2341138185532</v>
      </c>
    </row>
    <row r="6118" spans="2:6">
      <c r="B6118">
        <v>1537600</v>
      </c>
      <c r="D6118">
        <v>6116</v>
      </c>
      <c r="E6118" s="72">
        <f t="shared" si="191"/>
        <v>161860936.85185185</v>
      </c>
      <c r="F6118" s="71">
        <f t="shared" si="190"/>
        <v>105.26855934693799</v>
      </c>
    </row>
    <row r="6119" spans="2:6">
      <c r="B6119">
        <v>1537600</v>
      </c>
      <c r="D6119">
        <v>6117</v>
      </c>
      <c r="E6119" s="72">
        <f t="shared" si="191"/>
        <v>161913908.96296296</v>
      </c>
      <c r="F6119" s="71">
        <f t="shared" si="190"/>
        <v>105.30301051181253</v>
      </c>
    </row>
    <row r="6120" spans="2:6">
      <c r="B6120">
        <v>1537600</v>
      </c>
      <c r="D6120">
        <v>6118</v>
      </c>
      <c r="E6120" s="72">
        <f t="shared" si="191"/>
        <v>161966889.74074072</v>
      </c>
      <c r="F6120" s="71">
        <f t="shared" si="190"/>
        <v>105.33746731317684</v>
      </c>
    </row>
    <row r="6121" spans="2:6">
      <c r="B6121">
        <v>1537600</v>
      </c>
      <c r="D6121">
        <v>6119</v>
      </c>
      <c r="E6121" s="72">
        <f t="shared" si="191"/>
        <v>162019879.18518516</v>
      </c>
      <c r="F6121" s="71">
        <f t="shared" si="190"/>
        <v>105.37192975103093</v>
      </c>
    </row>
    <row r="6122" spans="2:6">
      <c r="B6122">
        <v>1537600</v>
      </c>
      <c r="D6122">
        <v>6120</v>
      </c>
      <c r="E6122" s="72">
        <f t="shared" si="191"/>
        <v>162072877.29629627</v>
      </c>
      <c r="F6122" s="71">
        <f t="shared" si="190"/>
        <v>105.40639782537478</v>
      </c>
    </row>
    <row r="6123" spans="2:6">
      <c r="B6123">
        <v>1537600</v>
      </c>
      <c r="D6123">
        <v>6121</v>
      </c>
      <c r="E6123" s="72">
        <f t="shared" si="191"/>
        <v>162125884.07407403</v>
      </c>
      <c r="F6123" s="71">
        <f t="shared" si="190"/>
        <v>105.44087153620839</v>
      </c>
    </row>
    <row r="6124" spans="2:6">
      <c r="B6124">
        <v>1537600</v>
      </c>
      <c r="D6124">
        <v>6122</v>
      </c>
      <c r="E6124" s="72">
        <f t="shared" si="191"/>
        <v>162178899.51851848</v>
      </c>
      <c r="F6124" s="71">
        <f t="shared" si="190"/>
        <v>105.47535088353179</v>
      </c>
    </row>
    <row r="6125" spans="2:6">
      <c r="B6125">
        <v>1537600</v>
      </c>
      <c r="D6125">
        <v>6123</v>
      </c>
      <c r="E6125" s="72">
        <f t="shared" si="191"/>
        <v>162231923.62962961</v>
      </c>
      <c r="F6125" s="71">
        <f t="shared" si="190"/>
        <v>105.50983586734496</v>
      </c>
    </row>
    <row r="6126" spans="2:6">
      <c r="B6126">
        <v>1537600</v>
      </c>
      <c r="D6126">
        <v>6124</v>
      </c>
      <c r="E6126" s="72">
        <f t="shared" si="191"/>
        <v>162284956.4074074</v>
      </c>
      <c r="F6126" s="71">
        <f t="shared" si="190"/>
        <v>105.54432648764789</v>
      </c>
    </row>
    <row r="6127" spans="2:6">
      <c r="B6127">
        <v>1537600</v>
      </c>
      <c r="D6127">
        <v>6125</v>
      </c>
      <c r="E6127" s="72">
        <f t="shared" si="191"/>
        <v>162337997.85185185</v>
      </c>
      <c r="F6127" s="71">
        <f t="shared" si="190"/>
        <v>105.57882274444059</v>
      </c>
    </row>
    <row r="6128" spans="2:6">
      <c r="B6128">
        <v>1537600</v>
      </c>
      <c r="D6128">
        <v>6126</v>
      </c>
      <c r="E6128" s="72">
        <f t="shared" si="191"/>
        <v>162391047.96296296</v>
      </c>
      <c r="F6128" s="71">
        <f t="shared" si="190"/>
        <v>105.61332463772304</v>
      </c>
    </row>
    <row r="6129" spans="2:6">
      <c r="B6129">
        <v>1537600</v>
      </c>
      <c r="D6129">
        <v>6127</v>
      </c>
      <c r="E6129" s="72">
        <f t="shared" si="191"/>
        <v>162444106.74074072</v>
      </c>
      <c r="F6129" s="71">
        <f t="shared" si="190"/>
        <v>105.64783216749527</v>
      </c>
    </row>
    <row r="6130" spans="2:6">
      <c r="B6130">
        <v>1537600</v>
      </c>
      <c r="D6130">
        <v>6128</v>
      </c>
      <c r="E6130" s="72">
        <f t="shared" si="191"/>
        <v>162497174.18518516</v>
      </c>
      <c r="F6130" s="71">
        <f t="shared" si="190"/>
        <v>105.68234533375725</v>
      </c>
    </row>
    <row r="6131" spans="2:6">
      <c r="B6131">
        <v>1537600</v>
      </c>
      <c r="D6131">
        <v>6129</v>
      </c>
      <c r="E6131" s="72">
        <f t="shared" si="191"/>
        <v>162550250.29629627</v>
      </c>
      <c r="F6131" s="71">
        <f t="shared" si="190"/>
        <v>105.71686413650902</v>
      </c>
    </row>
    <row r="6132" spans="2:6">
      <c r="B6132">
        <v>1537600</v>
      </c>
      <c r="D6132">
        <v>6130</v>
      </c>
      <c r="E6132" s="72">
        <f t="shared" si="191"/>
        <v>162603335.07407403</v>
      </c>
      <c r="F6132" s="71">
        <f t="shared" si="190"/>
        <v>105.75138857575054</v>
      </c>
    </row>
    <row r="6133" spans="2:6">
      <c r="B6133">
        <v>1537600</v>
      </c>
      <c r="D6133">
        <v>6131</v>
      </c>
      <c r="E6133" s="72">
        <f t="shared" si="191"/>
        <v>162656428.51851848</v>
      </c>
      <c r="F6133" s="71">
        <f t="shared" si="190"/>
        <v>105.78591865148184</v>
      </c>
    </row>
    <row r="6134" spans="2:6">
      <c r="B6134">
        <v>1537600</v>
      </c>
      <c r="D6134">
        <v>6132</v>
      </c>
      <c r="E6134" s="72">
        <f t="shared" si="191"/>
        <v>162709530.62962961</v>
      </c>
      <c r="F6134" s="71">
        <f t="shared" si="190"/>
        <v>105.82045436370292</v>
      </c>
    </row>
    <row r="6135" spans="2:6">
      <c r="B6135">
        <v>1537600</v>
      </c>
      <c r="D6135">
        <v>6133</v>
      </c>
      <c r="E6135" s="72">
        <f t="shared" si="191"/>
        <v>162762641.4074074</v>
      </c>
      <c r="F6135" s="71">
        <f t="shared" si="190"/>
        <v>105.85499571241377</v>
      </c>
    </row>
    <row r="6136" spans="2:6">
      <c r="B6136">
        <v>1537600</v>
      </c>
      <c r="D6136">
        <v>6134</v>
      </c>
      <c r="E6136" s="72">
        <f t="shared" si="191"/>
        <v>162815760.85185185</v>
      </c>
      <c r="F6136" s="71">
        <f t="shared" si="190"/>
        <v>105.88954269761437</v>
      </c>
    </row>
    <row r="6137" spans="2:6">
      <c r="B6137">
        <v>1537600</v>
      </c>
      <c r="D6137">
        <v>6135</v>
      </c>
      <c r="E6137" s="72">
        <f t="shared" si="191"/>
        <v>162868888.96296296</v>
      </c>
      <c r="F6137" s="71">
        <f t="shared" si="190"/>
        <v>105.92409531930473</v>
      </c>
    </row>
    <row r="6138" spans="2:6">
      <c r="B6138">
        <v>1537600</v>
      </c>
      <c r="D6138">
        <v>6136</v>
      </c>
      <c r="E6138" s="72">
        <f t="shared" si="191"/>
        <v>162922025.74074072</v>
      </c>
      <c r="F6138" s="71">
        <f t="shared" si="190"/>
        <v>105.95865357748485</v>
      </c>
    </row>
    <row r="6139" spans="2:6">
      <c r="B6139">
        <v>1537600</v>
      </c>
      <c r="D6139">
        <v>6137</v>
      </c>
      <c r="E6139" s="72">
        <f t="shared" si="191"/>
        <v>162975171.18518516</v>
      </c>
      <c r="F6139" s="71">
        <f t="shared" si="190"/>
        <v>105.99321747215477</v>
      </c>
    </row>
    <row r="6140" spans="2:6">
      <c r="B6140">
        <v>1537600</v>
      </c>
      <c r="D6140">
        <v>6138</v>
      </c>
      <c r="E6140" s="72">
        <f t="shared" si="191"/>
        <v>163028325.29629627</v>
      </c>
      <c r="F6140" s="71">
        <f t="shared" si="190"/>
        <v>106.02778700331443</v>
      </c>
    </row>
    <row r="6141" spans="2:6">
      <c r="B6141">
        <v>1537600</v>
      </c>
      <c r="D6141">
        <v>6139</v>
      </c>
      <c r="E6141" s="72">
        <f t="shared" si="191"/>
        <v>163081488.07407403</v>
      </c>
      <c r="F6141" s="71">
        <f t="shared" si="190"/>
        <v>106.06236217096387</v>
      </c>
    </row>
    <row r="6142" spans="2:6">
      <c r="B6142">
        <v>1537600</v>
      </c>
      <c r="D6142">
        <v>6140</v>
      </c>
      <c r="E6142" s="72">
        <f t="shared" si="191"/>
        <v>163134659.51851848</v>
      </c>
      <c r="F6142" s="71">
        <f t="shared" si="190"/>
        <v>106.09694297510306</v>
      </c>
    </row>
    <row r="6143" spans="2:6">
      <c r="B6143">
        <v>1537600</v>
      </c>
      <c r="D6143">
        <v>6141</v>
      </c>
      <c r="E6143" s="72">
        <f t="shared" si="191"/>
        <v>163187839.62962961</v>
      </c>
      <c r="F6143" s="71">
        <f t="shared" si="190"/>
        <v>106.13152941573206</v>
      </c>
    </row>
    <row r="6144" spans="2:6">
      <c r="B6144">
        <v>1537600</v>
      </c>
      <c r="D6144">
        <v>6142</v>
      </c>
      <c r="E6144" s="72">
        <f t="shared" si="191"/>
        <v>163241028.4074074</v>
      </c>
      <c r="F6144" s="71">
        <f t="shared" si="190"/>
        <v>106.16612149285081</v>
      </c>
    </row>
    <row r="6145" spans="2:6">
      <c r="B6145">
        <v>1537600</v>
      </c>
      <c r="D6145">
        <v>6143</v>
      </c>
      <c r="E6145" s="72">
        <f t="shared" si="191"/>
        <v>163294225.85185185</v>
      </c>
      <c r="F6145" s="71">
        <f t="shared" si="190"/>
        <v>106.20071920645933</v>
      </c>
    </row>
    <row r="6146" spans="2:6">
      <c r="B6146">
        <v>1537600</v>
      </c>
      <c r="D6146">
        <v>6144</v>
      </c>
      <c r="E6146" s="72">
        <f t="shared" si="191"/>
        <v>163347431.96296296</v>
      </c>
      <c r="F6146" s="71">
        <f t="shared" si="190"/>
        <v>106.23532255655759</v>
      </c>
    </row>
    <row r="6147" spans="2:6">
      <c r="B6147">
        <v>1537600</v>
      </c>
      <c r="D6147">
        <v>6145</v>
      </c>
      <c r="E6147" s="72">
        <f t="shared" si="191"/>
        <v>163400646.74074072</v>
      </c>
      <c r="F6147" s="71">
        <f t="shared" ref="F6147:F6210" si="192">E6147/B6146</f>
        <v>106.26993154314563</v>
      </c>
    </row>
    <row r="6148" spans="2:6">
      <c r="B6148">
        <v>1537600</v>
      </c>
      <c r="D6148">
        <v>6146</v>
      </c>
      <c r="E6148" s="72">
        <f t="shared" ref="E6148:E6211" si="193">40+(D6147*D6147)+(E6147/1.3)</f>
        <v>163453870.18518516</v>
      </c>
      <c r="F6148" s="71">
        <f t="shared" si="192"/>
        <v>106.30454616622345</v>
      </c>
    </row>
    <row r="6149" spans="2:6">
      <c r="B6149">
        <v>1537600</v>
      </c>
      <c r="D6149">
        <v>6147</v>
      </c>
      <c r="E6149" s="72">
        <f t="shared" si="193"/>
        <v>163507102.29629627</v>
      </c>
      <c r="F6149" s="71">
        <f t="shared" si="192"/>
        <v>106.33916642579102</v>
      </c>
    </row>
    <row r="6150" spans="2:6">
      <c r="B6150">
        <v>1537600</v>
      </c>
      <c r="D6150">
        <v>6148</v>
      </c>
      <c r="E6150" s="72">
        <f t="shared" si="193"/>
        <v>163560343.07407403</v>
      </c>
      <c r="F6150" s="71">
        <f t="shared" si="192"/>
        <v>106.37379232184836</v>
      </c>
    </row>
    <row r="6151" spans="2:6">
      <c r="B6151">
        <v>1537600</v>
      </c>
      <c r="D6151">
        <v>6149</v>
      </c>
      <c r="E6151" s="72">
        <f t="shared" si="193"/>
        <v>163613592.51851848</v>
      </c>
      <c r="F6151" s="71">
        <f t="shared" si="192"/>
        <v>106.40842385439547</v>
      </c>
    </row>
    <row r="6152" spans="2:6">
      <c r="B6152">
        <v>1537600</v>
      </c>
      <c r="D6152">
        <v>6150</v>
      </c>
      <c r="E6152" s="72">
        <f t="shared" si="193"/>
        <v>163666850.62962961</v>
      </c>
      <c r="F6152" s="71">
        <f t="shared" si="192"/>
        <v>106.44306102343236</v>
      </c>
    </row>
    <row r="6153" spans="2:6">
      <c r="B6153">
        <v>1537600</v>
      </c>
      <c r="D6153">
        <v>6151</v>
      </c>
      <c r="E6153" s="72">
        <f t="shared" si="193"/>
        <v>163720117.4074074</v>
      </c>
      <c r="F6153" s="71">
        <f t="shared" si="192"/>
        <v>106.47770382895902</v>
      </c>
    </row>
    <row r="6154" spans="2:6">
      <c r="B6154">
        <v>1537600</v>
      </c>
      <c r="D6154">
        <v>6152</v>
      </c>
      <c r="E6154" s="72">
        <f t="shared" si="193"/>
        <v>163773392.85185185</v>
      </c>
      <c r="F6154" s="71">
        <f t="shared" si="192"/>
        <v>106.51235227097546</v>
      </c>
    </row>
    <row r="6155" spans="2:6">
      <c r="B6155">
        <v>1537600</v>
      </c>
      <c r="D6155">
        <v>6153</v>
      </c>
      <c r="E6155" s="72">
        <f t="shared" si="193"/>
        <v>163826676.96296296</v>
      </c>
      <c r="F6155" s="71">
        <f t="shared" si="192"/>
        <v>106.54700634948163</v>
      </c>
    </row>
    <row r="6156" spans="2:6">
      <c r="B6156">
        <v>1537600</v>
      </c>
      <c r="D6156">
        <v>6154</v>
      </c>
      <c r="E6156" s="72">
        <f t="shared" si="193"/>
        <v>163879969.74074072</v>
      </c>
      <c r="F6156" s="71">
        <f t="shared" si="192"/>
        <v>106.58166606447757</v>
      </c>
    </row>
    <row r="6157" spans="2:6">
      <c r="B6157">
        <v>1537600</v>
      </c>
      <c r="D6157">
        <v>6155</v>
      </c>
      <c r="E6157" s="72">
        <f t="shared" si="193"/>
        <v>163933271.18518516</v>
      </c>
      <c r="F6157" s="71">
        <f t="shared" si="192"/>
        <v>106.6163314159633</v>
      </c>
    </row>
    <row r="6158" spans="2:6">
      <c r="B6158">
        <v>1537600</v>
      </c>
      <c r="D6158">
        <v>6156</v>
      </c>
      <c r="E6158" s="72">
        <f t="shared" si="193"/>
        <v>163986581.29629627</v>
      </c>
      <c r="F6158" s="71">
        <f t="shared" si="192"/>
        <v>106.65100240393878</v>
      </c>
    </row>
    <row r="6159" spans="2:6">
      <c r="B6159">
        <v>1537600</v>
      </c>
      <c r="D6159">
        <v>6157</v>
      </c>
      <c r="E6159" s="72">
        <f t="shared" si="193"/>
        <v>164039900.07407403</v>
      </c>
      <c r="F6159" s="71">
        <f t="shared" si="192"/>
        <v>106.68567902840402</v>
      </c>
    </row>
    <row r="6160" spans="2:6">
      <c r="B6160">
        <v>1537600</v>
      </c>
      <c r="D6160">
        <v>6158</v>
      </c>
      <c r="E6160" s="72">
        <f t="shared" si="193"/>
        <v>164093227.51851848</v>
      </c>
      <c r="F6160" s="71">
        <f t="shared" si="192"/>
        <v>106.72036128935905</v>
      </c>
    </row>
    <row r="6161" spans="2:6">
      <c r="B6161">
        <v>1537600</v>
      </c>
      <c r="D6161">
        <v>6159</v>
      </c>
      <c r="E6161" s="72">
        <f t="shared" si="193"/>
        <v>164146563.62962961</v>
      </c>
      <c r="F6161" s="71">
        <f t="shared" si="192"/>
        <v>106.75504918680386</v>
      </c>
    </row>
    <row r="6162" spans="2:6">
      <c r="B6162">
        <v>1537600</v>
      </c>
      <c r="D6162">
        <v>6160</v>
      </c>
      <c r="E6162" s="72">
        <f t="shared" si="193"/>
        <v>164199908.4074074</v>
      </c>
      <c r="F6162" s="71">
        <f t="shared" si="192"/>
        <v>106.78974272073843</v>
      </c>
    </row>
    <row r="6163" spans="2:6">
      <c r="B6163">
        <v>1537600</v>
      </c>
      <c r="D6163">
        <v>6161</v>
      </c>
      <c r="E6163" s="72">
        <f t="shared" si="193"/>
        <v>164253261.85185185</v>
      </c>
      <c r="F6163" s="71">
        <f t="shared" si="192"/>
        <v>106.82444189116275</v>
      </c>
    </row>
    <row r="6164" spans="2:6">
      <c r="B6164">
        <v>1537600</v>
      </c>
      <c r="D6164">
        <v>6162</v>
      </c>
      <c r="E6164" s="72">
        <f t="shared" si="193"/>
        <v>164306623.96296296</v>
      </c>
      <c r="F6164" s="71">
        <f t="shared" si="192"/>
        <v>106.85914669807684</v>
      </c>
    </row>
    <row r="6165" spans="2:6">
      <c r="B6165">
        <v>1537600</v>
      </c>
      <c r="D6165">
        <v>6163</v>
      </c>
      <c r="E6165" s="72">
        <f t="shared" si="193"/>
        <v>164359994.74074072</v>
      </c>
      <c r="F6165" s="71">
        <f t="shared" si="192"/>
        <v>106.89385714148069</v>
      </c>
    </row>
    <row r="6166" spans="2:6">
      <c r="B6166">
        <v>1537600</v>
      </c>
      <c r="D6166">
        <v>6164</v>
      </c>
      <c r="E6166" s="72">
        <f t="shared" si="193"/>
        <v>164413374.18518516</v>
      </c>
      <c r="F6166" s="71">
        <f t="shared" si="192"/>
        <v>106.92857322137432</v>
      </c>
    </row>
    <row r="6167" spans="2:6">
      <c r="B6167">
        <v>1537600</v>
      </c>
      <c r="D6167">
        <v>6165</v>
      </c>
      <c r="E6167" s="72">
        <f t="shared" si="193"/>
        <v>164466762.29629627</v>
      </c>
      <c r="F6167" s="71">
        <f t="shared" si="192"/>
        <v>106.96329493775772</v>
      </c>
    </row>
    <row r="6168" spans="2:6">
      <c r="B6168">
        <v>1537600</v>
      </c>
      <c r="D6168">
        <v>6166</v>
      </c>
      <c r="E6168" s="72">
        <f t="shared" si="193"/>
        <v>164520159.07407403</v>
      </c>
      <c r="F6168" s="71">
        <f t="shared" si="192"/>
        <v>106.99802229063087</v>
      </c>
    </row>
    <row r="6169" spans="2:6">
      <c r="B6169">
        <v>1537600</v>
      </c>
      <c r="D6169">
        <v>6167</v>
      </c>
      <c r="E6169" s="72">
        <f t="shared" si="193"/>
        <v>164573564.51851848</v>
      </c>
      <c r="F6169" s="71">
        <f t="shared" si="192"/>
        <v>107.03275527999381</v>
      </c>
    </row>
    <row r="6170" spans="2:6">
      <c r="B6170">
        <v>1537600</v>
      </c>
      <c r="D6170">
        <v>6168</v>
      </c>
      <c r="E6170" s="72">
        <f t="shared" si="193"/>
        <v>164626978.62962961</v>
      </c>
      <c r="F6170" s="71">
        <f t="shared" si="192"/>
        <v>107.06749390584652</v>
      </c>
    </row>
    <row r="6171" spans="2:6">
      <c r="B6171">
        <v>1537600</v>
      </c>
      <c r="D6171">
        <v>6169</v>
      </c>
      <c r="E6171" s="72">
        <f t="shared" si="193"/>
        <v>164680401.4074074</v>
      </c>
      <c r="F6171" s="71">
        <f t="shared" si="192"/>
        <v>107.102238168189</v>
      </c>
    </row>
    <row r="6172" spans="2:6">
      <c r="B6172">
        <v>1537600</v>
      </c>
      <c r="D6172">
        <v>6170</v>
      </c>
      <c r="E6172" s="72">
        <f t="shared" si="193"/>
        <v>164733832.85185185</v>
      </c>
      <c r="F6172" s="71">
        <f t="shared" si="192"/>
        <v>107.13698806702124</v>
      </c>
    </row>
    <row r="6173" spans="2:6">
      <c r="B6173">
        <v>1537600</v>
      </c>
      <c r="D6173">
        <v>6171</v>
      </c>
      <c r="E6173" s="72">
        <f t="shared" si="193"/>
        <v>164787272.96296296</v>
      </c>
      <c r="F6173" s="71">
        <f t="shared" si="192"/>
        <v>107.17174360234323</v>
      </c>
    </row>
    <row r="6174" spans="2:6">
      <c r="B6174">
        <v>1537600</v>
      </c>
      <c r="D6174">
        <v>6172</v>
      </c>
      <c r="E6174" s="72">
        <f t="shared" si="193"/>
        <v>164840721.74074072</v>
      </c>
      <c r="F6174" s="71">
        <f t="shared" si="192"/>
        <v>107.20650477415499</v>
      </c>
    </row>
    <row r="6175" spans="2:6">
      <c r="B6175">
        <v>1537600</v>
      </c>
      <c r="D6175">
        <v>6173</v>
      </c>
      <c r="E6175" s="72">
        <f t="shared" si="193"/>
        <v>164894179.18518516</v>
      </c>
      <c r="F6175" s="71">
        <f t="shared" si="192"/>
        <v>107.24127158245653</v>
      </c>
    </row>
    <row r="6176" spans="2:6">
      <c r="B6176">
        <v>1537600</v>
      </c>
      <c r="D6176">
        <v>6174</v>
      </c>
      <c r="E6176" s="72">
        <f t="shared" si="193"/>
        <v>164947645.29629627</v>
      </c>
      <c r="F6176" s="71">
        <f t="shared" si="192"/>
        <v>107.27604402724783</v>
      </c>
    </row>
    <row r="6177" spans="2:6">
      <c r="B6177">
        <v>1537600</v>
      </c>
      <c r="D6177">
        <v>6175</v>
      </c>
      <c r="E6177" s="72">
        <f t="shared" si="193"/>
        <v>165001120.07407403</v>
      </c>
      <c r="F6177" s="71">
        <f t="shared" si="192"/>
        <v>107.3108221085289</v>
      </c>
    </row>
    <row r="6178" spans="2:6">
      <c r="B6178">
        <v>1537600</v>
      </c>
      <c r="D6178">
        <v>6176</v>
      </c>
      <c r="E6178" s="72">
        <f t="shared" si="193"/>
        <v>165054603.51851848</v>
      </c>
      <c r="F6178" s="71">
        <f t="shared" si="192"/>
        <v>107.34560582629973</v>
      </c>
    </row>
    <row r="6179" spans="2:6">
      <c r="B6179">
        <v>1537600</v>
      </c>
      <c r="D6179">
        <v>6177</v>
      </c>
      <c r="E6179" s="72">
        <f t="shared" si="193"/>
        <v>165108095.62962961</v>
      </c>
      <c r="F6179" s="71">
        <f t="shared" si="192"/>
        <v>107.38039518056036</v>
      </c>
    </row>
    <row r="6180" spans="2:6">
      <c r="B6180">
        <v>1537600</v>
      </c>
      <c r="D6180">
        <v>6178</v>
      </c>
      <c r="E6180" s="72">
        <f t="shared" si="193"/>
        <v>165161596.4074074</v>
      </c>
      <c r="F6180" s="71">
        <f t="shared" si="192"/>
        <v>107.41519017131074</v>
      </c>
    </row>
    <row r="6181" spans="2:6">
      <c r="B6181">
        <v>1537600</v>
      </c>
      <c r="D6181">
        <v>6179</v>
      </c>
      <c r="E6181" s="72">
        <f t="shared" si="193"/>
        <v>165215105.85185185</v>
      </c>
      <c r="F6181" s="71">
        <f t="shared" si="192"/>
        <v>107.44999079855089</v>
      </c>
    </row>
    <row r="6182" spans="2:6">
      <c r="B6182">
        <v>1537600</v>
      </c>
      <c r="D6182">
        <v>6180</v>
      </c>
      <c r="E6182" s="72">
        <f t="shared" si="193"/>
        <v>165268623.96296296</v>
      </c>
      <c r="F6182" s="71">
        <f t="shared" si="192"/>
        <v>107.4847970622808</v>
      </c>
    </row>
    <row r="6183" spans="2:6">
      <c r="B6183">
        <v>1537600</v>
      </c>
      <c r="D6183">
        <v>6181</v>
      </c>
      <c r="E6183" s="72">
        <f t="shared" si="193"/>
        <v>165322150.74074072</v>
      </c>
      <c r="F6183" s="71">
        <f t="shared" si="192"/>
        <v>107.51960896250047</v>
      </c>
    </row>
    <row r="6184" spans="2:6">
      <c r="B6184">
        <v>1537600</v>
      </c>
      <c r="D6184">
        <v>6182</v>
      </c>
      <c r="E6184" s="72">
        <f t="shared" si="193"/>
        <v>165375686.18518516</v>
      </c>
      <c r="F6184" s="71">
        <f t="shared" si="192"/>
        <v>107.55442649920991</v>
      </c>
    </row>
    <row r="6185" spans="2:6">
      <c r="B6185">
        <v>1537600</v>
      </c>
      <c r="D6185">
        <v>6183</v>
      </c>
      <c r="E6185" s="72">
        <f t="shared" si="193"/>
        <v>165429230.29629627</v>
      </c>
      <c r="F6185" s="71">
        <f t="shared" si="192"/>
        <v>107.58924967240912</v>
      </c>
    </row>
    <row r="6186" spans="2:6">
      <c r="B6186">
        <v>1537600</v>
      </c>
      <c r="D6186">
        <v>6184</v>
      </c>
      <c r="E6186" s="72">
        <f t="shared" si="193"/>
        <v>165482783.07407403</v>
      </c>
      <c r="F6186" s="71">
        <f t="shared" si="192"/>
        <v>107.6240784820981</v>
      </c>
    </row>
    <row r="6187" spans="2:6">
      <c r="B6187">
        <v>1537600</v>
      </c>
      <c r="D6187">
        <v>6185</v>
      </c>
      <c r="E6187" s="72">
        <f t="shared" si="193"/>
        <v>165536344.51851848</v>
      </c>
      <c r="F6187" s="71">
        <f t="shared" si="192"/>
        <v>107.65891292827685</v>
      </c>
    </row>
    <row r="6188" spans="2:6">
      <c r="B6188">
        <v>1537600</v>
      </c>
      <c r="D6188">
        <v>6186</v>
      </c>
      <c r="E6188" s="72">
        <f t="shared" si="193"/>
        <v>165589914.62962961</v>
      </c>
      <c r="F6188" s="71">
        <f t="shared" si="192"/>
        <v>107.69375301094537</v>
      </c>
    </row>
    <row r="6189" spans="2:6">
      <c r="B6189">
        <v>1537600</v>
      </c>
      <c r="D6189">
        <v>6187</v>
      </c>
      <c r="E6189" s="72">
        <f t="shared" si="193"/>
        <v>165643493.4074074</v>
      </c>
      <c r="F6189" s="71">
        <f t="shared" si="192"/>
        <v>107.72859873010367</v>
      </c>
    </row>
    <row r="6190" spans="2:6">
      <c r="B6190">
        <v>1537600</v>
      </c>
      <c r="D6190">
        <v>6188</v>
      </c>
      <c r="E6190" s="72">
        <f t="shared" si="193"/>
        <v>165697080.85185185</v>
      </c>
      <c r="F6190" s="71">
        <f t="shared" si="192"/>
        <v>107.76345008575173</v>
      </c>
    </row>
    <row r="6191" spans="2:6">
      <c r="B6191">
        <v>1537600</v>
      </c>
      <c r="D6191">
        <v>6189</v>
      </c>
      <c r="E6191" s="72">
        <f t="shared" si="193"/>
        <v>165750676.96296296</v>
      </c>
      <c r="F6191" s="71">
        <f t="shared" si="192"/>
        <v>107.79830707788953</v>
      </c>
    </row>
    <row r="6192" spans="2:6">
      <c r="B6192">
        <v>1537600</v>
      </c>
      <c r="D6192">
        <v>6190</v>
      </c>
      <c r="E6192" s="72">
        <f t="shared" si="193"/>
        <v>165804281.74074072</v>
      </c>
      <c r="F6192" s="71">
        <f t="shared" si="192"/>
        <v>107.83316970651711</v>
      </c>
    </row>
    <row r="6193" spans="2:6">
      <c r="B6193">
        <v>1537600</v>
      </c>
      <c r="D6193">
        <v>6191</v>
      </c>
      <c r="E6193" s="72">
        <f t="shared" si="193"/>
        <v>165857895.18518516</v>
      </c>
      <c r="F6193" s="71">
        <f t="shared" si="192"/>
        <v>107.86803797163448</v>
      </c>
    </row>
    <row r="6194" spans="2:6">
      <c r="B6194">
        <v>1537600</v>
      </c>
      <c r="D6194">
        <v>6192</v>
      </c>
      <c r="E6194" s="72">
        <f t="shared" si="193"/>
        <v>165911517.29629627</v>
      </c>
      <c r="F6194" s="71">
        <f t="shared" si="192"/>
        <v>107.90291187324159</v>
      </c>
    </row>
    <row r="6195" spans="2:6">
      <c r="B6195">
        <v>1537600</v>
      </c>
      <c r="D6195">
        <v>6193</v>
      </c>
      <c r="E6195" s="72">
        <f t="shared" si="193"/>
        <v>165965148.07407403</v>
      </c>
      <c r="F6195" s="71">
        <f t="shared" si="192"/>
        <v>107.93779141133847</v>
      </c>
    </row>
    <row r="6196" spans="2:6">
      <c r="B6196">
        <v>1537600</v>
      </c>
      <c r="D6196">
        <v>6194</v>
      </c>
      <c r="E6196" s="72">
        <f t="shared" si="193"/>
        <v>166018787.51851848</v>
      </c>
      <c r="F6196" s="71">
        <f t="shared" si="192"/>
        <v>107.97267658592513</v>
      </c>
    </row>
    <row r="6197" spans="2:6">
      <c r="B6197">
        <v>1537600</v>
      </c>
      <c r="D6197">
        <v>6195</v>
      </c>
      <c r="E6197" s="72">
        <f t="shared" si="193"/>
        <v>166072435.62962961</v>
      </c>
      <c r="F6197" s="71">
        <f t="shared" si="192"/>
        <v>108.00756739700157</v>
      </c>
    </row>
    <row r="6198" spans="2:6">
      <c r="B6198">
        <v>1537600</v>
      </c>
      <c r="D6198">
        <v>6196</v>
      </c>
      <c r="E6198" s="72">
        <f t="shared" si="193"/>
        <v>166126092.4074074</v>
      </c>
      <c r="F6198" s="71">
        <f t="shared" si="192"/>
        <v>108.04246384456776</v>
      </c>
    </row>
    <row r="6199" spans="2:6">
      <c r="B6199">
        <v>1537600</v>
      </c>
      <c r="D6199">
        <v>6197</v>
      </c>
      <c r="E6199" s="72">
        <f t="shared" si="193"/>
        <v>166179757.85185185</v>
      </c>
      <c r="F6199" s="71">
        <f t="shared" si="192"/>
        <v>108.07736592862373</v>
      </c>
    </row>
    <row r="6200" spans="2:6">
      <c r="B6200">
        <v>1537600</v>
      </c>
      <c r="D6200">
        <v>6198</v>
      </c>
      <c r="E6200" s="72">
        <f t="shared" si="193"/>
        <v>166233431.96296296</v>
      </c>
      <c r="F6200" s="71">
        <f t="shared" si="192"/>
        <v>108.11227364916945</v>
      </c>
    </row>
    <row r="6201" spans="2:6">
      <c r="B6201">
        <v>1537600</v>
      </c>
      <c r="D6201">
        <v>6199</v>
      </c>
      <c r="E6201" s="72">
        <f t="shared" si="193"/>
        <v>166287114.74074072</v>
      </c>
      <c r="F6201" s="71">
        <f t="shared" si="192"/>
        <v>108.14718700620494</v>
      </c>
    </row>
    <row r="6202" spans="2:6">
      <c r="B6202">
        <v>1537600</v>
      </c>
      <c r="D6202">
        <v>6200</v>
      </c>
      <c r="E6202" s="72">
        <f t="shared" si="193"/>
        <v>166340806.18518516</v>
      </c>
      <c r="F6202" s="71">
        <f t="shared" si="192"/>
        <v>108.18210599973021</v>
      </c>
    </row>
    <row r="6203" spans="2:6">
      <c r="B6203">
        <v>1537600</v>
      </c>
      <c r="D6203">
        <v>6201</v>
      </c>
      <c r="E6203" s="72">
        <f t="shared" si="193"/>
        <v>166394506.29629627</v>
      </c>
      <c r="F6203" s="71">
        <f t="shared" si="192"/>
        <v>108.21703062974524</v>
      </c>
    </row>
    <row r="6204" spans="2:6">
      <c r="B6204">
        <v>1537600</v>
      </c>
      <c r="D6204">
        <v>6202</v>
      </c>
      <c r="E6204" s="72">
        <f t="shared" si="193"/>
        <v>166448215.07407403</v>
      </c>
      <c r="F6204" s="71">
        <f t="shared" si="192"/>
        <v>108.25196089625003</v>
      </c>
    </row>
    <row r="6205" spans="2:6">
      <c r="B6205">
        <v>1537600</v>
      </c>
      <c r="D6205">
        <v>6203</v>
      </c>
      <c r="E6205" s="72">
        <f t="shared" si="193"/>
        <v>166501932.51851848</v>
      </c>
      <c r="F6205" s="71">
        <f t="shared" si="192"/>
        <v>108.28689679924459</v>
      </c>
    </row>
    <row r="6206" spans="2:6">
      <c r="B6206">
        <v>1537600</v>
      </c>
      <c r="D6206">
        <v>6204</v>
      </c>
      <c r="E6206" s="72">
        <f t="shared" si="193"/>
        <v>166555658.62962961</v>
      </c>
      <c r="F6206" s="71">
        <f t="shared" si="192"/>
        <v>108.32183833872894</v>
      </c>
    </row>
    <row r="6207" spans="2:6">
      <c r="B6207">
        <v>1537600</v>
      </c>
      <c r="D6207">
        <v>6205</v>
      </c>
      <c r="E6207" s="72">
        <f t="shared" si="193"/>
        <v>166609393.4074074</v>
      </c>
      <c r="F6207" s="71">
        <f t="shared" si="192"/>
        <v>108.35678551470305</v>
      </c>
    </row>
    <row r="6208" spans="2:6">
      <c r="B6208">
        <v>1537600</v>
      </c>
      <c r="D6208">
        <v>6206</v>
      </c>
      <c r="E6208" s="72">
        <f t="shared" si="193"/>
        <v>166663136.85185185</v>
      </c>
      <c r="F6208" s="71">
        <f t="shared" si="192"/>
        <v>108.39173832716692</v>
      </c>
    </row>
    <row r="6209" spans="2:6">
      <c r="B6209">
        <v>1537600</v>
      </c>
      <c r="D6209">
        <v>6207</v>
      </c>
      <c r="E6209" s="72">
        <f t="shared" si="193"/>
        <v>166716888.96296296</v>
      </c>
      <c r="F6209" s="71">
        <f t="shared" si="192"/>
        <v>108.42669677612055</v>
      </c>
    </row>
    <row r="6210" spans="2:6">
      <c r="B6210">
        <v>1537600</v>
      </c>
      <c r="D6210">
        <v>6208</v>
      </c>
      <c r="E6210" s="72">
        <f t="shared" si="193"/>
        <v>166770649.74074072</v>
      </c>
      <c r="F6210" s="71">
        <f t="shared" si="192"/>
        <v>108.46166086156394</v>
      </c>
    </row>
    <row r="6211" spans="2:6">
      <c r="B6211">
        <v>1537600</v>
      </c>
      <c r="D6211">
        <v>6209</v>
      </c>
      <c r="E6211" s="72">
        <f t="shared" si="193"/>
        <v>166824419.18518516</v>
      </c>
      <c r="F6211" s="71">
        <f t="shared" ref="F6211:F6274" si="194">E6211/B6210</f>
        <v>108.49663058349711</v>
      </c>
    </row>
    <row r="6212" spans="2:6">
      <c r="B6212">
        <v>1537600</v>
      </c>
      <c r="D6212">
        <v>6210</v>
      </c>
      <c r="E6212" s="72">
        <f t="shared" ref="E6212:E6275" si="195">40+(D6211*D6211)+(E6211/1.3)</f>
        <v>166878197.29629627</v>
      </c>
      <c r="F6212" s="71">
        <f t="shared" si="194"/>
        <v>108.53160594192005</v>
      </c>
    </row>
    <row r="6213" spans="2:6">
      <c r="B6213">
        <v>1537600</v>
      </c>
      <c r="D6213">
        <v>6211</v>
      </c>
      <c r="E6213" s="72">
        <f t="shared" si="195"/>
        <v>166931984.07407403</v>
      </c>
      <c r="F6213" s="71">
        <f t="shared" si="194"/>
        <v>108.56658693683275</v>
      </c>
    </row>
    <row r="6214" spans="2:6">
      <c r="B6214">
        <v>1537600</v>
      </c>
      <c r="D6214">
        <v>6212</v>
      </c>
      <c r="E6214" s="72">
        <f t="shared" si="195"/>
        <v>166985779.51851848</v>
      </c>
      <c r="F6214" s="71">
        <f t="shared" si="194"/>
        <v>108.60157356823522</v>
      </c>
    </row>
    <row r="6215" spans="2:6">
      <c r="B6215">
        <v>1537600</v>
      </c>
      <c r="D6215">
        <v>6213</v>
      </c>
      <c r="E6215" s="72">
        <f t="shared" si="195"/>
        <v>167039583.62962961</v>
      </c>
      <c r="F6215" s="71">
        <f t="shared" si="194"/>
        <v>108.63656583612747</v>
      </c>
    </row>
    <row r="6216" spans="2:6">
      <c r="B6216">
        <v>1537600</v>
      </c>
      <c r="D6216">
        <v>6214</v>
      </c>
      <c r="E6216" s="72">
        <f t="shared" si="195"/>
        <v>167093396.4074074</v>
      </c>
      <c r="F6216" s="71">
        <f t="shared" si="194"/>
        <v>108.6715637405095</v>
      </c>
    </row>
    <row r="6217" spans="2:6">
      <c r="B6217">
        <v>1537600</v>
      </c>
      <c r="D6217">
        <v>6215</v>
      </c>
      <c r="E6217" s="72">
        <f t="shared" si="195"/>
        <v>167147217.85185185</v>
      </c>
      <c r="F6217" s="71">
        <f t="shared" si="194"/>
        <v>108.70656728138128</v>
      </c>
    </row>
    <row r="6218" spans="2:6">
      <c r="B6218">
        <v>1537600</v>
      </c>
      <c r="D6218">
        <v>6216</v>
      </c>
      <c r="E6218" s="72">
        <f t="shared" si="195"/>
        <v>167201047.96296296</v>
      </c>
      <c r="F6218" s="71">
        <f t="shared" si="194"/>
        <v>108.74157645874281</v>
      </c>
    </row>
    <row r="6219" spans="2:6">
      <c r="B6219">
        <v>1537600</v>
      </c>
      <c r="D6219">
        <v>6217</v>
      </c>
      <c r="E6219" s="72">
        <f t="shared" si="195"/>
        <v>167254886.74074072</v>
      </c>
      <c r="F6219" s="71">
        <f t="shared" si="194"/>
        <v>108.77659127259412</v>
      </c>
    </row>
    <row r="6220" spans="2:6">
      <c r="B6220">
        <v>1537600</v>
      </c>
      <c r="D6220">
        <v>6218</v>
      </c>
      <c r="E6220" s="72">
        <f t="shared" si="195"/>
        <v>167308734.18518516</v>
      </c>
      <c r="F6220" s="71">
        <f t="shared" si="194"/>
        <v>108.8116117229352</v>
      </c>
    </row>
    <row r="6221" spans="2:6">
      <c r="B6221">
        <v>1537600</v>
      </c>
      <c r="D6221">
        <v>6219</v>
      </c>
      <c r="E6221" s="72">
        <f t="shared" si="195"/>
        <v>167362590.29629627</v>
      </c>
      <c r="F6221" s="71">
        <f t="shared" si="194"/>
        <v>108.84663780976604</v>
      </c>
    </row>
    <row r="6222" spans="2:6">
      <c r="B6222">
        <v>1537600</v>
      </c>
      <c r="D6222">
        <v>6220</v>
      </c>
      <c r="E6222" s="72">
        <f t="shared" si="195"/>
        <v>167416455.07407403</v>
      </c>
      <c r="F6222" s="71">
        <f t="shared" si="194"/>
        <v>108.88166953308665</v>
      </c>
    </row>
    <row r="6223" spans="2:6">
      <c r="B6223">
        <v>1537600</v>
      </c>
      <c r="D6223">
        <v>6221</v>
      </c>
      <c r="E6223" s="72">
        <f t="shared" si="195"/>
        <v>167470328.51851848</v>
      </c>
      <c r="F6223" s="71">
        <f t="shared" si="194"/>
        <v>108.91670689289704</v>
      </c>
    </row>
    <row r="6224" spans="2:6">
      <c r="B6224">
        <v>1537600</v>
      </c>
      <c r="D6224">
        <v>6222</v>
      </c>
      <c r="E6224" s="72">
        <f t="shared" si="195"/>
        <v>167524210.62962961</v>
      </c>
      <c r="F6224" s="71">
        <f t="shared" si="194"/>
        <v>108.9517498891972</v>
      </c>
    </row>
    <row r="6225" spans="2:6">
      <c r="B6225">
        <v>1537600</v>
      </c>
      <c r="D6225">
        <v>6223</v>
      </c>
      <c r="E6225" s="72">
        <f t="shared" si="195"/>
        <v>167578101.4074074</v>
      </c>
      <c r="F6225" s="71">
        <f t="shared" si="194"/>
        <v>108.98679852198713</v>
      </c>
    </row>
    <row r="6226" spans="2:6">
      <c r="B6226">
        <v>1537600</v>
      </c>
      <c r="D6226">
        <v>6224</v>
      </c>
      <c r="E6226" s="72">
        <f t="shared" si="195"/>
        <v>167632000.85185185</v>
      </c>
      <c r="F6226" s="71">
        <f t="shared" si="194"/>
        <v>109.02185279126681</v>
      </c>
    </row>
    <row r="6227" spans="2:6">
      <c r="B6227">
        <v>1537600</v>
      </c>
      <c r="D6227">
        <v>6225</v>
      </c>
      <c r="E6227" s="72">
        <f t="shared" si="195"/>
        <v>167685908.96296296</v>
      </c>
      <c r="F6227" s="71">
        <f t="shared" si="194"/>
        <v>109.05691269703627</v>
      </c>
    </row>
    <row r="6228" spans="2:6">
      <c r="B6228">
        <v>1537600</v>
      </c>
      <c r="D6228">
        <v>6226</v>
      </c>
      <c r="E6228" s="72">
        <f t="shared" si="195"/>
        <v>167739825.74074072</v>
      </c>
      <c r="F6228" s="71">
        <f t="shared" si="194"/>
        <v>109.09197823929547</v>
      </c>
    </row>
    <row r="6229" spans="2:6">
      <c r="B6229">
        <v>1537600</v>
      </c>
      <c r="D6229">
        <v>6227</v>
      </c>
      <c r="E6229" s="72">
        <f t="shared" si="195"/>
        <v>167793751.18518516</v>
      </c>
      <c r="F6229" s="71">
        <f t="shared" si="194"/>
        <v>109.12704941804446</v>
      </c>
    </row>
    <row r="6230" spans="2:6">
      <c r="B6230">
        <v>1537600</v>
      </c>
      <c r="D6230">
        <v>6228</v>
      </c>
      <c r="E6230" s="72">
        <f t="shared" si="195"/>
        <v>167847685.29629627</v>
      </c>
      <c r="F6230" s="71">
        <f t="shared" si="194"/>
        <v>109.16212623328322</v>
      </c>
    </row>
    <row r="6231" spans="2:6">
      <c r="B6231">
        <v>1537600</v>
      </c>
      <c r="D6231">
        <v>6229</v>
      </c>
      <c r="E6231" s="72">
        <f t="shared" si="195"/>
        <v>167901628.07407403</v>
      </c>
      <c r="F6231" s="71">
        <f t="shared" si="194"/>
        <v>109.19720868501173</v>
      </c>
    </row>
    <row r="6232" spans="2:6">
      <c r="B6232">
        <v>1537600</v>
      </c>
      <c r="D6232">
        <v>6230</v>
      </c>
      <c r="E6232" s="72">
        <f t="shared" si="195"/>
        <v>167955579.51851848</v>
      </c>
      <c r="F6232" s="71">
        <f t="shared" si="194"/>
        <v>109.23229677323002</v>
      </c>
    </row>
    <row r="6233" spans="2:6">
      <c r="B6233">
        <v>1537600</v>
      </c>
      <c r="D6233">
        <v>6231</v>
      </c>
      <c r="E6233" s="72">
        <f t="shared" si="195"/>
        <v>168009539.62962961</v>
      </c>
      <c r="F6233" s="71">
        <f t="shared" si="194"/>
        <v>109.26739049793809</v>
      </c>
    </row>
    <row r="6234" spans="2:6">
      <c r="B6234">
        <v>1537600</v>
      </c>
      <c r="D6234">
        <v>6232</v>
      </c>
      <c r="E6234" s="72">
        <f t="shared" si="195"/>
        <v>168063508.4074074</v>
      </c>
      <c r="F6234" s="71">
        <f t="shared" si="194"/>
        <v>109.30248985913593</v>
      </c>
    </row>
    <row r="6235" spans="2:6">
      <c r="B6235">
        <v>1537600</v>
      </c>
      <c r="D6235">
        <v>6233</v>
      </c>
      <c r="E6235" s="72">
        <f t="shared" si="195"/>
        <v>168117485.85185185</v>
      </c>
      <c r="F6235" s="71">
        <f t="shared" si="194"/>
        <v>109.33759485682353</v>
      </c>
    </row>
    <row r="6236" spans="2:6">
      <c r="B6236">
        <v>1537600</v>
      </c>
      <c r="D6236">
        <v>6234</v>
      </c>
      <c r="E6236" s="72">
        <f t="shared" si="195"/>
        <v>168171471.96296296</v>
      </c>
      <c r="F6236" s="71">
        <f t="shared" si="194"/>
        <v>109.37270549100089</v>
      </c>
    </row>
    <row r="6237" spans="2:6">
      <c r="B6237">
        <v>1537600</v>
      </c>
      <c r="D6237">
        <v>6235</v>
      </c>
      <c r="E6237" s="72">
        <f t="shared" si="195"/>
        <v>168225466.74074072</v>
      </c>
      <c r="F6237" s="71">
        <f t="shared" si="194"/>
        <v>109.407821761668</v>
      </c>
    </row>
    <row r="6238" spans="2:6">
      <c r="B6238">
        <v>1537600</v>
      </c>
      <c r="D6238">
        <v>6236</v>
      </c>
      <c r="E6238" s="72">
        <f t="shared" si="195"/>
        <v>168279470.18518516</v>
      </c>
      <c r="F6238" s="71">
        <f t="shared" si="194"/>
        <v>109.4429436688249</v>
      </c>
    </row>
    <row r="6239" spans="2:6">
      <c r="B6239">
        <v>1537600</v>
      </c>
      <c r="D6239">
        <v>6237</v>
      </c>
      <c r="E6239" s="72">
        <f t="shared" si="195"/>
        <v>168333482.29629627</v>
      </c>
      <c r="F6239" s="71">
        <f t="shared" si="194"/>
        <v>109.47807121247156</v>
      </c>
    </row>
    <row r="6240" spans="2:6">
      <c r="B6240">
        <v>1537600</v>
      </c>
      <c r="D6240">
        <v>6238</v>
      </c>
      <c r="E6240" s="72">
        <f t="shared" si="195"/>
        <v>168387503.07407403</v>
      </c>
      <c r="F6240" s="71">
        <f t="shared" si="194"/>
        <v>109.51320439260797</v>
      </c>
    </row>
    <row r="6241" spans="2:6">
      <c r="B6241">
        <v>1537600</v>
      </c>
      <c r="D6241">
        <v>6239</v>
      </c>
      <c r="E6241" s="72">
        <f t="shared" si="195"/>
        <v>168441532.51851848</v>
      </c>
      <c r="F6241" s="71">
        <f t="shared" si="194"/>
        <v>109.54834320923418</v>
      </c>
    </row>
    <row r="6242" spans="2:6">
      <c r="B6242">
        <v>1537600</v>
      </c>
      <c r="D6242">
        <v>6240</v>
      </c>
      <c r="E6242" s="72">
        <f t="shared" si="195"/>
        <v>168495570.62962961</v>
      </c>
      <c r="F6242" s="71">
        <f t="shared" si="194"/>
        <v>109.58348766235017</v>
      </c>
    </row>
    <row r="6243" spans="2:6">
      <c r="B6243">
        <v>1537600</v>
      </c>
      <c r="D6243">
        <v>6241</v>
      </c>
      <c r="E6243" s="72">
        <f t="shared" si="195"/>
        <v>168549617.4074074</v>
      </c>
      <c r="F6243" s="71">
        <f t="shared" si="194"/>
        <v>109.6186377519559</v>
      </c>
    </row>
    <row r="6244" spans="2:6">
      <c r="B6244">
        <v>1537600</v>
      </c>
      <c r="D6244">
        <v>6242</v>
      </c>
      <c r="E6244" s="72">
        <f t="shared" si="195"/>
        <v>168603672.85185185</v>
      </c>
      <c r="F6244" s="71">
        <f t="shared" si="194"/>
        <v>109.65379347805141</v>
      </c>
    </row>
    <row r="6245" spans="2:6">
      <c r="B6245">
        <v>1537600</v>
      </c>
      <c r="D6245">
        <v>6243</v>
      </c>
      <c r="E6245" s="72">
        <f t="shared" si="195"/>
        <v>168657736.96296296</v>
      </c>
      <c r="F6245" s="71">
        <f t="shared" si="194"/>
        <v>109.68895484063668</v>
      </c>
    </row>
    <row r="6246" spans="2:6">
      <c r="B6246">
        <v>1537600</v>
      </c>
      <c r="D6246">
        <v>6244</v>
      </c>
      <c r="E6246" s="72">
        <f t="shared" si="195"/>
        <v>168711809.74074072</v>
      </c>
      <c r="F6246" s="71">
        <f t="shared" si="194"/>
        <v>109.7241218397117</v>
      </c>
    </row>
    <row r="6247" spans="2:6">
      <c r="B6247">
        <v>1537600</v>
      </c>
      <c r="D6247">
        <v>6245</v>
      </c>
      <c r="E6247" s="72">
        <f t="shared" si="195"/>
        <v>168765891.18518516</v>
      </c>
      <c r="F6247" s="71">
        <f t="shared" si="194"/>
        <v>109.7592944752765</v>
      </c>
    </row>
    <row r="6248" spans="2:6">
      <c r="B6248">
        <v>1537600</v>
      </c>
      <c r="D6248">
        <v>6246</v>
      </c>
      <c r="E6248" s="72">
        <f t="shared" si="195"/>
        <v>168819981.29629627</v>
      </c>
      <c r="F6248" s="71">
        <f t="shared" si="194"/>
        <v>109.79447274733108</v>
      </c>
    </row>
    <row r="6249" spans="2:6">
      <c r="B6249">
        <v>1537600</v>
      </c>
      <c r="D6249">
        <v>6247</v>
      </c>
      <c r="E6249" s="72">
        <f t="shared" si="195"/>
        <v>168874080.07407403</v>
      </c>
      <c r="F6249" s="71">
        <f t="shared" si="194"/>
        <v>109.82965665587541</v>
      </c>
    </row>
    <row r="6250" spans="2:6">
      <c r="B6250">
        <v>1537600</v>
      </c>
      <c r="D6250">
        <v>6248</v>
      </c>
      <c r="E6250" s="72">
        <f t="shared" si="195"/>
        <v>168928187.51851848</v>
      </c>
      <c r="F6250" s="71">
        <f t="shared" si="194"/>
        <v>109.86484620090953</v>
      </c>
    </row>
    <row r="6251" spans="2:6">
      <c r="B6251">
        <v>1537600</v>
      </c>
      <c r="D6251">
        <v>6249</v>
      </c>
      <c r="E6251" s="72">
        <f t="shared" si="195"/>
        <v>168982303.62962961</v>
      </c>
      <c r="F6251" s="71">
        <f t="shared" si="194"/>
        <v>109.90004138243341</v>
      </c>
    </row>
    <row r="6252" spans="2:6">
      <c r="B6252">
        <v>1537600</v>
      </c>
      <c r="D6252">
        <v>6250</v>
      </c>
      <c r="E6252" s="72">
        <f t="shared" si="195"/>
        <v>169036428.4074074</v>
      </c>
      <c r="F6252" s="71">
        <f t="shared" si="194"/>
        <v>109.93524220044706</v>
      </c>
    </row>
    <row r="6253" spans="2:6">
      <c r="B6253">
        <v>1537600</v>
      </c>
      <c r="D6253">
        <v>6251</v>
      </c>
      <c r="E6253" s="72">
        <f t="shared" si="195"/>
        <v>169090561.85185185</v>
      </c>
      <c r="F6253" s="71">
        <f t="shared" si="194"/>
        <v>109.97044865495047</v>
      </c>
    </row>
    <row r="6254" spans="2:6">
      <c r="B6254">
        <v>1537600</v>
      </c>
      <c r="D6254">
        <v>6252</v>
      </c>
      <c r="E6254" s="72">
        <f t="shared" si="195"/>
        <v>169144703.96296296</v>
      </c>
      <c r="F6254" s="71">
        <f t="shared" si="194"/>
        <v>110.00566074594364</v>
      </c>
    </row>
    <row r="6255" spans="2:6">
      <c r="B6255">
        <v>1537600</v>
      </c>
      <c r="D6255">
        <v>6253</v>
      </c>
      <c r="E6255" s="72">
        <f t="shared" si="195"/>
        <v>169198854.74074072</v>
      </c>
      <c r="F6255" s="71">
        <f t="shared" si="194"/>
        <v>110.04087847342659</v>
      </c>
    </row>
    <row r="6256" spans="2:6">
      <c r="B6256">
        <v>1537600</v>
      </c>
      <c r="D6256">
        <v>6254</v>
      </c>
      <c r="E6256" s="72">
        <f t="shared" si="195"/>
        <v>169253014.18518516</v>
      </c>
      <c r="F6256" s="71">
        <f t="shared" si="194"/>
        <v>110.07610183739931</v>
      </c>
    </row>
    <row r="6257" spans="2:6">
      <c r="B6257">
        <v>1537600</v>
      </c>
      <c r="D6257">
        <v>6255</v>
      </c>
      <c r="E6257" s="72">
        <f t="shared" si="195"/>
        <v>169307182.29629627</v>
      </c>
      <c r="F6257" s="71">
        <f t="shared" si="194"/>
        <v>110.11133083786177</v>
      </c>
    </row>
    <row r="6258" spans="2:6">
      <c r="B6258">
        <v>1537600</v>
      </c>
      <c r="D6258">
        <v>6256</v>
      </c>
      <c r="E6258" s="72">
        <f t="shared" si="195"/>
        <v>169361359.07407403</v>
      </c>
      <c r="F6258" s="71">
        <f t="shared" si="194"/>
        <v>110.14656547481401</v>
      </c>
    </row>
    <row r="6259" spans="2:6">
      <c r="B6259">
        <v>1537600</v>
      </c>
      <c r="D6259">
        <v>6257</v>
      </c>
      <c r="E6259" s="72">
        <f t="shared" si="195"/>
        <v>169415544.51851848</v>
      </c>
      <c r="F6259" s="71">
        <f t="shared" si="194"/>
        <v>110.18180574825604</v>
      </c>
    </row>
    <row r="6260" spans="2:6">
      <c r="B6260">
        <v>1537600</v>
      </c>
      <c r="D6260">
        <v>6258</v>
      </c>
      <c r="E6260" s="72">
        <f t="shared" si="195"/>
        <v>169469738.62962961</v>
      </c>
      <c r="F6260" s="71">
        <f t="shared" si="194"/>
        <v>110.21705165818783</v>
      </c>
    </row>
    <row r="6261" spans="2:6">
      <c r="B6261">
        <v>1537600</v>
      </c>
      <c r="D6261">
        <v>6259</v>
      </c>
      <c r="E6261" s="72">
        <f t="shared" si="195"/>
        <v>169523941.4074074</v>
      </c>
      <c r="F6261" s="71">
        <f t="shared" si="194"/>
        <v>110.25230320460939</v>
      </c>
    </row>
    <row r="6262" spans="2:6">
      <c r="B6262">
        <v>1537600</v>
      </c>
      <c r="D6262">
        <v>6260</v>
      </c>
      <c r="E6262" s="72">
        <f t="shared" si="195"/>
        <v>169578152.85185185</v>
      </c>
      <c r="F6262" s="71">
        <f t="shared" si="194"/>
        <v>110.28756038752071</v>
      </c>
    </row>
    <row r="6263" spans="2:6">
      <c r="B6263">
        <v>1537600</v>
      </c>
      <c r="D6263">
        <v>6261</v>
      </c>
      <c r="E6263" s="72">
        <f t="shared" si="195"/>
        <v>169632372.96296296</v>
      </c>
      <c r="F6263" s="71">
        <f t="shared" si="194"/>
        <v>110.3228232069218</v>
      </c>
    </row>
    <row r="6264" spans="2:6">
      <c r="B6264">
        <v>1537600</v>
      </c>
      <c r="D6264">
        <v>6262</v>
      </c>
      <c r="E6264" s="72">
        <f t="shared" si="195"/>
        <v>169686601.74074072</v>
      </c>
      <c r="F6264" s="71">
        <f t="shared" si="194"/>
        <v>110.35809166281264</v>
      </c>
    </row>
    <row r="6265" spans="2:6">
      <c r="B6265">
        <v>1537600</v>
      </c>
      <c r="D6265">
        <v>6263</v>
      </c>
      <c r="E6265" s="72">
        <f t="shared" si="195"/>
        <v>169740839.18518516</v>
      </c>
      <c r="F6265" s="71">
        <f t="shared" si="194"/>
        <v>110.39336575519326</v>
      </c>
    </row>
    <row r="6266" spans="2:6">
      <c r="B6266">
        <v>1537600</v>
      </c>
      <c r="D6266">
        <v>6264</v>
      </c>
      <c r="E6266" s="72">
        <f t="shared" si="195"/>
        <v>169795085.29629627</v>
      </c>
      <c r="F6266" s="71">
        <f t="shared" si="194"/>
        <v>110.42864548406365</v>
      </c>
    </row>
    <row r="6267" spans="2:6">
      <c r="B6267">
        <v>1537600</v>
      </c>
      <c r="D6267">
        <v>6265</v>
      </c>
      <c r="E6267" s="72">
        <f t="shared" si="195"/>
        <v>169849340.07407403</v>
      </c>
      <c r="F6267" s="71">
        <f t="shared" si="194"/>
        <v>110.4639308494238</v>
      </c>
    </row>
    <row r="6268" spans="2:6">
      <c r="B6268">
        <v>1537600</v>
      </c>
      <c r="D6268">
        <v>6266</v>
      </c>
      <c r="E6268" s="72">
        <f t="shared" si="195"/>
        <v>169903603.51851848</v>
      </c>
      <c r="F6268" s="71">
        <f t="shared" si="194"/>
        <v>110.49922185127372</v>
      </c>
    </row>
    <row r="6269" spans="2:6">
      <c r="B6269">
        <v>1537600</v>
      </c>
      <c r="D6269">
        <v>6267</v>
      </c>
      <c r="E6269" s="72">
        <f t="shared" si="195"/>
        <v>169957875.62962961</v>
      </c>
      <c r="F6269" s="71">
        <f t="shared" si="194"/>
        <v>110.53451848961343</v>
      </c>
    </row>
    <row r="6270" spans="2:6">
      <c r="B6270">
        <v>1537600</v>
      </c>
      <c r="D6270">
        <v>6268</v>
      </c>
      <c r="E6270" s="72">
        <f t="shared" si="195"/>
        <v>170012156.4074074</v>
      </c>
      <c r="F6270" s="71">
        <f t="shared" si="194"/>
        <v>110.56982076444289</v>
      </c>
    </row>
    <row r="6271" spans="2:6">
      <c r="B6271">
        <v>1537600</v>
      </c>
      <c r="D6271">
        <v>6269</v>
      </c>
      <c r="E6271" s="72">
        <f t="shared" si="195"/>
        <v>170066445.85185185</v>
      </c>
      <c r="F6271" s="71">
        <f t="shared" si="194"/>
        <v>110.60512867576213</v>
      </c>
    </row>
    <row r="6272" spans="2:6">
      <c r="B6272">
        <v>1537600</v>
      </c>
      <c r="D6272">
        <v>6270</v>
      </c>
      <c r="E6272" s="72">
        <f t="shared" si="195"/>
        <v>170120743.96296296</v>
      </c>
      <c r="F6272" s="71">
        <f t="shared" si="194"/>
        <v>110.64044222357111</v>
      </c>
    </row>
    <row r="6273" spans="2:6">
      <c r="B6273">
        <v>1537600</v>
      </c>
      <c r="D6273">
        <v>6271</v>
      </c>
      <c r="E6273" s="72">
        <f t="shared" si="195"/>
        <v>170175050.74074072</v>
      </c>
      <c r="F6273" s="71">
        <f t="shared" si="194"/>
        <v>110.67576140786987</v>
      </c>
    </row>
    <row r="6274" spans="2:6">
      <c r="B6274">
        <v>1537600</v>
      </c>
      <c r="D6274">
        <v>6272</v>
      </c>
      <c r="E6274" s="72">
        <f t="shared" si="195"/>
        <v>170229366.18518516</v>
      </c>
      <c r="F6274" s="71">
        <f t="shared" si="194"/>
        <v>110.7110862286584</v>
      </c>
    </row>
    <row r="6275" spans="2:6">
      <c r="B6275">
        <v>1537600</v>
      </c>
      <c r="D6275">
        <v>6273</v>
      </c>
      <c r="E6275" s="72">
        <f t="shared" si="195"/>
        <v>170283690.29629627</v>
      </c>
      <c r="F6275" s="71">
        <f t="shared" ref="F6275:F6338" si="196">E6275/B6274</f>
        <v>110.74641668593669</v>
      </c>
    </row>
    <row r="6276" spans="2:6">
      <c r="B6276">
        <v>1537600</v>
      </c>
      <c r="D6276">
        <v>6274</v>
      </c>
      <c r="E6276" s="72">
        <f t="shared" ref="E6276:E6339" si="197">40+(D6275*D6275)+(E6275/1.3)</f>
        <v>170338023.07407403</v>
      </c>
      <c r="F6276" s="71">
        <f t="shared" si="196"/>
        <v>110.78175277970476</v>
      </c>
    </row>
    <row r="6277" spans="2:6">
      <c r="B6277">
        <v>1537600</v>
      </c>
      <c r="D6277">
        <v>6275</v>
      </c>
      <c r="E6277" s="72">
        <f t="shared" si="197"/>
        <v>170392364.51851848</v>
      </c>
      <c r="F6277" s="71">
        <f t="shared" si="196"/>
        <v>110.81709450996259</v>
      </c>
    </row>
    <row r="6278" spans="2:6">
      <c r="B6278">
        <v>1537600</v>
      </c>
      <c r="D6278">
        <v>6276</v>
      </c>
      <c r="E6278" s="72">
        <f t="shared" si="197"/>
        <v>170446714.62962961</v>
      </c>
      <c r="F6278" s="71">
        <f t="shared" si="196"/>
        <v>110.8524418767102</v>
      </c>
    </row>
    <row r="6279" spans="2:6">
      <c r="B6279">
        <v>1537600</v>
      </c>
      <c r="D6279">
        <v>6277</v>
      </c>
      <c r="E6279" s="72">
        <f t="shared" si="197"/>
        <v>170501073.4074074</v>
      </c>
      <c r="F6279" s="71">
        <f t="shared" si="196"/>
        <v>110.88779487994758</v>
      </c>
    </row>
    <row r="6280" spans="2:6">
      <c r="B6280">
        <v>1537600</v>
      </c>
      <c r="D6280">
        <v>6278</v>
      </c>
      <c r="E6280" s="72">
        <f t="shared" si="197"/>
        <v>170555440.85185185</v>
      </c>
      <c r="F6280" s="71">
        <f t="shared" si="196"/>
        <v>110.92315351967473</v>
      </c>
    </row>
    <row r="6281" spans="2:6">
      <c r="B6281">
        <v>1537600</v>
      </c>
      <c r="D6281">
        <v>6279</v>
      </c>
      <c r="E6281" s="72">
        <f t="shared" si="197"/>
        <v>170609816.96296296</v>
      </c>
      <c r="F6281" s="71">
        <f t="shared" si="196"/>
        <v>110.95851779589162</v>
      </c>
    </row>
    <row r="6282" spans="2:6">
      <c r="B6282">
        <v>1537600</v>
      </c>
      <c r="D6282">
        <v>6280</v>
      </c>
      <c r="E6282" s="72">
        <f t="shared" si="197"/>
        <v>170664201.74074072</v>
      </c>
      <c r="F6282" s="71">
        <f t="shared" si="196"/>
        <v>110.99388770859828</v>
      </c>
    </row>
    <row r="6283" spans="2:6">
      <c r="B6283">
        <v>1537600</v>
      </c>
      <c r="D6283">
        <v>6281</v>
      </c>
      <c r="E6283" s="72">
        <f t="shared" si="197"/>
        <v>170718595.18518516</v>
      </c>
      <c r="F6283" s="71">
        <f t="shared" si="196"/>
        <v>111.02926325779472</v>
      </c>
    </row>
    <row r="6284" spans="2:6">
      <c r="B6284">
        <v>1537600</v>
      </c>
      <c r="D6284">
        <v>6282</v>
      </c>
      <c r="E6284" s="72">
        <f t="shared" si="197"/>
        <v>170772997.29629627</v>
      </c>
      <c r="F6284" s="71">
        <f t="shared" si="196"/>
        <v>111.06464444348093</v>
      </c>
    </row>
    <row r="6285" spans="2:6">
      <c r="B6285">
        <v>1537600</v>
      </c>
      <c r="D6285">
        <v>6283</v>
      </c>
      <c r="E6285" s="72">
        <f t="shared" si="197"/>
        <v>170827408.07407403</v>
      </c>
      <c r="F6285" s="71">
        <f t="shared" si="196"/>
        <v>111.10003126565688</v>
      </c>
    </row>
    <row r="6286" spans="2:6">
      <c r="B6286">
        <v>1537600</v>
      </c>
      <c r="D6286">
        <v>6284</v>
      </c>
      <c r="E6286" s="72">
        <f t="shared" si="197"/>
        <v>170881827.51851848</v>
      </c>
      <c r="F6286" s="71">
        <f t="shared" si="196"/>
        <v>111.13542372432264</v>
      </c>
    </row>
    <row r="6287" spans="2:6">
      <c r="B6287">
        <v>1537600</v>
      </c>
      <c r="D6287">
        <v>6285</v>
      </c>
      <c r="E6287" s="72">
        <f t="shared" si="197"/>
        <v>170936255.62962961</v>
      </c>
      <c r="F6287" s="71">
        <f t="shared" si="196"/>
        <v>111.17082181947815</v>
      </c>
    </row>
    <row r="6288" spans="2:6">
      <c r="B6288">
        <v>1537600</v>
      </c>
      <c r="D6288">
        <v>6286</v>
      </c>
      <c r="E6288" s="72">
        <f t="shared" si="197"/>
        <v>170990692.4074074</v>
      </c>
      <c r="F6288" s="71">
        <f t="shared" si="196"/>
        <v>111.20622555112344</v>
      </c>
    </row>
    <row r="6289" spans="2:6">
      <c r="B6289">
        <v>1537600</v>
      </c>
      <c r="D6289">
        <v>6287</v>
      </c>
      <c r="E6289" s="72">
        <f t="shared" si="197"/>
        <v>171045137.85185185</v>
      </c>
      <c r="F6289" s="71">
        <f t="shared" si="196"/>
        <v>111.24163491925849</v>
      </c>
    </row>
    <row r="6290" spans="2:6">
      <c r="B6290">
        <v>1537600</v>
      </c>
      <c r="D6290">
        <v>6288</v>
      </c>
      <c r="E6290" s="72">
        <f t="shared" si="197"/>
        <v>171099591.96296296</v>
      </c>
      <c r="F6290" s="71">
        <f t="shared" si="196"/>
        <v>111.2770499238833</v>
      </c>
    </row>
    <row r="6291" spans="2:6">
      <c r="B6291">
        <v>1537600</v>
      </c>
      <c r="D6291">
        <v>6289</v>
      </c>
      <c r="E6291" s="72">
        <f t="shared" si="197"/>
        <v>171154054.74074072</v>
      </c>
      <c r="F6291" s="71">
        <f t="shared" si="196"/>
        <v>111.31247056499787</v>
      </c>
    </row>
    <row r="6292" spans="2:6">
      <c r="B6292">
        <v>1537600</v>
      </c>
      <c r="D6292">
        <v>6290</v>
      </c>
      <c r="E6292" s="72">
        <f t="shared" si="197"/>
        <v>171208526.18518516</v>
      </c>
      <c r="F6292" s="71">
        <f t="shared" si="196"/>
        <v>111.34789684260221</v>
      </c>
    </row>
    <row r="6293" spans="2:6">
      <c r="B6293">
        <v>1537600</v>
      </c>
      <c r="D6293">
        <v>6291</v>
      </c>
      <c r="E6293" s="72">
        <f t="shared" si="197"/>
        <v>171263006.29629627</v>
      </c>
      <c r="F6293" s="71">
        <f t="shared" si="196"/>
        <v>111.38332875669633</v>
      </c>
    </row>
    <row r="6294" spans="2:6">
      <c r="B6294">
        <v>1537600</v>
      </c>
      <c r="D6294">
        <v>6292</v>
      </c>
      <c r="E6294" s="72">
        <f t="shared" si="197"/>
        <v>171317495.07407403</v>
      </c>
      <c r="F6294" s="71">
        <f t="shared" si="196"/>
        <v>111.41876630728019</v>
      </c>
    </row>
    <row r="6295" spans="2:6">
      <c r="B6295">
        <v>1537600</v>
      </c>
      <c r="D6295">
        <v>6293</v>
      </c>
      <c r="E6295" s="72">
        <f t="shared" si="197"/>
        <v>171371992.51851848</v>
      </c>
      <c r="F6295" s="71">
        <f t="shared" si="196"/>
        <v>111.45420949435385</v>
      </c>
    </row>
    <row r="6296" spans="2:6">
      <c r="B6296">
        <v>1537600</v>
      </c>
      <c r="D6296">
        <v>6294</v>
      </c>
      <c r="E6296" s="72">
        <f t="shared" si="197"/>
        <v>171426498.62962961</v>
      </c>
      <c r="F6296" s="71">
        <f t="shared" si="196"/>
        <v>111.48965831791728</v>
      </c>
    </row>
    <row r="6297" spans="2:6">
      <c r="B6297">
        <v>1537600</v>
      </c>
      <c r="D6297">
        <v>6295</v>
      </c>
      <c r="E6297" s="72">
        <f t="shared" si="197"/>
        <v>171481013.4074074</v>
      </c>
      <c r="F6297" s="71">
        <f t="shared" si="196"/>
        <v>111.52511277797048</v>
      </c>
    </row>
    <row r="6298" spans="2:6">
      <c r="B6298">
        <v>1537600</v>
      </c>
      <c r="D6298">
        <v>6296</v>
      </c>
      <c r="E6298" s="72">
        <f t="shared" si="197"/>
        <v>171535536.85185185</v>
      </c>
      <c r="F6298" s="71">
        <f t="shared" si="196"/>
        <v>111.56057287451343</v>
      </c>
    </row>
    <row r="6299" spans="2:6">
      <c r="B6299">
        <v>1537600</v>
      </c>
      <c r="D6299">
        <v>6297</v>
      </c>
      <c r="E6299" s="72">
        <f t="shared" si="197"/>
        <v>171590068.96296296</v>
      </c>
      <c r="F6299" s="71">
        <f t="shared" si="196"/>
        <v>111.59603860754615</v>
      </c>
    </row>
    <row r="6300" spans="2:6">
      <c r="B6300">
        <v>1537600</v>
      </c>
      <c r="D6300">
        <v>6298</v>
      </c>
      <c r="E6300" s="72">
        <f t="shared" si="197"/>
        <v>171644609.74074072</v>
      </c>
      <c r="F6300" s="71">
        <f t="shared" si="196"/>
        <v>111.63150997706862</v>
      </c>
    </row>
    <row r="6301" spans="2:6">
      <c r="B6301">
        <v>1537600</v>
      </c>
      <c r="D6301">
        <v>6299</v>
      </c>
      <c r="E6301" s="72">
        <f t="shared" si="197"/>
        <v>171699159.18518516</v>
      </c>
      <c r="F6301" s="71">
        <f t="shared" si="196"/>
        <v>111.66698698308088</v>
      </c>
    </row>
    <row r="6302" spans="2:6">
      <c r="B6302">
        <v>1537600</v>
      </c>
      <c r="D6302">
        <v>6300</v>
      </c>
      <c r="E6302" s="72">
        <f t="shared" si="197"/>
        <v>171753717.29629627</v>
      </c>
      <c r="F6302" s="71">
        <f t="shared" si="196"/>
        <v>111.70246962558291</v>
      </c>
    </row>
    <row r="6303" spans="2:6">
      <c r="B6303">
        <v>1537600</v>
      </c>
      <c r="D6303">
        <v>6301</v>
      </c>
      <c r="E6303" s="72">
        <f t="shared" si="197"/>
        <v>171808284.07407403</v>
      </c>
      <c r="F6303" s="71">
        <f t="shared" si="196"/>
        <v>111.73795790457469</v>
      </c>
    </row>
    <row r="6304" spans="2:6">
      <c r="B6304">
        <v>1537600</v>
      </c>
      <c r="D6304">
        <v>6302</v>
      </c>
      <c r="E6304" s="72">
        <f t="shared" si="197"/>
        <v>171862859.51851848</v>
      </c>
      <c r="F6304" s="71">
        <f t="shared" si="196"/>
        <v>111.77345182005624</v>
      </c>
    </row>
    <row r="6305" spans="2:6">
      <c r="B6305">
        <v>1537600</v>
      </c>
      <c r="D6305">
        <v>6303</v>
      </c>
      <c r="E6305" s="72">
        <f t="shared" si="197"/>
        <v>171917443.62962961</v>
      </c>
      <c r="F6305" s="71">
        <f t="shared" si="196"/>
        <v>111.80895137202758</v>
      </c>
    </row>
    <row r="6306" spans="2:6">
      <c r="B6306">
        <v>1537600</v>
      </c>
      <c r="D6306">
        <v>6304</v>
      </c>
      <c r="E6306" s="72">
        <f t="shared" si="197"/>
        <v>171972036.4074074</v>
      </c>
      <c r="F6306" s="71">
        <f t="shared" si="196"/>
        <v>111.84445656048868</v>
      </c>
    </row>
    <row r="6307" spans="2:6">
      <c r="B6307">
        <v>1537600</v>
      </c>
      <c r="D6307">
        <v>6305</v>
      </c>
      <c r="E6307" s="72">
        <f t="shared" si="197"/>
        <v>172026637.85185185</v>
      </c>
      <c r="F6307" s="71">
        <f t="shared" si="196"/>
        <v>111.87996738543954</v>
      </c>
    </row>
    <row r="6308" spans="2:6">
      <c r="B6308">
        <v>1537600</v>
      </c>
      <c r="D6308">
        <v>6306</v>
      </c>
      <c r="E6308" s="72">
        <f t="shared" si="197"/>
        <v>172081247.96296296</v>
      </c>
      <c r="F6308" s="71">
        <f t="shared" si="196"/>
        <v>111.91548384688018</v>
      </c>
    </row>
    <row r="6309" spans="2:6">
      <c r="B6309">
        <v>1537600</v>
      </c>
      <c r="D6309">
        <v>6307</v>
      </c>
      <c r="E6309" s="72">
        <f t="shared" si="197"/>
        <v>172135866.74074072</v>
      </c>
      <c r="F6309" s="71">
        <f t="shared" si="196"/>
        <v>111.95100594481056</v>
      </c>
    </row>
    <row r="6310" spans="2:6">
      <c r="B6310">
        <v>1537600</v>
      </c>
      <c r="D6310">
        <v>6308</v>
      </c>
      <c r="E6310" s="72">
        <f t="shared" si="197"/>
        <v>172190494.18518516</v>
      </c>
      <c r="F6310" s="71">
        <f t="shared" si="196"/>
        <v>111.98653367923073</v>
      </c>
    </row>
    <row r="6311" spans="2:6">
      <c r="B6311">
        <v>1537600</v>
      </c>
      <c r="D6311">
        <v>6309</v>
      </c>
      <c r="E6311" s="72">
        <f t="shared" si="197"/>
        <v>172245130.29629627</v>
      </c>
      <c r="F6311" s="71">
        <f t="shared" si="196"/>
        <v>112.02206705014065</v>
      </c>
    </row>
    <row r="6312" spans="2:6">
      <c r="B6312">
        <v>1537600</v>
      </c>
      <c r="D6312">
        <v>6310</v>
      </c>
      <c r="E6312" s="72">
        <f t="shared" si="197"/>
        <v>172299775.07407403</v>
      </c>
      <c r="F6312" s="71">
        <f t="shared" si="196"/>
        <v>112.05760605754034</v>
      </c>
    </row>
    <row r="6313" spans="2:6">
      <c r="B6313">
        <v>1537600</v>
      </c>
      <c r="D6313">
        <v>6311</v>
      </c>
      <c r="E6313" s="72">
        <f t="shared" si="197"/>
        <v>172354428.51851848</v>
      </c>
      <c r="F6313" s="71">
        <f t="shared" si="196"/>
        <v>112.09315070142981</v>
      </c>
    </row>
    <row r="6314" spans="2:6">
      <c r="B6314">
        <v>1537600</v>
      </c>
      <c r="D6314">
        <v>6312</v>
      </c>
      <c r="E6314" s="72">
        <f t="shared" si="197"/>
        <v>172409090.62962961</v>
      </c>
      <c r="F6314" s="71">
        <f t="shared" si="196"/>
        <v>112.12870098180906</v>
      </c>
    </row>
    <row r="6315" spans="2:6">
      <c r="B6315">
        <v>1537600</v>
      </c>
      <c r="D6315">
        <v>6313</v>
      </c>
      <c r="E6315" s="72">
        <f t="shared" si="197"/>
        <v>172463761.4074074</v>
      </c>
      <c r="F6315" s="71">
        <f t="shared" si="196"/>
        <v>112.16425689867808</v>
      </c>
    </row>
    <row r="6316" spans="2:6">
      <c r="B6316">
        <v>1537600</v>
      </c>
      <c r="D6316">
        <v>6314</v>
      </c>
      <c r="E6316" s="72">
        <f t="shared" si="197"/>
        <v>172518440.85185185</v>
      </c>
      <c r="F6316" s="71">
        <f t="shared" si="196"/>
        <v>112.19981845203684</v>
      </c>
    </row>
    <row r="6317" spans="2:6">
      <c r="B6317">
        <v>1537600</v>
      </c>
      <c r="D6317">
        <v>6315</v>
      </c>
      <c r="E6317" s="72">
        <f t="shared" si="197"/>
        <v>172573128.96296296</v>
      </c>
      <c r="F6317" s="71">
        <f t="shared" si="196"/>
        <v>112.23538564188537</v>
      </c>
    </row>
    <row r="6318" spans="2:6">
      <c r="B6318">
        <v>1537600</v>
      </c>
      <c r="D6318">
        <v>6316</v>
      </c>
      <c r="E6318" s="72">
        <f t="shared" si="197"/>
        <v>172627825.74074072</v>
      </c>
      <c r="F6318" s="71">
        <f t="shared" si="196"/>
        <v>112.27095846822367</v>
      </c>
    </row>
    <row r="6319" spans="2:6">
      <c r="B6319">
        <v>1537600</v>
      </c>
      <c r="D6319">
        <v>6317</v>
      </c>
      <c r="E6319" s="72">
        <f t="shared" si="197"/>
        <v>172682531.18518516</v>
      </c>
      <c r="F6319" s="71">
        <f t="shared" si="196"/>
        <v>112.30653693105175</v>
      </c>
    </row>
    <row r="6320" spans="2:6">
      <c r="B6320">
        <v>1537600</v>
      </c>
      <c r="D6320">
        <v>6318</v>
      </c>
      <c r="E6320" s="72">
        <f t="shared" si="197"/>
        <v>172737245.29629627</v>
      </c>
      <c r="F6320" s="71">
        <f t="shared" si="196"/>
        <v>112.34212103036958</v>
      </c>
    </row>
    <row r="6321" spans="2:6">
      <c r="B6321">
        <v>1537600</v>
      </c>
      <c r="D6321">
        <v>6319</v>
      </c>
      <c r="E6321" s="72">
        <f t="shared" si="197"/>
        <v>172791968.07407403</v>
      </c>
      <c r="F6321" s="71">
        <f t="shared" si="196"/>
        <v>112.37771076617717</v>
      </c>
    </row>
    <row r="6322" spans="2:6">
      <c r="B6322">
        <v>1537600</v>
      </c>
      <c r="D6322">
        <v>6320</v>
      </c>
      <c r="E6322" s="72">
        <f t="shared" si="197"/>
        <v>172846699.51851848</v>
      </c>
      <c r="F6322" s="71">
        <f t="shared" si="196"/>
        <v>112.41330613847455</v>
      </c>
    </row>
    <row r="6323" spans="2:6">
      <c r="B6323">
        <v>1537600</v>
      </c>
      <c r="D6323">
        <v>6321</v>
      </c>
      <c r="E6323" s="72">
        <f t="shared" si="197"/>
        <v>172901439.62962961</v>
      </c>
      <c r="F6323" s="71">
        <f t="shared" si="196"/>
        <v>112.44890714726172</v>
      </c>
    </row>
    <row r="6324" spans="2:6">
      <c r="B6324">
        <v>1537600</v>
      </c>
      <c r="D6324">
        <v>6322</v>
      </c>
      <c r="E6324" s="72">
        <f t="shared" si="197"/>
        <v>172956188.4074074</v>
      </c>
      <c r="F6324" s="71">
        <f t="shared" si="196"/>
        <v>112.48451379253864</v>
      </c>
    </row>
    <row r="6325" spans="2:6">
      <c r="B6325">
        <v>1537600</v>
      </c>
      <c r="D6325">
        <v>6323</v>
      </c>
      <c r="E6325" s="72">
        <f t="shared" si="197"/>
        <v>173010945.85185185</v>
      </c>
      <c r="F6325" s="71">
        <f t="shared" si="196"/>
        <v>112.52012607430531</v>
      </c>
    </row>
    <row r="6326" spans="2:6">
      <c r="B6326">
        <v>1537600</v>
      </c>
      <c r="D6326">
        <v>6324</v>
      </c>
      <c r="E6326" s="72">
        <f t="shared" si="197"/>
        <v>173065711.96296296</v>
      </c>
      <c r="F6326" s="71">
        <f t="shared" si="196"/>
        <v>112.55574399256176</v>
      </c>
    </row>
    <row r="6327" spans="2:6">
      <c r="B6327">
        <v>1537600</v>
      </c>
      <c r="D6327">
        <v>6325</v>
      </c>
      <c r="E6327" s="72">
        <f t="shared" si="197"/>
        <v>173120486.74074072</v>
      </c>
      <c r="F6327" s="71">
        <f t="shared" si="196"/>
        <v>112.59136754730795</v>
      </c>
    </row>
    <row r="6328" spans="2:6">
      <c r="B6328">
        <v>1537600</v>
      </c>
      <c r="D6328">
        <v>6326</v>
      </c>
      <c r="E6328" s="72">
        <f t="shared" si="197"/>
        <v>173175270.18518516</v>
      </c>
      <c r="F6328" s="71">
        <f t="shared" si="196"/>
        <v>112.62699673854394</v>
      </c>
    </row>
    <row r="6329" spans="2:6">
      <c r="B6329">
        <v>1537600</v>
      </c>
      <c r="D6329">
        <v>6327</v>
      </c>
      <c r="E6329" s="72">
        <f t="shared" si="197"/>
        <v>173230062.29629627</v>
      </c>
      <c r="F6329" s="71">
        <f t="shared" si="196"/>
        <v>112.66263156626968</v>
      </c>
    </row>
    <row r="6330" spans="2:6">
      <c r="B6330">
        <v>1537600</v>
      </c>
      <c r="D6330">
        <v>6328</v>
      </c>
      <c r="E6330" s="72">
        <f t="shared" si="197"/>
        <v>173284863.07407403</v>
      </c>
      <c r="F6330" s="71">
        <f t="shared" si="196"/>
        <v>112.69827203048519</v>
      </c>
    </row>
    <row r="6331" spans="2:6">
      <c r="B6331">
        <v>1537600</v>
      </c>
      <c r="D6331">
        <v>6329</v>
      </c>
      <c r="E6331" s="72">
        <f t="shared" si="197"/>
        <v>173339672.51851848</v>
      </c>
      <c r="F6331" s="71">
        <f t="shared" si="196"/>
        <v>112.73391813119048</v>
      </c>
    </row>
    <row r="6332" spans="2:6">
      <c r="B6332">
        <v>1537600</v>
      </c>
      <c r="D6332">
        <v>6330</v>
      </c>
      <c r="E6332" s="72">
        <f t="shared" si="197"/>
        <v>173394490.62962961</v>
      </c>
      <c r="F6332" s="71">
        <f t="shared" si="196"/>
        <v>112.76956986838555</v>
      </c>
    </row>
    <row r="6333" spans="2:6">
      <c r="B6333">
        <v>1537600</v>
      </c>
      <c r="D6333">
        <v>6331</v>
      </c>
      <c r="E6333" s="72">
        <f t="shared" si="197"/>
        <v>173449317.4074074</v>
      </c>
      <c r="F6333" s="71">
        <f t="shared" si="196"/>
        <v>112.80522724207037</v>
      </c>
    </row>
    <row r="6334" spans="2:6">
      <c r="B6334">
        <v>1537600</v>
      </c>
      <c r="D6334">
        <v>6332</v>
      </c>
      <c r="E6334" s="72">
        <f t="shared" si="197"/>
        <v>173504152.85185185</v>
      </c>
      <c r="F6334" s="71">
        <f t="shared" si="196"/>
        <v>112.84089025224496</v>
      </c>
    </row>
    <row r="6335" spans="2:6">
      <c r="B6335">
        <v>1537600</v>
      </c>
      <c r="D6335">
        <v>6333</v>
      </c>
      <c r="E6335" s="72">
        <f t="shared" si="197"/>
        <v>173558996.96296296</v>
      </c>
      <c r="F6335" s="71">
        <f t="shared" si="196"/>
        <v>112.87655889890931</v>
      </c>
    </row>
    <row r="6336" spans="2:6">
      <c r="B6336">
        <v>1537600</v>
      </c>
      <c r="D6336">
        <v>6334</v>
      </c>
      <c r="E6336" s="72">
        <f t="shared" si="197"/>
        <v>173613849.74074072</v>
      </c>
      <c r="F6336" s="71">
        <f t="shared" si="196"/>
        <v>112.91223318206342</v>
      </c>
    </row>
    <row r="6337" spans="2:6">
      <c r="B6337">
        <v>1537600</v>
      </c>
      <c r="D6337">
        <v>6335</v>
      </c>
      <c r="E6337" s="72">
        <f t="shared" si="197"/>
        <v>173668711.18518516</v>
      </c>
      <c r="F6337" s="71">
        <f t="shared" si="196"/>
        <v>112.94791310170731</v>
      </c>
    </row>
    <row r="6338" spans="2:6">
      <c r="B6338">
        <v>1537600</v>
      </c>
      <c r="D6338">
        <v>6336</v>
      </c>
      <c r="E6338" s="72">
        <f t="shared" si="197"/>
        <v>173723581.29629627</v>
      </c>
      <c r="F6338" s="71">
        <f t="shared" si="196"/>
        <v>112.98359865784097</v>
      </c>
    </row>
    <row r="6339" spans="2:6">
      <c r="B6339">
        <v>1537600</v>
      </c>
      <c r="D6339">
        <v>6337</v>
      </c>
      <c r="E6339" s="72">
        <f t="shared" si="197"/>
        <v>173778460.07407403</v>
      </c>
      <c r="F6339" s="71">
        <f t="shared" ref="F6339:F6402" si="198">E6339/B6338</f>
        <v>113.01928985046438</v>
      </c>
    </row>
    <row r="6340" spans="2:6">
      <c r="B6340">
        <v>1537600</v>
      </c>
      <c r="D6340">
        <v>6338</v>
      </c>
      <c r="E6340" s="72">
        <f t="shared" ref="E6340:E6403" si="199">40+(D6339*D6339)+(E6339/1.3)</f>
        <v>173833347.51851848</v>
      </c>
      <c r="F6340" s="71">
        <f t="shared" si="198"/>
        <v>113.05498667957757</v>
      </c>
    </row>
    <row r="6341" spans="2:6">
      <c r="B6341">
        <v>1537600</v>
      </c>
      <c r="D6341">
        <v>6339</v>
      </c>
      <c r="E6341" s="72">
        <f t="shared" si="199"/>
        <v>173888243.62962961</v>
      </c>
      <c r="F6341" s="71">
        <f t="shared" si="198"/>
        <v>113.09068914518055</v>
      </c>
    </row>
    <row r="6342" spans="2:6">
      <c r="B6342">
        <v>1537600</v>
      </c>
      <c r="D6342">
        <v>6340</v>
      </c>
      <c r="E6342" s="72">
        <f t="shared" si="199"/>
        <v>173943148.4074074</v>
      </c>
      <c r="F6342" s="71">
        <f t="shared" si="198"/>
        <v>113.12639724727329</v>
      </c>
    </row>
    <row r="6343" spans="2:6">
      <c r="B6343">
        <v>1537600</v>
      </c>
      <c r="D6343">
        <v>6341</v>
      </c>
      <c r="E6343" s="72">
        <f t="shared" si="199"/>
        <v>173998061.85185185</v>
      </c>
      <c r="F6343" s="71">
        <f t="shared" si="198"/>
        <v>113.16211098585578</v>
      </c>
    </row>
    <row r="6344" spans="2:6">
      <c r="B6344">
        <v>1537600</v>
      </c>
      <c r="D6344">
        <v>6342</v>
      </c>
      <c r="E6344" s="72">
        <f t="shared" si="199"/>
        <v>174052983.96296296</v>
      </c>
      <c r="F6344" s="71">
        <f t="shared" si="198"/>
        <v>113.19783036092804</v>
      </c>
    </row>
    <row r="6345" spans="2:6">
      <c r="B6345">
        <v>1537600</v>
      </c>
      <c r="D6345">
        <v>6343</v>
      </c>
      <c r="E6345" s="72">
        <f t="shared" si="199"/>
        <v>174107914.74074072</v>
      </c>
      <c r="F6345" s="71">
        <f t="shared" si="198"/>
        <v>113.23355537249006</v>
      </c>
    </row>
    <row r="6346" spans="2:6">
      <c r="B6346">
        <v>1537600</v>
      </c>
      <c r="D6346">
        <v>6344</v>
      </c>
      <c r="E6346" s="72">
        <f t="shared" si="199"/>
        <v>174162854.18518516</v>
      </c>
      <c r="F6346" s="71">
        <f t="shared" si="198"/>
        <v>113.26928602054186</v>
      </c>
    </row>
    <row r="6347" spans="2:6">
      <c r="B6347">
        <v>1537600</v>
      </c>
      <c r="D6347">
        <v>6345</v>
      </c>
      <c r="E6347" s="72">
        <f t="shared" si="199"/>
        <v>174217802.29629627</v>
      </c>
      <c r="F6347" s="71">
        <f t="shared" si="198"/>
        <v>113.30502230508343</v>
      </c>
    </row>
    <row r="6348" spans="2:6">
      <c r="B6348">
        <v>1537600</v>
      </c>
      <c r="D6348">
        <v>6346</v>
      </c>
      <c r="E6348" s="72">
        <f t="shared" si="199"/>
        <v>174272759.07407403</v>
      </c>
      <c r="F6348" s="71">
        <f t="shared" si="198"/>
        <v>113.34076422611474</v>
      </c>
    </row>
    <row r="6349" spans="2:6">
      <c r="B6349">
        <v>1537600</v>
      </c>
      <c r="D6349">
        <v>6347</v>
      </c>
      <c r="E6349" s="72">
        <f t="shared" si="199"/>
        <v>174327724.51851848</v>
      </c>
      <c r="F6349" s="71">
        <f t="shared" si="198"/>
        <v>113.37651178363585</v>
      </c>
    </row>
    <row r="6350" spans="2:6">
      <c r="B6350">
        <v>1537600</v>
      </c>
      <c r="D6350">
        <v>6348</v>
      </c>
      <c r="E6350" s="72">
        <f t="shared" si="199"/>
        <v>174382698.62962961</v>
      </c>
      <c r="F6350" s="71">
        <f t="shared" si="198"/>
        <v>113.41226497764673</v>
      </c>
    </row>
    <row r="6351" spans="2:6">
      <c r="B6351">
        <v>1537600</v>
      </c>
      <c r="D6351">
        <v>6349</v>
      </c>
      <c r="E6351" s="72">
        <f t="shared" si="199"/>
        <v>174437681.4074074</v>
      </c>
      <c r="F6351" s="71">
        <f t="shared" si="198"/>
        <v>113.44802380814737</v>
      </c>
    </row>
    <row r="6352" spans="2:6">
      <c r="B6352">
        <v>1537600</v>
      </c>
      <c r="D6352">
        <v>6350</v>
      </c>
      <c r="E6352" s="72">
        <f t="shared" si="199"/>
        <v>174492672.85185185</v>
      </c>
      <c r="F6352" s="71">
        <f t="shared" si="198"/>
        <v>113.48378827513778</v>
      </c>
    </row>
    <row r="6353" spans="2:6">
      <c r="B6353">
        <v>1537600</v>
      </c>
      <c r="D6353">
        <v>6351</v>
      </c>
      <c r="E6353" s="72">
        <f t="shared" si="199"/>
        <v>174547672.96296296</v>
      </c>
      <c r="F6353" s="71">
        <f t="shared" si="198"/>
        <v>113.51955837861794</v>
      </c>
    </row>
    <row r="6354" spans="2:6">
      <c r="B6354">
        <v>1537600</v>
      </c>
      <c r="D6354">
        <v>6352</v>
      </c>
      <c r="E6354" s="72">
        <f t="shared" si="199"/>
        <v>174602681.74074072</v>
      </c>
      <c r="F6354" s="71">
        <f t="shared" si="198"/>
        <v>113.55533411858788</v>
      </c>
    </row>
    <row r="6355" spans="2:6">
      <c r="B6355">
        <v>1537600</v>
      </c>
      <c r="D6355">
        <v>6353</v>
      </c>
      <c r="E6355" s="72">
        <f t="shared" si="199"/>
        <v>174657699.18518516</v>
      </c>
      <c r="F6355" s="71">
        <f t="shared" si="198"/>
        <v>113.59111549504759</v>
      </c>
    </row>
    <row r="6356" spans="2:6">
      <c r="B6356">
        <v>1537600</v>
      </c>
      <c r="D6356">
        <v>6354</v>
      </c>
      <c r="E6356" s="72">
        <f t="shared" si="199"/>
        <v>174712725.29629627</v>
      </c>
      <c r="F6356" s="71">
        <f t="shared" si="198"/>
        <v>113.62690250799706</v>
      </c>
    </row>
    <row r="6357" spans="2:6">
      <c r="B6357">
        <v>1537600</v>
      </c>
      <c r="D6357">
        <v>6355</v>
      </c>
      <c r="E6357" s="72">
        <f t="shared" si="199"/>
        <v>174767760.07407406</v>
      </c>
      <c r="F6357" s="71">
        <f t="shared" si="198"/>
        <v>113.6626951574363</v>
      </c>
    </row>
    <row r="6358" spans="2:6">
      <c r="B6358">
        <v>1537600</v>
      </c>
      <c r="D6358">
        <v>6356</v>
      </c>
      <c r="E6358" s="72">
        <f t="shared" si="199"/>
        <v>174822803.51851851</v>
      </c>
      <c r="F6358" s="71">
        <f t="shared" si="198"/>
        <v>113.69849344336531</v>
      </c>
    </row>
    <row r="6359" spans="2:6">
      <c r="B6359">
        <v>1537600</v>
      </c>
      <c r="D6359">
        <v>6357</v>
      </c>
      <c r="E6359" s="72">
        <f t="shared" si="199"/>
        <v>174877855.62962961</v>
      </c>
      <c r="F6359" s="71">
        <f t="shared" si="198"/>
        <v>113.73429736578409</v>
      </c>
    </row>
    <row r="6360" spans="2:6">
      <c r="B6360">
        <v>1537600</v>
      </c>
      <c r="D6360">
        <v>6358</v>
      </c>
      <c r="E6360" s="72">
        <f t="shared" si="199"/>
        <v>174932916.4074074</v>
      </c>
      <c r="F6360" s="71">
        <f t="shared" si="198"/>
        <v>113.77010692469264</v>
      </c>
    </row>
    <row r="6361" spans="2:6">
      <c r="B6361">
        <v>1537600</v>
      </c>
      <c r="D6361">
        <v>6359</v>
      </c>
      <c r="E6361" s="72">
        <f t="shared" si="199"/>
        <v>174987985.85185185</v>
      </c>
      <c r="F6361" s="71">
        <f t="shared" si="198"/>
        <v>113.80592212009095</v>
      </c>
    </row>
    <row r="6362" spans="2:6">
      <c r="B6362">
        <v>1537600</v>
      </c>
      <c r="D6362">
        <v>6360</v>
      </c>
      <c r="E6362" s="72">
        <f t="shared" si="199"/>
        <v>175043063.96296296</v>
      </c>
      <c r="F6362" s="71">
        <f t="shared" si="198"/>
        <v>113.84174295197903</v>
      </c>
    </row>
    <row r="6363" spans="2:6">
      <c r="B6363">
        <v>1537600</v>
      </c>
      <c r="D6363">
        <v>6361</v>
      </c>
      <c r="E6363" s="72">
        <f t="shared" si="199"/>
        <v>175098150.74074072</v>
      </c>
      <c r="F6363" s="71">
        <f t="shared" si="198"/>
        <v>113.87756942035686</v>
      </c>
    </row>
    <row r="6364" spans="2:6">
      <c r="B6364">
        <v>1537600</v>
      </c>
      <c r="D6364">
        <v>6362</v>
      </c>
      <c r="E6364" s="72">
        <f t="shared" si="199"/>
        <v>175153246.18518516</v>
      </c>
      <c r="F6364" s="71">
        <f t="shared" si="198"/>
        <v>113.91340152522449</v>
      </c>
    </row>
    <row r="6365" spans="2:6">
      <c r="B6365">
        <v>1537600</v>
      </c>
      <c r="D6365">
        <v>6363</v>
      </c>
      <c r="E6365" s="72">
        <f t="shared" si="199"/>
        <v>175208350.29629627</v>
      </c>
      <c r="F6365" s="71">
        <f t="shared" si="198"/>
        <v>113.94923926658186</v>
      </c>
    </row>
    <row r="6366" spans="2:6">
      <c r="B6366">
        <v>1537600</v>
      </c>
      <c r="D6366">
        <v>6364</v>
      </c>
      <c r="E6366" s="72">
        <f t="shared" si="199"/>
        <v>175263463.07407406</v>
      </c>
      <c r="F6366" s="71">
        <f t="shared" si="198"/>
        <v>113.98508264442901</v>
      </c>
    </row>
    <row r="6367" spans="2:6">
      <c r="B6367">
        <v>1537600</v>
      </c>
      <c r="D6367">
        <v>6365</v>
      </c>
      <c r="E6367" s="72">
        <f t="shared" si="199"/>
        <v>175318584.51851851</v>
      </c>
      <c r="F6367" s="71">
        <f t="shared" si="198"/>
        <v>114.02093165876595</v>
      </c>
    </row>
    <row r="6368" spans="2:6">
      <c r="B6368">
        <v>1537600</v>
      </c>
      <c r="D6368">
        <v>6366</v>
      </c>
      <c r="E6368" s="72">
        <f t="shared" si="199"/>
        <v>175373714.62962961</v>
      </c>
      <c r="F6368" s="71">
        <f t="shared" si="198"/>
        <v>114.05678630959262</v>
      </c>
    </row>
    <row r="6369" spans="2:6">
      <c r="B6369">
        <v>1537600</v>
      </c>
      <c r="D6369">
        <v>6367</v>
      </c>
      <c r="E6369" s="72">
        <f t="shared" si="199"/>
        <v>175428853.4074074</v>
      </c>
      <c r="F6369" s="71">
        <f t="shared" si="198"/>
        <v>114.09264659690908</v>
      </c>
    </row>
    <row r="6370" spans="2:6">
      <c r="B6370">
        <v>1537600</v>
      </c>
      <c r="D6370">
        <v>6368</v>
      </c>
      <c r="E6370" s="72">
        <f t="shared" si="199"/>
        <v>175484000.85185185</v>
      </c>
      <c r="F6370" s="71">
        <f t="shared" si="198"/>
        <v>114.1285125207153</v>
      </c>
    </row>
    <row r="6371" spans="2:6">
      <c r="B6371">
        <v>1537600</v>
      </c>
      <c r="D6371">
        <v>6369</v>
      </c>
      <c r="E6371" s="72">
        <f t="shared" si="199"/>
        <v>175539156.96296296</v>
      </c>
      <c r="F6371" s="71">
        <f t="shared" si="198"/>
        <v>114.16438408101129</v>
      </c>
    </row>
    <row r="6372" spans="2:6">
      <c r="B6372">
        <v>1537600</v>
      </c>
      <c r="D6372">
        <v>6370</v>
      </c>
      <c r="E6372" s="72">
        <f t="shared" si="199"/>
        <v>175594321.74074072</v>
      </c>
      <c r="F6372" s="71">
        <f t="shared" si="198"/>
        <v>114.20026127779703</v>
      </c>
    </row>
    <row r="6373" spans="2:6">
      <c r="B6373">
        <v>1537600</v>
      </c>
      <c r="D6373">
        <v>6371</v>
      </c>
      <c r="E6373" s="72">
        <f t="shared" si="199"/>
        <v>175649495.18518516</v>
      </c>
      <c r="F6373" s="71">
        <f t="shared" si="198"/>
        <v>114.23614411107256</v>
      </c>
    </row>
    <row r="6374" spans="2:6">
      <c r="B6374">
        <v>1537600</v>
      </c>
      <c r="D6374">
        <v>6372</v>
      </c>
      <c r="E6374" s="72">
        <f t="shared" si="199"/>
        <v>175704677.29629627</v>
      </c>
      <c r="F6374" s="71">
        <f t="shared" si="198"/>
        <v>114.27203258083784</v>
      </c>
    </row>
    <row r="6375" spans="2:6">
      <c r="B6375">
        <v>1537600</v>
      </c>
      <c r="D6375">
        <v>6373</v>
      </c>
      <c r="E6375" s="72">
        <f t="shared" si="199"/>
        <v>175759868.07407406</v>
      </c>
      <c r="F6375" s="71">
        <f t="shared" si="198"/>
        <v>114.30792668709292</v>
      </c>
    </row>
    <row r="6376" spans="2:6">
      <c r="B6376">
        <v>1537600</v>
      </c>
      <c r="D6376">
        <v>6374</v>
      </c>
      <c r="E6376" s="72">
        <f t="shared" si="199"/>
        <v>175815067.51851851</v>
      </c>
      <c r="F6376" s="71">
        <f t="shared" si="198"/>
        <v>114.34382642983773</v>
      </c>
    </row>
    <row r="6377" spans="2:6">
      <c r="B6377">
        <v>1537600</v>
      </c>
      <c r="D6377">
        <v>6375</v>
      </c>
      <c r="E6377" s="72">
        <f t="shared" si="199"/>
        <v>175870275.62962961</v>
      </c>
      <c r="F6377" s="71">
        <f t="shared" si="198"/>
        <v>114.37973180907233</v>
      </c>
    </row>
    <row r="6378" spans="2:6">
      <c r="B6378">
        <v>1537600</v>
      </c>
      <c r="D6378">
        <v>6376</v>
      </c>
      <c r="E6378" s="72">
        <f t="shared" si="199"/>
        <v>175925492.4074074</v>
      </c>
      <c r="F6378" s="71">
        <f t="shared" si="198"/>
        <v>114.41564282479669</v>
      </c>
    </row>
    <row r="6379" spans="2:6">
      <c r="B6379">
        <v>1537600</v>
      </c>
      <c r="D6379">
        <v>6377</v>
      </c>
      <c r="E6379" s="72">
        <f t="shared" si="199"/>
        <v>175980717.85185185</v>
      </c>
      <c r="F6379" s="71">
        <f t="shared" si="198"/>
        <v>114.45155947701083</v>
      </c>
    </row>
    <row r="6380" spans="2:6">
      <c r="B6380">
        <v>1537600</v>
      </c>
      <c r="D6380">
        <v>6378</v>
      </c>
      <c r="E6380" s="72">
        <f t="shared" si="199"/>
        <v>176035951.96296296</v>
      </c>
      <c r="F6380" s="71">
        <f t="shared" si="198"/>
        <v>114.48748176571472</v>
      </c>
    </row>
    <row r="6381" spans="2:6">
      <c r="B6381">
        <v>1537600</v>
      </c>
      <c r="D6381">
        <v>6379</v>
      </c>
      <c r="E6381" s="72">
        <f t="shared" si="199"/>
        <v>176091194.74074072</v>
      </c>
      <c r="F6381" s="71">
        <f t="shared" si="198"/>
        <v>114.52340969090838</v>
      </c>
    </row>
    <row r="6382" spans="2:6">
      <c r="B6382">
        <v>1537600</v>
      </c>
      <c r="D6382">
        <v>6380</v>
      </c>
      <c r="E6382" s="72">
        <f t="shared" si="199"/>
        <v>176146446.18518516</v>
      </c>
      <c r="F6382" s="71">
        <f t="shared" si="198"/>
        <v>114.5593432525918</v>
      </c>
    </row>
    <row r="6383" spans="2:6">
      <c r="B6383">
        <v>1537600</v>
      </c>
      <c r="D6383">
        <v>6381</v>
      </c>
      <c r="E6383" s="72">
        <f t="shared" si="199"/>
        <v>176201706.29629627</v>
      </c>
      <c r="F6383" s="71">
        <f t="shared" si="198"/>
        <v>114.595282450765</v>
      </c>
    </row>
    <row r="6384" spans="2:6">
      <c r="B6384">
        <v>1537600</v>
      </c>
      <c r="D6384">
        <v>6382</v>
      </c>
      <c r="E6384" s="72">
        <f t="shared" si="199"/>
        <v>176256975.07407406</v>
      </c>
      <c r="F6384" s="71">
        <f t="shared" si="198"/>
        <v>114.63122728542798</v>
      </c>
    </row>
    <row r="6385" spans="2:6">
      <c r="B6385">
        <v>1537600</v>
      </c>
      <c r="D6385">
        <v>6383</v>
      </c>
      <c r="E6385" s="72">
        <f t="shared" si="199"/>
        <v>176312252.51851851</v>
      </c>
      <c r="F6385" s="71">
        <f t="shared" si="198"/>
        <v>114.66717775658071</v>
      </c>
    </row>
    <row r="6386" spans="2:6">
      <c r="B6386">
        <v>1537600</v>
      </c>
      <c r="D6386">
        <v>6384</v>
      </c>
      <c r="E6386" s="72">
        <f t="shared" si="199"/>
        <v>176367538.62962961</v>
      </c>
      <c r="F6386" s="71">
        <f t="shared" si="198"/>
        <v>114.70313386422322</v>
      </c>
    </row>
    <row r="6387" spans="2:6">
      <c r="B6387">
        <v>1537600</v>
      </c>
      <c r="D6387">
        <v>6385</v>
      </c>
      <c r="E6387" s="72">
        <f t="shared" si="199"/>
        <v>176422833.4074074</v>
      </c>
      <c r="F6387" s="71">
        <f t="shared" si="198"/>
        <v>114.73909560835548</v>
      </c>
    </row>
    <row r="6388" spans="2:6">
      <c r="B6388">
        <v>1537600</v>
      </c>
      <c r="D6388">
        <v>6386</v>
      </c>
      <c r="E6388" s="72">
        <f t="shared" si="199"/>
        <v>176478136.85185185</v>
      </c>
      <c r="F6388" s="71">
        <f t="shared" si="198"/>
        <v>114.77506298897752</v>
      </c>
    </row>
    <row r="6389" spans="2:6">
      <c r="B6389">
        <v>1537600</v>
      </c>
      <c r="D6389">
        <v>6387</v>
      </c>
      <c r="E6389" s="72">
        <f t="shared" si="199"/>
        <v>176533448.96296296</v>
      </c>
      <c r="F6389" s="71">
        <f t="shared" si="198"/>
        <v>114.81103600608932</v>
      </c>
    </row>
    <row r="6390" spans="2:6">
      <c r="B6390">
        <v>1537600</v>
      </c>
      <c r="D6390">
        <v>6388</v>
      </c>
      <c r="E6390" s="72">
        <f t="shared" si="199"/>
        <v>176588769.74074072</v>
      </c>
      <c r="F6390" s="71">
        <f t="shared" si="198"/>
        <v>114.8470146596909</v>
      </c>
    </row>
    <row r="6391" spans="2:6">
      <c r="B6391">
        <v>1537600</v>
      </c>
      <c r="D6391">
        <v>6389</v>
      </c>
      <c r="E6391" s="72">
        <f t="shared" si="199"/>
        <v>176644099.18518516</v>
      </c>
      <c r="F6391" s="71">
        <f t="shared" si="198"/>
        <v>114.88299894978223</v>
      </c>
    </row>
    <row r="6392" spans="2:6">
      <c r="B6392">
        <v>1537600</v>
      </c>
      <c r="D6392">
        <v>6390</v>
      </c>
      <c r="E6392" s="72">
        <f t="shared" si="199"/>
        <v>176699437.29629627</v>
      </c>
      <c r="F6392" s="71">
        <f t="shared" si="198"/>
        <v>114.91898887636334</v>
      </c>
    </row>
    <row r="6393" spans="2:6">
      <c r="B6393">
        <v>1537600</v>
      </c>
      <c r="D6393">
        <v>6391</v>
      </c>
      <c r="E6393" s="72">
        <f t="shared" si="199"/>
        <v>176754784.07407406</v>
      </c>
      <c r="F6393" s="71">
        <f t="shared" si="198"/>
        <v>114.95498443943423</v>
      </c>
    </row>
    <row r="6394" spans="2:6">
      <c r="B6394">
        <v>1537600</v>
      </c>
      <c r="D6394">
        <v>6392</v>
      </c>
      <c r="E6394" s="72">
        <f t="shared" si="199"/>
        <v>176810139.51851851</v>
      </c>
      <c r="F6394" s="71">
        <f t="shared" si="198"/>
        <v>114.99098563899487</v>
      </c>
    </row>
    <row r="6395" spans="2:6">
      <c r="B6395">
        <v>1537600</v>
      </c>
      <c r="D6395">
        <v>6393</v>
      </c>
      <c r="E6395" s="72">
        <f t="shared" si="199"/>
        <v>176865503.62962961</v>
      </c>
      <c r="F6395" s="71">
        <f t="shared" si="198"/>
        <v>115.02699247504528</v>
      </c>
    </row>
    <row r="6396" spans="2:6">
      <c r="B6396">
        <v>1537600</v>
      </c>
      <c r="D6396">
        <v>6394</v>
      </c>
      <c r="E6396" s="72">
        <f t="shared" si="199"/>
        <v>176920876.4074074</v>
      </c>
      <c r="F6396" s="71">
        <f t="shared" si="198"/>
        <v>115.06300494758545</v>
      </c>
    </row>
    <row r="6397" spans="2:6">
      <c r="B6397">
        <v>1537600</v>
      </c>
      <c r="D6397">
        <v>6395</v>
      </c>
      <c r="E6397" s="72">
        <f t="shared" si="199"/>
        <v>176976257.85185185</v>
      </c>
      <c r="F6397" s="71">
        <f t="shared" si="198"/>
        <v>115.09902305661541</v>
      </c>
    </row>
    <row r="6398" spans="2:6">
      <c r="B6398">
        <v>1537600</v>
      </c>
      <c r="D6398">
        <v>6396</v>
      </c>
      <c r="E6398" s="72">
        <f t="shared" si="199"/>
        <v>177031647.96296296</v>
      </c>
      <c r="F6398" s="71">
        <f t="shared" si="198"/>
        <v>115.13504680213512</v>
      </c>
    </row>
    <row r="6399" spans="2:6">
      <c r="B6399">
        <v>1537600</v>
      </c>
      <c r="D6399">
        <v>6397</v>
      </c>
      <c r="E6399" s="72">
        <f t="shared" si="199"/>
        <v>177087046.74074072</v>
      </c>
      <c r="F6399" s="71">
        <f t="shared" si="198"/>
        <v>115.17107618414458</v>
      </c>
    </row>
    <row r="6400" spans="2:6">
      <c r="B6400">
        <v>1537600</v>
      </c>
      <c r="D6400">
        <v>6398</v>
      </c>
      <c r="E6400" s="72">
        <f t="shared" si="199"/>
        <v>177142454.18518516</v>
      </c>
      <c r="F6400" s="71">
        <f t="shared" si="198"/>
        <v>115.20711120264384</v>
      </c>
    </row>
    <row r="6401" spans="2:6">
      <c r="B6401">
        <v>1537600</v>
      </c>
      <c r="D6401">
        <v>6399</v>
      </c>
      <c r="E6401" s="72">
        <f t="shared" si="199"/>
        <v>177197870.29629627</v>
      </c>
      <c r="F6401" s="71">
        <f t="shared" si="198"/>
        <v>115.24315185763285</v>
      </c>
    </row>
    <row r="6402" spans="2:6">
      <c r="B6402">
        <v>1537600</v>
      </c>
      <c r="D6402">
        <v>6400</v>
      </c>
      <c r="E6402" s="72">
        <f t="shared" si="199"/>
        <v>177253295.07407406</v>
      </c>
      <c r="F6402" s="71">
        <f t="shared" si="198"/>
        <v>115.27919814911164</v>
      </c>
    </row>
    <row r="6403" spans="2:6">
      <c r="B6403">
        <v>1537600</v>
      </c>
      <c r="D6403">
        <v>6401</v>
      </c>
      <c r="E6403" s="72">
        <f t="shared" si="199"/>
        <v>177308728.51851851</v>
      </c>
      <c r="F6403" s="71">
        <f t="shared" ref="F6403:F6466" si="200">E6403/B6402</f>
        <v>115.31525007708019</v>
      </c>
    </row>
    <row r="6404" spans="2:6">
      <c r="B6404">
        <v>1537600</v>
      </c>
      <c r="D6404">
        <v>6402</v>
      </c>
      <c r="E6404" s="72">
        <f t="shared" ref="E6404:E6467" si="201">40+(D6403*D6403)+(E6403/1.3)</f>
        <v>177364170.62962961</v>
      </c>
      <c r="F6404" s="71">
        <f t="shared" si="200"/>
        <v>115.35130764153851</v>
      </c>
    </row>
    <row r="6405" spans="2:6">
      <c r="B6405">
        <v>1537600</v>
      </c>
      <c r="D6405">
        <v>6403</v>
      </c>
      <c r="E6405" s="72">
        <f t="shared" si="201"/>
        <v>177419621.4074074</v>
      </c>
      <c r="F6405" s="71">
        <f t="shared" si="200"/>
        <v>115.3873708424866</v>
      </c>
    </row>
    <row r="6406" spans="2:6">
      <c r="B6406">
        <v>1537600</v>
      </c>
      <c r="D6406">
        <v>6404</v>
      </c>
      <c r="E6406" s="72">
        <f t="shared" si="201"/>
        <v>177475080.85185185</v>
      </c>
      <c r="F6406" s="71">
        <f t="shared" si="200"/>
        <v>115.42343967992446</v>
      </c>
    </row>
    <row r="6407" spans="2:6">
      <c r="B6407">
        <v>1537600</v>
      </c>
      <c r="D6407">
        <v>6405</v>
      </c>
      <c r="E6407" s="72">
        <f t="shared" si="201"/>
        <v>177530548.96296296</v>
      </c>
      <c r="F6407" s="71">
        <f t="shared" si="200"/>
        <v>115.45951415385208</v>
      </c>
    </row>
    <row r="6408" spans="2:6">
      <c r="B6408">
        <v>1537600</v>
      </c>
      <c r="D6408">
        <v>6406</v>
      </c>
      <c r="E6408" s="72">
        <f t="shared" si="201"/>
        <v>177586025.74074072</v>
      </c>
      <c r="F6408" s="71">
        <f t="shared" si="200"/>
        <v>115.49559426426946</v>
      </c>
    </row>
    <row r="6409" spans="2:6">
      <c r="B6409">
        <v>1537600</v>
      </c>
      <c r="D6409">
        <v>6407</v>
      </c>
      <c r="E6409" s="72">
        <f t="shared" si="201"/>
        <v>177641511.18518516</v>
      </c>
      <c r="F6409" s="71">
        <f t="shared" si="200"/>
        <v>115.53168001117662</v>
      </c>
    </row>
    <row r="6410" spans="2:6">
      <c r="B6410">
        <v>1537600</v>
      </c>
      <c r="D6410">
        <v>6408</v>
      </c>
      <c r="E6410" s="72">
        <f t="shared" si="201"/>
        <v>177697005.29629627</v>
      </c>
      <c r="F6410" s="71">
        <f t="shared" si="200"/>
        <v>115.56777139457354</v>
      </c>
    </row>
    <row r="6411" spans="2:6">
      <c r="B6411">
        <v>1537600</v>
      </c>
      <c r="D6411">
        <v>6409</v>
      </c>
      <c r="E6411" s="72">
        <f t="shared" si="201"/>
        <v>177752508.07407406</v>
      </c>
      <c r="F6411" s="71">
        <f t="shared" si="200"/>
        <v>115.60386841446024</v>
      </c>
    </row>
    <row r="6412" spans="2:6">
      <c r="B6412">
        <v>1537600</v>
      </c>
      <c r="D6412">
        <v>6410</v>
      </c>
      <c r="E6412" s="72">
        <f t="shared" si="201"/>
        <v>177808019.51851851</v>
      </c>
      <c r="F6412" s="71">
        <f t="shared" si="200"/>
        <v>115.63997107083669</v>
      </c>
    </row>
    <row r="6413" spans="2:6">
      <c r="B6413">
        <v>1537600</v>
      </c>
      <c r="D6413">
        <v>6411</v>
      </c>
      <c r="E6413" s="72">
        <f t="shared" si="201"/>
        <v>177863539.62962961</v>
      </c>
      <c r="F6413" s="71">
        <f t="shared" si="200"/>
        <v>115.67607936370293</v>
      </c>
    </row>
    <row r="6414" spans="2:6">
      <c r="B6414">
        <v>1537600</v>
      </c>
      <c r="D6414">
        <v>6412</v>
      </c>
      <c r="E6414" s="72">
        <f t="shared" si="201"/>
        <v>177919068.4074074</v>
      </c>
      <c r="F6414" s="71">
        <f t="shared" si="200"/>
        <v>115.71219329305893</v>
      </c>
    </row>
    <row r="6415" spans="2:6">
      <c r="B6415">
        <v>1537600</v>
      </c>
      <c r="D6415">
        <v>6413</v>
      </c>
      <c r="E6415" s="72">
        <f t="shared" si="201"/>
        <v>177974605.85185185</v>
      </c>
      <c r="F6415" s="71">
        <f t="shared" si="200"/>
        <v>115.74831285890468</v>
      </c>
    </row>
    <row r="6416" spans="2:6">
      <c r="B6416">
        <v>1537600</v>
      </c>
      <c r="D6416">
        <v>6414</v>
      </c>
      <c r="E6416" s="72">
        <f t="shared" si="201"/>
        <v>178030151.96296296</v>
      </c>
      <c r="F6416" s="71">
        <f t="shared" si="200"/>
        <v>115.78443806124021</v>
      </c>
    </row>
    <row r="6417" spans="2:6">
      <c r="B6417">
        <v>1537600</v>
      </c>
      <c r="D6417">
        <v>6415</v>
      </c>
      <c r="E6417" s="72">
        <f t="shared" si="201"/>
        <v>178085706.74074072</v>
      </c>
      <c r="F6417" s="71">
        <f t="shared" si="200"/>
        <v>115.8205689000655</v>
      </c>
    </row>
    <row r="6418" spans="2:6">
      <c r="B6418">
        <v>1537600</v>
      </c>
      <c r="D6418">
        <v>6416</v>
      </c>
      <c r="E6418" s="72">
        <f t="shared" si="201"/>
        <v>178141270.18518516</v>
      </c>
      <c r="F6418" s="71">
        <f t="shared" si="200"/>
        <v>115.85670537538057</v>
      </c>
    </row>
    <row r="6419" spans="2:6">
      <c r="B6419">
        <v>1537600</v>
      </c>
      <c r="D6419">
        <v>6417</v>
      </c>
      <c r="E6419" s="72">
        <f t="shared" si="201"/>
        <v>178196842.29629627</v>
      </c>
      <c r="F6419" s="71">
        <f t="shared" si="200"/>
        <v>115.89284748718539</v>
      </c>
    </row>
    <row r="6420" spans="2:6">
      <c r="B6420">
        <v>1537600</v>
      </c>
      <c r="D6420">
        <v>6418</v>
      </c>
      <c r="E6420" s="72">
        <f t="shared" si="201"/>
        <v>178252423.07407406</v>
      </c>
      <c r="F6420" s="71">
        <f t="shared" si="200"/>
        <v>115.92899523548</v>
      </c>
    </row>
    <row r="6421" spans="2:6">
      <c r="B6421">
        <v>1537600</v>
      </c>
      <c r="D6421">
        <v>6419</v>
      </c>
      <c r="E6421" s="72">
        <f t="shared" si="201"/>
        <v>178308012.51851851</v>
      </c>
      <c r="F6421" s="71">
        <f t="shared" si="200"/>
        <v>115.96514862026437</v>
      </c>
    </row>
    <row r="6422" spans="2:6">
      <c r="B6422">
        <v>1537600</v>
      </c>
      <c r="D6422">
        <v>6420</v>
      </c>
      <c r="E6422" s="72">
        <f t="shared" si="201"/>
        <v>178363610.62962961</v>
      </c>
      <c r="F6422" s="71">
        <f t="shared" si="200"/>
        <v>116.0013076415385</v>
      </c>
    </row>
    <row r="6423" spans="2:6">
      <c r="B6423">
        <v>1537600</v>
      </c>
      <c r="D6423">
        <v>6421</v>
      </c>
      <c r="E6423" s="72">
        <f t="shared" si="201"/>
        <v>178419217.4074074</v>
      </c>
      <c r="F6423" s="71">
        <f t="shared" si="200"/>
        <v>116.03747229930242</v>
      </c>
    </row>
    <row r="6424" spans="2:6">
      <c r="B6424">
        <v>1537600</v>
      </c>
      <c r="D6424">
        <v>6422</v>
      </c>
      <c r="E6424" s="72">
        <f t="shared" si="201"/>
        <v>178474832.85185185</v>
      </c>
      <c r="F6424" s="71">
        <f t="shared" si="200"/>
        <v>116.07364259355609</v>
      </c>
    </row>
    <row r="6425" spans="2:6">
      <c r="B6425">
        <v>1537600</v>
      </c>
      <c r="D6425">
        <v>6423</v>
      </c>
      <c r="E6425" s="72">
        <f t="shared" si="201"/>
        <v>178530456.96296296</v>
      </c>
      <c r="F6425" s="71">
        <f t="shared" si="200"/>
        <v>116.10981852429953</v>
      </c>
    </row>
    <row r="6426" spans="2:6">
      <c r="B6426">
        <v>1537600</v>
      </c>
      <c r="D6426">
        <v>6424</v>
      </c>
      <c r="E6426" s="72">
        <f t="shared" si="201"/>
        <v>178586089.74074072</v>
      </c>
      <c r="F6426" s="71">
        <f t="shared" si="200"/>
        <v>116.14600009153273</v>
      </c>
    </row>
    <row r="6427" spans="2:6">
      <c r="B6427">
        <v>1537600</v>
      </c>
      <c r="D6427">
        <v>6425</v>
      </c>
      <c r="E6427" s="72">
        <f t="shared" si="201"/>
        <v>178641731.18518516</v>
      </c>
      <c r="F6427" s="71">
        <f t="shared" si="200"/>
        <v>116.1821872952557</v>
      </c>
    </row>
    <row r="6428" spans="2:6">
      <c r="B6428">
        <v>1537600</v>
      </c>
      <c r="D6428">
        <v>6426</v>
      </c>
      <c r="E6428" s="72">
        <f t="shared" si="201"/>
        <v>178697381.29629627</v>
      </c>
      <c r="F6428" s="71">
        <f t="shared" si="200"/>
        <v>116.21838013546844</v>
      </c>
    </row>
    <row r="6429" spans="2:6">
      <c r="B6429">
        <v>1537600</v>
      </c>
      <c r="D6429">
        <v>6427</v>
      </c>
      <c r="E6429" s="72">
        <f t="shared" si="201"/>
        <v>178753040.07407406</v>
      </c>
      <c r="F6429" s="71">
        <f t="shared" si="200"/>
        <v>116.25457861217096</v>
      </c>
    </row>
    <row r="6430" spans="2:6">
      <c r="B6430">
        <v>1537600</v>
      </c>
      <c r="D6430">
        <v>6428</v>
      </c>
      <c r="E6430" s="72">
        <f t="shared" si="201"/>
        <v>178808707.51851851</v>
      </c>
      <c r="F6430" s="71">
        <f t="shared" si="200"/>
        <v>116.29078272536323</v>
      </c>
    </row>
    <row r="6431" spans="2:6">
      <c r="B6431">
        <v>1537600</v>
      </c>
      <c r="D6431">
        <v>6429</v>
      </c>
      <c r="E6431" s="72">
        <f t="shared" si="201"/>
        <v>178864383.62962961</v>
      </c>
      <c r="F6431" s="71">
        <f t="shared" si="200"/>
        <v>116.32699247504527</v>
      </c>
    </row>
    <row r="6432" spans="2:6">
      <c r="B6432">
        <v>1537600</v>
      </c>
      <c r="D6432">
        <v>6430</v>
      </c>
      <c r="E6432" s="72">
        <f t="shared" si="201"/>
        <v>178920068.4074074</v>
      </c>
      <c r="F6432" s="71">
        <f t="shared" si="200"/>
        <v>116.36320786121709</v>
      </c>
    </row>
    <row r="6433" spans="2:6">
      <c r="B6433">
        <v>1537600</v>
      </c>
      <c r="D6433">
        <v>6431</v>
      </c>
      <c r="E6433" s="72">
        <f t="shared" si="201"/>
        <v>178975761.85185185</v>
      </c>
      <c r="F6433" s="71">
        <f t="shared" si="200"/>
        <v>116.39942888387867</v>
      </c>
    </row>
    <row r="6434" spans="2:6">
      <c r="B6434">
        <v>1537600</v>
      </c>
      <c r="D6434">
        <v>6432</v>
      </c>
      <c r="E6434" s="72">
        <f t="shared" si="201"/>
        <v>179031463.96296296</v>
      </c>
      <c r="F6434" s="71">
        <f t="shared" si="200"/>
        <v>116.43565554303002</v>
      </c>
    </row>
    <row r="6435" spans="2:6">
      <c r="B6435">
        <v>1537600</v>
      </c>
      <c r="D6435">
        <v>6433</v>
      </c>
      <c r="E6435" s="72">
        <f t="shared" si="201"/>
        <v>179087174.74074072</v>
      </c>
      <c r="F6435" s="71">
        <f t="shared" si="200"/>
        <v>116.47188783867112</v>
      </c>
    </row>
    <row r="6436" spans="2:6">
      <c r="B6436">
        <v>1537600</v>
      </c>
      <c r="D6436">
        <v>6434</v>
      </c>
      <c r="E6436" s="72">
        <f t="shared" si="201"/>
        <v>179142894.18518516</v>
      </c>
      <c r="F6436" s="71">
        <f t="shared" si="200"/>
        <v>116.50812577080201</v>
      </c>
    </row>
    <row r="6437" spans="2:6">
      <c r="B6437">
        <v>1537600</v>
      </c>
      <c r="D6437">
        <v>6435</v>
      </c>
      <c r="E6437" s="72">
        <f t="shared" si="201"/>
        <v>179198622.29629627</v>
      </c>
      <c r="F6437" s="71">
        <f t="shared" si="200"/>
        <v>116.54436933942264</v>
      </c>
    </row>
    <row r="6438" spans="2:6">
      <c r="B6438">
        <v>1537600</v>
      </c>
      <c r="D6438">
        <v>6436</v>
      </c>
      <c r="E6438" s="72">
        <f t="shared" si="201"/>
        <v>179254359.07407406</v>
      </c>
      <c r="F6438" s="71">
        <f t="shared" si="200"/>
        <v>116.58061854453308</v>
      </c>
    </row>
    <row r="6439" spans="2:6">
      <c r="B6439">
        <v>1537600</v>
      </c>
      <c r="D6439">
        <v>6437</v>
      </c>
      <c r="E6439" s="72">
        <f t="shared" si="201"/>
        <v>179310104.51851851</v>
      </c>
      <c r="F6439" s="71">
        <f t="shared" si="200"/>
        <v>116.61687338613326</v>
      </c>
    </row>
    <row r="6440" spans="2:6">
      <c r="B6440">
        <v>1537600</v>
      </c>
      <c r="D6440">
        <v>6438</v>
      </c>
      <c r="E6440" s="72">
        <f t="shared" si="201"/>
        <v>179365858.62962961</v>
      </c>
      <c r="F6440" s="71">
        <f t="shared" si="200"/>
        <v>116.65313386422321</v>
      </c>
    </row>
    <row r="6441" spans="2:6">
      <c r="B6441">
        <v>1537600</v>
      </c>
      <c r="D6441">
        <v>6439</v>
      </c>
      <c r="E6441" s="72">
        <f t="shared" si="201"/>
        <v>179421621.4074074</v>
      </c>
      <c r="F6441" s="71">
        <f t="shared" si="200"/>
        <v>116.68939997880294</v>
      </c>
    </row>
    <row r="6442" spans="2:6">
      <c r="B6442">
        <v>1537600</v>
      </c>
      <c r="D6442">
        <v>6440</v>
      </c>
      <c r="E6442" s="72">
        <f t="shared" si="201"/>
        <v>179477392.85185185</v>
      </c>
      <c r="F6442" s="71">
        <f t="shared" si="200"/>
        <v>116.72567172987243</v>
      </c>
    </row>
    <row r="6443" spans="2:6">
      <c r="B6443">
        <v>1537600</v>
      </c>
      <c r="D6443">
        <v>6441</v>
      </c>
      <c r="E6443" s="72">
        <f t="shared" si="201"/>
        <v>179533172.96296296</v>
      </c>
      <c r="F6443" s="71">
        <f t="shared" si="200"/>
        <v>116.76194911743168</v>
      </c>
    </row>
    <row r="6444" spans="2:6">
      <c r="B6444">
        <v>1537600</v>
      </c>
      <c r="D6444">
        <v>6442</v>
      </c>
      <c r="E6444" s="72">
        <f t="shared" si="201"/>
        <v>179588961.74074072</v>
      </c>
      <c r="F6444" s="71">
        <f t="shared" si="200"/>
        <v>116.7982321414807</v>
      </c>
    </row>
    <row r="6445" spans="2:6">
      <c r="B6445">
        <v>1537600</v>
      </c>
      <c r="D6445">
        <v>6443</v>
      </c>
      <c r="E6445" s="72">
        <f t="shared" si="201"/>
        <v>179644759.18518516</v>
      </c>
      <c r="F6445" s="71">
        <f t="shared" si="200"/>
        <v>116.83452080201948</v>
      </c>
    </row>
    <row r="6446" spans="2:6">
      <c r="B6446">
        <v>1537600</v>
      </c>
      <c r="D6446">
        <v>6444</v>
      </c>
      <c r="E6446" s="72">
        <f t="shared" si="201"/>
        <v>179700565.29629627</v>
      </c>
      <c r="F6446" s="71">
        <f t="shared" si="200"/>
        <v>116.87081509904804</v>
      </c>
    </row>
    <row r="6447" spans="2:6">
      <c r="B6447">
        <v>1537600</v>
      </c>
      <c r="D6447">
        <v>6445</v>
      </c>
      <c r="E6447" s="72">
        <f t="shared" si="201"/>
        <v>179756380.07407406</v>
      </c>
      <c r="F6447" s="71">
        <f t="shared" si="200"/>
        <v>116.90711503256638</v>
      </c>
    </row>
    <row r="6448" spans="2:6">
      <c r="B6448">
        <v>1537600</v>
      </c>
      <c r="D6448">
        <v>6446</v>
      </c>
      <c r="E6448" s="72">
        <f t="shared" si="201"/>
        <v>179812203.51851851</v>
      </c>
      <c r="F6448" s="71">
        <f t="shared" si="200"/>
        <v>116.94342060257448</v>
      </c>
    </row>
    <row r="6449" spans="2:6">
      <c r="B6449">
        <v>1537600</v>
      </c>
      <c r="D6449">
        <v>6447</v>
      </c>
      <c r="E6449" s="72">
        <f t="shared" si="201"/>
        <v>179868035.62962961</v>
      </c>
      <c r="F6449" s="71">
        <f t="shared" si="200"/>
        <v>116.97973180907233</v>
      </c>
    </row>
    <row r="6450" spans="2:6">
      <c r="B6450">
        <v>1537600</v>
      </c>
      <c r="D6450">
        <v>6448</v>
      </c>
      <c r="E6450" s="72">
        <f t="shared" si="201"/>
        <v>179923876.4074074</v>
      </c>
      <c r="F6450" s="71">
        <f t="shared" si="200"/>
        <v>117.01604865205996</v>
      </c>
    </row>
    <row r="6451" spans="2:6">
      <c r="B6451">
        <v>1537600</v>
      </c>
      <c r="D6451">
        <v>6449</v>
      </c>
      <c r="E6451" s="72">
        <f t="shared" si="201"/>
        <v>179979725.85185185</v>
      </c>
      <c r="F6451" s="71">
        <f t="shared" si="200"/>
        <v>117.05237113153737</v>
      </c>
    </row>
    <row r="6452" spans="2:6">
      <c r="B6452">
        <v>1537600</v>
      </c>
      <c r="D6452">
        <v>6450</v>
      </c>
      <c r="E6452" s="72">
        <f t="shared" si="201"/>
        <v>180035583.96296296</v>
      </c>
      <c r="F6452" s="71">
        <f t="shared" si="200"/>
        <v>117.08869924750452</v>
      </c>
    </row>
    <row r="6453" spans="2:6">
      <c r="B6453">
        <v>1537600</v>
      </c>
      <c r="D6453">
        <v>6451</v>
      </c>
      <c r="E6453" s="72">
        <f t="shared" si="201"/>
        <v>180091450.74074072</v>
      </c>
      <c r="F6453" s="71">
        <f t="shared" si="200"/>
        <v>117.12503299996145</v>
      </c>
    </row>
    <row r="6454" spans="2:6">
      <c r="B6454">
        <v>1537600</v>
      </c>
      <c r="D6454">
        <v>6452</v>
      </c>
      <c r="E6454" s="72">
        <f t="shared" si="201"/>
        <v>180147326.18518516</v>
      </c>
      <c r="F6454" s="71">
        <f t="shared" si="200"/>
        <v>117.16137238890815</v>
      </c>
    </row>
    <row r="6455" spans="2:6">
      <c r="B6455">
        <v>1537600</v>
      </c>
      <c r="D6455">
        <v>6453</v>
      </c>
      <c r="E6455" s="72">
        <f t="shared" si="201"/>
        <v>180203210.29629627</v>
      </c>
      <c r="F6455" s="71">
        <f t="shared" si="200"/>
        <v>117.19771741434461</v>
      </c>
    </row>
    <row r="6456" spans="2:6">
      <c r="B6456">
        <v>1537600</v>
      </c>
      <c r="D6456">
        <v>6454</v>
      </c>
      <c r="E6456" s="72">
        <f t="shared" si="201"/>
        <v>180259103.07407406</v>
      </c>
      <c r="F6456" s="71">
        <f t="shared" si="200"/>
        <v>117.23406807627084</v>
      </c>
    </row>
    <row r="6457" spans="2:6">
      <c r="B6457">
        <v>1537600</v>
      </c>
      <c r="D6457">
        <v>6455</v>
      </c>
      <c r="E6457" s="72">
        <f t="shared" si="201"/>
        <v>180315004.51851851</v>
      </c>
      <c r="F6457" s="71">
        <f t="shared" si="200"/>
        <v>117.27042437468685</v>
      </c>
    </row>
    <row r="6458" spans="2:6">
      <c r="B6458">
        <v>1537600</v>
      </c>
      <c r="D6458">
        <v>6456</v>
      </c>
      <c r="E6458" s="72">
        <f t="shared" si="201"/>
        <v>180370914.62962961</v>
      </c>
      <c r="F6458" s="71">
        <f t="shared" si="200"/>
        <v>117.30678630959262</v>
      </c>
    </row>
    <row r="6459" spans="2:6">
      <c r="B6459">
        <v>1537600</v>
      </c>
      <c r="D6459">
        <v>6457</v>
      </c>
      <c r="E6459" s="72">
        <f t="shared" si="201"/>
        <v>180426833.4074074</v>
      </c>
      <c r="F6459" s="71">
        <f t="shared" si="200"/>
        <v>117.34315388098817</v>
      </c>
    </row>
    <row r="6460" spans="2:6">
      <c r="B6460">
        <v>1537600</v>
      </c>
      <c r="D6460">
        <v>6458</v>
      </c>
      <c r="E6460" s="72">
        <f t="shared" si="201"/>
        <v>180482760.85185185</v>
      </c>
      <c r="F6460" s="71">
        <f t="shared" si="200"/>
        <v>117.37952708887347</v>
      </c>
    </row>
    <row r="6461" spans="2:6">
      <c r="B6461">
        <v>1537600</v>
      </c>
      <c r="D6461">
        <v>6459</v>
      </c>
      <c r="E6461" s="72">
        <f t="shared" si="201"/>
        <v>180538696.96296296</v>
      </c>
      <c r="F6461" s="71">
        <f t="shared" si="200"/>
        <v>117.41590593324854</v>
      </c>
    </row>
    <row r="6462" spans="2:6">
      <c r="B6462">
        <v>1537600</v>
      </c>
      <c r="D6462">
        <v>6460</v>
      </c>
      <c r="E6462" s="72">
        <f t="shared" si="201"/>
        <v>180594641.74074072</v>
      </c>
      <c r="F6462" s="71">
        <f t="shared" si="200"/>
        <v>117.45229041411336</v>
      </c>
    </row>
    <row r="6463" spans="2:6">
      <c r="B6463">
        <v>1537600</v>
      </c>
      <c r="D6463">
        <v>6461</v>
      </c>
      <c r="E6463" s="72">
        <f t="shared" si="201"/>
        <v>180650595.18518516</v>
      </c>
      <c r="F6463" s="71">
        <f t="shared" si="200"/>
        <v>117.48868053146798</v>
      </c>
    </row>
    <row r="6464" spans="2:6">
      <c r="B6464">
        <v>1537600</v>
      </c>
      <c r="D6464">
        <v>6462</v>
      </c>
      <c r="E6464" s="72">
        <f t="shared" si="201"/>
        <v>180706557.29629627</v>
      </c>
      <c r="F6464" s="71">
        <f t="shared" si="200"/>
        <v>117.52507628531235</v>
      </c>
    </row>
    <row r="6465" spans="2:6">
      <c r="B6465">
        <v>1537600</v>
      </c>
      <c r="D6465">
        <v>6463</v>
      </c>
      <c r="E6465" s="72">
        <f t="shared" si="201"/>
        <v>180762528.07407406</v>
      </c>
      <c r="F6465" s="71">
        <f t="shared" si="200"/>
        <v>117.5614776756465</v>
      </c>
    </row>
    <row r="6466" spans="2:6">
      <c r="B6466">
        <v>1537600</v>
      </c>
      <c r="D6466">
        <v>6464</v>
      </c>
      <c r="E6466" s="72">
        <f t="shared" si="201"/>
        <v>180818507.51851851</v>
      </c>
      <c r="F6466" s="71">
        <f t="shared" si="200"/>
        <v>117.59788470247041</v>
      </c>
    </row>
    <row r="6467" spans="2:6">
      <c r="B6467">
        <v>1537600</v>
      </c>
      <c r="D6467">
        <v>6465</v>
      </c>
      <c r="E6467" s="72">
        <f t="shared" si="201"/>
        <v>180874495.62962961</v>
      </c>
      <c r="F6467" s="71">
        <f t="shared" ref="F6467:F6530" si="202">E6467/B6466</f>
        <v>117.63429736578409</v>
      </c>
    </row>
    <row r="6468" spans="2:6">
      <c r="B6468">
        <v>1537600</v>
      </c>
      <c r="D6468">
        <v>6466</v>
      </c>
      <c r="E6468" s="72">
        <f t="shared" ref="E6468:E6531" si="203">40+(D6467*D6467)+(E6467/1.3)</f>
        <v>180930492.4074074</v>
      </c>
      <c r="F6468" s="71">
        <f t="shared" si="202"/>
        <v>117.67071566558754</v>
      </c>
    </row>
    <row r="6469" spans="2:6">
      <c r="B6469">
        <v>1537600</v>
      </c>
      <c r="D6469">
        <v>6467</v>
      </c>
      <c r="E6469" s="72">
        <f t="shared" si="203"/>
        <v>180986497.85185185</v>
      </c>
      <c r="F6469" s="71">
        <f t="shared" si="202"/>
        <v>117.70713960188075</v>
      </c>
    </row>
    <row r="6470" spans="2:6">
      <c r="B6470">
        <v>1537600</v>
      </c>
      <c r="D6470">
        <v>6468</v>
      </c>
      <c r="E6470" s="72">
        <f t="shared" si="203"/>
        <v>181042511.96296296</v>
      </c>
      <c r="F6470" s="71">
        <f t="shared" si="202"/>
        <v>117.74356917466373</v>
      </c>
    </row>
    <row r="6471" spans="2:6">
      <c r="B6471">
        <v>1537600</v>
      </c>
      <c r="D6471">
        <v>6469</v>
      </c>
      <c r="E6471" s="72">
        <f t="shared" si="203"/>
        <v>181098534.74074072</v>
      </c>
      <c r="F6471" s="71">
        <f t="shared" si="202"/>
        <v>117.78000438393647</v>
      </c>
    </row>
    <row r="6472" spans="2:6">
      <c r="B6472">
        <v>1537600</v>
      </c>
      <c r="D6472">
        <v>6470</v>
      </c>
      <c r="E6472" s="72">
        <f t="shared" si="203"/>
        <v>181154566.18518516</v>
      </c>
      <c r="F6472" s="71">
        <f t="shared" si="202"/>
        <v>117.81644522969899</v>
      </c>
    </row>
    <row r="6473" spans="2:6">
      <c r="B6473">
        <v>1537600</v>
      </c>
      <c r="D6473">
        <v>6471</v>
      </c>
      <c r="E6473" s="72">
        <f t="shared" si="203"/>
        <v>181210606.29629627</v>
      </c>
      <c r="F6473" s="71">
        <f t="shared" si="202"/>
        <v>117.85289171195127</v>
      </c>
    </row>
    <row r="6474" spans="2:6">
      <c r="B6474">
        <v>1537600</v>
      </c>
      <c r="D6474">
        <v>6472</v>
      </c>
      <c r="E6474" s="72">
        <f t="shared" si="203"/>
        <v>181266655.07407406</v>
      </c>
      <c r="F6474" s="71">
        <f t="shared" si="202"/>
        <v>117.88934383069332</v>
      </c>
    </row>
    <row r="6475" spans="2:6">
      <c r="B6475">
        <v>1537600</v>
      </c>
      <c r="D6475">
        <v>6473</v>
      </c>
      <c r="E6475" s="72">
        <f t="shared" si="203"/>
        <v>181322712.51851851</v>
      </c>
      <c r="F6475" s="71">
        <f t="shared" si="202"/>
        <v>117.92580158592514</v>
      </c>
    </row>
    <row r="6476" spans="2:6">
      <c r="B6476">
        <v>1537600</v>
      </c>
      <c r="D6476">
        <v>6474</v>
      </c>
      <c r="E6476" s="72">
        <f t="shared" si="203"/>
        <v>181378778.62962961</v>
      </c>
      <c r="F6476" s="71">
        <f t="shared" si="202"/>
        <v>117.96226497764673</v>
      </c>
    </row>
    <row r="6477" spans="2:6">
      <c r="B6477">
        <v>1537600</v>
      </c>
      <c r="D6477">
        <v>6475</v>
      </c>
      <c r="E6477" s="72">
        <f t="shared" si="203"/>
        <v>181434853.4074074</v>
      </c>
      <c r="F6477" s="71">
        <f t="shared" si="202"/>
        <v>117.9987340058581</v>
      </c>
    </row>
    <row r="6478" spans="2:6">
      <c r="B6478">
        <v>1537600</v>
      </c>
      <c r="D6478">
        <v>6476</v>
      </c>
      <c r="E6478" s="72">
        <f t="shared" si="203"/>
        <v>181490936.85185185</v>
      </c>
      <c r="F6478" s="71">
        <f t="shared" si="202"/>
        <v>118.03520867055921</v>
      </c>
    </row>
    <row r="6479" spans="2:6">
      <c r="B6479">
        <v>1537600</v>
      </c>
      <c r="D6479">
        <v>6477</v>
      </c>
      <c r="E6479" s="72">
        <f t="shared" si="203"/>
        <v>181547028.96296296</v>
      </c>
      <c r="F6479" s="71">
        <f t="shared" si="202"/>
        <v>118.07168897175011</v>
      </c>
    </row>
    <row r="6480" spans="2:6">
      <c r="B6480">
        <v>1537600</v>
      </c>
      <c r="D6480">
        <v>6478</v>
      </c>
      <c r="E6480" s="72">
        <f t="shared" si="203"/>
        <v>181603129.74074072</v>
      </c>
      <c r="F6480" s="71">
        <f t="shared" si="202"/>
        <v>118.10817490943074</v>
      </c>
    </row>
    <row r="6481" spans="2:6">
      <c r="B6481">
        <v>1537600</v>
      </c>
      <c r="D6481">
        <v>6479</v>
      </c>
      <c r="E6481" s="72">
        <f t="shared" si="203"/>
        <v>181659239.18518516</v>
      </c>
      <c r="F6481" s="71">
        <f t="shared" si="202"/>
        <v>118.14466648360117</v>
      </c>
    </row>
    <row r="6482" spans="2:6">
      <c r="B6482">
        <v>1537600</v>
      </c>
      <c r="D6482">
        <v>6480</v>
      </c>
      <c r="E6482" s="72">
        <f t="shared" si="203"/>
        <v>181715357.29629627</v>
      </c>
      <c r="F6482" s="71">
        <f t="shared" si="202"/>
        <v>118.18116369426136</v>
      </c>
    </row>
    <row r="6483" spans="2:6">
      <c r="B6483">
        <v>1537600</v>
      </c>
      <c r="D6483">
        <v>6481</v>
      </c>
      <c r="E6483" s="72">
        <f t="shared" si="203"/>
        <v>181771484.07407406</v>
      </c>
      <c r="F6483" s="71">
        <f t="shared" si="202"/>
        <v>118.21766654141133</v>
      </c>
    </row>
    <row r="6484" spans="2:6">
      <c r="B6484">
        <v>1537600</v>
      </c>
      <c r="D6484">
        <v>6482</v>
      </c>
      <c r="E6484" s="72">
        <f t="shared" si="203"/>
        <v>181827619.51851851</v>
      </c>
      <c r="F6484" s="71">
        <f t="shared" si="202"/>
        <v>118.25417502505105</v>
      </c>
    </row>
    <row r="6485" spans="2:6">
      <c r="B6485">
        <v>1537600</v>
      </c>
      <c r="D6485">
        <v>6483</v>
      </c>
      <c r="E6485" s="72">
        <f t="shared" si="203"/>
        <v>181883763.62962961</v>
      </c>
      <c r="F6485" s="71">
        <f t="shared" si="202"/>
        <v>118.29068914518055</v>
      </c>
    </row>
    <row r="6486" spans="2:6">
      <c r="B6486">
        <v>1537600</v>
      </c>
      <c r="D6486">
        <v>6484</v>
      </c>
      <c r="E6486" s="72">
        <f t="shared" si="203"/>
        <v>181939916.4074074</v>
      </c>
      <c r="F6486" s="71">
        <f t="shared" si="202"/>
        <v>118.32720890179982</v>
      </c>
    </row>
    <row r="6487" spans="2:6">
      <c r="B6487">
        <v>1537600</v>
      </c>
      <c r="D6487">
        <v>6485</v>
      </c>
      <c r="E6487" s="72">
        <f t="shared" si="203"/>
        <v>181996077.85185185</v>
      </c>
      <c r="F6487" s="71">
        <f t="shared" si="202"/>
        <v>118.36373429490885</v>
      </c>
    </row>
    <row r="6488" spans="2:6">
      <c r="B6488">
        <v>1537600</v>
      </c>
      <c r="D6488">
        <v>6486</v>
      </c>
      <c r="E6488" s="72">
        <f t="shared" si="203"/>
        <v>182052247.96296296</v>
      </c>
      <c r="F6488" s="71">
        <f t="shared" si="202"/>
        <v>118.40026532450764</v>
      </c>
    </row>
    <row r="6489" spans="2:6">
      <c r="B6489">
        <v>1537600</v>
      </c>
      <c r="D6489">
        <v>6487</v>
      </c>
      <c r="E6489" s="72">
        <f t="shared" si="203"/>
        <v>182108426.74074072</v>
      </c>
      <c r="F6489" s="71">
        <f t="shared" si="202"/>
        <v>118.43680199059619</v>
      </c>
    </row>
    <row r="6490" spans="2:6">
      <c r="B6490">
        <v>1537600</v>
      </c>
      <c r="D6490">
        <v>6488</v>
      </c>
      <c r="E6490" s="72">
        <f t="shared" si="203"/>
        <v>182164614.18518516</v>
      </c>
      <c r="F6490" s="71">
        <f t="shared" si="202"/>
        <v>118.47334429317453</v>
      </c>
    </row>
    <row r="6491" spans="2:6">
      <c r="B6491">
        <v>1537600</v>
      </c>
      <c r="D6491">
        <v>6489</v>
      </c>
      <c r="E6491" s="72">
        <f t="shared" si="203"/>
        <v>182220810.29629627</v>
      </c>
      <c r="F6491" s="71">
        <f t="shared" si="202"/>
        <v>118.50989223224263</v>
      </c>
    </row>
    <row r="6492" spans="2:6">
      <c r="B6492">
        <v>1537600</v>
      </c>
      <c r="D6492">
        <v>6490</v>
      </c>
      <c r="E6492" s="72">
        <f t="shared" si="203"/>
        <v>182277015.07407406</v>
      </c>
      <c r="F6492" s="71">
        <f t="shared" si="202"/>
        <v>118.54644580780051</v>
      </c>
    </row>
    <row r="6493" spans="2:6">
      <c r="B6493">
        <v>1537600</v>
      </c>
      <c r="D6493">
        <v>6491</v>
      </c>
      <c r="E6493" s="72">
        <f t="shared" si="203"/>
        <v>182333228.51851851</v>
      </c>
      <c r="F6493" s="71">
        <f t="shared" si="202"/>
        <v>118.58300501984814</v>
      </c>
    </row>
    <row r="6494" spans="2:6">
      <c r="B6494">
        <v>1537600</v>
      </c>
      <c r="D6494">
        <v>6492</v>
      </c>
      <c r="E6494" s="72">
        <f t="shared" si="203"/>
        <v>182389450.62962961</v>
      </c>
      <c r="F6494" s="71">
        <f t="shared" si="202"/>
        <v>118.61956986838554</v>
      </c>
    </row>
    <row r="6495" spans="2:6">
      <c r="B6495">
        <v>1537600</v>
      </c>
      <c r="D6495">
        <v>6493</v>
      </c>
      <c r="E6495" s="72">
        <f t="shared" si="203"/>
        <v>182445681.4074074</v>
      </c>
      <c r="F6495" s="71">
        <f t="shared" si="202"/>
        <v>118.65614035341272</v>
      </c>
    </row>
    <row r="6496" spans="2:6">
      <c r="B6496">
        <v>1537600</v>
      </c>
      <c r="D6496">
        <v>6494</v>
      </c>
      <c r="E6496" s="72">
        <f t="shared" si="203"/>
        <v>182501920.85185185</v>
      </c>
      <c r="F6496" s="71">
        <f t="shared" si="202"/>
        <v>118.69271647492967</v>
      </c>
    </row>
    <row r="6497" spans="2:6">
      <c r="B6497">
        <v>1537600</v>
      </c>
      <c r="D6497">
        <v>6495</v>
      </c>
      <c r="E6497" s="72">
        <f t="shared" si="203"/>
        <v>182558168.96296296</v>
      </c>
      <c r="F6497" s="71">
        <f t="shared" si="202"/>
        <v>118.72929823293636</v>
      </c>
    </row>
    <row r="6498" spans="2:6">
      <c r="B6498">
        <v>1537600</v>
      </c>
      <c r="D6498">
        <v>6496</v>
      </c>
      <c r="E6498" s="72">
        <f t="shared" si="203"/>
        <v>182614425.74074072</v>
      </c>
      <c r="F6498" s="71">
        <f t="shared" si="202"/>
        <v>118.76588562743282</v>
      </c>
    </row>
    <row r="6499" spans="2:6">
      <c r="B6499">
        <v>1537600</v>
      </c>
      <c r="D6499">
        <v>6497</v>
      </c>
      <c r="E6499" s="72">
        <f t="shared" si="203"/>
        <v>182670691.18518516</v>
      </c>
      <c r="F6499" s="71">
        <f t="shared" si="202"/>
        <v>118.80247865841908</v>
      </c>
    </row>
    <row r="6500" spans="2:6">
      <c r="B6500">
        <v>1537600</v>
      </c>
      <c r="D6500">
        <v>6498</v>
      </c>
      <c r="E6500" s="72">
        <f t="shared" si="203"/>
        <v>182726965.29629627</v>
      </c>
      <c r="F6500" s="71">
        <f t="shared" si="202"/>
        <v>118.83907732589508</v>
      </c>
    </row>
    <row r="6501" spans="2:6">
      <c r="B6501">
        <v>1537600</v>
      </c>
      <c r="D6501">
        <v>6499</v>
      </c>
      <c r="E6501" s="72">
        <f t="shared" si="203"/>
        <v>182783248.07407406</v>
      </c>
      <c r="F6501" s="71">
        <f t="shared" si="202"/>
        <v>118.87568162986086</v>
      </c>
    </row>
    <row r="6502" spans="2:6">
      <c r="B6502">
        <v>1537600</v>
      </c>
      <c r="D6502">
        <v>6500</v>
      </c>
      <c r="E6502" s="72">
        <f t="shared" si="203"/>
        <v>182839539.51851851</v>
      </c>
      <c r="F6502" s="71">
        <f t="shared" si="202"/>
        <v>118.91229157031641</v>
      </c>
    </row>
    <row r="6503" spans="2:6">
      <c r="B6503">
        <v>1537600</v>
      </c>
      <c r="D6503">
        <v>6501</v>
      </c>
      <c r="E6503" s="72">
        <f t="shared" si="203"/>
        <v>182895839.62962961</v>
      </c>
      <c r="F6503" s="71">
        <f t="shared" si="202"/>
        <v>118.94890714726172</v>
      </c>
    </row>
    <row r="6504" spans="2:6">
      <c r="B6504">
        <v>1537600</v>
      </c>
      <c r="D6504">
        <v>6502</v>
      </c>
      <c r="E6504" s="72">
        <f t="shared" si="203"/>
        <v>182952148.4074074</v>
      </c>
      <c r="F6504" s="71">
        <f t="shared" si="202"/>
        <v>118.9855283606968</v>
      </c>
    </row>
    <row r="6505" spans="2:6">
      <c r="B6505">
        <v>1537600</v>
      </c>
      <c r="D6505">
        <v>6503</v>
      </c>
      <c r="E6505" s="72">
        <f t="shared" si="203"/>
        <v>183008465.85185185</v>
      </c>
      <c r="F6505" s="71">
        <f t="shared" si="202"/>
        <v>119.02215521062165</v>
      </c>
    </row>
    <row r="6506" spans="2:6">
      <c r="B6506">
        <v>1537600</v>
      </c>
      <c r="D6506">
        <v>6504</v>
      </c>
      <c r="E6506" s="72">
        <f t="shared" si="203"/>
        <v>183064791.96296296</v>
      </c>
      <c r="F6506" s="71">
        <f t="shared" si="202"/>
        <v>119.05878769703627</v>
      </c>
    </row>
    <row r="6507" spans="2:6">
      <c r="B6507">
        <v>1537600</v>
      </c>
      <c r="D6507">
        <v>6505</v>
      </c>
      <c r="E6507" s="72">
        <f t="shared" si="203"/>
        <v>183121126.74074072</v>
      </c>
      <c r="F6507" s="71">
        <f t="shared" si="202"/>
        <v>119.09542581994063</v>
      </c>
    </row>
    <row r="6508" spans="2:6">
      <c r="B6508">
        <v>1537600</v>
      </c>
      <c r="D6508">
        <v>6506</v>
      </c>
      <c r="E6508" s="72">
        <f t="shared" si="203"/>
        <v>183177470.18518516</v>
      </c>
      <c r="F6508" s="71">
        <f t="shared" si="202"/>
        <v>119.13206957933478</v>
      </c>
    </row>
    <row r="6509" spans="2:6">
      <c r="B6509">
        <v>1537600</v>
      </c>
      <c r="D6509">
        <v>6507</v>
      </c>
      <c r="E6509" s="72">
        <f t="shared" si="203"/>
        <v>183233822.29629627</v>
      </c>
      <c r="F6509" s="71">
        <f t="shared" si="202"/>
        <v>119.1687189752187</v>
      </c>
    </row>
    <row r="6510" spans="2:6">
      <c r="B6510">
        <v>1537600</v>
      </c>
      <c r="D6510">
        <v>6508</v>
      </c>
      <c r="E6510" s="72">
        <f t="shared" si="203"/>
        <v>183290183.07407406</v>
      </c>
      <c r="F6510" s="71">
        <f t="shared" si="202"/>
        <v>119.2053740075924</v>
      </c>
    </row>
    <row r="6511" spans="2:6">
      <c r="B6511">
        <v>1537600</v>
      </c>
      <c r="D6511">
        <v>6509</v>
      </c>
      <c r="E6511" s="72">
        <f t="shared" si="203"/>
        <v>183346552.51851851</v>
      </c>
      <c r="F6511" s="71">
        <f t="shared" si="202"/>
        <v>119.24203467645584</v>
      </c>
    </row>
    <row r="6512" spans="2:6">
      <c r="B6512">
        <v>1537600</v>
      </c>
      <c r="D6512">
        <v>6510</v>
      </c>
      <c r="E6512" s="72">
        <f t="shared" si="203"/>
        <v>183402930.62962961</v>
      </c>
      <c r="F6512" s="71">
        <f t="shared" si="202"/>
        <v>119.27870098180907</v>
      </c>
    </row>
    <row r="6513" spans="2:6">
      <c r="B6513">
        <v>1537600</v>
      </c>
      <c r="D6513">
        <v>6511</v>
      </c>
      <c r="E6513" s="72">
        <f t="shared" si="203"/>
        <v>183459317.4074074</v>
      </c>
      <c r="F6513" s="71">
        <f t="shared" si="202"/>
        <v>119.31537292365206</v>
      </c>
    </row>
    <row r="6514" spans="2:6">
      <c r="B6514">
        <v>1537600</v>
      </c>
      <c r="D6514">
        <v>6512</v>
      </c>
      <c r="E6514" s="72">
        <f t="shared" si="203"/>
        <v>183515712.85185185</v>
      </c>
      <c r="F6514" s="71">
        <f t="shared" si="202"/>
        <v>119.35205050198482</v>
      </c>
    </row>
    <row r="6515" spans="2:6">
      <c r="B6515">
        <v>1537600</v>
      </c>
      <c r="D6515">
        <v>6513</v>
      </c>
      <c r="E6515" s="72">
        <f t="shared" si="203"/>
        <v>183572116.96296296</v>
      </c>
      <c r="F6515" s="71">
        <f t="shared" si="202"/>
        <v>119.38873371680734</v>
      </c>
    </row>
    <row r="6516" spans="2:6">
      <c r="B6516">
        <v>1537600</v>
      </c>
      <c r="D6516">
        <v>6514</v>
      </c>
      <c r="E6516" s="72">
        <f t="shared" si="203"/>
        <v>183628529.74074072</v>
      </c>
      <c r="F6516" s="71">
        <f t="shared" si="202"/>
        <v>119.42542256811961</v>
      </c>
    </row>
    <row r="6517" spans="2:6">
      <c r="B6517">
        <v>1537600</v>
      </c>
      <c r="D6517">
        <v>6515</v>
      </c>
      <c r="E6517" s="72">
        <f t="shared" si="203"/>
        <v>183684951.18518516</v>
      </c>
      <c r="F6517" s="71">
        <f t="shared" si="202"/>
        <v>119.46211705592167</v>
      </c>
    </row>
    <row r="6518" spans="2:6">
      <c r="B6518">
        <v>1537600</v>
      </c>
      <c r="D6518">
        <v>6516</v>
      </c>
      <c r="E6518" s="72">
        <f t="shared" si="203"/>
        <v>183741381.29629627</v>
      </c>
      <c r="F6518" s="71">
        <f t="shared" si="202"/>
        <v>119.49881718021349</v>
      </c>
    </row>
    <row r="6519" spans="2:6">
      <c r="B6519">
        <v>1537600</v>
      </c>
      <c r="D6519">
        <v>6517</v>
      </c>
      <c r="E6519" s="72">
        <f t="shared" si="203"/>
        <v>183797820.07407406</v>
      </c>
      <c r="F6519" s="71">
        <f t="shared" si="202"/>
        <v>119.53552294099509</v>
      </c>
    </row>
    <row r="6520" spans="2:6">
      <c r="B6520">
        <v>1537600</v>
      </c>
      <c r="D6520">
        <v>6518</v>
      </c>
      <c r="E6520" s="72">
        <f t="shared" si="203"/>
        <v>183854267.51851851</v>
      </c>
      <c r="F6520" s="71">
        <f t="shared" si="202"/>
        <v>119.57223433826645</v>
      </c>
    </row>
    <row r="6521" spans="2:6">
      <c r="B6521">
        <v>1537600</v>
      </c>
      <c r="D6521">
        <v>6519</v>
      </c>
      <c r="E6521" s="72">
        <f t="shared" si="203"/>
        <v>183910723.62962961</v>
      </c>
      <c r="F6521" s="71">
        <f t="shared" si="202"/>
        <v>119.60895137202759</v>
      </c>
    </row>
    <row r="6522" spans="2:6">
      <c r="B6522">
        <v>1537600</v>
      </c>
      <c r="D6522">
        <v>6520</v>
      </c>
      <c r="E6522" s="72">
        <f t="shared" si="203"/>
        <v>183967188.4074074</v>
      </c>
      <c r="F6522" s="71">
        <f t="shared" si="202"/>
        <v>119.64567404227849</v>
      </c>
    </row>
    <row r="6523" spans="2:6">
      <c r="B6523">
        <v>1537600</v>
      </c>
      <c r="D6523">
        <v>6521</v>
      </c>
      <c r="E6523" s="72">
        <f t="shared" si="203"/>
        <v>184023661.85185185</v>
      </c>
      <c r="F6523" s="71">
        <f t="shared" si="202"/>
        <v>119.68240234901916</v>
      </c>
    </row>
    <row r="6524" spans="2:6">
      <c r="B6524">
        <v>1537600</v>
      </c>
      <c r="D6524">
        <v>6522</v>
      </c>
      <c r="E6524" s="72">
        <f t="shared" si="203"/>
        <v>184080143.96296296</v>
      </c>
      <c r="F6524" s="71">
        <f t="shared" si="202"/>
        <v>119.71913629224959</v>
      </c>
    </row>
    <row r="6525" spans="2:6">
      <c r="B6525">
        <v>1537600</v>
      </c>
      <c r="D6525">
        <v>6523</v>
      </c>
      <c r="E6525" s="72">
        <f t="shared" si="203"/>
        <v>184136634.74074072</v>
      </c>
      <c r="F6525" s="71">
        <f t="shared" si="202"/>
        <v>119.75587587196976</v>
      </c>
    </row>
    <row r="6526" spans="2:6">
      <c r="B6526">
        <v>1537600</v>
      </c>
      <c r="D6526">
        <v>6524</v>
      </c>
      <c r="E6526" s="72">
        <f t="shared" si="203"/>
        <v>184193134.18518516</v>
      </c>
      <c r="F6526" s="71">
        <f t="shared" si="202"/>
        <v>119.79262108817974</v>
      </c>
    </row>
    <row r="6527" spans="2:6">
      <c r="B6527">
        <v>1537600</v>
      </c>
      <c r="D6527">
        <v>6525</v>
      </c>
      <c r="E6527" s="72">
        <f t="shared" si="203"/>
        <v>184249642.29629627</v>
      </c>
      <c r="F6527" s="71">
        <f t="shared" si="202"/>
        <v>119.82937194087947</v>
      </c>
    </row>
    <row r="6528" spans="2:6">
      <c r="B6528">
        <v>1537600</v>
      </c>
      <c r="D6528">
        <v>6526</v>
      </c>
      <c r="E6528" s="72">
        <f t="shared" si="203"/>
        <v>184306159.07407406</v>
      </c>
      <c r="F6528" s="71">
        <f t="shared" si="202"/>
        <v>119.86612843006898</v>
      </c>
    </row>
    <row r="6529" spans="2:6">
      <c r="B6529">
        <v>1537600</v>
      </c>
      <c r="D6529">
        <v>6527</v>
      </c>
      <c r="E6529" s="72">
        <f t="shared" si="203"/>
        <v>184362684.51851851</v>
      </c>
      <c r="F6529" s="71">
        <f t="shared" si="202"/>
        <v>119.90289055574824</v>
      </c>
    </row>
    <row r="6530" spans="2:6">
      <c r="B6530">
        <v>1537600</v>
      </c>
      <c r="D6530">
        <v>6528</v>
      </c>
      <c r="E6530" s="72">
        <f t="shared" si="203"/>
        <v>184419218.62962961</v>
      </c>
      <c r="F6530" s="71">
        <f t="shared" si="202"/>
        <v>119.93965831791728</v>
      </c>
    </row>
    <row r="6531" spans="2:6">
      <c r="B6531">
        <v>1537600</v>
      </c>
      <c r="D6531">
        <v>6529</v>
      </c>
      <c r="E6531" s="72">
        <f t="shared" si="203"/>
        <v>184475761.4074074</v>
      </c>
      <c r="F6531" s="71">
        <f t="shared" ref="F6531:F6594" si="204">E6531/B6530</f>
        <v>119.9764317165761</v>
      </c>
    </row>
    <row r="6532" spans="2:6">
      <c r="B6532">
        <v>1537600</v>
      </c>
      <c r="D6532">
        <v>6530</v>
      </c>
      <c r="E6532" s="72">
        <f t="shared" ref="E6532:E6595" si="205">40+(D6531*D6531)+(E6531/1.3)</f>
        <v>184532312.85185185</v>
      </c>
      <c r="F6532" s="71">
        <f t="shared" si="204"/>
        <v>120.01321075172467</v>
      </c>
    </row>
    <row r="6533" spans="2:6">
      <c r="B6533">
        <v>1537600</v>
      </c>
      <c r="D6533">
        <v>6531</v>
      </c>
      <c r="E6533" s="72">
        <f t="shared" si="205"/>
        <v>184588872.96296296</v>
      </c>
      <c r="F6533" s="71">
        <f t="shared" si="204"/>
        <v>120.049995423363</v>
      </c>
    </row>
    <row r="6534" spans="2:6">
      <c r="B6534">
        <v>1537600</v>
      </c>
      <c r="D6534">
        <v>6532</v>
      </c>
      <c r="E6534" s="72">
        <f t="shared" si="205"/>
        <v>184645441.74074072</v>
      </c>
      <c r="F6534" s="71">
        <f t="shared" si="204"/>
        <v>120.0867857314911</v>
      </c>
    </row>
    <row r="6535" spans="2:6">
      <c r="B6535">
        <v>1537600</v>
      </c>
      <c r="D6535">
        <v>6533</v>
      </c>
      <c r="E6535" s="72">
        <f t="shared" si="205"/>
        <v>184702019.18518516</v>
      </c>
      <c r="F6535" s="71">
        <f t="shared" si="204"/>
        <v>120.12358167610898</v>
      </c>
    </row>
    <row r="6536" spans="2:6">
      <c r="B6536">
        <v>1537600</v>
      </c>
      <c r="D6536">
        <v>6534</v>
      </c>
      <c r="E6536" s="72">
        <f t="shared" si="205"/>
        <v>184758605.29629627</v>
      </c>
      <c r="F6536" s="71">
        <f t="shared" si="204"/>
        <v>120.16038325721662</v>
      </c>
    </row>
    <row r="6537" spans="2:6">
      <c r="B6537">
        <v>1537600</v>
      </c>
      <c r="D6537">
        <v>6535</v>
      </c>
      <c r="E6537" s="72">
        <f t="shared" si="205"/>
        <v>184815200.07407406</v>
      </c>
      <c r="F6537" s="71">
        <f t="shared" si="204"/>
        <v>120.19719047481404</v>
      </c>
    </row>
    <row r="6538" spans="2:6">
      <c r="B6538">
        <v>1537600</v>
      </c>
      <c r="D6538">
        <v>6536</v>
      </c>
      <c r="E6538" s="72">
        <f t="shared" si="205"/>
        <v>184871803.51851851</v>
      </c>
      <c r="F6538" s="71">
        <f t="shared" si="204"/>
        <v>120.23400332890121</v>
      </c>
    </row>
    <row r="6539" spans="2:6">
      <c r="B6539">
        <v>1537600</v>
      </c>
      <c r="D6539">
        <v>6537</v>
      </c>
      <c r="E6539" s="72">
        <f t="shared" si="205"/>
        <v>184928415.62962961</v>
      </c>
      <c r="F6539" s="71">
        <f t="shared" si="204"/>
        <v>120.27082181947816</v>
      </c>
    </row>
    <row r="6540" spans="2:6">
      <c r="B6540">
        <v>1537600</v>
      </c>
      <c r="D6540">
        <v>6538</v>
      </c>
      <c r="E6540" s="72">
        <f t="shared" si="205"/>
        <v>184985036.4074074</v>
      </c>
      <c r="F6540" s="71">
        <f t="shared" si="204"/>
        <v>120.30764594654488</v>
      </c>
    </row>
    <row r="6541" spans="2:6">
      <c r="B6541">
        <v>1537600</v>
      </c>
      <c r="D6541">
        <v>6539</v>
      </c>
      <c r="E6541" s="72">
        <f t="shared" si="205"/>
        <v>185041665.85185185</v>
      </c>
      <c r="F6541" s="71">
        <f t="shared" si="204"/>
        <v>120.34447571010136</v>
      </c>
    </row>
    <row r="6542" spans="2:6">
      <c r="B6542">
        <v>1537600</v>
      </c>
      <c r="D6542">
        <v>6540</v>
      </c>
      <c r="E6542" s="72">
        <f t="shared" si="205"/>
        <v>185098303.96296296</v>
      </c>
      <c r="F6542" s="71">
        <f t="shared" si="204"/>
        <v>120.38131111014761</v>
      </c>
    </row>
    <row r="6543" spans="2:6">
      <c r="B6543">
        <v>1537600</v>
      </c>
      <c r="D6543">
        <v>6541</v>
      </c>
      <c r="E6543" s="72">
        <f t="shared" si="205"/>
        <v>185154950.74074072</v>
      </c>
      <c r="F6543" s="71">
        <f t="shared" si="204"/>
        <v>120.41815214668361</v>
      </c>
    </row>
    <row r="6544" spans="2:6">
      <c r="B6544">
        <v>1537600</v>
      </c>
      <c r="D6544">
        <v>6542</v>
      </c>
      <c r="E6544" s="72">
        <f t="shared" si="205"/>
        <v>185211606.18518516</v>
      </c>
      <c r="F6544" s="71">
        <f t="shared" si="204"/>
        <v>120.45499881970939</v>
      </c>
    </row>
    <row r="6545" spans="2:6">
      <c r="B6545">
        <v>1537600</v>
      </c>
      <c r="D6545">
        <v>6543</v>
      </c>
      <c r="E6545" s="72">
        <f t="shared" si="205"/>
        <v>185268270.29629627</v>
      </c>
      <c r="F6545" s="71">
        <f t="shared" si="204"/>
        <v>120.49185112922494</v>
      </c>
    </row>
    <row r="6546" spans="2:6">
      <c r="B6546">
        <v>1537600</v>
      </c>
      <c r="D6546">
        <v>6544</v>
      </c>
      <c r="E6546" s="72">
        <f t="shared" si="205"/>
        <v>185324943.07407406</v>
      </c>
      <c r="F6546" s="71">
        <f t="shared" si="204"/>
        <v>120.52870907523027</v>
      </c>
    </row>
    <row r="6547" spans="2:6">
      <c r="B6547">
        <v>1537600</v>
      </c>
      <c r="D6547">
        <v>6545</v>
      </c>
      <c r="E6547" s="72">
        <f t="shared" si="205"/>
        <v>185381624.51851851</v>
      </c>
      <c r="F6547" s="71">
        <f t="shared" si="204"/>
        <v>120.56557265772535</v>
      </c>
    </row>
    <row r="6548" spans="2:6">
      <c r="B6548">
        <v>1537600</v>
      </c>
      <c r="D6548">
        <v>6546</v>
      </c>
      <c r="E6548" s="72">
        <f t="shared" si="205"/>
        <v>185438314.62962961</v>
      </c>
      <c r="F6548" s="71">
        <f t="shared" si="204"/>
        <v>120.6024418767102</v>
      </c>
    </row>
    <row r="6549" spans="2:6">
      <c r="B6549">
        <v>1537600</v>
      </c>
      <c r="D6549">
        <v>6547</v>
      </c>
      <c r="E6549" s="72">
        <f t="shared" si="205"/>
        <v>185495013.4074074</v>
      </c>
      <c r="F6549" s="71">
        <f t="shared" si="204"/>
        <v>120.63931673218484</v>
      </c>
    </row>
    <row r="6550" spans="2:6">
      <c r="B6550">
        <v>1537600</v>
      </c>
      <c r="D6550">
        <v>6548</v>
      </c>
      <c r="E6550" s="72">
        <f t="shared" si="205"/>
        <v>185551720.85185185</v>
      </c>
      <c r="F6550" s="71">
        <f t="shared" si="204"/>
        <v>120.67619722414922</v>
      </c>
    </row>
    <row r="6551" spans="2:6">
      <c r="B6551">
        <v>1537600</v>
      </c>
      <c r="D6551">
        <v>6549</v>
      </c>
      <c r="E6551" s="72">
        <f t="shared" si="205"/>
        <v>185608436.96296296</v>
      </c>
      <c r="F6551" s="71">
        <f t="shared" si="204"/>
        <v>120.71308335260338</v>
      </c>
    </row>
    <row r="6552" spans="2:6">
      <c r="B6552">
        <v>1537600</v>
      </c>
      <c r="D6552">
        <v>6550</v>
      </c>
      <c r="E6552" s="72">
        <f t="shared" si="205"/>
        <v>185665161.74074072</v>
      </c>
      <c r="F6552" s="71">
        <f t="shared" si="204"/>
        <v>120.74997511754729</v>
      </c>
    </row>
    <row r="6553" spans="2:6">
      <c r="B6553">
        <v>1537600</v>
      </c>
      <c r="D6553">
        <v>6551</v>
      </c>
      <c r="E6553" s="72">
        <f t="shared" si="205"/>
        <v>185721895.18518516</v>
      </c>
      <c r="F6553" s="71">
        <f t="shared" si="204"/>
        <v>120.78687251898099</v>
      </c>
    </row>
    <row r="6554" spans="2:6">
      <c r="B6554">
        <v>1537600</v>
      </c>
      <c r="D6554">
        <v>6552</v>
      </c>
      <c r="E6554" s="72">
        <f t="shared" si="205"/>
        <v>185778637.29629627</v>
      </c>
      <c r="F6554" s="71">
        <f t="shared" si="204"/>
        <v>120.82377555690444</v>
      </c>
    </row>
    <row r="6555" spans="2:6">
      <c r="B6555">
        <v>1537600</v>
      </c>
      <c r="D6555">
        <v>6553</v>
      </c>
      <c r="E6555" s="72">
        <f t="shared" si="205"/>
        <v>185835388.07407406</v>
      </c>
      <c r="F6555" s="71">
        <f t="shared" si="204"/>
        <v>120.86068423131768</v>
      </c>
    </row>
    <row r="6556" spans="2:6">
      <c r="B6556">
        <v>1537600</v>
      </c>
      <c r="D6556">
        <v>6554</v>
      </c>
      <c r="E6556" s="72">
        <f t="shared" si="205"/>
        <v>185892147.51851851</v>
      </c>
      <c r="F6556" s="71">
        <f t="shared" si="204"/>
        <v>120.89759854222068</v>
      </c>
    </row>
    <row r="6557" spans="2:6">
      <c r="B6557">
        <v>1537600</v>
      </c>
      <c r="D6557">
        <v>6555</v>
      </c>
      <c r="E6557" s="72">
        <f t="shared" si="205"/>
        <v>185948915.62962961</v>
      </c>
      <c r="F6557" s="71">
        <f t="shared" si="204"/>
        <v>120.93451848961342</v>
      </c>
    </row>
    <row r="6558" spans="2:6">
      <c r="B6558">
        <v>1537600</v>
      </c>
      <c r="D6558">
        <v>6556</v>
      </c>
      <c r="E6558" s="72">
        <f t="shared" si="205"/>
        <v>186005692.4074074</v>
      </c>
      <c r="F6558" s="71">
        <f t="shared" si="204"/>
        <v>120.97144407349597</v>
      </c>
    </row>
    <row r="6559" spans="2:6">
      <c r="B6559">
        <v>1537600</v>
      </c>
      <c r="D6559">
        <v>6557</v>
      </c>
      <c r="E6559" s="72">
        <f t="shared" si="205"/>
        <v>186062477.85185185</v>
      </c>
      <c r="F6559" s="71">
        <f t="shared" si="204"/>
        <v>121.00837529386827</v>
      </c>
    </row>
    <row r="6560" spans="2:6">
      <c r="B6560">
        <v>1537600</v>
      </c>
      <c r="D6560">
        <v>6558</v>
      </c>
      <c r="E6560" s="72">
        <f t="shared" si="205"/>
        <v>186119271.96296296</v>
      </c>
      <c r="F6560" s="71">
        <f t="shared" si="204"/>
        <v>121.04531215073033</v>
      </c>
    </row>
    <row r="6561" spans="2:6">
      <c r="B6561">
        <v>1537600</v>
      </c>
      <c r="D6561">
        <v>6559</v>
      </c>
      <c r="E6561" s="72">
        <f t="shared" si="205"/>
        <v>186176074.74074072</v>
      </c>
      <c r="F6561" s="71">
        <f t="shared" si="204"/>
        <v>121.08225464408216</v>
      </c>
    </row>
    <row r="6562" spans="2:6">
      <c r="B6562">
        <v>1537600</v>
      </c>
      <c r="D6562">
        <v>6560</v>
      </c>
      <c r="E6562" s="72">
        <f t="shared" si="205"/>
        <v>186232886.18518516</v>
      </c>
      <c r="F6562" s="71">
        <f t="shared" si="204"/>
        <v>121.11920277392376</v>
      </c>
    </row>
    <row r="6563" spans="2:6">
      <c r="B6563">
        <v>1537600</v>
      </c>
      <c r="D6563">
        <v>6561</v>
      </c>
      <c r="E6563" s="72">
        <f t="shared" si="205"/>
        <v>186289706.29629627</v>
      </c>
      <c r="F6563" s="71">
        <f t="shared" si="204"/>
        <v>121.15615654025511</v>
      </c>
    </row>
    <row r="6564" spans="2:6">
      <c r="B6564">
        <v>1537600</v>
      </c>
      <c r="D6564">
        <v>6562</v>
      </c>
      <c r="E6564" s="72">
        <f t="shared" si="205"/>
        <v>186346535.07407406</v>
      </c>
      <c r="F6564" s="71">
        <f t="shared" si="204"/>
        <v>121.19311594307626</v>
      </c>
    </row>
    <row r="6565" spans="2:6">
      <c r="B6565">
        <v>1537600</v>
      </c>
      <c r="D6565">
        <v>6563</v>
      </c>
      <c r="E6565" s="72">
        <f t="shared" si="205"/>
        <v>186403372.51851851</v>
      </c>
      <c r="F6565" s="71">
        <f t="shared" si="204"/>
        <v>121.23008098238716</v>
      </c>
    </row>
    <row r="6566" spans="2:6">
      <c r="B6566">
        <v>1537600</v>
      </c>
      <c r="D6566">
        <v>6564</v>
      </c>
      <c r="E6566" s="72">
        <f t="shared" si="205"/>
        <v>186460218.62962961</v>
      </c>
      <c r="F6566" s="71">
        <f t="shared" si="204"/>
        <v>121.26705165818784</v>
      </c>
    </row>
    <row r="6567" spans="2:6">
      <c r="B6567">
        <v>1537600</v>
      </c>
      <c r="D6567">
        <v>6565</v>
      </c>
      <c r="E6567" s="72">
        <f t="shared" si="205"/>
        <v>186517073.4074074</v>
      </c>
      <c r="F6567" s="71">
        <f t="shared" si="204"/>
        <v>121.30402797047827</v>
      </c>
    </row>
    <row r="6568" spans="2:6">
      <c r="B6568">
        <v>1537600</v>
      </c>
      <c r="D6568">
        <v>6566</v>
      </c>
      <c r="E6568" s="72">
        <f t="shared" si="205"/>
        <v>186573936.85185185</v>
      </c>
      <c r="F6568" s="71">
        <f t="shared" si="204"/>
        <v>121.34100991925848</v>
      </c>
    </row>
    <row r="6569" spans="2:6">
      <c r="B6569">
        <v>1537600</v>
      </c>
      <c r="D6569">
        <v>6567</v>
      </c>
      <c r="E6569" s="72">
        <f t="shared" si="205"/>
        <v>186630808.96296296</v>
      </c>
      <c r="F6569" s="71">
        <f t="shared" si="204"/>
        <v>121.37799750452845</v>
      </c>
    </row>
    <row r="6570" spans="2:6">
      <c r="B6570">
        <v>1537600</v>
      </c>
      <c r="D6570">
        <v>6568</v>
      </c>
      <c r="E6570" s="72">
        <f t="shared" si="205"/>
        <v>186687689.74074072</v>
      </c>
      <c r="F6570" s="71">
        <f t="shared" si="204"/>
        <v>121.41499072628818</v>
      </c>
    </row>
    <row r="6571" spans="2:6">
      <c r="B6571">
        <v>1537600</v>
      </c>
      <c r="D6571">
        <v>6569</v>
      </c>
      <c r="E6571" s="72">
        <f t="shared" si="205"/>
        <v>186744579.18518516</v>
      </c>
      <c r="F6571" s="71">
        <f t="shared" si="204"/>
        <v>121.4519895845377</v>
      </c>
    </row>
    <row r="6572" spans="2:6">
      <c r="B6572">
        <v>1537600</v>
      </c>
      <c r="D6572">
        <v>6570</v>
      </c>
      <c r="E6572" s="72">
        <f t="shared" si="205"/>
        <v>186801477.29629627</v>
      </c>
      <c r="F6572" s="71">
        <f t="shared" si="204"/>
        <v>121.48899407927696</v>
      </c>
    </row>
    <row r="6573" spans="2:6">
      <c r="B6573">
        <v>1537600</v>
      </c>
      <c r="D6573">
        <v>6571</v>
      </c>
      <c r="E6573" s="72">
        <f t="shared" si="205"/>
        <v>186858384.07407406</v>
      </c>
      <c r="F6573" s="71">
        <f t="shared" si="204"/>
        <v>121.52600421050602</v>
      </c>
    </row>
    <row r="6574" spans="2:6">
      <c r="B6574">
        <v>1537600</v>
      </c>
      <c r="D6574">
        <v>6572</v>
      </c>
      <c r="E6574" s="72">
        <f t="shared" si="205"/>
        <v>186915299.51851851</v>
      </c>
      <c r="F6574" s="71">
        <f t="shared" si="204"/>
        <v>121.56301997822483</v>
      </c>
    </row>
    <row r="6575" spans="2:6">
      <c r="B6575">
        <v>1537600</v>
      </c>
      <c r="D6575">
        <v>6573</v>
      </c>
      <c r="E6575" s="72">
        <f t="shared" si="205"/>
        <v>186972223.62962961</v>
      </c>
      <c r="F6575" s="71">
        <f t="shared" si="204"/>
        <v>121.60004138243342</v>
      </c>
    </row>
    <row r="6576" spans="2:6">
      <c r="B6576">
        <v>1537600</v>
      </c>
      <c r="D6576">
        <v>6574</v>
      </c>
      <c r="E6576" s="72">
        <f t="shared" si="205"/>
        <v>187029156.4074074</v>
      </c>
      <c r="F6576" s="71">
        <f t="shared" si="204"/>
        <v>121.63706842313177</v>
      </c>
    </row>
    <row r="6577" spans="2:6">
      <c r="B6577">
        <v>1537600</v>
      </c>
      <c r="D6577">
        <v>6575</v>
      </c>
      <c r="E6577" s="72">
        <f t="shared" si="205"/>
        <v>187086097.85185185</v>
      </c>
      <c r="F6577" s="71">
        <f t="shared" si="204"/>
        <v>121.67410110031989</v>
      </c>
    </row>
    <row r="6578" spans="2:6">
      <c r="B6578">
        <v>1537600</v>
      </c>
      <c r="D6578">
        <v>6576</v>
      </c>
      <c r="E6578" s="72">
        <f t="shared" si="205"/>
        <v>187143047.96296296</v>
      </c>
      <c r="F6578" s="71">
        <f t="shared" si="204"/>
        <v>121.71113941399776</v>
      </c>
    </row>
    <row r="6579" spans="2:6">
      <c r="B6579">
        <v>1537600</v>
      </c>
      <c r="D6579">
        <v>6577</v>
      </c>
      <c r="E6579" s="72">
        <f t="shared" si="205"/>
        <v>187200006.74074072</v>
      </c>
      <c r="F6579" s="71">
        <f t="shared" si="204"/>
        <v>121.7481833641654</v>
      </c>
    </row>
    <row r="6580" spans="2:6">
      <c r="B6580">
        <v>1537600</v>
      </c>
      <c r="D6580">
        <v>6578</v>
      </c>
      <c r="E6580" s="72">
        <f t="shared" si="205"/>
        <v>187256974.18518516</v>
      </c>
      <c r="F6580" s="71">
        <f t="shared" si="204"/>
        <v>121.78523295082282</v>
      </c>
    </row>
    <row r="6581" spans="2:6">
      <c r="B6581">
        <v>1537600</v>
      </c>
      <c r="D6581">
        <v>6579</v>
      </c>
      <c r="E6581" s="72">
        <f t="shared" si="205"/>
        <v>187313950.29629627</v>
      </c>
      <c r="F6581" s="71">
        <f t="shared" si="204"/>
        <v>121.82228817396999</v>
      </c>
    </row>
    <row r="6582" spans="2:6">
      <c r="B6582">
        <v>1537600</v>
      </c>
      <c r="D6582">
        <v>6580</v>
      </c>
      <c r="E6582" s="72">
        <f t="shared" si="205"/>
        <v>187370935.07407406</v>
      </c>
      <c r="F6582" s="71">
        <f t="shared" si="204"/>
        <v>121.85934903360696</v>
      </c>
    </row>
    <row r="6583" spans="2:6">
      <c r="B6583">
        <v>1537600</v>
      </c>
      <c r="D6583">
        <v>6581</v>
      </c>
      <c r="E6583" s="72">
        <f t="shared" si="205"/>
        <v>187427928.51851851</v>
      </c>
      <c r="F6583" s="71">
        <f t="shared" si="204"/>
        <v>121.89641552973369</v>
      </c>
    </row>
    <row r="6584" spans="2:6">
      <c r="B6584">
        <v>1537600</v>
      </c>
      <c r="D6584">
        <v>6582</v>
      </c>
      <c r="E6584" s="72">
        <f t="shared" si="205"/>
        <v>187484930.62962961</v>
      </c>
      <c r="F6584" s="71">
        <f t="shared" si="204"/>
        <v>121.93348766235016</v>
      </c>
    </row>
    <row r="6585" spans="2:6">
      <c r="B6585">
        <v>1537600</v>
      </c>
      <c r="D6585">
        <v>6583</v>
      </c>
      <c r="E6585" s="72">
        <f t="shared" si="205"/>
        <v>187541941.4074074</v>
      </c>
      <c r="F6585" s="71">
        <f t="shared" si="204"/>
        <v>121.97056543145642</v>
      </c>
    </row>
    <row r="6586" spans="2:6">
      <c r="B6586">
        <v>1537600</v>
      </c>
      <c r="D6586">
        <v>6584</v>
      </c>
      <c r="E6586" s="72">
        <f t="shared" si="205"/>
        <v>187598960.85185185</v>
      </c>
      <c r="F6586" s="71">
        <f t="shared" si="204"/>
        <v>122.00764883705246</v>
      </c>
    </row>
    <row r="6587" spans="2:6">
      <c r="B6587">
        <v>1537600</v>
      </c>
      <c r="D6587">
        <v>6585</v>
      </c>
      <c r="E6587" s="72">
        <f t="shared" si="205"/>
        <v>187655988.96296296</v>
      </c>
      <c r="F6587" s="71">
        <f t="shared" si="204"/>
        <v>122.04473787913824</v>
      </c>
    </row>
    <row r="6588" spans="2:6">
      <c r="B6588">
        <v>1537600</v>
      </c>
      <c r="D6588">
        <v>6586</v>
      </c>
      <c r="E6588" s="72">
        <f t="shared" si="205"/>
        <v>187713025.74074072</v>
      </c>
      <c r="F6588" s="71">
        <f t="shared" si="204"/>
        <v>122.08183255771378</v>
      </c>
    </row>
    <row r="6589" spans="2:6">
      <c r="B6589">
        <v>1537600</v>
      </c>
      <c r="D6589">
        <v>6587</v>
      </c>
      <c r="E6589" s="72">
        <f t="shared" si="205"/>
        <v>187770071.18518516</v>
      </c>
      <c r="F6589" s="71">
        <f t="shared" si="204"/>
        <v>122.11893287277911</v>
      </c>
    </row>
    <row r="6590" spans="2:6">
      <c r="B6590">
        <v>1537600</v>
      </c>
      <c r="D6590">
        <v>6588</v>
      </c>
      <c r="E6590" s="72">
        <f t="shared" si="205"/>
        <v>187827125.29629627</v>
      </c>
      <c r="F6590" s="71">
        <f t="shared" si="204"/>
        <v>122.1560388243342</v>
      </c>
    </row>
    <row r="6591" spans="2:6">
      <c r="B6591">
        <v>1537600</v>
      </c>
      <c r="D6591">
        <v>6589</v>
      </c>
      <c r="E6591" s="72">
        <f t="shared" si="205"/>
        <v>187884188.07407406</v>
      </c>
      <c r="F6591" s="71">
        <f t="shared" si="204"/>
        <v>122.19315041237907</v>
      </c>
    </row>
    <row r="6592" spans="2:6">
      <c r="B6592">
        <v>1537600</v>
      </c>
      <c r="D6592">
        <v>6590</v>
      </c>
      <c r="E6592" s="72">
        <f t="shared" si="205"/>
        <v>187941259.51851851</v>
      </c>
      <c r="F6592" s="71">
        <f t="shared" si="204"/>
        <v>122.23026763691369</v>
      </c>
    </row>
    <row r="6593" spans="2:6">
      <c r="B6593">
        <v>1537600</v>
      </c>
      <c r="D6593">
        <v>6591</v>
      </c>
      <c r="E6593" s="72">
        <f t="shared" si="205"/>
        <v>187998339.62962961</v>
      </c>
      <c r="F6593" s="71">
        <f t="shared" si="204"/>
        <v>122.26739049793809</v>
      </c>
    </row>
    <row r="6594" spans="2:6">
      <c r="B6594">
        <v>1537600</v>
      </c>
      <c r="D6594">
        <v>6592</v>
      </c>
      <c r="E6594" s="72">
        <f t="shared" si="205"/>
        <v>188055428.4074074</v>
      </c>
      <c r="F6594" s="71">
        <f t="shared" si="204"/>
        <v>122.30451899545227</v>
      </c>
    </row>
    <row r="6595" spans="2:6">
      <c r="B6595">
        <v>1537600</v>
      </c>
      <c r="D6595">
        <v>6593</v>
      </c>
      <c r="E6595" s="72">
        <f t="shared" si="205"/>
        <v>188112525.85185185</v>
      </c>
      <c r="F6595" s="71">
        <f t="shared" ref="F6595:F6658" si="206">E6595/B6594</f>
        <v>122.3416531294562</v>
      </c>
    </row>
    <row r="6596" spans="2:6">
      <c r="B6596">
        <v>1537600</v>
      </c>
      <c r="D6596">
        <v>6594</v>
      </c>
      <c r="E6596" s="72">
        <f t="shared" ref="E6596:E6659" si="207">40+(D6595*D6595)+(E6595/1.3)</f>
        <v>188169631.96296296</v>
      </c>
      <c r="F6596" s="71">
        <f t="shared" si="206"/>
        <v>122.37879289994989</v>
      </c>
    </row>
    <row r="6597" spans="2:6">
      <c r="B6597">
        <v>1537600</v>
      </c>
      <c r="D6597">
        <v>6595</v>
      </c>
      <c r="E6597" s="72">
        <f t="shared" si="207"/>
        <v>188226746.74074072</v>
      </c>
      <c r="F6597" s="71">
        <f t="shared" si="206"/>
        <v>122.41593830693334</v>
      </c>
    </row>
    <row r="6598" spans="2:6">
      <c r="B6598">
        <v>1537600</v>
      </c>
      <c r="D6598">
        <v>6596</v>
      </c>
      <c r="E6598" s="72">
        <f t="shared" si="207"/>
        <v>188283870.18518516</v>
      </c>
      <c r="F6598" s="71">
        <f t="shared" si="206"/>
        <v>122.45308935040659</v>
      </c>
    </row>
    <row r="6599" spans="2:6">
      <c r="B6599">
        <v>1537600</v>
      </c>
      <c r="D6599">
        <v>6597</v>
      </c>
      <c r="E6599" s="72">
        <f t="shared" si="207"/>
        <v>188341002.29629627</v>
      </c>
      <c r="F6599" s="71">
        <f t="shared" si="206"/>
        <v>122.49024603036958</v>
      </c>
    </row>
    <row r="6600" spans="2:6">
      <c r="B6600">
        <v>1537600</v>
      </c>
      <c r="D6600">
        <v>6598</v>
      </c>
      <c r="E6600" s="72">
        <f t="shared" si="207"/>
        <v>188398143.07407406</v>
      </c>
      <c r="F6600" s="71">
        <f t="shared" si="206"/>
        <v>122.52740834682236</v>
      </c>
    </row>
    <row r="6601" spans="2:6">
      <c r="B6601">
        <v>1537600</v>
      </c>
      <c r="D6601">
        <v>6599</v>
      </c>
      <c r="E6601" s="72">
        <f t="shared" si="207"/>
        <v>188455292.51851851</v>
      </c>
      <c r="F6601" s="71">
        <f t="shared" si="206"/>
        <v>122.56457629976489</v>
      </c>
    </row>
    <row r="6602" spans="2:6">
      <c r="B6602">
        <v>1537600</v>
      </c>
      <c r="D6602">
        <v>6600</v>
      </c>
      <c r="E6602" s="72">
        <f t="shared" si="207"/>
        <v>188512450.62962961</v>
      </c>
      <c r="F6602" s="71">
        <f t="shared" si="206"/>
        <v>122.60174988919719</v>
      </c>
    </row>
    <row r="6603" spans="2:6">
      <c r="B6603">
        <v>1537600</v>
      </c>
      <c r="D6603">
        <v>6601</v>
      </c>
      <c r="E6603" s="72">
        <f t="shared" si="207"/>
        <v>188569617.4074074</v>
      </c>
      <c r="F6603" s="71">
        <f t="shared" si="206"/>
        <v>122.63892911511928</v>
      </c>
    </row>
    <row r="6604" spans="2:6">
      <c r="B6604">
        <v>1537600</v>
      </c>
      <c r="D6604">
        <v>6602</v>
      </c>
      <c r="E6604" s="72">
        <f t="shared" si="207"/>
        <v>188626792.85185185</v>
      </c>
      <c r="F6604" s="71">
        <f t="shared" si="206"/>
        <v>122.67611397753112</v>
      </c>
    </row>
    <row r="6605" spans="2:6">
      <c r="B6605">
        <v>1537600</v>
      </c>
      <c r="D6605">
        <v>6603</v>
      </c>
      <c r="E6605" s="72">
        <f t="shared" si="207"/>
        <v>188683976.96296296</v>
      </c>
      <c r="F6605" s="71">
        <f t="shared" si="206"/>
        <v>122.71330447643273</v>
      </c>
    </row>
    <row r="6606" spans="2:6">
      <c r="B6606">
        <v>1537600</v>
      </c>
      <c r="D6606">
        <v>6604</v>
      </c>
      <c r="E6606" s="72">
        <f t="shared" si="207"/>
        <v>188741169.74074072</v>
      </c>
      <c r="F6606" s="71">
        <f t="shared" si="206"/>
        <v>122.75050061182409</v>
      </c>
    </row>
    <row r="6607" spans="2:6">
      <c r="B6607">
        <v>1537600</v>
      </c>
      <c r="D6607">
        <v>6605</v>
      </c>
      <c r="E6607" s="72">
        <f t="shared" si="207"/>
        <v>188798371.18518516</v>
      </c>
      <c r="F6607" s="71">
        <f t="shared" si="206"/>
        <v>122.78770238370524</v>
      </c>
    </row>
    <row r="6608" spans="2:6">
      <c r="B6608">
        <v>1537600</v>
      </c>
      <c r="D6608">
        <v>6606</v>
      </c>
      <c r="E6608" s="72">
        <f t="shared" si="207"/>
        <v>188855581.29629627</v>
      </c>
      <c r="F6608" s="71">
        <f t="shared" si="206"/>
        <v>122.82490979207614</v>
      </c>
    </row>
    <row r="6609" spans="2:6">
      <c r="B6609">
        <v>1537600</v>
      </c>
      <c r="D6609">
        <v>6607</v>
      </c>
      <c r="E6609" s="72">
        <f t="shared" si="207"/>
        <v>188912800.07407406</v>
      </c>
      <c r="F6609" s="71">
        <f t="shared" si="206"/>
        <v>122.86212283693682</v>
      </c>
    </row>
    <row r="6610" spans="2:6">
      <c r="B6610">
        <v>1537600</v>
      </c>
      <c r="D6610">
        <v>6608</v>
      </c>
      <c r="E6610" s="72">
        <f t="shared" si="207"/>
        <v>188970027.51851851</v>
      </c>
      <c r="F6610" s="71">
        <f t="shared" si="206"/>
        <v>122.89934151828727</v>
      </c>
    </row>
    <row r="6611" spans="2:6">
      <c r="B6611">
        <v>1537600</v>
      </c>
      <c r="D6611">
        <v>6609</v>
      </c>
      <c r="E6611" s="72">
        <f t="shared" si="207"/>
        <v>189027263.62962961</v>
      </c>
      <c r="F6611" s="71">
        <f t="shared" si="206"/>
        <v>122.93656583612749</v>
      </c>
    </row>
    <row r="6612" spans="2:6">
      <c r="B6612">
        <v>1537600</v>
      </c>
      <c r="D6612">
        <v>6610</v>
      </c>
      <c r="E6612" s="72">
        <f t="shared" si="207"/>
        <v>189084508.4074074</v>
      </c>
      <c r="F6612" s="71">
        <f t="shared" si="206"/>
        <v>122.97379579045747</v>
      </c>
    </row>
    <row r="6613" spans="2:6">
      <c r="B6613">
        <v>1537600</v>
      </c>
      <c r="D6613">
        <v>6611</v>
      </c>
      <c r="E6613" s="72">
        <f t="shared" si="207"/>
        <v>189141761.85185185</v>
      </c>
      <c r="F6613" s="71">
        <f t="shared" si="206"/>
        <v>123.01103138127722</v>
      </c>
    </row>
    <row r="6614" spans="2:6">
      <c r="B6614">
        <v>1537600</v>
      </c>
      <c r="D6614">
        <v>6612</v>
      </c>
      <c r="E6614" s="72">
        <f t="shared" si="207"/>
        <v>189199023.96296296</v>
      </c>
      <c r="F6614" s="71">
        <f t="shared" si="206"/>
        <v>123.04827260858673</v>
      </c>
    </row>
    <row r="6615" spans="2:6">
      <c r="B6615">
        <v>1537600</v>
      </c>
      <c r="D6615">
        <v>6613</v>
      </c>
      <c r="E6615" s="72">
        <f t="shared" si="207"/>
        <v>189256294.74074072</v>
      </c>
      <c r="F6615" s="71">
        <f t="shared" si="206"/>
        <v>123.085519472386</v>
      </c>
    </row>
    <row r="6616" spans="2:6">
      <c r="B6616">
        <v>1537600</v>
      </c>
      <c r="D6616">
        <v>6614</v>
      </c>
      <c r="E6616" s="72">
        <f t="shared" si="207"/>
        <v>189313574.18518516</v>
      </c>
      <c r="F6616" s="71">
        <f t="shared" si="206"/>
        <v>123.12277197267505</v>
      </c>
    </row>
    <row r="6617" spans="2:6">
      <c r="B6617">
        <v>1537600</v>
      </c>
      <c r="D6617">
        <v>6615</v>
      </c>
      <c r="E6617" s="72">
        <f t="shared" si="207"/>
        <v>189370862.29629627</v>
      </c>
      <c r="F6617" s="71">
        <f t="shared" si="206"/>
        <v>123.16003010945387</v>
      </c>
    </row>
    <row r="6618" spans="2:6">
      <c r="B6618">
        <v>1537600</v>
      </c>
      <c r="D6618">
        <v>6616</v>
      </c>
      <c r="E6618" s="72">
        <f t="shared" si="207"/>
        <v>189428159.07407406</v>
      </c>
      <c r="F6618" s="71">
        <f t="shared" si="206"/>
        <v>123.19729388272246</v>
      </c>
    </row>
    <row r="6619" spans="2:6">
      <c r="B6619">
        <v>1537600</v>
      </c>
      <c r="D6619">
        <v>6617</v>
      </c>
      <c r="E6619" s="72">
        <f t="shared" si="207"/>
        <v>189485464.51851851</v>
      </c>
      <c r="F6619" s="71">
        <f t="shared" si="206"/>
        <v>123.23456329248081</v>
      </c>
    </row>
    <row r="6620" spans="2:6">
      <c r="B6620">
        <v>1537600</v>
      </c>
      <c r="D6620">
        <v>6618</v>
      </c>
      <c r="E6620" s="72">
        <f t="shared" si="207"/>
        <v>189542778.62962961</v>
      </c>
      <c r="F6620" s="71">
        <f t="shared" si="206"/>
        <v>123.27183833872894</v>
      </c>
    </row>
    <row r="6621" spans="2:6">
      <c r="B6621">
        <v>1537600</v>
      </c>
      <c r="D6621">
        <v>6619</v>
      </c>
      <c r="E6621" s="72">
        <f t="shared" si="207"/>
        <v>189600101.4074074</v>
      </c>
      <c r="F6621" s="71">
        <f t="shared" si="206"/>
        <v>123.30911902146683</v>
      </c>
    </row>
    <row r="6622" spans="2:6">
      <c r="B6622">
        <v>1537600</v>
      </c>
      <c r="D6622">
        <v>6620</v>
      </c>
      <c r="E6622" s="72">
        <f t="shared" si="207"/>
        <v>189657432.85185185</v>
      </c>
      <c r="F6622" s="71">
        <f t="shared" si="206"/>
        <v>123.34640534069449</v>
      </c>
    </row>
    <row r="6623" spans="2:6">
      <c r="B6623">
        <v>1537600</v>
      </c>
      <c r="D6623">
        <v>6621</v>
      </c>
      <c r="E6623" s="72">
        <f t="shared" si="207"/>
        <v>189714772.96296296</v>
      </c>
      <c r="F6623" s="71">
        <f t="shared" si="206"/>
        <v>123.38369729641191</v>
      </c>
    </row>
    <row r="6624" spans="2:6">
      <c r="B6624">
        <v>1537600</v>
      </c>
      <c r="D6624">
        <v>6622</v>
      </c>
      <c r="E6624" s="72">
        <f t="shared" si="207"/>
        <v>189772121.74074072</v>
      </c>
      <c r="F6624" s="71">
        <f t="shared" si="206"/>
        <v>123.42099488861909</v>
      </c>
    </row>
    <row r="6625" spans="2:6">
      <c r="B6625">
        <v>1537600</v>
      </c>
      <c r="D6625">
        <v>6623</v>
      </c>
      <c r="E6625" s="72">
        <f t="shared" si="207"/>
        <v>189829479.18518516</v>
      </c>
      <c r="F6625" s="71">
        <f t="shared" si="206"/>
        <v>123.45829811731605</v>
      </c>
    </row>
    <row r="6626" spans="2:6">
      <c r="B6626">
        <v>1537600</v>
      </c>
      <c r="D6626">
        <v>6624</v>
      </c>
      <c r="E6626" s="72">
        <f t="shared" si="207"/>
        <v>189886845.29629627</v>
      </c>
      <c r="F6626" s="71">
        <f t="shared" si="206"/>
        <v>123.49560698250278</v>
      </c>
    </row>
    <row r="6627" spans="2:6">
      <c r="B6627">
        <v>1537600</v>
      </c>
      <c r="D6627">
        <v>6625</v>
      </c>
      <c r="E6627" s="72">
        <f t="shared" si="207"/>
        <v>189944220.07407406</v>
      </c>
      <c r="F6627" s="71">
        <f t="shared" si="206"/>
        <v>123.53292148417928</v>
      </c>
    </row>
    <row r="6628" spans="2:6">
      <c r="B6628">
        <v>1537600</v>
      </c>
      <c r="D6628">
        <v>6626</v>
      </c>
      <c r="E6628" s="72">
        <f t="shared" si="207"/>
        <v>190001603.51851851</v>
      </c>
      <c r="F6628" s="71">
        <f t="shared" si="206"/>
        <v>123.57024162234555</v>
      </c>
    </row>
    <row r="6629" spans="2:6">
      <c r="B6629">
        <v>1537600</v>
      </c>
      <c r="D6629">
        <v>6627</v>
      </c>
      <c r="E6629" s="72">
        <f t="shared" si="207"/>
        <v>190058995.62962961</v>
      </c>
      <c r="F6629" s="71">
        <f t="shared" si="206"/>
        <v>123.60756739700157</v>
      </c>
    </row>
    <row r="6630" spans="2:6">
      <c r="B6630">
        <v>1537600</v>
      </c>
      <c r="D6630">
        <v>6628</v>
      </c>
      <c r="E6630" s="72">
        <f t="shared" si="207"/>
        <v>190116396.4074074</v>
      </c>
      <c r="F6630" s="71">
        <f t="shared" si="206"/>
        <v>123.64489880814737</v>
      </c>
    </row>
    <row r="6631" spans="2:6">
      <c r="B6631">
        <v>1537600</v>
      </c>
      <c r="D6631">
        <v>6629</v>
      </c>
      <c r="E6631" s="72">
        <f t="shared" si="207"/>
        <v>190173805.85185185</v>
      </c>
      <c r="F6631" s="71">
        <f t="shared" si="206"/>
        <v>123.68223585578293</v>
      </c>
    </row>
    <row r="6632" spans="2:6">
      <c r="B6632">
        <v>1537600</v>
      </c>
      <c r="D6632">
        <v>6630</v>
      </c>
      <c r="E6632" s="72">
        <f t="shared" si="207"/>
        <v>190231223.96296296</v>
      </c>
      <c r="F6632" s="71">
        <f t="shared" si="206"/>
        <v>123.71957853990827</v>
      </c>
    </row>
    <row r="6633" spans="2:6">
      <c r="B6633">
        <v>1537600</v>
      </c>
      <c r="D6633">
        <v>6631</v>
      </c>
      <c r="E6633" s="72">
        <f t="shared" si="207"/>
        <v>190288650.74074072</v>
      </c>
      <c r="F6633" s="71">
        <f t="shared" si="206"/>
        <v>123.75692686052336</v>
      </c>
    </row>
    <row r="6634" spans="2:6">
      <c r="B6634">
        <v>1537600</v>
      </c>
      <c r="D6634">
        <v>6632</v>
      </c>
      <c r="E6634" s="72">
        <f t="shared" si="207"/>
        <v>190346086.18518516</v>
      </c>
      <c r="F6634" s="71">
        <f t="shared" si="206"/>
        <v>123.79428081762823</v>
      </c>
    </row>
    <row r="6635" spans="2:6">
      <c r="B6635">
        <v>1537600</v>
      </c>
      <c r="D6635">
        <v>6633</v>
      </c>
      <c r="E6635" s="72">
        <f t="shared" si="207"/>
        <v>190403530.29629627</v>
      </c>
      <c r="F6635" s="71">
        <f t="shared" si="206"/>
        <v>123.83164041122286</v>
      </c>
    </row>
    <row r="6636" spans="2:6">
      <c r="B6636">
        <v>1537600</v>
      </c>
      <c r="D6636">
        <v>6634</v>
      </c>
      <c r="E6636" s="72">
        <f t="shared" si="207"/>
        <v>190460983.07407406</v>
      </c>
      <c r="F6636" s="71">
        <f t="shared" si="206"/>
        <v>123.86900564130727</v>
      </c>
    </row>
    <row r="6637" spans="2:6">
      <c r="B6637">
        <v>1537600</v>
      </c>
      <c r="D6637">
        <v>6635</v>
      </c>
      <c r="E6637" s="72">
        <f t="shared" si="207"/>
        <v>190518444.51851851</v>
      </c>
      <c r="F6637" s="71">
        <f t="shared" si="206"/>
        <v>123.90637650788145</v>
      </c>
    </row>
    <row r="6638" spans="2:6">
      <c r="B6638">
        <v>1537600</v>
      </c>
      <c r="D6638">
        <v>6636</v>
      </c>
      <c r="E6638" s="72">
        <f t="shared" si="207"/>
        <v>190575914.62962961</v>
      </c>
      <c r="F6638" s="71">
        <f t="shared" si="206"/>
        <v>123.94375301094537</v>
      </c>
    </row>
    <row r="6639" spans="2:6">
      <c r="B6639">
        <v>1537600</v>
      </c>
      <c r="D6639">
        <v>6637</v>
      </c>
      <c r="E6639" s="72">
        <f t="shared" si="207"/>
        <v>190633393.4074074</v>
      </c>
      <c r="F6639" s="71">
        <f t="shared" si="206"/>
        <v>123.98113515049909</v>
      </c>
    </row>
    <row r="6640" spans="2:6">
      <c r="B6640">
        <v>1537600</v>
      </c>
      <c r="D6640">
        <v>6638</v>
      </c>
      <c r="E6640" s="72">
        <f t="shared" si="207"/>
        <v>190690880.85185185</v>
      </c>
      <c r="F6640" s="71">
        <f t="shared" si="206"/>
        <v>124.01852292654257</v>
      </c>
    </row>
    <row r="6641" spans="2:6">
      <c r="B6641">
        <v>1537600</v>
      </c>
      <c r="D6641">
        <v>6639</v>
      </c>
      <c r="E6641" s="72">
        <f t="shared" si="207"/>
        <v>190748376.96296296</v>
      </c>
      <c r="F6641" s="71">
        <f t="shared" si="206"/>
        <v>124.05591633907581</v>
      </c>
    </row>
    <row r="6642" spans="2:6">
      <c r="B6642">
        <v>1537600</v>
      </c>
      <c r="D6642">
        <v>6640</v>
      </c>
      <c r="E6642" s="72">
        <f t="shared" si="207"/>
        <v>190805881.74074072</v>
      </c>
      <c r="F6642" s="71">
        <f t="shared" si="206"/>
        <v>124.0933153880988</v>
      </c>
    </row>
    <row r="6643" spans="2:6">
      <c r="B6643">
        <v>1537600</v>
      </c>
      <c r="D6643">
        <v>6641</v>
      </c>
      <c r="E6643" s="72">
        <f t="shared" si="207"/>
        <v>190863395.18518516</v>
      </c>
      <c r="F6643" s="71">
        <f t="shared" si="206"/>
        <v>124.13072007361158</v>
      </c>
    </row>
    <row r="6644" spans="2:6">
      <c r="B6644">
        <v>1537600</v>
      </c>
      <c r="D6644">
        <v>6642</v>
      </c>
      <c r="E6644" s="72">
        <f t="shared" si="207"/>
        <v>190920917.29629627</v>
      </c>
      <c r="F6644" s="71">
        <f t="shared" si="206"/>
        <v>124.16813039561411</v>
      </c>
    </row>
    <row r="6645" spans="2:6">
      <c r="B6645">
        <v>1537600</v>
      </c>
      <c r="D6645">
        <v>6643</v>
      </c>
      <c r="E6645" s="72">
        <f t="shared" si="207"/>
        <v>190978448.07407406</v>
      </c>
      <c r="F6645" s="71">
        <f t="shared" si="206"/>
        <v>124.20554635410645</v>
      </c>
    </row>
    <row r="6646" spans="2:6">
      <c r="B6646">
        <v>1537600</v>
      </c>
      <c r="D6646">
        <v>6644</v>
      </c>
      <c r="E6646" s="72">
        <f t="shared" si="207"/>
        <v>191035987.51851851</v>
      </c>
      <c r="F6646" s="71">
        <f t="shared" si="206"/>
        <v>124.24296794908852</v>
      </c>
    </row>
    <row r="6647" spans="2:6">
      <c r="B6647">
        <v>1537600</v>
      </c>
      <c r="D6647">
        <v>6645</v>
      </c>
      <c r="E6647" s="72">
        <f t="shared" si="207"/>
        <v>191093535.62962961</v>
      </c>
      <c r="F6647" s="71">
        <f t="shared" si="206"/>
        <v>124.28039518056036</v>
      </c>
    </row>
    <row r="6648" spans="2:6">
      <c r="B6648">
        <v>1537600</v>
      </c>
      <c r="D6648">
        <v>6646</v>
      </c>
      <c r="E6648" s="72">
        <f t="shared" si="207"/>
        <v>191151092.4074074</v>
      </c>
      <c r="F6648" s="71">
        <f t="shared" si="206"/>
        <v>124.31782804852199</v>
      </c>
    </row>
    <row r="6649" spans="2:6">
      <c r="B6649">
        <v>1537600</v>
      </c>
      <c r="D6649">
        <v>6647</v>
      </c>
      <c r="E6649" s="72">
        <f t="shared" si="207"/>
        <v>191208657.85185185</v>
      </c>
      <c r="F6649" s="71">
        <f t="shared" si="206"/>
        <v>124.35526655297336</v>
      </c>
    </row>
    <row r="6650" spans="2:6">
      <c r="B6650">
        <v>1537600</v>
      </c>
      <c r="D6650">
        <v>6648</v>
      </c>
      <c r="E6650" s="72">
        <f t="shared" si="207"/>
        <v>191266231.96296296</v>
      </c>
      <c r="F6650" s="71">
        <f t="shared" si="206"/>
        <v>124.39271069391451</v>
      </c>
    </row>
    <row r="6651" spans="2:6">
      <c r="B6651">
        <v>1537600</v>
      </c>
      <c r="D6651">
        <v>6649</v>
      </c>
      <c r="E6651" s="72">
        <f t="shared" si="207"/>
        <v>191323814.74074072</v>
      </c>
      <c r="F6651" s="71">
        <f t="shared" si="206"/>
        <v>124.43016047134542</v>
      </c>
    </row>
    <row r="6652" spans="2:6">
      <c r="B6652">
        <v>1537600</v>
      </c>
      <c r="D6652">
        <v>6650</v>
      </c>
      <c r="E6652" s="72">
        <f t="shared" si="207"/>
        <v>191381406.18518516</v>
      </c>
      <c r="F6652" s="71">
        <f t="shared" si="206"/>
        <v>124.4676158852661</v>
      </c>
    </row>
    <row r="6653" spans="2:6">
      <c r="B6653">
        <v>1537600</v>
      </c>
      <c r="D6653">
        <v>6651</v>
      </c>
      <c r="E6653" s="72">
        <f t="shared" si="207"/>
        <v>191439006.29629627</v>
      </c>
      <c r="F6653" s="71">
        <f t="shared" si="206"/>
        <v>124.50507693567656</v>
      </c>
    </row>
    <row r="6654" spans="2:6">
      <c r="B6654">
        <v>1537600</v>
      </c>
      <c r="D6654">
        <v>6652</v>
      </c>
      <c r="E6654" s="72">
        <f t="shared" si="207"/>
        <v>191496615.07407406</v>
      </c>
      <c r="F6654" s="71">
        <f t="shared" si="206"/>
        <v>124.54254362257679</v>
      </c>
    </row>
    <row r="6655" spans="2:6">
      <c r="B6655">
        <v>1537600</v>
      </c>
      <c r="D6655">
        <v>6653</v>
      </c>
      <c r="E6655" s="72">
        <f t="shared" si="207"/>
        <v>191554232.51851851</v>
      </c>
      <c r="F6655" s="71">
        <f t="shared" si="206"/>
        <v>124.58001594596678</v>
      </c>
    </row>
    <row r="6656" spans="2:6">
      <c r="B6656">
        <v>1537600</v>
      </c>
      <c r="D6656">
        <v>6654</v>
      </c>
      <c r="E6656" s="72">
        <f t="shared" si="207"/>
        <v>191611858.62962961</v>
      </c>
      <c r="F6656" s="71">
        <f t="shared" si="206"/>
        <v>124.61749390584652</v>
      </c>
    </row>
    <row r="6657" spans="2:6">
      <c r="B6657">
        <v>1537600</v>
      </c>
      <c r="D6657">
        <v>6655</v>
      </c>
      <c r="E6657" s="72">
        <f t="shared" si="207"/>
        <v>191669493.4074074</v>
      </c>
      <c r="F6657" s="71">
        <f t="shared" si="206"/>
        <v>124.65497750221606</v>
      </c>
    </row>
    <row r="6658" spans="2:6">
      <c r="B6658">
        <v>1537600</v>
      </c>
      <c r="D6658">
        <v>6656</v>
      </c>
      <c r="E6658" s="72">
        <f t="shared" si="207"/>
        <v>191727136.85185185</v>
      </c>
      <c r="F6658" s="71">
        <f t="shared" si="206"/>
        <v>124.69246673507534</v>
      </c>
    </row>
    <row r="6659" spans="2:6">
      <c r="B6659">
        <v>1537600</v>
      </c>
      <c r="D6659">
        <v>6657</v>
      </c>
      <c r="E6659" s="72">
        <f t="shared" si="207"/>
        <v>191784788.96296296</v>
      </c>
      <c r="F6659" s="71">
        <f t="shared" ref="F6659:F6722" si="208">E6659/B6658</f>
        <v>124.7299616044244</v>
      </c>
    </row>
    <row r="6660" spans="2:6">
      <c r="B6660">
        <v>1537600</v>
      </c>
      <c r="D6660">
        <v>6658</v>
      </c>
      <c r="E6660" s="72">
        <f t="shared" ref="E6660:E6723" si="209">40+(D6659*D6659)+(E6659/1.3)</f>
        <v>191842449.74074072</v>
      </c>
      <c r="F6660" s="71">
        <f t="shared" si="208"/>
        <v>124.76746211026321</v>
      </c>
    </row>
    <row r="6661" spans="2:6">
      <c r="B6661">
        <v>1537600</v>
      </c>
      <c r="D6661">
        <v>6659</v>
      </c>
      <c r="E6661" s="72">
        <f t="shared" si="209"/>
        <v>191900119.18518516</v>
      </c>
      <c r="F6661" s="71">
        <f t="shared" si="208"/>
        <v>124.80496825259181</v>
      </c>
    </row>
    <row r="6662" spans="2:6">
      <c r="B6662">
        <v>1537600</v>
      </c>
      <c r="D6662">
        <v>6660</v>
      </c>
      <c r="E6662" s="72">
        <f t="shared" si="209"/>
        <v>191957797.29629627</v>
      </c>
      <c r="F6662" s="71">
        <f t="shared" si="208"/>
        <v>124.84248003141016</v>
      </c>
    </row>
    <row r="6663" spans="2:6">
      <c r="B6663">
        <v>1537600</v>
      </c>
      <c r="D6663">
        <v>6661</v>
      </c>
      <c r="E6663" s="72">
        <f t="shared" si="209"/>
        <v>192015484.07407406</v>
      </c>
      <c r="F6663" s="71">
        <f t="shared" si="208"/>
        <v>124.87999744671831</v>
      </c>
    </row>
    <row r="6664" spans="2:6">
      <c r="B6664">
        <v>1537600</v>
      </c>
      <c r="D6664">
        <v>6662</v>
      </c>
      <c r="E6664" s="72">
        <f t="shared" si="209"/>
        <v>192073179.51851851</v>
      </c>
      <c r="F6664" s="71">
        <f t="shared" si="208"/>
        <v>124.9175204985162</v>
      </c>
    </row>
    <row r="6665" spans="2:6">
      <c r="B6665">
        <v>1537600</v>
      </c>
      <c r="D6665">
        <v>6663</v>
      </c>
      <c r="E6665" s="72">
        <f t="shared" si="209"/>
        <v>192130883.62962961</v>
      </c>
      <c r="F6665" s="71">
        <f t="shared" si="208"/>
        <v>124.95504918680386</v>
      </c>
    </row>
    <row r="6666" spans="2:6">
      <c r="B6666">
        <v>1537600</v>
      </c>
      <c r="D6666">
        <v>6664</v>
      </c>
      <c r="E6666" s="72">
        <f t="shared" si="209"/>
        <v>192188596.4074074</v>
      </c>
      <c r="F6666" s="71">
        <f t="shared" si="208"/>
        <v>124.9925835115813</v>
      </c>
    </row>
    <row r="6667" spans="2:6">
      <c r="B6667">
        <v>1537600</v>
      </c>
      <c r="D6667">
        <v>6665</v>
      </c>
      <c r="E6667" s="72">
        <f t="shared" si="209"/>
        <v>192246317.85185185</v>
      </c>
      <c r="F6667" s="71">
        <f t="shared" si="208"/>
        <v>125.0301234728485</v>
      </c>
    </row>
    <row r="6668" spans="2:6">
      <c r="B6668">
        <v>1537600</v>
      </c>
      <c r="D6668">
        <v>6666</v>
      </c>
      <c r="E6668" s="72">
        <f t="shared" si="209"/>
        <v>192304047.96296296</v>
      </c>
      <c r="F6668" s="71">
        <f t="shared" si="208"/>
        <v>125.06766907060546</v>
      </c>
    </row>
    <row r="6669" spans="2:6">
      <c r="B6669">
        <v>1537600</v>
      </c>
      <c r="D6669">
        <v>6667</v>
      </c>
      <c r="E6669" s="72">
        <f t="shared" si="209"/>
        <v>192361786.74074072</v>
      </c>
      <c r="F6669" s="71">
        <f t="shared" si="208"/>
        <v>125.10522030485218</v>
      </c>
    </row>
    <row r="6670" spans="2:6">
      <c r="B6670">
        <v>1537600</v>
      </c>
      <c r="D6670">
        <v>6668</v>
      </c>
      <c r="E6670" s="72">
        <f t="shared" si="209"/>
        <v>192419534.18518516</v>
      </c>
      <c r="F6670" s="71">
        <f t="shared" si="208"/>
        <v>125.14277717558869</v>
      </c>
    </row>
    <row r="6671" spans="2:6">
      <c r="B6671">
        <v>1537600</v>
      </c>
      <c r="D6671">
        <v>6669</v>
      </c>
      <c r="E6671" s="72">
        <f t="shared" si="209"/>
        <v>192477290.29629627</v>
      </c>
      <c r="F6671" s="71">
        <f t="shared" si="208"/>
        <v>125.18033968281495</v>
      </c>
    </row>
    <row r="6672" spans="2:6">
      <c r="B6672">
        <v>1537600</v>
      </c>
      <c r="D6672">
        <v>6670</v>
      </c>
      <c r="E6672" s="72">
        <f t="shared" si="209"/>
        <v>192535055.07407406</v>
      </c>
      <c r="F6672" s="71">
        <f t="shared" si="208"/>
        <v>125.21790782653099</v>
      </c>
    </row>
    <row r="6673" spans="2:6">
      <c r="B6673">
        <v>1537600</v>
      </c>
      <c r="D6673">
        <v>6671</v>
      </c>
      <c r="E6673" s="72">
        <f t="shared" si="209"/>
        <v>192592828.51851851</v>
      </c>
      <c r="F6673" s="71">
        <f t="shared" si="208"/>
        <v>125.25548160673681</v>
      </c>
    </row>
    <row r="6674" spans="2:6">
      <c r="B6674">
        <v>1537600</v>
      </c>
      <c r="D6674">
        <v>6672</v>
      </c>
      <c r="E6674" s="72">
        <f t="shared" si="209"/>
        <v>192650610.62962961</v>
      </c>
      <c r="F6674" s="71">
        <f t="shared" si="208"/>
        <v>125.29306102343237</v>
      </c>
    </row>
    <row r="6675" spans="2:6">
      <c r="B6675">
        <v>1537600</v>
      </c>
      <c r="D6675">
        <v>6673</v>
      </c>
      <c r="E6675" s="72">
        <f t="shared" si="209"/>
        <v>192708401.4074074</v>
      </c>
      <c r="F6675" s="71">
        <f t="shared" si="208"/>
        <v>125.33064607661771</v>
      </c>
    </row>
    <row r="6676" spans="2:6">
      <c r="B6676">
        <v>1537600</v>
      </c>
      <c r="D6676">
        <v>6674</v>
      </c>
      <c r="E6676" s="72">
        <f t="shared" si="209"/>
        <v>192766200.85185185</v>
      </c>
      <c r="F6676" s="71">
        <f t="shared" si="208"/>
        <v>125.36823676629282</v>
      </c>
    </row>
    <row r="6677" spans="2:6">
      <c r="B6677">
        <v>1537600</v>
      </c>
      <c r="D6677">
        <v>6675</v>
      </c>
      <c r="E6677" s="72">
        <f t="shared" si="209"/>
        <v>192824008.96296296</v>
      </c>
      <c r="F6677" s="71">
        <f t="shared" si="208"/>
        <v>125.4058330924577</v>
      </c>
    </row>
    <row r="6678" spans="2:6">
      <c r="B6678">
        <v>1537600</v>
      </c>
      <c r="D6678">
        <v>6676</v>
      </c>
      <c r="E6678" s="72">
        <f t="shared" si="209"/>
        <v>192881825.74074072</v>
      </c>
      <c r="F6678" s="71">
        <f t="shared" si="208"/>
        <v>125.44343505511233</v>
      </c>
    </row>
    <row r="6679" spans="2:6">
      <c r="B6679">
        <v>1537600</v>
      </c>
      <c r="D6679">
        <v>6677</v>
      </c>
      <c r="E6679" s="72">
        <f t="shared" si="209"/>
        <v>192939651.18518516</v>
      </c>
      <c r="F6679" s="71">
        <f t="shared" si="208"/>
        <v>125.48104265425674</v>
      </c>
    </row>
    <row r="6680" spans="2:6">
      <c r="B6680">
        <v>1537600</v>
      </c>
      <c r="D6680">
        <v>6678</v>
      </c>
      <c r="E6680" s="72">
        <f t="shared" si="209"/>
        <v>192997485.29629627</v>
      </c>
      <c r="F6680" s="71">
        <f t="shared" si="208"/>
        <v>125.51865588989091</v>
      </c>
    </row>
    <row r="6681" spans="2:6">
      <c r="B6681">
        <v>1537600</v>
      </c>
      <c r="D6681">
        <v>6679</v>
      </c>
      <c r="E6681" s="72">
        <f t="shared" si="209"/>
        <v>193055328.07407406</v>
      </c>
      <c r="F6681" s="71">
        <f t="shared" si="208"/>
        <v>125.55627476201487</v>
      </c>
    </row>
    <row r="6682" spans="2:6">
      <c r="B6682">
        <v>1537600</v>
      </c>
      <c r="D6682">
        <v>6680</v>
      </c>
      <c r="E6682" s="72">
        <f t="shared" si="209"/>
        <v>193113179.51851851</v>
      </c>
      <c r="F6682" s="71">
        <f t="shared" si="208"/>
        <v>125.59389927062858</v>
      </c>
    </row>
    <row r="6683" spans="2:6">
      <c r="B6683">
        <v>1537600</v>
      </c>
      <c r="D6683">
        <v>6681</v>
      </c>
      <c r="E6683" s="72">
        <f t="shared" si="209"/>
        <v>193171039.62962961</v>
      </c>
      <c r="F6683" s="71">
        <f t="shared" si="208"/>
        <v>125.63152941573206</v>
      </c>
    </row>
    <row r="6684" spans="2:6">
      <c r="B6684">
        <v>1537600</v>
      </c>
      <c r="D6684">
        <v>6682</v>
      </c>
      <c r="E6684" s="72">
        <f t="shared" si="209"/>
        <v>193228908.4074074</v>
      </c>
      <c r="F6684" s="71">
        <f t="shared" si="208"/>
        <v>125.66916519732531</v>
      </c>
    </row>
    <row r="6685" spans="2:6">
      <c r="B6685">
        <v>1537600</v>
      </c>
      <c r="D6685">
        <v>6683</v>
      </c>
      <c r="E6685" s="72">
        <f t="shared" si="209"/>
        <v>193286785.85185185</v>
      </c>
      <c r="F6685" s="71">
        <f t="shared" si="208"/>
        <v>125.70680661540833</v>
      </c>
    </row>
    <row r="6686" spans="2:6">
      <c r="B6686">
        <v>1537600</v>
      </c>
      <c r="D6686">
        <v>6684</v>
      </c>
      <c r="E6686" s="72">
        <f t="shared" si="209"/>
        <v>193344671.96296296</v>
      </c>
      <c r="F6686" s="71">
        <f t="shared" si="208"/>
        <v>125.74445366998111</v>
      </c>
    </row>
    <row r="6687" spans="2:6">
      <c r="B6687">
        <v>1537600</v>
      </c>
      <c r="D6687">
        <v>6685</v>
      </c>
      <c r="E6687" s="72">
        <f t="shared" si="209"/>
        <v>193402566.74074072</v>
      </c>
      <c r="F6687" s="71">
        <f t="shared" si="208"/>
        <v>125.78210636104365</v>
      </c>
    </row>
    <row r="6688" spans="2:6">
      <c r="B6688">
        <v>1537600</v>
      </c>
      <c r="D6688">
        <v>6686</v>
      </c>
      <c r="E6688" s="72">
        <f t="shared" si="209"/>
        <v>193460470.18518516</v>
      </c>
      <c r="F6688" s="71">
        <f t="shared" si="208"/>
        <v>125.81976468859597</v>
      </c>
    </row>
    <row r="6689" spans="2:6">
      <c r="B6689">
        <v>1537600</v>
      </c>
      <c r="D6689">
        <v>6687</v>
      </c>
      <c r="E6689" s="72">
        <f t="shared" si="209"/>
        <v>193518382.29629627</v>
      </c>
      <c r="F6689" s="71">
        <f t="shared" si="208"/>
        <v>125.85742865263805</v>
      </c>
    </row>
    <row r="6690" spans="2:6">
      <c r="B6690">
        <v>1537600</v>
      </c>
      <c r="D6690">
        <v>6688</v>
      </c>
      <c r="E6690" s="72">
        <f t="shared" si="209"/>
        <v>193576303.07407406</v>
      </c>
      <c r="F6690" s="71">
        <f t="shared" si="208"/>
        <v>125.89509825316992</v>
      </c>
    </row>
    <row r="6691" spans="2:6">
      <c r="B6691">
        <v>1537600</v>
      </c>
      <c r="D6691">
        <v>6689</v>
      </c>
      <c r="E6691" s="72">
        <f t="shared" si="209"/>
        <v>193634232.51851851</v>
      </c>
      <c r="F6691" s="71">
        <f t="shared" si="208"/>
        <v>125.93277349019154</v>
      </c>
    </row>
    <row r="6692" spans="2:6">
      <c r="B6692">
        <v>1537600</v>
      </c>
      <c r="D6692">
        <v>6690</v>
      </c>
      <c r="E6692" s="72">
        <f t="shared" si="209"/>
        <v>193692170.62962961</v>
      </c>
      <c r="F6692" s="71">
        <f t="shared" si="208"/>
        <v>125.97045436370293</v>
      </c>
    </row>
    <row r="6693" spans="2:6">
      <c r="B6693">
        <v>1537600</v>
      </c>
      <c r="D6693">
        <v>6691</v>
      </c>
      <c r="E6693" s="72">
        <f t="shared" si="209"/>
        <v>193750117.4074074</v>
      </c>
      <c r="F6693" s="71">
        <f t="shared" si="208"/>
        <v>126.00814087370409</v>
      </c>
    </row>
    <row r="6694" spans="2:6">
      <c r="B6694">
        <v>1537600</v>
      </c>
      <c r="D6694">
        <v>6692</v>
      </c>
      <c r="E6694" s="72">
        <f t="shared" si="209"/>
        <v>193808072.85185185</v>
      </c>
      <c r="F6694" s="71">
        <f t="shared" si="208"/>
        <v>126.04583302019502</v>
      </c>
    </row>
    <row r="6695" spans="2:6">
      <c r="B6695">
        <v>1537600</v>
      </c>
      <c r="D6695">
        <v>6693</v>
      </c>
      <c r="E6695" s="72">
        <f t="shared" si="209"/>
        <v>193866036.96296296</v>
      </c>
      <c r="F6695" s="71">
        <f t="shared" si="208"/>
        <v>126.08353080317571</v>
      </c>
    </row>
    <row r="6696" spans="2:6">
      <c r="B6696">
        <v>1537600</v>
      </c>
      <c r="D6696">
        <v>6694</v>
      </c>
      <c r="E6696" s="72">
        <f t="shared" si="209"/>
        <v>193924009.74074072</v>
      </c>
      <c r="F6696" s="71">
        <f t="shared" si="208"/>
        <v>126.12123422264615</v>
      </c>
    </row>
    <row r="6697" spans="2:6">
      <c r="B6697">
        <v>1537600</v>
      </c>
      <c r="D6697">
        <v>6695</v>
      </c>
      <c r="E6697" s="72">
        <f t="shared" si="209"/>
        <v>193981991.18518516</v>
      </c>
      <c r="F6697" s="71">
        <f t="shared" si="208"/>
        <v>126.15894327860637</v>
      </c>
    </row>
    <row r="6698" spans="2:6">
      <c r="B6698">
        <v>1537600</v>
      </c>
      <c r="D6698">
        <v>6696</v>
      </c>
      <c r="E6698" s="72">
        <f t="shared" si="209"/>
        <v>194039981.29629627</v>
      </c>
      <c r="F6698" s="71">
        <f t="shared" si="208"/>
        <v>126.19665797105637</v>
      </c>
    </row>
    <row r="6699" spans="2:6">
      <c r="B6699">
        <v>1537600</v>
      </c>
      <c r="D6699">
        <v>6697</v>
      </c>
      <c r="E6699" s="72">
        <f t="shared" si="209"/>
        <v>194097980.07407406</v>
      </c>
      <c r="F6699" s="71">
        <f t="shared" si="208"/>
        <v>126.23437829999614</v>
      </c>
    </row>
    <row r="6700" spans="2:6">
      <c r="B6700">
        <v>1537600</v>
      </c>
      <c r="D6700">
        <v>6698</v>
      </c>
      <c r="E6700" s="72">
        <f t="shared" si="209"/>
        <v>194155987.51851851</v>
      </c>
      <c r="F6700" s="71">
        <f t="shared" si="208"/>
        <v>126.27210426542567</v>
      </c>
    </row>
    <row r="6701" spans="2:6">
      <c r="B6701">
        <v>1537600</v>
      </c>
      <c r="D6701">
        <v>6699</v>
      </c>
      <c r="E6701" s="72">
        <f t="shared" si="209"/>
        <v>194214003.62962961</v>
      </c>
      <c r="F6701" s="71">
        <f t="shared" si="208"/>
        <v>126.30983586734496</v>
      </c>
    </row>
    <row r="6702" spans="2:6">
      <c r="B6702">
        <v>1537600</v>
      </c>
      <c r="D6702">
        <v>6700</v>
      </c>
      <c r="E6702" s="72">
        <f t="shared" si="209"/>
        <v>194272028.4074074</v>
      </c>
      <c r="F6702" s="71">
        <f t="shared" si="208"/>
        <v>126.34757310575404</v>
      </c>
    </row>
    <row r="6703" spans="2:6">
      <c r="B6703">
        <v>1537600</v>
      </c>
      <c r="D6703">
        <v>6701</v>
      </c>
      <c r="E6703" s="72">
        <f t="shared" si="209"/>
        <v>194330061.85185185</v>
      </c>
      <c r="F6703" s="71">
        <f t="shared" si="208"/>
        <v>126.38531598065286</v>
      </c>
    </row>
    <row r="6704" spans="2:6">
      <c r="B6704">
        <v>1537600</v>
      </c>
      <c r="D6704">
        <v>6702</v>
      </c>
      <c r="E6704" s="72">
        <f t="shared" si="209"/>
        <v>194388103.96296296</v>
      </c>
      <c r="F6704" s="71">
        <f t="shared" si="208"/>
        <v>126.42306449204146</v>
      </c>
    </row>
    <row r="6705" spans="2:6">
      <c r="B6705">
        <v>1537600</v>
      </c>
      <c r="D6705">
        <v>6703</v>
      </c>
      <c r="E6705" s="72">
        <f t="shared" si="209"/>
        <v>194446154.74074072</v>
      </c>
      <c r="F6705" s="71">
        <f t="shared" si="208"/>
        <v>126.46081863991982</v>
      </c>
    </row>
    <row r="6706" spans="2:6">
      <c r="B6706">
        <v>1537600</v>
      </c>
      <c r="D6706">
        <v>6704</v>
      </c>
      <c r="E6706" s="72">
        <f t="shared" si="209"/>
        <v>194504214.18518516</v>
      </c>
      <c r="F6706" s="71">
        <f t="shared" si="208"/>
        <v>126.49857842428796</v>
      </c>
    </row>
    <row r="6707" spans="2:6">
      <c r="B6707">
        <v>1537600</v>
      </c>
      <c r="D6707">
        <v>6705</v>
      </c>
      <c r="E6707" s="72">
        <f t="shared" si="209"/>
        <v>194562282.29629627</v>
      </c>
      <c r="F6707" s="71">
        <f t="shared" si="208"/>
        <v>126.53634384514585</v>
      </c>
    </row>
    <row r="6708" spans="2:6">
      <c r="B6708">
        <v>1537600</v>
      </c>
      <c r="D6708">
        <v>6706</v>
      </c>
      <c r="E6708" s="72">
        <f t="shared" si="209"/>
        <v>194620359.07407406</v>
      </c>
      <c r="F6708" s="71">
        <f t="shared" si="208"/>
        <v>126.57411490249353</v>
      </c>
    </row>
    <row r="6709" spans="2:6">
      <c r="B6709">
        <v>1537600</v>
      </c>
      <c r="D6709">
        <v>6707</v>
      </c>
      <c r="E6709" s="72">
        <f t="shared" si="209"/>
        <v>194678444.51851851</v>
      </c>
      <c r="F6709" s="71">
        <f t="shared" si="208"/>
        <v>126.61189159633098</v>
      </c>
    </row>
    <row r="6710" spans="2:6">
      <c r="B6710">
        <v>1537600</v>
      </c>
      <c r="D6710">
        <v>6708</v>
      </c>
      <c r="E6710" s="72">
        <f t="shared" si="209"/>
        <v>194736538.62962961</v>
      </c>
      <c r="F6710" s="71">
        <f t="shared" si="208"/>
        <v>126.64967392665818</v>
      </c>
    </row>
    <row r="6711" spans="2:6">
      <c r="B6711">
        <v>1537600</v>
      </c>
      <c r="D6711">
        <v>6709</v>
      </c>
      <c r="E6711" s="72">
        <f t="shared" si="209"/>
        <v>194794641.4074074</v>
      </c>
      <c r="F6711" s="71">
        <f t="shared" si="208"/>
        <v>126.68746189347516</v>
      </c>
    </row>
    <row r="6712" spans="2:6">
      <c r="B6712">
        <v>1537600</v>
      </c>
      <c r="D6712">
        <v>6710</v>
      </c>
      <c r="E6712" s="72">
        <f t="shared" si="209"/>
        <v>194852752.85185185</v>
      </c>
      <c r="F6712" s="71">
        <f t="shared" si="208"/>
        <v>126.7252554967819</v>
      </c>
    </row>
    <row r="6713" spans="2:6">
      <c r="B6713">
        <v>1537600</v>
      </c>
      <c r="D6713">
        <v>6711</v>
      </c>
      <c r="E6713" s="72">
        <f t="shared" si="209"/>
        <v>194910872.96296296</v>
      </c>
      <c r="F6713" s="71">
        <f t="shared" si="208"/>
        <v>126.76305473657841</v>
      </c>
    </row>
    <row r="6714" spans="2:6">
      <c r="B6714">
        <v>1537600</v>
      </c>
      <c r="D6714">
        <v>6712</v>
      </c>
      <c r="E6714" s="72">
        <f t="shared" si="209"/>
        <v>194969001.74074072</v>
      </c>
      <c r="F6714" s="71">
        <f t="shared" si="208"/>
        <v>126.80085961286467</v>
      </c>
    </row>
    <row r="6715" spans="2:6">
      <c r="B6715">
        <v>1537600</v>
      </c>
      <c r="D6715">
        <v>6713</v>
      </c>
      <c r="E6715" s="72">
        <f t="shared" si="209"/>
        <v>195027139.18518516</v>
      </c>
      <c r="F6715" s="71">
        <f t="shared" si="208"/>
        <v>126.83867012564072</v>
      </c>
    </row>
    <row r="6716" spans="2:6">
      <c r="B6716">
        <v>1537600</v>
      </c>
      <c r="D6716">
        <v>6714</v>
      </c>
      <c r="E6716" s="72">
        <f t="shared" si="209"/>
        <v>195085285.29629627</v>
      </c>
      <c r="F6716" s="71">
        <f t="shared" si="208"/>
        <v>126.87648627490653</v>
      </c>
    </row>
    <row r="6717" spans="2:6">
      <c r="B6717">
        <v>1537600</v>
      </c>
      <c r="D6717">
        <v>6715</v>
      </c>
      <c r="E6717" s="72">
        <f t="shared" si="209"/>
        <v>195143440.07407406</v>
      </c>
      <c r="F6717" s="71">
        <f t="shared" si="208"/>
        <v>126.91430806066211</v>
      </c>
    </row>
    <row r="6718" spans="2:6">
      <c r="B6718">
        <v>1537600</v>
      </c>
      <c r="D6718">
        <v>6716</v>
      </c>
      <c r="E6718" s="72">
        <f t="shared" si="209"/>
        <v>195201603.51851851</v>
      </c>
      <c r="F6718" s="71">
        <f t="shared" si="208"/>
        <v>126.95213548290745</v>
      </c>
    </row>
    <row r="6719" spans="2:6">
      <c r="B6719">
        <v>1537600</v>
      </c>
      <c r="D6719">
        <v>6717</v>
      </c>
      <c r="E6719" s="72">
        <f t="shared" si="209"/>
        <v>195259775.62962961</v>
      </c>
      <c r="F6719" s="71">
        <f t="shared" si="208"/>
        <v>126.98996854164257</v>
      </c>
    </row>
    <row r="6720" spans="2:6">
      <c r="B6720">
        <v>1537600</v>
      </c>
      <c r="D6720">
        <v>6718</v>
      </c>
      <c r="E6720" s="72">
        <f t="shared" si="209"/>
        <v>195317956.4074074</v>
      </c>
      <c r="F6720" s="71">
        <f t="shared" si="208"/>
        <v>127.02780723686746</v>
      </c>
    </row>
    <row r="6721" spans="2:6">
      <c r="B6721">
        <v>1537600</v>
      </c>
      <c r="D6721">
        <v>6719</v>
      </c>
      <c r="E6721" s="72">
        <f t="shared" si="209"/>
        <v>195376145.85185185</v>
      </c>
      <c r="F6721" s="71">
        <f t="shared" si="208"/>
        <v>127.06565156858211</v>
      </c>
    </row>
    <row r="6722" spans="2:6">
      <c r="B6722">
        <v>1537600</v>
      </c>
      <c r="D6722">
        <v>6720</v>
      </c>
      <c r="E6722" s="72">
        <f t="shared" si="209"/>
        <v>195434343.96296296</v>
      </c>
      <c r="F6722" s="71">
        <f t="shared" si="208"/>
        <v>127.10350153678652</v>
      </c>
    </row>
    <row r="6723" spans="2:6">
      <c r="B6723">
        <v>1537600</v>
      </c>
      <c r="D6723">
        <v>6721</v>
      </c>
      <c r="E6723" s="72">
        <f t="shared" si="209"/>
        <v>195492550.74074072</v>
      </c>
      <c r="F6723" s="71">
        <f t="shared" ref="F6723:F6786" si="210">E6723/B6722</f>
        <v>127.1413571414807</v>
      </c>
    </row>
    <row r="6724" spans="2:6">
      <c r="B6724">
        <v>1537600</v>
      </c>
      <c r="D6724">
        <v>6722</v>
      </c>
      <c r="E6724" s="72">
        <f t="shared" ref="E6724:E6787" si="211">40+(D6723*D6723)+(E6723/1.3)</f>
        <v>195550766.18518516</v>
      </c>
      <c r="F6724" s="71">
        <f t="shared" si="210"/>
        <v>127.17921838266464</v>
      </c>
    </row>
    <row r="6725" spans="2:6">
      <c r="B6725">
        <v>1537600</v>
      </c>
      <c r="D6725">
        <v>6723</v>
      </c>
      <c r="E6725" s="72">
        <f t="shared" si="211"/>
        <v>195608990.29629627</v>
      </c>
      <c r="F6725" s="71">
        <f t="shared" si="210"/>
        <v>127.21708526033837</v>
      </c>
    </row>
    <row r="6726" spans="2:6">
      <c r="B6726">
        <v>1537600</v>
      </c>
      <c r="D6726">
        <v>6724</v>
      </c>
      <c r="E6726" s="72">
        <f t="shared" si="211"/>
        <v>195667223.07407406</v>
      </c>
      <c r="F6726" s="71">
        <f t="shared" si="210"/>
        <v>127.25495777450186</v>
      </c>
    </row>
    <row r="6727" spans="2:6">
      <c r="B6727">
        <v>1537600</v>
      </c>
      <c r="D6727">
        <v>6725</v>
      </c>
      <c r="E6727" s="72">
        <f t="shared" si="211"/>
        <v>195725464.51851851</v>
      </c>
      <c r="F6727" s="71">
        <f t="shared" si="210"/>
        <v>127.29283592515512</v>
      </c>
    </row>
    <row r="6728" spans="2:6">
      <c r="B6728">
        <v>1537600</v>
      </c>
      <c r="D6728">
        <v>6726</v>
      </c>
      <c r="E6728" s="72">
        <f t="shared" si="211"/>
        <v>195783714.62962961</v>
      </c>
      <c r="F6728" s="71">
        <f t="shared" si="210"/>
        <v>127.33071971229813</v>
      </c>
    </row>
    <row r="6729" spans="2:6">
      <c r="B6729">
        <v>1537600</v>
      </c>
      <c r="D6729">
        <v>6727</v>
      </c>
      <c r="E6729" s="72">
        <f t="shared" si="211"/>
        <v>195841973.4074074</v>
      </c>
      <c r="F6729" s="71">
        <f t="shared" si="210"/>
        <v>127.36860913593094</v>
      </c>
    </row>
    <row r="6730" spans="2:6">
      <c r="B6730">
        <v>1537600</v>
      </c>
      <c r="D6730">
        <v>6728</v>
      </c>
      <c r="E6730" s="72">
        <f t="shared" si="211"/>
        <v>195900240.85185185</v>
      </c>
      <c r="F6730" s="71">
        <f t="shared" si="210"/>
        <v>127.40650419605349</v>
      </c>
    </row>
    <row r="6731" spans="2:6">
      <c r="B6731">
        <v>1537600</v>
      </c>
      <c r="D6731">
        <v>6729</v>
      </c>
      <c r="E6731" s="72">
        <f t="shared" si="211"/>
        <v>195958516.96296296</v>
      </c>
      <c r="F6731" s="71">
        <f t="shared" si="210"/>
        <v>127.44440489266582</v>
      </c>
    </row>
    <row r="6732" spans="2:6">
      <c r="B6732">
        <v>1537600</v>
      </c>
      <c r="D6732">
        <v>6730</v>
      </c>
      <c r="E6732" s="72">
        <f t="shared" si="211"/>
        <v>196016801.74074072</v>
      </c>
      <c r="F6732" s="71">
        <f t="shared" si="210"/>
        <v>127.4823112257679</v>
      </c>
    </row>
    <row r="6733" spans="2:6">
      <c r="B6733">
        <v>1537600</v>
      </c>
      <c r="D6733">
        <v>6731</v>
      </c>
      <c r="E6733" s="72">
        <f t="shared" si="211"/>
        <v>196075095.18518516</v>
      </c>
      <c r="F6733" s="71">
        <f t="shared" si="210"/>
        <v>127.52022319535976</v>
      </c>
    </row>
    <row r="6734" spans="2:6">
      <c r="B6734">
        <v>1537600</v>
      </c>
      <c r="D6734">
        <v>6732</v>
      </c>
      <c r="E6734" s="72">
        <f t="shared" si="211"/>
        <v>196133397.29629627</v>
      </c>
      <c r="F6734" s="71">
        <f t="shared" si="210"/>
        <v>127.55814080144138</v>
      </c>
    </row>
    <row r="6735" spans="2:6">
      <c r="B6735">
        <v>1537600</v>
      </c>
      <c r="D6735">
        <v>6733</v>
      </c>
      <c r="E6735" s="72">
        <f t="shared" si="211"/>
        <v>196191708.07407406</v>
      </c>
      <c r="F6735" s="71">
        <f t="shared" si="210"/>
        <v>127.59606404401279</v>
      </c>
    </row>
    <row r="6736" spans="2:6">
      <c r="B6736">
        <v>1537600</v>
      </c>
      <c r="D6736">
        <v>6734</v>
      </c>
      <c r="E6736" s="72">
        <f t="shared" si="211"/>
        <v>196250027.51851851</v>
      </c>
      <c r="F6736" s="71">
        <f t="shared" si="210"/>
        <v>127.63399292307395</v>
      </c>
    </row>
    <row r="6737" spans="2:6">
      <c r="B6737">
        <v>1537600</v>
      </c>
      <c r="D6737">
        <v>6735</v>
      </c>
      <c r="E6737" s="72">
        <f t="shared" si="211"/>
        <v>196308355.62962961</v>
      </c>
      <c r="F6737" s="71">
        <f t="shared" si="210"/>
        <v>127.67192743862488</v>
      </c>
    </row>
    <row r="6738" spans="2:6">
      <c r="B6738">
        <v>1537600</v>
      </c>
      <c r="D6738">
        <v>6736</v>
      </c>
      <c r="E6738" s="72">
        <f t="shared" si="211"/>
        <v>196366692.4074074</v>
      </c>
      <c r="F6738" s="71">
        <f t="shared" si="210"/>
        <v>127.70986759066558</v>
      </c>
    </row>
    <row r="6739" spans="2:6">
      <c r="B6739">
        <v>1537600</v>
      </c>
      <c r="D6739">
        <v>6737</v>
      </c>
      <c r="E6739" s="72">
        <f t="shared" si="211"/>
        <v>196425037.85185185</v>
      </c>
      <c r="F6739" s="71">
        <f t="shared" si="210"/>
        <v>127.74781337919605</v>
      </c>
    </row>
    <row r="6740" spans="2:6">
      <c r="B6740">
        <v>1537600</v>
      </c>
      <c r="D6740">
        <v>6738</v>
      </c>
      <c r="E6740" s="72">
        <f t="shared" si="211"/>
        <v>196483391.96296296</v>
      </c>
      <c r="F6740" s="71">
        <f t="shared" si="210"/>
        <v>127.78576480421629</v>
      </c>
    </row>
    <row r="6741" spans="2:6">
      <c r="B6741">
        <v>1537600</v>
      </c>
      <c r="D6741">
        <v>6739</v>
      </c>
      <c r="E6741" s="72">
        <f t="shared" si="211"/>
        <v>196541754.74074072</v>
      </c>
      <c r="F6741" s="71">
        <f t="shared" si="210"/>
        <v>127.82372186572627</v>
      </c>
    </row>
    <row r="6742" spans="2:6">
      <c r="B6742">
        <v>1537600</v>
      </c>
      <c r="D6742">
        <v>6740</v>
      </c>
      <c r="E6742" s="72">
        <f t="shared" si="211"/>
        <v>196600126.18518516</v>
      </c>
      <c r="F6742" s="71">
        <f t="shared" si="210"/>
        <v>127.86168456372604</v>
      </c>
    </row>
    <row r="6743" spans="2:6">
      <c r="B6743">
        <v>1537600</v>
      </c>
      <c r="D6743">
        <v>6741</v>
      </c>
      <c r="E6743" s="72">
        <f t="shared" si="211"/>
        <v>196658506.29629627</v>
      </c>
      <c r="F6743" s="71">
        <f t="shared" si="210"/>
        <v>127.89965289821558</v>
      </c>
    </row>
    <row r="6744" spans="2:6">
      <c r="B6744">
        <v>1537600</v>
      </c>
      <c r="D6744">
        <v>6742</v>
      </c>
      <c r="E6744" s="72">
        <f t="shared" si="211"/>
        <v>196716895.07407406</v>
      </c>
      <c r="F6744" s="71">
        <f t="shared" si="210"/>
        <v>127.93762686919489</v>
      </c>
    </row>
    <row r="6745" spans="2:6">
      <c r="B6745">
        <v>1537600</v>
      </c>
      <c r="D6745">
        <v>6743</v>
      </c>
      <c r="E6745" s="72">
        <f t="shared" si="211"/>
        <v>196775292.51851851</v>
      </c>
      <c r="F6745" s="71">
        <f t="shared" si="210"/>
        <v>127.97560647666396</v>
      </c>
    </row>
    <row r="6746" spans="2:6">
      <c r="B6746">
        <v>1537600</v>
      </c>
      <c r="D6746">
        <v>6744</v>
      </c>
      <c r="E6746" s="72">
        <f t="shared" si="211"/>
        <v>196833698.62962961</v>
      </c>
      <c r="F6746" s="71">
        <f t="shared" si="210"/>
        <v>128.0135917206228</v>
      </c>
    </row>
    <row r="6747" spans="2:6">
      <c r="B6747">
        <v>1537600</v>
      </c>
      <c r="D6747">
        <v>6745</v>
      </c>
      <c r="E6747" s="72">
        <f t="shared" si="211"/>
        <v>196892113.4074074</v>
      </c>
      <c r="F6747" s="71">
        <f t="shared" si="210"/>
        <v>128.0515826010714</v>
      </c>
    </row>
    <row r="6748" spans="2:6">
      <c r="B6748">
        <v>1537600</v>
      </c>
      <c r="D6748">
        <v>6746</v>
      </c>
      <c r="E6748" s="72">
        <f t="shared" si="211"/>
        <v>196950536.85185185</v>
      </c>
      <c r="F6748" s="71">
        <f t="shared" si="210"/>
        <v>128.08957911800979</v>
      </c>
    </row>
    <row r="6749" spans="2:6">
      <c r="B6749">
        <v>1537600</v>
      </c>
      <c r="D6749">
        <v>6747</v>
      </c>
      <c r="E6749" s="72">
        <f t="shared" si="211"/>
        <v>197008968.96296296</v>
      </c>
      <c r="F6749" s="71">
        <f t="shared" si="210"/>
        <v>128.12758127143792</v>
      </c>
    </row>
    <row r="6750" spans="2:6">
      <c r="B6750">
        <v>1537600</v>
      </c>
      <c r="D6750">
        <v>6748</v>
      </c>
      <c r="E6750" s="72">
        <f t="shared" si="211"/>
        <v>197067409.74074072</v>
      </c>
      <c r="F6750" s="71">
        <f t="shared" si="210"/>
        <v>128.16558906135583</v>
      </c>
    </row>
    <row r="6751" spans="2:6">
      <c r="B6751">
        <v>1537600</v>
      </c>
      <c r="D6751">
        <v>6749</v>
      </c>
      <c r="E6751" s="72">
        <f t="shared" si="211"/>
        <v>197125859.18518516</v>
      </c>
      <c r="F6751" s="71">
        <f t="shared" si="210"/>
        <v>128.2036024877635</v>
      </c>
    </row>
    <row r="6752" spans="2:6">
      <c r="B6752">
        <v>1537600</v>
      </c>
      <c r="D6752">
        <v>6750</v>
      </c>
      <c r="E6752" s="72">
        <f t="shared" si="211"/>
        <v>197184317.29629627</v>
      </c>
      <c r="F6752" s="71">
        <f t="shared" si="210"/>
        <v>128.24162155066094</v>
      </c>
    </row>
    <row r="6753" spans="2:6">
      <c r="B6753">
        <v>1537600</v>
      </c>
      <c r="D6753">
        <v>6751</v>
      </c>
      <c r="E6753" s="72">
        <f t="shared" si="211"/>
        <v>197242784.07407406</v>
      </c>
      <c r="F6753" s="71">
        <f t="shared" si="210"/>
        <v>128.27964625004816</v>
      </c>
    </row>
    <row r="6754" spans="2:6">
      <c r="B6754">
        <v>1537600</v>
      </c>
      <c r="D6754">
        <v>6752</v>
      </c>
      <c r="E6754" s="72">
        <f t="shared" si="211"/>
        <v>197301259.51851851</v>
      </c>
      <c r="F6754" s="71">
        <f t="shared" si="210"/>
        <v>128.31767658592514</v>
      </c>
    </row>
    <row r="6755" spans="2:6">
      <c r="B6755">
        <v>1537600</v>
      </c>
      <c r="D6755">
        <v>6753</v>
      </c>
      <c r="E6755" s="72">
        <f t="shared" si="211"/>
        <v>197359743.62962961</v>
      </c>
      <c r="F6755" s="71">
        <f t="shared" si="210"/>
        <v>128.35571255829188</v>
      </c>
    </row>
    <row r="6756" spans="2:6">
      <c r="B6756">
        <v>1537600</v>
      </c>
      <c r="D6756">
        <v>6754</v>
      </c>
      <c r="E6756" s="72">
        <f t="shared" si="211"/>
        <v>197418236.4074074</v>
      </c>
      <c r="F6756" s="71">
        <f t="shared" si="210"/>
        <v>128.39375416714842</v>
      </c>
    </row>
    <row r="6757" spans="2:6">
      <c r="B6757">
        <v>1537600</v>
      </c>
      <c r="D6757">
        <v>6755</v>
      </c>
      <c r="E6757" s="72">
        <f t="shared" si="211"/>
        <v>197476737.85185185</v>
      </c>
      <c r="F6757" s="71">
        <f t="shared" si="210"/>
        <v>128.43180141249471</v>
      </c>
    </row>
    <row r="6758" spans="2:6">
      <c r="B6758">
        <v>1537600</v>
      </c>
      <c r="D6758">
        <v>6756</v>
      </c>
      <c r="E6758" s="72">
        <f t="shared" si="211"/>
        <v>197535247.96296296</v>
      </c>
      <c r="F6758" s="71">
        <f t="shared" si="210"/>
        <v>128.46985429433076</v>
      </c>
    </row>
    <row r="6759" spans="2:6">
      <c r="B6759">
        <v>1537600</v>
      </c>
      <c r="D6759">
        <v>6757</v>
      </c>
      <c r="E6759" s="72">
        <f t="shared" si="211"/>
        <v>197593766.74074072</v>
      </c>
      <c r="F6759" s="71">
        <f t="shared" si="210"/>
        <v>128.50791281265654</v>
      </c>
    </row>
    <row r="6760" spans="2:6">
      <c r="B6760">
        <v>1537600</v>
      </c>
      <c r="D6760">
        <v>6758</v>
      </c>
      <c r="E6760" s="72">
        <f t="shared" si="211"/>
        <v>197652294.18518516</v>
      </c>
      <c r="F6760" s="71">
        <f t="shared" si="210"/>
        <v>128.54597696747214</v>
      </c>
    </row>
    <row r="6761" spans="2:6">
      <c r="B6761">
        <v>1537600</v>
      </c>
      <c r="D6761">
        <v>6759</v>
      </c>
      <c r="E6761" s="72">
        <f t="shared" si="211"/>
        <v>197710830.29629627</v>
      </c>
      <c r="F6761" s="71">
        <f t="shared" si="210"/>
        <v>128.5840467587775</v>
      </c>
    </row>
    <row r="6762" spans="2:6">
      <c r="B6762">
        <v>1537600</v>
      </c>
      <c r="D6762">
        <v>6760</v>
      </c>
      <c r="E6762" s="72">
        <f t="shared" si="211"/>
        <v>197769375.07407406</v>
      </c>
      <c r="F6762" s="71">
        <f t="shared" si="210"/>
        <v>128.62212218657262</v>
      </c>
    </row>
    <row r="6763" spans="2:6">
      <c r="B6763">
        <v>1537600</v>
      </c>
      <c r="D6763">
        <v>6761</v>
      </c>
      <c r="E6763" s="72">
        <f t="shared" si="211"/>
        <v>197827928.51851851</v>
      </c>
      <c r="F6763" s="71">
        <f t="shared" si="210"/>
        <v>128.66020325085751</v>
      </c>
    </row>
    <row r="6764" spans="2:6">
      <c r="B6764">
        <v>1537600</v>
      </c>
      <c r="D6764">
        <v>6762</v>
      </c>
      <c r="E6764" s="72">
        <f t="shared" si="211"/>
        <v>197886490.62962961</v>
      </c>
      <c r="F6764" s="71">
        <f t="shared" si="210"/>
        <v>128.69828995163215</v>
      </c>
    </row>
    <row r="6765" spans="2:6">
      <c r="B6765">
        <v>1537600</v>
      </c>
      <c r="D6765">
        <v>6763</v>
      </c>
      <c r="E6765" s="72">
        <f t="shared" si="211"/>
        <v>197945061.4074074</v>
      </c>
      <c r="F6765" s="71">
        <f t="shared" si="210"/>
        <v>128.73638228889661</v>
      </c>
    </row>
    <row r="6766" spans="2:6">
      <c r="B6766">
        <v>1537600</v>
      </c>
      <c r="D6766">
        <v>6764</v>
      </c>
      <c r="E6766" s="72">
        <f t="shared" si="211"/>
        <v>198003640.85185185</v>
      </c>
      <c r="F6766" s="71">
        <f t="shared" si="210"/>
        <v>128.7744802626508</v>
      </c>
    </row>
    <row r="6767" spans="2:6">
      <c r="B6767">
        <v>1537600</v>
      </c>
      <c r="D6767">
        <v>6765</v>
      </c>
      <c r="E6767" s="72">
        <f t="shared" si="211"/>
        <v>198062228.96296296</v>
      </c>
      <c r="F6767" s="71">
        <f t="shared" si="210"/>
        <v>128.81258387289475</v>
      </c>
    </row>
    <row r="6768" spans="2:6">
      <c r="B6768">
        <v>1537600</v>
      </c>
      <c r="D6768">
        <v>6766</v>
      </c>
      <c r="E6768" s="72">
        <f t="shared" si="211"/>
        <v>198120825.74074072</v>
      </c>
      <c r="F6768" s="71">
        <f t="shared" si="210"/>
        <v>128.85069311962846</v>
      </c>
    </row>
    <row r="6769" spans="2:6">
      <c r="B6769">
        <v>1537600</v>
      </c>
      <c r="D6769">
        <v>6767</v>
      </c>
      <c r="E6769" s="72">
        <f t="shared" si="211"/>
        <v>198179431.18518516</v>
      </c>
      <c r="F6769" s="71">
        <f t="shared" si="210"/>
        <v>128.88880800285196</v>
      </c>
    </row>
    <row r="6770" spans="2:6">
      <c r="B6770">
        <v>1537600</v>
      </c>
      <c r="D6770">
        <v>6768</v>
      </c>
      <c r="E6770" s="72">
        <f t="shared" si="211"/>
        <v>198238045.29629627</v>
      </c>
      <c r="F6770" s="71">
        <f t="shared" si="210"/>
        <v>128.92692852256522</v>
      </c>
    </row>
    <row r="6771" spans="2:6">
      <c r="B6771">
        <v>1537600</v>
      </c>
      <c r="D6771">
        <v>6769</v>
      </c>
      <c r="E6771" s="72">
        <f t="shared" si="211"/>
        <v>198296668.07407406</v>
      </c>
      <c r="F6771" s="71">
        <f t="shared" si="210"/>
        <v>128.96505467876824</v>
      </c>
    </row>
    <row r="6772" spans="2:6">
      <c r="B6772">
        <v>1537600</v>
      </c>
      <c r="D6772">
        <v>6770</v>
      </c>
      <c r="E6772" s="72">
        <f t="shared" si="211"/>
        <v>198355299.51851851</v>
      </c>
      <c r="F6772" s="71">
        <f t="shared" si="210"/>
        <v>129.00318647146105</v>
      </c>
    </row>
    <row r="6773" spans="2:6">
      <c r="B6773">
        <v>1537600</v>
      </c>
      <c r="D6773">
        <v>6771</v>
      </c>
      <c r="E6773" s="72">
        <f t="shared" si="211"/>
        <v>198413939.62962961</v>
      </c>
      <c r="F6773" s="71">
        <f t="shared" si="210"/>
        <v>129.04132390064362</v>
      </c>
    </row>
    <row r="6774" spans="2:6">
      <c r="B6774">
        <v>1537600</v>
      </c>
      <c r="D6774">
        <v>6772</v>
      </c>
      <c r="E6774" s="72">
        <f t="shared" si="211"/>
        <v>198472588.4074074</v>
      </c>
      <c r="F6774" s="71">
        <f t="shared" si="210"/>
        <v>129.07946696631595</v>
      </c>
    </row>
    <row r="6775" spans="2:6">
      <c r="B6775">
        <v>1537600</v>
      </c>
      <c r="D6775">
        <v>6773</v>
      </c>
      <c r="E6775" s="72">
        <f t="shared" si="211"/>
        <v>198531245.85185185</v>
      </c>
      <c r="F6775" s="71">
        <f t="shared" si="210"/>
        <v>129.11761566847804</v>
      </c>
    </row>
    <row r="6776" spans="2:6">
      <c r="B6776">
        <v>1537600</v>
      </c>
      <c r="D6776">
        <v>6774</v>
      </c>
      <c r="E6776" s="72">
        <f t="shared" si="211"/>
        <v>198589911.96296296</v>
      </c>
      <c r="F6776" s="71">
        <f t="shared" si="210"/>
        <v>129.15577000712992</v>
      </c>
    </row>
    <row r="6777" spans="2:6">
      <c r="B6777">
        <v>1537600</v>
      </c>
      <c r="D6777">
        <v>6775</v>
      </c>
      <c r="E6777" s="72">
        <f t="shared" si="211"/>
        <v>198648586.74074072</v>
      </c>
      <c r="F6777" s="71">
        <f t="shared" si="210"/>
        <v>129.19392998227153</v>
      </c>
    </row>
    <row r="6778" spans="2:6">
      <c r="B6778">
        <v>1537600</v>
      </c>
      <c r="D6778">
        <v>6776</v>
      </c>
      <c r="E6778" s="72">
        <f t="shared" si="211"/>
        <v>198707270.18518516</v>
      </c>
      <c r="F6778" s="71">
        <f t="shared" si="210"/>
        <v>129.23209559390295</v>
      </c>
    </row>
    <row r="6779" spans="2:6">
      <c r="B6779">
        <v>1537600</v>
      </c>
      <c r="D6779">
        <v>6777</v>
      </c>
      <c r="E6779" s="72">
        <f t="shared" si="211"/>
        <v>198765962.29629627</v>
      </c>
      <c r="F6779" s="71">
        <f t="shared" si="210"/>
        <v>129.27026684202411</v>
      </c>
    </row>
    <row r="6780" spans="2:6">
      <c r="B6780">
        <v>1537600</v>
      </c>
      <c r="D6780">
        <v>6778</v>
      </c>
      <c r="E6780" s="72">
        <f t="shared" si="211"/>
        <v>198824663.07407406</v>
      </c>
      <c r="F6780" s="71">
        <f t="shared" si="210"/>
        <v>129.30844372663506</v>
      </c>
    </row>
    <row r="6781" spans="2:6">
      <c r="B6781">
        <v>1537600</v>
      </c>
      <c r="D6781">
        <v>6779</v>
      </c>
      <c r="E6781" s="72">
        <f t="shared" si="211"/>
        <v>198883372.51851851</v>
      </c>
      <c r="F6781" s="71">
        <f t="shared" si="210"/>
        <v>129.34662624773577</v>
      </c>
    </row>
    <row r="6782" spans="2:6">
      <c r="B6782">
        <v>1537600</v>
      </c>
      <c r="D6782">
        <v>6780</v>
      </c>
      <c r="E6782" s="72">
        <f t="shared" si="211"/>
        <v>198942090.62962961</v>
      </c>
      <c r="F6782" s="71">
        <f t="shared" si="210"/>
        <v>129.38481440532624</v>
      </c>
    </row>
    <row r="6783" spans="2:6">
      <c r="B6783">
        <v>1537600</v>
      </c>
      <c r="D6783">
        <v>6781</v>
      </c>
      <c r="E6783" s="72">
        <f t="shared" si="211"/>
        <v>199000817.4074074</v>
      </c>
      <c r="F6783" s="71">
        <f t="shared" si="210"/>
        <v>129.42300819940647</v>
      </c>
    </row>
    <row r="6784" spans="2:6">
      <c r="B6784">
        <v>1537600</v>
      </c>
      <c r="D6784">
        <v>6782</v>
      </c>
      <c r="E6784" s="72">
        <f t="shared" si="211"/>
        <v>199059552.85185185</v>
      </c>
      <c r="F6784" s="71">
        <f t="shared" si="210"/>
        <v>129.46120762997649</v>
      </c>
    </row>
    <row r="6785" spans="2:6">
      <c r="B6785">
        <v>1537600</v>
      </c>
      <c r="D6785">
        <v>6783</v>
      </c>
      <c r="E6785" s="72">
        <f t="shared" si="211"/>
        <v>199118296.96296296</v>
      </c>
      <c r="F6785" s="71">
        <f t="shared" si="210"/>
        <v>129.49941269703626</v>
      </c>
    </row>
    <row r="6786" spans="2:6">
      <c r="B6786">
        <v>1537600</v>
      </c>
      <c r="D6786">
        <v>6784</v>
      </c>
      <c r="E6786" s="72">
        <f t="shared" si="211"/>
        <v>199177049.74074072</v>
      </c>
      <c r="F6786" s="71">
        <f t="shared" si="210"/>
        <v>129.5376234005858</v>
      </c>
    </row>
    <row r="6787" spans="2:6">
      <c r="B6787">
        <v>1537600</v>
      </c>
      <c r="D6787">
        <v>6785</v>
      </c>
      <c r="E6787" s="72">
        <f t="shared" si="211"/>
        <v>199235811.18518516</v>
      </c>
      <c r="F6787" s="71">
        <f t="shared" ref="F6787:F6850" si="212">E6787/B6786</f>
        <v>129.5758397406251</v>
      </c>
    </row>
    <row r="6788" spans="2:6">
      <c r="B6788">
        <v>1537600</v>
      </c>
      <c r="D6788">
        <v>6786</v>
      </c>
      <c r="E6788" s="72">
        <f t="shared" ref="E6788:E6851" si="213">40+(D6787*D6787)+(E6787/1.3)</f>
        <v>199294581.29629627</v>
      </c>
      <c r="F6788" s="71">
        <f t="shared" si="212"/>
        <v>129.61406171715419</v>
      </c>
    </row>
    <row r="6789" spans="2:6">
      <c r="B6789">
        <v>1537600</v>
      </c>
      <c r="D6789">
        <v>6787</v>
      </c>
      <c r="E6789" s="72">
        <f t="shared" si="213"/>
        <v>199353360.07407406</v>
      </c>
      <c r="F6789" s="71">
        <f t="shared" si="212"/>
        <v>129.65228933017303</v>
      </c>
    </row>
    <row r="6790" spans="2:6">
      <c r="B6790">
        <v>1537600</v>
      </c>
      <c r="D6790">
        <v>6788</v>
      </c>
      <c r="E6790" s="72">
        <f t="shared" si="213"/>
        <v>199412147.51851851</v>
      </c>
      <c r="F6790" s="71">
        <f t="shared" si="212"/>
        <v>129.69052257968164</v>
      </c>
    </row>
    <row r="6791" spans="2:6">
      <c r="B6791">
        <v>1537600</v>
      </c>
      <c r="D6791">
        <v>6789</v>
      </c>
      <c r="E6791" s="72">
        <f t="shared" si="213"/>
        <v>199470943.62962961</v>
      </c>
      <c r="F6791" s="71">
        <f t="shared" si="212"/>
        <v>129.72876146568004</v>
      </c>
    </row>
    <row r="6792" spans="2:6">
      <c r="B6792">
        <v>1537600</v>
      </c>
      <c r="D6792">
        <v>6790</v>
      </c>
      <c r="E6792" s="72">
        <f t="shared" si="213"/>
        <v>199529748.4074074</v>
      </c>
      <c r="F6792" s="71">
        <f t="shared" si="212"/>
        <v>129.76700598816819</v>
      </c>
    </row>
    <row r="6793" spans="2:6">
      <c r="B6793">
        <v>1537600</v>
      </c>
      <c r="D6793">
        <v>6791</v>
      </c>
      <c r="E6793" s="72">
        <f t="shared" si="213"/>
        <v>199588561.85185185</v>
      </c>
      <c r="F6793" s="71">
        <f t="shared" si="212"/>
        <v>129.80525614714611</v>
      </c>
    </row>
    <row r="6794" spans="2:6">
      <c r="B6794">
        <v>1537600</v>
      </c>
      <c r="D6794">
        <v>6792</v>
      </c>
      <c r="E6794" s="72">
        <f t="shared" si="213"/>
        <v>199647383.96296296</v>
      </c>
      <c r="F6794" s="71">
        <f t="shared" si="212"/>
        <v>129.84351194261379</v>
      </c>
    </row>
    <row r="6795" spans="2:6">
      <c r="B6795">
        <v>1537600</v>
      </c>
      <c r="D6795">
        <v>6793</v>
      </c>
      <c r="E6795" s="72">
        <f t="shared" si="213"/>
        <v>199706214.74074072</v>
      </c>
      <c r="F6795" s="71">
        <f t="shared" si="212"/>
        <v>129.88177337457122</v>
      </c>
    </row>
    <row r="6796" spans="2:6">
      <c r="B6796">
        <v>1537600</v>
      </c>
      <c r="D6796">
        <v>6794</v>
      </c>
      <c r="E6796" s="72">
        <f t="shared" si="213"/>
        <v>199765054.18518516</v>
      </c>
      <c r="F6796" s="71">
        <f t="shared" si="212"/>
        <v>129.92004044301845</v>
      </c>
    </row>
    <row r="6797" spans="2:6">
      <c r="B6797">
        <v>1537600</v>
      </c>
      <c r="D6797">
        <v>6795</v>
      </c>
      <c r="E6797" s="72">
        <f t="shared" si="213"/>
        <v>199823902.29629627</v>
      </c>
      <c r="F6797" s="71">
        <f t="shared" si="212"/>
        <v>129.95831314795544</v>
      </c>
    </row>
    <row r="6798" spans="2:6">
      <c r="B6798">
        <v>1537600</v>
      </c>
      <c r="D6798">
        <v>6796</v>
      </c>
      <c r="E6798" s="72">
        <f t="shared" si="213"/>
        <v>199882759.07407406</v>
      </c>
      <c r="F6798" s="71">
        <f t="shared" si="212"/>
        <v>129.99659148938218</v>
      </c>
    </row>
    <row r="6799" spans="2:6">
      <c r="B6799">
        <v>1537600</v>
      </c>
      <c r="D6799">
        <v>6797</v>
      </c>
      <c r="E6799" s="72">
        <f t="shared" si="213"/>
        <v>199941624.51851851</v>
      </c>
      <c r="F6799" s="71">
        <f t="shared" si="212"/>
        <v>130.03487546729872</v>
      </c>
    </row>
    <row r="6800" spans="2:6">
      <c r="B6800">
        <v>1537600</v>
      </c>
      <c r="D6800">
        <v>6798</v>
      </c>
      <c r="E6800" s="72">
        <f t="shared" si="213"/>
        <v>200000498.62962961</v>
      </c>
      <c r="F6800" s="71">
        <f t="shared" si="212"/>
        <v>130.07316508170501</v>
      </c>
    </row>
    <row r="6801" spans="2:6">
      <c r="B6801">
        <v>1537600</v>
      </c>
      <c r="D6801">
        <v>6799</v>
      </c>
      <c r="E6801" s="72">
        <f t="shared" si="213"/>
        <v>200059381.4074074</v>
      </c>
      <c r="F6801" s="71">
        <f t="shared" si="212"/>
        <v>130.11146033260107</v>
      </c>
    </row>
    <row r="6802" spans="2:6">
      <c r="B6802">
        <v>1537600</v>
      </c>
      <c r="D6802">
        <v>6800</v>
      </c>
      <c r="E6802" s="72">
        <f t="shared" si="213"/>
        <v>200118272.85185185</v>
      </c>
      <c r="F6802" s="71">
        <f t="shared" si="212"/>
        <v>130.14976121998689</v>
      </c>
    </row>
    <row r="6803" spans="2:6">
      <c r="B6803">
        <v>1537600</v>
      </c>
      <c r="D6803">
        <v>6801</v>
      </c>
      <c r="E6803" s="72">
        <f t="shared" si="213"/>
        <v>200177172.96296296</v>
      </c>
      <c r="F6803" s="71">
        <f t="shared" si="212"/>
        <v>130.18806774386249</v>
      </c>
    </row>
    <row r="6804" spans="2:6">
      <c r="B6804">
        <v>1537600</v>
      </c>
      <c r="D6804">
        <v>6802</v>
      </c>
      <c r="E6804" s="72">
        <f t="shared" si="213"/>
        <v>200236081.74074072</v>
      </c>
      <c r="F6804" s="71">
        <f t="shared" si="212"/>
        <v>130.22637990422783</v>
      </c>
    </row>
    <row r="6805" spans="2:6">
      <c r="B6805">
        <v>1537600</v>
      </c>
      <c r="D6805">
        <v>6803</v>
      </c>
      <c r="E6805" s="72">
        <f t="shared" si="213"/>
        <v>200294999.18518516</v>
      </c>
      <c r="F6805" s="71">
        <f t="shared" si="212"/>
        <v>130.26469770108295</v>
      </c>
    </row>
    <row r="6806" spans="2:6">
      <c r="B6806">
        <v>1537600</v>
      </c>
      <c r="D6806">
        <v>6804</v>
      </c>
      <c r="E6806" s="72">
        <f t="shared" si="213"/>
        <v>200353925.29629627</v>
      </c>
      <c r="F6806" s="71">
        <f t="shared" si="212"/>
        <v>130.30302113442787</v>
      </c>
    </row>
    <row r="6807" spans="2:6">
      <c r="B6807">
        <v>1537600</v>
      </c>
      <c r="D6807">
        <v>6805</v>
      </c>
      <c r="E6807" s="72">
        <f t="shared" si="213"/>
        <v>200412860.07407406</v>
      </c>
      <c r="F6807" s="71">
        <f t="shared" si="212"/>
        <v>130.34135020426254</v>
      </c>
    </row>
    <row r="6808" spans="2:6">
      <c r="B6808">
        <v>1537600</v>
      </c>
      <c r="D6808">
        <v>6806</v>
      </c>
      <c r="E6808" s="72">
        <f t="shared" si="213"/>
        <v>200471803.51851851</v>
      </c>
      <c r="F6808" s="71">
        <f t="shared" si="212"/>
        <v>130.37968491058695</v>
      </c>
    </row>
    <row r="6809" spans="2:6">
      <c r="B6809">
        <v>1537600</v>
      </c>
      <c r="D6809">
        <v>6807</v>
      </c>
      <c r="E6809" s="72">
        <f t="shared" si="213"/>
        <v>200530755.62962961</v>
      </c>
      <c r="F6809" s="71">
        <f t="shared" si="212"/>
        <v>130.41802525340114</v>
      </c>
    </row>
    <row r="6810" spans="2:6">
      <c r="B6810">
        <v>1537600</v>
      </c>
      <c r="D6810">
        <v>6808</v>
      </c>
      <c r="E6810" s="72">
        <f t="shared" si="213"/>
        <v>200589716.4074074</v>
      </c>
      <c r="F6810" s="71">
        <f t="shared" si="212"/>
        <v>130.45637123270512</v>
      </c>
    </row>
    <row r="6811" spans="2:6">
      <c r="B6811">
        <v>1537600</v>
      </c>
      <c r="D6811">
        <v>6809</v>
      </c>
      <c r="E6811" s="72">
        <f t="shared" si="213"/>
        <v>200648685.85185185</v>
      </c>
      <c r="F6811" s="71">
        <f t="shared" si="212"/>
        <v>130.49472284849887</v>
      </c>
    </row>
    <row r="6812" spans="2:6">
      <c r="B6812">
        <v>1537600</v>
      </c>
      <c r="D6812">
        <v>6810</v>
      </c>
      <c r="E6812" s="72">
        <f t="shared" si="213"/>
        <v>200707663.96296296</v>
      </c>
      <c r="F6812" s="71">
        <f t="shared" si="212"/>
        <v>130.53308010078237</v>
      </c>
    </row>
    <row r="6813" spans="2:6">
      <c r="B6813">
        <v>1537600</v>
      </c>
      <c r="D6813">
        <v>6811</v>
      </c>
      <c r="E6813" s="72">
        <f t="shared" si="213"/>
        <v>200766650.74074072</v>
      </c>
      <c r="F6813" s="71">
        <f t="shared" si="212"/>
        <v>130.57144298955561</v>
      </c>
    </row>
    <row r="6814" spans="2:6">
      <c r="B6814">
        <v>1537600</v>
      </c>
      <c r="D6814">
        <v>6812</v>
      </c>
      <c r="E6814" s="72">
        <f t="shared" si="213"/>
        <v>200825646.18518516</v>
      </c>
      <c r="F6814" s="71">
        <f t="shared" si="212"/>
        <v>130.60981151481866</v>
      </c>
    </row>
    <row r="6815" spans="2:6">
      <c r="B6815">
        <v>1537600</v>
      </c>
      <c r="D6815">
        <v>6813</v>
      </c>
      <c r="E6815" s="72">
        <f t="shared" si="213"/>
        <v>200884650.29629627</v>
      </c>
      <c r="F6815" s="71">
        <f t="shared" si="212"/>
        <v>130.64818567657144</v>
      </c>
    </row>
    <row r="6816" spans="2:6">
      <c r="B6816">
        <v>1537600</v>
      </c>
      <c r="D6816">
        <v>6814</v>
      </c>
      <c r="E6816" s="72">
        <f t="shared" si="213"/>
        <v>200943663.07407406</v>
      </c>
      <c r="F6816" s="71">
        <f t="shared" si="212"/>
        <v>130.68656547481405</v>
      </c>
    </row>
    <row r="6817" spans="2:6">
      <c r="B6817">
        <v>1537600</v>
      </c>
      <c r="D6817">
        <v>6815</v>
      </c>
      <c r="E6817" s="72">
        <f t="shared" si="213"/>
        <v>201002684.51851851</v>
      </c>
      <c r="F6817" s="71">
        <f t="shared" si="212"/>
        <v>130.72495090954638</v>
      </c>
    </row>
    <row r="6818" spans="2:6">
      <c r="B6818">
        <v>1537600</v>
      </c>
      <c r="D6818">
        <v>6816</v>
      </c>
      <c r="E6818" s="72">
        <f t="shared" si="213"/>
        <v>201061714.62962961</v>
      </c>
      <c r="F6818" s="71">
        <f t="shared" si="212"/>
        <v>130.76334198076847</v>
      </c>
    </row>
    <row r="6819" spans="2:6">
      <c r="B6819">
        <v>1537600</v>
      </c>
      <c r="D6819">
        <v>6817</v>
      </c>
      <c r="E6819" s="72">
        <f t="shared" si="213"/>
        <v>201120753.4074074</v>
      </c>
      <c r="F6819" s="71">
        <f t="shared" si="212"/>
        <v>130.80173868848036</v>
      </c>
    </row>
    <row r="6820" spans="2:6">
      <c r="B6820">
        <v>1537600</v>
      </c>
      <c r="D6820">
        <v>6818</v>
      </c>
      <c r="E6820" s="72">
        <f t="shared" si="213"/>
        <v>201179800.85185185</v>
      </c>
      <c r="F6820" s="71">
        <f t="shared" si="212"/>
        <v>130.840141032682</v>
      </c>
    </row>
    <row r="6821" spans="2:6">
      <c r="B6821">
        <v>1537600</v>
      </c>
      <c r="D6821">
        <v>6819</v>
      </c>
      <c r="E6821" s="72">
        <f t="shared" si="213"/>
        <v>201238856.96296296</v>
      </c>
      <c r="F6821" s="71">
        <f t="shared" si="212"/>
        <v>130.8785490133734</v>
      </c>
    </row>
    <row r="6822" spans="2:6">
      <c r="B6822">
        <v>1537600</v>
      </c>
      <c r="D6822">
        <v>6820</v>
      </c>
      <c r="E6822" s="72">
        <f t="shared" si="213"/>
        <v>201297921.74074072</v>
      </c>
      <c r="F6822" s="71">
        <f t="shared" si="212"/>
        <v>130.91696263055456</v>
      </c>
    </row>
    <row r="6823" spans="2:6">
      <c r="B6823">
        <v>1537600</v>
      </c>
      <c r="D6823">
        <v>6821</v>
      </c>
      <c r="E6823" s="72">
        <f t="shared" si="213"/>
        <v>201356995.18518516</v>
      </c>
      <c r="F6823" s="71">
        <f t="shared" si="212"/>
        <v>130.95538188422552</v>
      </c>
    </row>
    <row r="6824" spans="2:6">
      <c r="B6824">
        <v>1537600</v>
      </c>
      <c r="D6824">
        <v>6822</v>
      </c>
      <c r="E6824" s="72">
        <f t="shared" si="213"/>
        <v>201416077.29629627</v>
      </c>
      <c r="F6824" s="71">
        <f t="shared" si="212"/>
        <v>130.99380677438623</v>
      </c>
    </row>
    <row r="6825" spans="2:6">
      <c r="B6825">
        <v>1537600</v>
      </c>
      <c r="D6825">
        <v>6823</v>
      </c>
      <c r="E6825" s="72">
        <f t="shared" si="213"/>
        <v>201475168.07407406</v>
      </c>
      <c r="F6825" s="71">
        <f t="shared" si="212"/>
        <v>131.03223730103673</v>
      </c>
    </row>
    <row r="6826" spans="2:6">
      <c r="B6826">
        <v>1537600</v>
      </c>
      <c r="D6826">
        <v>6824</v>
      </c>
      <c r="E6826" s="72">
        <f t="shared" si="213"/>
        <v>201534267.51851851</v>
      </c>
      <c r="F6826" s="71">
        <f t="shared" si="212"/>
        <v>131.07067346417696</v>
      </c>
    </row>
    <row r="6827" spans="2:6">
      <c r="B6827">
        <v>1537600</v>
      </c>
      <c r="D6827">
        <v>6825</v>
      </c>
      <c r="E6827" s="72">
        <f t="shared" si="213"/>
        <v>201593375.62962961</v>
      </c>
      <c r="F6827" s="71">
        <f t="shared" si="212"/>
        <v>131.10911526380698</v>
      </c>
    </row>
    <row r="6828" spans="2:6">
      <c r="B6828">
        <v>1537600</v>
      </c>
      <c r="D6828">
        <v>6826</v>
      </c>
      <c r="E6828" s="72">
        <f t="shared" si="213"/>
        <v>201652492.4074074</v>
      </c>
      <c r="F6828" s="71">
        <f t="shared" si="212"/>
        <v>131.14756269992677</v>
      </c>
    </row>
    <row r="6829" spans="2:6">
      <c r="B6829">
        <v>1537600</v>
      </c>
      <c r="D6829">
        <v>6827</v>
      </c>
      <c r="E6829" s="72">
        <f t="shared" si="213"/>
        <v>201711617.85185185</v>
      </c>
      <c r="F6829" s="71">
        <f t="shared" si="212"/>
        <v>131.18601577253634</v>
      </c>
    </row>
    <row r="6830" spans="2:6">
      <c r="B6830">
        <v>1537600</v>
      </c>
      <c r="D6830">
        <v>6828</v>
      </c>
      <c r="E6830" s="72">
        <f t="shared" si="213"/>
        <v>201770751.96296296</v>
      </c>
      <c r="F6830" s="71">
        <f t="shared" si="212"/>
        <v>131.22447448163564</v>
      </c>
    </row>
    <row r="6831" spans="2:6">
      <c r="B6831">
        <v>1537600</v>
      </c>
      <c r="D6831">
        <v>6829</v>
      </c>
      <c r="E6831" s="72">
        <f t="shared" si="213"/>
        <v>201829894.74074072</v>
      </c>
      <c r="F6831" s="71">
        <f t="shared" si="212"/>
        <v>131.2629388272247</v>
      </c>
    </row>
    <row r="6832" spans="2:6">
      <c r="B6832">
        <v>1537600</v>
      </c>
      <c r="D6832">
        <v>6830</v>
      </c>
      <c r="E6832" s="72">
        <f t="shared" si="213"/>
        <v>201889046.18518516</v>
      </c>
      <c r="F6832" s="71">
        <f t="shared" si="212"/>
        <v>131.30140880930358</v>
      </c>
    </row>
    <row r="6833" spans="2:6">
      <c r="B6833">
        <v>1537600</v>
      </c>
      <c r="D6833">
        <v>6831</v>
      </c>
      <c r="E6833" s="72">
        <f t="shared" si="213"/>
        <v>201948206.29629627</v>
      </c>
      <c r="F6833" s="71">
        <f t="shared" si="212"/>
        <v>131.33988442787219</v>
      </c>
    </row>
    <row r="6834" spans="2:6">
      <c r="B6834">
        <v>1537600</v>
      </c>
      <c r="D6834">
        <v>6832</v>
      </c>
      <c r="E6834" s="72">
        <f t="shared" si="213"/>
        <v>202007375.07407406</v>
      </c>
      <c r="F6834" s="71">
        <f t="shared" si="212"/>
        <v>131.37836568293059</v>
      </c>
    </row>
    <row r="6835" spans="2:6">
      <c r="B6835">
        <v>1537600</v>
      </c>
      <c r="D6835">
        <v>6833</v>
      </c>
      <c r="E6835" s="72">
        <f t="shared" si="213"/>
        <v>202066552.51851851</v>
      </c>
      <c r="F6835" s="71">
        <f t="shared" si="212"/>
        <v>131.41685257447872</v>
      </c>
    </row>
    <row r="6836" spans="2:6">
      <c r="B6836">
        <v>1537600</v>
      </c>
      <c r="D6836">
        <v>6834</v>
      </c>
      <c r="E6836" s="72">
        <f t="shared" si="213"/>
        <v>202125738.62962961</v>
      </c>
      <c r="F6836" s="71">
        <f t="shared" si="212"/>
        <v>131.45534510251665</v>
      </c>
    </row>
    <row r="6837" spans="2:6">
      <c r="B6837">
        <v>1537600</v>
      </c>
      <c r="D6837">
        <v>6835</v>
      </c>
      <c r="E6837" s="72">
        <f t="shared" si="213"/>
        <v>202184933.4074074</v>
      </c>
      <c r="F6837" s="71">
        <f t="shared" si="212"/>
        <v>131.49384326704435</v>
      </c>
    </row>
    <row r="6838" spans="2:6">
      <c r="B6838">
        <v>1537600</v>
      </c>
      <c r="D6838">
        <v>6836</v>
      </c>
      <c r="E6838" s="72">
        <f t="shared" si="213"/>
        <v>202244136.85185185</v>
      </c>
      <c r="F6838" s="71">
        <f t="shared" si="212"/>
        <v>131.53234706806182</v>
      </c>
    </row>
    <row r="6839" spans="2:6">
      <c r="B6839">
        <v>1537600</v>
      </c>
      <c r="D6839">
        <v>6837</v>
      </c>
      <c r="E6839" s="72">
        <f t="shared" si="213"/>
        <v>202303348.96296296</v>
      </c>
      <c r="F6839" s="71">
        <f t="shared" si="212"/>
        <v>131.57085650556903</v>
      </c>
    </row>
    <row r="6840" spans="2:6">
      <c r="B6840">
        <v>1537600</v>
      </c>
      <c r="D6840">
        <v>6838</v>
      </c>
      <c r="E6840" s="72">
        <f t="shared" si="213"/>
        <v>202362569.74074072</v>
      </c>
      <c r="F6840" s="71">
        <f t="shared" si="212"/>
        <v>131.60937157956602</v>
      </c>
    </row>
    <row r="6841" spans="2:6">
      <c r="B6841">
        <v>1537600</v>
      </c>
      <c r="D6841">
        <v>6839</v>
      </c>
      <c r="E6841" s="72">
        <f t="shared" si="213"/>
        <v>202421799.18518516</v>
      </c>
      <c r="F6841" s="71">
        <f t="shared" si="212"/>
        <v>131.64789229005279</v>
      </c>
    </row>
    <row r="6842" spans="2:6">
      <c r="B6842">
        <v>1537600</v>
      </c>
      <c r="D6842">
        <v>6840</v>
      </c>
      <c r="E6842" s="72">
        <f t="shared" si="213"/>
        <v>202481037.29629627</v>
      </c>
      <c r="F6842" s="71">
        <f t="shared" si="212"/>
        <v>131.68641863702931</v>
      </c>
    </row>
    <row r="6843" spans="2:6">
      <c r="B6843">
        <v>1537600</v>
      </c>
      <c r="D6843">
        <v>6841</v>
      </c>
      <c r="E6843" s="72">
        <f t="shared" si="213"/>
        <v>202540284.07407406</v>
      </c>
      <c r="F6843" s="71">
        <f t="shared" si="212"/>
        <v>131.7249506204956</v>
      </c>
    </row>
    <row r="6844" spans="2:6">
      <c r="B6844">
        <v>1537600</v>
      </c>
      <c r="D6844">
        <v>6842</v>
      </c>
      <c r="E6844" s="72">
        <f t="shared" si="213"/>
        <v>202599539.51851851</v>
      </c>
      <c r="F6844" s="71">
        <f t="shared" si="212"/>
        <v>131.76348824045169</v>
      </c>
    </row>
    <row r="6845" spans="2:6">
      <c r="B6845">
        <v>1537600</v>
      </c>
      <c r="D6845">
        <v>6843</v>
      </c>
      <c r="E6845" s="72">
        <f t="shared" si="213"/>
        <v>202658803.62962961</v>
      </c>
      <c r="F6845" s="71">
        <f t="shared" si="212"/>
        <v>131.80203149689751</v>
      </c>
    </row>
    <row r="6846" spans="2:6">
      <c r="B6846">
        <v>1537600</v>
      </c>
      <c r="D6846">
        <v>6844</v>
      </c>
      <c r="E6846" s="72">
        <f t="shared" si="213"/>
        <v>202718076.4074074</v>
      </c>
      <c r="F6846" s="71">
        <f t="shared" si="212"/>
        <v>131.84058038983312</v>
      </c>
    </row>
    <row r="6847" spans="2:6">
      <c r="B6847">
        <v>1537600</v>
      </c>
      <c r="D6847">
        <v>6845</v>
      </c>
      <c r="E6847" s="72">
        <f t="shared" si="213"/>
        <v>202777357.85185185</v>
      </c>
      <c r="F6847" s="71">
        <f t="shared" si="212"/>
        <v>131.87913491925849</v>
      </c>
    </row>
    <row r="6848" spans="2:6">
      <c r="B6848">
        <v>1537600</v>
      </c>
      <c r="D6848">
        <v>6846</v>
      </c>
      <c r="E6848" s="72">
        <f t="shared" si="213"/>
        <v>202836647.96296296</v>
      </c>
      <c r="F6848" s="71">
        <f t="shared" si="212"/>
        <v>131.91769508517362</v>
      </c>
    </row>
    <row r="6849" spans="2:6">
      <c r="B6849">
        <v>1537600</v>
      </c>
      <c r="D6849">
        <v>6847</v>
      </c>
      <c r="E6849" s="72">
        <f t="shared" si="213"/>
        <v>202895946.74074072</v>
      </c>
      <c r="F6849" s="71">
        <f t="shared" si="212"/>
        <v>131.95626088757851</v>
      </c>
    </row>
    <row r="6850" spans="2:6">
      <c r="B6850">
        <v>1537600</v>
      </c>
      <c r="D6850">
        <v>6848</v>
      </c>
      <c r="E6850" s="72">
        <f t="shared" si="213"/>
        <v>202955254.18518516</v>
      </c>
      <c r="F6850" s="71">
        <f t="shared" si="212"/>
        <v>131.99483232647319</v>
      </c>
    </row>
    <row r="6851" spans="2:6">
      <c r="B6851">
        <v>1537600</v>
      </c>
      <c r="D6851">
        <v>6849</v>
      </c>
      <c r="E6851" s="72">
        <f t="shared" si="213"/>
        <v>203014570.29629627</v>
      </c>
      <c r="F6851" s="71">
        <f t="shared" ref="F6851:F6914" si="214">E6851/B6850</f>
        <v>132.03340940185763</v>
      </c>
    </row>
    <row r="6852" spans="2:6">
      <c r="B6852">
        <v>1537600</v>
      </c>
      <c r="D6852">
        <v>6850</v>
      </c>
      <c r="E6852" s="72">
        <f t="shared" ref="E6852:E6915" si="215">40+(D6851*D6851)+(E6851/1.3)</f>
        <v>203073895.07407406</v>
      </c>
      <c r="F6852" s="71">
        <f t="shared" si="214"/>
        <v>132.07199211373182</v>
      </c>
    </row>
    <row r="6853" spans="2:6">
      <c r="B6853">
        <v>1537600</v>
      </c>
      <c r="D6853">
        <v>6851</v>
      </c>
      <c r="E6853" s="72">
        <f t="shared" si="215"/>
        <v>203133228.51851851</v>
      </c>
      <c r="F6853" s="71">
        <f t="shared" si="214"/>
        <v>132.11058046209581</v>
      </c>
    </row>
    <row r="6854" spans="2:6">
      <c r="B6854">
        <v>1537600</v>
      </c>
      <c r="D6854">
        <v>6852</v>
      </c>
      <c r="E6854" s="72">
        <f t="shared" si="215"/>
        <v>203192570.62962961</v>
      </c>
      <c r="F6854" s="71">
        <f t="shared" si="214"/>
        <v>132.14917444694953</v>
      </c>
    </row>
    <row r="6855" spans="2:6">
      <c r="B6855">
        <v>1537600</v>
      </c>
      <c r="D6855">
        <v>6853</v>
      </c>
      <c r="E6855" s="72">
        <f t="shared" si="215"/>
        <v>203251921.4074074</v>
      </c>
      <c r="F6855" s="71">
        <f t="shared" si="214"/>
        <v>132.18777406829307</v>
      </c>
    </row>
    <row r="6856" spans="2:6">
      <c r="B6856">
        <v>1537600</v>
      </c>
      <c r="D6856">
        <v>6854</v>
      </c>
      <c r="E6856" s="72">
        <f t="shared" si="215"/>
        <v>203311280.85185185</v>
      </c>
      <c r="F6856" s="71">
        <f t="shared" si="214"/>
        <v>132.22637932612633</v>
      </c>
    </row>
    <row r="6857" spans="2:6">
      <c r="B6857">
        <v>1537600</v>
      </c>
      <c r="D6857">
        <v>6855</v>
      </c>
      <c r="E6857" s="72">
        <f t="shared" si="215"/>
        <v>203370648.96296296</v>
      </c>
      <c r="F6857" s="71">
        <f t="shared" si="214"/>
        <v>132.26499022044936</v>
      </c>
    </row>
    <row r="6858" spans="2:6">
      <c r="B6858">
        <v>1537600</v>
      </c>
      <c r="D6858">
        <v>6856</v>
      </c>
      <c r="E6858" s="72">
        <f t="shared" si="215"/>
        <v>203430025.74074072</v>
      </c>
      <c r="F6858" s="71">
        <f t="shared" si="214"/>
        <v>132.30360675126218</v>
      </c>
    </row>
    <row r="6859" spans="2:6">
      <c r="B6859">
        <v>1537600</v>
      </c>
      <c r="D6859">
        <v>6857</v>
      </c>
      <c r="E6859" s="72">
        <f t="shared" si="215"/>
        <v>203489411.18518516</v>
      </c>
      <c r="F6859" s="71">
        <f t="shared" si="214"/>
        <v>132.34222891856476</v>
      </c>
    </row>
    <row r="6860" spans="2:6">
      <c r="B6860">
        <v>1537600</v>
      </c>
      <c r="D6860">
        <v>6858</v>
      </c>
      <c r="E6860" s="72">
        <f t="shared" si="215"/>
        <v>203548805.29629627</v>
      </c>
      <c r="F6860" s="71">
        <f t="shared" si="214"/>
        <v>132.38085672235709</v>
      </c>
    </row>
    <row r="6861" spans="2:6">
      <c r="B6861">
        <v>1537600</v>
      </c>
      <c r="D6861">
        <v>6859</v>
      </c>
      <c r="E6861" s="72">
        <f t="shared" si="215"/>
        <v>203608208.07407406</v>
      </c>
      <c r="F6861" s="71">
        <f t="shared" si="214"/>
        <v>132.41949016263922</v>
      </c>
    </row>
    <row r="6862" spans="2:6">
      <c r="B6862">
        <v>1537600</v>
      </c>
      <c r="D6862">
        <v>6860</v>
      </c>
      <c r="E6862" s="72">
        <f t="shared" si="215"/>
        <v>203667619.51851851</v>
      </c>
      <c r="F6862" s="71">
        <f t="shared" si="214"/>
        <v>132.45812923941111</v>
      </c>
    </row>
    <row r="6863" spans="2:6">
      <c r="B6863">
        <v>1537600</v>
      </c>
      <c r="D6863">
        <v>6861</v>
      </c>
      <c r="E6863" s="72">
        <f t="shared" si="215"/>
        <v>203727039.62962961</v>
      </c>
      <c r="F6863" s="71">
        <f t="shared" si="214"/>
        <v>132.49677395267275</v>
      </c>
    </row>
    <row r="6864" spans="2:6">
      <c r="B6864">
        <v>1537600</v>
      </c>
      <c r="D6864">
        <v>6862</v>
      </c>
      <c r="E6864" s="72">
        <f t="shared" si="215"/>
        <v>203786468.4074074</v>
      </c>
      <c r="F6864" s="71">
        <f t="shared" si="214"/>
        <v>132.53542430242416</v>
      </c>
    </row>
    <row r="6865" spans="2:6">
      <c r="B6865">
        <v>1537600</v>
      </c>
      <c r="D6865">
        <v>6863</v>
      </c>
      <c r="E6865" s="72">
        <f t="shared" si="215"/>
        <v>203845905.85185185</v>
      </c>
      <c r="F6865" s="71">
        <f t="shared" si="214"/>
        <v>132.57408028866536</v>
      </c>
    </row>
    <row r="6866" spans="2:6">
      <c r="B6866">
        <v>1537600</v>
      </c>
      <c r="D6866">
        <v>6864</v>
      </c>
      <c r="E6866" s="72">
        <f t="shared" si="215"/>
        <v>203905351.96296296</v>
      </c>
      <c r="F6866" s="71">
        <f t="shared" si="214"/>
        <v>132.61274191139631</v>
      </c>
    </row>
    <row r="6867" spans="2:6">
      <c r="B6867">
        <v>1537600</v>
      </c>
      <c r="D6867">
        <v>6865</v>
      </c>
      <c r="E6867" s="72">
        <f t="shared" si="215"/>
        <v>203964806.74074072</v>
      </c>
      <c r="F6867" s="71">
        <f t="shared" si="214"/>
        <v>132.651409170617</v>
      </c>
    </row>
    <row r="6868" spans="2:6">
      <c r="B6868">
        <v>1537600</v>
      </c>
      <c r="D6868">
        <v>6866</v>
      </c>
      <c r="E6868" s="72">
        <f t="shared" si="215"/>
        <v>204024270.18518516</v>
      </c>
      <c r="F6868" s="71">
        <f t="shared" si="214"/>
        <v>132.69008206632751</v>
      </c>
    </row>
    <row r="6869" spans="2:6">
      <c r="B6869">
        <v>1537600</v>
      </c>
      <c r="D6869">
        <v>6867</v>
      </c>
      <c r="E6869" s="72">
        <f t="shared" si="215"/>
        <v>204083742.29629627</v>
      </c>
      <c r="F6869" s="71">
        <f t="shared" si="214"/>
        <v>132.72876059852774</v>
      </c>
    </row>
    <row r="6870" spans="2:6">
      <c r="B6870">
        <v>1537600</v>
      </c>
      <c r="D6870">
        <v>6868</v>
      </c>
      <c r="E6870" s="72">
        <f t="shared" si="215"/>
        <v>204143223.07407406</v>
      </c>
      <c r="F6870" s="71">
        <f t="shared" si="214"/>
        <v>132.76744476721777</v>
      </c>
    </row>
    <row r="6871" spans="2:6">
      <c r="B6871">
        <v>1537600</v>
      </c>
      <c r="D6871">
        <v>6869</v>
      </c>
      <c r="E6871" s="72">
        <f t="shared" si="215"/>
        <v>204202712.51851851</v>
      </c>
      <c r="F6871" s="71">
        <f t="shared" si="214"/>
        <v>132.80613457239758</v>
      </c>
    </row>
    <row r="6872" spans="2:6">
      <c r="B6872">
        <v>1537600</v>
      </c>
      <c r="D6872">
        <v>6870</v>
      </c>
      <c r="E6872" s="72">
        <f t="shared" si="215"/>
        <v>204262210.62962961</v>
      </c>
      <c r="F6872" s="71">
        <f t="shared" si="214"/>
        <v>132.84483001406713</v>
      </c>
    </row>
    <row r="6873" spans="2:6">
      <c r="B6873">
        <v>1537600</v>
      </c>
      <c r="D6873">
        <v>6871</v>
      </c>
      <c r="E6873" s="72">
        <f t="shared" si="215"/>
        <v>204321717.4074074</v>
      </c>
      <c r="F6873" s="71">
        <f t="shared" si="214"/>
        <v>132.88353109222646</v>
      </c>
    </row>
    <row r="6874" spans="2:6">
      <c r="B6874">
        <v>1537600</v>
      </c>
      <c r="D6874">
        <v>6872</v>
      </c>
      <c r="E6874" s="72">
        <f t="shared" si="215"/>
        <v>204381232.85185185</v>
      </c>
      <c r="F6874" s="71">
        <f t="shared" si="214"/>
        <v>132.92223780687556</v>
      </c>
    </row>
    <row r="6875" spans="2:6">
      <c r="B6875">
        <v>1537600</v>
      </c>
      <c r="D6875">
        <v>6873</v>
      </c>
      <c r="E6875" s="72">
        <f t="shared" si="215"/>
        <v>204440756.96296296</v>
      </c>
      <c r="F6875" s="71">
        <f t="shared" si="214"/>
        <v>132.96095015801441</v>
      </c>
    </row>
    <row r="6876" spans="2:6">
      <c r="B6876">
        <v>1537600</v>
      </c>
      <c r="D6876">
        <v>6874</v>
      </c>
      <c r="E6876" s="72">
        <f t="shared" si="215"/>
        <v>204500289.74074072</v>
      </c>
      <c r="F6876" s="71">
        <f t="shared" si="214"/>
        <v>132.99966814564303</v>
      </c>
    </row>
    <row r="6877" spans="2:6">
      <c r="B6877">
        <v>1537600</v>
      </c>
      <c r="D6877">
        <v>6875</v>
      </c>
      <c r="E6877" s="72">
        <f t="shared" si="215"/>
        <v>204559831.18518516</v>
      </c>
      <c r="F6877" s="71">
        <f t="shared" si="214"/>
        <v>133.03839176976143</v>
      </c>
    </row>
    <row r="6878" spans="2:6">
      <c r="B6878">
        <v>1537600</v>
      </c>
      <c r="D6878">
        <v>6876</v>
      </c>
      <c r="E6878" s="72">
        <f t="shared" si="215"/>
        <v>204619381.29629627</v>
      </c>
      <c r="F6878" s="71">
        <f t="shared" si="214"/>
        <v>133.07712103036957</v>
      </c>
    </row>
    <row r="6879" spans="2:6">
      <c r="B6879">
        <v>1537600</v>
      </c>
      <c r="D6879">
        <v>6877</v>
      </c>
      <c r="E6879" s="72">
        <f t="shared" si="215"/>
        <v>204678940.07407406</v>
      </c>
      <c r="F6879" s="71">
        <f t="shared" si="214"/>
        <v>133.11585592746752</v>
      </c>
    </row>
    <row r="6880" spans="2:6">
      <c r="B6880">
        <v>1537600</v>
      </c>
      <c r="D6880">
        <v>6878</v>
      </c>
      <c r="E6880" s="72">
        <f t="shared" si="215"/>
        <v>204738507.51851851</v>
      </c>
      <c r="F6880" s="71">
        <f t="shared" si="214"/>
        <v>133.15459646105523</v>
      </c>
    </row>
    <row r="6881" spans="2:6">
      <c r="B6881">
        <v>1537600</v>
      </c>
      <c r="D6881">
        <v>6879</v>
      </c>
      <c r="E6881" s="72">
        <f t="shared" si="215"/>
        <v>204798083.62962961</v>
      </c>
      <c r="F6881" s="71">
        <f t="shared" si="214"/>
        <v>133.19334263113268</v>
      </c>
    </row>
    <row r="6882" spans="2:6">
      <c r="B6882">
        <v>1537600</v>
      </c>
      <c r="D6882">
        <v>6880</v>
      </c>
      <c r="E6882" s="72">
        <f t="shared" si="215"/>
        <v>204857668.4074074</v>
      </c>
      <c r="F6882" s="71">
        <f t="shared" si="214"/>
        <v>133.23209443769991</v>
      </c>
    </row>
    <row r="6883" spans="2:6">
      <c r="B6883">
        <v>1537600</v>
      </c>
      <c r="D6883">
        <v>6881</v>
      </c>
      <c r="E6883" s="72">
        <f t="shared" si="215"/>
        <v>204917261.85185185</v>
      </c>
      <c r="F6883" s="71">
        <f t="shared" si="214"/>
        <v>133.27085188075694</v>
      </c>
    </row>
    <row r="6884" spans="2:6">
      <c r="B6884">
        <v>1537600</v>
      </c>
      <c r="D6884">
        <v>6882</v>
      </c>
      <c r="E6884" s="72">
        <f t="shared" si="215"/>
        <v>204976863.96296296</v>
      </c>
      <c r="F6884" s="71">
        <f t="shared" si="214"/>
        <v>133.30961496030369</v>
      </c>
    </row>
    <row r="6885" spans="2:6">
      <c r="B6885">
        <v>1537600</v>
      </c>
      <c r="D6885">
        <v>6883</v>
      </c>
      <c r="E6885" s="72">
        <f t="shared" si="215"/>
        <v>205036474.74074072</v>
      </c>
      <c r="F6885" s="71">
        <f t="shared" si="214"/>
        <v>133.34838367634021</v>
      </c>
    </row>
    <row r="6886" spans="2:6">
      <c r="B6886">
        <v>1537600</v>
      </c>
      <c r="D6886">
        <v>6884</v>
      </c>
      <c r="E6886" s="72">
        <f t="shared" si="215"/>
        <v>205096094.18518516</v>
      </c>
      <c r="F6886" s="71">
        <f t="shared" si="214"/>
        <v>133.38715802886651</v>
      </c>
    </row>
    <row r="6887" spans="2:6">
      <c r="B6887">
        <v>1537600</v>
      </c>
      <c r="D6887">
        <v>6885</v>
      </c>
      <c r="E6887" s="72">
        <f t="shared" si="215"/>
        <v>205155722.29629627</v>
      </c>
      <c r="F6887" s="71">
        <f t="shared" si="214"/>
        <v>133.4259380178826</v>
      </c>
    </row>
    <row r="6888" spans="2:6">
      <c r="B6888">
        <v>1537600</v>
      </c>
      <c r="D6888">
        <v>6886</v>
      </c>
      <c r="E6888" s="72">
        <f t="shared" si="215"/>
        <v>205215359.07407406</v>
      </c>
      <c r="F6888" s="71">
        <f t="shared" si="214"/>
        <v>133.46472364338842</v>
      </c>
    </row>
    <row r="6889" spans="2:6">
      <c r="B6889">
        <v>1537600</v>
      </c>
      <c r="D6889">
        <v>6887</v>
      </c>
      <c r="E6889" s="72">
        <f t="shared" si="215"/>
        <v>205275004.51851851</v>
      </c>
      <c r="F6889" s="71">
        <f t="shared" si="214"/>
        <v>133.50351490538404</v>
      </c>
    </row>
    <row r="6890" spans="2:6">
      <c r="B6890">
        <v>1537600</v>
      </c>
      <c r="D6890">
        <v>6888</v>
      </c>
      <c r="E6890" s="72">
        <f t="shared" si="215"/>
        <v>205334658.62962961</v>
      </c>
      <c r="F6890" s="71">
        <f t="shared" si="214"/>
        <v>133.54231180386941</v>
      </c>
    </row>
    <row r="6891" spans="2:6">
      <c r="B6891">
        <v>1537600</v>
      </c>
      <c r="D6891">
        <v>6889</v>
      </c>
      <c r="E6891" s="72">
        <f t="shared" si="215"/>
        <v>205394321.4074074</v>
      </c>
      <c r="F6891" s="71">
        <f t="shared" si="214"/>
        <v>133.58111433884457</v>
      </c>
    </row>
    <row r="6892" spans="2:6">
      <c r="B6892">
        <v>1537600</v>
      </c>
      <c r="D6892">
        <v>6890</v>
      </c>
      <c r="E6892" s="72">
        <f t="shared" si="215"/>
        <v>205453992.85185185</v>
      </c>
      <c r="F6892" s="71">
        <f t="shared" si="214"/>
        <v>133.61992251030946</v>
      </c>
    </row>
    <row r="6893" spans="2:6">
      <c r="B6893">
        <v>1537600</v>
      </c>
      <c r="D6893">
        <v>6891</v>
      </c>
      <c r="E6893" s="72">
        <f t="shared" si="215"/>
        <v>205513672.96296296</v>
      </c>
      <c r="F6893" s="71">
        <f t="shared" si="214"/>
        <v>133.65873631826415</v>
      </c>
    </row>
    <row r="6894" spans="2:6">
      <c r="B6894">
        <v>1537600</v>
      </c>
      <c r="D6894">
        <v>6892</v>
      </c>
      <c r="E6894" s="72">
        <f t="shared" si="215"/>
        <v>205573361.74074072</v>
      </c>
      <c r="F6894" s="71">
        <f t="shared" si="214"/>
        <v>133.69755576270859</v>
      </c>
    </row>
    <row r="6895" spans="2:6">
      <c r="B6895">
        <v>1537600</v>
      </c>
      <c r="D6895">
        <v>6893</v>
      </c>
      <c r="E6895" s="72">
        <f t="shared" si="215"/>
        <v>205633059.18518516</v>
      </c>
      <c r="F6895" s="71">
        <f t="shared" si="214"/>
        <v>133.73638084364279</v>
      </c>
    </row>
    <row r="6896" spans="2:6">
      <c r="B6896">
        <v>1537600</v>
      </c>
      <c r="D6896">
        <v>6894</v>
      </c>
      <c r="E6896" s="72">
        <f t="shared" si="215"/>
        <v>205692765.29629627</v>
      </c>
      <c r="F6896" s="71">
        <f t="shared" si="214"/>
        <v>133.77521156106678</v>
      </c>
    </row>
    <row r="6897" spans="2:6">
      <c r="B6897">
        <v>1537600</v>
      </c>
      <c r="D6897">
        <v>6895</v>
      </c>
      <c r="E6897" s="72">
        <f t="shared" si="215"/>
        <v>205752480.07407406</v>
      </c>
      <c r="F6897" s="71">
        <f t="shared" si="214"/>
        <v>133.81404791498053</v>
      </c>
    </row>
    <row r="6898" spans="2:6">
      <c r="B6898">
        <v>1537600</v>
      </c>
      <c r="D6898">
        <v>6896</v>
      </c>
      <c r="E6898" s="72">
        <f t="shared" si="215"/>
        <v>205812203.51851851</v>
      </c>
      <c r="F6898" s="71">
        <f t="shared" si="214"/>
        <v>133.85288990538405</v>
      </c>
    </row>
    <row r="6899" spans="2:6">
      <c r="B6899">
        <v>1537600</v>
      </c>
      <c r="D6899">
        <v>6897</v>
      </c>
      <c r="E6899" s="72">
        <f t="shared" si="215"/>
        <v>205871935.62962961</v>
      </c>
      <c r="F6899" s="71">
        <f t="shared" si="214"/>
        <v>133.89173753227732</v>
      </c>
    </row>
    <row r="6900" spans="2:6">
      <c r="B6900">
        <v>1537600</v>
      </c>
      <c r="D6900">
        <v>6898</v>
      </c>
      <c r="E6900" s="72">
        <f t="shared" si="215"/>
        <v>205931676.4074074</v>
      </c>
      <c r="F6900" s="71">
        <f t="shared" si="214"/>
        <v>133.93059079566038</v>
      </c>
    </row>
    <row r="6901" spans="2:6">
      <c r="B6901">
        <v>1537600</v>
      </c>
      <c r="D6901">
        <v>6899</v>
      </c>
      <c r="E6901" s="72">
        <f t="shared" si="215"/>
        <v>205991425.85185185</v>
      </c>
      <c r="F6901" s="71">
        <f t="shared" si="214"/>
        <v>133.9694496955332</v>
      </c>
    </row>
    <row r="6902" spans="2:6">
      <c r="B6902">
        <v>1537600</v>
      </c>
      <c r="D6902">
        <v>6900</v>
      </c>
      <c r="E6902" s="72">
        <f t="shared" si="215"/>
        <v>206051183.96296296</v>
      </c>
      <c r="F6902" s="71">
        <f t="shared" si="214"/>
        <v>134.00831423189578</v>
      </c>
    </row>
    <row r="6903" spans="2:6">
      <c r="B6903">
        <v>1537600</v>
      </c>
      <c r="D6903">
        <v>6901</v>
      </c>
      <c r="E6903" s="72">
        <f t="shared" si="215"/>
        <v>206110950.74074072</v>
      </c>
      <c r="F6903" s="71">
        <f t="shared" si="214"/>
        <v>134.04718440474812</v>
      </c>
    </row>
    <row r="6904" spans="2:6">
      <c r="B6904">
        <v>1537600</v>
      </c>
      <c r="D6904">
        <v>6902</v>
      </c>
      <c r="E6904" s="72">
        <f t="shared" si="215"/>
        <v>206170726.18518516</v>
      </c>
      <c r="F6904" s="71">
        <f t="shared" si="214"/>
        <v>134.08606021409025</v>
      </c>
    </row>
    <row r="6905" spans="2:6">
      <c r="B6905">
        <v>1537600</v>
      </c>
      <c r="D6905">
        <v>6903</v>
      </c>
      <c r="E6905" s="72">
        <f t="shared" si="215"/>
        <v>206230510.29629627</v>
      </c>
      <c r="F6905" s="71">
        <f t="shared" si="214"/>
        <v>134.12494165992214</v>
      </c>
    </row>
    <row r="6906" spans="2:6">
      <c r="B6906">
        <v>1537600</v>
      </c>
      <c r="D6906">
        <v>6904</v>
      </c>
      <c r="E6906" s="72">
        <f t="shared" si="215"/>
        <v>206290303.07407406</v>
      </c>
      <c r="F6906" s="71">
        <f t="shared" si="214"/>
        <v>134.16382874224379</v>
      </c>
    </row>
    <row r="6907" spans="2:6">
      <c r="B6907">
        <v>1537600</v>
      </c>
      <c r="D6907">
        <v>6905</v>
      </c>
      <c r="E6907" s="72">
        <f t="shared" si="215"/>
        <v>206350104.51851851</v>
      </c>
      <c r="F6907" s="71">
        <f t="shared" si="214"/>
        <v>134.20272146105523</v>
      </c>
    </row>
    <row r="6908" spans="2:6">
      <c r="B6908">
        <v>1537600</v>
      </c>
      <c r="D6908">
        <v>6906</v>
      </c>
      <c r="E6908" s="72">
        <f t="shared" si="215"/>
        <v>206409914.62962961</v>
      </c>
      <c r="F6908" s="71">
        <f t="shared" si="214"/>
        <v>134.2416198163564</v>
      </c>
    </row>
    <row r="6909" spans="2:6">
      <c r="B6909">
        <v>1537600</v>
      </c>
      <c r="D6909">
        <v>6907</v>
      </c>
      <c r="E6909" s="72">
        <f t="shared" si="215"/>
        <v>206469733.4074074</v>
      </c>
      <c r="F6909" s="71">
        <f t="shared" si="214"/>
        <v>134.28052380814736</v>
      </c>
    </row>
    <row r="6910" spans="2:6">
      <c r="B6910">
        <v>1537600</v>
      </c>
      <c r="D6910">
        <v>6908</v>
      </c>
      <c r="E6910" s="72">
        <f t="shared" si="215"/>
        <v>206529560.85185185</v>
      </c>
      <c r="F6910" s="71">
        <f t="shared" si="214"/>
        <v>134.31943343642811</v>
      </c>
    </row>
    <row r="6911" spans="2:6">
      <c r="B6911">
        <v>1537600</v>
      </c>
      <c r="D6911">
        <v>6909</v>
      </c>
      <c r="E6911" s="72">
        <f t="shared" si="215"/>
        <v>206589396.96296296</v>
      </c>
      <c r="F6911" s="71">
        <f t="shared" si="214"/>
        <v>134.35834870119859</v>
      </c>
    </row>
    <row r="6912" spans="2:6">
      <c r="B6912">
        <v>1537600</v>
      </c>
      <c r="D6912">
        <v>6910</v>
      </c>
      <c r="E6912" s="72">
        <f t="shared" si="215"/>
        <v>206649241.74074072</v>
      </c>
      <c r="F6912" s="71">
        <f t="shared" si="214"/>
        <v>134.39726960245883</v>
      </c>
    </row>
    <row r="6913" spans="2:6">
      <c r="B6913">
        <v>1537600</v>
      </c>
      <c r="D6913">
        <v>6911</v>
      </c>
      <c r="E6913" s="72">
        <f t="shared" si="215"/>
        <v>206709095.18518516</v>
      </c>
      <c r="F6913" s="71">
        <f t="shared" si="214"/>
        <v>134.43619614020886</v>
      </c>
    </row>
    <row r="6914" spans="2:6">
      <c r="B6914">
        <v>1537600</v>
      </c>
      <c r="D6914">
        <v>6912</v>
      </c>
      <c r="E6914" s="72">
        <f t="shared" si="215"/>
        <v>206768957.29629627</v>
      </c>
      <c r="F6914" s="71">
        <f t="shared" si="214"/>
        <v>134.47512831444865</v>
      </c>
    </row>
    <row r="6915" spans="2:6">
      <c r="B6915">
        <v>1537600</v>
      </c>
      <c r="D6915">
        <v>6913</v>
      </c>
      <c r="E6915" s="72">
        <f t="shared" si="215"/>
        <v>206828828.07407406</v>
      </c>
      <c r="F6915" s="71">
        <f t="shared" ref="F6915:F6978" si="216">E6915/B6914</f>
        <v>134.51406612517823</v>
      </c>
    </row>
    <row r="6916" spans="2:6">
      <c r="B6916">
        <v>1537600</v>
      </c>
      <c r="D6916">
        <v>6914</v>
      </c>
      <c r="E6916" s="72">
        <f t="shared" ref="E6916:E6979" si="217">40+(D6915*D6915)+(E6915/1.3)</f>
        <v>206888707.51851851</v>
      </c>
      <c r="F6916" s="71">
        <f t="shared" si="216"/>
        <v>134.55300957239757</v>
      </c>
    </row>
    <row r="6917" spans="2:6">
      <c r="B6917">
        <v>1537600</v>
      </c>
      <c r="D6917">
        <v>6915</v>
      </c>
      <c r="E6917" s="72">
        <f t="shared" si="217"/>
        <v>206948595.62962961</v>
      </c>
      <c r="F6917" s="71">
        <f t="shared" si="216"/>
        <v>134.59195865610667</v>
      </c>
    </row>
    <row r="6918" spans="2:6">
      <c r="B6918">
        <v>1537600</v>
      </c>
      <c r="D6918">
        <v>6916</v>
      </c>
      <c r="E6918" s="72">
        <f t="shared" si="217"/>
        <v>207008492.4074074</v>
      </c>
      <c r="F6918" s="71">
        <f t="shared" si="216"/>
        <v>134.63091337630556</v>
      </c>
    </row>
    <row r="6919" spans="2:6">
      <c r="B6919">
        <v>1537600</v>
      </c>
      <c r="D6919">
        <v>6917</v>
      </c>
      <c r="E6919" s="72">
        <f t="shared" si="217"/>
        <v>207068397.85185185</v>
      </c>
      <c r="F6919" s="71">
        <f t="shared" si="216"/>
        <v>134.66987373299418</v>
      </c>
    </row>
    <row r="6920" spans="2:6">
      <c r="B6920">
        <v>1537600</v>
      </c>
      <c r="D6920">
        <v>6918</v>
      </c>
      <c r="E6920" s="72">
        <f t="shared" si="217"/>
        <v>207128311.96296296</v>
      </c>
      <c r="F6920" s="71">
        <f t="shared" si="216"/>
        <v>134.70883972617258</v>
      </c>
    </row>
    <row r="6921" spans="2:6">
      <c r="B6921">
        <v>1537600</v>
      </c>
      <c r="D6921">
        <v>6919</v>
      </c>
      <c r="E6921" s="72">
        <f t="shared" si="217"/>
        <v>207188234.74074072</v>
      </c>
      <c r="F6921" s="71">
        <f t="shared" si="216"/>
        <v>134.74781135584072</v>
      </c>
    </row>
    <row r="6922" spans="2:6">
      <c r="B6922">
        <v>1537600</v>
      </c>
      <c r="D6922">
        <v>6920</v>
      </c>
      <c r="E6922" s="72">
        <f t="shared" si="217"/>
        <v>207248166.18518516</v>
      </c>
      <c r="F6922" s="71">
        <f t="shared" si="216"/>
        <v>134.78678862199868</v>
      </c>
    </row>
    <row r="6923" spans="2:6">
      <c r="B6923">
        <v>1537600</v>
      </c>
      <c r="D6923">
        <v>6921</v>
      </c>
      <c r="E6923" s="72">
        <f t="shared" si="217"/>
        <v>207308106.29629627</v>
      </c>
      <c r="F6923" s="71">
        <f t="shared" si="216"/>
        <v>134.82577152464637</v>
      </c>
    </row>
    <row r="6924" spans="2:6">
      <c r="B6924">
        <v>1537600</v>
      </c>
      <c r="D6924">
        <v>6922</v>
      </c>
      <c r="E6924" s="72">
        <f t="shared" si="217"/>
        <v>207368055.07407406</v>
      </c>
      <c r="F6924" s="71">
        <f t="shared" si="216"/>
        <v>134.86476006378385</v>
      </c>
    </row>
    <row r="6925" spans="2:6">
      <c r="B6925">
        <v>1537600</v>
      </c>
      <c r="D6925">
        <v>6923</v>
      </c>
      <c r="E6925" s="72">
        <f t="shared" si="217"/>
        <v>207428012.51851851</v>
      </c>
      <c r="F6925" s="71">
        <f t="shared" si="216"/>
        <v>134.90375423941111</v>
      </c>
    </row>
    <row r="6926" spans="2:6">
      <c r="B6926">
        <v>1537600</v>
      </c>
      <c r="D6926">
        <v>6924</v>
      </c>
      <c r="E6926" s="72">
        <f t="shared" si="217"/>
        <v>207487978.62962961</v>
      </c>
      <c r="F6926" s="71">
        <f t="shared" si="216"/>
        <v>134.94275405152811</v>
      </c>
    </row>
    <row r="6927" spans="2:6">
      <c r="B6927">
        <v>1537600</v>
      </c>
      <c r="D6927">
        <v>6925</v>
      </c>
      <c r="E6927" s="72">
        <f t="shared" si="217"/>
        <v>207547953.4074074</v>
      </c>
      <c r="F6927" s="71">
        <f t="shared" si="216"/>
        <v>134.9817595001349</v>
      </c>
    </row>
    <row r="6928" spans="2:6">
      <c r="B6928">
        <v>1537600</v>
      </c>
      <c r="D6928">
        <v>6926</v>
      </c>
      <c r="E6928" s="72">
        <f t="shared" si="217"/>
        <v>207607936.85185185</v>
      </c>
      <c r="F6928" s="71">
        <f t="shared" si="216"/>
        <v>135.02077058523145</v>
      </c>
    </row>
    <row r="6929" spans="2:6">
      <c r="B6929">
        <v>1537600</v>
      </c>
      <c r="D6929">
        <v>6927</v>
      </c>
      <c r="E6929" s="72">
        <f t="shared" si="217"/>
        <v>207667928.96296296</v>
      </c>
      <c r="F6929" s="71">
        <f t="shared" si="216"/>
        <v>135.05978730681773</v>
      </c>
    </row>
    <row r="6930" spans="2:6">
      <c r="B6930">
        <v>1537600</v>
      </c>
      <c r="D6930">
        <v>6928</v>
      </c>
      <c r="E6930" s="72">
        <f t="shared" si="217"/>
        <v>207727929.74074072</v>
      </c>
      <c r="F6930" s="71">
        <f t="shared" si="216"/>
        <v>135.09880966489379</v>
      </c>
    </row>
    <row r="6931" spans="2:6">
      <c r="B6931">
        <v>1537600</v>
      </c>
      <c r="D6931">
        <v>6929</v>
      </c>
      <c r="E6931" s="72">
        <f t="shared" si="217"/>
        <v>207787939.18518516</v>
      </c>
      <c r="F6931" s="71">
        <f t="shared" si="216"/>
        <v>135.13783765945965</v>
      </c>
    </row>
    <row r="6932" spans="2:6">
      <c r="B6932">
        <v>1537600</v>
      </c>
      <c r="D6932">
        <v>6930</v>
      </c>
      <c r="E6932" s="72">
        <f t="shared" si="217"/>
        <v>207847957.29629627</v>
      </c>
      <c r="F6932" s="71">
        <f t="shared" si="216"/>
        <v>135.17687129051527</v>
      </c>
    </row>
    <row r="6933" spans="2:6">
      <c r="B6933">
        <v>1537600</v>
      </c>
      <c r="D6933">
        <v>6931</v>
      </c>
      <c r="E6933" s="72">
        <f t="shared" si="217"/>
        <v>207907984.07407406</v>
      </c>
      <c r="F6933" s="71">
        <f t="shared" si="216"/>
        <v>135.21591055806064</v>
      </c>
    </row>
    <row r="6934" spans="2:6">
      <c r="B6934">
        <v>1537600</v>
      </c>
      <c r="D6934">
        <v>6932</v>
      </c>
      <c r="E6934" s="72">
        <f t="shared" si="217"/>
        <v>207968019.51851851</v>
      </c>
      <c r="F6934" s="71">
        <f t="shared" si="216"/>
        <v>135.25495546209581</v>
      </c>
    </row>
    <row r="6935" spans="2:6">
      <c r="B6935">
        <v>1537600</v>
      </c>
      <c r="D6935">
        <v>6933</v>
      </c>
      <c r="E6935" s="72">
        <f t="shared" si="217"/>
        <v>208028063.62962961</v>
      </c>
      <c r="F6935" s="71">
        <f t="shared" si="216"/>
        <v>135.2940060026207</v>
      </c>
    </row>
    <row r="6936" spans="2:6">
      <c r="B6936">
        <v>1537600</v>
      </c>
      <c r="D6936">
        <v>6934</v>
      </c>
      <c r="E6936" s="72">
        <f t="shared" si="217"/>
        <v>208088116.4074074</v>
      </c>
      <c r="F6936" s="71">
        <f t="shared" si="216"/>
        <v>135.33306217963542</v>
      </c>
    </row>
    <row r="6937" spans="2:6">
      <c r="B6937">
        <v>1537600</v>
      </c>
      <c r="D6937">
        <v>6935</v>
      </c>
      <c r="E6937" s="72">
        <f t="shared" si="217"/>
        <v>208148177.85185185</v>
      </c>
      <c r="F6937" s="71">
        <f t="shared" si="216"/>
        <v>135.37212399313987</v>
      </c>
    </row>
    <row r="6938" spans="2:6">
      <c r="B6938">
        <v>1537600</v>
      </c>
      <c r="D6938">
        <v>6936</v>
      </c>
      <c r="E6938" s="72">
        <f t="shared" si="217"/>
        <v>208208247.96296296</v>
      </c>
      <c r="F6938" s="71">
        <f t="shared" si="216"/>
        <v>135.41119144313407</v>
      </c>
    </row>
    <row r="6939" spans="2:6">
      <c r="B6939">
        <v>1537600</v>
      </c>
      <c r="D6939">
        <v>6937</v>
      </c>
      <c r="E6939" s="72">
        <f t="shared" si="217"/>
        <v>208268326.74074072</v>
      </c>
      <c r="F6939" s="71">
        <f t="shared" si="216"/>
        <v>135.45026452961804</v>
      </c>
    </row>
    <row r="6940" spans="2:6">
      <c r="B6940">
        <v>1537600</v>
      </c>
      <c r="D6940">
        <v>6938</v>
      </c>
      <c r="E6940" s="72">
        <f t="shared" si="217"/>
        <v>208328414.18518516</v>
      </c>
      <c r="F6940" s="71">
        <f t="shared" si="216"/>
        <v>135.48934325259179</v>
      </c>
    </row>
    <row r="6941" spans="2:6">
      <c r="B6941">
        <v>1537600</v>
      </c>
      <c r="D6941">
        <v>6939</v>
      </c>
      <c r="E6941" s="72">
        <f t="shared" si="217"/>
        <v>208388510.29629627</v>
      </c>
      <c r="F6941" s="71">
        <f t="shared" si="216"/>
        <v>135.52842761205534</v>
      </c>
    </row>
    <row r="6942" spans="2:6">
      <c r="B6942">
        <v>1537600</v>
      </c>
      <c r="D6942">
        <v>6940</v>
      </c>
      <c r="E6942" s="72">
        <f t="shared" si="217"/>
        <v>208448615.07407406</v>
      </c>
      <c r="F6942" s="71">
        <f t="shared" si="216"/>
        <v>135.56751760800861</v>
      </c>
    </row>
    <row r="6943" spans="2:6">
      <c r="B6943">
        <v>1537600</v>
      </c>
      <c r="D6943">
        <v>6941</v>
      </c>
      <c r="E6943" s="72">
        <f t="shared" si="217"/>
        <v>208508728.51851851</v>
      </c>
      <c r="F6943" s="71">
        <f t="shared" si="216"/>
        <v>135.60661324045168</v>
      </c>
    </row>
    <row r="6944" spans="2:6">
      <c r="B6944">
        <v>1537600</v>
      </c>
      <c r="D6944">
        <v>6942</v>
      </c>
      <c r="E6944" s="72">
        <f t="shared" si="217"/>
        <v>208568850.62962961</v>
      </c>
      <c r="F6944" s="71">
        <f t="shared" si="216"/>
        <v>135.6457145093845</v>
      </c>
    </row>
    <row r="6945" spans="2:6">
      <c r="B6945">
        <v>1537600</v>
      </c>
      <c r="D6945">
        <v>6943</v>
      </c>
      <c r="E6945" s="72">
        <f t="shared" si="217"/>
        <v>208628981.4074074</v>
      </c>
      <c r="F6945" s="71">
        <f t="shared" si="216"/>
        <v>135.68482141480712</v>
      </c>
    </row>
    <row r="6946" spans="2:6">
      <c r="B6946">
        <v>1537600</v>
      </c>
      <c r="D6946">
        <v>6944</v>
      </c>
      <c r="E6946" s="72">
        <f t="shared" si="217"/>
        <v>208689120.85185185</v>
      </c>
      <c r="F6946" s="71">
        <f t="shared" si="216"/>
        <v>135.72393395671946</v>
      </c>
    </row>
    <row r="6947" spans="2:6">
      <c r="B6947">
        <v>1537600</v>
      </c>
      <c r="D6947">
        <v>6945</v>
      </c>
      <c r="E6947" s="72">
        <f t="shared" si="217"/>
        <v>208749268.96296296</v>
      </c>
      <c r="F6947" s="71">
        <f t="shared" si="216"/>
        <v>135.7630521351216</v>
      </c>
    </row>
    <row r="6948" spans="2:6">
      <c r="B6948">
        <v>1537600</v>
      </c>
      <c r="D6948">
        <v>6946</v>
      </c>
      <c r="E6948" s="72">
        <f t="shared" si="217"/>
        <v>208809425.74074072</v>
      </c>
      <c r="F6948" s="71">
        <f t="shared" si="216"/>
        <v>135.80217595001346</v>
      </c>
    </row>
    <row r="6949" spans="2:6">
      <c r="B6949">
        <v>1537600</v>
      </c>
      <c r="D6949">
        <v>6947</v>
      </c>
      <c r="E6949" s="72">
        <f t="shared" si="217"/>
        <v>208869591.18518516</v>
      </c>
      <c r="F6949" s="71">
        <f t="shared" si="216"/>
        <v>135.84130540139515</v>
      </c>
    </row>
    <row r="6950" spans="2:6">
      <c r="B6950">
        <v>1537600</v>
      </c>
      <c r="D6950">
        <v>6948</v>
      </c>
      <c r="E6950" s="72">
        <f t="shared" si="217"/>
        <v>208929765.29629627</v>
      </c>
      <c r="F6950" s="71">
        <f t="shared" si="216"/>
        <v>135.88044048926656</v>
      </c>
    </row>
    <row r="6951" spans="2:6">
      <c r="B6951">
        <v>1537600</v>
      </c>
      <c r="D6951">
        <v>6949</v>
      </c>
      <c r="E6951" s="72">
        <f t="shared" si="217"/>
        <v>208989948.07407406</v>
      </c>
      <c r="F6951" s="71">
        <f t="shared" si="216"/>
        <v>135.91958121362777</v>
      </c>
    </row>
    <row r="6952" spans="2:6">
      <c r="B6952">
        <v>1537600</v>
      </c>
      <c r="D6952">
        <v>6950</v>
      </c>
      <c r="E6952" s="72">
        <f t="shared" si="217"/>
        <v>209050139.51851851</v>
      </c>
      <c r="F6952" s="71">
        <f t="shared" si="216"/>
        <v>135.95872757447873</v>
      </c>
    </row>
    <row r="6953" spans="2:6">
      <c r="B6953">
        <v>1537600</v>
      </c>
      <c r="D6953">
        <v>6951</v>
      </c>
      <c r="E6953" s="72">
        <f t="shared" si="217"/>
        <v>209110339.62962961</v>
      </c>
      <c r="F6953" s="71">
        <f t="shared" si="216"/>
        <v>135.99787957181945</v>
      </c>
    </row>
    <row r="6954" spans="2:6">
      <c r="B6954">
        <v>1537600</v>
      </c>
      <c r="D6954">
        <v>6952</v>
      </c>
      <c r="E6954" s="72">
        <f t="shared" si="217"/>
        <v>209170548.4074074</v>
      </c>
      <c r="F6954" s="71">
        <f t="shared" si="216"/>
        <v>136.03703720564997</v>
      </c>
    </row>
    <row r="6955" spans="2:6">
      <c r="B6955">
        <v>1537600</v>
      </c>
      <c r="D6955">
        <v>6953</v>
      </c>
      <c r="E6955" s="72">
        <f t="shared" si="217"/>
        <v>209230765.85185185</v>
      </c>
      <c r="F6955" s="71">
        <f t="shared" si="216"/>
        <v>136.07620047597024</v>
      </c>
    </row>
    <row r="6956" spans="2:6">
      <c r="B6956">
        <v>1537600</v>
      </c>
      <c r="D6956">
        <v>6954</v>
      </c>
      <c r="E6956" s="72">
        <f t="shared" si="217"/>
        <v>209290991.96296296</v>
      </c>
      <c r="F6956" s="71">
        <f t="shared" si="216"/>
        <v>136.11536938278027</v>
      </c>
    </row>
    <row r="6957" spans="2:6">
      <c r="B6957">
        <v>1537600</v>
      </c>
      <c r="D6957">
        <v>6955</v>
      </c>
      <c r="E6957" s="72">
        <f t="shared" si="217"/>
        <v>209351226.74074072</v>
      </c>
      <c r="F6957" s="71">
        <f t="shared" si="216"/>
        <v>136.15454392608007</v>
      </c>
    </row>
    <row r="6958" spans="2:6">
      <c r="B6958">
        <v>1537600</v>
      </c>
      <c r="D6958">
        <v>6956</v>
      </c>
      <c r="E6958" s="72">
        <f t="shared" si="217"/>
        <v>209411470.18518516</v>
      </c>
      <c r="F6958" s="71">
        <f t="shared" si="216"/>
        <v>136.19372410586965</v>
      </c>
    </row>
    <row r="6959" spans="2:6">
      <c r="B6959">
        <v>1537600</v>
      </c>
      <c r="D6959">
        <v>6957</v>
      </c>
      <c r="E6959" s="72">
        <f t="shared" si="217"/>
        <v>209471722.29629627</v>
      </c>
      <c r="F6959" s="71">
        <f t="shared" si="216"/>
        <v>136.23290992214899</v>
      </c>
    </row>
    <row r="6960" spans="2:6">
      <c r="B6960">
        <v>1537600</v>
      </c>
      <c r="D6960">
        <v>6958</v>
      </c>
      <c r="E6960" s="72">
        <f t="shared" si="217"/>
        <v>209531983.07407406</v>
      </c>
      <c r="F6960" s="71">
        <f t="shared" si="216"/>
        <v>136.27210137491809</v>
      </c>
    </row>
    <row r="6961" spans="2:6">
      <c r="B6961">
        <v>1537600</v>
      </c>
      <c r="D6961">
        <v>6959</v>
      </c>
      <c r="E6961" s="72">
        <f t="shared" si="217"/>
        <v>209592252.51851851</v>
      </c>
      <c r="F6961" s="71">
        <f t="shared" si="216"/>
        <v>136.31129846417696</v>
      </c>
    </row>
    <row r="6962" spans="2:6">
      <c r="B6962">
        <v>1537600</v>
      </c>
      <c r="D6962">
        <v>6960</v>
      </c>
      <c r="E6962" s="72">
        <f t="shared" si="217"/>
        <v>209652530.62962961</v>
      </c>
      <c r="F6962" s="71">
        <f t="shared" si="216"/>
        <v>136.35050118992561</v>
      </c>
    </row>
    <row r="6963" spans="2:6">
      <c r="B6963">
        <v>1537600</v>
      </c>
      <c r="D6963">
        <v>6961</v>
      </c>
      <c r="E6963" s="72">
        <f t="shared" si="217"/>
        <v>209712817.4074074</v>
      </c>
      <c r="F6963" s="71">
        <f t="shared" si="216"/>
        <v>136.38970955216402</v>
      </c>
    </row>
    <row r="6964" spans="2:6">
      <c r="B6964">
        <v>1537600</v>
      </c>
      <c r="D6964">
        <v>6962</v>
      </c>
      <c r="E6964" s="72">
        <f t="shared" si="217"/>
        <v>209773112.85185185</v>
      </c>
      <c r="F6964" s="71">
        <f t="shared" si="216"/>
        <v>136.42892355089219</v>
      </c>
    </row>
    <row r="6965" spans="2:6">
      <c r="B6965">
        <v>1537600</v>
      </c>
      <c r="D6965">
        <v>6963</v>
      </c>
      <c r="E6965" s="72">
        <f t="shared" si="217"/>
        <v>209833416.96296296</v>
      </c>
      <c r="F6965" s="71">
        <f t="shared" si="216"/>
        <v>136.46814318611015</v>
      </c>
    </row>
    <row r="6966" spans="2:6">
      <c r="B6966">
        <v>1537600</v>
      </c>
      <c r="D6966">
        <v>6964</v>
      </c>
      <c r="E6966" s="72">
        <f t="shared" si="217"/>
        <v>209893729.74074072</v>
      </c>
      <c r="F6966" s="71">
        <f t="shared" si="216"/>
        <v>136.50736845781785</v>
      </c>
    </row>
    <row r="6967" spans="2:6">
      <c r="B6967">
        <v>1537600</v>
      </c>
      <c r="D6967">
        <v>6965</v>
      </c>
      <c r="E6967" s="72">
        <f t="shared" si="217"/>
        <v>209954051.18518516</v>
      </c>
      <c r="F6967" s="71">
        <f t="shared" si="216"/>
        <v>136.54659936601533</v>
      </c>
    </row>
    <row r="6968" spans="2:6">
      <c r="B6968">
        <v>1537600</v>
      </c>
      <c r="D6968">
        <v>6966</v>
      </c>
      <c r="E6968" s="72">
        <f t="shared" si="217"/>
        <v>210014381.29629627</v>
      </c>
      <c r="F6968" s="71">
        <f t="shared" si="216"/>
        <v>136.58583591070257</v>
      </c>
    </row>
    <row r="6969" spans="2:6">
      <c r="B6969">
        <v>1537600</v>
      </c>
      <c r="D6969">
        <v>6967</v>
      </c>
      <c r="E6969" s="72">
        <f t="shared" si="217"/>
        <v>210074720.07407406</v>
      </c>
      <c r="F6969" s="71">
        <f t="shared" si="216"/>
        <v>136.6250780918796</v>
      </c>
    </row>
    <row r="6970" spans="2:6">
      <c r="B6970">
        <v>1537600</v>
      </c>
      <c r="D6970">
        <v>6968</v>
      </c>
      <c r="E6970" s="72">
        <f t="shared" si="217"/>
        <v>210135067.51851851</v>
      </c>
      <c r="F6970" s="71">
        <f t="shared" si="216"/>
        <v>136.66432590954636</v>
      </c>
    </row>
    <row r="6971" spans="2:6">
      <c r="B6971">
        <v>1537600</v>
      </c>
      <c r="D6971">
        <v>6969</v>
      </c>
      <c r="E6971" s="72">
        <f t="shared" si="217"/>
        <v>210195423.62962961</v>
      </c>
      <c r="F6971" s="71">
        <f t="shared" si="216"/>
        <v>136.70357936370291</v>
      </c>
    </row>
    <row r="6972" spans="2:6">
      <c r="B6972">
        <v>1537600</v>
      </c>
      <c r="D6972">
        <v>6970</v>
      </c>
      <c r="E6972" s="72">
        <f t="shared" si="217"/>
        <v>210255788.4074074</v>
      </c>
      <c r="F6972" s="71">
        <f t="shared" si="216"/>
        <v>136.74283845434925</v>
      </c>
    </row>
    <row r="6973" spans="2:6">
      <c r="B6973">
        <v>1537600</v>
      </c>
      <c r="D6973">
        <v>6971</v>
      </c>
      <c r="E6973" s="72">
        <f t="shared" si="217"/>
        <v>210316161.85185185</v>
      </c>
      <c r="F6973" s="71">
        <f t="shared" si="216"/>
        <v>136.78210318148533</v>
      </c>
    </row>
    <row r="6974" spans="2:6">
      <c r="B6974">
        <v>1537600</v>
      </c>
      <c r="D6974">
        <v>6972</v>
      </c>
      <c r="E6974" s="72">
        <f t="shared" si="217"/>
        <v>210376543.96296296</v>
      </c>
      <c r="F6974" s="71">
        <f t="shared" si="216"/>
        <v>136.82137354511119</v>
      </c>
    </row>
    <row r="6975" spans="2:6">
      <c r="B6975">
        <v>1537600</v>
      </c>
      <c r="D6975">
        <v>6973</v>
      </c>
      <c r="E6975" s="72">
        <f t="shared" si="217"/>
        <v>210436934.74074072</v>
      </c>
      <c r="F6975" s="71">
        <f t="shared" si="216"/>
        <v>136.86064954522681</v>
      </c>
    </row>
    <row r="6976" spans="2:6">
      <c r="B6976">
        <v>1537600</v>
      </c>
      <c r="D6976">
        <v>6974</v>
      </c>
      <c r="E6976" s="72">
        <f t="shared" si="217"/>
        <v>210497334.18518516</v>
      </c>
      <c r="F6976" s="71">
        <f t="shared" si="216"/>
        <v>136.89993118183219</v>
      </c>
    </row>
    <row r="6977" spans="2:6">
      <c r="B6977">
        <v>1537600</v>
      </c>
      <c r="D6977">
        <v>6975</v>
      </c>
      <c r="E6977" s="72">
        <f t="shared" si="217"/>
        <v>210557742.29629627</v>
      </c>
      <c r="F6977" s="71">
        <f t="shared" si="216"/>
        <v>136.93921845492733</v>
      </c>
    </row>
    <row r="6978" spans="2:6">
      <c r="B6978">
        <v>1537600</v>
      </c>
      <c r="D6978">
        <v>6976</v>
      </c>
      <c r="E6978" s="72">
        <f t="shared" si="217"/>
        <v>210618159.07407406</v>
      </c>
      <c r="F6978" s="71">
        <f t="shared" si="216"/>
        <v>136.97851136451226</v>
      </c>
    </row>
    <row r="6979" spans="2:6">
      <c r="B6979">
        <v>1537600</v>
      </c>
      <c r="D6979">
        <v>6977</v>
      </c>
      <c r="E6979" s="72">
        <f t="shared" si="217"/>
        <v>210678584.51851851</v>
      </c>
      <c r="F6979" s="71">
        <f t="shared" ref="F6979:F7042" si="218">E6979/B6978</f>
        <v>137.01780991058695</v>
      </c>
    </row>
    <row r="6980" spans="2:6">
      <c r="B6980">
        <v>1537600</v>
      </c>
      <c r="D6980">
        <v>6978</v>
      </c>
      <c r="E6980" s="72">
        <f t="shared" ref="E6980:E7043" si="219">40+(D6979*D6979)+(E6979/1.3)</f>
        <v>210739018.62962961</v>
      </c>
      <c r="F6980" s="71">
        <f t="shared" si="218"/>
        <v>137.05711409315143</v>
      </c>
    </row>
    <row r="6981" spans="2:6">
      <c r="B6981">
        <v>1537600</v>
      </c>
      <c r="D6981">
        <v>6979</v>
      </c>
      <c r="E6981" s="72">
        <f t="shared" si="219"/>
        <v>210799461.4074074</v>
      </c>
      <c r="F6981" s="71">
        <f t="shared" si="218"/>
        <v>137.09642391220564</v>
      </c>
    </row>
    <row r="6982" spans="2:6">
      <c r="B6982">
        <v>1537600</v>
      </c>
      <c r="D6982">
        <v>6980</v>
      </c>
      <c r="E6982" s="72">
        <f t="shared" si="219"/>
        <v>210859912.85185185</v>
      </c>
      <c r="F6982" s="71">
        <f t="shared" si="218"/>
        <v>137.13573936774964</v>
      </c>
    </row>
    <row r="6983" spans="2:6">
      <c r="B6983">
        <v>1537600</v>
      </c>
      <c r="D6983">
        <v>6981</v>
      </c>
      <c r="E6983" s="72">
        <f t="shared" si="219"/>
        <v>210920372.96296296</v>
      </c>
      <c r="F6983" s="71">
        <f t="shared" si="218"/>
        <v>137.1750604597834</v>
      </c>
    </row>
    <row r="6984" spans="2:6">
      <c r="B6984">
        <v>1537600</v>
      </c>
      <c r="D6984">
        <v>6982</v>
      </c>
      <c r="E6984" s="72">
        <f t="shared" si="219"/>
        <v>210980841.74074072</v>
      </c>
      <c r="F6984" s="71">
        <f t="shared" si="218"/>
        <v>137.21438718830692</v>
      </c>
    </row>
    <row r="6985" spans="2:6">
      <c r="B6985">
        <v>1537600</v>
      </c>
      <c r="D6985">
        <v>6983</v>
      </c>
      <c r="E6985" s="72">
        <f t="shared" si="219"/>
        <v>211041319.18518516</v>
      </c>
      <c r="F6985" s="71">
        <f t="shared" si="218"/>
        <v>137.25371955332022</v>
      </c>
    </row>
    <row r="6986" spans="2:6">
      <c r="B6986">
        <v>1537600</v>
      </c>
      <c r="D6986">
        <v>6984</v>
      </c>
      <c r="E6986" s="72">
        <f t="shared" si="219"/>
        <v>211101805.29629627</v>
      </c>
      <c r="F6986" s="71">
        <f t="shared" si="218"/>
        <v>137.29305755482326</v>
      </c>
    </row>
    <row r="6987" spans="2:6">
      <c r="B6987">
        <v>1537600</v>
      </c>
      <c r="D6987">
        <v>6985</v>
      </c>
      <c r="E6987" s="72">
        <f t="shared" si="219"/>
        <v>211162300.07407406</v>
      </c>
      <c r="F6987" s="71">
        <f t="shared" si="218"/>
        <v>137.33240119281612</v>
      </c>
    </row>
    <row r="6988" spans="2:6">
      <c r="B6988">
        <v>1537600</v>
      </c>
      <c r="D6988">
        <v>6986</v>
      </c>
      <c r="E6988" s="72">
        <f t="shared" si="219"/>
        <v>211222803.51851851</v>
      </c>
      <c r="F6988" s="71">
        <f t="shared" si="218"/>
        <v>137.37175046729871</v>
      </c>
    </row>
    <row r="6989" spans="2:6">
      <c r="B6989">
        <v>1537600</v>
      </c>
      <c r="D6989">
        <v>6987</v>
      </c>
      <c r="E6989" s="72">
        <f t="shared" si="219"/>
        <v>211283315.62962961</v>
      </c>
      <c r="F6989" s="71">
        <f t="shared" si="218"/>
        <v>137.41110537827109</v>
      </c>
    </row>
    <row r="6990" spans="2:6">
      <c r="B6990">
        <v>1537600</v>
      </c>
      <c r="D6990">
        <v>6988</v>
      </c>
      <c r="E6990" s="72">
        <f t="shared" si="219"/>
        <v>211343836.4074074</v>
      </c>
      <c r="F6990" s="71">
        <f t="shared" si="218"/>
        <v>137.45046592573323</v>
      </c>
    </row>
    <row r="6991" spans="2:6">
      <c r="B6991">
        <v>1537600</v>
      </c>
      <c r="D6991">
        <v>6989</v>
      </c>
      <c r="E6991" s="72">
        <f t="shared" si="219"/>
        <v>211404365.85185185</v>
      </c>
      <c r="F6991" s="71">
        <f t="shared" si="218"/>
        <v>137.48983210968512</v>
      </c>
    </row>
    <row r="6992" spans="2:6">
      <c r="B6992">
        <v>1537600</v>
      </c>
      <c r="D6992">
        <v>6990</v>
      </c>
      <c r="E6992" s="72">
        <f t="shared" si="219"/>
        <v>211464903.96296296</v>
      </c>
      <c r="F6992" s="71">
        <f t="shared" si="218"/>
        <v>137.52920393012678</v>
      </c>
    </row>
    <row r="6993" spans="2:6">
      <c r="B6993">
        <v>1537600</v>
      </c>
      <c r="D6993">
        <v>6991</v>
      </c>
      <c r="E6993" s="72">
        <f t="shared" si="219"/>
        <v>211525450.74074072</v>
      </c>
      <c r="F6993" s="71">
        <f t="shared" si="218"/>
        <v>137.56858138705823</v>
      </c>
    </row>
    <row r="6994" spans="2:6">
      <c r="B6994">
        <v>1537600</v>
      </c>
      <c r="D6994">
        <v>6992</v>
      </c>
      <c r="E6994" s="72">
        <f t="shared" si="219"/>
        <v>211586006.18518516</v>
      </c>
      <c r="F6994" s="71">
        <f t="shared" si="218"/>
        <v>137.60796448047944</v>
      </c>
    </row>
    <row r="6995" spans="2:6">
      <c r="B6995">
        <v>1537600</v>
      </c>
      <c r="D6995">
        <v>6993</v>
      </c>
      <c r="E6995" s="72">
        <f t="shared" si="219"/>
        <v>211646570.29629627</v>
      </c>
      <c r="F6995" s="71">
        <f t="shared" si="218"/>
        <v>137.64735321039041</v>
      </c>
    </row>
    <row r="6996" spans="2:6">
      <c r="B6996">
        <v>1537600</v>
      </c>
      <c r="D6996">
        <v>6994</v>
      </c>
      <c r="E6996" s="72">
        <f t="shared" si="219"/>
        <v>211707143.07407406</v>
      </c>
      <c r="F6996" s="71">
        <f t="shared" si="218"/>
        <v>137.68674757679113</v>
      </c>
    </row>
    <row r="6997" spans="2:6">
      <c r="B6997">
        <v>1537600</v>
      </c>
      <c r="D6997">
        <v>6995</v>
      </c>
      <c r="E6997" s="72">
        <f t="shared" si="219"/>
        <v>211767724.51851851</v>
      </c>
      <c r="F6997" s="71">
        <f t="shared" si="218"/>
        <v>137.72614757968165</v>
      </c>
    </row>
    <row r="6998" spans="2:6">
      <c r="B6998">
        <v>1537600</v>
      </c>
      <c r="D6998">
        <v>6996</v>
      </c>
      <c r="E6998" s="72">
        <f t="shared" si="219"/>
        <v>211828314.62962961</v>
      </c>
      <c r="F6998" s="71">
        <f t="shared" si="218"/>
        <v>137.76555321906193</v>
      </c>
    </row>
    <row r="6999" spans="2:6">
      <c r="B6999">
        <v>1537600</v>
      </c>
      <c r="D6999">
        <v>6997</v>
      </c>
      <c r="E6999" s="72">
        <f t="shared" si="219"/>
        <v>211888913.4074074</v>
      </c>
      <c r="F6999" s="71">
        <f t="shared" si="218"/>
        <v>137.80496449493197</v>
      </c>
    </row>
    <row r="7000" spans="2:6">
      <c r="B7000">
        <v>1537600</v>
      </c>
      <c r="D7000">
        <v>6998</v>
      </c>
      <c r="E7000" s="72">
        <f t="shared" si="219"/>
        <v>211949520.85185185</v>
      </c>
      <c r="F7000" s="71">
        <f t="shared" si="218"/>
        <v>137.84438140729179</v>
      </c>
    </row>
    <row r="7001" spans="2:6">
      <c r="B7001">
        <v>1537600</v>
      </c>
      <c r="D7001">
        <v>6999</v>
      </c>
      <c r="E7001" s="72">
        <f t="shared" si="219"/>
        <v>212010136.96296296</v>
      </c>
      <c r="F7001" s="71">
        <f t="shared" si="218"/>
        <v>137.88380395614135</v>
      </c>
    </row>
    <row r="7002" spans="2:6">
      <c r="B7002">
        <v>1537600</v>
      </c>
      <c r="D7002">
        <v>7000</v>
      </c>
      <c r="E7002" s="72">
        <f t="shared" si="219"/>
        <v>212070761.74074072</v>
      </c>
      <c r="F7002" s="71">
        <f t="shared" si="218"/>
        <v>137.9232321414807</v>
      </c>
    </row>
    <row r="7003" spans="2:6">
      <c r="B7003">
        <v>1537600</v>
      </c>
      <c r="D7003">
        <v>7001</v>
      </c>
      <c r="E7003" s="72">
        <f t="shared" si="219"/>
        <v>212131395.18518516</v>
      </c>
      <c r="F7003" s="71">
        <f t="shared" si="218"/>
        <v>137.9626659633098</v>
      </c>
    </row>
    <row r="7004" spans="2:6">
      <c r="B7004">
        <v>1537600</v>
      </c>
      <c r="D7004">
        <v>7002</v>
      </c>
      <c r="E7004" s="72">
        <f t="shared" si="219"/>
        <v>212192037.29629627</v>
      </c>
      <c r="F7004" s="71">
        <f t="shared" si="218"/>
        <v>138.0021054216287</v>
      </c>
    </row>
    <row r="7005" spans="2:6">
      <c r="B7005">
        <v>1537600</v>
      </c>
      <c r="D7005">
        <v>7003</v>
      </c>
      <c r="E7005" s="72">
        <f t="shared" si="219"/>
        <v>212252688.07407406</v>
      </c>
      <c r="F7005" s="71">
        <f t="shared" si="218"/>
        <v>138.04155051643735</v>
      </c>
    </row>
    <row r="7006" spans="2:6">
      <c r="B7006">
        <v>1537600</v>
      </c>
      <c r="D7006">
        <v>7004</v>
      </c>
      <c r="E7006" s="72">
        <f t="shared" si="219"/>
        <v>212313347.51851851</v>
      </c>
      <c r="F7006" s="71">
        <f t="shared" si="218"/>
        <v>138.08100124773577</v>
      </c>
    </row>
    <row r="7007" spans="2:6">
      <c r="B7007">
        <v>1537600</v>
      </c>
      <c r="D7007">
        <v>7005</v>
      </c>
      <c r="E7007" s="72">
        <f t="shared" si="219"/>
        <v>212374015.62962961</v>
      </c>
      <c r="F7007" s="71">
        <f t="shared" si="218"/>
        <v>138.12045761552395</v>
      </c>
    </row>
    <row r="7008" spans="2:6">
      <c r="B7008">
        <v>1537600</v>
      </c>
      <c r="D7008">
        <v>7006</v>
      </c>
      <c r="E7008" s="72">
        <f t="shared" si="219"/>
        <v>212434692.4074074</v>
      </c>
      <c r="F7008" s="71">
        <f t="shared" si="218"/>
        <v>138.15991961980191</v>
      </c>
    </row>
    <row r="7009" spans="2:6">
      <c r="B7009">
        <v>1537600</v>
      </c>
      <c r="D7009">
        <v>7007</v>
      </c>
      <c r="E7009" s="72">
        <f t="shared" si="219"/>
        <v>212495377.85185185</v>
      </c>
      <c r="F7009" s="71">
        <f t="shared" si="218"/>
        <v>138.19938726056961</v>
      </c>
    </row>
    <row r="7010" spans="2:6">
      <c r="B7010">
        <v>1537600</v>
      </c>
      <c r="D7010">
        <v>7008</v>
      </c>
      <c r="E7010" s="72">
        <f t="shared" si="219"/>
        <v>212556071.96296296</v>
      </c>
      <c r="F7010" s="71">
        <f t="shared" si="218"/>
        <v>138.23886053782709</v>
      </c>
    </row>
    <row r="7011" spans="2:6">
      <c r="B7011">
        <v>1537600</v>
      </c>
      <c r="D7011">
        <v>7009</v>
      </c>
      <c r="E7011" s="72">
        <f t="shared" si="219"/>
        <v>212616774.74074072</v>
      </c>
      <c r="F7011" s="71">
        <f t="shared" si="218"/>
        <v>138.27833945157434</v>
      </c>
    </row>
    <row r="7012" spans="2:6">
      <c r="B7012">
        <v>1537600</v>
      </c>
      <c r="D7012">
        <v>7010</v>
      </c>
      <c r="E7012" s="72">
        <f t="shared" si="219"/>
        <v>212677486.18518516</v>
      </c>
      <c r="F7012" s="71">
        <f t="shared" si="218"/>
        <v>138.31782400181137</v>
      </c>
    </row>
    <row r="7013" spans="2:6">
      <c r="B7013">
        <v>1537600</v>
      </c>
      <c r="D7013">
        <v>7011</v>
      </c>
      <c r="E7013" s="72">
        <f t="shared" si="219"/>
        <v>212738206.29629627</v>
      </c>
      <c r="F7013" s="71">
        <f t="shared" si="218"/>
        <v>138.35731418853817</v>
      </c>
    </row>
    <row r="7014" spans="2:6">
      <c r="B7014">
        <v>1537600</v>
      </c>
      <c r="D7014">
        <v>7012</v>
      </c>
      <c r="E7014" s="72">
        <f t="shared" si="219"/>
        <v>212798935.07407406</v>
      </c>
      <c r="F7014" s="71">
        <f t="shared" si="218"/>
        <v>138.39681001175472</v>
      </c>
    </row>
    <row r="7015" spans="2:6">
      <c r="B7015">
        <v>1537600</v>
      </c>
      <c r="D7015">
        <v>7013</v>
      </c>
      <c r="E7015" s="72">
        <f t="shared" si="219"/>
        <v>212859672.51851851</v>
      </c>
      <c r="F7015" s="71">
        <f t="shared" si="218"/>
        <v>138.43631147146104</v>
      </c>
    </row>
    <row r="7016" spans="2:6">
      <c r="B7016">
        <v>1537600</v>
      </c>
      <c r="D7016">
        <v>7014</v>
      </c>
      <c r="E7016" s="72">
        <f t="shared" si="219"/>
        <v>212920418.62962961</v>
      </c>
      <c r="F7016" s="71">
        <f t="shared" si="218"/>
        <v>138.47581856765714</v>
      </c>
    </row>
    <row r="7017" spans="2:6">
      <c r="B7017">
        <v>1537600</v>
      </c>
      <c r="D7017">
        <v>7015</v>
      </c>
      <c r="E7017" s="72">
        <f t="shared" si="219"/>
        <v>212981173.4074074</v>
      </c>
      <c r="F7017" s="71">
        <f t="shared" si="218"/>
        <v>138.51533130034301</v>
      </c>
    </row>
    <row r="7018" spans="2:6">
      <c r="B7018">
        <v>1537600</v>
      </c>
      <c r="D7018">
        <v>7016</v>
      </c>
      <c r="E7018" s="72">
        <f t="shared" si="219"/>
        <v>213041936.85185185</v>
      </c>
      <c r="F7018" s="71">
        <f t="shared" si="218"/>
        <v>138.55484966951863</v>
      </c>
    </row>
    <row r="7019" spans="2:6">
      <c r="B7019">
        <v>1537600</v>
      </c>
      <c r="D7019">
        <v>7017</v>
      </c>
      <c r="E7019" s="72">
        <f t="shared" si="219"/>
        <v>213102708.96296296</v>
      </c>
      <c r="F7019" s="71">
        <f t="shared" si="218"/>
        <v>138.59437367518402</v>
      </c>
    </row>
    <row r="7020" spans="2:6">
      <c r="B7020">
        <v>1537600</v>
      </c>
      <c r="D7020">
        <v>7018</v>
      </c>
      <c r="E7020" s="72">
        <f t="shared" si="219"/>
        <v>213163489.74074072</v>
      </c>
      <c r="F7020" s="71">
        <f t="shared" si="218"/>
        <v>138.63390331733919</v>
      </c>
    </row>
    <row r="7021" spans="2:6">
      <c r="B7021">
        <v>1537600</v>
      </c>
      <c r="D7021">
        <v>7019</v>
      </c>
      <c r="E7021" s="72">
        <f t="shared" si="219"/>
        <v>213224279.18518516</v>
      </c>
      <c r="F7021" s="71">
        <f t="shared" si="218"/>
        <v>138.67343859598409</v>
      </c>
    </row>
    <row r="7022" spans="2:6">
      <c r="B7022">
        <v>1537600</v>
      </c>
      <c r="D7022">
        <v>7020</v>
      </c>
      <c r="E7022" s="72">
        <f t="shared" si="219"/>
        <v>213285077.29629627</v>
      </c>
      <c r="F7022" s="71">
        <f t="shared" si="218"/>
        <v>138.71297951111879</v>
      </c>
    </row>
    <row r="7023" spans="2:6">
      <c r="B7023">
        <v>1537600</v>
      </c>
      <c r="D7023">
        <v>7021</v>
      </c>
      <c r="E7023" s="72">
        <f t="shared" si="219"/>
        <v>213345884.07407406</v>
      </c>
      <c r="F7023" s="71">
        <f t="shared" si="218"/>
        <v>138.75252606274327</v>
      </c>
    </row>
    <row r="7024" spans="2:6">
      <c r="B7024">
        <v>1537600</v>
      </c>
      <c r="D7024">
        <v>7022</v>
      </c>
      <c r="E7024" s="72">
        <f t="shared" si="219"/>
        <v>213406699.51851851</v>
      </c>
      <c r="F7024" s="71">
        <f t="shared" si="218"/>
        <v>138.79207825085751</v>
      </c>
    </row>
    <row r="7025" spans="2:6">
      <c r="B7025">
        <v>1537600</v>
      </c>
      <c r="D7025">
        <v>7023</v>
      </c>
      <c r="E7025" s="72">
        <f t="shared" si="219"/>
        <v>213467523.62962961</v>
      </c>
      <c r="F7025" s="71">
        <f t="shared" si="218"/>
        <v>138.83163607546152</v>
      </c>
    </row>
    <row r="7026" spans="2:6">
      <c r="B7026">
        <v>1537600</v>
      </c>
      <c r="D7026">
        <v>7024</v>
      </c>
      <c r="E7026" s="72">
        <f t="shared" si="219"/>
        <v>213528356.4074074</v>
      </c>
      <c r="F7026" s="71">
        <f t="shared" si="218"/>
        <v>138.87119953655528</v>
      </c>
    </row>
    <row r="7027" spans="2:6">
      <c r="B7027">
        <v>1537600</v>
      </c>
      <c r="D7027">
        <v>7025</v>
      </c>
      <c r="E7027" s="72">
        <f t="shared" si="219"/>
        <v>213589197.85185185</v>
      </c>
      <c r="F7027" s="71">
        <f t="shared" si="218"/>
        <v>138.91076863413883</v>
      </c>
    </row>
    <row r="7028" spans="2:6">
      <c r="B7028">
        <v>1537600</v>
      </c>
      <c r="D7028">
        <v>7026</v>
      </c>
      <c r="E7028" s="72">
        <f t="shared" si="219"/>
        <v>213650047.96296296</v>
      </c>
      <c r="F7028" s="71">
        <f t="shared" si="218"/>
        <v>138.95034336821212</v>
      </c>
    </row>
    <row r="7029" spans="2:6">
      <c r="B7029">
        <v>1537600</v>
      </c>
      <c r="D7029">
        <v>7027</v>
      </c>
      <c r="E7029" s="72">
        <f t="shared" si="219"/>
        <v>213710906.74074072</v>
      </c>
      <c r="F7029" s="71">
        <f t="shared" si="218"/>
        <v>138.98992373877519</v>
      </c>
    </row>
    <row r="7030" spans="2:6">
      <c r="B7030">
        <v>1537600</v>
      </c>
      <c r="D7030">
        <v>7028</v>
      </c>
      <c r="E7030" s="72">
        <f t="shared" si="219"/>
        <v>213771774.18518516</v>
      </c>
      <c r="F7030" s="71">
        <f t="shared" si="218"/>
        <v>139.02950974582802</v>
      </c>
    </row>
    <row r="7031" spans="2:6">
      <c r="B7031">
        <v>1537600</v>
      </c>
      <c r="D7031">
        <v>7029</v>
      </c>
      <c r="E7031" s="72">
        <f t="shared" si="219"/>
        <v>213832650.29629627</v>
      </c>
      <c r="F7031" s="71">
        <f t="shared" si="218"/>
        <v>139.06910138937062</v>
      </c>
    </row>
    <row r="7032" spans="2:6">
      <c r="B7032">
        <v>1537600</v>
      </c>
      <c r="D7032">
        <v>7030</v>
      </c>
      <c r="E7032" s="72">
        <f t="shared" si="219"/>
        <v>213893535.07407406</v>
      </c>
      <c r="F7032" s="71">
        <f t="shared" si="218"/>
        <v>139.108698669403</v>
      </c>
    </row>
    <row r="7033" spans="2:6">
      <c r="B7033">
        <v>1537600</v>
      </c>
      <c r="D7033">
        <v>7031</v>
      </c>
      <c r="E7033" s="72">
        <f t="shared" si="219"/>
        <v>213954428.51851851</v>
      </c>
      <c r="F7033" s="71">
        <f t="shared" si="218"/>
        <v>139.14830158592514</v>
      </c>
    </row>
    <row r="7034" spans="2:6">
      <c r="B7034">
        <v>1537600</v>
      </c>
      <c r="D7034">
        <v>7032</v>
      </c>
      <c r="E7034" s="72">
        <f t="shared" si="219"/>
        <v>214015330.62962961</v>
      </c>
      <c r="F7034" s="71">
        <f t="shared" si="218"/>
        <v>139.18791013893704</v>
      </c>
    </row>
    <row r="7035" spans="2:6">
      <c r="B7035">
        <v>1537600</v>
      </c>
      <c r="D7035">
        <v>7033</v>
      </c>
      <c r="E7035" s="72">
        <f t="shared" si="219"/>
        <v>214076241.4074074</v>
      </c>
      <c r="F7035" s="71">
        <f t="shared" si="218"/>
        <v>139.22752432843873</v>
      </c>
    </row>
    <row r="7036" spans="2:6">
      <c r="B7036">
        <v>1537600</v>
      </c>
      <c r="D7036">
        <v>7034</v>
      </c>
      <c r="E7036" s="72">
        <f t="shared" si="219"/>
        <v>214137160.85185185</v>
      </c>
      <c r="F7036" s="71">
        <f t="shared" si="218"/>
        <v>139.26714415443018</v>
      </c>
    </row>
    <row r="7037" spans="2:6">
      <c r="B7037">
        <v>1537600</v>
      </c>
      <c r="D7037">
        <v>7035</v>
      </c>
      <c r="E7037" s="72">
        <f t="shared" si="219"/>
        <v>214198088.96296296</v>
      </c>
      <c r="F7037" s="71">
        <f t="shared" si="218"/>
        <v>139.3067696169114</v>
      </c>
    </row>
    <row r="7038" spans="2:6">
      <c r="B7038">
        <v>1537600</v>
      </c>
      <c r="D7038">
        <v>7036</v>
      </c>
      <c r="E7038" s="72">
        <f t="shared" si="219"/>
        <v>214259025.74074072</v>
      </c>
      <c r="F7038" s="71">
        <f t="shared" si="218"/>
        <v>139.34640071588237</v>
      </c>
    </row>
    <row r="7039" spans="2:6">
      <c r="B7039">
        <v>1537600</v>
      </c>
      <c r="D7039">
        <v>7037</v>
      </c>
      <c r="E7039" s="72">
        <f t="shared" si="219"/>
        <v>214319971.18518516</v>
      </c>
      <c r="F7039" s="71">
        <f t="shared" si="218"/>
        <v>139.3860374513431</v>
      </c>
    </row>
    <row r="7040" spans="2:6">
      <c r="B7040">
        <v>1537600</v>
      </c>
      <c r="D7040">
        <v>7038</v>
      </c>
      <c r="E7040" s="72">
        <f t="shared" si="219"/>
        <v>214380925.29629627</v>
      </c>
      <c r="F7040" s="71">
        <f t="shared" si="218"/>
        <v>139.42567982329362</v>
      </c>
    </row>
    <row r="7041" spans="2:6">
      <c r="B7041">
        <v>1537600</v>
      </c>
      <c r="D7041">
        <v>7039</v>
      </c>
      <c r="E7041" s="72">
        <f t="shared" si="219"/>
        <v>214441888.07407406</v>
      </c>
      <c r="F7041" s="71">
        <f t="shared" si="218"/>
        <v>139.4653278317339</v>
      </c>
    </row>
    <row r="7042" spans="2:6">
      <c r="B7042">
        <v>1537600</v>
      </c>
      <c r="D7042">
        <v>7040</v>
      </c>
      <c r="E7042" s="72">
        <f t="shared" si="219"/>
        <v>214502859.51851851</v>
      </c>
      <c r="F7042" s="71">
        <f t="shared" si="218"/>
        <v>139.50498147666397</v>
      </c>
    </row>
    <row r="7043" spans="2:6">
      <c r="B7043">
        <v>1537600</v>
      </c>
      <c r="D7043">
        <v>7041</v>
      </c>
      <c r="E7043" s="72">
        <f t="shared" si="219"/>
        <v>214563839.62962961</v>
      </c>
      <c r="F7043" s="71">
        <f t="shared" ref="F7043:F7106" si="220">E7043/B7042</f>
        <v>139.54464075808377</v>
      </c>
    </row>
    <row r="7044" spans="2:6">
      <c r="B7044">
        <v>1537600</v>
      </c>
      <c r="D7044">
        <v>7042</v>
      </c>
      <c r="E7044" s="72">
        <f t="shared" ref="E7044:E7107" si="221">40+(D7043*D7043)+(E7043/1.3)</f>
        <v>214624828.4074074</v>
      </c>
      <c r="F7044" s="71">
        <f t="shared" si="220"/>
        <v>139.58430567599336</v>
      </c>
    </row>
    <row r="7045" spans="2:6">
      <c r="B7045">
        <v>1537600</v>
      </c>
      <c r="D7045">
        <v>7043</v>
      </c>
      <c r="E7045" s="72">
        <f t="shared" si="221"/>
        <v>214685825.85185185</v>
      </c>
      <c r="F7045" s="71">
        <f t="shared" si="220"/>
        <v>139.62397623039271</v>
      </c>
    </row>
    <row r="7046" spans="2:6">
      <c r="B7046">
        <v>1537600</v>
      </c>
      <c r="D7046">
        <v>7044</v>
      </c>
      <c r="E7046" s="72">
        <f t="shared" si="221"/>
        <v>214746831.96296296</v>
      </c>
      <c r="F7046" s="71">
        <f t="shared" si="220"/>
        <v>139.66365242128185</v>
      </c>
    </row>
    <row r="7047" spans="2:6">
      <c r="B7047">
        <v>1537600</v>
      </c>
      <c r="D7047">
        <v>7045</v>
      </c>
      <c r="E7047" s="72">
        <f t="shared" si="221"/>
        <v>214807846.74074072</v>
      </c>
      <c r="F7047" s="71">
        <f t="shared" si="220"/>
        <v>139.70333424866072</v>
      </c>
    </row>
    <row r="7048" spans="2:6">
      <c r="B7048">
        <v>1537600</v>
      </c>
      <c r="D7048">
        <v>7046</v>
      </c>
      <c r="E7048" s="72">
        <f t="shared" si="221"/>
        <v>214868870.18518516</v>
      </c>
      <c r="F7048" s="71">
        <f t="shared" si="220"/>
        <v>139.74302171252938</v>
      </c>
    </row>
    <row r="7049" spans="2:6">
      <c r="B7049">
        <v>1537600</v>
      </c>
      <c r="D7049">
        <v>7047</v>
      </c>
      <c r="E7049" s="72">
        <f t="shared" si="221"/>
        <v>214929902.29629627</v>
      </c>
      <c r="F7049" s="71">
        <f t="shared" si="220"/>
        <v>139.7827148128878</v>
      </c>
    </row>
    <row r="7050" spans="2:6">
      <c r="B7050">
        <v>1537600</v>
      </c>
      <c r="D7050">
        <v>7048</v>
      </c>
      <c r="E7050" s="72">
        <f t="shared" si="221"/>
        <v>214990943.07407406</v>
      </c>
      <c r="F7050" s="71">
        <f t="shared" si="220"/>
        <v>139.82241354973598</v>
      </c>
    </row>
    <row r="7051" spans="2:6">
      <c r="B7051">
        <v>1537600</v>
      </c>
      <c r="D7051">
        <v>7049</v>
      </c>
      <c r="E7051" s="72">
        <f t="shared" si="221"/>
        <v>215051992.51851851</v>
      </c>
      <c r="F7051" s="71">
        <f t="shared" si="220"/>
        <v>139.86211792307395</v>
      </c>
    </row>
    <row r="7052" spans="2:6">
      <c r="B7052">
        <v>1537600</v>
      </c>
      <c r="D7052">
        <v>7050</v>
      </c>
      <c r="E7052" s="72">
        <f t="shared" si="221"/>
        <v>215113050.62962961</v>
      </c>
      <c r="F7052" s="71">
        <f t="shared" si="220"/>
        <v>139.90182793290168</v>
      </c>
    </row>
    <row r="7053" spans="2:6">
      <c r="B7053">
        <v>1537600</v>
      </c>
      <c r="D7053">
        <v>7051</v>
      </c>
      <c r="E7053" s="72">
        <f t="shared" si="221"/>
        <v>215174117.4074074</v>
      </c>
      <c r="F7053" s="71">
        <f t="shared" si="220"/>
        <v>139.94154357921917</v>
      </c>
    </row>
    <row r="7054" spans="2:6">
      <c r="B7054">
        <v>1537600</v>
      </c>
      <c r="D7054">
        <v>7052</v>
      </c>
      <c r="E7054" s="72">
        <f t="shared" si="221"/>
        <v>215235192.85185185</v>
      </c>
      <c r="F7054" s="71">
        <f t="shared" si="220"/>
        <v>139.98126486202645</v>
      </c>
    </row>
    <row r="7055" spans="2:6">
      <c r="B7055">
        <v>1537600</v>
      </c>
      <c r="D7055">
        <v>7053</v>
      </c>
      <c r="E7055" s="72">
        <f t="shared" si="221"/>
        <v>215296276.96296296</v>
      </c>
      <c r="F7055" s="71">
        <f t="shared" si="220"/>
        <v>140.02099178132346</v>
      </c>
    </row>
    <row r="7056" spans="2:6">
      <c r="B7056">
        <v>1537600</v>
      </c>
      <c r="D7056">
        <v>7054</v>
      </c>
      <c r="E7056" s="72">
        <f t="shared" si="221"/>
        <v>215357369.74074072</v>
      </c>
      <c r="F7056" s="71">
        <f t="shared" si="220"/>
        <v>140.06072433711026</v>
      </c>
    </row>
    <row r="7057" spans="2:6">
      <c r="B7057">
        <v>1537600</v>
      </c>
      <c r="D7057">
        <v>7055</v>
      </c>
      <c r="E7057" s="72">
        <f t="shared" si="221"/>
        <v>215418471.18518516</v>
      </c>
      <c r="F7057" s="71">
        <f t="shared" si="220"/>
        <v>140.10046252938682</v>
      </c>
    </row>
    <row r="7058" spans="2:6">
      <c r="B7058">
        <v>1537600</v>
      </c>
      <c r="D7058">
        <v>7056</v>
      </c>
      <c r="E7058" s="72">
        <f t="shared" si="221"/>
        <v>215479581.29629627</v>
      </c>
      <c r="F7058" s="71">
        <f t="shared" si="220"/>
        <v>140.14020635815314</v>
      </c>
    </row>
    <row r="7059" spans="2:6">
      <c r="B7059">
        <v>1537600</v>
      </c>
      <c r="D7059">
        <v>7057</v>
      </c>
      <c r="E7059" s="72">
        <f t="shared" si="221"/>
        <v>215540700.07407406</v>
      </c>
      <c r="F7059" s="71">
        <f t="shared" si="220"/>
        <v>140.17995582340924</v>
      </c>
    </row>
    <row r="7060" spans="2:6">
      <c r="B7060">
        <v>1537600</v>
      </c>
      <c r="D7060">
        <v>7058</v>
      </c>
      <c r="E7060" s="72">
        <f t="shared" si="221"/>
        <v>215601827.51851851</v>
      </c>
      <c r="F7060" s="71">
        <f t="shared" si="220"/>
        <v>140.21971092515511</v>
      </c>
    </row>
    <row r="7061" spans="2:6">
      <c r="B7061">
        <v>1537600</v>
      </c>
      <c r="D7061">
        <v>7059</v>
      </c>
      <c r="E7061" s="72">
        <f t="shared" si="221"/>
        <v>215662963.62962961</v>
      </c>
      <c r="F7061" s="71">
        <f t="shared" si="220"/>
        <v>140.25947166339074</v>
      </c>
    </row>
    <row r="7062" spans="2:6">
      <c r="B7062">
        <v>1537600</v>
      </c>
      <c r="D7062">
        <v>7060</v>
      </c>
      <c r="E7062" s="72">
        <f t="shared" si="221"/>
        <v>215724108.4074074</v>
      </c>
      <c r="F7062" s="71">
        <f t="shared" si="220"/>
        <v>140.29923803811616</v>
      </c>
    </row>
    <row r="7063" spans="2:6">
      <c r="B7063">
        <v>1537600</v>
      </c>
      <c r="D7063">
        <v>7061</v>
      </c>
      <c r="E7063" s="72">
        <f t="shared" si="221"/>
        <v>215785261.85185185</v>
      </c>
      <c r="F7063" s="71">
        <f t="shared" si="220"/>
        <v>140.33901004933134</v>
      </c>
    </row>
    <row r="7064" spans="2:6">
      <c r="B7064">
        <v>1537600</v>
      </c>
      <c r="D7064">
        <v>7062</v>
      </c>
      <c r="E7064" s="72">
        <f t="shared" si="221"/>
        <v>215846423.96296296</v>
      </c>
      <c r="F7064" s="71">
        <f t="shared" si="220"/>
        <v>140.37878769703627</v>
      </c>
    </row>
    <row r="7065" spans="2:6">
      <c r="B7065">
        <v>1537600</v>
      </c>
      <c r="D7065">
        <v>7063</v>
      </c>
      <c r="E7065" s="72">
        <f t="shared" si="221"/>
        <v>215907594.74074072</v>
      </c>
      <c r="F7065" s="71">
        <f t="shared" si="220"/>
        <v>140.41857098123094</v>
      </c>
    </row>
    <row r="7066" spans="2:6">
      <c r="B7066">
        <v>1537600</v>
      </c>
      <c r="D7066">
        <v>7064</v>
      </c>
      <c r="E7066" s="72">
        <f t="shared" si="221"/>
        <v>215968774.18518516</v>
      </c>
      <c r="F7066" s="71">
        <f t="shared" si="220"/>
        <v>140.45835990191543</v>
      </c>
    </row>
    <row r="7067" spans="2:6">
      <c r="B7067">
        <v>1537600</v>
      </c>
      <c r="D7067">
        <v>7065</v>
      </c>
      <c r="E7067" s="72">
        <f t="shared" si="221"/>
        <v>216029962.29629627</v>
      </c>
      <c r="F7067" s="71">
        <f t="shared" si="220"/>
        <v>140.49815445908968</v>
      </c>
    </row>
    <row r="7068" spans="2:6">
      <c r="B7068">
        <v>1537600</v>
      </c>
      <c r="D7068">
        <v>7066</v>
      </c>
      <c r="E7068" s="72">
        <f t="shared" si="221"/>
        <v>216091159.07407406</v>
      </c>
      <c r="F7068" s="71">
        <f t="shared" si="220"/>
        <v>140.53795465275368</v>
      </c>
    </row>
    <row r="7069" spans="2:6">
      <c r="B7069">
        <v>1537600</v>
      </c>
      <c r="D7069">
        <v>7067</v>
      </c>
      <c r="E7069" s="72">
        <f t="shared" si="221"/>
        <v>216152364.51851851</v>
      </c>
      <c r="F7069" s="71">
        <f t="shared" si="220"/>
        <v>140.57776048290745</v>
      </c>
    </row>
    <row r="7070" spans="2:6">
      <c r="B7070">
        <v>1537600</v>
      </c>
      <c r="D7070">
        <v>7068</v>
      </c>
      <c r="E7070" s="72">
        <f t="shared" si="221"/>
        <v>216213578.62962961</v>
      </c>
      <c r="F7070" s="71">
        <f t="shared" si="220"/>
        <v>140.61757194955101</v>
      </c>
    </row>
    <row r="7071" spans="2:6">
      <c r="B7071">
        <v>1537600</v>
      </c>
      <c r="D7071">
        <v>7069</v>
      </c>
      <c r="E7071" s="72">
        <f t="shared" si="221"/>
        <v>216274801.4074074</v>
      </c>
      <c r="F7071" s="71">
        <f t="shared" si="220"/>
        <v>140.65738905268432</v>
      </c>
    </row>
    <row r="7072" spans="2:6">
      <c r="B7072">
        <v>1537600</v>
      </c>
      <c r="D7072">
        <v>7070</v>
      </c>
      <c r="E7072" s="72">
        <f t="shared" si="221"/>
        <v>216336032.85185185</v>
      </c>
      <c r="F7072" s="71">
        <f t="shared" si="220"/>
        <v>140.6972117923074</v>
      </c>
    </row>
    <row r="7073" spans="2:6">
      <c r="B7073">
        <v>1537600</v>
      </c>
      <c r="D7073">
        <v>7071</v>
      </c>
      <c r="E7073" s="72">
        <f t="shared" si="221"/>
        <v>216397272.96296296</v>
      </c>
      <c r="F7073" s="71">
        <f t="shared" si="220"/>
        <v>140.73704016842024</v>
      </c>
    </row>
    <row r="7074" spans="2:6">
      <c r="B7074">
        <v>1537600</v>
      </c>
      <c r="D7074">
        <v>7072</v>
      </c>
      <c r="E7074" s="72">
        <f t="shared" si="221"/>
        <v>216458521.74074072</v>
      </c>
      <c r="F7074" s="71">
        <f t="shared" si="220"/>
        <v>140.77687418102283</v>
      </c>
    </row>
    <row r="7075" spans="2:6">
      <c r="B7075">
        <v>1537600</v>
      </c>
      <c r="D7075">
        <v>7073</v>
      </c>
      <c r="E7075" s="72">
        <f t="shared" si="221"/>
        <v>216519779.18518516</v>
      </c>
      <c r="F7075" s="71">
        <f t="shared" si="220"/>
        <v>140.81671383011522</v>
      </c>
    </row>
    <row r="7076" spans="2:6">
      <c r="B7076">
        <v>1537600</v>
      </c>
      <c r="D7076">
        <v>7074</v>
      </c>
      <c r="E7076" s="72">
        <f t="shared" si="221"/>
        <v>216581045.29629627</v>
      </c>
      <c r="F7076" s="71">
        <f t="shared" si="220"/>
        <v>140.85655911569737</v>
      </c>
    </row>
    <row r="7077" spans="2:6">
      <c r="B7077">
        <v>1537600</v>
      </c>
      <c r="D7077">
        <v>7075</v>
      </c>
      <c r="E7077" s="72">
        <f t="shared" si="221"/>
        <v>216642320.07407406</v>
      </c>
      <c r="F7077" s="71">
        <f t="shared" si="220"/>
        <v>140.8964100377693</v>
      </c>
    </row>
    <row r="7078" spans="2:6">
      <c r="B7078">
        <v>1537600</v>
      </c>
      <c r="D7078">
        <v>7076</v>
      </c>
      <c r="E7078" s="72">
        <f t="shared" si="221"/>
        <v>216703603.51851851</v>
      </c>
      <c r="F7078" s="71">
        <f t="shared" si="220"/>
        <v>140.93626659633097</v>
      </c>
    </row>
    <row r="7079" spans="2:6">
      <c r="B7079">
        <v>1537600</v>
      </c>
      <c r="D7079">
        <v>7077</v>
      </c>
      <c r="E7079" s="72">
        <f t="shared" si="221"/>
        <v>216764895.62962961</v>
      </c>
      <c r="F7079" s="71">
        <f t="shared" si="220"/>
        <v>140.97612879138242</v>
      </c>
    </row>
    <row r="7080" spans="2:6">
      <c r="B7080">
        <v>1537600</v>
      </c>
      <c r="D7080">
        <v>7078</v>
      </c>
      <c r="E7080" s="72">
        <f t="shared" si="221"/>
        <v>216826196.4074074</v>
      </c>
      <c r="F7080" s="71">
        <f t="shared" si="220"/>
        <v>141.01599662292364</v>
      </c>
    </row>
    <row r="7081" spans="2:6">
      <c r="B7081">
        <v>1537600</v>
      </c>
      <c r="D7081">
        <v>7079</v>
      </c>
      <c r="E7081" s="72">
        <f t="shared" si="221"/>
        <v>216887505.85185185</v>
      </c>
      <c r="F7081" s="71">
        <f t="shared" si="220"/>
        <v>141.05587009095464</v>
      </c>
    </row>
    <row r="7082" spans="2:6">
      <c r="B7082">
        <v>1537600</v>
      </c>
      <c r="D7082">
        <v>7080</v>
      </c>
      <c r="E7082" s="72">
        <f t="shared" si="221"/>
        <v>216948823.96296296</v>
      </c>
      <c r="F7082" s="71">
        <f t="shared" si="220"/>
        <v>141.09574919547538</v>
      </c>
    </row>
    <row r="7083" spans="2:6">
      <c r="B7083">
        <v>1537600</v>
      </c>
      <c r="D7083">
        <v>7081</v>
      </c>
      <c r="E7083" s="72">
        <f t="shared" si="221"/>
        <v>217010150.74074072</v>
      </c>
      <c r="F7083" s="71">
        <f t="shared" si="220"/>
        <v>141.1356339364859</v>
      </c>
    </row>
    <row r="7084" spans="2:6">
      <c r="B7084">
        <v>1537600</v>
      </c>
      <c r="D7084">
        <v>7082</v>
      </c>
      <c r="E7084" s="72">
        <f t="shared" si="221"/>
        <v>217071486.18518516</v>
      </c>
      <c r="F7084" s="71">
        <f t="shared" si="220"/>
        <v>141.17552431398619</v>
      </c>
    </row>
    <row r="7085" spans="2:6">
      <c r="B7085">
        <v>1537600</v>
      </c>
      <c r="D7085">
        <v>7083</v>
      </c>
      <c r="E7085" s="72">
        <f t="shared" si="221"/>
        <v>217132830.29629627</v>
      </c>
      <c r="F7085" s="71">
        <f t="shared" si="220"/>
        <v>141.21542032797623</v>
      </c>
    </row>
    <row r="7086" spans="2:6">
      <c r="B7086">
        <v>1537600</v>
      </c>
      <c r="D7086">
        <v>7084</v>
      </c>
      <c r="E7086" s="72">
        <f t="shared" si="221"/>
        <v>217194183.07407406</v>
      </c>
      <c r="F7086" s="71">
        <f t="shared" si="220"/>
        <v>141.25532197845607</v>
      </c>
    </row>
    <row r="7087" spans="2:6">
      <c r="B7087">
        <v>1537600</v>
      </c>
      <c r="D7087">
        <v>7085</v>
      </c>
      <c r="E7087" s="72">
        <f t="shared" si="221"/>
        <v>217255544.51851851</v>
      </c>
      <c r="F7087" s="71">
        <f t="shared" si="220"/>
        <v>141.29522926542566</v>
      </c>
    </row>
    <row r="7088" spans="2:6">
      <c r="B7088">
        <v>1537600</v>
      </c>
      <c r="D7088">
        <v>7086</v>
      </c>
      <c r="E7088" s="72">
        <f t="shared" si="221"/>
        <v>217316914.62962961</v>
      </c>
      <c r="F7088" s="71">
        <f t="shared" si="220"/>
        <v>141.33514218888502</v>
      </c>
    </row>
    <row r="7089" spans="2:6">
      <c r="B7089">
        <v>1537600</v>
      </c>
      <c r="D7089">
        <v>7087</v>
      </c>
      <c r="E7089" s="72">
        <f t="shared" si="221"/>
        <v>217378293.4074074</v>
      </c>
      <c r="F7089" s="71">
        <f t="shared" si="220"/>
        <v>141.37506074883416</v>
      </c>
    </row>
    <row r="7090" spans="2:6">
      <c r="B7090">
        <v>1537600</v>
      </c>
      <c r="D7090">
        <v>7088</v>
      </c>
      <c r="E7090" s="72">
        <f t="shared" si="221"/>
        <v>217439680.85185185</v>
      </c>
      <c r="F7090" s="71">
        <f t="shared" si="220"/>
        <v>141.41498494527306</v>
      </c>
    </row>
    <row r="7091" spans="2:6">
      <c r="B7091">
        <v>1537600</v>
      </c>
      <c r="D7091">
        <v>7089</v>
      </c>
      <c r="E7091" s="72">
        <f t="shared" si="221"/>
        <v>217501076.96296296</v>
      </c>
      <c r="F7091" s="71">
        <f t="shared" si="220"/>
        <v>141.45491477820173</v>
      </c>
    </row>
    <row r="7092" spans="2:6">
      <c r="B7092">
        <v>1537600</v>
      </c>
      <c r="D7092">
        <v>7090</v>
      </c>
      <c r="E7092" s="72">
        <f t="shared" si="221"/>
        <v>217562481.74074072</v>
      </c>
      <c r="F7092" s="71">
        <f t="shared" si="220"/>
        <v>141.49485024762012</v>
      </c>
    </row>
    <row r="7093" spans="2:6">
      <c r="B7093">
        <v>1537600</v>
      </c>
      <c r="D7093">
        <v>7091</v>
      </c>
      <c r="E7093" s="72">
        <f t="shared" si="221"/>
        <v>217623895.18518516</v>
      </c>
      <c r="F7093" s="71">
        <f t="shared" si="220"/>
        <v>141.53479135352833</v>
      </c>
    </row>
    <row r="7094" spans="2:6">
      <c r="B7094">
        <v>1537600</v>
      </c>
      <c r="D7094">
        <v>7092</v>
      </c>
      <c r="E7094" s="72">
        <f t="shared" si="221"/>
        <v>217685317.29629627</v>
      </c>
      <c r="F7094" s="71">
        <f t="shared" si="220"/>
        <v>141.57473809592631</v>
      </c>
    </row>
    <row r="7095" spans="2:6">
      <c r="B7095">
        <v>1537600</v>
      </c>
      <c r="D7095">
        <v>7093</v>
      </c>
      <c r="E7095" s="72">
        <f t="shared" si="221"/>
        <v>217746748.07407406</v>
      </c>
      <c r="F7095" s="71">
        <f t="shared" si="220"/>
        <v>141.61469047481404</v>
      </c>
    </row>
    <row r="7096" spans="2:6">
      <c r="B7096">
        <v>1537600</v>
      </c>
      <c r="D7096">
        <v>7094</v>
      </c>
      <c r="E7096" s="72">
        <f t="shared" si="221"/>
        <v>217808187.51851851</v>
      </c>
      <c r="F7096" s="71">
        <f t="shared" si="220"/>
        <v>141.65464849019153</v>
      </c>
    </row>
    <row r="7097" spans="2:6">
      <c r="B7097">
        <v>1537600</v>
      </c>
      <c r="D7097">
        <v>7095</v>
      </c>
      <c r="E7097" s="72">
        <f t="shared" si="221"/>
        <v>217869635.62962961</v>
      </c>
      <c r="F7097" s="71">
        <f t="shared" si="220"/>
        <v>141.69461214205879</v>
      </c>
    </row>
    <row r="7098" spans="2:6">
      <c r="B7098">
        <v>1537600</v>
      </c>
      <c r="D7098">
        <v>7096</v>
      </c>
      <c r="E7098" s="72">
        <f t="shared" si="221"/>
        <v>217931092.4074074</v>
      </c>
      <c r="F7098" s="71">
        <f t="shared" si="220"/>
        <v>141.73458143041586</v>
      </c>
    </row>
    <row r="7099" spans="2:6">
      <c r="B7099">
        <v>1537600</v>
      </c>
      <c r="D7099">
        <v>7097</v>
      </c>
      <c r="E7099" s="72">
        <f t="shared" si="221"/>
        <v>217992557.85185185</v>
      </c>
      <c r="F7099" s="71">
        <f t="shared" si="220"/>
        <v>141.77455635526266</v>
      </c>
    </row>
    <row r="7100" spans="2:6">
      <c r="B7100">
        <v>1537600</v>
      </c>
      <c r="D7100">
        <v>7098</v>
      </c>
      <c r="E7100" s="72">
        <f t="shared" si="221"/>
        <v>218054031.96296296</v>
      </c>
      <c r="F7100" s="71">
        <f t="shared" si="220"/>
        <v>141.81453691659922</v>
      </c>
    </row>
    <row r="7101" spans="2:6">
      <c r="B7101">
        <v>1537600</v>
      </c>
      <c r="D7101">
        <v>7099</v>
      </c>
      <c r="E7101" s="72">
        <f t="shared" si="221"/>
        <v>218115514.74074072</v>
      </c>
      <c r="F7101" s="71">
        <f t="shared" si="220"/>
        <v>141.85452311442555</v>
      </c>
    </row>
    <row r="7102" spans="2:6">
      <c r="B7102">
        <v>1537600</v>
      </c>
      <c r="D7102">
        <v>7100</v>
      </c>
      <c r="E7102" s="72">
        <f t="shared" si="221"/>
        <v>218177006.18518516</v>
      </c>
      <c r="F7102" s="71">
        <f t="shared" si="220"/>
        <v>141.89451494874166</v>
      </c>
    </row>
    <row r="7103" spans="2:6">
      <c r="B7103">
        <v>1537600</v>
      </c>
      <c r="D7103">
        <v>7101</v>
      </c>
      <c r="E7103" s="72">
        <f t="shared" si="221"/>
        <v>218238506.29629627</v>
      </c>
      <c r="F7103" s="71">
        <f t="shared" si="220"/>
        <v>141.93451241954753</v>
      </c>
    </row>
    <row r="7104" spans="2:6">
      <c r="B7104">
        <v>1537600</v>
      </c>
      <c r="D7104">
        <v>7102</v>
      </c>
      <c r="E7104" s="72">
        <f t="shared" si="221"/>
        <v>218300015.07407406</v>
      </c>
      <c r="F7104" s="71">
        <f t="shared" si="220"/>
        <v>141.97451552684316</v>
      </c>
    </row>
    <row r="7105" spans="2:6">
      <c r="B7105">
        <v>1537600</v>
      </c>
      <c r="D7105">
        <v>7103</v>
      </c>
      <c r="E7105" s="72">
        <f t="shared" si="221"/>
        <v>218361532.51851851</v>
      </c>
      <c r="F7105" s="71">
        <f t="shared" si="220"/>
        <v>142.01452427062858</v>
      </c>
    </row>
    <row r="7106" spans="2:6">
      <c r="B7106">
        <v>1537600</v>
      </c>
      <c r="D7106">
        <v>7104</v>
      </c>
      <c r="E7106" s="72">
        <f t="shared" si="221"/>
        <v>218423058.62962961</v>
      </c>
      <c r="F7106" s="71">
        <f t="shared" si="220"/>
        <v>142.05453865090377</v>
      </c>
    </row>
    <row r="7107" spans="2:6">
      <c r="B7107">
        <v>1537600</v>
      </c>
      <c r="D7107">
        <v>7105</v>
      </c>
      <c r="E7107" s="72">
        <f t="shared" si="221"/>
        <v>218484593.40740737</v>
      </c>
      <c r="F7107" s="71">
        <f t="shared" ref="F7107:F7170" si="222">E7107/B7106</f>
        <v>142.09455866766868</v>
      </c>
    </row>
    <row r="7108" spans="2:6">
      <c r="B7108">
        <v>1537600</v>
      </c>
      <c r="D7108">
        <v>7106</v>
      </c>
      <c r="E7108" s="72">
        <f t="shared" ref="E7108:E7171" si="223">40+(D7107*D7107)+(E7107/1.3)</f>
        <v>218546136.85185182</v>
      </c>
      <c r="F7108" s="71">
        <f t="shared" si="222"/>
        <v>142.13458432092341</v>
      </c>
    </row>
    <row r="7109" spans="2:6">
      <c r="B7109">
        <v>1537600</v>
      </c>
      <c r="D7109">
        <v>7107</v>
      </c>
      <c r="E7109" s="72">
        <f t="shared" si="223"/>
        <v>218607688.96296293</v>
      </c>
      <c r="F7109" s="71">
        <f t="shared" si="222"/>
        <v>142.17461561066787</v>
      </c>
    </row>
    <row r="7110" spans="2:6">
      <c r="B7110">
        <v>1537600</v>
      </c>
      <c r="D7110">
        <v>7108</v>
      </c>
      <c r="E7110" s="72">
        <f t="shared" si="223"/>
        <v>218669249.74074072</v>
      </c>
      <c r="F7110" s="71">
        <f t="shared" si="222"/>
        <v>142.21465253690212</v>
      </c>
    </row>
    <row r="7111" spans="2:6">
      <c r="B7111">
        <v>1537600</v>
      </c>
      <c r="D7111">
        <v>7109</v>
      </c>
      <c r="E7111" s="72">
        <f t="shared" si="223"/>
        <v>218730819.18518516</v>
      </c>
      <c r="F7111" s="71">
        <f t="shared" si="222"/>
        <v>142.25469509962616</v>
      </c>
    </row>
    <row r="7112" spans="2:6">
      <c r="B7112">
        <v>1537600</v>
      </c>
      <c r="D7112">
        <v>7110</v>
      </c>
      <c r="E7112" s="72">
        <f t="shared" si="223"/>
        <v>218792397.29629627</v>
      </c>
      <c r="F7112" s="71">
        <f t="shared" si="222"/>
        <v>142.29474329883993</v>
      </c>
    </row>
    <row r="7113" spans="2:6">
      <c r="B7113">
        <v>1537600</v>
      </c>
      <c r="D7113">
        <v>7111</v>
      </c>
      <c r="E7113" s="72">
        <f t="shared" si="223"/>
        <v>218853984.07407406</v>
      </c>
      <c r="F7113" s="71">
        <f t="shared" si="222"/>
        <v>142.33479713454349</v>
      </c>
    </row>
    <row r="7114" spans="2:6">
      <c r="B7114">
        <v>1537600</v>
      </c>
      <c r="D7114">
        <v>7112</v>
      </c>
      <c r="E7114" s="72">
        <f t="shared" si="223"/>
        <v>218915579.51851851</v>
      </c>
      <c r="F7114" s="71">
        <f t="shared" si="222"/>
        <v>142.37485660673681</v>
      </c>
    </row>
    <row r="7115" spans="2:6">
      <c r="B7115">
        <v>1537600</v>
      </c>
      <c r="D7115">
        <v>7113</v>
      </c>
      <c r="E7115" s="72">
        <f t="shared" si="223"/>
        <v>218977183.62962961</v>
      </c>
      <c r="F7115" s="71">
        <f t="shared" si="222"/>
        <v>142.41492171541989</v>
      </c>
    </row>
    <row r="7116" spans="2:6">
      <c r="B7116">
        <v>1537600</v>
      </c>
      <c r="D7116">
        <v>7114</v>
      </c>
      <c r="E7116" s="72">
        <f t="shared" si="223"/>
        <v>219038796.40740737</v>
      </c>
      <c r="F7116" s="71">
        <f t="shared" si="222"/>
        <v>142.45499246059273</v>
      </c>
    </row>
    <row r="7117" spans="2:6">
      <c r="B7117">
        <v>1537600</v>
      </c>
      <c r="D7117">
        <v>7115</v>
      </c>
      <c r="E7117" s="72">
        <f t="shared" si="223"/>
        <v>219100417.85185182</v>
      </c>
      <c r="F7117" s="71">
        <f t="shared" si="222"/>
        <v>142.49506884225534</v>
      </c>
    </row>
    <row r="7118" spans="2:6">
      <c r="B7118">
        <v>1537600</v>
      </c>
      <c r="D7118">
        <v>7116</v>
      </c>
      <c r="E7118" s="72">
        <f t="shared" si="223"/>
        <v>219162047.96296293</v>
      </c>
      <c r="F7118" s="71">
        <f t="shared" si="222"/>
        <v>142.53515086040773</v>
      </c>
    </row>
    <row r="7119" spans="2:6">
      <c r="B7119">
        <v>1537600</v>
      </c>
      <c r="D7119">
        <v>7117</v>
      </c>
      <c r="E7119" s="72">
        <f t="shared" si="223"/>
        <v>219223686.74074072</v>
      </c>
      <c r="F7119" s="71">
        <f t="shared" si="222"/>
        <v>142.5752385150499</v>
      </c>
    </row>
    <row r="7120" spans="2:6">
      <c r="B7120">
        <v>1537600</v>
      </c>
      <c r="D7120">
        <v>7118</v>
      </c>
      <c r="E7120" s="72">
        <f t="shared" si="223"/>
        <v>219285334.18518516</v>
      </c>
      <c r="F7120" s="71">
        <f t="shared" si="222"/>
        <v>142.61533180618181</v>
      </c>
    </row>
    <row r="7121" spans="2:6">
      <c r="B7121">
        <v>1537600</v>
      </c>
      <c r="D7121">
        <v>7119</v>
      </c>
      <c r="E7121" s="72">
        <f t="shared" si="223"/>
        <v>219346990.29629627</v>
      </c>
      <c r="F7121" s="71">
        <f t="shared" si="222"/>
        <v>142.65543073380351</v>
      </c>
    </row>
    <row r="7122" spans="2:6">
      <c r="B7122">
        <v>1537600</v>
      </c>
      <c r="D7122">
        <v>7120</v>
      </c>
      <c r="E7122" s="72">
        <f t="shared" si="223"/>
        <v>219408655.07407406</v>
      </c>
      <c r="F7122" s="71">
        <f t="shared" si="222"/>
        <v>142.69553529791497</v>
      </c>
    </row>
    <row r="7123" spans="2:6">
      <c r="B7123">
        <v>1537600</v>
      </c>
      <c r="D7123">
        <v>7121</v>
      </c>
      <c r="E7123" s="72">
        <f t="shared" si="223"/>
        <v>219470328.51851851</v>
      </c>
      <c r="F7123" s="71">
        <f t="shared" si="222"/>
        <v>142.73564549851619</v>
      </c>
    </row>
    <row r="7124" spans="2:6">
      <c r="B7124">
        <v>1537600</v>
      </c>
      <c r="D7124">
        <v>7122</v>
      </c>
      <c r="E7124" s="72">
        <f t="shared" si="223"/>
        <v>219532010.62962961</v>
      </c>
      <c r="F7124" s="71">
        <f t="shared" si="222"/>
        <v>142.7757613356072</v>
      </c>
    </row>
    <row r="7125" spans="2:6">
      <c r="B7125">
        <v>1537600</v>
      </c>
      <c r="D7125">
        <v>7123</v>
      </c>
      <c r="E7125" s="72">
        <f t="shared" si="223"/>
        <v>219593701.40740737</v>
      </c>
      <c r="F7125" s="71">
        <f t="shared" si="222"/>
        <v>142.81588280918794</v>
      </c>
    </row>
    <row r="7126" spans="2:6">
      <c r="B7126">
        <v>1537600</v>
      </c>
      <c r="D7126">
        <v>7124</v>
      </c>
      <c r="E7126" s="72">
        <f t="shared" si="223"/>
        <v>219655400.85185182</v>
      </c>
      <c r="F7126" s="71">
        <f t="shared" si="222"/>
        <v>142.85600991925847</v>
      </c>
    </row>
    <row r="7127" spans="2:6">
      <c r="B7127">
        <v>1537600</v>
      </c>
      <c r="D7127">
        <v>7125</v>
      </c>
      <c r="E7127" s="72">
        <f t="shared" si="223"/>
        <v>219717108.96296293</v>
      </c>
      <c r="F7127" s="71">
        <f t="shared" si="222"/>
        <v>142.89614266581876</v>
      </c>
    </row>
    <row r="7128" spans="2:6">
      <c r="B7128">
        <v>1537600</v>
      </c>
      <c r="D7128">
        <v>7126</v>
      </c>
      <c r="E7128" s="72">
        <f t="shared" si="223"/>
        <v>219778825.74074072</v>
      </c>
      <c r="F7128" s="71">
        <f t="shared" si="222"/>
        <v>142.93628104886884</v>
      </c>
    </row>
    <row r="7129" spans="2:6">
      <c r="B7129">
        <v>1537600</v>
      </c>
      <c r="D7129">
        <v>7127</v>
      </c>
      <c r="E7129" s="72">
        <f t="shared" si="223"/>
        <v>219840551.18518516</v>
      </c>
      <c r="F7129" s="71">
        <f t="shared" si="222"/>
        <v>142.97642506840867</v>
      </c>
    </row>
    <row r="7130" spans="2:6">
      <c r="B7130">
        <v>1537600</v>
      </c>
      <c r="D7130">
        <v>7128</v>
      </c>
      <c r="E7130" s="72">
        <f t="shared" si="223"/>
        <v>219902285.29629627</v>
      </c>
      <c r="F7130" s="71">
        <f t="shared" si="222"/>
        <v>143.01657472443827</v>
      </c>
    </row>
    <row r="7131" spans="2:6">
      <c r="B7131">
        <v>1537600</v>
      </c>
      <c r="D7131">
        <v>7129</v>
      </c>
      <c r="E7131" s="72">
        <f t="shared" si="223"/>
        <v>219964028.07407406</v>
      </c>
      <c r="F7131" s="71">
        <f t="shared" si="222"/>
        <v>143.05673001695763</v>
      </c>
    </row>
    <row r="7132" spans="2:6">
      <c r="B7132">
        <v>1537600</v>
      </c>
      <c r="D7132">
        <v>7130</v>
      </c>
      <c r="E7132" s="72">
        <f t="shared" si="223"/>
        <v>220025779.51851851</v>
      </c>
      <c r="F7132" s="71">
        <f t="shared" si="222"/>
        <v>143.09689094596678</v>
      </c>
    </row>
    <row r="7133" spans="2:6">
      <c r="B7133">
        <v>1537600</v>
      </c>
      <c r="D7133">
        <v>7131</v>
      </c>
      <c r="E7133" s="72">
        <f t="shared" si="223"/>
        <v>220087539.62962961</v>
      </c>
      <c r="F7133" s="71">
        <f t="shared" si="222"/>
        <v>143.13705751146566</v>
      </c>
    </row>
    <row r="7134" spans="2:6">
      <c r="B7134">
        <v>1537600</v>
      </c>
      <c r="D7134">
        <v>7132</v>
      </c>
      <c r="E7134" s="72">
        <f t="shared" si="223"/>
        <v>220149308.40740737</v>
      </c>
      <c r="F7134" s="71">
        <f t="shared" si="222"/>
        <v>143.17722971345432</v>
      </c>
    </row>
    <row r="7135" spans="2:6">
      <c r="B7135">
        <v>1537600</v>
      </c>
      <c r="D7135">
        <v>7133</v>
      </c>
      <c r="E7135" s="72">
        <f t="shared" si="223"/>
        <v>220211085.85185182</v>
      </c>
      <c r="F7135" s="71">
        <f t="shared" si="222"/>
        <v>143.21740755193278</v>
      </c>
    </row>
    <row r="7136" spans="2:6">
      <c r="B7136">
        <v>1537600</v>
      </c>
      <c r="D7136">
        <v>7134</v>
      </c>
      <c r="E7136" s="72">
        <f t="shared" si="223"/>
        <v>220272871.96296293</v>
      </c>
      <c r="F7136" s="71">
        <f t="shared" si="222"/>
        <v>143.25759102690097</v>
      </c>
    </row>
    <row r="7137" spans="2:6">
      <c r="B7137">
        <v>1537600</v>
      </c>
      <c r="D7137">
        <v>7135</v>
      </c>
      <c r="E7137" s="72">
        <f t="shared" si="223"/>
        <v>220334666.74074072</v>
      </c>
      <c r="F7137" s="71">
        <f t="shared" si="222"/>
        <v>143.29778013835895</v>
      </c>
    </row>
    <row r="7138" spans="2:6">
      <c r="B7138">
        <v>1537600</v>
      </c>
      <c r="D7138">
        <v>7136</v>
      </c>
      <c r="E7138" s="72">
        <f t="shared" si="223"/>
        <v>220396470.18518516</v>
      </c>
      <c r="F7138" s="71">
        <f t="shared" si="222"/>
        <v>143.33797488630668</v>
      </c>
    </row>
    <row r="7139" spans="2:6">
      <c r="B7139">
        <v>1537600</v>
      </c>
      <c r="D7139">
        <v>7137</v>
      </c>
      <c r="E7139" s="72">
        <f t="shared" si="223"/>
        <v>220458282.29629627</v>
      </c>
      <c r="F7139" s="71">
        <f t="shared" si="222"/>
        <v>143.37817527074418</v>
      </c>
    </row>
    <row r="7140" spans="2:6">
      <c r="B7140">
        <v>1537600</v>
      </c>
      <c r="D7140">
        <v>7138</v>
      </c>
      <c r="E7140" s="72">
        <f t="shared" si="223"/>
        <v>220520103.07407406</v>
      </c>
      <c r="F7140" s="71">
        <f t="shared" si="222"/>
        <v>143.41838129167147</v>
      </c>
    </row>
    <row r="7141" spans="2:6">
      <c r="B7141">
        <v>1537600</v>
      </c>
      <c r="D7141">
        <v>7139</v>
      </c>
      <c r="E7141" s="72">
        <f t="shared" si="223"/>
        <v>220581932.51851851</v>
      </c>
      <c r="F7141" s="71">
        <f t="shared" si="222"/>
        <v>143.45859294908851</v>
      </c>
    </row>
    <row r="7142" spans="2:6">
      <c r="B7142">
        <v>1537600</v>
      </c>
      <c r="D7142">
        <v>7140</v>
      </c>
      <c r="E7142" s="72">
        <f t="shared" si="223"/>
        <v>220643770.62962961</v>
      </c>
      <c r="F7142" s="71">
        <f t="shared" si="222"/>
        <v>143.49881024299532</v>
      </c>
    </row>
    <row r="7143" spans="2:6">
      <c r="B7143">
        <v>1537600</v>
      </c>
      <c r="D7143">
        <v>7141</v>
      </c>
      <c r="E7143" s="72">
        <f t="shared" si="223"/>
        <v>220705617.40740737</v>
      </c>
      <c r="F7143" s="71">
        <f t="shared" si="222"/>
        <v>143.53903317339189</v>
      </c>
    </row>
    <row r="7144" spans="2:6">
      <c r="B7144">
        <v>1537600</v>
      </c>
      <c r="D7144">
        <v>7142</v>
      </c>
      <c r="E7144" s="72">
        <f t="shared" si="223"/>
        <v>220767472.85185182</v>
      </c>
      <c r="F7144" s="71">
        <f t="shared" si="222"/>
        <v>143.57926174027824</v>
      </c>
    </row>
    <row r="7145" spans="2:6">
      <c r="B7145">
        <v>1537600</v>
      </c>
      <c r="D7145">
        <v>7143</v>
      </c>
      <c r="E7145" s="72">
        <f t="shared" si="223"/>
        <v>220829336.96296293</v>
      </c>
      <c r="F7145" s="71">
        <f t="shared" si="222"/>
        <v>143.61949594365436</v>
      </c>
    </row>
    <row r="7146" spans="2:6">
      <c r="B7146">
        <v>1537600</v>
      </c>
      <c r="D7146">
        <v>7144</v>
      </c>
      <c r="E7146" s="72">
        <f t="shared" si="223"/>
        <v>220891209.74074072</v>
      </c>
      <c r="F7146" s="71">
        <f t="shared" si="222"/>
        <v>143.65973578352023</v>
      </c>
    </row>
    <row r="7147" spans="2:6">
      <c r="B7147">
        <v>1537600</v>
      </c>
      <c r="D7147">
        <v>7145</v>
      </c>
      <c r="E7147" s="72">
        <f t="shared" si="223"/>
        <v>220953091.18518516</v>
      </c>
      <c r="F7147" s="71">
        <f t="shared" si="222"/>
        <v>143.6999812598759</v>
      </c>
    </row>
    <row r="7148" spans="2:6">
      <c r="B7148">
        <v>1537600</v>
      </c>
      <c r="D7148">
        <v>7146</v>
      </c>
      <c r="E7148" s="72">
        <f t="shared" si="223"/>
        <v>221014981.29629627</v>
      </c>
      <c r="F7148" s="71">
        <f t="shared" si="222"/>
        <v>143.74023237272129</v>
      </c>
    </row>
    <row r="7149" spans="2:6">
      <c r="B7149">
        <v>1537600</v>
      </c>
      <c r="D7149">
        <v>7147</v>
      </c>
      <c r="E7149" s="72">
        <f t="shared" si="223"/>
        <v>221076880.07407406</v>
      </c>
      <c r="F7149" s="71">
        <f t="shared" si="222"/>
        <v>143.78048912205648</v>
      </c>
    </row>
    <row r="7150" spans="2:6">
      <c r="B7150">
        <v>1537600</v>
      </c>
      <c r="D7150">
        <v>7148</v>
      </c>
      <c r="E7150" s="72">
        <f t="shared" si="223"/>
        <v>221138787.51851851</v>
      </c>
      <c r="F7150" s="71">
        <f t="shared" si="222"/>
        <v>143.82075150788145</v>
      </c>
    </row>
    <row r="7151" spans="2:6">
      <c r="B7151">
        <v>1537600</v>
      </c>
      <c r="D7151">
        <v>7149</v>
      </c>
      <c r="E7151" s="72">
        <f t="shared" si="223"/>
        <v>221200703.62962961</v>
      </c>
      <c r="F7151" s="71">
        <f t="shared" si="222"/>
        <v>143.86101953019616</v>
      </c>
    </row>
    <row r="7152" spans="2:6">
      <c r="B7152">
        <v>1537600</v>
      </c>
      <c r="D7152">
        <v>7150</v>
      </c>
      <c r="E7152" s="72">
        <f t="shared" si="223"/>
        <v>221262628.40740737</v>
      </c>
      <c r="F7152" s="71">
        <f t="shared" si="222"/>
        <v>143.90129318900063</v>
      </c>
    </row>
    <row r="7153" spans="2:6">
      <c r="B7153">
        <v>1537600</v>
      </c>
      <c r="D7153">
        <v>7151</v>
      </c>
      <c r="E7153" s="72">
        <f t="shared" si="223"/>
        <v>221324561.85185182</v>
      </c>
      <c r="F7153" s="71">
        <f t="shared" si="222"/>
        <v>143.94157248429488</v>
      </c>
    </row>
    <row r="7154" spans="2:6">
      <c r="B7154">
        <v>1537600</v>
      </c>
      <c r="D7154">
        <v>7152</v>
      </c>
      <c r="E7154" s="72">
        <f t="shared" si="223"/>
        <v>221386503.96296293</v>
      </c>
      <c r="F7154" s="71">
        <f t="shared" si="222"/>
        <v>143.9818574160789</v>
      </c>
    </row>
    <row r="7155" spans="2:6">
      <c r="B7155">
        <v>1537600</v>
      </c>
      <c r="D7155">
        <v>7153</v>
      </c>
      <c r="E7155" s="72">
        <f t="shared" si="223"/>
        <v>221448454.74074072</v>
      </c>
      <c r="F7155" s="71">
        <f t="shared" si="222"/>
        <v>144.0221479843527</v>
      </c>
    </row>
    <row r="7156" spans="2:6">
      <c r="B7156">
        <v>1537600</v>
      </c>
      <c r="D7156">
        <v>7154</v>
      </c>
      <c r="E7156" s="72">
        <f t="shared" si="223"/>
        <v>221510414.18518516</v>
      </c>
      <c r="F7156" s="71">
        <f t="shared" si="222"/>
        <v>144.06244418911626</v>
      </c>
    </row>
    <row r="7157" spans="2:6">
      <c r="B7157">
        <v>1537600</v>
      </c>
      <c r="D7157">
        <v>7155</v>
      </c>
      <c r="E7157" s="72">
        <f t="shared" si="223"/>
        <v>221572382.29629627</v>
      </c>
      <c r="F7157" s="71">
        <f t="shared" si="222"/>
        <v>144.10274603036959</v>
      </c>
    </row>
    <row r="7158" spans="2:6">
      <c r="B7158">
        <v>1537600</v>
      </c>
      <c r="D7158">
        <v>7156</v>
      </c>
      <c r="E7158" s="72">
        <f t="shared" si="223"/>
        <v>221634359.07407406</v>
      </c>
      <c r="F7158" s="71">
        <f t="shared" si="222"/>
        <v>144.14305350811267</v>
      </c>
    </row>
    <row r="7159" spans="2:6">
      <c r="B7159">
        <v>1537600</v>
      </c>
      <c r="D7159">
        <v>7157</v>
      </c>
      <c r="E7159" s="72">
        <f t="shared" si="223"/>
        <v>221696344.51851851</v>
      </c>
      <c r="F7159" s="71">
        <f t="shared" si="222"/>
        <v>144.18336662234555</v>
      </c>
    </row>
    <row r="7160" spans="2:6">
      <c r="B7160">
        <v>1537600</v>
      </c>
      <c r="D7160">
        <v>7158</v>
      </c>
      <c r="E7160" s="72">
        <f t="shared" si="223"/>
        <v>221758338.62962961</v>
      </c>
      <c r="F7160" s="71">
        <f t="shared" si="222"/>
        <v>144.22368537306818</v>
      </c>
    </row>
    <row r="7161" spans="2:6">
      <c r="B7161">
        <v>1537600</v>
      </c>
      <c r="D7161">
        <v>7159</v>
      </c>
      <c r="E7161" s="72">
        <f t="shared" si="223"/>
        <v>221820341.40740737</v>
      </c>
      <c r="F7161" s="71">
        <f t="shared" si="222"/>
        <v>144.26400976028054</v>
      </c>
    </row>
    <row r="7162" spans="2:6">
      <c r="B7162">
        <v>1537600</v>
      </c>
      <c r="D7162">
        <v>7160</v>
      </c>
      <c r="E7162" s="72">
        <f t="shared" si="223"/>
        <v>221882352.85185182</v>
      </c>
      <c r="F7162" s="71">
        <f t="shared" si="222"/>
        <v>144.30433978398273</v>
      </c>
    </row>
    <row r="7163" spans="2:6">
      <c r="B7163">
        <v>1537600</v>
      </c>
      <c r="D7163">
        <v>7161</v>
      </c>
      <c r="E7163" s="72">
        <f t="shared" si="223"/>
        <v>221944372.96296293</v>
      </c>
      <c r="F7163" s="71">
        <f t="shared" si="222"/>
        <v>144.34467544417464</v>
      </c>
    </row>
    <row r="7164" spans="2:6">
      <c r="B7164">
        <v>1537600</v>
      </c>
      <c r="D7164">
        <v>7162</v>
      </c>
      <c r="E7164" s="72">
        <f t="shared" si="223"/>
        <v>222006401.74074072</v>
      </c>
      <c r="F7164" s="71">
        <f t="shared" si="222"/>
        <v>144.38501674085634</v>
      </c>
    </row>
    <row r="7165" spans="2:6">
      <c r="B7165">
        <v>1537600</v>
      </c>
      <c r="D7165">
        <v>7163</v>
      </c>
      <c r="E7165" s="72">
        <f t="shared" si="223"/>
        <v>222068439.18518516</v>
      </c>
      <c r="F7165" s="71">
        <f t="shared" si="222"/>
        <v>144.42536367402781</v>
      </c>
    </row>
    <row r="7166" spans="2:6">
      <c r="B7166">
        <v>1537600</v>
      </c>
      <c r="D7166">
        <v>7164</v>
      </c>
      <c r="E7166" s="72">
        <f t="shared" si="223"/>
        <v>222130485.29629627</v>
      </c>
      <c r="F7166" s="71">
        <f t="shared" si="222"/>
        <v>144.46571624368903</v>
      </c>
    </row>
    <row r="7167" spans="2:6">
      <c r="B7167">
        <v>1537600</v>
      </c>
      <c r="D7167">
        <v>7165</v>
      </c>
      <c r="E7167" s="72">
        <f t="shared" si="223"/>
        <v>222192540.07407406</v>
      </c>
      <c r="F7167" s="71">
        <f t="shared" si="222"/>
        <v>144.50607444984004</v>
      </c>
    </row>
    <row r="7168" spans="2:6">
      <c r="B7168">
        <v>1537600</v>
      </c>
      <c r="D7168">
        <v>7166</v>
      </c>
      <c r="E7168" s="72">
        <f t="shared" si="223"/>
        <v>222254603.51851851</v>
      </c>
      <c r="F7168" s="71">
        <f t="shared" si="222"/>
        <v>144.54643829248081</v>
      </c>
    </row>
    <row r="7169" spans="2:6">
      <c r="B7169">
        <v>1537600</v>
      </c>
      <c r="D7169">
        <v>7167</v>
      </c>
      <c r="E7169" s="72">
        <f t="shared" si="223"/>
        <v>222316675.62962961</v>
      </c>
      <c r="F7169" s="71">
        <f t="shared" si="222"/>
        <v>144.58680777161135</v>
      </c>
    </row>
    <row r="7170" spans="2:6">
      <c r="B7170">
        <v>1537600</v>
      </c>
      <c r="D7170">
        <v>7168</v>
      </c>
      <c r="E7170" s="72">
        <f t="shared" si="223"/>
        <v>222378756.40740737</v>
      </c>
      <c r="F7170" s="71">
        <f t="shared" si="222"/>
        <v>144.62718288723164</v>
      </c>
    </row>
    <row r="7171" spans="2:6">
      <c r="B7171">
        <v>1537600</v>
      </c>
      <c r="D7171">
        <v>7169</v>
      </c>
      <c r="E7171" s="72">
        <f t="shared" si="223"/>
        <v>222440845.85185182</v>
      </c>
      <c r="F7171" s="71">
        <f t="shared" ref="F7171:F7234" si="224">E7171/B7170</f>
        <v>144.66756363934172</v>
      </c>
    </row>
    <row r="7172" spans="2:6">
      <c r="B7172">
        <v>1537600</v>
      </c>
      <c r="D7172">
        <v>7170</v>
      </c>
      <c r="E7172" s="72">
        <f t="shared" ref="E7172:E7235" si="225">40+(D7171*D7171)+(E7171/1.3)</f>
        <v>222502943.96296293</v>
      </c>
      <c r="F7172" s="71">
        <f t="shared" si="224"/>
        <v>144.70795002794154</v>
      </c>
    </row>
    <row r="7173" spans="2:6">
      <c r="B7173">
        <v>1537600</v>
      </c>
      <c r="D7173">
        <v>7171</v>
      </c>
      <c r="E7173" s="72">
        <f t="shared" si="225"/>
        <v>222565050.74074072</v>
      </c>
      <c r="F7173" s="71">
        <f t="shared" si="224"/>
        <v>144.74834205303117</v>
      </c>
    </row>
    <row r="7174" spans="2:6">
      <c r="B7174">
        <v>1537600</v>
      </c>
      <c r="D7174">
        <v>7172</v>
      </c>
      <c r="E7174" s="72">
        <f t="shared" si="225"/>
        <v>222627166.18518516</v>
      </c>
      <c r="F7174" s="71">
        <f t="shared" si="224"/>
        <v>144.78873971461053</v>
      </c>
    </row>
    <row r="7175" spans="2:6">
      <c r="B7175">
        <v>1537600</v>
      </c>
      <c r="D7175">
        <v>7173</v>
      </c>
      <c r="E7175" s="72">
        <f t="shared" si="225"/>
        <v>222689290.29629627</v>
      </c>
      <c r="F7175" s="71">
        <f t="shared" si="224"/>
        <v>144.82914301267968</v>
      </c>
    </row>
    <row r="7176" spans="2:6">
      <c r="B7176">
        <v>1537600</v>
      </c>
      <c r="D7176">
        <v>7174</v>
      </c>
      <c r="E7176" s="72">
        <f t="shared" si="225"/>
        <v>222751423.07407406</v>
      </c>
      <c r="F7176" s="71">
        <f t="shared" si="224"/>
        <v>144.86955194723859</v>
      </c>
    </row>
    <row r="7177" spans="2:6">
      <c r="B7177">
        <v>1537600</v>
      </c>
      <c r="D7177">
        <v>7175</v>
      </c>
      <c r="E7177" s="72">
        <f t="shared" si="225"/>
        <v>222813564.51851851</v>
      </c>
      <c r="F7177" s="71">
        <f t="shared" si="224"/>
        <v>144.90996651828726</v>
      </c>
    </row>
    <row r="7178" spans="2:6">
      <c r="B7178">
        <v>1537600</v>
      </c>
      <c r="D7178">
        <v>7176</v>
      </c>
      <c r="E7178" s="72">
        <f t="shared" si="225"/>
        <v>222875714.62962961</v>
      </c>
      <c r="F7178" s="71">
        <f t="shared" si="224"/>
        <v>144.95038672582572</v>
      </c>
    </row>
    <row r="7179" spans="2:6">
      <c r="B7179">
        <v>1537600</v>
      </c>
      <c r="D7179">
        <v>7177</v>
      </c>
      <c r="E7179" s="72">
        <f t="shared" si="225"/>
        <v>222937873.40740737</v>
      </c>
      <c r="F7179" s="71">
        <f t="shared" si="224"/>
        <v>144.99081256985392</v>
      </c>
    </row>
    <row r="7180" spans="2:6">
      <c r="B7180">
        <v>1537600</v>
      </c>
      <c r="D7180">
        <v>7178</v>
      </c>
      <c r="E7180" s="72">
        <f t="shared" si="225"/>
        <v>223000040.85185182</v>
      </c>
      <c r="F7180" s="71">
        <f t="shared" si="224"/>
        <v>145.0312440503719</v>
      </c>
    </row>
    <row r="7181" spans="2:6">
      <c r="B7181">
        <v>1537600</v>
      </c>
      <c r="D7181">
        <v>7179</v>
      </c>
      <c r="E7181" s="72">
        <f t="shared" si="225"/>
        <v>223062216.96296293</v>
      </c>
      <c r="F7181" s="71">
        <f t="shared" si="224"/>
        <v>145.07168116737964</v>
      </c>
    </row>
    <row r="7182" spans="2:6">
      <c r="B7182">
        <v>1537600</v>
      </c>
      <c r="D7182">
        <v>7180</v>
      </c>
      <c r="E7182" s="72">
        <f t="shared" si="225"/>
        <v>223124401.74074072</v>
      </c>
      <c r="F7182" s="71">
        <f t="shared" si="224"/>
        <v>145.11212392087717</v>
      </c>
    </row>
    <row r="7183" spans="2:6">
      <c r="B7183">
        <v>1537600</v>
      </c>
      <c r="D7183">
        <v>7181</v>
      </c>
      <c r="E7183" s="72">
        <f t="shared" si="225"/>
        <v>223186595.18518516</v>
      </c>
      <c r="F7183" s="71">
        <f t="shared" si="224"/>
        <v>145.15257231086443</v>
      </c>
    </row>
    <row r="7184" spans="2:6">
      <c r="B7184">
        <v>1537600</v>
      </c>
      <c r="D7184">
        <v>7182</v>
      </c>
      <c r="E7184" s="72">
        <f t="shared" si="225"/>
        <v>223248797.29629627</v>
      </c>
      <c r="F7184" s="71">
        <f t="shared" si="224"/>
        <v>145.19302633734148</v>
      </c>
    </row>
    <row r="7185" spans="2:6">
      <c r="B7185">
        <v>1537600</v>
      </c>
      <c r="D7185">
        <v>7183</v>
      </c>
      <c r="E7185" s="72">
        <f t="shared" si="225"/>
        <v>223311008.07407406</v>
      </c>
      <c r="F7185" s="71">
        <f t="shared" si="224"/>
        <v>145.23348600030832</v>
      </c>
    </row>
    <row r="7186" spans="2:6">
      <c r="B7186">
        <v>1537600</v>
      </c>
      <c r="D7186">
        <v>7184</v>
      </c>
      <c r="E7186" s="72">
        <f t="shared" si="225"/>
        <v>223373227.51851851</v>
      </c>
      <c r="F7186" s="71">
        <f t="shared" si="224"/>
        <v>145.27395129976489</v>
      </c>
    </row>
    <row r="7187" spans="2:6">
      <c r="B7187">
        <v>1537600</v>
      </c>
      <c r="D7187">
        <v>7185</v>
      </c>
      <c r="E7187" s="72">
        <f t="shared" si="225"/>
        <v>223435455.62962961</v>
      </c>
      <c r="F7187" s="71">
        <f t="shared" si="224"/>
        <v>145.31442223571125</v>
      </c>
    </row>
    <row r="7188" spans="2:6">
      <c r="B7188">
        <v>1537600</v>
      </c>
      <c r="D7188">
        <v>7186</v>
      </c>
      <c r="E7188" s="72">
        <f t="shared" si="225"/>
        <v>223497692.40740737</v>
      </c>
      <c r="F7188" s="71">
        <f t="shared" si="224"/>
        <v>145.35489880814737</v>
      </c>
    </row>
    <row r="7189" spans="2:6">
      <c r="B7189">
        <v>1537600</v>
      </c>
      <c r="D7189">
        <v>7187</v>
      </c>
      <c r="E7189" s="72">
        <f t="shared" si="225"/>
        <v>223559937.85185182</v>
      </c>
      <c r="F7189" s="71">
        <f t="shared" si="224"/>
        <v>145.39538101707325</v>
      </c>
    </row>
    <row r="7190" spans="2:6">
      <c r="B7190">
        <v>1537600</v>
      </c>
      <c r="D7190">
        <v>7188</v>
      </c>
      <c r="E7190" s="72">
        <f t="shared" si="225"/>
        <v>223622191.96296293</v>
      </c>
      <c r="F7190" s="71">
        <f t="shared" si="224"/>
        <v>145.43586886248889</v>
      </c>
    </row>
    <row r="7191" spans="2:6">
      <c r="B7191">
        <v>1537600</v>
      </c>
      <c r="D7191">
        <v>7189</v>
      </c>
      <c r="E7191" s="72">
        <f t="shared" si="225"/>
        <v>223684454.74074072</v>
      </c>
      <c r="F7191" s="71">
        <f t="shared" si="224"/>
        <v>145.47636234439432</v>
      </c>
    </row>
    <row r="7192" spans="2:6">
      <c r="B7192">
        <v>1537600</v>
      </c>
      <c r="D7192">
        <v>7190</v>
      </c>
      <c r="E7192" s="72">
        <f t="shared" si="225"/>
        <v>223746726.18518516</v>
      </c>
      <c r="F7192" s="71">
        <f t="shared" si="224"/>
        <v>145.51686146278951</v>
      </c>
    </row>
    <row r="7193" spans="2:6">
      <c r="B7193">
        <v>1537600</v>
      </c>
      <c r="D7193">
        <v>7191</v>
      </c>
      <c r="E7193" s="72">
        <f t="shared" si="225"/>
        <v>223809006.29629627</v>
      </c>
      <c r="F7193" s="71">
        <f t="shared" si="224"/>
        <v>145.55736621767448</v>
      </c>
    </row>
    <row r="7194" spans="2:6">
      <c r="B7194">
        <v>1537600</v>
      </c>
      <c r="D7194">
        <v>7192</v>
      </c>
      <c r="E7194" s="72">
        <f t="shared" si="225"/>
        <v>223871295.07407406</v>
      </c>
      <c r="F7194" s="71">
        <f t="shared" si="224"/>
        <v>145.59787660904919</v>
      </c>
    </row>
    <row r="7195" spans="2:6">
      <c r="B7195">
        <v>1537600</v>
      </c>
      <c r="D7195">
        <v>7193</v>
      </c>
      <c r="E7195" s="72">
        <f t="shared" si="225"/>
        <v>223933592.51851851</v>
      </c>
      <c r="F7195" s="71">
        <f t="shared" si="224"/>
        <v>145.63839263691369</v>
      </c>
    </row>
    <row r="7196" spans="2:6">
      <c r="B7196">
        <v>1537600</v>
      </c>
      <c r="D7196">
        <v>7194</v>
      </c>
      <c r="E7196" s="72">
        <f t="shared" si="225"/>
        <v>223995898.62962961</v>
      </c>
      <c r="F7196" s="71">
        <f t="shared" si="224"/>
        <v>145.67891430126795</v>
      </c>
    </row>
    <row r="7197" spans="2:6">
      <c r="B7197">
        <v>1537600</v>
      </c>
      <c r="D7197">
        <v>7195</v>
      </c>
      <c r="E7197" s="72">
        <f t="shared" si="225"/>
        <v>224058213.40740737</v>
      </c>
      <c r="F7197" s="71">
        <f t="shared" si="224"/>
        <v>145.71944160211197</v>
      </c>
    </row>
    <row r="7198" spans="2:6">
      <c r="B7198">
        <v>1537600</v>
      </c>
      <c r="D7198">
        <v>7196</v>
      </c>
      <c r="E7198" s="72">
        <f t="shared" si="225"/>
        <v>224120536.85185182</v>
      </c>
      <c r="F7198" s="71">
        <f t="shared" si="224"/>
        <v>145.75997453944578</v>
      </c>
    </row>
    <row r="7199" spans="2:6">
      <c r="B7199">
        <v>1537600</v>
      </c>
      <c r="D7199">
        <v>7197</v>
      </c>
      <c r="E7199" s="72">
        <f t="shared" si="225"/>
        <v>224182868.96296293</v>
      </c>
      <c r="F7199" s="71">
        <f t="shared" si="224"/>
        <v>145.80051311326935</v>
      </c>
    </row>
    <row r="7200" spans="2:6">
      <c r="B7200">
        <v>1537600</v>
      </c>
      <c r="D7200">
        <v>7198</v>
      </c>
      <c r="E7200" s="72">
        <f t="shared" si="225"/>
        <v>224245209.74074072</v>
      </c>
      <c r="F7200" s="71">
        <f t="shared" si="224"/>
        <v>145.84105732358267</v>
      </c>
    </row>
    <row r="7201" spans="2:6">
      <c r="B7201">
        <v>1537600</v>
      </c>
      <c r="D7201">
        <v>7199</v>
      </c>
      <c r="E7201" s="72">
        <f t="shared" si="225"/>
        <v>224307559.18518516</v>
      </c>
      <c r="F7201" s="71">
        <f t="shared" si="224"/>
        <v>145.88160717038576</v>
      </c>
    </row>
    <row r="7202" spans="2:6">
      <c r="B7202">
        <v>1537600</v>
      </c>
      <c r="D7202">
        <v>7200</v>
      </c>
      <c r="E7202" s="72">
        <f t="shared" si="225"/>
        <v>224369917.29629627</v>
      </c>
      <c r="F7202" s="71">
        <f t="shared" si="224"/>
        <v>145.92216265367864</v>
      </c>
    </row>
    <row r="7203" spans="2:6">
      <c r="B7203">
        <v>1537600</v>
      </c>
      <c r="D7203">
        <v>7201</v>
      </c>
      <c r="E7203" s="72">
        <f t="shared" si="225"/>
        <v>224432284.07407406</v>
      </c>
      <c r="F7203" s="71">
        <f t="shared" si="224"/>
        <v>145.96272377346128</v>
      </c>
    </row>
    <row r="7204" spans="2:6">
      <c r="B7204">
        <v>1537600</v>
      </c>
      <c r="D7204">
        <v>7202</v>
      </c>
      <c r="E7204" s="72">
        <f t="shared" si="225"/>
        <v>224494659.51851851</v>
      </c>
      <c r="F7204" s="71">
        <f t="shared" si="224"/>
        <v>146.00329052973368</v>
      </c>
    </row>
    <row r="7205" spans="2:6">
      <c r="B7205">
        <v>1537600</v>
      </c>
      <c r="D7205">
        <v>7203</v>
      </c>
      <c r="E7205" s="72">
        <f t="shared" si="225"/>
        <v>224557043.62962961</v>
      </c>
      <c r="F7205" s="71">
        <f t="shared" si="224"/>
        <v>146.04386292249583</v>
      </c>
    </row>
    <row r="7206" spans="2:6">
      <c r="B7206">
        <v>1537600</v>
      </c>
      <c r="D7206">
        <v>7204</v>
      </c>
      <c r="E7206" s="72">
        <f t="shared" si="225"/>
        <v>224619436.40740737</v>
      </c>
      <c r="F7206" s="71">
        <f t="shared" si="224"/>
        <v>146.08444095174778</v>
      </c>
    </row>
    <row r="7207" spans="2:6">
      <c r="B7207">
        <v>1537600</v>
      </c>
      <c r="D7207">
        <v>7205</v>
      </c>
      <c r="E7207" s="72">
        <f t="shared" si="225"/>
        <v>224681837.85185182</v>
      </c>
      <c r="F7207" s="71">
        <f t="shared" si="224"/>
        <v>146.12502461748949</v>
      </c>
    </row>
    <row r="7208" spans="2:6">
      <c r="B7208">
        <v>1537600</v>
      </c>
      <c r="D7208">
        <v>7206</v>
      </c>
      <c r="E7208" s="72">
        <f t="shared" si="225"/>
        <v>224744247.96296293</v>
      </c>
      <c r="F7208" s="71">
        <f t="shared" si="224"/>
        <v>146.16561391972095</v>
      </c>
    </row>
    <row r="7209" spans="2:6">
      <c r="B7209">
        <v>1537600</v>
      </c>
      <c r="D7209">
        <v>7207</v>
      </c>
      <c r="E7209" s="72">
        <f t="shared" si="225"/>
        <v>224806666.74074072</v>
      </c>
      <c r="F7209" s="71">
        <f t="shared" si="224"/>
        <v>146.20620885844218</v>
      </c>
    </row>
    <row r="7210" spans="2:6">
      <c r="B7210">
        <v>1537600</v>
      </c>
      <c r="D7210">
        <v>7208</v>
      </c>
      <c r="E7210" s="72">
        <f t="shared" si="225"/>
        <v>224869094.18518516</v>
      </c>
      <c r="F7210" s="71">
        <f t="shared" si="224"/>
        <v>146.2468094336532</v>
      </c>
    </row>
    <row r="7211" spans="2:6">
      <c r="B7211">
        <v>1537600</v>
      </c>
      <c r="D7211">
        <v>7209</v>
      </c>
      <c r="E7211" s="72">
        <f t="shared" si="225"/>
        <v>224931530.29629627</v>
      </c>
      <c r="F7211" s="71">
        <f t="shared" si="224"/>
        <v>146.28741564535397</v>
      </c>
    </row>
    <row r="7212" spans="2:6">
      <c r="B7212">
        <v>1537600</v>
      </c>
      <c r="D7212">
        <v>7210</v>
      </c>
      <c r="E7212" s="72">
        <f t="shared" si="225"/>
        <v>224993975.07407406</v>
      </c>
      <c r="F7212" s="71">
        <f t="shared" si="224"/>
        <v>146.32802749354451</v>
      </c>
    </row>
    <row r="7213" spans="2:6">
      <c r="B7213">
        <v>1537600</v>
      </c>
      <c r="D7213">
        <v>7211</v>
      </c>
      <c r="E7213" s="72">
        <f t="shared" si="225"/>
        <v>225056428.51851851</v>
      </c>
      <c r="F7213" s="71">
        <f t="shared" si="224"/>
        <v>146.36864497822484</v>
      </c>
    </row>
    <row r="7214" spans="2:6">
      <c r="B7214">
        <v>1537600</v>
      </c>
      <c r="D7214">
        <v>7212</v>
      </c>
      <c r="E7214" s="72">
        <f t="shared" si="225"/>
        <v>225118890.62962961</v>
      </c>
      <c r="F7214" s="71">
        <f t="shared" si="224"/>
        <v>146.40926809939492</v>
      </c>
    </row>
    <row r="7215" spans="2:6">
      <c r="B7215">
        <v>1537600</v>
      </c>
      <c r="D7215">
        <v>7213</v>
      </c>
      <c r="E7215" s="72">
        <f t="shared" si="225"/>
        <v>225181361.40740737</v>
      </c>
      <c r="F7215" s="71">
        <f t="shared" si="224"/>
        <v>146.44989685705474</v>
      </c>
    </row>
    <row r="7216" spans="2:6">
      <c r="B7216">
        <v>1537600</v>
      </c>
      <c r="D7216">
        <v>7214</v>
      </c>
      <c r="E7216" s="72">
        <f t="shared" si="225"/>
        <v>225243840.85185182</v>
      </c>
      <c r="F7216" s="71">
        <f t="shared" si="224"/>
        <v>146.49053125120435</v>
      </c>
    </row>
    <row r="7217" spans="2:6">
      <c r="B7217">
        <v>1537600</v>
      </c>
      <c r="D7217">
        <v>7215</v>
      </c>
      <c r="E7217" s="72">
        <f t="shared" si="225"/>
        <v>225306328.96296293</v>
      </c>
      <c r="F7217" s="71">
        <f t="shared" si="224"/>
        <v>146.53117128184374</v>
      </c>
    </row>
    <row r="7218" spans="2:6">
      <c r="B7218">
        <v>1537600</v>
      </c>
      <c r="D7218">
        <v>7216</v>
      </c>
      <c r="E7218" s="72">
        <f t="shared" si="225"/>
        <v>225368825.74074072</v>
      </c>
      <c r="F7218" s="71">
        <f t="shared" si="224"/>
        <v>146.5718169489729</v>
      </c>
    </row>
    <row r="7219" spans="2:6">
      <c r="B7219">
        <v>1537600</v>
      </c>
      <c r="D7219">
        <v>7217</v>
      </c>
      <c r="E7219" s="72">
        <f t="shared" si="225"/>
        <v>225431331.18518516</v>
      </c>
      <c r="F7219" s="71">
        <f t="shared" si="224"/>
        <v>146.61246825259181</v>
      </c>
    </row>
    <row r="7220" spans="2:6">
      <c r="B7220">
        <v>1537600</v>
      </c>
      <c r="D7220">
        <v>7218</v>
      </c>
      <c r="E7220" s="72">
        <f t="shared" si="225"/>
        <v>225493845.29629627</v>
      </c>
      <c r="F7220" s="71">
        <f t="shared" si="224"/>
        <v>146.65312519270049</v>
      </c>
    </row>
    <row r="7221" spans="2:6">
      <c r="B7221">
        <v>1537600</v>
      </c>
      <c r="D7221">
        <v>7219</v>
      </c>
      <c r="E7221" s="72">
        <f t="shared" si="225"/>
        <v>225556368.07407406</v>
      </c>
      <c r="F7221" s="71">
        <f t="shared" si="224"/>
        <v>146.69378776929895</v>
      </c>
    </row>
    <row r="7222" spans="2:6">
      <c r="B7222">
        <v>1537600</v>
      </c>
      <c r="D7222">
        <v>7220</v>
      </c>
      <c r="E7222" s="72">
        <f t="shared" si="225"/>
        <v>225618899.51851851</v>
      </c>
      <c r="F7222" s="71">
        <f t="shared" si="224"/>
        <v>146.73445598238717</v>
      </c>
    </row>
    <row r="7223" spans="2:6">
      <c r="B7223">
        <v>1537600</v>
      </c>
      <c r="D7223">
        <v>7221</v>
      </c>
      <c r="E7223" s="72">
        <f t="shared" si="225"/>
        <v>225681439.62962961</v>
      </c>
      <c r="F7223" s="71">
        <f t="shared" si="224"/>
        <v>146.77512983196516</v>
      </c>
    </row>
    <row r="7224" spans="2:6">
      <c r="B7224">
        <v>1537600</v>
      </c>
      <c r="D7224">
        <v>7222</v>
      </c>
      <c r="E7224" s="72">
        <f t="shared" si="225"/>
        <v>225743988.40740737</v>
      </c>
      <c r="F7224" s="71">
        <f t="shared" si="224"/>
        <v>146.8158093180329</v>
      </c>
    </row>
    <row r="7225" spans="2:6">
      <c r="B7225">
        <v>1537600</v>
      </c>
      <c r="D7225">
        <v>7223</v>
      </c>
      <c r="E7225" s="72">
        <f t="shared" si="225"/>
        <v>225806545.85185182</v>
      </c>
      <c r="F7225" s="71">
        <f t="shared" si="224"/>
        <v>146.85649444059041</v>
      </c>
    </row>
    <row r="7226" spans="2:6">
      <c r="B7226">
        <v>1537600</v>
      </c>
      <c r="D7226">
        <v>7224</v>
      </c>
      <c r="E7226" s="72">
        <f t="shared" si="225"/>
        <v>225869111.96296293</v>
      </c>
      <c r="F7226" s="71">
        <f t="shared" si="224"/>
        <v>146.8971851996377</v>
      </c>
    </row>
    <row r="7227" spans="2:6">
      <c r="B7227">
        <v>1537600</v>
      </c>
      <c r="D7227">
        <v>7225</v>
      </c>
      <c r="E7227" s="72">
        <f t="shared" si="225"/>
        <v>225931686.74074072</v>
      </c>
      <c r="F7227" s="71">
        <f t="shared" si="224"/>
        <v>146.93788159517476</v>
      </c>
    </row>
    <row r="7228" spans="2:6">
      <c r="B7228">
        <v>1537600</v>
      </c>
      <c r="D7228">
        <v>7226</v>
      </c>
      <c r="E7228" s="72">
        <f t="shared" si="225"/>
        <v>225994270.18518516</v>
      </c>
      <c r="F7228" s="71">
        <f t="shared" si="224"/>
        <v>146.9785836272016</v>
      </c>
    </row>
    <row r="7229" spans="2:6">
      <c r="B7229">
        <v>1537600</v>
      </c>
      <c r="D7229">
        <v>7227</v>
      </c>
      <c r="E7229" s="72">
        <f t="shared" si="225"/>
        <v>226056862.29629627</v>
      </c>
      <c r="F7229" s="71">
        <f t="shared" si="224"/>
        <v>147.01929129571818</v>
      </c>
    </row>
    <row r="7230" spans="2:6">
      <c r="B7230">
        <v>1537600</v>
      </c>
      <c r="D7230">
        <v>7228</v>
      </c>
      <c r="E7230" s="72">
        <f t="shared" si="225"/>
        <v>226119463.07407406</v>
      </c>
      <c r="F7230" s="71">
        <f t="shared" si="224"/>
        <v>147.06000460072454</v>
      </c>
    </row>
    <row r="7231" spans="2:6">
      <c r="B7231">
        <v>1537600</v>
      </c>
      <c r="D7231">
        <v>7229</v>
      </c>
      <c r="E7231" s="72">
        <f t="shared" si="225"/>
        <v>226182072.51851851</v>
      </c>
      <c r="F7231" s="71">
        <f t="shared" si="224"/>
        <v>147.10072354222066</v>
      </c>
    </row>
    <row r="7232" spans="2:6">
      <c r="B7232">
        <v>1537600</v>
      </c>
      <c r="D7232">
        <v>7230</v>
      </c>
      <c r="E7232" s="72">
        <f t="shared" si="225"/>
        <v>226244690.62962961</v>
      </c>
      <c r="F7232" s="71">
        <f t="shared" si="224"/>
        <v>147.14144812020658</v>
      </c>
    </row>
    <row r="7233" spans="2:6">
      <c r="B7233">
        <v>1537600</v>
      </c>
      <c r="D7233">
        <v>7231</v>
      </c>
      <c r="E7233" s="72">
        <f t="shared" si="225"/>
        <v>226307317.40740737</v>
      </c>
      <c r="F7233" s="71">
        <f t="shared" si="224"/>
        <v>147.18217833468222</v>
      </c>
    </row>
    <row r="7234" spans="2:6">
      <c r="B7234">
        <v>1537600</v>
      </c>
      <c r="D7234">
        <v>7232</v>
      </c>
      <c r="E7234" s="72">
        <f t="shared" si="225"/>
        <v>226369952.85185182</v>
      </c>
      <c r="F7234" s="71">
        <f t="shared" si="224"/>
        <v>147.22291418564765</v>
      </c>
    </row>
    <row r="7235" spans="2:6">
      <c r="B7235">
        <v>1537600</v>
      </c>
      <c r="D7235">
        <v>7233</v>
      </c>
      <c r="E7235" s="72">
        <f t="shared" si="225"/>
        <v>226432596.96296293</v>
      </c>
      <c r="F7235" s="71">
        <f t="shared" ref="F7235:F7298" si="226">E7235/B7234</f>
        <v>147.26365567310285</v>
      </c>
    </row>
    <row r="7236" spans="2:6">
      <c r="B7236">
        <v>1537600</v>
      </c>
      <c r="D7236">
        <v>7234</v>
      </c>
      <c r="E7236" s="72">
        <f t="shared" ref="E7236:E7299" si="227">40+(D7235*D7235)+(E7235/1.3)</f>
        <v>226495249.74074072</v>
      </c>
      <c r="F7236" s="71">
        <f t="shared" si="226"/>
        <v>147.3044027970478</v>
      </c>
    </row>
    <row r="7237" spans="2:6">
      <c r="B7237">
        <v>1537600</v>
      </c>
      <c r="D7237">
        <v>7235</v>
      </c>
      <c r="E7237" s="72">
        <f t="shared" si="227"/>
        <v>226557911.18518516</v>
      </c>
      <c r="F7237" s="71">
        <f t="shared" si="226"/>
        <v>147.34515555748254</v>
      </c>
    </row>
    <row r="7238" spans="2:6">
      <c r="B7238">
        <v>1537600</v>
      </c>
      <c r="D7238">
        <v>7236</v>
      </c>
      <c r="E7238" s="72">
        <f t="shared" si="227"/>
        <v>226620581.29629627</v>
      </c>
      <c r="F7238" s="71">
        <f t="shared" si="226"/>
        <v>147.38591395440704</v>
      </c>
    </row>
    <row r="7239" spans="2:6">
      <c r="B7239">
        <v>1537600</v>
      </c>
      <c r="D7239">
        <v>7237</v>
      </c>
      <c r="E7239" s="72">
        <f t="shared" si="227"/>
        <v>226683260.07407406</v>
      </c>
      <c r="F7239" s="71">
        <f t="shared" si="226"/>
        <v>147.42667798782131</v>
      </c>
    </row>
    <row r="7240" spans="2:6">
      <c r="B7240">
        <v>1537600</v>
      </c>
      <c r="D7240">
        <v>7238</v>
      </c>
      <c r="E7240" s="72">
        <f t="shared" si="227"/>
        <v>226745947.51851851</v>
      </c>
      <c r="F7240" s="71">
        <f t="shared" si="226"/>
        <v>147.46744765772536</v>
      </c>
    </row>
    <row r="7241" spans="2:6">
      <c r="B7241">
        <v>1537600</v>
      </c>
      <c r="D7241">
        <v>7239</v>
      </c>
      <c r="E7241" s="72">
        <f t="shared" si="227"/>
        <v>226808643.62962961</v>
      </c>
      <c r="F7241" s="71">
        <f t="shared" si="226"/>
        <v>147.50822296411914</v>
      </c>
    </row>
    <row r="7242" spans="2:6">
      <c r="B7242">
        <v>1537600</v>
      </c>
      <c r="D7242">
        <v>7240</v>
      </c>
      <c r="E7242" s="72">
        <f t="shared" si="227"/>
        <v>226871348.40740737</v>
      </c>
      <c r="F7242" s="71">
        <f t="shared" si="226"/>
        <v>147.54900390700271</v>
      </c>
    </row>
    <row r="7243" spans="2:6">
      <c r="B7243">
        <v>1537600</v>
      </c>
      <c r="D7243">
        <v>7241</v>
      </c>
      <c r="E7243" s="72">
        <f t="shared" si="227"/>
        <v>226934061.85185182</v>
      </c>
      <c r="F7243" s="71">
        <f t="shared" si="226"/>
        <v>147.58979048637605</v>
      </c>
    </row>
    <row r="7244" spans="2:6">
      <c r="B7244">
        <v>1537600</v>
      </c>
      <c r="D7244">
        <v>7242</v>
      </c>
      <c r="E7244" s="72">
        <f t="shared" si="227"/>
        <v>226996783.96296293</v>
      </c>
      <c r="F7244" s="71">
        <f t="shared" si="226"/>
        <v>147.63058270223917</v>
      </c>
    </row>
    <row r="7245" spans="2:6">
      <c r="B7245">
        <v>1537600</v>
      </c>
      <c r="D7245">
        <v>7243</v>
      </c>
      <c r="E7245" s="72">
        <f t="shared" si="227"/>
        <v>227059514.74074072</v>
      </c>
      <c r="F7245" s="71">
        <f t="shared" si="226"/>
        <v>147.67138055459205</v>
      </c>
    </row>
    <row r="7246" spans="2:6">
      <c r="B7246">
        <v>1537600</v>
      </c>
      <c r="D7246">
        <v>7244</v>
      </c>
      <c r="E7246" s="72">
        <f t="shared" si="227"/>
        <v>227122254.18518516</v>
      </c>
      <c r="F7246" s="71">
        <f t="shared" si="226"/>
        <v>147.71218404343469</v>
      </c>
    </row>
    <row r="7247" spans="2:6">
      <c r="B7247">
        <v>1537600</v>
      </c>
      <c r="D7247">
        <v>7245</v>
      </c>
      <c r="E7247" s="72">
        <f t="shared" si="227"/>
        <v>227185002.29629627</v>
      </c>
      <c r="F7247" s="71">
        <f t="shared" si="226"/>
        <v>147.75299316876709</v>
      </c>
    </row>
    <row r="7248" spans="2:6">
      <c r="B7248">
        <v>1537600</v>
      </c>
      <c r="D7248">
        <v>7246</v>
      </c>
      <c r="E7248" s="72">
        <f t="shared" si="227"/>
        <v>227247759.07407406</v>
      </c>
      <c r="F7248" s="71">
        <f t="shared" si="226"/>
        <v>147.79380793058928</v>
      </c>
    </row>
    <row r="7249" spans="2:6">
      <c r="B7249">
        <v>1537600</v>
      </c>
      <c r="D7249">
        <v>7247</v>
      </c>
      <c r="E7249" s="72">
        <f t="shared" si="227"/>
        <v>227310524.51851851</v>
      </c>
      <c r="F7249" s="71">
        <f t="shared" si="226"/>
        <v>147.8346283289012</v>
      </c>
    </row>
    <row r="7250" spans="2:6">
      <c r="B7250">
        <v>1537600</v>
      </c>
      <c r="D7250">
        <v>7248</v>
      </c>
      <c r="E7250" s="72">
        <f t="shared" si="227"/>
        <v>227373298.62962961</v>
      </c>
      <c r="F7250" s="71">
        <f t="shared" si="226"/>
        <v>147.87545436370291</v>
      </c>
    </row>
    <row r="7251" spans="2:6">
      <c r="B7251">
        <v>1537600</v>
      </c>
      <c r="D7251">
        <v>7249</v>
      </c>
      <c r="E7251" s="72">
        <f t="shared" si="227"/>
        <v>227436081.40740737</v>
      </c>
      <c r="F7251" s="71">
        <f t="shared" si="226"/>
        <v>147.91628603499439</v>
      </c>
    </row>
    <row r="7252" spans="2:6">
      <c r="B7252">
        <v>1537600</v>
      </c>
      <c r="D7252">
        <v>7250</v>
      </c>
      <c r="E7252" s="72">
        <f t="shared" si="227"/>
        <v>227498872.85185182</v>
      </c>
      <c r="F7252" s="71">
        <f t="shared" si="226"/>
        <v>147.95712334277565</v>
      </c>
    </row>
    <row r="7253" spans="2:6">
      <c r="B7253">
        <v>1537600</v>
      </c>
      <c r="D7253">
        <v>7251</v>
      </c>
      <c r="E7253" s="72">
        <f t="shared" si="227"/>
        <v>227561672.96296293</v>
      </c>
      <c r="F7253" s="71">
        <f t="shared" si="226"/>
        <v>147.99796628704664</v>
      </c>
    </row>
    <row r="7254" spans="2:6">
      <c r="B7254">
        <v>1537600</v>
      </c>
      <c r="D7254">
        <v>7252</v>
      </c>
      <c r="E7254" s="72">
        <f t="shared" si="227"/>
        <v>227624481.74074072</v>
      </c>
      <c r="F7254" s="71">
        <f t="shared" si="226"/>
        <v>148.03881486780745</v>
      </c>
    </row>
    <row r="7255" spans="2:6">
      <c r="B7255">
        <v>1537600</v>
      </c>
      <c r="D7255">
        <v>7253</v>
      </c>
      <c r="E7255" s="72">
        <f t="shared" si="227"/>
        <v>227687299.18518516</v>
      </c>
      <c r="F7255" s="71">
        <f t="shared" si="226"/>
        <v>148.07966908505799</v>
      </c>
    </row>
    <row r="7256" spans="2:6">
      <c r="B7256">
        <v>1537600</v>
      </c>
      <c r="D7256">
        <v>7254</v>
      </c>
      <c r="E7256" s="72">
        <f t="shared" si="227"/>
        <v>227750125.29629627</v>
      </c>
      <c r="F7256" s="71">
        <f t="shared" si="226"/>
        <v>148.12052893879832</v>
      </c>
    </row>
    <row r="7257" spans="2:6">
      <c r="B7257">
        <v>1537600</v>
      </c>
      <c r="D7257">
        <v>7255</v>
      </c>
      <c r="E7257" s="72">
        <f t="shared" si="227"/>
        <v>227812960.07407406</v>
      </c>
      <c r="F7257" s="71">
        <f t="shared" si="226"/>
        <v>148.16139442902841</v>
      </c>
    </row>
    <row r="7258" spans="2:6">
      <c r="B7258">
        <v>1537600</v>
      </c>
      <c r="D7258">
        <v>7256</v>
      </c>
      <c r="E7258" s="72">
        <f t="shared" si="227"/>
        <v>227875803.51851851</v>
      </c>
      <c r="F7258" s="71">
        <f t="shared" si="226"/>
        <v>148.20226555574826</v>
      </c>
    </row>
    <row r="7259" spans="2:6">
      <c r="B7259">
        <v>1537600</v>
      </c>
      <c r="D7259">
        <v>7257</v>
      </c>
      <c r="E7259" s="72">
        <f t="shared" si="227"/>
        <v>227938655.62962961</v>
      </c>
      <c r="F7259" s="71">
        <f t="shared" si="226"/>
        <v>148.24314231895787</v>
      </c>
    </row>
    <row r="7260" spans="2:6">
      <c r="B7260">
        <v>1537600</v>
      </c>
      <c r="D7260">
        <v>7258</v>
      </c>
      <c r="E7260" s="72">
        <f t="shared" si="227"/>
        <v>228001516.40740737</v>
      </c>
      <c r="F7260" s="71">
        <f t="shared" si="226"/>
        <v>148.28402471865724</v>
      </c>
    </row>
    <row r="7261" spans="2:6">
      <c r="B7261">
        <v>1537600</v>
      </c>
      <c r="D7261">
        <v>7259</v>
      </c>
      <c r="E7261" s="72">
        <f t="shared" si="227"/>
        <v>228064385.85185182</v>
      </c>
      <c r="F7261" s="71">
        <f t="shared" si="226"/>
        <v>148.32491275484639</v>
      </c>
    </row>
    <row r="7262" spans="2:6">
      <c r="B7262">
        <v>1537600</v>
      </c>
      <c r="D7262">
        <v>7260</v>
      </c>
      <c r="E7262" s="72">
        <f t="shared" si="227"/>
        <v>228127263.96296293</v>
      </c>
      <c r="F7262" s="71">
        <f t="shared" si="226"/>
        <v>148.36580642752531</v>
      </c>
    </row>
    <row r="7263" spans="2:6">
      <c r="B7263">
        <v>1537600</v>
      </c>
      <c r="D7263">
        <v>7261</v>
      </c>
      <c r="E7263" s="72">
        <f t="shared" si="227"/>
        <v>228190150.74074072</v>
      </c>
      <c r="F7263" s="71">
        <f t="shared" si="226"/>
        <v>148.40670573669402</v>
      </c>
    </row>
    <row r="7264" spans="2:6">
      <c r="B7264">
        <v>1537600</v>
      </c>
      <c r="D7264">
        <v>7262</v>
      </c>
      <c r="E7264" s="72">
        <f t="shared" si="227"/>
        <v>228253046.18518516</v>
      </c>
      <c r="F7264" s="71">
        <f t="shared" si="226"/>
        <v>148.44761068235246</v>
      </c>
    </row>
    <row r="7265" spans="2:6">
      <c r="B7265">
        <v>1537600</v>
      </c>
      <c r="D7265">
        <v>7263</v>
      </c>
      <c r="E7265" s="72">
        <f t="shared" si="227"/>
        <v>228315950.29629627</v>
      </c>
      <c r="F7265" s="71">
        <f t="shared" si="226"/>
        <v>148.48852126450069</v>
      </c>
    </row>
    <row r="7266" spans="2:6">
      <c r="B7266">
        <v>1537600</v>
      </c>
      <c r="D7266">
        <v>7264</v>
      </c>
      <c r="E7266" s="72">
        <f t="shared" si="227"/>
        <v>228378863.07407406</v>
      </c>
      <c r="F7266" s="71">
        <f t="shared" si="226"/>
        <v>148.52943748313871</v>
      </c>
    </row>
    <row r="7267" spans="2:6">
      <c r="B7267">
        <v>1537600</v>
      </c>
      <c r="D7267">
        <v>7265</v>
      </c>
      <c r="E7267" s="72">
        <f t="shared" si="227"/>
        <v>228441784.51851851</v>
      </c>
      <c r="F7267" s="71">
        <f t="shared" si="226"/>
        <v>148.57035933826646</v>
      </c>
    </row>
    <row r="7268" spans="2:6">
      <c r="B7268">
        <v>1537600</v>
      </c>
      <c r="D7268">
        <v>7266</v>
      </c>
      <c r="E7268" s="72">
        <f t="shared" si="227"/>
        <v>228504714.62962961</v>
      </c>
      <c r="F7268" s="71">
        <f t="shared" si="226"/>
        <v>148.61128682988399</v>
      </c>
    </row>
    <row r="7269" spans="2:6">
      <c r="B7269">
        <v>1537600</v>
      </c>
      <c r="D7269">
        <v>7267</v>
      </c>
      <c r="E7269" s="72">
        <f t="shared" si="227"/>
        <v>228567653.40740737</v>
      </c>
      <c r="F7269" s="71">
        <f t="shared" si="226"/>
        <v>148.65221995799126</v>
      </c>
    </row>
    <row r="7270" spans="2:6">
      <c r="B7270">
        <v>1537600</v>
      </c>
      <c r="D7270">
        <v>7268</v>
      </c>
      <c r="E7270" s="72">
        <f t="shared" si="227"/>
        <v>228630600.85185182</v>
      </c>
      <c r="F7270" s="71">
        <f t="shared" si="226"/>
        <v>148.69315872258832</v>
      </c>
    </row>
    <row r="7271" spans="2:6">
      <c r="B7271">
        <v>1537600</v>
      </c>
      <c r="D7271">
        <v>7269</v>
      </c>
      <c r="E7271" s="72">
        <f t="shared" si="227"/>
        <v>228693556.96296293</v>
      </c>
      <c r="F7271" s="71">
        <f t="shared" si="226"/>
        <v>148.73410312367517</v>
      </c>
    </row>
    <row r="7272" spans="2:6">
      <c r="B7272">
        <v>1537600</v>
      </c>
      <c r="D7272">
        <v>7270</v>
      </c>
      <c r="E7272" s="72">
        <f t="shared" si="227"/>
        <v>228756521.74074072</v>
      </c>
      <c r="F7272" s="71">
        <f t="shared" si="226"/>
        <v>148.77505316125178</v>
      </c>
    </row>
    <row r="7273" spans="2:6">
      <c r="B7273">
        <v>1537600</v>
      </c>
      <c r="D7273">
        <v>7271</v>
      </c>
      <c r="E7273" s="72">
        <f t="shared" si="227"/>
        <v>228819495.18518516</v>
      </c>
      <c r="F7273" s="71">
        <f t="shared" si="226"/>
        <v>148.81600883531814</v>
      </c>
    </row>
    <row r="7274" spans="2:6">
      <c r="B7274">
        <v>1537600</v>
      </c>
      <c r="D7274">
        <v>7272</v>
      </c>
      <c r="E7274" s="72">
        <f t="shared" si="227"/>
        <v>228882477.29629627</v>
      </c>
      <c r="F7274" s="71">
        <f t="shared" si="226"/>
        <v>148.85697014587427</v>
      </c>
    </row>
    <row r="7275" spans="2:6">
      <c r="B7275">
        <v>1537600</v>
      </c>
      <c r="D7275">
        <v>7273</v>
      </c>
      <c r="E7275" s="72">
        <f t="shared" si="227"/>
        <v>228945468.07407406</v>
      </c>
      <c r="F7275" s="71">
        <f t="shared" si="226"/>
        <v>148.89793709292019</v>
      </c>
    </row>
    <row r="7276" spans="2:6">
      <c r="B7276">
        <v>1537600</v>
      </c>
      <c r="D7276">
        <v>7274</v>
      </c>
      <c r="E7276" s="72">
        <f t="shared" si="227"/>
        <v>229008467.51851851</v>
      </c>
      <c r="F7276" s="71">
        <f t="shared" si="226"/>
        <v>148.93890967645584</v>
      </c>
    </row>
    <row r="7277" spans="2:6">
      <c r="B7277">
        <v>1537600</v>
      </c>
      <c r="D7277">
        <v>7275</v>
      </c>
      <c r="E7277" s="72">
        <f t="shared" si="227"/>
        <v>229071475.62962961</v>
      </c>
      <c r="F7277" s="71">
        <f t="shared" si="226"/>
        <v>148.97988789648127</v>
      </c>
    </row>
    <row r="7278" spans="2:6">
      <c r="B7278">
        <v>1537600</v>
      </c>
      <c r="D7278">
        <v>7276</v>
      </c>
      <c r="E7278" s="72">
        <f t="shared" si="227"/>
        <v>229134492.40740737</v>
      </c>
      <c r="F7278" s="71">
        <f t="shared" si="226"/>
        <v>149.02087175299647</v>
      </c>
    </row>
    <row r="7279" spans="2:6">
      <c r="B7279">
        <v>1537600</v>
      </c>
      <c r="D7279">
        <v>7277</v>
      </c>
      <c r="E7279" s="72">
        <f t="shared" si="227"/>
        <v>229197517.85185182</v>
      </c>
      <c r="F7279" s="71">
        <f t="shared" si="226"/>
        <v>149.06186124600146</v>
      </c>
    </row>
    <row r="7280" spans="2:6">
      <c r="B7280">
        <v>1537600</v>
      </c>
      <c r="D7280">
        <v>7278</v>
      </c>
      <c r="E7280" s="72">
        <f t="shared" si="227"/>
        <v>229260551.96296293</v>
      </c>
      <c r="F7280" s="71">
        <f t="shared" si="226"/>
        <v>149.10285637549617</v>
      </c>
    </row>
    <row r="7281" spans="2:6">
      <c r="B7281">
        <v>1537600</v>
      </c>
      <c r="D7281">
        <v>7279</v>
      </c>
      <c r="E7281" s="72">
        <f t="shared" si="227"/>
        <v>229323594.74074072</v>
      </c>
      <c r="F7281" s="71">
        <f t="shared" si="226"/>
        <v>149.14385714148071</v>
      </c>
    </row>
    <row r="7282" spans="2:6">
      <c r="B7282">
        <v>1537600</v>
      </c>
      <c r="D7282">
        <v>7280</v>
      </c>
      <c r="E7282" s="72">
        <f t="shared" si="227"/>
        <v>229386646.18518516</v>
      </c>
      <c r="F7282" s="71">
        <f t="shared" si="226"/>
        <v>149.18486354395498</v>
      </c>
    </row>
    <row r="7283" spans="2:6">
      <c r="B7283">
        <v>1537600</v>
      </c>
      <c r="D7283">
        <v>7281</v>
      </c>
      <c r="E7283" s="72">
        <f t="shared" si="227"/>
        <v>229449706.29629627</v>
      </c>
      <c r="F7283" s="71">
        <f t="shared" si="226"/>
        <v>149.225875582919</v>
      </c>
    </row>
    <row r="7284" spans="2:6">
      <c r="B7284">
        <v>1537600</v>
      </c>
      <c r="D7284">
        <v>7282</v>
      </c>
      <c r="E7284" s="72">
        <f t="shared" si="227"/>
        <v>229512775.07407406</v>
      </c>
      <c r="F7284" s="71">
        <f t="shared" si="226"/>
        <v>149.26689325837282</v>
      </c>
    </row>
    <row r="7285" spans="2:6">
      <c r="B7285">
        <v>1537600</v>
      </c>
      <c r="D7285">
        <v>7283</v>
      </c>
      <c r="E7285" s="72">
        <f t="shared" si="227"/>
        <v>229575852.51851851</v>
      </c>
      <c r="F7285" s="71">
        <f t="shared" si="226"/>
        <v>149.30791657031639</v>
      </c>
    </row>
    <row r="7286" spans="2:6">
      <c r="B7286">
        <v>1537600</v>
      </c>
      <c r="D7286">
        <v>7284</v>
      </c>
      <c r="E7286" s="72">
        <f t="shared" si="227"/>
        <v>229638938.62962961</v>
      </c>
      <c r="F7286" s="71">
        <f t="shared" si="226"/>
        <v>149.34894551874976</v>
      </c>
    </row>
    <row r="7287" spans="2:6">
      <c r="B7287">
        <v>1537600</v>
      </c>
      <c r="D7287">
        <v>7285</v>
      </c>
      <c r="E7287" s="72">
        <f t="shared" si="227"/>
        <v>229702033.40740737</v>
      </c>
      <c r="F7287" s="71">
        <f t="shared" si="226"/>
        <v>149.38998010367285</v>
      </c>
    </row>
    <row r="7288" spans="2:6">
      <c r="B7288">
        <v>1537600</v>
      </c>
      <c r="D7288">
        <v>7286</v>
      </c>
      <c r="E7288" s="72">
        <f t="shared" si="227"/>
        <v>229765136.85185182</v>
      </c>
      <c r="F7288" s="71">
        <f t="shared" si="226"/>
        <v>149.43102032508574</v>
      </c>
    </row>
    <row r="7289" spans="2:6">
      <c r="B7289">
        <v>1537600</v>
      </c>
      <c r="D7289">
        <v>7287</v>
      </c>
      <c r="E7289" s="72">
        <f t="shared" si="227"/>
        <v>229828248.96296293</v>
      </c>
      <c r="F7289" s="71">
        <f t="shared" si="226"/>
        <v>149.47206618298839</v>
      </c>
    </row>
    <row r="7290" spans="2:6">
      <c r="B7290">
        <v>1537600</v>
      </c>
      <c r="D7290">
        <v>7288</v>
      </c>
      <c r="E7290" s="72">
        <f t="shared" si="227"/>
        <v>229891369.74074072</v>
      </c>
      <c r="F7290" s="71">
        <f t="shared" si="226"/>
        <v>149.51311767738079</v>
      </c>
    </row>
    <row r="7291" spans="2:6">
      <c r="B7291">
        <v>1537600</v>
      </c>
      <c r="D7291">
        <v>7289</v>
      </c>
      <c r="E7291" s="72">
        <f t="shared" si="227"/>
        <v>229954499.18518516</v>
      </c>
      <c r="F7291" s="71">
        <f t="shared" si="226"/>
        <v>149.55417480826299</v>
      </c>
    </row>
    <row r="7292" spans="2:6">
      <c r="B7292">
        <v>1537600</v>
      </c>
      <c r="D7292">
        <v>7290</v>
      </c>
      <c r="E7292" s="72">
        <f t="shared" si="227"/>
        <v>230017637.29629627</v>
      </c>
      <c r="F7292" s="71">
        <f t="shared" si="226"/>
        <v>149.59523757563494</v>
      </c>
    </row>
    <row r="7293" spans="2:6">
      <c r="B7293">
        <v>1537600</v>
      </c>
      <c r="D7293">
        <v>7291</v>
      </c>
      <c r="E7293" s="72">
        <f t="shared" si="227"/>
        <v>230080784.07407406</v>
      </c>
      <c r="F7293" s="71">
        <f t="shared" si="226"/>
        <v>149.63630597949665</v>
      </c>
    </row>
    <row r="7294" spans="2:6">
      <c r="B7294">
        <v>1537600</v>
      </c>
      <c r="D7294">
        <v>7292</v>
      </c>
      <c r="E7294" s="72">
        <f t="shared" si="227"/>
        <v>230143939.51851851</v>
      </c>
      <c r="F7294" s="71">
        <f t="shared" si="226"/>
        <v>149.67738001984816</v>
      </c>
    </row>
    <row r="7295" spans="2:6">
      <c r="B7295">
        <v>1537600</v>
      </c>
      <c r="D7295">
        <v>7293</v>
      </c>
      <c r="E7295" s="72">
        <f t="shared" si="227"/>
        <v>230207103.62962961</v>
      </c>
      <c r="F7295" s="71">
        <f t="shared" si="226"/>
        <v>149.71845969668939</v>
      </c>
    </row>
    <row r="7296" spans="2:6">
      <c r="B7296">
        <v>1537600</v>
      </c>
      <c r="D7296">
        <v>7294</v>
      </c>
      <c r="E7296" s="72">
        <f t="shared" si="227"/>
        <v>230270276.40740737</v>
      </c>
      <c r="F7296" s="71">
        <f t="shared" si="226"/>
        <v>149.75954501002042</v>
      </c>
    </row>
    <row r="7297" spans="2:6">
      <c r="B7297">
        <v>1537600</v>
      </c>
      <c r="D7297">
        <v>7295</v>
      </c>
      <c r="E7297" s="72">
        <f t="shared" si="227"/>
        <v>230333457.85185182</v>
      </c>
      <c r="F7297" s="71">
        <f t="shared" si="226"/>
        <v>149.8006359598412</v>
      </c>
    </row>
    <row r="7298" spans="2:6">
      <c r="B7298">
        <v>1537600</v>
      </c>
      <c r="D7298">
        <v>7296</v>
      </c>
      <c r="E7298" s="72">
        <f t="shared" si="227"/>
        <v>230396647.96296293</v>
      </c>
      <c r="F7298" s="71">
        <f t="shared" si="226"/>
        <v>149.84173254615175</v>
      </c>
    </row>
    <row r="7299" spans="2:6">
      <c r="B7299">
        <v>1537600</v>
      </c>
      <c r="D7299">
        <v>7297</v>
      </c>
      <c r="E7299" s="72">
        <f t="shared" si="227"/>
        <v>230459846.74074072</v>
      </c>
      <c r="F7299" s="71">
        <f t="shared" ref="F7299:F7362" si="228">E7299/B7298</f>
        <v>149.88283476895208</v>
      </c>
    </row>
    <row r="7300" spans="2:6">
      <c r="B7300">
        <v>1537600</v>
      </c>
      <c r="D7300">
        <v>7298</v>
      </c>
      <c r="E7300" s="72">
        <f t="shared" ref="E7300:E7363" si="229">40+(D7299*D7299)+(E7299/1.3)</f>
        <v>230523054.18518516</v>
      </c>
      <c r="F7300" s="71">
        <f t="shared" si="228"/>
        <v>149.92394262824217</v>
      </c>
    </row>
    <row r="7301" spans="2:6">
      <c r="B7301">
        <v>1537600</v>
      </c>
      <c r="D7301">
        <v>7299</v>
      </c>
      <c r="E7301" s="72">
        <f t="shared" si="229"/>
        <v>230586270.29629627</v>
      </c>
      <c r="F7301" s="71">
        <f t="shared" si="228"/>
        <v>149.96505612402203</v>
      </c>
    </row>
    <row r="7302" spans="2:6">
      <c r="B7302">
        <v>1537600</v>
      </c>
      <c r="D7302">
        <v>7300</v>
      </c>
      <c r="E7302" s="72">
        <f t="shared" si="229"/>
        <v>230649495.07407406</v>
      </c>
      <c r="F7302" s="71">
        <f t="shared" si="228"/>
        <v>150.00617525629167</v>
      </c>
    </row>
    <row r="7303" spans="2:6">
      <c r="B7303">
        <v>1537600</v>
      </c>
      <c r="D7303">
        <v>7301</v>
      </c>
      <c r="E7303" s="72">
        <f t="shared" si="229"/>
        <v>230712728.51851851</v>
      </c>
      <c r="F7303" s="71">
        <f t="shared" si="228"/>
        <v>150.04730002505107</v>
      </c>
    </row>
    <row r="7304" spans="2:6">
      <c r="B7304">
        <v>1537600</v>
      </c>
      <c r="D7304">
        <v>7302</v>
      </c>
      <c r="E7304" s="72">
        <f t="shared" si="229"/>
        <v>230775970.62962961</v>
      </c>
      <c r="F7304" s="71">
        <f t="shared" si="228"/>
        <v>150.08843043030021</v>
      </c>
    </row>
    <row r="7305" spans="2:6">
      <c r="B7305">
        <v>1537600</v>
      </c>
      <c r="D7305">
        <v>7303</v>
      </c>
      <c r="E7305" s="72">
        <f t="shared" si="229"/>
        <v>230839221.40740737</v>
      </c>
      <c r="F7305" s="71">
        <f t="shared" si="228"/>
        <v>150.12956647203913</v>
      </c>
    </row>
    <row r="7306" spans="2:6">
      <c r="B7306">
        <v>1537600</v>
      </c>
      <c r="D7306">
        <v>7304</v>
      </c>
      <c r="E7306" s="72">
        <f t="shared" si="229"/>
        <v>230902480.85185182</v>
      </c>
      <c r="F7306" s="71">
        <f t="shared" si="228"/>
        <v>150.17070815026784</v>
      </c>
    </row>
    <row r="7307" spans="2:6">
      <c r="B7307">
        <v>1537600</v>
      </c>
      <c r="D7307">
        <v>7305</v>
      </c>
      <c r="E7307" s="72">
        <f t="shared" si="229"/>
        <v>230965748.96296293</v>
      </c>
      <c r="F7307" s="71">
        <f t="shared" si="228"/>
        <v>150.21185546498629</v>
      </c>
    </row>
    <row r="7308" spans="2:6">
      <c r="B7308">
        <v>1537600</v>
      </c>
      <c r="D7308">
        <v>7306</v>
      </c>
      <c r="E7308" s="72">
        <f t="shared" si="229"/>
        <v>231029025.74074072</v>
      </c>
      <c r="F7308" s="71">
        <f t="shared" si="228"/>
        <v>150.25300841619455</v>
      </c>
    </row>
    <row r="7309" spans="2:6">
      <c r="B7309">
        <v>1537600</v>
      </c>
      <c r="D7309">
        <v>7307</v>
      </c>
      <c r="E7309" s="72">
        <f t="shared" si="229"/>
        <v>231092311.18518516</v>
      </c>
      <c r="F7309" s="71">
        <f t="shared" si="228"/>
        <v>150.29416700389254</v>
      </c>
    </row>
    <row r="7310" spans="2:6">
      <c r="B7310">
        <v>1537600</v>
      </c>
      <c r="D7310">
        <v>7308</v>
      </c>
      <c r="E7310" s="72">
        <f t="shared" si="229"/>
        <v>231155605.29629627</v>
      </c>
      <c r="F7310" s="71">
        <f t="shared" si="228"/>
        <v>150.33533122808029</v>
      </c>
    </row>
    <row r="7311" spans="2:6">
      <c r="B7311">
        <v>1537600</v>
      </c>
      <c r="D7311">
        <v>7309</v>
      </c>
      <c r="E7311" s="72">
        <f t="shared" si="229"/>
        <v>231218908.07407406</v>
      </c>
      <c r="F7311" s="71">
        <f t="shared" si="228"/>
        <v>150.37650108875783</v>
      </c>
    </row>
    <row r="7312" spans="2:6">
      <c r="B7312">
        <v>1537600</v>
      </c>
      <c r="D7312">
        <v>7310</v>
      </c>
      <c r="E7312" s="72">
        <f t="shared" si="229"/>
        <v>231282219.51851851</v>
      </c>
      <c r="F7312" s="71">
        <f t="shared" si="228"/>
        <v>150.41767658592514</v>
      </c>
    </row>
    <row r="7313" spans="2:6">
      <c r="B7313">
        <v>1537600</v>
      </c>
      <c r="D7313">
        <v>7311</v>
      </c>
      <c r="E7313" s="72">
        <f t="shared" si="229"/>
        <v>231345539.62962961</v>
      </c>
      <c r="F7313" s="71">
        <f t="shared" si="228"/>
        <v>150.45885771958223</v>
      </c>
    </row>
    <row r="7314" spans="2:6">
      <c r="B7314">
        <v>1537600</v>
      </c>
      <c r="D7314">
        <v>7312</v>
      </c>
      <c r="E7314" s="72">
        <f t="shared" si="229"/>
        <v>231408868.40740737</v>
      </c>
      <c r="F7314" s="71">
        <f t="shared" si="228"/>
        <v>150.50004448972905</v>
      </c>
    </row>
    <row r="7315" spans="2:6">
      <c r="B7315">
        <v>1537600</v>
      </c>
      <c r="D7315">
        <v>7313</v>
      </c>
      <c r="E7315" s="72">
        <f t="shared" si="229"/>
        <v>231472205.85185182</v>
      </c>
      <c r="F7315" s="71">
        <f t="shared" si="228"/>
        <v>150.54123689636566</v>
      </c>
    </row>
    <row r="7316" spans="2:6">
      <c r="B7316">
        <v>1537600</v>
      </c>
      <c r="D7316">
        <v>7314</v>
      </c>
      <c r="E7316" s="72">
        <f t="shared" si="229"/>
        <v>231535551.96296293</v>
      </c>
      <c r="F7316" s="71">
        <f t="shared" si="228"/>
        <v>150.582434939492</v>
      </c>
    </row>
    <row r="7317" spans="2:6">
      <c r="B7317">
        <v>1537600</v>
      </c>
      <c r="D7317">
        <v>7315</v>
      </c>
      <c r="E7317" s="72">
        <f t="shared" si="229"/>
        <v>231598906.74074072</v>
      </c>
      <c r="F7317" s="71">
        <f t="shared" si="228"/>
        <v>150.62363861910816</v>
      </c>
    </row>
    <row r="7318" spans="2:6">
      <c r="B7318">
        <v>1537600</v>
      </c>
      <c r="D7318">
        <v>7316</v>
      </c>
      <c r="E7318" s="72">
        <f t="shared" si="229"/>
        <v>231662270.18518516</v>
      </c>
      <c r="F7318" s="71">
        <f t="shared" si="228"/>
        <v>150.66484793521408</v>
      </c>
    </row>
    <row r="7319" spans="2:6">
      <c r="B7319">
        <v>1537600</v>
      </c>
      <c r="D7319">
        <v>7317</v>
      </c>
      <c r="E7319" s="72">
        <f t="shared" si="229"/>
        <v>231725642.29629627</v>
      </c>
      <c r="F7319" s="71">
        <f t="shared" si="228"/>
        <v>150.70606288780974</v>
      </c>
    </row>
    <row r="7320" spans="2:6">
      <c r="B7320">
        <v>1537600</v>
      </c>
      <c r="D7320">
        <v>7318</v>
      </c>
      <c r="E7320" s="72">
        <f t="shared" si="229"/>
        <v>231789023.07407406</v>
      </c>
      <c r="F7320" s="71">
        <f t="shared" si="228"/>
        <v>150.74728347689521</v>
      </c>
    </row>
    <row r="7321" spans="2:6">
      <c r="B7321">
        <v>1537600</v>
      </c>
      <c r="D7321">
        <v>7319</v>
      </c>
      <c r="E7321" s="72">
        <f t="shared" si="229"/>
        <v>231852412.51851851</v>
      </c>
      <c r="F7321" s="71">
        <f t="shared" si="228"/>
        <v>150.78850970247041</v>
      </c>
    </row>
    <row r="7322" spans="2:6">
      <c r="B7322">
        <v>1537600</v>
      </c>
      <c r="D7322">
        <v>7320</v>
      </c>
      <c r="E7322" s="72">
        <f t="shared" si="229"/>
        <v>231915810.62962961</v>
      </c>
      <c r="F7322" s="71">
        <f t="shared" si="228"/>
        <v>150.8297415645354</v>
      </c>
    </row>
    <row r="7323" spans="2:6">
      <c r="B7323">
        <v>1537600</v>
      </c>
      <c r="D7323">
        <v>7321</v>
      </c>
      <c r="E7323" s="72">
        <f t="shared" si="229"/>
        <v>231979217.40740737</v>
      </c>
      <c r="F7323" s="71">
        <f t="shared" si="228"/>
        <v>150.87097906309012</v>
      </c>
    </row>
    <row r="7324" spans="2:6">
      <c r="B7324">
        <v>1537600</v>
      </c>
      <c r="D7324">
        <v>7322</v>
      </c>
      <c r="E7324" s="72">
        <f t="shared" si="229"/>
        <v>232042632.85185182</v>
      </c>
      <c r="F7324" s="71">
        <f t="shared" si="228"/>
        <v>150.91222219813463</v>
      </c>
    </row>
    <row r="7325" spans="2:6">
      <c r="B7325">
        <v>1537600</v>
      </c>
      <c r="D7325">
        <v>7323</v>
      </c>
      <c r="E7325" s="72">
        <f t="shared" si="229"/>
        <v>232106056.96296293</v>
      </c>
      <c r="F7325" s="71">
        <f t="shared" si="228"/>
        <v>150.95347096966893</v>
      </c>
    </row>
    <row r="7326" spans="2:6">
      <c r="B7326">
        <v>1537600</v>
      </c>
      <c r="D7326">
        <v>7324</v>
      </c>
      <c r="E7326" s="72">
        <f t="shared" si="229"/>
        <v>232169489.74074072</v>
      </c>
      <c r="F7326" s="71">
        <f t="shared" si="228"/>
        <v>150.99472537769299</v>
      </c>
    </row>
    <row r="7327" spans="2:6">
      <c r="B7327">
        <v>1537600</v>
      </c>
      <c r="D7327">
        <v>7325</v>
      </c>
      <c r="E7327" s="72">
        <f t="shared" si="229"/>
        <v>232232931.18518516</v>
      </c>
      <c r="F7327" s="71">
        <f t="shared" si="228"/>
        <v>151.03598542220681</v>
      </c>
    </row>
    <row r="7328" spans="2:6">
      <c r="B7328">
        <v>1537600</v>
      </c>
      <c r="D7328">
        <v>7326</v>
      </c>
      <c r="E7328" s="72">
        <f t="shared" si="229"/>
        <v>232296381.29629627</v>
      </c>
      <c r="F7328" s="71">
        <f t="shared" si="228"/>
        <v>151.07725110321039</v>
      </c>
    </row>
    <row r="7329" spans="2:6">
      <c r="B7329">
        <v>1537600</v>
      </c>
      <c r="D7329">
        <v>7327</v>
      </c>
      <c r="E7329" s="72">
        <f t="shared" si="229"/>
        <v>232359840.07407406</v>
      </c>
      <c r="F7329" s="71">
        <f t="shared" si="228"/>
        <v>151.11852242070373</v>
      </c>
    </row>
    <row r="7330" spans="2:6">
      <c r="B7330">
        <v>1537600</v>
      </c>
      <c r="D7330">
        <v>7328</v>
      </c>
      <c r="E7330" s="72">
        <f t="shared" si="229"/>
        <v>232423307.51851851</v>
      </c>
      <c r="F7330" s="71">
        <f t="shared" si="228"/>
        <v>151.15979937468686</v>
      </c>
    </row>
    <row r="7331" spans="2:6">
      <c r="B7331">
        <v>1537600</v>
      </c>
      <c r="D7331">
        <v>7329</v>
      </c>
      <c r="E7331" s="72">
        <f t="shared" si="229"/>
        <v>232486783.62962961</v>
      </c>
      <c r="F7331" s="71">
        <f t="shared" si="228"/>
        <v>151.20108196515974</v>
      </c>
    </row>
    <row r="7332" spans="2:6">
      <c r="B7332">
        <v>1537600</v>
      </c>
      <c r="D7332">
        <v>7330</v>
      </c>
      <c r="E7332" s="72">
        <f t="shared" si="229"/>
        <v>232550268.40740737</v>
      </c>
      <c r="F7332" s="71">
        <f t="shared" si="228"/>
        <v>151.24237019212239</v>
      </c>
    </row>
    <row r="7333" spans="2:6">
      <c r="B7333">
        <v>1537600</v>
      </c>
      <c r="D7333">
        <v>7331</v>
      </c>
      <c r="E7333" s="72">
        <f t="shared" si="229"/>
        <v>232613761.85185182</v>
      </c>
      <c r="F7333" s="71">
        <f t="shared" si="228"/>
        <v>151.2836640555748</v>
      </c>
    </row>
    <row r="7334" spans="2:6">
      <c r="B7334">
        <v>1537600</v>
      </c>
      <c r="D7334">
        <v>7332</v>
      </c>
      <c r="E7334" s="72">
        <f t="shared" si="229"/>
        <v>232677263.96296293</v>
      </c>
      <c r="F7334" s="71">
        <f t="shared" si="228"/>
        <v>151.324963555517</v>
      </c>
    </row>
    <row r="7335" spans="2:6">
      <c r="B7335">
        <v>1537600</v>
      </c>
      <c r="D7335">
        <v>7333</v>
      </c>
      <c r="E7335" s="72">
        <f t="shared" si="229"/>
        <v>232740774.74074072</v>
      </c>
      <c r="F7335" s="71">
        <f t="shared" si="228"/>
        <v>151.36626869194896</v>
      </c>
    </row>
    <row r="7336" spans="2:6">
      <c r="B7336">
        <v>1537600</v>
      </c>
      <c r="D7336">
        <v>7334</v>
      </c>
      <c r="E7336" s="72">
        <f t="shared" si="229"/>
        <v>232804294.18518516</v>
      </c>
      <c r="F7336" s="71">
        <f t="shared" si="228"/>
        <v>151.40757946487068</v>
      </c>
    </row>
    <row r="7337" spans="2:6">
      <c r="B7337">
        <v>1537600</v>
      </c>
      <c r="D7337">
        <v>7335</v>
      </c>
      <c r="E7337" s="72">
        <f t="shared" si="229"/>
        <v>232867822.29629627</v>
      </c>
      <c r="F7337" s="71">
        <f t="shared" si="228"/>
        <v>151.44889587428219</v>
      </c>
    </row>
    <row r="7338" spans="2:6">
      <c r="B7338">
        <v>1537600</v>
      </c>
      <c r="D7338">
        <v>7336</v>
      </c>
      <c r="E7338" s="72">
        <f t="shared" si="229"/>
        <v>232931359.07407406</v>
      </c>
      <c r="F7338" s="71">
        <f t="shared" si="228"/>
        <v>151.49021792018345</v>
      </c>
    </row>
    <row r="7339" spans="2:6">
      <c r="B7339">
        <v>1537600</v>
      </c>
      <c r="D7339">
        <v>7337</v>
      </c>
      <c r="E7339" s="72">
        <f t="shared" si="229"/>
        <v>232994904.51851851</v>
      </c>
      <c r="F7339" s="71">
        <f t="shared" si="228"/>
        <v>151.53154560257448</v>
      </c>
    </row>
    <row r="7340" spans="2:6">
      <c r="B7340">
        <v>1537600</v>
      </c>
      <c r="D7340">
        <v>7338</v>
      </c>
      <c r="E7340" s="72">
        <f t="shared" si="229"/>
        <v>233058458.62962961</v>
      </c>
      <c r="F7340" s="71">
        <f t="shared" si="228"/>
        <v>151.57287892145527</v>
      </c>
    </row>
    <row r="7341" spans="2:6">
      <c r="B7341">
        <v>1537600</v>
      </c>
      <c r="D7341">
        <v>7339</v>
      </c>
      <c r="E7341" s="72">
        <f t="shared" si="229"/>
        <v>233122021.40740737</v>
      </c>
      <c r="F7341" s="71">
        <f t="shared" si="228"/>
        <v>151.61421787682582</v>
      </c>
    </row>
    <row r="7342" spans="2:6">
      <c r="B7342">
        <v>1537600</v>
      </c>
      <c r="D7342">
        <v>7340</v>
      </c>
      <c r="E7342" s="72">
        <f t="shared" si="229"/>
        <v>233185592.85185182</v>
      </c>
      <c r="F7342" s="71">
        <f t="shared" si="228"/>
        <v>151.65556246868616</v>
      </c>
    </row>
    <row r="7343" spans="2:6">
      <c r="B7343">
        <v>1537600</v>
      </c>
      <c r="D7343">
        <v>7341</v>
      </c>
      <c r="E7343" s="72">
        <f t="shared" si="229"/>
        <v>233249172.96296293</v>
      </c>
      <c r="F7343" s="71">
        <f t="shared" si="228"/>
        <v>151.69691269703625</v>
      </c>
    </row>
    <row r="7344" spans="2:6">
      <c r="B7344">
        <v>1537600</v>
      </c>
      <c r="D7344">
        <v>7342</v>
      </c>
      <c r="E7344" s="72">
        <f t="shared" si="229"/>
        <v>233312761.74074072</v>
      </c>
      <c r="F7344" s="71">
        <f t="shared" si="228"/>
        <v>151.73826856187611</v>
      </c>
    </row>
    <row r="7345" spans="2:6">
      <c r="B7345">
        <v>1537600</v>
      </c>
      <c r="D7345">
        <v>7343</v>
      </c>
      <c r="E7345" s="72">
        <f t="shared" si="229"/>
        <v>233376359.18518516</v>
      </c>
      <c r="F7345" s="71">
        <f t="shared" si="228"/>
        <v>151.77963006320576</v>
      </c>
    </row>
    <row r="7346" spans="2:6">
      <c r="B7346">
        <v>1537600</v>
      </c>
      <c r="D7346">
        <v>7344</v>
      </c>
      <c r="E7346" s="72">
        <f t="shared" si="229"/>
        <v>233439965.29629627</v>
      </c>
      <c r="F7346" s="71">
        <f t="shared" si="228"/>
        <v>151.82099720102514</v>
      </c>
    </row>
    <row r="7347" spans="2:6">
      <c r="B7347">
        <v>1537600</v>
      </c>
      <c r="D7347">
        <v>7345</v>
      </c>
      <c r="E7347" s="72">
        <f t="shared" si="229"/>
        <v>233503580.07407406</v>
      </c>
      <c r="F7347" s="71">
        <f t="shared" si="228"/>
        <v>151.86236997533433</v>
      </c>
    </row>
    <row r="7348" spans="2:6">
      <c r="B7348">
        <v>1537600</v>
      </c>
      <c r="D7348">
        <v>7346</v>
      </c>
      <c r="E7348" s="72">
        <f t="shared" si="229"/>
        <v>233567203.51851851</v>
      </c>
      <c r="F7348" s="71">
        <f t="shared" si="228"/>
        <v>151.90374838613326</v>
      </c>
    </row>
    <row r="7349" spans="2:6">
      <c r="B7349">
        <v>1537600</v>
      </c>
      <c r="D7349">
        <v>7347</v>
      </c>
      <c r="E7349" s="72">
        <f t="shared" si="229"/>
        <v>233630835.62962961</v>
      </c>
      <c r="F7349" s="71">
        <f t="shared" si="228"/>
        <v>151.94513243342197</v>
      </c>
    </row>
    <row r="7350" spans="2:6">
      <c r="B7350">
        <v>1537600</v>
      </c>
      <c r="D7350">
        <v>7348</v>
      </c>
      <c r="E7350" s="72">
        <f t="shared" si="229"/>
        <v>233694476.40740737</v>
      </c>
      <c r="F7350" s="71">
        <f t="shared" si="228"/>
        <v>151.98652211720042</v>
      </c>
    </row>
    <row r="7351" spans="2:6">
      <c r="B7351">
        <v>1537600</v>
      </c>
      <c r="D7351">
        <v>7349</v>
      </c>
      <c r="E7351" s="72">
        <f t="shared" si="229"/>
        <v>233758125.85185182</v>
      </c>
      <c r="F7351" s="71">
        <f t="shared" si="228"/>
        <v>152.02791743746866</v>
      </c>
    </row>
    <row r="7352" spans="2:6">
      <c r="B7352">
        <v>1537600</v>
      </c>
      <c r="D7352">
        <v>7350</v>
      </c>
      <c r="E7352" s="72">
        <f t="shared" si="229"/>
        <v>233821783.96296293</v>
      </c>
      <c r="F7352" s="71">
        <f t="shared" si="228"/>
        <v>152.06931839422666</v>
      </c>
    </row>
    <row r="7353" spans="2:6">
      <c r="B7353">
        <v>1537600</v>
      </c>
      <c r="D7353">
        <v>7351</v>
      </c>
      <c r="E7353" s="72">
        <f t="shared" si="229"/>
        <v>233885450.74074072</v>
      </c>
      <c r="F7353" s="71">
        <f t="shared" si="228"/>
        <v>152.11072498747444</v>
      </c>
    </row>
    <row r="7354" spans="2:6">
      <c r="B7354">
        <v>1537600</v>
      </c>
      <c r="D7354">
        <v>7352</v>
      </c>
      <c r="E7354" s="72">
        <f t="shared" si="229"/>
        <v>233949126.18518516</v>
      </c>
      <c r="F7354" s="71">
        <f t="shared" si="228"/>
        <v>152.15213721721199</v>
      </c>
    </row>
    <row r="7355" spans="2:6">
      <c r="B7355">
        <v>1537600</v>
      </c>
      <c r="D7355">
        <v>7353</v>
      </c>
      <c r="E7355" s="72">
        <f t="shared" si="229"/>
        <v>234012810.29629627</v>
      </c>
      <c r="F7355" s="71">
        <f t="shared" si="228"/>
        <v>152.19355508343929</v>
      </c>
    </row>
    <row r="7356" spans="2:6">
      <c r="B7356">
        <v>1537600</v>
      </c>
      <c r="D7356">
        <v>7354</v>
      </c>
      <c r="E7356" s="72">
        <f t="shared" si="229"/>
        <v>234076503.07407406</v>
      </c>
      <c r="F7356" s="71">
        <f t="shared" si="228"/>
        <v>152.23497858615639</v>
      </c>
    </row>
    <row r="7357" spans="2:6">
      <c r="B7357">
        <v>1537600</v>
      </c>
      <c r="D7357">
        <v>7355</v>
      </c>
      <c r="E7357" s="72">
        <f t="shared" si="229"/>
        <v>234140204.51851851</v>
      </c>
      <c r="F7357" s="71">
        <f t="shared" si="228"/>
        <v>152.27640772536324</v>
      </c>
    </row>
    <row r="7358" spans="2:6">
      <c r="B7358">
        <v>1537600</v>
      </c>
      <c r="D7358">
        <v>7356</v>
      </c>
      <c r="E7358" s="72">
        <f t="shared" si="229"/>
        <v>234203914.62962961</v>
      </c>
      <c r="F7358" s="71">
        <f t="shared" si="228"/>
        <v>152.31784250105983</v>
      </c>
    </row>
    <row r="7359" spans="2:6">
      <c r="B7359">
        <v>1537600</v>
      </c>
      <c r="D7359">
        <v>7357</v>
      </c>
      <c r="E7359" s="72">
        <f t="shared" si="229"/>
        <v>234267633.40740737</v>
      </c>
      <c r="F7359" s="71">
        <f t="shared" si="228"/>
        <v>152.3592829132462</v>
      </c>
    </row>
    <row r="7360" spans="2:6">
      <c r="B7360">
        <v>1537600</v>
      </c>
      <c r="D7360">
        <v>7358</v>
      </c>
      <c r="E7360" s="72">
        <f t="shared" si="229"/>
        <v>234331360.85185182</v>
      </c>
      <c r="F7360" s="71">
        <f t="shared" si="228"/>
        <v>152.40072896192237</v>
      </c>
    </row>
    <row r="7361" spans="2:6">
      <c r="B7361">
        <v>1537600</v>
      </c>
      <c r="D7361">
        <v>7359</v>
      </c>
      <c r="E7361" s="72">
        <f t="shared" si="229"/>
        <v>234395096.96296293</v>
      </c>
      <c r="F7361" s="71">
        <f t="shared" si="228"/>
        <v>152.44218064708826</v>
      </c>
    </row>
    <row r="7362" spans="2:6">
      <c r="B7362">
        <v>1537600</v>
      </c>
      <c r="D7362">
        <v>7360</v>
      </c>
      <c r="E7362" s="72">
        <f t="shared" si="229"/>
        <v>234458841.74074072</v>
      </c>
      <c r="F7362" s="71">
        <f t="shared" si="228"/>
        <v>152.48363796874395</v>
      </c>
    </row>
    <row r="7363" spans="2:6">
      <c r="B7363">
        <v>1537600</v>
      </c>
      <c r="D7363">
        <v>7361</v>
      </c>
      <c r="E7363" s="72">
        <f t="shared" si="229"/>
        <v>234522595.18518516</v>
      </c>
      <c r="F7363" s="71">
        <f t="shared" ref="F7363:F7426" si="230">E7363/B7362</f>
        <v>152.52510092688942</v>
      </c>
    </row>
    <row r="7364" spans="2:6">
      <c r="B7364">
        <v>1537600</v>
      </c>
      <c r="D7364">
        <v>7362</v>
      </c>
      <c r="E7364" s="72">
        <f t="shared" ref="E7364:E7427" si="231">40+(D7363*D7363)+(E7363/1.3)</f>
        <v>234586357.29629627</v>
      </c>
      <c r="F7364" s="71">
        <f t="shared" si="230"/>
        <v>152.56656952152463</v>
      </c>
    </row>
    <row r="7365" spans="2:6">
      <c r="B7365">
        <v>1537600</v>
      </c>
      <c r="D7365">
        <v>7363</v>
      </c>
      <c r="E7365" s="72">
        <f t="shared" si="231"/>
        <v>234650128.07407406</v>
      </c>
      <c r="F7365" s="71">
        <f t="shared" si="230"/>
        <v>152.60804375264962</v>
      </c>
    </row>
    <row r="7366" spans="2:6">
      <c r="B7366">
        <v>1537600</v>
      </c>
      <c r="D7366">
        <v>7364</v>
      </c>
      <c r="E7366" s="72">
        <f t="shared" si="231"/>
        <v>234713907.51851851</v>
      </c>
      <c r="F7366" s="71">
        <f t="shared" si="230"/>
        <v>152.64952362026438</v>
      </c>
    </row>
    <row r="7367" spans="2:6">
      <c r="B7367">
        <v>1537600</v>
      </c>
      <c r="D7367">
        <v>7365</v>
      </c>
      <c r="E7367" s="72">
        <f t="shared" si="231"/>
        <v>234777695.62962961</v>
      </c>
      <c r="F7367" s="71">
        <f t="shared" si="230"/>
        <v>152.69100912436889</v>
      </c>
    </row>
    <row r="7368" spans="2:6">
      <c r="B7368">
        <v>1537600</v>
      </c>
      <c r="D7368">
        <v>7366</v>
      </c>
      <c r="E7368" s="72">
        <f t="shared" si="231"/>
        <v>234841492.40740737</v>
      </c>
      <c r="F7368" s="71">
        <f t="shared" si="230"/>
        <v>152.73250026496316</v>
      </c>
    </row>
    <row r="7369" spans="2:6">
      <c r="B7369">
        <v>1537600</v>
      </c>
      <c r="D7369">
        <v>7367</v>
      </c>
      <c r="E7369" s="72">
        <f t="shared" si="231"/>
        <v>234905297.85185182</v>
      </c>
      <c r="F7369" s="71">
        <f t="shared" si="230"/>
        <v>152.77399704204723</v>
      </c>
    </row>
    <row r="7370" spans="2:6">
      <c r="B7370">
        <v>1537600</v>
      </c>
      <c r="D7370">
        <v>7368</v>
      </c>
      <c r="E7370" s="72">
        <f t="shared" si="231"/>
        <v>234969111.96296293</v>
      </c>
      <c r="F7370" s="71">
        <f t="shared" si="230"/>
        <v>152.81549945562105</v>
      </c>
    </row>
    <row r="7371" spans="2:6">
      <c r="B7371">
        <v>1537600</v>
      </c>
      <c r="D7371">
        <v>7369</v>
      </c>
      <c r="E7371" s="72">
        <f t="shared" si="231"/>
        <v>235032934.74074072</v>
      </c>
      <c r="F7371" s="71">
        <f t="shared" si="230"/>
        <v>152.85700750568463</v>
      </c>
    </row>
    <row r="7372" spans="2:6">
      <c r="B7372">
        <v>1537600</v>
      </c>
      <c r="D7372">
        <v>7370</v>
      </c>
      <c r="E7372" s="72">
        <f t="shared" si="231"/>
        <v>235096766.18518516</v>
      </c>
      <c r="F7372" s="71">
        <f t="shared" si="230"/>
        <v>152.89852119223801</v>
      </c>
    </row>
    <row r="7373" spans="2:6">
      <c r="B7373">
        <v>1537600</v>
      </c>
      <c r="D7373">
        <v>7371</v>
      </c>
      <c r="E7373" s="72">
        <f t="shared" si="231"/>
        <v>235160606.29629627</v>
      </c>
      <c r="F7373" s="71">
        <f t="shared" si="230"/>
        <v>152.94004051528114</v>
      </c>
    </row>
    <row r="7374" spans="2:6">
      <c r="B7374">
        <v>1537600</v>
      </c>
      <c r="D7374">
        <v>7372</v>
      </c>
      <c r="E7374" s="72">
        <f t="shared" si="231"/>
        <v>235224455.07407406</v>
      </c>
      <c r="F7374" s="71">
        <f t="shared" si="230"/>
        <v>152.98156547481403</v>
      </c>
    </row>
    <row r="7375" spans="2:6">
      <c r="B7375">
        <v>1537600</v>
      </c>
      <c r="D7375">
        <v>7373</v>
      </c>
      <c r="E7375" s="72">
        <f t="shared" si="231"/>
        <v>235288312.51851851</v>
      </c>
      <c r="F7375" s="71">
        <f t="shared" si="230"/>
        <v>153.02309607083669</v>
      </c>
    </row>
    <row r="7376" spans="2:6">
      <c r="B7376">
        <v>1537600</v>
      </c>
      <c r="D7376">
        <v>7374</v>
      </c>
      <c r="E7376" s="72">
        <f t="shared" si="231"/>
        <v>235352178.62962961</v>
      </c>
      <c r="F7376" s="71">
        <f t="shared" si="230"/>
        <v>153.06463230334913</v>
      </c>
    </row>
    <row r="7377" spans="2:6">
      <c r="B7377">
        <v>1537600</v>
      </c>
      <c r="D7377">
        <v>7375</v>
      </c>
      <c r="E7377" s="72">
        <f t="shared" si="231"/>
        <v>235416053.40740737</v>
      </c>
      <c r="F7377" s="71">
        <f t="shared" si="230"/>
        <v>153.1061741723513</v>
      </c>
    </row>
    <row r="7378" spans="2:6">
      <c r="B7378">
        <v>1537600</v>
      </c>
      <c r="D7378">
        <v>7376</v>
      </c>
      <c r="E7378" s="72">
        <f t="shared" si="231"/>
        <v>235479936.85185182</v>
      </c>
      <c r="F7378" s="71">
        <f t="shared" si="230"/>
        <v>153.14772167784326</v>
      </c>
    </row>
    <row r="7379" spans="2:6">
      <c r="B7379">
        <v>1537600</v>
      </c>
      <c r="D7379">
        <v>7377</v>
      </c>
      <c r="E7379" s="72">
        <f t="shared" si="231"/>
        <v>235543828.96296293</v>
      </c>
      <c r="F7379" s="71">
        <f t="shared" si="230"/>
        <v>153.18927481982502</v>
      </c>
    </row>
    <row r="7380" spans="2:6">
      <c r="B7380">
        <v>1537600</v>
      </c>
      <c r="D7380">
        <v>7378</v>
      </c>
      <c r="E7380" s="72">
        <f t="shared" si="231"/>
        <v>235607729.74074072</v>
      </c>
      <c r="F7380" s="71">
        <f t="shared" si="230"/>
        <v>153.2308335982965</v>
      </c>
    </row>
    <row r="7381" spans="2:6">
      <c r="B7381">
        <v>1537600</v>
      </c>
      <c r="D7381">
        <v>7379</v>
      </c>
      <c r="E7381" s="72">
        <f t="shared" si="231"/>
        <v>235671639.18518516</v>
      </c>
      <c r="F7381" s="71">
        <f t="shared" si="230"/>
        <v>153.27239801325777</v>
      </c>
    </row>
    <row r="7382" spans="2:6">
      <c r="B7382">
        <v>1537600</v>
      </c>
      <c r="D7382">
        <v>7380</v>
      </c>
      <c r="E7382" s="72">
        <f t="shared" si="231"/>
        <v>235735557.29629627</v>
      </c>
      <c r="F7382" s="71">
        <f t="shared" si="230"/>
        <v>153.3139680647088</v>
      </c>
    </row>
    <row r="7383" spans="2:6">
      <c r="B7383">
        <v>1537600</v>
      </c>
      <c r="D7383">
        <v>7381</v>
      </c>
      <c r="E7383" s="72">
        <f t="shared" si="231"/>
        <v>235799484.07407406</v>
      </c>
      <c r="F7383" s="71">
        <f t="shared" si="230"/>
        <v>153.35554375264962</v>
      </c>
    </row>
    <row r="7384" spans="2:6">
      <c r="B7384">
        <v>1537600</v>
      </c>
      <c r="D7384">
        <v>7382</v>
      </c>
      <c r="E7384" s="72">
        <f t="shared" si="231"/>
        <v>235863419.51851851</v>
      </c>
      <c r="F7384" s="71">
        <f t="shared" si="230"/>
        <v>153.3971250770802</v>
      </c>
    </row>
    <row r="7385" spans="2:6">
      <c r="B7385">
        <v>1537600</v>
      </c>
      <c r="D7385">
        <v>7383</v>
      </c>
      <c r="E7385" s="72">
        <f t="shared" si="231"/>
        <v>235927363.62962961</v>
      </c>
      <c r="F7385" s="71">
        <f t="shared" si="230"/>
        <v>153.43871203800052</v>
      </c>
    </row>
    <row r="7386" spans="2:6">
      <c r="B7386">
        <v>1537600</v>
      </c>
      <c r="D7386">
        <v>7384</v>
      </c>
      <c r="E7386" s="72">
        <f t="shared" si="231"/>
        <v>235991316.40740737</v>
      </c>
      <c r="F7386" s="71">
        <f t="shared" si="230"/>
        <v>153.48030463541062</v>
      </c>
    </row>
    <row r="7387" spans="2:6">
      <c r="B7387">
        <v>1537600</v>
      </c>
      <c r="D7387">
        <v>7385</v>
      </c>
      <c r="E7387" s="72">
        <f t="shared" si="231"/>
        <v>236055277.85185182</v>
      </c>
      <c r="F7387" s="71">
        <f t="shared" si="230"/>
        <v>153.52190286931051</v>
      </c>
    </row>
    <row r="7388" spans="2:6">
      <c r="B7388">
        <v>1537600</v>
      </c>
      <c r="D7388">
        <v>7386</v>
      </c>
      <c r="E7388" s="72">
        <f t="shared" si="231"/>
        <v>236119247.96296293</v>
      </c>
      <c r="F7388" s="71">
        <f t="shared" si="230"/>
        <v>153.56350673970013</v>
      </c>
    </row>
    <row r="7389" spans="2:6">
      <c r="B7389">
        <v>1537600</v>
      </c>
      <c r="D7389">
        <v>7387</v>
      </c>
      <c r="E7389" s="72">
        <f t="shared" si="231"/>
        <v>236183226.74074072</v>
      </c>
      <c r="F7389" s="71">
        <f t="shared" si="230"/>
        <v>153.60511624657954</v>
      </c>
    </row>
    <row r="7390" spans="2:6">
      <c r="B7390">
        <v>1537600</v>
      </c>
      <c r="D7390">
        <v>7388</v>
      </c>
      <c r="E7390" s="72">
        <f t="shared" si="231"/>
        <v>236247214.18518516</v>
      </c>
      <c r="F7390" s="71">
        <f t="shared" si="230"/>
        <v>153.64673138994874</v>
      </c>
    </row>
    <row r="7391" spans="2:6">
      <c r="B7391">
        <v>1537600</v>
      </c>
      <c r="D7391">
        <v>7389</v>
      </c>
      <c r="E7391" s="72">
        <f t="shared" si="231"/>
        <v>236311210.29629627</v>
      </c>
      <c r="F7391" s="71">
        <f t="shared" si="230"/>
        <v>153.68835216980767</v>
      </c>
    </row>
    <row r="7392" spans="2:6">
      <c r="B7392">
        <v>1537600</v>
      </c>
      <c r="D7392">
        <v>7390</v>
      </c>
      <c r="E7392" s="72">
        <f t="shared" si="231"/>
        <v>236375215.07407406</v>
      </c>
      <c r="F7392" s="71">
        <f t="shared" si="230"/>
        <v>153.72997858615639</v>
      </c>
    </row>
    <row r="7393" spans="2:6">
      <c r="B7393">
        <v>1537600</v>
      </c>
      <c r="D7393">
        <v>7391</v>
      </c>
      <c r="E7393" s="72">
        <f t="shared" si="231"/>
        <v>236439228.51851851</v>
      </c>
      <c r="F7393" s="71">
        <f t="shared" si="230"/>
        <v>153.77161063899487</v>
      </c>
    </row>
    <row r="7394" spans="2:6">
      <c r="B7394">
        <v>1537600</v>
      </c>
      <c r="D7394">
        <v>7392</v>
      </c>
      <c r="E7394" s="72">
        <f t="shared" si="231"/>
        <v>236503250.62962961</v>
      </c>
      <c r="F7394" s="71">
        <f t="shared" si="230"/>
        <v>153.81324832832311</v>
      </c>
    </row>
    <row r="7395" spans="2:6">
      <c r="B7395">
        <v>1537600</v>
      </c>
      <c r="D7395">
        <v>7393</v>
      </c>
      <c r="E7395" s="72">
        <f t="shared" si="231"/>
        <v>236567281.40740737</v>
      </c>
      <c r="F7395" s="71">
        <f t="shared" si="230"/>
        <v>153.85489165414111</v>
      </c>
    </row>
    <row r="7396" spans="2:6">
      <c r="B7396">
        <v>1537600</v>
      </c>
      <c r="D7396">
        <v>7394</v>
      </c>
      <c r="E7396" s="72">
        <f t="shared" si="231"/>
        <v>236631320.85185182</v>
      </c>
      <c r="F7396" s="71">
        <f t="shared" si="230"/>
        <v>153.8965406164489</v>
      </c>
    </row>
    <row r="7397" spans="2:6">
      <c r="B7397">
        <v>1537600</v>
      </c>
      <c r="D7397">
        <v>7395</v>
      </c>
      <c r="E7397" s="72">
        <f t="shared" si="231"/>
        <v>236695368.96296293</v>
      </c>
      <c r="F7397" s="71">
        <f t="shared" si="230"/>
        <v>153.93819521524645</v>
      </c>
    </row>
    <row r="7398" spans="2:6">
      <c r="B7398">
        <v>1537600</v>
      </c>
      <c r="D7398">
        <v>7396</v>
      </c>
      <c r="E7398" s="72">
        <f t="shared" si="231"/>
        <v>236759425.74074072</v>
      </c>
      <c r="F7398" s="71">
        <f t="shared" si="230"/>
        <v>153.97985545053376</v>
      </c>
    </row>
    <row r="7399" spans="2:6">
      <c r="B7399">
        <v>1537600</v>
      </c>
      <c r="D7399">
        <v>7397</v>
      </c>
      <c r="E7399" s="72">
        <f t="shared" si="231"/>
        <v>236823491.18518516</v>
      </c>
      <c r="F7399" s="71">
        <f t="shared" si="230"/>
        <v>154.02152132231086</v>
      </c>
    </row>
    <row r="7400" spans="2:6">
      <c r="B7400">
        <v>1537600</v>
      </c>
      <c r="D7400">
        <v>7398</v>
      </c>
      <c r="E7400" s="72">
        <f t="shared" si="231"/>
        <v>236887565.29629627</v>
      </c>
      <c r="F7400" s="71">
        <f t="shared" si="230"/>
        <v>154.06319283057769</v>
      </c>
    </row>
    <row r="7401" spans="2:6">
      <c r="B7401">
        <v>1537600</v>
      </c>
      <c r="D7401">
        <v>7399</v>
      </c>
      <c r="E7401" s="72">
        <f t="shared" si="231"/>
        <v>236951648.07407406</v>
      </c>
      <c r="F7401" s="71">
        <f t="shared" si="230"/>
        <v>154.10486997533434</v>
      </c>
    </row>
    <row r="7402" spans="2:6">
      <c r="B7402">
        <v>1537600</v>
      </c>
      <c r="D7402">
        <v>7400</v>
      </c>
      <c r="E7402" s="72">
        <f t="shared" si="231"/>
        <v>237015739.51851851</v>
      </c>
      <c r="F7402" s="71">
        <f t="shared" si="230"/>
        <v>154.14655275658072</v>
      </c>
    </row>
    <row r="7403" spans="2:6">
      <c r="B7403">
        <v>1537600</v>
      </c>
      <c r="D7403">
        <v>7401</v>
      </c>
      <c r="E7403" s="72">
        <f t="shared" si="231"/>
        <v>237079839.62962961</v>
      </c>
      <c r="F7403" s="71">
        <f t="shared" si="230"/>
        <v>154.18824117431686</v>
      </c>
    </row>
    <row r="7404" spans="2:6">
      <c r="B7404">
        <v>1537600</v>
      </c>
      <c r="D7404">
        <v>7402</v>
      </c>
      <c r="E7404" s="72">
        <f t="shared" si="231"/>
        <v>237143948.40740737</v>
      </c>
      <c r="F7404" s="71">
        <f t="shared" si="230"/>
        <v>154.22993522854279</v>
      </c>
    </row>
    <row r="7405" spans="2:6">
      <c r="B7405">
        <v>1537600</v>
      </c>
      <c r="D7405">
        <v>7403</v>
      </c>
      <c r="E7405" s="72">
        <f t="shared" si="231"/>
        <v>237208065.85185182</v>
      </c>
      <c r="F7405" s="71">
        <f t="shared" si="230"/>
        <v>154.27163491925847</v>
      </c>
    </row>
    <row r="7406" spans="2:6">
      <c r="B7406">
        <v>1537600</v>
      </c>
      <c r="D7406">
        <v>7404</v>
      </c>
      <c r="E7406" s="72">
        <f t="shared" si="231"/>
        <v>237272191.96296293</v>
      </c>
      <c r="F7406" s="71">
        <f t="shared" si="230"/>
        <v>154.31334024646392</v>
      </c>
    </row>
    <row r="7407" spans="2:6">
      <c r="B7407">
        <v>1537600</v>
      </c>
      <c r="D7407">
        <v>7405</v>
      </c>
      <c r="E7407" s="72">
        <f t="shared" si="231"/>
        <v>237336326.74074072</v>
      </c>
      <c r="F7407" s="71">
        <f t="shared" si="230"/>
        <v>154.35505121015916</v>
      </c>
    </row>
    <row r="7408" spans="2:6">
      <c r="B7408">
        <v>1537600</v>
      </c>
      <c r="D7408">
        <v>7406</v>
      </c>
      <c r="E7408" s="72">
        <f t="shared" si="231"/>
        <v>237400470.18518516</v>
      </c>
      <c r="F7408" s="71">
        <f t="shared" si="230"/>
        <v>154.39676781034416</v>
      </c>
    </row>
    <row r="7409" spans="2:6">
      <c r="B7409">
        <v>1537600</v>
      </c>
      <c r="D7409">
        <v>7407</v>
      </c>
      <c r="E7409" s="72">
        <f t="shared" si="231"/>
        <v>237464622.29629627</v>
      </c>
      <c r="F7409" s="71">
        <f t="shared" si="230"/>
        <v>154.43849004701892</v>
      </c>
    </row>
    <row r="7410" spans="2:6">
      <c r="B7410">
        <v>1537600</v>
      </c>
      <c r="D7410">
        <v>7408</v>
      </c>
      <c r="E7410" s="72">
        <f t="shared" si="231"/>
        <v>237528783.07407406</v>
      </c>
      <c r="F7410" s="71">
        <f t="shared" si="230"/>
        <v>154.48021792018343</v>
      </c>
    </row>
    <row r="7411" spans="2:6">
      <c r="B7411">
        <v>1537600</v>
      </c>
      <c r="D7411">
        <v>7409</v>
      </c>
      <c r="E7411" s="72">
        <f t="shared" si="231"/>
        <v>237592952.51851851</v>
      </c>
      <c r="F7411" s="71">
        <f t="shared" si="230"/>
        <v>154.52195142983774</v>
      </c>
    </row>
    <row r="7412" spans="2:6">
      <c r="B7412">
        <v>1537600</v>
      </c>
      <c r="D7412">
        <v>7410</v>
      </c>
      <c r="E7412" s="72">
        <f t="shared" si="231"/>
        <v>237657130.62962961</v>
      </c>
      <c r="F7412" s="71">
        <f t="shared" si="230"/>
        <v>154.56369057598181</v>
      </c>
    </row>
    <row r="7413" spans="2:6">
      <c r="B7413">
        <v>1537600</v>
      </c>
      <c r="D7413">
        <v>7411</v>
      </c>
      <c r="E7413" s="72">
        <f t="shared" si="231"/>
        <v>237721317.40740737</v>
      </c>
      <c r="F7413" s="71">
        <f t="shared" si="230"/>
        <v>154.60543535861561</v>
      </c>
    </row>
    <row r="7414" spans="2:6">
      <c r="B7414">
        <v>1537600</v>
      </c>
      <c r="D7414">
        <v>7412</v>
      </c>
      <c r="E7414" s="72">
        <f t="shared" si="231"/>
        <v>237785512.85185182</v>
      </c>
      <c r="F7414" s="71">
        <f t="shared" si="230"/>
        <v>154.64718577773922</v>
      </c>
    </row>
    <row r="7415" spans="2:6">
      <c r="B7415">
        <v>1537600</v>
      </c>
      <c r="D7415">
        <v>7413</v>
      </c>
      <c r="E7415" s="72">
        <f t="shared" si="231"/>
        <v>237849716.96296293</v>
      </c>
      <c r="F7415" s="71">
        <f t="shared" si="230"/>
        <v>154.68894183335257</v>
      </c>
    </row>
    <row r="7416" spans="2:6">
      <c r="B7416">
        <v>1537600</v>
      </c>
      <c r="D7416">
        <v>7414</v>
      </c>
      <c r="E7416" s="72">
        <f t="shared" si="231"/>
        <v>237913929.74074072</v>
      </c>
      <c r="F7416" s="71">
        <f t="shared" si="230"/>
        <v>154.73070352545571</v>
      </c>
    </row>
    <row r="7417" spans="2:6">
      <c r="B7417">
        <v>1537600</v>
      </c>
      <c r="D7417">
        <v>7415</v>
      </c>
      <c r="E7417" s="72">
        <f t="shared" si="231"/>
        <v>237978151.18518516</v>
      </c>
      <c r="F7417" s="71">
        <f t="shared" si="230"/>
        <v>154.77247085404863</v>
      </c>
    </row>
    <row r="7418" spans="2:6">
      <c r="B7418">
        <v>1537600</v>
      </c>
      <c r="D7418">
        <v>7416</v>
      </c>
      <c r="E7418" s="72">
        <f t="shared" si="231"/>
        <v>238042381.29629627</v>
      </c>
      <c r="F7418" s="71">
        <f t="shared" si="230"/>
        <v>154.81424381913129</v>
      </c>
    </row>
    <row r="7419" spans="2:6">
      <c r="B7419">
        <v>1537600</v>
      </c>
      <c r="D7419">
        <v>7417</v>
      </c>
      <c r="E7419" s="72">
        <f t="shared" si="231"/>
        <v>238106620.07407406</v>
      </c>
      <c r="F7419" s="71">
        <f t="shared" si="230"/>
        <v>154.85602242070374</v>
      </c>
    </row>
    <row r="7420" spans="2:6">
      <c r="B7420">
        <v>1537600</v>
      </c>
      <c r="D7420">
        <v>7418</v>
      </c>
      <c r="E7420" s="72">
        <f t="shared" si="231"/>
        <v>238170867.51851851</v>
      </c>
      <c r="F7420" s="71">
        <f t="shared" si="230"/>
        <v>154.89780665876594</v>
      </c>
    </row>
    <row r="7421" spans="2:6">
      <c r="B7421">
        <v>1537600</v>
      </c>
      <c r="D7421">
        <v>7419</v>
      </c>
      <c r="E7421" s="72">
        <f t="shared" si="231"/>
        <v>238235123.62962961</v>
      </c>
      <c r="F7421" s="71">
        <f t="shared" si="230"/>
        <v>154.93959653331791</v>
      </c>
    </row>
    <row r="7422" spans="2:6">
      <c r="B7422">
        <v>1537600</v>
      </c>
      <c r="D7422">
        <v>7420</v>
      </c>
      <c r="E7422" s="72">
        <f t="shared" si="231"/>
        <v>238299388.40740737</v>
      </c>
      <c r="F7422" s="71">
        <f t="shared" si="230"/>
        <v>154.98139204435964</v>
      </c>
    </row>
    <row r="7423" spans="2:6">
      <c r="B7423">
        <v>1537600</v>
      </c>
      <c r="D7423">
        <v>7421</v>
      </c>
      <c r="E7423" s="72">
        <f t="shared" si="231"/>
        <v>238363661.85185182</v>
      </c>
      <c r="F7423" s="71">
        <f t="shared" si="230"/>
        <v>155.02319319189115</v>
      </c>
    </row>
    <row r="7424" spans="2:6">
      <c r="B7424">
        <v>1537600</v>
      </c>
      <c r="D7424">
        <v>7422</v>
      </c>
      <c r="E7424" s="72">
        <f t="shared" si="231"/>
        <v>238427943.96296293</v>
      </c>
      <c r="F7424" s="71">
        <f t="shared" si="230"/>
        <v>155.0649999759124</v>
      </c>
    </row>
    <row r="7425" spans="2:6">
      <c r="B7425">
        <v>1537600</v>
      </c>
      <c r="D7425">
        <v>7423</v>
      </c>
      <c r="E7425" s="72">
        <f t="shared" si="231"/>
        <v>238492234.74074072</v>
      </c>
      <c r="F7425" s="71">
        <f t="shared" si="230"/>
        <v>155.10681239642346</v>
      </c>
    </row>
    <row r="7426" spans="2:6">
      <c r="B7426">
        <v>1537600</v>
      </c>
      <c r="D7426">
        <v>7424</v>
      </c>
      <c r="E7426" s="72">
        <f t="shared" si="231"/>
        <v>238556534.18518516</v>
      </c>
      <c r="F7426" s="71">
        <f t="shared" si="230"/>
        <v>155.14863045342426</v>
      </c>
    </row>
    <row r="7427" spans="2:6">
      <c r="B7427">
        <v>1537600</v>
      </c>
      <c r="D7427">
        <v>7425</v>
      </c>
      <c r="E7427" s="72">
        <f t="shared" si="231"/>
        <v>238620842.29629627</v>
      </c>
      <c r="F7427" s="71">
        <f t="shared" ref="F7427:F7490" si="232">E7427/B7426</f>
        <v>155.19045414691485</v>
      </c>
    </row>
    <row r="7428" spans="2:6">
      <c r="B7428">
        <v>1537600</v>
      </c>
      <c r="D7428">
        <v>7426</v>
      </c>
      <c r="E7428" s="72">
        <f t="shared" ref="E7428:E7491" si="233">40+(D7427*D7427)+(E7427/1.3)</f>
        <v>238685159.07407406</v>
      </c>
      <c r="F7428" s="71">
        <f t="shared" si="232"/>
        <v>155.23228347689519</v>
      </c>
    </row>
    <row r="7429" spans="2:6">
      <c r="B7429">
        <v>1537600</v>
      </c>
      <c r="D7429">
        <v>7427</v>
      </c>
      <c r="E7429" s="72">
        <f t="shared" si="233"/>
        <v>238749484.51851851</v>
      </c>
      <c r="F7429" s="71">
        <f t="shared" si="232"/>
        <v>155.27411844336532</v>
      </c>
    </row>
    <row r="7430" spans="2:6">
      <c r="B7430">
        <v>1537600</v>
      </c>
      <c r="D7430">
        <v>7428</v>
      </c>
      <c r="E7430" s="72">
        <f t="shared" si="233"/>
        <v>238813818.62962961</v>
      </c>
      <c r="F7430" s="71">
        <f t="shared" si="232"/>
        <v>155.31595904632519</v>
      </c>
    </row>
    <row r="7431" spans="2:6">
      <c r="B7431">
        <v>1537600</v>
      </c>
      <c r="D7431">
        <v>7429</v>
      </c>
      <c r="E7431" s="72">
        <f t="shared" si="233"/>
        <v>238878161.40740737</v>
      </c>
      <c r="F7431" s="71">
        <f t="shared" si="232"/>
        <v>155.35780528577482</v>
      </c>
    </row>
    <row r="7432" spans="2:6">
      <c r="B7432">
        <v>1537600</v>
      </c>
      <c r="D7432">
        <v>7430</v>
      </c>
      <c r="E7432" s="72">
        <f t="shared" si="233"/>
        <v>238942512.85185182</v>
      </c>
      <c r="F7432" s="71">
        <f t="shared" si="232"/>
        <v>155.39965716171423</v>
      </c>
    </row>
    <row r="7433" spans="2:6">
      <c r="B7433">
        <v>1537600</v>
      </c>
      <c r="D7433">
        <v>7431</v>
      </c>
      <c r="E7433" s="72">
        <f t="shared" si="233"/>
        <v>239006872.96296293</v>
      </c>
      <c r="F7433" s="71">
        <f t="shared" si="232"/>
        <v>155.44151467414343</v>
      </c>
    </row>
    <row r="7434" spans="2:6">
      <c r="B7434">
        <v>1537600</v>
      </c>
      <c r="D7434">
        <v>7432</v>
      </c>
      <c r="E7434" s="72">
        <f t="shared" si="233"/>
        <v>239071241.74074072</v>
      </c>
      <c r="F7434" s="71">
        <f t="shared" si="232"/>
        <v>155.48337782306237</v>
      </c>
    </row>
    <row r="7435" spans="2:6">
      <c r="B7435">
        <v>1537600</v>
      </c>
      <c r="D7435">
        <v>7433</v>
      </c>
      <c r="E7435" s="72">
        <f t="shared" si="233"/>
        <v>239135619.18518516</v>
      </c>
      <c r="F7435" s="71">
        <f t="shared" si="232"/>
        <v>155.52524660847109</v>
      </c>
    </row>
    <row r="7436" spans="2:6">
      <c r="B7436">
        <v>1537600</v>
      </c>
      <c r="D7436">
        <v>7434</v>
      </c>
      <c r="E7436" s="72">
        <f t="shared" si="233"/>
        <v>239200005.29629627</v>
      </c>
      <c r="F7436" s="71">
        <f t="shared" si="232"/>
        <v>155.56712103036958</v>
      </c>
    </row>
    <row r="7437" spans="2:6">
      <c r="B7437">
        <v>1537600</v>
      </c>
      <c r="D7437">
        <v>7435</v>
      </c>
      <c r="E7437" s="72">
        <f t="shared" si="233"/>
        <v>239264400.07407406</v>
      </c>
      <c r="F7437" s="71">
        <f t="shared" si="232"/>
        <v>155.60900108875785</v>
      </c>
    </row>
    <row r="7438" spans="2:6">
      <c r="B7438">
        <v>1537600</v>
      </c>
      <c r="D7438">
        <v>7436</v>
      </c>
      <c r="E7438" s="72">
        <f t="shared" si="233"/>
        <v>239328803.51851851</v>
      </c>
      <c r="F7438" s="71">
        <f t="shared" si="232"/>
        <v>155.65088678363585</v>
      </c>
    </row>
    <row r="7439" spans="2:6">
      <c r="B7439">
        <v>1537600</v>
      </c>
      <c r="D7439">
        <v>7437</v>
      </c>
      <c r="E7439" s="72">
        <f t="shared" si="233"/>
        <v>239393215.62962961</v>
      </c>
      <c r="F7439" s="71">
        <f t="shared" si="232"/>
        <v>155.69277811500365</v>
      </c>
    </row>
    <row r="7440" spans="2:6">
      <c r="B7440">
        <v>1537600</v>
      </c>
      <c r="D7440">
        <v>7438</v>
      </c>
      <c r="E7440" s="72">
        <f t="shared" si="233"/>
        <v>239457636.40740737</v>
      </c>
      <c r="F7440" s="71">
        <f t="shared" si="232"/>
        <v>155.7346750828612</v>
      </c>
    </row>
    <row r="7441" spans="2:6">
      <c r="B7441">
        <v>1537600</v>
      </c>
      <c r="D7441">
        <v>7439</v>
      </c>
      <c r="E7441" s="72">
        <f t="shared" si="233"/>
        <v>239522065.85185182</v>
      </c>
      <c r="F7441" s="71">
        <f t="shared" si="232"/>
        <v>155.77657768720852</v>
      </c>
    </row>
    <row r="7442" spans="2:6">
      <c r="B7442">
        <v>1537600</v>
      </c>
      <c r="D7442">
        <v>7440</v>
      </c>
      <c r="E7442" s="72">
        <f t="shared" si="233"/>
        <v>239586503.96296293</v>
      </c>
      <c r="F7442" s="71">
        <f t="shared" si="232"/>
        <v>155.81848592804562</v>
      </c>
    </row>
    <row r="7443" spans="2:6">
      <c r="B7443">
        <v>1537600</v>
      </c>
      <c r="D7443">
        <v>7441</v>
      </c>
      <c r="E7443" s="72">
        <f t="shared" si="233"/>
        <v>239650950.74074072</v>
      </c>
      <c r="F7443" s="71">
        <f t="shared" si="232"/>
        <v>155.86039980537248</v>
      </c>
    </row>
    <row r="7444" spans="2:6">
      <c r="B7444">
        <v>1537600</v>
      </c>
      <c r="D7444">
        <v>7442</v>
      </c>
      <c r="E7444" s="72">
        <f t="shared" si="233"/>
        <v>239715406.18518516</v>
      </c>
      <c r="F7444" s="71">
        <f t="shared" si="232"/>
        <v>155.9023193191891</v>
      </c>
    </row>
    <row r="7445" spans="2:6">
      <c r="B7445">
        <v>1537600</v>
      </c>
      <c r="D7445">
        <v>7443</v>
      </c>
      <c r="E7445" s="72">
        <f t="shared" si="233"/>
        <v>239779870.29629627</v>
      </c>
      <c r="F7445" s="71">
        <f t="shared" si="232"/>
        <v>155.94424446949549</v>
      </c>
    </row>
    <row r="7446" spans="2:6">
      <c r="B7446">
        <v>1537600</v>
      </c>
      <c r="D7446">
        <v>7444</v>
      </c>
      <c r="E7446" s="72">
        <f t="shared" si="233"/>
        <v>239844343.07407406</v>
      </c>
      <c r="F7446" s="71">
        <f t="shared" si="232"/>
        <v>155.98617525629166</v>
      </c>
    </row>
    <row r="7447" spans="2:6">
      <c r="B7447">
        <v>1537600</v>
      </c>
      <c r="D7447">
        <v>7445</v>
      </c>
      <c r="E7447" s="72">
        <f t="shared" si="233"/>
        <v>239908824.51851851</v>
      </c>
      <c r="F7447" s="71">
        <f t="shared" si="232"/>
        <v>156.02811167957759</v>
      </c>
    </row>
    <row r="7448" spans="2:6">
      <c r="B7448">
        <v>1537600</v>
      </c>
      <c r="D7448">
        <v>7446</v>
      </c>
      <c r="E7448" s="72">
        <f t="shared" si="233"/>
        <v>239973314.62962961</v>
      </c>
      <c r="F7448" s="71">
        <f t="shared" si="232"/>
        <v>156.07005373935328</v>
      </c>
    </row>
    <row r="7449" spans="2:6">
      <c r="B7449">
        <v>1537600</v>
      </c>
      <c r="D7449">
        <v>7447</v>
      </c>
      <c r="E7449" s="72">
        <f t="shared" si="233"/>
        <v>240037813.40740737</v>
      </c>
      <c r="F7449" s="71">
        <f t="shared" si="232"/>
        <v>156.11200143561874</v>
      </c>
    </row>
    <row r="7450" spans="2:6">
      <c r="B7450">
        <v>1537600</v>
      </c>
      <c r="D7450">
        <v>7448</v>
      </c>
      <c r="E7450" s="72">
        <f t="shared" si="233"/>
        <v>240102320.85185182</v>
      </c>
      <c r="F7450" s="71">
        <f t="shared" si="232"/>
        <v>156.15395476837398</v>
      </c>
    </row>
    <row r="7451" spans="2:6">
      <c r="B7451">
        <v>1537600</v>
      </c>
      <c r="D7451">
        <v>7449</v>
      </c>
      <c r="E7451" s="72">
        <f t="shared" si="233"/>
        <v>240166836.96296293</v>
      </c>
      <c r="F7451" s="71">
        <f t="shared" si="232"/>
        <v>156.19591373761898</v>
      </c>
    </row>
    <row r="7452" spans="2:6">
      <c r="B7452">
        <v>1537600</v>
      </c>
      <c r="D7452">
        <v>7450</v>
      </c>
      <c r="E7452" s="72">
        <f t="shared" si="233"/>
        <v>240231361.74074072</v>
      </c>
      <c r="F7452" s="71">
        <f t="shared" si="232"/>
        <v>156.23787834335374</v>
      </c>
    </row>
    <row r="7453" spans="2:6">
      <c r="B7453">
        <v>1537600</v>
      </c>
      <c r="D7453">
        <v>7451</v>
      </c>
      <c r="E7453" s="72">
        <f t="shared" si="233"/>
        <v>240295895.18518516</v>
      </c>
      <c r="F7453" s="71">
        <f t="shared" si="232"/>
        <v>156.27984858557829</v>
      </c>
    </row>
    <row r="7454" spans="2:6">
      <c r="B7454">
        <v>1537600</v>
      </c>
      <c r="D7454">
        <v>7452</v>
      </c>
      <c r="E7454" s="72">
        <f t="shared" si="233"/>
        <v>240360437.29629627</v>
      </c>
      <c r="F7454" s="71">
        <f t="shared" si="232"/>
        <v>156.32182446429258</v>
      </c>
    </row>
    <row r="7455" spans="2:6">
      <c r="B7455">
        <v>1537600</v>
      </c>
      <c r="D7455">
        <v>7453</v>
      </c>
      <c r="E7455" s="72">
        <f t="shared" si="233"/>
        <v>240424988.07407406</v>
      </c>
      <c r="F7455" s="71">
        <f t="shared" si="232"/>
        <v>156.36380597949665</v>
      </c>
    </row>
    <row r="7456" spans="2:6">
      <c r="B7456">
        <v>1537600</v>
      </c>
      <c r="D7456">
        <v>7454</v>
      </c>
      <c r="E7456" s="72">
        <f t="shared" si="233"/>
        <v>240489547.51851851</v>
      </c>
      <c r="F7456" s="71">
        <f t="shared" si="232"/>
        <v>156.40579313119051</v>
      </c>
    </row>
    <row r="7457" spans="2:6">
      <c r="B7457">
        <v>1537600</v>
      </c>
      <c r="D7457">
        <v>7455</v>
      </c>
      <c r="E7457" s="72">
        <f t="shared" si="233"/>
        <v>240554115.62962961</v>
      </c>
      <c r="F7457" s="71">
        <f t="shared" si="232"/>
        <v>156.4477859193741</v>
      </c>
    </row>
    <row r="7458" spans="2:6">
      <c r="B7458">
        <v>1537600</v>
      </c>
      <c r="D7458">
        <v>7456</v>
      </c>
      <c r="E7458" s="72">
        <f t="shared" si="233"/>
        <v>240618692.40740737</v>
      </c>
      <c r="F7458" s="71">
        <f t="shared" si="232"/>
        <v>156.48978434404745</v>
      </c>
    </row>
    <row r="7459" spans="2:6">
      <c r="B7459">
        <v>1537600</v>
      </c>
      <c r="D7459">
        <v>7457</v>
      </c>
      <c r="E7459" s="72">
        <f t="shared" si="233"/>
        <v>240683277.85185182</v>
      </c>
      <c r="F7459" s="71">
        <f t="shared" si="232"/>
        <v>156.53178840521059</v>
      </c>
    </row>
    <row r="7460" spans="2:6">
      <c r="B7460">
        <v>1537600</v>
      </c>
      <c r="D7460">
        <v>7458</v>
      </c>
      <c r="E7460" s="72">
        <f t="shared" si="233"/>
        <v>240747871.96296293</v>
      </c>
      <c r="F7460" s="71">
        <f t="shared" si="232"/>
        <v>156.57379810286349</v>
      </c>
    </row>
    <row r="7461" spans="2:6">
      <c r="B7461">
        <v>1537600</v>
      </c>
      <c r="D7461">
        <v>7459</v>
      </c>
      <c r="E7461" s="72">
        <f t="shared" si="233"/>
        <v>240812474.74074072</v>
      </c>
      <c r="F7461" s="71">
        <f t="shared" si="232"/>
        <v>156.61581343700618</v>
      </c>
    </row>
    <row r="7462" spans="2:6">
      <c r="B7462">
        <v>1537600</v>
      </c>
      <c r="D7462">
        <v>7460</v>
      </c>
      <c r="E7462" s="72">
        <f t="shared" si="233"/>
        <v>240877086.18518516</v>
      </c>
      <c r="F7462" s="71">
        <f t="shared" si="232"/>
        <v>156.65783440763863</v>
      </c>
    </row>
    <row r="7463" spans="2:6">
      <c r="B7463">
        <v>1537600</v>
      </c>
      <c r="D7463">
        <v>7461</v>
      </c>
      <c r="E7463" s="72">
        <f t="shared" si="233"/>
        <v>240941706.29629627</v>
      </c>
      <c r="F7463" s="71">
        <f t="shared" si="232"/>
        <v>156.69986101476084</v>
      </c>
    </row>
    <row r="7464" spans="2:6">
      <c r="B7464">
        <v>1537600</v>
      </c>
      <c r="D7464">
        <v>7462</v>
      </c>
      <c r="E7464" s="72">
        <f t="shared" si="233"/>
        <v>241006335.07407406</v>
      </c>
      <c r="F7464" s="71">
        <f t="shared" si="232"/>
        <v>156.74189325837284</v>
      </c>
    </row>
    <row r="7465" spans="2:6">
      <c r="B7465">
        <v>1537600</v>
      </c>
      <c r="D7465">
        <v>7463</v>
      </c>
      <c r="E7465" s="72">
        <f t="shared" si="233"/>
        <v>241070972.51851851</v>
      </c>
      <c r="F7465" s="71">
        <f t="shared" si="232"/>
        <v>156.78393113847457</v>
      </c>
    </row>
    <row r="7466" spans="2:6">
      <c r="B7466">
        <v>1537600</v>
      </c>
      <c r="D7466">
        <v>7464</v>
      </c>
      <c r="E7466" s="72">
        <f t="shared" si="233"/>
        <v>241135618.62962961</v>
      </c>
      <c r="F7466" s="71">
        <f t="shared" si="232"/>
        <v>156.82597465506609</v>
      </c>
    </row>
    <row r="7467" spans="2:6">
      <c r="B7467">
        <v>1537600</v>
      </c>
      <c r="D7467">
        <v>7465</v>
      </c>
      <c r="E7467" s="72">
        <f t="shared" si="233"/>
        <v>241200273.40740737</v>
      </c>
      <c r="F7467" s="71">
        <f t="shared" si="232"/>
        <v>156.86802380814734</v>
      </c>
    </row>
    <row r="7468" spans="2:6">
      <c r="B7468">
        <v>1537600</v>
      </c>
      <c r="D7468">
        <v>7466</v>
      </c>
      <c r="E7468" s="72">
        <f t="shared" si="233"/>
        <v>241264936.85185182</v>
      </c>
      <c r="F7468" s="71">
        <f t="shared" si="232"/>
        <v>156.91007859771841</v>
      </c>
    </row>
    <row r="7469" spans="2:6">
      <c r="B7469">
        <v>1537600</v>
      </c>
      <c r="D7469">
        <v>7467</v>
      </c>
      <c r="E7469" s="72">
        <f t="shared" si="233"/>
        <v>241329608.96296293</v>
      </c>
      <c r="F7469" s="71">
        <f t="shared" si="232"/>
        <v>156.95213902377921</v>
      </c>
    </row>
    <row r="7470" spans="2:6">
      <c r="B7470">
        <v>1537600</v>
      </c>
      <c r="D7470">
        <v>7468</v>
      </c>
      <c r="E7470" s="72">
        <f t="shared" si="233"/>
        <v>241394289.74074072</v>
      </c>
      <c r="F7470" s="71">
        <f t="shared" si="232"/>
        <v>156.9942050863298</v>
      </c>
    </row>
    <row r="7471" spans="2:6">
      <c r="B7471">
        <v>1537600</v>
      </c>
      <c r="D7471">
        <v>7469</v>
      </c>
      <c r="E7471" s="72">
        <f t="shared" si="233"/>
        <v>241458979.18518516</v>
      </c>
      <c r="F7471" s="71">
        <f t="shared" si="232"/>
        <v>157.03627678537018</v>
      </c>
    </row>
    <row r="7472" spans="2:6">
      <c r="B7472">
        <v>1537600</v>
      </c>
      <c r="D7472">
        <v>7470</v>
      </c>
      <c r="E7472" s="72">
        <f t="shared" si="233"/>
        <v>241523677.29629627</v>
      </c>
      <c r="F7472" s="71">
        <f t="shared" si="232"/>
        <v>157.07835412090029</v>
      </c>
    </row>
    <row r="7473" spans="2:6">
      <c r="B7473">
        <v>1537600</v>
      </c>
      <c r="D7473">
        <v>7471</v>
      </c>
      <c r="E7473" s="72">
        <f t="shared" si="233"/>
        <v>241588384.07407406</v>
      </c>
      <c r="F7473" s="71">
        <f t="shared" si="232"/>
        <v>157.12043709292018</v>
      </c>
    </row>
    <row r="7474" spans="2:6">
      <c r="B7474">
        <v>1537600</v>
      </c>
      <c r="D7474">
        <v>7472</v>
      </c>
      <c r="E7474" s="72">
        <f t="shared" si="233"/>
        <v>241653099.51851851</v>
      </c>
      <c r="F7474" s="71">
        <f t="shared" si="232"/>
        <v>157.16252570142984</v>
      </c>
    </row>
    <row r="7475" spans="2:6">
      <c r="B7475">
        <v>1537600</v>
      </c>
      <c r="D7475">
        <v>7473</v>
      </c>
      <c r="E7475" s="72">
        <f t="shared" si="233"/>
        <v>241717823.62962961</v>
      </c>
      <c r="F7475" s="71">
        <f t="shared" si="232"/>
        <v>157.20461994642926</v>
      </c>
    </row>
    <row r="7476" spans="2:6">
      <c r="B7476">
        <v>1537600</v>
      </c>
      <c r="D7476">
        <v>7474</v>
      </c>
      <c r="E7476" s="72">
        <f t="shared" si="233"/>
        <v>241782556.40740737</v>
      </c>
      <c r="F7476" s="71">
        <f t="shared" si="232"/>
        <v>157.24671982791844</v>
      </c>
    </row>
    <row r="7477" spans="2:6">
      <c r="B7477">
        <v>1537600</v>
      </c>
      <c r="D7477">
        <v>7475</v>
      </c>
      <c r="E7477" s="72">
        <f t="shared" si="233"/>
        <v>241847297.85185182</v>
      </c>
      <c r="F7477" s="71">
        <f t="shared" si="232"/>
        <v>157.28882534589738</v>
      </c>
    </row>
    <row r="7478" spans="2:6">
      <c r="B7478">
        <v>1537600</v>
      </c>
      <c r="D7478">
        <v>7476</v>
      </c>
      <c r="E7478" s="72">
        <f t="shared" si="233"/>
        <v>241912047.96296293</v>
      </c>
      <c r="F7478" s="71">
        <f t="shared" si="232"/>
        <v>157.33093650036611</v>
      </c>
    </row>
    <row r="7479" spans="2:6">
      <c r="B7479">
        <v>1537600</v>
      </c>
      <c r="D7479">
        <v>7477</v>
      </c>
      <c r="E7479" s="72">
        <f t="shared" si="233"/>
        <v>241976806.74074072</v>
      </c>
      <c r="F7479" s="71">
        <f t="shared" si="232"/>
        <v>157.3730532913246</v>
      </c>
    </row>
    <row r="7480" spans="2:6">
      <c r="B7480">
        <v>1537600</v>
      </c>
      <c r="D7480">
        <v>7478</v>
      </c>
      <c r="E7480" s="72">
        <f t="shared" si="233"/>
        <v>242041574.18518516</v>
      </c>
      <c r="F7480" s="71">
        <f t="shared" si="232"/>
        <v>157.41517571877287</v>
      </c>
    </row>
    <row r="7481" spans="2:6">
      <c r="B7481">
        <v>1537600</v>
      </c>
      <c r="D7481">
        <v>7479</v>
      </c>
      <c r="E7481" s="72">
        <f t="shared" si="233"/>
        <v>242106350.29629627</v>
      </c>
      <c r="F7481" s="71">
        <f t="shared" si="232"/>
        <v>157.45730378271088</v>
      </c>
    </row>
    <row r="7482" spans="2:6">
      <c r="B7482">
        <v>1537600</v>
      </c>
      <c r="D7482">
        <v>7480</v>
      </c>
      <c r="E7482" s="72">
        <f t="shared" si="233"/>
        <v>242171135.07407406</v>
      </c>
      <c r="F7482" s="71">
        <f t="shared" si="232"/>
        <v>157.49943748313871</v>
      </c>
    </row>
    <row r="7483" spans="2:6">
      <c r="B7483">
        <v>1537600</v>
      </c>
      <c r="D7483">
        <v>7481</v>
      </c>
      <c r="E7483" s="72">
        <f t="shared" si="233"/>
        <v>242235928.51851851</v>
      </c>
      <c r="F7483" s="71">
        <f t="shared" si="232"/>
        <v>157.54157682005626</v>
      </c>
    </row>
    <row r="7484" spans="2:6">
      <c r="B7484">
        <v>1537600</v>
      </c>
      <c r="D7484">
        <v>7482</v>
      </c>
      <c r="E7484" s="72">
        <f t="shared" si="233"/>
        <v>242300730.62962961</v>
      </c>
      <c r="F7484" s="71">
        <f t="shared" si="232"/>
        <v>157.58372179346358</v>
      </c>
    </row>
    <row r="7485" spans="2:6">
      <c r="B7485">
        <v>1537600</v>
      </c>
      <c r="D7485">
        <v>7483</v>
      </c>
      <c r="E7485" s="72">
        <f t="shared" si="233"/>
        <v>242365541.40740737</v>
      </c>
      <c r="F7485" s="71">
        <f t="shared" si="232"/>
        <v>157.62587240336069</v>
      </c>
    </row>
    <row r="7486" spans="2:6">
      <c r="B7486">
        <v>1537600</v>
      </c>
      <c r="D7486">
        <v>7484</v>
      </c>
      <c r="E7486" s="72">
        <f t="shared" si="233"/>
        <v>242430360.85185182</v>
      </c>
      <c r="F7486" s="71">
        <f t="shared" si="232"/>
        <v>157.66802864974755</v>
      </c>
    </row>
    <row r="7487" spans="2:6">
      <c r="B7487">
        <v>1537600</v>
      </c>
      <c r="D7487">
        <v>7485</v>
      </c>
      <c r="E7487" s="72">
        <f t="shared" si="233"/>
        <v>242495188.96296293</v>
      </c>
      <c r="F7487" s="71">
        <f t="shared" si="232"/>
        <v>157.71019053262418</v>
      </c>
    </row>
    <row r="7488" spans="2:6">
      <c r="B7488">
        <v>1537600</v>
      </c>
      <c r="D7488">
        <v>7486</v>
      </c>
      <c r="E7488" s="72">
        <f t="shared" si="233"/>
        <v>242560025.74074072</v>
      </c>
      <c r="F7488" s="71">
        <f t="shared" si="232"/>
        <v>157.75235805199057</v>
      </c>
    </row>
    <row r="7489" spans="2:6">
      <c r="B7489">
        <v>1537600</v>
      </c>
      <c r="D7489">
        <v>7487</v>
      </c>
      <c r="E7489" s="72">
        <f t="shared" si="233"/>
        <v>242624871.18518516</v>
      </c>
      <c r="F7489" s="71">
        <f t="shared" si="232"/>
        <v>157.79453120784675</v>
      </c>
    </row>
    <row r="7490" spans="2:6">
      <c r="B7490">
        <v>1537600</v>
      </c>
      <c r="D7490">
        <v>7488</v>
      </c>
      <c r="E7490" s="72">
        <f t="shared" si="233"/>
        <v>242689725.29629627</v>
      </c>
      <c r="F7490" s="71">
        <f t="shared" si="232"/>
        <v>157.83671000019268</v>
      </c>
    </row>
    <row r="7491" spans="2:6">
      <c r="B7491">
        <v>1537600</v>
      </c>
      <c r="D7491">
        <v>7489</v>
      </c>
      <c r="E7491" s="72">
        <f t="shared" si="233"/>
        <v>242754588.07407406</v>
      </c>
      <c r="F7491" s="71">
        <f t="shared" ref="F7491:F7554" si="234">E7491/B7490</f>
        <v>157.87889442902841</v>
      </c>
    </row>
    <row r="7492" spans="2:6">
      <c r="B7492">
        <v>1537600</v>
      </c>
      <c r="D7492">
        <v>7490</v>
      </c>
      <c r="E7492" s="72">
        <f t="shared" ref="E7492:E7555" si="235">40+(D7491*D7491)+(E7491/1.3)</f>
        <v>242819459.51851851</v>
      </c>
      <c r="F7492" s="71">
        <f t="shared" si="234"/>
        <v>157.92108449435386</v>
      </c>
    </row>
    <row r="7493" spans="2:6">
      <c r="B7493">
        <v>1537600</v>
      </c>
      <c r="D7493">
        <v>7491</v>
      </c>
      <c r="E7493" s="72">
        <f t="shared" si="235"/>
        <v>242884339.62962961</v>
      </c>
      <c r="F7493" s="71">
        <f t="shared" si="234"/>
        <v>157.96328019616911</v>
      </c>
    </row>
    <row r="7494" spans="2:6">
      <c r="B7494">
        <v>1537600</v>
      </c>
      <c r="D7494">
        <v>7492</v>
      </c>
      <c r="E7494" s="72">
        <f t="shared" si="235"/>
        <v>242949228.40740737</v>
      </c>
      <c r="F7494" s="71">
        <f t="shared" si="234"/>
        <v>158.00548153447409</v>
      </c>
    </row>
    <row r="7495" spans="2:6">
      <c r="B7495">
        <v>1537600</v>
      </c>
      <c r="D7495">
        <v>7493</v>
      </c>
      <c r="E7495" s="72">
        <f t="shared" si="235"/>
        <v>243014125.85185182</v>
      </c>
      <c r="F7495" s="71">
        <f t="shared" si="234"/>
        <v>158.04768850926888</v>
      </c>
    </row>
    <row r="7496" spans="2:6">
      <c r="B7496">
        <v>1537600</v>
      </c>
      <c r="D7496">
        <v>7494</v>
      </c>
      <c r="E7496" s="72">
        <f t="shared" si="235"/>
        <v>243079031.96296293</v>
      </c>
      <c r="F7496" s="71">
        <f t="shared" si="234"/>
        <v>158.08990112055341</v>
      </c>
    </row>
    <row r="7497" spans="2:6">
      <c r="B7497">
        <v>1537600</v>
      </c>
      <c r="D7497">
        <v>7495</v>
      </c>
      <c r="E7497" s="72">
        <f t="shared" si="235"/>
        <v>243143946.74074072</v>
      </c>
      <c r="F7497" s="71">
        <f t="shared" si="234"/>
        <v>158.13211936832772</v>
      </c>
    </row>
    <row r="7498" spans="2:6">
      <c r="B7498">
        <v>1537600</v>
      </c>
      <c r="D7498">
        <v>7496</v>
      </c>
      <c r="E7498" s="72">
        <f t="shared" si="235"/>
        <v>243208870.18518516</v>
      </c>
      <c r="F7498" s="71">
        <f t="shared" si="234"/>
        <v>158.1743432525918</v>
      </c>
    </row>
    <row r="7499" spans="2:6">
      <c r="B7499">
        <v>1537600</v>
      </c>
      <c r="D7499">
        <v>7497</v>
      </c>
      <c r="E7499" s="72">
        <f t="shared" si="235"/>
        <v>243273802.29629627</v>
      </c>
      <c r="F7499" s="71">
        <f t="shared" si="234"/>
        <v>158.21657277334566</v>
      </c>
    </row>
    <row r="7500" spans="2:6">
      <c r="B7500">
        <v>1537600</v>
      </c>
      <c r="D7500">
        <v>7498</v>
      </c>
      <c r="E7500" s="72">
        <f t="shared" si="235"/>
        <v>243338743.07407406</v>
      </c>
      <c r="F7500" s="71">
        <f t="shared" si="234"/>
        <v>158.25880793058926</v>
      </c>
    </row>
    <row r="7501" spans="2:6">
      <c r="B7501">
        <v>1537600</v>
      </c>
      <c r="D7501">
        <v>7499</v>
      </c>
      <c r="E7501" s="72">
        <f t="shared" si="235"/>
        <v>243403692.51851851</v>
      </c>
      <c r="F7501" s="71">
        <f t="shared" si="234"/>
        <v>158.30104872432264</v>
      </c>
    </row>
    <row r="7502" spans="2:6">
      <c r="B7502">
        <v>1537600</v>
      </c>
      <c r="D7502">
        <v>7500</v>
      </c>
      <c r="E7502" s="72">
        <f t="shared" si="235"/>
        <v>243468650.62962961</v>
      </c>
      <c r="F7502" s="71">
        <f t="shared" si="234"/>
        <v>158.34329515454579</v>
      </c>
    </row>
    <row r="7503" spans="2:6">
      <c r="B7503">
        <v>1537600</v>
      </c>
      <c r="D7503">
        <v>7501</v>
      </c>
      <c r="E7503" s="72">
        <f t="shared" si="235"/>
        <v>243533617.40740737</v>
      </c>
      <c r="F7503" s="71">
        <f t="shared" si="234"/>
        <v>158.38554722125869</v>
      </c>
    </row>
    <row r="7504" spans="2:6">
      <c r="B7504">
        <v>1537600</v>
      </c>
      <c r="D7504">
        <v>7502</v>
      </c>
      <c r="E7504" s="72">
        <f t="shared" si="235"/>
        <v>243598592.85185182</v>
      </c>
      <c r="F7504" s="71">
        <f t="shared" si="234"/>
        <v>158.42780492446138</v>
      </c>
    </row>
    <row r="7505" spans="2:6">
      <c r="B7505">
        <v>1537600</v>
      </c>
      <c r="D7505">
        <v>7503</v>
      </c>
      <c r="E7505" s="72">
        <f t="shared" si="235"/>
        <v>243663576.96296293</v>
      </c>
      <c r="F7505" s="71">
        <f t="shared" si="234"/>
        <v>158.47006826415384</v>
      </c>
    </row>
    <row r="7506" spans="2:6">
      <c r="B7506">
        <v>1537600</v>
      </c>
      <c r="D7506">
        <v>7504</v>
      </c>
      <c r="E7506" s="72">
        <f t="shared" si="235"/>
        <v>243728569.74074072</v>
      </c>
      <c r="F7506" s="71">
        <f t="shared" si="234"/>
        <v>158.51233724033605</v>
      </c>
    </row>
    <row r="7507" spans="2:6">
      <c r="B7507">
        <v>1537600</v>
      </c>
      <c r="D7507">
        <v>7505</v>
      </c>
      <c r="E7507" s="72">
        <f t="shared" si="235"/>
        <v>243793571.18518516</v>
      </c>
      <c r="F7507" s="71">
        <f t="shared" si="234"/>
        <v>158.55461185300805</v>
      </c>
    </row>
    <row r="7508" spans="2:6">
      <c r="B7508">
        <v>1537600</v>
      </c>
      <c r="D7508">
        <v>7506</v>
      </c>
      <c r="E7508" s="72">
        <f t="shared" si="235"/>
        <v>243858581.29629627</v>
      </c>
      <c r="F7508" s="71">
        <f t="shared" si="234"/>
        <v>158.59689210216979</v>
      </c>
    </row>
    <row r="7509" spans="2:6">
      <c r="B7509">
        <v>1537600</v>
      </c>
      <c r="D7509">
        <v>7507</v>
      </c>
      <c r="E7509" s="72">
        <f t="shared" si="235"/>
        <v>243923600.07407406</v>
      </c>
      <c r="F7509" s="71">
        <f t="shared" si="234"/>
        <v>158.63917798782131</v>
      </c>
    </row>
    <row r="7510" spans="2:6">
      <c r="B7510">
        <v>1537600</v>
      </c>
      <c r="D7510">
        <v>7508</v>
      </c>
      <c r="E7510" s="72">
        <f t="shared" si="235"/>
        <v>243988627.51851851</v>
      </c>
      <c r="F7510" s="71">
        <f t="shared" si="234"/>
        <v>158.6814695099626</v>
      </c>
    </row>
    <row r="7511" spans="2:6">
      <c r="B7511">
        <v>1537600</v>
      </c>
      <c r="D7511">
        <v>7509</v>
      </c>
      <c r="E7511" s="72">
        <f t="shared" si="235"/>
        <v>244053663.62962961</v>
      </c>
      <c r="F7511" s="71">
        <f t="shared" si="234"/>
        <v>158.72376666859367</v>
      </c>
    </row>
    <row r="7512" spans="2:6">
      <c r="B7512">
        <v>1537600</v>
      </c>
      <c r="D7512">
        <v>7510</v>
      </c>
      <c r="E7512" s="72">
        <f t="shared" si="235"/>
        <v>244118708.40740737</v>
      </c>
      <c r="F7512" s="71">
        <f t="shared" si="234"/>
        <v>158.76606946371447</v>
      </c>
    </row>
    <row r="7513" spans="2:6">
      <c r="B7513">
        <v>1537600</v>
      </c>
      <c r="D7513">
        <v>7511</v>
      </c>
      <c r="E7513" s="72">
        <f t="shared" si="235"/>
        <v>244183761.85185182</v>
      </c>
      <c r="F7513" s="71">
        <f t="shared" si="234"/>
        <v>158.80837789532507</v>
      </c>
    </row>
    <row r="7514" spans="2:6">
      <c r="B7514">
        <v>1537600</v>
      </c>
      <c r="D7514">
        <v>7512</v>
      </c>
      <c r="E7514" s="72">
        <f t="shared" si="235"/>
        <v>244248823.96296293</v>
      </c>
      <c r="F7514" s="71">
        <f t="shared" si="234"/>
        <v>158.85069196342542</v>
      </c>
    </row>
    <row r="7515" spans="2:6">
      <c r="B7515">
        <v>1537600</v>
      </c>
      <c r="D7515">
        <v>7513</v>
      </c>
      <c r="E7515" s="72">
        <f t="shared" si="235"/>
        <v>244313894.74074072</v>
      </c>
      <c r="F7515" s="71">
        <f t="shared" si="234"/>
        <v>158.89301166801556</v>
      </c>
    </row>
    <row r="7516" spans="2:6">
      <c r="B7516">
        <v>1537600</v>
      </c>
      <c r="D7516">
        <v>7514</v>
      </c>
      <c r="E7516" s="72">
        <f t="shared" si="235"/>
        <v>244378974.18518516</v>
      </c>
      <c r="F7516" s="71">
        <f t="shared" si="234"/>
        <v>158.93533700909546</v>
      </c>
    </row>
    <row r="7517" spans="2:6">
      <c r="B7517">
        <v>1537600</v>
      </c>
      <c r="D7517">
        <v>7515</v>
      </c>
      <c r="E7517" s="72">
        <f t="shared" si="235"/>
        <v>244444062.29629627</v>
      </c>
      <c r="F7517" s="71">
        <f t="shared" si="234"/>
        <v>158.9776679866651</v>
      </c>
    </row>
    <row r="7518" spans="2:6">
      <c r="B7518">
        <v>1537600</v>
      </c>
      <c r="D7518">
        <v>7516</v>
      </c>
      <c r="E7518" s="72">
        <f t="shared" si="235"/>
        <v>244509159.07407406</v>
      </c>
      <c r="F7518" s="71">
        <f t="shared" si="234"/>
        <v>159.02000460072455</v>
      </c>
    </row>
    <row r="7519" spans="2:6">
      <c r="B7519">
        <v>1537600</v>
      </c>
      <c r="D7519">
        <v>7517</v>
      </c>
      <c r="E7519" s="72">
        <f t="shared" si="235"/>
        <v>244574264.51851851</v>
      </c>
      <c r="F7519" s="71">
        <f t="shared" si="234"/>
        <v>159.06234685127373</v>
      </c>
    </row>
    <row r="7520" spans="2:6">
      <c r="B7520">
        <v>1537600</v>
      </c>
      <c r="D7520">
        <v>7518</v>
      </c>
      <c r="E7520" s="72">
        <f t="shared" si="235"/>
        <v>244639378.62962961</v>
      </c>
      <c r="F7520" s="71">
        <f t="shared" si="234"/>
        <v>159.1046947383127</v>
      </c>
    </row>
    <row r="7521" spans="2:6">
      <c r="B7521">
        <v>1537600</v>
      </c>
      <c r="D7521">
        <v>7519</v>
      </c>
      <c r="E7521" s="72">
        <f t="shared" si="235"/>
        <v>244704501.40740737</v>
      </c>
      <c r="F7521" s="71">
        <f t="shared" si="234"/>
        <v>159.14704826184143</v>
      </c>
    </row>
    <row r="7522" spans="2:6">
      <c r="B7522">
        <v>1537600</v>
      </c>
      <c r="D7522">
        <v>7520</v>
      </c>
      <c r="E7522" s="72">
        <f t="shared" si="235"/>
        <v>244769632.85185182</v>
      </c>
      <c r="F7522" s="71">
        <f t="shared" si="234"/>
        <v>159.18940742185993</v>
      </c>
    </row>
    <row r="7523" spans="2:6">
      <c r="B7523">
        <v>1537600</v>
      </c>
      <c r="D7523">
        <v>7521</v>
      </c>
      <c r="E7523" s="72">
        <f t="shared" si="235"/>
        <v>244834772.96296293</v>
      </c>
      <c r="F7523" s="71">
        <f t="shared" si="234"/>
        <v>159.23177221836818</v>
      </c>
    </row>
    <row r="7524" spans="2:6">
      <c r="B7524">
        <v>1537600</v>
      </c>
      <c r="D7524">
        <v>7522</v>
      </c>
      <c r="E7524" s="72">
        <f t="shared" si="235"/>
        <v>244899921.74074072</v>
      </c>
      <c r="F7524" s="71">
        <f t="shared" si="234"/>
        <v>159.27414265136622</v>
      </c>
    </row>
    <row r="7525" spans="2:6">
      <c r="B7525">
        <v>1537600</v>
      </c>
      <c r="D7525">
        <v>7523</v>
      </c>
      <c r="E7525" s="72">
        <f t="shared" si="235"/>
        <v>244965079.18518516</v>
      </c>
      <c r="F7525" s="71">
        <f t="shared" si="234"/>
        <v>159.31651872085405</v>
      </c>
    </row>
    <row r="7526" spans="2:6">
      <c r="B7526">
        <v>1537600</v>
      </c>
      <c r="D7526">
        <v>7524</v>
      </c>
      <c r="E7526" s="72">
        <f t="shared" si="235"/>
        <v>245030245.29629627</v>
      </c>
      <c r="F7526" s="71">
        <f t="shared" si="234"/>
        <v>159.35890042683161</v>
      </c>
    </row>
    <row r="7527" spans="2:6">
      <c r="B7527">
        <v>1537600</v>
      </c>
      <c r="D7527">
        <v>7525</v>
      </c>
      <c r="E7527" s="72">
        <f t="shared" si="235"/>
        <v>245095420.07407406</v>
      </c>
      <c r="F7527" s="71">
        <f t="shared" si="234"/>
        <v>159.40128776929893</v>
      </c>
    </row>
    <row r="7528" spans="2:6">
      <c r="B7528">
        <v>1537600</v>
      </c>
      <c r="D7528">
        <v>7526</v>
      </c>
      <c r="E7528" s="72">
        <f t="shared" si="235"/>
        <v>245160603.51851851</v>
      </c>
      <c r="F7528" s="71">
        <f t="shared" si="234"/>
        <v>159.44368074825604</v>
      </c>
    </row>
    <row r="7529" spans="2:6">
      <c r="B7529">
        <v>1537600</v>
      </c>
      <c r="D7529">
        <v>7527</v>
      </c>
      <c r="E7529" s="72">
        <f t="shared" si="235"/>
        <v>245225795.62962961</v>
      </c>
      <c r="F7529" s="71">
        <f t="shared" si="234"/>
        <v>159.48607936370291</v>
      </c>
    </row>
    <row r="7530" spans="2:6">
      <c r="B7530">
        <v>1537600</v>
      </c>
      <c r="D7530">
        <v>7528</v>
      </c>
      <c r="E7530" s="72">
        <f t="shared" si="235"/>
        <v>245290996.40740737</v>
      </c>
      <c r="F7530" s="71">
        <f t="shared" si="234"/>
        <v>159.52848361563954</v>
      </c>
    </row>
    <row r="7531" spans="2:6">
      <c r="B7531">
        <v>1537600</v>
      </c>
      <c r="D7531">
        <v>7529</v>
      </c>
      <c r="E7531" s="72">
        <f t="shared" si="235"/>
        <v>245356205.85185182</v>
      </c>
      <c r="F7531" s="71">
        <f t="shared" si="234"/>
        <v>159.57089350406596</v>
      </c>
    </row>
    <row r="7532" spans="2:6">
      <c r="B7532">
        <v>1537600</v>
      </c>
      <c r="D7532">
        <v>7530</v>
      </c>
      <c r="E7532" s="72">
        <f t="shared" si="235"/>
        <v>245421423.96296293</v>
      </c>
      <c r="F7532" s="71">
        <f t="shared" si="234"/>
        <v>159.61330902898214</v>
      </c>
    </row>
    <row r="7533" spans="2:6">
      <c r="B7533">
        <v>1537600</v>
      </c>
      <c r="D7533">
        <v>7531</v>
      </c>
      <c r="E7533" s="72">
        <f t="shared" si="235"/>
        <v>245486650.74074072</v>
      </c>
      <c r="F7533" s="71">
        <f t="shared" si="234"/>
        <v>159.65573019038808</v>
      </c>
    </row>
    <row r="7534" spans="2:6">
      <c r="B7534">
        <v>1537600</v>
      </c>
      <c r="D7534">
        <v>7532</v>
      </c>
      <c r="E7534" s="72">
        <f t="shared" si="235"/>
        <v>245551886.18518516</v>
      </c>
      <c r="F7534" s="71">
        <f t="shared" si="234"/>
        <v>159.69815698828378</v>
      </c>
    </row>
    <row r="7535" spans="2:6">
      <c r="B7535">
        <v>1537600</v>
      </c>
      <c r="D7535">
        <v>7533</v>
      </c>
      <c r="E7535" s="72">
        <f t="shared" si="235"/>
        <v>245617130.29629627</v>
      </c>
      <c r="F7535" s="71">
        <f t="shared" si="234"/>
        <v>159.74058942266927</v>
      </c>
    </row>
    <row r="7536" spans="2:6">
      <c r="B7536">
        <v>1537600</v>
      </c>
      <c r="D7536">
        <v>7534</v>
      </c>
      <c r="E7536" s="72">
        <f t="shared" si="235"/>
        <v>245682383.07407406</v>
      </c>
      <c r="F7536" s="71">
        <f t="shared" si="234"/>
        <v>159.78302749354452</v>
      </c>
    </row>
    <row r="7537" spans="2:6">
      <c r="B7537">
        <v>1537600</v>
      </c>
      <c r="D7537">
        <v>7535</v>
      </c>
      <c r="E7537" s="72">
        <f t="shared" si="235"/>
        <v>245747644.51851851</v>
      </c>
      <c r="F7537" s="71">
        <f t="shared" si="234"/>
        <v>159.82547120090953</v>
      </c>
    </row>
    <row r="7538" spans="2:6">
      <c r="B7538">
        <v>1537600</v>
      </c>
      <c r="D7538">
        <v>7536</v>
      </c>
      <c r="E7538" s="72">
        <f t="shared" si="235"/>
        <v>245812914.62962961</v>
      </c>
      <c r="F7538" s="71">
        <f t="shared" si="234"/>
        <v>159.8679205447643</v>
      </c>
    </row>
    <row r="7539" spans="2:6">
      <c r="B7539">
        <v>1537600</v>
      </c>
      <c r="D7539">
        <v>7537</v>
      </c>
      <c r="E7539" s="72">
        <f t="shared" si="235"/>
        <v>245878193.40740737</v>
      </c>
      <c r="F7539" s="71">
        <f t="shared" si="234"/>
        <v>159.91037552510886</v>
      </c>
    </row>
    <row r="7540" spans="2:6">
      <c r="B7540">
        <v>1537600</v>
      </c>
      <c r="D7540">
        <v>7538</v>
      </c>
      <c r="E7540" s="72">
        <f t="shared" si="235"/>
        <v>245943480.85185182</v>
      </c>
      <c r="F7540" s="71">
        <f t="shared" si="234"/>
        <v>159.95283614194318</v>
      </c>
    </row>
    <row r="7541" spans="2:6">
      <c r="B7541">
        <v>1537600</v>
      </c>
      <c r="D7541">
        <v>7539</v>
      </c>
      <c r="E7541" s="72">
        <f t="shared" si="235"/>
        <v>246008776.96296293</v>
      </c>
      <c r="F7541" s="71">
        <f t="shared" si="234"/>
        <v>159.99530239526726</v>
      </c>
    </row>
    <row r="7542" spans="2:6">
      <c r="B7542">
        <v>1537600</v>
      </c>
      <c r="D7542">
        <v>7540</v>
      </c>
      <c r="E7542" s="72">
        <f t="shared" si="235"/>
        <v>246074081.74074072</v>
      </c>
      <c r="F7542" s="71">
        <f t="shared" si="234"/>
        <v>160.0377742850811</v>
      </c>
    </row>
    <row r="7543" spans="2:6">
      <c r="B7543">
        <v>1537600</v>
      </c>
      <c r="D7543">
        <v>7541</v>
      </c>
      <c r="E7543" s="72">
        <f t="shared" si="235"/>
        <v>246139395.18518516</v>
      </c>
      <c r="F7543" s="71">
        <f t="shared" si="234"/>
        <v>160.08025181138473</v>
      </c>
    </row>
    <row r="7544" spans="2:6">
      <c r="B7544">
        <v>1537600</v>
      </c>
      <c r="D7544">
        <v>7542</v>
      </c>
      <c r="E7544" s="72">
        <f t="shared" si="235"/>
        <v>246204717.29629627</v>
      </c>
      <c r="F7544" s="71">
        <f t="shared" si="234"/>
        <v>160.12273497417812</v>
      </c>
    </row>
    <row r="7545" spans="2:6">
      <c r="B7545">
        <v>1537600</v>
      </c>
      <c r="D7545">
        <v>7543</v>
      </c>
      <c r="E7545" s="72">
        <f t="shared" si="235"/>
        <v>246270048.07407406</v>
      </c>
      <c r="F7545" s="71">
        <f t="shared" si="234"/>
        <v>160.16522377346126</v>
      </c>
    </row>
    <row r="7546" spans="2:6">
      <c r="B7546">
        <v>1537600</v>
      </c>
      <c r="D7546">
        <v>7544</v>
      </c>
      <c r="E7546" s="72">
        <f t="shared" si="235"/>
        <v>246335387.51851851</v>
      </c>
      <c r="F7546" s="71">
        <f t="shared" si="234"/>
        <v>160.2077182092342</v>
      </c>
    </row>
    <row r="7547" spans="2:6">
      <c r="B7547">
        <v>1537600</v>
      </c>
      <c r="D7547">
        <v>7545</v>
      </c>
      <c r="E7547" s="72">
        <f t="shared" si="235"/>
        <v>246400735.62962961</v>
      </c>
      <c r="F7547" s="71">
        <f t="shared" si="234"/>
        <v>160.2502182814969</v>
      </c>
    </row>
    <row r="7548" spans="2:6">
      <c r="B7548">
        <v>1537600</v>
      </c>
      <c r="D7548">
        <v>7546</v>
      </c>
      <c r="E7548" s="72">
        <f t="shared" si="235"/>
        <v>246466092.40740737</v>
      </c>
      <c r="F7548" s="71">
        <f t="shared" si="234"/>
        <v>160.29272399024933</v>
      </c>
    </row>
    <row r="7549" spans="2:6">
      <c r="B7549">
        <v>1537600</v>
      </c>
      <c r="D7549">
        <v>7547</v>
      </c>
      <c r="E7549" s="72">
        <f t="shared" si="235"/>
        <v>246531457.85185182</v>
      </c>
      <c r="F7549" s="71">
        <f t="shared" si="234"/>
        <v>160.33523533549155</v>
      </c>
    </row>
    <row r="7550" spans="2:6">
      <c r="B7550">
        <v>1537600</v>
      </c>
      <c r="D7550">
        <v>7548</v>
      </c>
      <c r="E7550" s="72">
        <f t="shared" si="235"/>
        <v>246596831.96296293</v>
      </c>
      <c r="F7550" s="71">
        <f t="shared" si="234"/>
        <v>160.37775231722355</v>
      </c>
    </row>
    <row r="7551" spans="2:6">
      <c r="B7551">
        <v>1537600</v>
      </c>
      <c r="D7551">
        <v>7549</v>
      </c>
      <c r="E7551" s="72">
        <f t="shared" si="235"/>
        <v>246662214.74074072</v>
      </c>
      <c r="F7551" s="71">
        <f t="shared" si="234"/>
        <v>160.42027493544532</v>
      </c>
    </row>
    <row r="7552" spans="2:6">
      <c r="B7552">
        <v>1537600</v>
      </c>
      <c r="D7552">
        <v>7550</v>
      </c>
      <c r="E7552" s="72">
        <f t="shared" si="235"/>
        <v>246727606.18518516</v>
      </c>
      <c r="F7552" s="71">
        <f t="shared" si="234"/>
        <v>160.46280319015685</v>
      </c>
    </row>
    <row r="7553" spans="2:6">
      <c r="B7553">
        <v>1537600</v>
      </c>
      <c r="D7553">
        <v>7551</v>
      </c>
      <c r="E7553" s="72">
        <f t="shared" si="235"/>
        <v>246793006.29629627</v>
      </c>
      <c r="F7553" s="71">
        <f t="shared" si="234"/>
        <v>160.50533708135814</v>
      </c>
    </row>
    <row r="7554" spans="2:6">
      <c r="B7554">
        <v>1537600</v>
      </c>
      <c r="D7554">
        <v>7552</v>
      </c>
      <c r="E7554" s="72">
        <f t="shared" si="235"/>
        <v>246858415.07407406</v>
      </c>
      <c r="F7554" s="71">
        <f t="shared" si="234"/>
        <v>160.54787660904921</v>
      </c>
    </row>
    <row r="7555" spans="2:6">
      <c r="B7555">
        <v>1537600</v>
      </c>
      <c r="D7555">
        <v>7553</v>
      </c>
      <c r="E7555" s="72">
        <f t="shared" si="235"/>
        <v>246923832.51851851</v>
      </c>
      <c r="F7555" s="71">
        <f t="shared" ref="F7555:F7618" si="236">E7555/B7554</f>
        <v>160.59042177323005</v>
      </c>
    </row>
    <row r="7556" spans="2:6">
      <c r="B7556">
        <v>1537600</v>
      </c>
      <c r="D7556">
        <v>7554</v>
      </c>
      <c r="E7556" s="72">
        <f t="shared" ref="E7556:E7619" si="237">40+(D7555*D7555)+(E7555/1.3)</f>
        <v>246989258.62962961</v>
      </c>
      <c r="F7556" s="71">
        <f t="shared" si="236"/>
        <v>160.63297257390064</v>
      </c>
    </row>
    <row r="7557" spans="2:6">
      <c r="B7557">
        <v>1537600</v>
      </c>
      <c r="D7557">
        <v>7555</v>
      </c>
      <c r="E7557" s="72">
        <f t="shared" si="237"/>
        <v>247054693.40740737</v>
      </c>
      <c r="F7557" s="71">
        <f t="shared" si="236"/>
        <v>160.67552901106097</v>
      </c>
    </row>
    <row r="7558" spans="2:6">
      <c r="B7558">
        <v>1537600</v>
      </c>
      <c r="D7558">
        <v>7556</v>
      </c>
      <c r="E7558" s="72">
        <f t="shared" si="237"/>
        <v>247120136.85185182</v>
      </c>
      <c r="F7558" s="71">
        <f t="shared" si="236"/>
        <v>160.71809108471112</v>
      </c>
    </row>
    <row r="7559" spans="2:6">
      <c r="B7559">
        <v>1537600</v>
      </c>
      <c r="D7559">
        <v>7557</v>
      </c>
      <c r="E7559" s="72">
        <f t="shared" si="237"/>
        <v>247185588.96296293</v>
      </c>
      <c r="F7559" s="71">
        <f t="shared" si="236"/>
        <v>160.76065879485103</v>
      </c>
    </row>
    <row r="7560" spans="2:6">
      <c r="B7560">
        <v>1537600</v>
      </c>
      <c r="D7560">
        <v>7558</v>
      </c>
      <c r="E7560" s="72">
        <f t="shared" si="237"/>
        <v>247251049.74074072</v>
      </c>
      <c r="F7560" s="71">
        <f t="shared" si="236"/>
        <v>160.80323214148069</v>
      </c>
    </row>
    <row r="7561" spans="2:6">
      <c r="B7561">
        <v>1537600</v>
      </c>
      <c r="D7561">
        <v>7559</v>
      </c>
      <c r="E7561" s="72">
        <f t="shared" si="237"/>
        <v>247316519.18518516</v>
      </c>
      <c r="F7561" s="71">
        <f t="shared" si="236"/>
        <v>160.84581112460015</v>
      </c>
    </row>
    <row r="7562" spans="2:6">
      <c r="B7562">
        <v>1537600</v>
      </c>
      <c r="D7562">
        <v>7560</v>
      </c>
      <c r="E7562" s="72">
        <f t="shared" si="237"/>
        <v>247381997.29629627</v>
      </c>
      <c r="F7562" s="71">
        <f t="shared" si="236"/>
        <v>160.88839574420933</v>
      </c>
    </row>
    <row r="7563" spans="2:6">
      <c r="B7563">
        <v>1537600</v>
      </c>
      <c r="D7563">
        <v>7561</v>
      </c>
      <c r="E7563" s="72">
        <f t="shared" si="237"/>
        <v>247447484.07407406</v>
      </c>
      <c r="F7563" s="71">
        <f t="shared" si="236"/>
        <v>160.93098600030831</v>
      </c>
    </row>
    <row r="7564" spans="2:6">
      <c r="B7564">
        <v>1537600</v>
      </c>
      <c r="D7564">
        <v>7562</v>
      </c>
      <c r="E7564" s="72">
        <f t="shared" si="237"/>
        <v>247512979.51851851</v>
      </c>
      <c r="F7564" s="71">
        <f t="shared" si="236"/>
        <v>160.97358189289704</v>
      </c>
    </row>
    <row r="7565" spans="2:6">
      <c r="B7565">
        <v>1537600</v>
      </c>
      <c r="D7565">
        <v>7563</v>
      </c>
      <c r="E7565" s="72">
        <f t="shared" si="237"/>
        <v>247578483.62962961</v>
      </c>
      <c r="F7565" s="71">
        <f t="shared" si="236"/>
        <v>161.01618342197554</v>
      </c>
    </row>
    <row r="7566" spans="2:6">
      <c r="B7566">
        <v>1537600</v>
      </c>
      <c r="D7566">
        <v>7564</v>
      </c>
      <c r="E7566" s="72">
        <f t="shared" si="237"/>
        <v>247643996.40740737</v>
      </c>
      <c r="F7566" s="71">
        <f t="shared" si="236"/>
        <v>161.05879058754383</v>
      </c>
    </row>
    <row r="7567" spans="2:6">
      <c r="B7567">
        <v>1537600</v>
      </c>
      <c r="D7567">
        <v>7565</v>
      </c>
      <c r="E7567" s="72">
        <f t="shared" si="237"/>
        <v>247709517.85185182</v>
      </c>
      <c r="F7567" s="71">
        <f t="shared" si="236"/>
        <v>161.10140338960187</v>
      </c>
    </row>
    <row r="7568" spans="2:6">
      <c r="B7568">
        <v>1537600</v>
      </c>
      <c r="D7568">
        <v>7566</v>
      </c>
      <c r="E7568" s="72">
        <f t="shared" si="237"/>
        <v>247775047.96296293</v>
      </c>
      <c r="F7568" s="71">
        <f t="shared" si="236"/>
        <v>161.14402182814968</v>
      </c>
    </row>
    <row r="7569" spans="2:6">
      <c r="B7569">
        <v>1537600</v>
      </c>
      <c r="D7569">
        <v>7567</v>
      </c>
      <c r="E7569" s="72">
        <f t="shared" si="237"/>
        <v>247840586.74074072</v>
      </c>
      <c r="F7569" s="71">
        <f t="shared" si="236"/>
        <v>161.18664590318724</v>
      </c>
    </row>
    <row r="7570" spans="2:6">
      <c r="B7570">
        <v>1537600</v>
      </c>
      <c r="D7570">
        <v>7568</v>
      </c>
      <c r="E7570" s="72">
        <f t="shared" si="237"/>
        <v>247906134.18518516</v>
      </c>
      <c r="F7570" s="71">
        <f t="shared" si="236"/>
        <v>161.2292756147146</v>
      </c>
    </row>
    <row r="7571" spans="2:6">
      <c r="B7571">
        <v>1537600</v>
      </c>
      <c r="D7571">
        <v>7569</v>
      </c>
      <c r="E7571" s="72">
        <f t="shared" si="237"/>
        <v>247971690.29629627</v>
      </c>
      <c r="F7571" s="71">
        <f t="shared" si="236"/>
        <v>161.27191096273171</v>
      </c>
    </row>
    <row r="7572" spans="2:6">
      <c r="B7572">
        <v>1537600</v>
      </c>
      <c r="D7572">
        <v>7570</v>
      </c>
      <c r="E7572" s="72">
        <f t="shared" si="237"/>
        <v>248037255.07407406</v>
      </c>
      <c r="F7572" s="71">
        <f t="shared" si="236"/>
        <v>161.31455194723858</v>
      </c>
    </row>
    <row r="7573" spans="2:6">
      <c r="B7573">
        <v>1537600</v>
      </c>
      <c r="D7573">
        <v>7571</v>
      </c>
      <c r="E7573" s="72">
        <f t="shared" si="237"/>
        <v>248102828.51851851</v>
      </c>
      <c r="F7573" s="71">
        <f t="shared" si="236"/>
        <v>161.35719856823525</v>
      </c>
    </row>
    <row r="7574" spans="2:6">
      <c r="B7574">
        <v>1537600</v>
      </c>
      <c r="D7574">
        <v>7572</v>
      </c>
      <c r="E7574" s="72">
        <f t="shared" si="237"/>
        <v>248168410.62962961</v>
      </c>
      <c r="F7574" s="71">
        <f t="shared" si="236"/>
        <v>161.39985082572164</v>
      </c>
    </row>
    <row r="7575" spans="2:6">
      <c r="B7575">
        <v>1537600</v>
      </c>
      <c r="D7575">
        <v>7573</v>
      </c>
      <c r="E7575" s="72">
        <f t="shared" si="237"/>
        <v>248234001.40740737</v>
      </c>
      <c r="F7575" s="71">
        <f t="shared" si="236"/>
        <v>161.44250871969783</v>
      </c>
    </row>
    <row r="7576" spans="2:6">
      <c r="B7576">
        <v>1537600</v>
      </c>
      <c r="D7576">
        <v>7574</v>
      </c>
      <c r="E7576" s="72">
        <f t="shared" si="237"/>
        <v>248299600.85185182</v>
      </c>
      <c r="F7576" s="71">
        <f t="shared" si="236"/>
        <v>161.48517225016377</v>
      </c>
    </row>
    <row r="7577" spans="2:6">
      <c r="B7577">
        <v>1537600</v>
      </c>
      <c r="D7577">
        <v>7575</v>
      </c>
      <c r="E7577" s="72">
        <f t="shared" si="237"/>
        <v>248365208.96296293</v>
      </c>
      <c r="F7577" s="71">
        <f t="shared" si="236"/>
        <v>161.52784141711948</v>
      </c>
    </row>
    <row r="7578" spans="2:6">
      <c r="B7578">
        <v>1537600</v>
      </c>
      <c r="D7578">
        <v>7576</v>
      </c>
      <c r="E7578" s="72">
        <f t="shared" si="237"/>
        <v>248430825.74074072</v>
      </c>
      <c r="F7578" s="71">
        <f t="shared" si="236"/>
        <v>161.57051622056497</v>
      </c>
    </row>
    <row r="7579" spans="2:6">
      <c r="B7579">
        <v>1537600</v>
      </c>
      <c r="D7579">
        <v>7577</v>
      </c>
      <c r="E7579" s="72">
        <f t="shared" si="237"/>
        <v>248496451.18518516</v>
      </c>
      <c r="F7579" s="71">
        <f t="shared" si="236"/>
        <v>161.61319666050025</v>
      </c>
    </row>
    <row r="7580" spans="2:6">
      <c r="B7580">
        <v>1537600</v>
      </c>
      <c r="D7580">
        <v>7578</v>
      </c>
      <c r="E7580" s="72">
        <f t="shared" si="237"/>
        <v>248562085.29629627</v>
      </c>
      <c r="F7580" s="71">
        <f t="shared" si="236"/>
        <v>161.65588273692526</v>
      </c>
    </row>
    <row r="7581" spans="2:6">
      <c r="B7581">
        <v>1537600</v>
      </c>
      <c r="D7581">
        <v>7579</v>
      </c>
      <c r="E7581" s="72">
        <f t="shared" si="237"/>
        <v>248627728.07407406</v>
      </c>
      <c r="F7581" s="71">
        <f t="shared" si="236"/>
        <v>161.69857444984004</v>
      </c>
    </row>
    <row r="7582" spans="2:6">
      <c r="B7582">
        <v>1537600</v>
      </c>
      <c r="D7582">
        <v>7580</v>
      </c>
      <c r="E7582" s="72">
        <f t="shared" si="237"/>
        <v>248693379.51851851</v>
      </c>
      <c r="F7582" s="71">
        <f t="shared" si="236"/>
        <v>161.7412717992446</v>
      </c>
    </row>
    <row r="7583" spans="2:6">
      <c r="B7583">
        <v>1537600</v>
      </c>
      <c r="D7583">
        <v>7581</v>
      </c>
      <c r="E7583" s="72">
        <f t="shared" si="237"/>
        <v>248759039.62962961</v>
      </c>
      <c r="F7583" s="71">
        <f t="shared" si="236"/>
        <v>161.78397478513892</v>
      </c>
    </row>
    <row r="7584" spans="2:6">
      <c r="B7584">
        <v>1537600</v>
      </c>
      <c r="D7584">
        <v>7582</v>
      </c>
      <c r="E7584" s="72">
        <f t="shared" si="237"/>
        <v>248824708.40740737</v>
      </c>
      <c r="F7584" s="71">
        <f t="shared" si="236"/>
        <v>161.82668340752301</v>
      </c>
    </row>
    <row r="7585" spans="2:6">
      <c r="B7585">
        <v>1537600</v>
      </c>
      <c r="D7585">
        <v>7583</v>
      </c>
      <c r="E7585" s="72">
        <f t="shared" si="237"/>
        <v>248890385.85185182</v>
      </c>
      <c r="F7585" s="71">
        <f t="shared" si="236"/>
        <v>161.86939766639688</v>
      </c>
    </row>
    <row r="7586" spans="2:6">
      <c r="B7586">
        <v>1537600</v>
      </c>
      <c r="D7586">
        <v>7584</v>
      </c>
      <c r="E7586" s="72">
        <f t="shared" si="237"/>
        <v>248956071.96296293</v>
      </c>
      <c r="F7586" s="71">
        <f t="shared" si="236"/>
        <v>161.91211756176048</v>
      </c>
    </row>
    <row r="7587" spans="2:6">
      <c r="B7587">
        <v>1537600</v>
      </c>
      <c r="D7587">
        <v>7585</v>
      </c>
      <c r="E7587" s="72">
        <f t="shared" si="237"/>
        <v>249021766.74074072</v>
      </c>
      <c r="F7587" s="71">
        <f t="shared" si="236"/>
        <v>161.9548430936139</v>
      </c>
    </row>
    <row r="7588" spans="2:6">
      <c r="B7588">
        <v>1537600</v>
      </c>
      <c r="D7588">
        <v>7586</v>
      </c>
      <c r="E7588" s="72">
        <f t="shared" si="237"/>
        <v>249087470.18518516</v>
      </c>
      <c r="F7588" s="71">
        <f t="shared" si="236"/>
        <v>161.99757426195706</v>
      </c>
    </row>
    <row r="7589" spans="2:6">
      <c r="B7589">
        <v>1537600</v>
      </c>
      <c r="D7589">
        <v>7587</v>
      </c>
      <c r="E7589" s="72">
        <f t="shared" si="237"/>
        <v>249153182.29629627</v>
      </c>
      <c r="F7589" s="71">
        <f t="shared" si="236"/>
        <v>162.04031106678997</v>
      </c>
    </row>
    <row r="7590" spans="2:6">
      <c r="B7590">
        <v>1537600</v>
      </c>
      <c r="D7590">
        <v>7588</v>
      </c>
      <c r="E7590" s="72">
        <f t="shared" si="237"/>
        <v>249218903.07407406</v>
      </c>
      <c r="F7590" s="71">
        <f t="shared" si="236"/>
        <v>162.08305350811267</v>
      </c>
    </row>
    <row r="7591" spans="2:6">
      <c r="B7591">
        <v>1537600</v>
      </c>
      <c r="D7591">
        <v>7589</v>
      </c>
      <c r="E7591" s="72">
        <f t="shared" si="237"/>
        <v>249284632.51851851</v>
      </c>
      <c r="F7591" s="71">
        <f t="shared" si="236"/>
        <v>162.12580158592516</v>
      </c>
    </row>
    <row r="7592" spans="2:6">
      <c r="B7592">
        <v>1537600</v>
      </c>
      <c r="D7592">
        <v>7590</v>
      </c>
      <c r="E7592" s="72">
        <f t="shared" si="237"/>
        <v>249350370.62962961</v>
      </c>
      <c r="F7592" s="71">
        <f t="shared" si="236"/>
        <v>162.16855530022738</v>
      </c>
    </row>
    <row r="7593" spans="2:6">
      <c r="B7593">
        <v>1537600</v>
      </c>
      <c r="D7593">
        <v>7591</v>
      </c>
      <c r="E7593" s="72">
        <f t="shared" si="237"/>
        <v>249416117.40740737</v>
      </c>
      <c r="F7593" s="71">
        <f t="shared" si="236"/>
        <v>162.21131465101936</v>
      </c>
    </row>
    <row r="7594" spans="2:6">
      <c r="B7594">
        <v>1537600</v>
      </c>
      <c r="D7594">
        <v>7592</v>
      </c>
      <c r="E7594" s="72">
        <f t="shared" si="237"/>
        <v>249481872.85185182</v>
      </c>
      <c r="F7594" s="71">
        <f t="shared" si="236"/>
        <v>162.25407963830114</v>
      </c>
    </row>
    <row r="7595" spans="2:6">
      <c r="B7595">
        <v>1537600</v>
      </c>
      <c r="D7595">
        <v>7593</v>
      </c>
      <c r="E7595" s="72">
        <f t="shared" si="237"/>
        <v>249547636.96296293</v>
      </c>
      <c r="F7595" s="71">
        <f t="shared" si="236"/>
        <v>162.29685026207267</v>
      </c>
    </row>
    <row r="7596" spans="2:6">
      <c r="B7596">
        <v>1537600</v>
      </c>
      <c r="D7596">
        <v>7594</v>
      </c>
      <c r="E7596" s="72">
        <f t="shared" si="237"/>
        <v>249613409.74074072</v>
      </c>
      <c r="F7596" s="71">
        <f t="shared" si="236"/>
        <v>162.33962652233399</v>
      </c>
    </row>
    <row r="7597" spans="2:6">
      <c r="B7597">
        <v>1537600</v>
      </c>
      <c r="D7597">
        <v>7595</v>
      </c>
      <c r="E7597" s="72">
        <f t="shared" si="237"/>
        <v>249679191.18518516</v>
      </c>
      <c r="F7597" s="71">
        <f t="shared" si="236"/>
        <v>162.38240841908504</v>
      </c>
    </row>
    <row r="7598" spans="2:6">
      <c r="B7598">
        <v>1537600</v>
      </c>
      <c r="D7598">
        <v>7596</v>
      </c>
      <c r="E7598" s="72">
        <f t="shared" si="237"/>
        <v>249744981.29629627</v>
      </c>
      <c r="F7598" s="71">
        <f t="shared" si="236"/>
        <v>162.42519595232588</v>
      </c>
    </row>
    <row r="7599" spans="2:6">
      <c r="B7599">
        <v>1537600</v>
      </c>
      <c r="D7599">
        <v>7597</v>
      </c>
      <c r="E7599" s="72">
        <f t="shared" si="237"/>
        <v>249810780.07407406</v>
      </c>
      <c r="F7599" s="71">
        <f t="shared" si="236"/>
        <v>162.46798912205648</v>
      </c>
    </row>
    <row r="7600" spans="2:6">
      <c r="B7600">
        <v>1537600</v>
      </c>
      <c r="D7600">
        <v>7598</v>
      </c>
      <c r="E7600" s="72">
        <f t="shared" si="237"/>
        <v>249876587.51851851</v>
      </c>
      <c r="F7600" s="71">
        <f t="shared" si="236"/>
        <v>162.51078792827687</v>
      </c>
    </row>
    <row r="7601" spans="2:6">
      <c r="B7601">
        <v>1537600</v>
      </c>
      <c r="D7601">
        <v>7599</v>
      </c>
      <c r="E7601" s="72">
        <f t="shared" si="237"/>
        <v>249942403.62962961</v>
      </c>
      <c r="F7601" s="71">
        <f t="shared" si="236"/>
        <v>162.55359237098699</v>
      </c>
    </row>
    <row r="7602" spans="2:6">
      <c r="B7602">
        <v>1537600</v>
      </c>
      <c r="D7602">
        <v>7600</v>
      </c>
      <c r="E7602" s="72">
        <f t="shared" si="237"/>
        <v>250008228.40740737</v>
      </c>
      <c r="F7602" s="71">
        <f t="shared" si="236"/>
        <v>162.5964024501869</v>
      </c>
    </row>
    <row r="7603" spans="2:6">
      <c r="B7603">
        <v>1537600</v>
      </c>
      <c r="D7603">
        <v>7601</v>
      </c>
      <c r="E7603" s="72">
        <f t="shared" si="237"/>
        <v>250074061.85185182</v>
      </c>
      <c r="F7603" s="71">
        <f t="shared" si="236"/>
        <v>162.63921816587657</v>
      </c>
    </row>
    <row r="7604" spans="2:6">
      <c r="B7604">
        <v>1537600</v>
      </c>
      <c r="D7604">
        <v>7602</v>
      </c>
      <c r="E7604" s="72">
        <f t="shared" si="237"/>
        <v>250139903.96296293</v>
      </c>
      <c r="F7604" s="71">
        <f t="shared" si="236"/>
        <v>162.682039518056</v>
      </c>
    </row>
    <row r="7605" spans="2:6">
      <c r="B7605">
        <v>1537600</v>
      </c>
      <c r="D7605">
        <v>7603</v>
      </c>
      <c r="E7605" s="72">
        <f t="shared" si="237"/>
        <v>250205754.74074072</v>
      </c>
      <c r="F7605" s="71">
        <f t="shared" si="236"/>
        <v>162.72486650672522</v>
      </c>
    </row>
    <row r="7606" spans="2:6">
      <c r="B7606">
        <v>1537600</v>
      </c>
      <c r="D7606">
        <v>7604</v>
      </c>
      <c r="E7606" s="72">
        <f t="shared" si="237"/>
        <v>250271614.18518516</v>
      </c>
      <c r="F7606" s="71">
        <f t="shared" si="236"/>
        <v>162.7676991318842</v>
      </c>
    </row>
    <row r="7607" spans="2:6">
      <c r="B7607">
        <v>1537600</v>
      </c>
      <c r="D7607">
        <v>7605</v>
      </c>
      <c r="E7607" s="72">
        <f t="shared" si="237"/>
        <v>250337482.29629627</v>
      </c>
      <c r="F7607" s="71">
        <f t="shared" si="236"/>
        <v>162.81053739353294</v>
      </c>
    </row>
    <row r="7608" spans="2:6">
      <c r="B7608">
        <v>1537600</v>
      </c>
      <c r="D7608">
        <v>7606</v>
      </c>
      <c r="E7608" s="72">
        <f t="shared" si="237"/>
        <v>250403359.07407406</v>
      </c>
      <c r="F7608" s="71">
        <f t="shared" si="236"/>
        <v>162.85338129167147</v>
      </c>
    </row>
    <row r="7609" spans="2:6">
      <c r="B7609">
        <v>1537600</v>
      </c>
      <c r="D7609">
        <v>7607</v>
      </c>
      <c r="E7609" s="72">
        <f t="shared" si="237"/>
        <v>250469244.51851851</v>
      </c>
      <c r="F7609" s="71">
        <f t="shared" si="236"/>
        <v>162.89623082629976</v>
      </c>
    </row>
    <row r="7610" spans="2:6">
      <c r="B7610">
        <v>1537600</v>
      </c>
      <c r="D7610">
        <v>7608</v>
      </c>
      <c r="E7610" s="72">
        <f t="shared" si="237"/>
        <v>250535138.62962961</v>
      </c>
      <c r="F7610" s="71">
        <f t="shared" si="236"/>
        <v>162.93908599741781</v>
      </c>
    </row>
    <row r="7611" spans="2:6">
      <c r="B7611">
        <v>1537600</v>
      </c>
      <c r="D7611">
        <v>7609</v>
      </c>
      <c r="E7611" s="72">
        <f t="shared" si="237"/>
        <v>250601041.40740737</v>
      </c>
      <c r="F7611" s="71">
        <f t="shared" si="236"/>
        <v>162.98194680502561</v>
      </c>
    </row>
    <row r="7612" spans="2:6">
      <c r="B7612">
        <v>1537600</v>
      </c>
      <c r="D7612">
        <v>7610</v>
      </c>
      <c r="E7612" s="72">
        <f t="shared" si="237"/>
        <v>250666952.85185182</v>
      </c>
      <c r="F7612" s="71">
        <f t="shared" si="236"/>
        <v>163.02481324912318</v>
      </c>
    </row>
    <row r="7613" spans="2:6">
      <c r="B7613">
        <v>1537600</v>
      </c>
      <c r="D7613">
        <v>7611</v>
      </c>
      <c r="E7613" s="72">
        <f t="shared" si="237"/>
        <v>250732872.96296293</v>
      </c>
      <c r="F7613" s="71">
        <f t="shared" si="236"/>
        <v>163.06768532971054</v>
      </c>
    </row>
    <row r="7614" spans="2:6">
      <c r="B7614">
        <v>1537600</v>
      </c>
      <c r="D7614">
        <v>7612</v>
      </c>
      <c r="E7614" s="72">
        <f t="shared" si="237"/>
        <v>250798801.74074072</v>
      </c>
      <c r="F7614" s="71">
        <f t="shared" si="236"/>
        <v>163.11056304678766</v>
      </c>
    </row>
    <row r="7615" spans="2:6">
      <c r="B7615">
        <v>1537600</v>
      </c>
      <c r="D7615">
        <v>7613</v>
      </c>
      <c r="E7615" s="72">
        <f t="shared" si="237"/>
        <v>250864739.18518516</v>
      </c>
      <c r="F7615" s="71">
        <f t="shared" si="236"/>
        <v>163.15344640035457</v>
      </c>
    </row>
    <row r="7616" spans="2:6">
      <c r="B7616">
        <v>1537600</v>
      </c>
      <c r="D7616">
        <v>7614</v>
      </c>
      <c r="E7616" s="72">
        <f t="shared" si="237"/>
        <v>250930685.29629627</v>
      </c>
      <c r="F7616" s="71">
        <f t="shared" si="236"/>
        <v>163.19633539041121</v>
      </c>
    </row>
    <row r="7617" spans="2:6">
      <c r="B7617">
        <v>1537600</v>
      </c>
      <c r="D7617">
        <v>7615</v>
      </c>
      <c r="E7617" s="72">
        <f t="shared" si="237"/>
        <v>250996640.07407406</v>
      </c>
      <c r="F7617" s="71">
        <f t="shared" si="236"/>
        <v>163.23923001695763</v>
      </c>
    </row>
    <row r="7618" spans="2:6">
      <c r="B7618">
        <v>1537600</v>
      </c>
      <c r="D7618">
        <v>7616</v>
      </c>
      <c r="E7618" s="72">
        <f t="shared" si="237"/>
        <v>251062603.51851851</v>
      </c>
      <c r="F7618" s="71">
        <f t="shared" si="236"/>
        <v>163.28213027999382</v>
      </c>
    </row>
    <row r="7619" spans="2:6">
      <c r="B7619">
        <v>1537600</v>
      </c>
      <c r="D7619">
        <v>7617</v>
      </c>
      <c r="E7619" s="72">
        <f t="shared" si="237"/>
        <v>251128575.62962961</v>
      </c>
      <c r="F7619" s="71">
        <f t="shared" ref="F7619:F7682" si="238">E7619/B7618</f>
        <v>163.32503617951977</v>
      </c>
    </row>
    <row r="7620" spans="2:6">
      <c r="B7620">
        <v>1537600</v>
      </c>
      <c r="D7620">
        <v>7618</v>
      </c>
      <c r="E7620" s="72">
        <f t="shared" ref="E7620:E7683" si="239">40+(D7619*D7619)+(E7619/1.3)</f>
        <v>251194556.40740737</v>
      </c>
      <c r="F7620" s="71">
        <f t="shared" si="238"/>
        <v>163.36794771553548</v>
      </c>
    </row>
    <row r="7621" spans="2:6">
      <c r="B7621">
        <v>1537600</v>
      </c>
      <c r="D7621">
        <v>7619</v>
      </c>
      <c r="E7621" s="72">
        <f t="shared" si="239"/>
        <v>251260545.85185182</v>
      </c>
      <c r="F7621" s="71">
        <f t="shared" si="238"/>
        <v>163.41086488804098</v>
      </c>
    </row>
    <row r="7622" spans="2:6">
      <c r="B7622">
        <v>1537600</v>
      </c>
      <c r="D7622">
        <v>7620</v>
      </c>
      <c r="E7622" s="72">
        <f t="shared" si="239"/>
        <v>251326543.96296293</v>
      </c>
      <c r="F7622" s="71">
        <f t="shared" si="238"/>
        <v>163.45378769703623</v>
      </c>
    </row>
    <row r="7623" spans="2:6">
      <c r="B7623">
        <v>1537600</v>
      </c>
      <c r="D7623">
        <v>7621</v>
      </c>
      <c r="E7623" s="72">
        <f t="shared" si="239"/>
        <v>251392550.74074072</v>
      </c>
      <c r="F7623" s="71">
        <f t="shared" si="238"/>
        <v>163.49671614252128</v>
      </c>
    </row>
    <row r="7624" spans="2:6">
      <c r="B7624">
        <v>1537600</v>
      </c>
      <c r="D7624">
        <v>7622</v>
      </c>
      <c r="E7624" s="72">
        <f t="shared" si="239"/>
        <v>251458566.18518516</v>
      </c>
      <c r="F7624" s="71">
        <f t="shared" si="238"/>
        <v>163.53965022449609</v>
      </c>
    </row>
    <row r="7625" spans="2:6">
      <c r="B7625">
        <v>1537600</v>
      </c>
      <c r="D7625">
        <v>7623</v>
      </c>
      <c r="E7625" s="72">
        <f t="shared" si="239"/>
        <v>251524590.29629627</v>
      </c>
      <c r="F7625" s="71">
        <f t="shared" si="238"/>
        <v>163.58258994296062</v>
      </c>
    </row>
    <row r="7626" spans="2:6">
      <c r="B7626">
        <v>1537600</v>
      </c>
      <c r="D7626">
        <v>7624</v>
      </c>
      <c r="E7626" s="72">
        <f t="shared" si="239"/>
        <v>251590623.07407406</v>
      </c>
      <c r="F7626" s="71">
        <f t="shared" si="238"/>
        <v>163.62553529791498</v>
      </c>
    </row>
    <row r="7627" spans="2:6">
      <c r="B7627">
        <v>1537600</v>
      </c>
      <c r="D7627">
        <v>7625</v>
      </c>
      <c r="E7627" s="72">
        <f t="shared" si="239"/>
        <v>251656664.51851851</v>
      </c>
      <c r="F7627" s="71">
        <f t="shared" si="238"/>
        <v>163.66848628935907</v>
      </c>
    </row>
    <row r="7628" spans="2:6">
      <c r="B7628">
        <v>1537600</v>
      </c>
      <c r="D7628">
        <v>7626</v>
      </c>
      <c r="E7628" s="72">
        <f t="shared" si="239"/>
        <v>251722714.62962961</v>
      </c>
      <c r="F7628" s="71">
        <f t="shared" si="238"/>
        <v>163.71144291729294</v>
      </c>
    </row>
    <row r="7629" spans="2:6">
      <c r="B7629">
        <v>1537600</v>
      </c>
      <c r="D7629">
        <v>7627</v>
      </c>
      <c r="E7629" s="72">
        <f t="shared" si="239"/>
        <v>251788773.40740737</v>
      </c>
      <c r="F7629" s="71">
        <f t="shared" si="238"/>
        <v>163.75440518171655</v>
      </c>
    </row>
    <row r="7630" spans="2:6">
      <c r="B7630">
        <v>1537600</v>
      </c>
      <c r="D7630">
        <v>7628</v>
      </c>
      <c r="E7630" s="72">
        <f t="shared" si="239"/>
        <v>251854840.85185182</v>
      </c>
      <c r="F7630" s="71">
        <f t="shared" si="238"/>
        <v>163.79737308262995</v>
      </c>
    </row>
    <row r="7631" spans="2:6">
      <c r="B7631">
        <v>1537600</v>
      </c>
      <c r="D7631">
        <v>7629</v>
      </c>
      <c r="E7631" s="72">
        <f t="shared" si="239"/>
        <v>251920916.96296293</v>
      </c>
      <c r="F7631" s="71">
        <f t="shared" si="238"/>
        <v>163.84034662003313</v>
      </c>
    </row>
    <row r="7632" spans="2:6">
      <c r="B7632">
        <v>1537600</v>
      </c>
      <c r="D7632">
        <v>7630</v>
      </c>
      <c r="E7632" s="72">
        <f t="shared" si="239"/>
        <v>251987001.74074072</v>
      </c>
      <c r="F7632" s="71">
        <f t="shared" si="238"/>
        <v>163.88332579392608</v>
      </c>
    </row>
    <row r="7633" spans="2:6">
      <c r="B7633">
        <v>1537600</v>
      </c>
      <c r="D7633">
        <v>7631</v>
      </c>
      <c r="E7633" s="72">
        <f t="shared" si="239"/>
        <v>252053095.18518516</v>
      </c>
      <c r="F7633" s="71">
        <f t="shared" si="238"/>
        <v>163.92631060430878</v>
      </c>
    </row>
    <row r="7634" spans="2:6">
      <c r="B7634">
        <v>1537600</v>
      </c>
      <c r="D7634">
        <v>7632</v>
      </c>
      <c r="E7634" s="72">
        <f t="shared" si="239"/>
        <v>252119197.29629627</v>
      </c>
      <c r="F7634" s="71">
        <f t="shared" si="238"/>
        <v>163.96930105118125</v>
      </c>
    </row>
    <row r="7635" spans="2:6">
      <c r="B7635">
        <v>1537600</v>
      </c>
      <c r="D7635">
        <v>7633</v>
      </c>
      <c r="E7635" s="72">
        <f t="shared" si="239"/>
        <v>252185308.07407406</v>
      </c>
      <c r="F7635" s="71">
        <f t="shared" si="238"/>
        <v>164.01229713454347</v>
      </c>
    </row>
    <row r="7636" spans="2:6">
      <c r="B7636">
        <v>1537600</v>
      </c>
      <c r="D7636">
        <v>7634</v>
      </c>
      <c r="E7636" s="72">
        <f t="shared" si="239"/>
        <v>252251427.51851851</v>
      </c>
      <c r="F7636" s="71">
        <f t="shared" si="238"/>
        <v>164.05529885439549</v>
      </c>
    </row>
    <row r="7637" spans="2:6">
      <c r="B7637">
        <v>1537600</v>
      </c>
      <c r="D7637">
        <v>7635</v>
      </c>
      <c r="E7637" s="72">
        <f t="shared" si="239"/>
        <v>252317555.62962961</v>
      </c>
      <c r="F7637" s="71">
        <f t="shared" si="238"/>
        <v>164.09830621073726</v>
      </c>
    </row>
    <row r="7638" spans="2:6">
      <c r="B7638">
        <v>1537600</v>
      </c>
      <c r="D7638">
        <v>7636</v>
      </c>
      <c r="E7638" s="72">
        <f t="shared" si="239"/>
        <v>252383692.40740737</v>
      </c>
      <c r="F7638" s="71">
        <f t="shared" si="238"/>
        <v>164.1413192035688</v>
      </c>
    </row>
    <row r="7639" spans="2:6">
      <c r="B7639">
        <v>1537600</v>
      </c>
      <c r="D7639">
        <v>7637</v>
      </c>
      <c r="E7639" s="72">
        <f t="shared" si="239"/>
        <v>252449837.85185182</v>
      </c>
      <c r="F7639" s="71">
        <f t="shared" si="238"/>
        <v>164.18433783289009</v>
      </c>
    </row>
    <row r="7640" spans="2:6">
      <c r="B7640">
        <v>1537600</v>
      </c>
      <c r="D7640">
        <v>7638</v>
      </c>
      <c r="E7640" s="72">
        <f t="shared" si="239"/>
        <v>252515991.96296293</v>
      </c>
      <c r="F7640" s="71">
        <f t="shared" si="238"/>
        <v>164.22736209870118</v>
      </c>
    </row>
    <row r="7641" spans="2:6">
      <c r="B7641">
        <v>1537600</v>
      </c>
      <c r="D7641">
        <v>7639</v>
      </c>
      <c r="E7641" s="72">
        <f t="shared" si="239"/>
        <v>252582154.74074072</v>
      </c>
      <c r="F7641" s="71">
        <f t="shared" si="238"/>
        <v>164.27039200100202</v>
      </c>
    </row>
    <row r="7642" spans="2:6">
      <c r="B7642">
        <v>1537600</v>
      </c>
      <c r="D7642">
        <v>7640</v>
      </c>
      <c r="E7642" s="72">
        <f t="shared" si="239"/>
        <v>252648326.18518516</v>
      </c>
      <c r="F7642" s="71">
        <f t="shared" si="238"/>
        <v>164.31342753979263</v>
      </c>
    </row>
    <row r="7643" spans="2:6">
      <c r="B7643">
        <v>1537600</v>
      </c>
      <c r="D7643">
        <v>7641</v>
      </c>
      <c r="E7643" s="72">
        <f t="shared" si="239"/>
        <v>252714506.29629627</v>
      </c>
      <c r="F7643" s="71">
        <f t="shared" si="238"/>
        <v>164.35646871507302</v>
      </c>
    </row>
    <row r="7644" spans="2:6">
      <c r="B7644">
        <v>1537600</v>
      </c>
      <c r="D7644">
        <v>7642</v>
      </c>
      <c r="E7644" s="72">
        <f t="shared" si="239"/>
        <v>252780695.07407406</v>
      </c>
      <c r="F7644" s="71">
        <f t="shared" si="238"/>
        <v>164.39951552684317</v>
      </c>
    </row>
    <row r="7645" spans="2:6">
      <c r="B7645">
        <v>1537600</v>
      </c>
      <c r="D7645">
        <v>7643</v>
      </c>
      <c r="E7645" s="72">
        <f t="shared" si="239"/>
        <v>252846892.51851851</v>
      </c>
      <c r="F7645" s="71">
        <f t="shared" si="238"/>
        <v>164.44256797510309</v>
      </c>
    </row>
    <row r="7646" spans="2:6">
      <c r="B7646">
        <v>1537600</v>
      </c>
      <c r="D7646">
        <v>7644</v>
      </c>
      <c r="E7646" s="72">
        <f t="shared" si="239"/>
        <v>252913098.62962961</v>
      </c>
      <c r="F7646" s="71">
        <f t="shared" si="238"/>
        <v>164.48562605985276</v>
      </c>
    </row>
    <row r="7647" spans="2:6">
      <c r="B7647">
        <v>1537600</v>
      </c>
      <c r="D7647">
        <v>7645</v>
      </c>
      <c r="E7647" s="72">
        <f t="shared" si="239"/>
        <v>252979313.40740737</v>
      </c>
      <c r="F7647" s="71">
        <f t="shared" si="238"/>
        <v>164.5286897810922</v>
      </c>
    </row>
    <row r="7648" spans="2:6">
      <c r="B7648">
        <v>1537600</v>
      </c>
      <c r="D7648">
        <v>7646</v>
      </c>
      <c r="E7648" s="72">
        <f t="shared" si="239"/>
        <v>253045536.85185182</v>
      </c>
      <c r="F7648" s="71">
        <f t="shared" si="238"/>
        <v>164.57175913882142</v>
      </c>
    </row>
    <row r="7649" spans="2:6">
      <c r="B7649">
        <v>1537600</v>
      </c>
      <c r="D7649">
        <v>7647</v>
      </c>
      <c r="E7649" s="72">
        <f t="shared" si="239"/>
        <v>253111768.96296293</v>
      </c>
      <c r="F7649" s="71">
        <f t="shared" si="238"/>
        <v>164.6148341330404</v>
      </c>
    </row>
    <row r="7650" spans="2:6">
      <c r="B7650">
        <v>1537600</v>
      </c>
      <c r="D7650">
        <v>7648</v>
      </c>
      <c r="E7650" s="72">
        <f t="shared" si="239"/>
        <v>253178009.74074072</v>
      </c>
      <c r="F7650" s="71">
        <f t="shared" si="238"/>
        <v>164.65791476374918</v>
      </c>
    </row>
    <row r="7651" spans="2:6">
      <c r="B7651">
        <v>1537600</v>
      </c>
      <c r="D7651">
        <v>7649</v>
      </c>
      <c r="E7651" s="72">
        <f t="shared" si="239"/>
        <v>253244259.18518516</v>
      </c>
      <c r="F7651" s="71">
        <f t="shared" si="238"/>
        <v>164.70100103094768</v>
      </c>
    </row>
    <row r="7652" spans="2:6">
      <c r="B7652">
        <v>1537600</v>
      </c>
      <c r="D7652">
        <v>7650</v>
      </c>
      <c r="E7652" s="72">
        <f t="shared" si="239"/>
        <v>253310517.29629627</v>
      </c>
      <c r="F7652" s="71">
        <f t="shared" si="238"/>
        <v>164.74409293463597</v>
      </c>
    </row>
    <row r="7653" spans="2:6">
      <c r="B7653">
        <v>1537600</v>
      </c>
      <c r="D7653">
        <v>7651</v>
      </c>
      <c r="E7653" s="72">
        <f t="shared" si="239"/>
        <v>253376784.07407406</v>
      </c>
      <c r="F7653" s="71">
        <f t="shared" si="238"/>
        <v>164.78719047481403</v>
      </c>
    </row>
    <row r="7654" spans="2:6">
      <c r="B7654">
        <v>1537600</v>
      </c>
      <c r="D7654">
        <v>7652</v>
      </c>
      <c r="E7654" s="72">
        <f t="shared" si="239"/>
        <v>253443059.51851851</v>
      </c>
      <c r="F7654" s="71">
        <f t="shared" si="238"/>
        <v>164.83029365148187</v>
      </c>
    </row>
    <row r="7655" spans="2:6">
      <c r="B7655">
        <v>1537600</v>
      </c>
      <c r="D7655">
        <v>7653</v>
      </c>
      <c r="E7655" s="72">
        <f t="shared" si="239"/>
        <v>253509343.62962961</v>
      </c>
      <c r="F7655" s="71">
        <f t="shared" si="238"/>
        <v>164.87340246463944</v>
      </c>
    </row>
    <row r="7656" spans="2:6">
      <c r="B7656">
        <v>1537600</v>
      </c>
      <c r="D7656">
        <v>7654</v>
      </c>
      <c r="E7656" s="72">
        <f t="shared" si="239"/>
        <v>253575636.40740737</v>
      </c>
      <c r="F7656" s="71">
        <f t="shared" si="238"/>
        <v>164.9165169142868</v>
      </c>
    </row>
    <row r="7657" spans="2:6">
      <c r="B7657">
        <v>1537600</v>
      </c>
      <c r="D7657">
        <v>7655</v>
      </c>
      <c r="E7657" s="72">
        <f t="shared" si="239"/>
        <v>253641937.85185182</v>
      </c>
      <c r="F7657" s="71">
        <f t="shared" si="238"/>
        <v>164.95963700042392</v>
      </c>
    </row>
    <row r="7658" spans="2:6">
      <c r="B7658">
        <v>1537600</v>
      </c>
      <c r="D7658">
        <v>7656</v>
      </c>
      <c r="E7658" s="72">
        <f t="shared" si="239"/>
        <v>253708247.96296293</v>
      </c>
      <c r="F7658" s="71">
        <f t="shared" si="238"/>
        <v>165.00276272305081</v>
      </c>
    </row>
    <row r="7659" spans="2:6">
      <c r="B7659">
        <v>1537600</v>
      </c>
      <c r="D7659">
        <v>7657</v>
      </c>
      <c r="E7659" s="72">
        <f t="shared" si="239"/>
        <v>253774566.74074072</v>
      </c>
      <c r="F7659" s="71">
        <f t="shared" si="238"/>
        <v>165.04589408216748</v>
      </c>
    </row>
    <row r="7660" spans="2:6">
      <c r="B7660">
        <v>1537600</v>
      </c>
      <c r="D7660">
        <v>7658</v>
      </c>
      <c r="E7660" s="72">
        <f t="shared" si="239"/>
        <v>253840894.18518516</v>
      </c>
      <c r="F7660" s="71">
        <f t="shared" si="238"/>
        <v>165.08903107777391</v>
      </c>
    </row>
    <row r="7661" spans="2:6">
      <c r="B7661">
        <v>1537600</v>
      </c>
      <c r="D7661">
        <v>7659</v>
      </c>
      <c r="E7661" s="72">
        <f t="shared" si="239"/>
        <v>253907230.29629627</v>
      </c>
      <c r="F7661" s="71">
        <f t="shared" si="238"/>
        <v>165.1321737098701</v>
      </c>
    </row>
    <row r="7662" spans="2:6">
      <c r="B7662">
        <v>1537600</v>
      </c>
      <c r="D7662">
        <v>7660</v>
      </c>
      <c r="E7662" s="72">
        <f t="shared" si="239"/>
        <v>253973575.07407406</v>
      </c>
      <c r="F7662" s="71">
        <f t="shared" si="238"/>
        <v>165.17532197845608</v>
      </c>
    </row>
    <row r="7663" spans="2:6">
      <c r="B7663">
        <v>1537600</v>
      </c>
      <c r="D7663">
        <v>7661</v>
      </c>
      <c r="E7663" s="72">
        <f t="shared" si="239"/>
        <v>254039928.51851851</v>
      </c>
      <c r="F7663" s="71">
        <f t="shared" si="238"/>
        <v>165.2184758835318</v>
      </c>
    </row>
    <row r="7664" spans="2:6">
      <c r="B7664">
        <v>1537600</v>
      </c>
      <c r="D7664">
        <v>7662</v>
      </c>
      <c r="E7664" s="72">
        <f t="shared" si="239"/>
        <v>254106290.62962961</v>
      </c>
      <c r="F7664" s="71">
        <f t="shared" si="238"/>
        <v>165.2616354250973</v>
      </c>
    </row>
    <row r="7665" spans="2:6">
      <c r="B7665">
        <v>1537600</v>
      </c>
      <c r="D7665">
        <v>7663</v>
      </c>
      <c r="E7665" s="72">
        <f t="shared" si="239"/>
        <v>254172661.40740737</v>
      </c>
      <c r="F7665" s="71">
        <f t="shared" si="238"/>
        <v>165.30480060315256</v>
      </c>
    </row>
    <row r="7666" spans="2:6">
      <c r="B7666">
        <v>1537600</v>
      </c>
      <c r="D7666">
        <v>7664</v>
      </c>
      <c r="E7666" s="72">
        <f t="shared" si="239"/>
        <v>254239040.85185182</v>
      </c>
      <c r="F7666" s="71">
        <f t="shared" si="238"/>
        <v>165.34797141769761</v>
      </c>
    </row>
    <row r="7667" spans="2:6">
      <c r="B7667">
        <v>1537600</v>
      </c>
      <c r="D7667">
        <v>7665</v>
      </c>
      <c r="E7667" s="72">
        <f t="shared" si="239"/>
        <v>254305428.96296293</v>
      </c>
      <c r="F7667" s="71">
        <f t="shared" si="238"/>
        <v>165.39114786873239</v>
      </c>
    </row>
    <row r="7668" spans="2:6">
      <c r="B7668">
        <v>1537600</v>
      </c>
      <c r="D7668">
        <v>7666</v>
      </c>
      <c r="E7668" s="72">
        <f t="shared" si="239"/>
        <v>254371825.74074072</v>
      </c>
      <c r="F7668" s="71">
        <f t="shared" si="238"/>
        <v>165.43432995625696</v>
      </c>
    </row>
    <row r="7669" spans="2:6">
      <c r="B7669">
        <v>1537600</v>
      </c>
      <c r="D7669">
        <v>7667</v>
      </c>
      <c r="E7669" s="72">
        <f t="shared" si="239"/>
        <v>254438231.18518516</v>
      </c>
      <c r="F7669" s="71">
        <f t="shared" si="238"/>
        <v>165.47751768027132</v>
      </c>
    </row>
    <row r="7670" spans="2:6">
      <c r="B7670">
        <v>1537600</v>
      </c>
      <c r="D7670">
        <v>7668</v>
      </c>
      <c r="E7670" s="72">
        <f t="shared" si="239"/>
        <v>254504645.29629627</v>
      </c>
      <c r="F7670" s="71">
        <f t="shared" si="238"/>
        <v>165.52071104077541</v>
      </c>
    </row>
    <row r="7671" spans="2:6">
      <c r="B7671">
        <v>1537600</v>
      </c>
      <c r="D7671">
        <v>7669</v>
      </c>
      <c r="E7671" s="72">
        <f t="shared" si="239"/>
        <v>254571068.07407406</v>
      </c>
      <c r="F7671" s="71">
        <f t="shared" si="238"/>
        <v>165.56391003776929</v>
      </c>
    </row>
    <row r="7672" spans="2:6">
      <c r="B7672">
        <v>1537600</v>
      </c>
      <c r="D7672">
        <v>7670</v>
      </c>
      <c r="E7672" s="72">
        <f t="shared" si="239"/>
        <v>254637499.51851851</v>
      </c>
      <c r="F7672" s="71">
        <f t="shared" si="238"/>
        <v>165.60711467125293</v>
      </c>
    </row>
    <row r="7673" spans="2:6">
      <c r="B7673">
        <v>1537600</v>
      </c>
      <c r="D7673">
        <v>7671</v>
      </c>
      <c r="E7673" s="72">
        <f t="shared" si="239"/>
        <v>254703939.62962961</v>
      </c>
      <c r="F7673" s="71">
        <f t="shared" si="238"/>
        <v>165.65032494122633</v>
      </c>
    </row>
    <row r="7674" spans="2:6">
      <c r="B7674">
        <v>1537600</v>
      </c>
      <c r="D7674">
        <v>7672</v>
      </c>
      <c r="E7674" s="72">
        <f t="shared" si="239"/>
        <v>254770388.40740737</v>
      </c>
      <c r="F7674" s="71">
        <f t="shared" si="238"/>
        <v>165.69354084768949</v>
      </c>
    </row>
    <row r="7675" spans="2:6">
      <c r="B7675">
        <v>1537600</v>
      </c>
      <c r="D7675">
        <v>7673</v>
      </c>
      <c r="E7675" s="72">
        <f t="shared" si="239"/>
        <v>254836845.85185182</v>
      </c>
      <c r="F7675" s="71">
        <f t="shared" si="238"/>
        <v>165.73676239064244</v>
      </c>
    </row>
    <row r="7676" spans="2:6">
      <c r="B7676">
        <v>1537600</v>
      </c>
      <c r="D7676">
        <v>7674</v>
      </c>
      <c r="E7676" s="72">
        <f t="shared" si="239"/>
        <v>254903311.96296293</v>
      </c>
      <c r="F7676" s="71">
        <f t="shared" si="238"/>
        <v>165.77998957008515</v>
      </c>
    </row>
    <row r="7677" spans="2:6">
      <c r="B7677">
        <v>1537600</v>
      </c>
      <c r="D7677">
        <v>7675</v>
      </c>
      <c r="E7677" s="72">
        <f t="shared" si="239"/>
        <v>254969786.74074072</v>
      </c>
      <c r="F7677" s="71">
        <f t="shared" si="238"/>
        <v>165.82322238601765</v>
      </c>
    </row>
    <row r="7678" spans="2:6">
      <c r="B7678">
        <v>1537600</v>
      </c>
      <c r="D7678">
        <v>7676</v>
      </c>
      <c r="E7678" s="72">
        <f t="shared" si="239"/>
        <v>255036270.18518516</v>
      </c>
      <c r="F7678" s="71">
        <f t="shared" si="238"/>
        <v>165.86646083843988</v>
      </c>
    </row>
    <row r="7679" spans="2:6">
      <c r="B7679">
        <v>1537600</v>
      </c>
      <c r="D7679">
        <v>7677</v>
      </c>
      <c r="E7679" s="72">
        <f t="shared" si="239"/>
        <v>255102762.29629627</v>
      </c>
      <c r="F7679" s="71">
        <f t="shared" si="238"/>
        <v>165.9097049273519</v>
      </c>
    </row>
    <row r="7680" spans="2:6">
      <c r="B7680">
        <v>1537600</v>
      </c>
      <c r="D7680">
        <v>7678</v>
      </c>
      <c r="E7680" s="72">
        <f t="shared" si="239"/>
        <v>255169263.07407406</v>
      </c>
      <c r="F7680" s="71">
        <f t="shared" si="238"/>
        <v>165.95295465275368</v>
      </c>
    </row>
    <row r="7681" spans="2:6">
      <c r="B7681">
        <v>1537600</v>
      </c>
      <c r="D7681">
        <v>7679</v>
      </c>
      <c r="E7681" s="72">
        <f t="shared" si="239"/>
        <v>255235772.51851851</v>
      </c>
      <c r="F7681" s="71">
        <f t="shared" si="238"/>
        <v>165.99621001464524</v>
      </c>
    </row>
    <row r="7682" spans="2:6">
      <c r="B7682">
        <v>1537600</v>
      </c>
      <c r="D7682">
        <v>7680</v>
      </c>
      <c r="E7682" s="72">
        <f t="shared" si="239"/>
        <v>255302290.62962961</v>
      </c>
      <c r="F7682" s="71">
        <f t="shared" si="238"/>
        <v>166.03947101302654</v>
      </c>
    </row>
    <row r="7683" spans="2:6">
      <c r="B7683">
        <v>1537600</v>
      </c>
      <c r="D7683">
        <v>7681</v>
      </c>
      <c r="E7683" s="72">
        <f t="shared" si="239"/>
        <v>255368817.40740737</v>
      </c>
      <c r="F7683" s="71">
        <f t="shared" ref="F7683:F7746" si="240">E7683/B7682</f>
        <v>166.0827376478976</v>
      </c>
    </row>
    <row r="7684" spans="2:6">
      <c r="B7684">
        <v>1537600</v>
      </c>
      <c r="D7684">
        <v>7682</v>
      </c>
      <c r="E7684" s="72">
        <f t="shared" ref="E7684:E7747" si="241">40+(D7683*D7683)+(E7683/1.3)</f>
        <v>255435352.85185182</v>
      </c>
      <c r="F7684" s="71">
        <f t="shared" si="240"/>
        <v>166.12600991925848</v>
      </c>
    </row>
    <row r="7685" spans="2:6">
      <c r="B7685">
        <v>1537600</v>
      </c>
      <c r="D7685">
        <v>7683</v>
      </c>
      <c r="E7685" s="72">
        <f t="shared" si="241"/>
        <v>255501896.96296293</v>
      </c>
      <c r="F7685" s="71">
        <f t="shared" si="240"/>
        <v>166.16928782710909</v>
      </c>
    </row>
    <row r="7686" spans="2:6">
      <c r="B7686">
        <v>1537600</v>
      </c>
      <c r="D7686">
        <v>7684</v>
      </c>
      <c r="E7686" s="72">
        <f t="shared" si="241"/>
        <v>255568449.74074072</v>
      </c>
      <c r="F7686" s="71">
        <f t="shared" si="240"/>
        <v>166.21257137144949</v>
      </c>
    </row>
    <row r="7687" spans="2:6">
      <c r="B7687">
        <v>1537600</v>
      </c>
      <c r="D7687">
        <v>7685</v>
      </c>
      <c r="E7687" s="72">
        <f t="shared" si="241"/>
        <v>255635011.18518516</v>
      </c>
      <c r="F7687" s="71">
        <f t="shared" si="240"/>
        <v>166.25586055227964</v>
      </c>
    </row>
    <row r="7688" spans="2:6">
      <c r="B7688">
        <v>1537600</v>
      </c>
      <c r="D7688">
        <v>7686</v>
      </c>
      <c r="E7688" s="72">
        <f t="shared" si="241"/>
        <v>255701581.29629627</v>
      </c>
      <c r="F7688" s="71">
        <f t="shared" si="240"/>
        <v>166.29915536959956</v>
      </c>
    </row>
    <row r="7689" spans="2:6">
      <c r="B7689">
        <v>1537600</v>
      </c>
      <c r="D7689">
        <v>7687</v>
      </c>
      <c r="E7689" s="72">
        <f t="shared" si="241"/>
        <v>255768160.07407406</v>
      </c>
      <c r="F7689" s="71">
        <f t="shared" si="240"/>
        <v>166.34245582340924</v>
      </c>
    </row>
    <row r="7690" spans="2:6">
      <c r="B7690">
        <v>1537600</v>
      </c>
      <c r="D7690">
        <v>7688</v>
      </c>
      <c r="E7690" s="72">
        <f t="shared" si="241"/>
        <v>255834747.51851851</v>
      </c>
      <c r="F7690" s="71">
        <f t="shared" si="240"/>
        <v>166.38576191370871</v>
      </c>
    </row>
    <row r="7691" spans="2:6">
      <c r="B7691">
        <v>1537600</v>
      </c>
      <c r="D7691">
        <v>7689</v>
      </c>
      <c r="E7691" s="72">
        <f t="shared" si="241"/>
        <v>255901343.62962961</v>
      </c>
      <c r="F7691" s="71">
        <f t="shared" si="240"/>
        <v>166.42907364049793</v>
      </c>
    </row>
    <row r="7692" spans="2:6">
      <c r="B7692">
        <v>1537600</v>
      </c>
      <c r="D7692">
        <v>7690</v>
      </c>
      <c r="E7692" s="72">
        <f t="shared" si="241"/>
        <v>255967948.40740737</v>
      </c>
      <c r="F7692" s="71">
        <f t="shared" si="240"/>
        <v>166.47239100377692</v>
      </c>
    </row>
    <row r="7693" spans="2:6">
      <c r="B7693">
        <v>1537600</v>
      </c>
      <c r="D7693">
        <v>7691</v>
      </c>
      <c r="E7693" s="72">
        <f t="shared" si="241"/>
        <v>256034561.85185182</v>
      </c>
      <c r="F7693" s="71">
        <f t="shared" si="240"/>
        <v>166.51571400354567</v>
      </c>
    </row>
    <row r="7694" spans="2:6">
      <c r="B7694">
        <v>1537600</v>
      </c>
      <c r="D7694">
        <v>7692</v>
      </c>
      <c r="E7694" s="72">
        <f t="shared" si="241"/>
        <v>256101183.96296293</v>
      </c>
      <c r="F7694" s="71">
        <f t="shared" si="240"/>
        <v>166.5590426398042</v>
      </c>
    </row>
    <row r="7695" spans="2:6">
      <c r="B7695">
        <v>1537600</v>
      </c>
      <c r="D7695">
        <v>7693</v>
      </c>
      <c r="E7695" s="72">
        <f t="shared" si="241"/>
        <v>256167814.74074072</v>
      </c>
      <c r="F7695" s="71">
        <f t="shared" si="240"/>
        <v>166.6023769125525</v>
      </c>
    </row>
    <row r="7696" spans="2:6">
      <c r="B7696">
        <v>1537600</v>
      </c>
      <c r="D7696">
        <v>7694</v>
      </c>
      <c r="E7696" s="72">
        <f t="shared" si="241"/>
        <v>256234454.18518516</v>
      </c>
      <c r="F7696" s="71">
        <f t="shared" si="240"/>
        <v>166.64571682179056</v>
      </c>
    </row>
    <row r="7697" spans="2:6">
      <c r="B7697">
        <v>1537600</v>
      </c>
      <c r="D7697">
        <v>7695</v>
      </c>
      <c r="E7697" s="72">
        <f t="shared" si="241"/>
        <v>256301102.29629627</v>
      </c>
      <c r="F7697" s="71">
        <f t="shared" si="240"/>
        <v>166.68906236751837</v>
      </c>
    </row>
    <row r="7698" spans="2:6">
      <c r="B7698">
        <v>1537600</v>
      </c>
      <c r="D7698">
        <v>7696</v>
      </c>
      <c r="E7698" s="72">
        <f t="shared" si="241"/>
        <v>256367759.07407406</v>
      </c>
      <c r="F7698" s="71">
        <f t="shared" si="240"/>
        <v>166.73241354973598</v>
      </c>
    </row>
    <row r="7699" spans="2:6">
      <c r="B7699">
        <v>1537600</v>
      </c>
      <c r="D7699">
        <v>7697</v>
      </c>
      <c r="E7699" s="72">
        <f t="shared" si="241"/>
        <v>256434424.51851851</v>
      </c>
      <c r="F7699" s="71">
        <f t="shared" si="240"/>
        <v>166.77577036844335</v>
      </c>
    </row>
    <row r="7700" spans="2:6">
      <c r="B7700">
        <v>1537600</v>
      </c>
      <c r="D7700">
        <v>7698</v>
      </c>
      <c r="E7700" s="72">
        <f t="shared" si="241"/>
        <v>256501098.62962961</v>
      </c>
      <c r="F7700" s="71">
        <f t="shared" si="240"/>
        <v>166.81913282364047</v>
      </c>
    </row>
    <row r="7701" spans="2:6">
      <c r="B7701">
        <v>1537600</v>
      </c>
      <c r="D7701">
        <v>7699</v>
      </c>
      <c r="E7701" s="72">
        <f t="shared" si="241"/>
        <v>256567781.40740737</v>
      </c>
      <c r="F7701" s="71">
        <f t="shared" si="240"/>
        <v>166.86250091532739</v>
      </c>
    </row>
    <row r="7702" spans="2:6">
      <c r="B7702">
        <v>1537600</v>
      </c>
      <c r="D7702">
        <v>7700</v>
      </c>
      <c r="E7702" s="72">
        <f t="shared" si="241"/>
        <v>256634472.85185182</v>
      </c>
      <c r="F7702" s="71">
        <f t="shared" si="240"/>
        <v>166.90587464350403</v>
      </c>
    </row>
    <row r="7703" spans="2:6">
      <c r="B7703">
        <v>1537600</v>
      </c>
      <c r="D7703">
        <v>7701</v>
      </c>
      <c r="E7703" s="72">
        <f t="shared" si="241"/>
        <v>256701172.96296293</v>
      </c>
      <c r="F7703" s="71">
        <f t="shared" si="240"/>
        <v>166.94925400817047</v>
      </c>
    </row>
    <row r="7704" spans="2:6">
      <c r="B7704">
        <v>1537600</v>
      </c>
      <c r="D7704">
        <v>7702</v>
      </c>
      <c r="E7704" s="72">
        <f t="shared" si="241"/>
        <v>256767881.74074072</v>
      </c>
      <c r="F7704" s="71">
        <f t="shared" si="240"/>
        <v>166.99263900932669</v>
      </c>
    </row>
    <row r="7705" spans="2:6">
      <c r="B7705">
        <v>1537600</v>
      </c>
      <c r="D7705">
        <v>7703</v>
      </c>
      <c r="E7705" s="72">
        <f t="shared" si="241"/>
        <v>256834599.18518516</v>
      </c>
      <c r="F7705" s="71">
        <f t="shared" si="240"/>
        <v>167.03602964697265</v>
      </c>
    </row>
    <row r="7706" spans="2:6">
      <c r="B7706">
        <v>1537600</v>
      </c>
      <c r="D7706">
        <v>7704</v>
      </c>
      <c r="E7706" s="72">
        <f t="shared" si="241"/>
        <v>256901325.29629627</v>
      </c>
      <c r="F7706" s="71">
        <f t="shared" si="240"/>
        <v>167.0794259211084</v>
      </c>
    </row>
    <row r="7707" spans="2:6">
      <c r="B7707">
        <v>1537600</v>
      </c>
      <c r="D7707">
        <v>7705</v>
      </c>
      <c r="E7707" s="72">
        <f t="shared" si="241"/>
        <v>256968060.07407406</v>
      </c>
      <c r="F7707" s="71">
        <f t="shared" si="240"/>
        <v>167.1228278317339</v>
      </c>
    </row>
    <row r="7708" spans="2:6">
      <c r="B7708">
        <v>1537600</v>
      </c>
      <c r="D7708">
        <v>7706</v>
      </c>
      <c r="E7708" s="72">
        <f t="shared" si="241"/>
        <v>257034803.51851851</v>
      </c>
      <c r="F7708" s="71">
        <f t="shared" si="240"/>
        <v>167.16623537884919</v>
      </c>
    </row>
    <row r="7709" spans="2:6">
      <c r="B7709">
        <v>1537600</v>
      </c>
      <c r="D7709">
        <v>7707</v>
      </c>
      <c r="E7709" s="72">
        <f t="shared" si="241"/>
        <v>257101555.62962961</v>
      </c>
      <c r="F7709" s="71">
        <f t="shared" si="240"/>
        <v>167.20964856245422</v>
      </c>
    </row>
    <row r="7710" spans="2:6">
      <c r="B7710">
        <v>1537600</v>
      </c>
      <c r="D7710">
        <v>7708</v>
      </c>
      <c r="E7710" s="72">
        <f t="shared" si="241"/>
        <v>257168316.40740737</v>
      </c>
      <c r="F7710" s="71">
        <f t="shared" si="240"/>
        <v>167.25306738254903</v>
      </c>
    </row>
    <row r="7711" spans="2:6">
      <c r="B7711">
        <v>1537600</v>
      </c>
      <c r="D7711">
        <v>7709</v>
      </c>
      <c r="E7711" s="72">
        <f t="shared" si="241"/>
        <v>257235085.85185182</v>
      </c>
      <c r="F7711" s="71">
        <f t="shared" si="240"/>
        <v>167.29649183913361</v>
      </c>
    </row>
    <row r="7712" spans="2:6">
      <c r="B7712">
        <v>1537600</v>
      </c>
      <c r="D7712">
        <v>7710</v>
      </c>
      <c r="E7712" s="72">
        <f t="shared" si="241"/>
        <v>257301863.96296293</v>
      </c>
      <c r="F7712" s="71">
        <f t="shared" si="240"/>
        <v>167.33992193220794</v>
      </c>
    </row>
    <row r="7713" spans="2:6">
      <c r="B7713">
        <v>1537600</v>
      </c>
      <c r="D7713">
        <v>7711</v>
      </c>
      <c r="E7713" s="72">
        <f t="shared" si="241"/>
        <v>257368650.74074072</v>
      </c>
      <c r="F7713" s="71">
        <f t="shared" si="240"/>
        <v>167.38335766177207</v>
      </c>
    </row>
    <row r="7714" spans="2:6">
      <c r="B7714">
        <v>1537600</v>
      </c>
      <c r="D7714">
        <v>7712</v>
      </c>
      <c r="E7714" s="72">
        <f t="shared" si="241"/>
        <v>257435446.18518516</v>
      </c>
      <c r="F7714" s="71">
        <f t="shared" si="240"/>
        <v>167.42679902782595</v>
      </c>
    </row>
    <row r="7715" spans="2:6">
      <c r="B7715">
        <v>1537600</v>
      </c>
      <c r="D7715">
        <v>7713</v>
      </c>
      <c r="E7715" s="72">
        <f t="shared" si="241"/>
        <v>257502250.29629627</v>
      </c>
      <c r="F7715" s="71">
        <f t="shared" si="240"/>
        <v>167.47024603036959</v>
      </c>
    </row>
    <row r="7716" spans="2:6">
      <c r="B7716">
        <v>1537600</v>
      </c>
      <c r="D7716">
        <v>7714</v>
      </c>
      <c r="E7716" s="72">
        <f t="shared" si="241"/>
        <v>257569063.07407406</v>
      </c>
      <c r="F7716" s="71">
        <f t="shared" si="240"/>
        <v>167.513698669403</v>
      </c>
    </row>
    <row r="7717" spans="2:6">
      <c r="B7717">
        <v>1537600</v>
      </c>
      <c r="D7717">
        <v>7715</v>
      </c>
      <c r="E7717" s="72">
        <f t="shared" si="241"/>
        <v>257635884.51851851</v>
      </c>
      <c r="F7717" s="71">
        <f t="shared" si="240"/>
        <v>167.55715694492619</v>
      </c>
    </row>
    <row r="7718" spans="2:6">
      <c r="B7718">
        <v>1537600</v>
      </c>
      <c r="D7718">
        <v>7716</v>
      </c>
      <c r="E7718" s="72">
        <f t="shared" si="241"/>
        <v>257702714.62962961</v>
      </c>
      <c r="F7718" s="71">
        <f t="shared" si="240"/>
        <v>167.60062085693914</v>
      </c>
    </row>
    <row r="7719" spans="2:6">
      <c r="B7719">
        <v>1537600</v>
      </c>
      <c r="D7719">
        <v>7717</v>
      </c>
      <c r="E7719" s="72">
        <f t="shared" si="241"/>
        <v>257769553.40740737</v>
      </c>
      <c r="F7719" s="71">
        <f t="shared" si="240"/>
        <v>167.64409040544183</v>
      </c>
    </row>
    <row r="7720" spans="2:6">
      <c r="B7720">
        <v>1537600</v>
      </c>
      <c r="D7720">
        <v>7718</v>
      </c>
      <c r="E7720" s="72">
        <f t="shared" si="241"/>
        <v>257836400.85185182</v>
      </c>
      <c r="F7720" s="71">
        <f t="shared" si="240"/>
        <v>167.68756559043433</v>
      </c>
    </row>
    <row r="7721" spans="2:6">
      <c r="B7721">
        <v>1537600</v>
      </c>
      <c r="D7721">
        <v>7719</v>
      </c>
      <c r="E7721" s="72">
        <f t="shared" si="241"/>
        <v>257903256.96296293</v>
      </c>
      <c r="F7721" s="71">
        <f t="shared" si="240"/>
        <v>167.73104641191657</v>
      </c>
    </row>
    <row r="7722" spans="2:6">
      <c r="B7722">
        <v>1537600</v>
      </c>
      <c r="D7722">
        <v>7720</v>
      </c>
      <c r="E7722" s="72">
        <f t="shared" si="241"/>
        <v>257970121.74074072</v>
      </c>
      <c r="F7722" s="71">
        <f t="shared" si="240"/>
        <v>167.77453286988862</v>
      </c>
    </row>
    <row r="7723" spans="2:6">
      <c r="B7723">
        <v>1537600</v>
      </c>
      <c r="D7723">
        <v>7721</v>
      </c>
      <c r="E7723" s="72">
        <f t="shared" si="241"/>
        <v>258036995.18518516</v>
      </c>
      <c r="F7723" s="71">
        <f t="shared" si="240"/>
        <v>167.8180249643504</v>
      </c>
    </row>
    <row r="7724" spans="2:6">
      <c r="B7724">
        <v>1537600</v>
      </c>
      <c r="D7724">
        <v>7722</v>
      </c>
      <c r="E7724" s="72">
        <f t="shared" si="241"/>
        <v>258103877.29629627</v>
      </c>
      <c r="F7724" s="71">
        <f t="shared" si="240"/>
        <v>167.86152269530194</v>
      </c>
    </row>
    <row r="7725" spans="2:6">
      <c r="B7725">
        <v>1537600</v>
      </c>
      <c r="D7725">
        <v>7723</v>
      </c>
      <c r="E7725" s="72">
        <f t="shared" si="241"/>
        <v>258170768.07407406</v>
      </c>
      <c r="F7725" s="71">
        <f t="shared" si="240"/>
        <v>167.90502606274327</v>
      </c>
    </row>
    <row r="7726" spans="2:6">
      <c r="B7726">
        <v>1537600</v>
      </c>
      <c r="D7726">
        <v>7724</v>
      </c>
      <c r="E7726" s="72">
        <f t="shared" si="241"/>
        <v>258237667.51851851</v>
      </c>
      <c r="F7726" s="71">
        <f t="shared" si="240"/>
        <v>167.94853506667437</v>
      </c>
    </row>
    <row r="7727" spans="2:6">
      <c r="B7727">
        <v>1537600</v>
      </c>
      <c r="D7727">
        <v>7725</v>
      </c>
      <c r="E7727" s="72">
        <f t="shared" si="241"/>
        <v>258304575.62962961</v>
      </c>
      <c r="F7727" s="71">
        <f t="shared" si="240"/>
        <v>167.99204970709522</v>
      </c>
    </row>
    <row r="7728" spans="2:6">
      <c r="B7728">
        <v>1537600</v>
      </c>
      <c r="D7728">
        <v>7726</v>
      </c>
      <c r="E7728" s="72">
        <f t="shared" si="241"/>
        <v>258371492.40740737</v>
      </c>
      <c r="F7728" s="71">
        <f t="shared" si="240"/>
        <v>168.03556998400583</v>
      </c>
    </row>
    <row r="7729" spans="2:6">
      <c r="B7729">
        <v>1537600</v>
      </c>
      <c r="D7729">
        <v>7727</v>
      </c>
      <c r="E7729" s="72">
        <f t="shared" si="241"/>
        <v>258438417.85185182</v>
      </c>
      <c r="F7729" s="71">
        <f t="shared" si="240"/>
        <v>168.07909589740623</v>
      </c>
    </row>
    <row r="7730" spans="2:6">
      <c r="B7730">
        <v>1537600</v>
      </c>
      <c r="D7730">
        <v>7728</v>
      </c>
      <c r="E7730" s="72">
        <f t="shared" si="241"/>
        <v>258505351.96296293</v>
      </c>
      <c r="F7730" s="71">
        <f t="shared" si="240"/>
        <v>168.1226274472964</v>
      </c>
    </row>
    <row r="7731" spans="2:6">
      <c r="B7731">
        <v>1537600</v>
      </c>
      <c r="D7731">
        <v>7729</v>
      </c>
      <c r="E7731" s="72">
        <f t="shared" si="241"/>
        <v>258572294.74074072</v>
      </c>
      <c r="F7731" s="71">
        <f t="shared" si="240"/>
        <v>168.16616463367632</v>
      </c>
    </row>
    <row r="7732" spans="2:6">
      <c r="B7732">
        <v>1537600</v>
      </c>
      <c r="D7732">
        <v>7730</v>
      </c>
      <c r="E7732" s="72">
        <f t="shared" si="241"/>
        <v>258639246.18518516</v>
      </c>
      <c r="F7732" s="71">
        <f t="shared" si="240"/>
        <v>168.20970745654603</v>
      </c>
    </row>
    <row r="7733" spans="2:6">
      <c r="B7733">
        <v>1537600</v>
      </c>
      <c r="D7733">
        <v>7731</v>
      </c>
      <c r="E7733" s="72">
        <f t="shared" si="241"/>
        <v>258706206.29629627</v>
      </c>
      <c r="F7733" s="71">
        <f t="shared" si="240"/>
        <v>168.25325591590547</v>
      </c>
    </row>
    <row r="7734" spans="2:6">
      <c r="B7734">
        <v>1537600</v>
      </c>
      <c r="D7734">
        <v>7732</v>
      </c>
      <c r="E7734" s="72">
        <f t="shared" si="241"/>
        <v>258773175.07407406</v>
      </c>
      <c r="F7734" s="71">
        <f t="shared" si="240"/>
        <v>168.29681001175473</v>
      </c>
    </row>
    <row r="7735" spans="2:6">
      <c r="B7735">
        <v>1537600</v>
      </c>
      <c r="D7735">
        <v>7733</v>
      </c>
      <c r="E7735" s="72">
        <f t="shared" si="241"/>
        <v>258840152.51851851</v>
      </c>
      <c r="F7735" s="71">
        <f t="shared" si="240"/>
        <v>168.34036974409372</v>
      </c>
    </row>
    <row r="7736" spans="2:6">
      <c r="B7736">
        <v>1537600</v>
      </c>
      <c r="D7736">
        <v>7734</v>
      </c>
      <c r="E7736" s="72">
        <f t="shared" si="241"/>
        <v>258907138.62962961</v>
      </c>
      <c r="F7736" s="71">
        <f t="shared" si="240"/>
        <v>168.38393511292247</v>
      </c>
    </row>
    <row r="7737" spans="2:6">
      <c r="B7737">
        <v>1537600</v>
      </c>
      <c r="D7737">
        <v>7735</v>
      </c>
      <c r="E7737" s="72">
        <f t="shared" si="241"/>
        <v>258974133.40740737</v>
      </c>
      <c r="F7737" s="71">
        <f t="shared" si="240"/>
        <v>168.42750611824101</v>
      </c>
    </row>
    <row r="7738" spans="2:6">
      <c r="B7738">
        <v>1537600</v>
      </c>
      <c r="D7738">
        <v>7736</v>
      </c>
      <c r="E7738" s="72">
        <f t="shared" si="241"/>
        <v>259041136.85185182</v>
      </c>
      <c r="F7738" s="71">
        <f t="shared" si="240"/>
        <v>168.47108276004931</v>
      </c>
    </row>
    <row r="7739" spans="2:6">
      <c r="B7739">
        <v>1537600</v>
      </c>
      <c r="D7739">
        <v>7737</v>
      </c>
      <c r="E7739" s="72">
        <f t="shared" si="241"/>
        <v>259108148.96296293</v>
      </c>
      <c r="F7739" s="71">
        <f t="shared" si="240"/>
        <v>168.51466503834737</v>
      </c>
    </row>
    <row r="7740" spans="2:6">
      <c r="B7740">
        <v>1537600</v>
      </c>
      <c r="D7740">
        <v>7738</v>
      </c>
      <c r="E7740" s="72">
        <f t="shared" si="241"/>
        <v>259175169.74074072</v>
      </c>
      <c r="F7740" s="71">
        <f t="shared" si="240"/>
        <v>168.55825295313522</v>
      </c>
    </row>
    <row r="7741" spans="2:6">
      <c r="B7741">
        <v>1537600</v>
      </c>
      <c r="D7741">
        <v>7739</v>
      </c>
      <c r="E7741" s="72">
        <f t="shared" si="241"/>
        <v>259242199.18518516</v>
      </c>
      <c r="F7741" s="71">
        <f t="shared" si="240"/>
        <v>168.60184650441283</v>
      </c>
    </row>
    <row r="7742" spans="2:6">
      <c r="B7742">
        <v>1537600</v>
      </c>
      <c r="D7742">
        <v>7740</v>
      </c>
      <c r="E7742" s="72">
        <f t="shared" si="241"/>
        <v>259309237.29629627</v>
      </c>
      <c r="F7742" s="71">
        <f t="shared" si="240"/>
        <v>168.6454456921802</v>
      </c>
    </row>
    <row r="7743" spans="2:6">
      <c r="B7743">
        <v>1537600</v>
      </c>
      <c r="D7743">
        <v>7741</v>
      </c>
      <c r="E7743" s="72">
        <f t="shared" si="241"/>
        <v>259376284.07407406</v>
      </c>
      <c r="F7743" s="71">
        <f t="shared" si="240"/>
        <v>168.68905051643733</v>
      </c>
    </row>
    <row r="7744" spans="2:6">
      <c r="B7744">
        <v>1537600</v>
      </c>
      <c r="D7744">
        <v>7742</v>
      </c>
      <c r="E7744" s="72">
        <f t="shared" si="241"/>
        <v>259443339.51851851</v>
      </c>
      <c r="F7744" s="71">
        <f t="shared" si="240"/>
        <v>168.73266097718425</v>
      </c>
    </row>
    <row r="7745" spans="2:6">
      <c r="B7745">
        <v>1537600</v>
      </c>
      <c r="D7745">
        <v>7743</v>
      </c>
      <c r="E7745" s="72">
        <f t="shared" si="241"/>
        <v>259510403.62962961</v>
      </c>
      <c r="F7745" s="71">
        <f t="shared" si="240"/>
        <v>168.77627707442093</v>
      </c>
    </row>
    <row r="7746" spans="2:6">
      <c r="B7746">
        <v>1537600</v>
      </c>
      <c r="D7746">
        <v>7744</v>
      </c>
      <c r="E7746" s="72">
        <f t="shared" si="241"/>
        <v>259577476.40740737</v>
      </c>
      <c r="F7746" s="71">
        <f t="shared" si="240"/>
        <v>168.81989880814734</v>
      </c>
    </row>
    <row r="7747" spans="2:6">
      <c r="B7747">
        <v>1537600</v>
      </c>
      <c r="D7747">
        <v>7745</v>
      </c>
      <c r="E7747" s="72">
        <f t="shared" si="241"/>
        <v>259644557.85185182</v>
      </c>
      <c r="F7747" s="71">
        <f t="shared" ref="F7747:F7810" si="242">E7747/B7746</f>
        <v>168.86352617836357</v>
      </c>
    </row>
    <row r="7748" spans="2:6">
      <c r="B7748">
        <v>1537600</v>
      </c>
      <c r="D7748">
        <v>7746</v>
      </c>
      <c r="E7748" s="72">
        <f t="shared" ref="E7748:E7811" si="243">40+(D7747*D7747)+(E7747/1.3)</f>
        <v>259711647.96296293</v>
      </c>
      <c r="F7748" s="71">
        <f t="shared" si="242"/>
        <v>168.90715918506953</v>
      </c>
    </row>
    <row r="7749" spans="2:6">
      <c r="B7749">
        <v>1537600</v>
      </c>
      <c r="D7749">
        <v>7747</v>
      </c>
      <c r="E7749" s="72">
        <f t="shared" si="243"/>
        <v>259778746.74074072</v>
      </c>
      <c r="F7749" s="71">
        <f t="shared" si="242"/>
        <v>168.95079782826531</v>
      </c>
    </row>
    <row r="7750" spans="2:6">
      <c r="B7750">
        <v>1537600</v>
      </c>
      <c r="D7750">
        <v>7748</v>
      </c>
      <c r="E7750" s="72">
        <f t="shared" si="243"/>
        <v>259845854.18518516</v>
      </c>
      <c r="F7750" s="71">
        <f t="shared" si="242"/>
        <v>168.99444210795082</v>
      </c>
    </row>
    <row r="7751" spans="2:6">
      <c r="B7751">
        <v>1537600</v>
      </c>
      <c r="D7751">
        <v>7749</v>
      </c>
      <c r="E7751" s="72">
        <f t="shared" si="243"/>
        <v>259912970.29629627</v>
      </c>
      <c r="F7751" s="71">
        <f t="shared" si="242"/>
        <v>169.03809202412609</v>
      </c>
    </row>
    <row r="7752" spans="2:6">
      <c r="B7752">
        <v>1537600</v>
      </c>
      <c r="D7752">
        <v>7750</v>
      </c>
      <c r="E7752" s="72">
        <f t="shared" si="243"/>
        <v>259980095.07407406</v>
      </c>
      <c r="F7752" s="71">
        <f t="shared" si="242"/>
        <v>169.08174757679114</v>
      </c>
    </row>
    <row r="7753" spans="2:6">
      <c r="B7753">
        <v>1537600</v>
      </c>
      <c r="D7753">
        <v>7751</v>
      </c>
      <c r="E7753" s="72">
        <f t="shared" si="243"/>
        <v>260047228.51851851</v>
      </c>
      <c r="F7753" s="71">
        <f t="shared" si="242"/>
        <v>169.12540876594596</v>
      </c>
    </row>
    <row r="7754" spans="2:6">
      <c r="B7754">
        <v>1537600</v>
      </c>
      <c r="D7754">
        <v>7752</v>
      </c>
      <c r="E7754" s="72">
        <f t="shared" si="243"/>
        <v>260114370.62962961</v>
      </c>
      <c r="F7754" s="71">
        <f t="shared" si="242"/>
        <v>169.16907559159054</v>
      </c>
    </row>
    <row r="7755" spans="2:6">
      <c r="B7755">
        <v>1537600</v>
      </c>
      <c r="D7755">
        <v>7753</v>
      </c>
      <c r="E7755" s="72">
        <f t="shared" si="243"/>
        <v>260181521.40740737</v>
      </c>
      <c r="F7755" s="71">
        <f t="shared" si="242"/>
        <v>169.21274805372488</v>
      </c>
    </row>
    <row r="7756" spans="2:6">
      <c r="B7756">
        <v>1537600</v>
      </c>
      <c r="D7756">
        <v>7754</v>
      </c>
      <c r="E7756" s="72">
        <f t="shared" si="243"/>
        <v>260248680.85185182</v>
      </c>
      <c r="F7756" s="71">
        <f t="shared" si="242"/>
        <v>169.25642615234901</v>
      </c>
    </row>
    <row r="7757" spans="2:6">
      <c r="B7757">
        <v>1537600</v>
      </c>
      <c r="D7757">
        <v>7755</v>
      </c>
      <c r="E7757" s="72">
        <f t="shared" si="243"/>
        <v>260315848.96296293</v>
      </c>
      <c r="F7757" s="71">
        <f t="shared" si="242"/>
        <v>169.30010988746287</v>
      </c>
    </row>
    <row r="7758" spans="2:6">
      <c r="B7758">
        <v>1537600</v>
      </c>
      <c r="D7758">
        <v>7756</v>
      </c>
      <c r="E7758" s="72">
        <f t="shared" si="243"/>
        <v>260383025.74074072</v>
      </c>
      <c r="F7758" s="71">
        <f t="shared" si="242"/>
        <v>169.34379925906654</v>
      </c>
    </row>
    <row r="7759" spans="2:6">
      <c r="B7759">
        <v>1537600</v>
      </c>
      <c r="D7759">
        <v>7757</v>
      </c>
      <c r="E7759" s="72">
        <f t="shared" si="243"/>
        <v>260450211.18518516</v>
      </c>
      <c r="F7759" s="71">
        <f t="shared" si="242"/>
        <v>169.38749426715998</v>
      </c>
    </row>
    <row r="7760" spans="2:6">
      <c r="B7760">
        <v>1537600</v>
      </c>
      <c r="D7760">
        <v>7758</v>
      </c>
      <c r="E7760" s="72">
        <f t="shared" si="243"/>
        <v>260517405.29629627</v>
      </c>
      <c r="F7760" s="71">
        <f t="shared" si="242"/>
        <v>169.43119491174315</v>
      </c>
    </row>
    <row r="7761" spans="2:6">
      <c r="B7761">
        <v>1537600</v>
      </c>
      <c r="D7761">
        <v>7759</v>
      </c>
      <c r="E7761" s="72">
        <f t="shared" si="243"/>
        <v>260584608.07407406</v>
      </c>
      <c r="F7761" s="71">
        <f t="shared" si="242"/>
        <v>169.47490119281611</v>
      </c>
    </row>
    <row r="7762" spans="2:6">
      <c r="B7762">
        <v>1537600</v>
      </c>
      <c r="D7762">
        <v>7760</v>
      </c>
      <c r="E7762" s="72">
        <f t="shared" si="243"/>
        <v>260651819.51851851</v>
      </c>
      <c r="F7762" s="71">
        <f t="shared" si="242"/>
        <v>169.51861311037885</v>
      </c>
    </row>
    <row r="7763" spans="2:6">
      <c r="B7763">
        <v>1537600</v>
      </c>
      <c r="D7763">
        <v>7761</v>
      </c>
      <c r="E7763" s="72">
        <f t="shared" si="243"/>
        <v>260719039.62962961</v>
      </c>
      <c r="F7763" s="71">
        <f t="shared" si="242"/>
        <v>169.56233066443133</v>
      </c>
    </row>
    <row r="7764" spans="2:6">
      <c r="B7764">
        <v>1537600</v>
      </c>
      <c r="D7764">
        <v>7762</v>
      </c>
      <c r="E7764" s="72">
        <f t="shared" si="243"/>
        <v>260786268.40740737</v>
      </c>
      <c r="F7764" s="71">
        <f t="shared" si="242"/>
        <v>169.60605385497357</v>
      </c>
    </row>
    <row r="7765" spans="2:6">
      <c r="B7765">
        <v>1537600</v>
      </c>
      <c r="D7765">
        <v>7763</v>
      </c>
      <c r="E7765" s="72">
        <f t="shared" si="243"/>
        <v>260853505.85185182</v>
      </c>
      <c r="F7765" s="71">
        <f t="shared" si="242"/>
        <v>169.64978268200559</v>
      </c>
    </row>
    <row r="7766" spans="2:6">
      <c r="B7766">
        <v>1537600</v>
      </c>
      <c r="D7766">
        <v>7764</v>
      </c>
      <c r="E7766" s="72">
        <f t="shared" si="243"/>
        <v>260920751.96296293</v>
      </c>
      <c r="F7766" s="71">
        <f t="shared" si="242"/>
        <v>169.69351714552741</v>
      </c>
    </row>
    <row r="7767" spans="2:6">
      <c r="B7767">
        <v>1537600</v>
      </c>
      <c r="D7767">
        <v>7765</v>
      </c>
      <c r="E7767" s="72">
        <f t="shared" si="243"/>
        <v>260988006.74074072</v>
      </c>
      <c r="F7767" s="71">
        <f t="shared" si="242"/>
        <v>169.73725724553896</v>
      </c>
    </row>
    <row r="7768" spans="2:6">
      <c r="B7768">
        <v>1537600</v>
      </c>
      <c r="D7768">
        <v>7766</v>
      </c>
      <c r="E7768" s="72">
        <f t="shared" si="243"/>
        <v>261055270.18518516</v>
      </c>
      <c r="F7768" s="71">
        <f t="shared" si="242"/>
        <v>169.78100298204029</v>
      </c>
    </row>
    <row r="7769" spans="2:6">
      <c r="B7769">
        <v>1537600</v>
      </c>
      <c r="D7769">
        <v>7767</v>
      </c>
      <c r="E7769" s="72">
        <f t="shared" si="243"/>
        <v>261122542.29629627</v>
      </c>
      <c r="F7769" s="71">
        <f t="shared" si="242"/>
        <v>169.82475435503139</v>
      </c>
    </row>
    <row r="7770" spans="2:6">
      <c r="B7770">
        <v>1537600</v>
      </c>
      <c r="D7770">
        <v>7768</v>
      </c>
      <c r="E7770" s="72">
        <f t="shared" si="243"/>
        <v>261189823.07407406</v>
      </c>
      <c r="F7770" s="71">
        <f t="shared" si="242"/>
        <v>169.86851136451227</v>
      </c>
    </row>
    <row r="7771" spans="2:6">
      <c r="B7771">
        <v>1537600</v>
      </c>
      <c r="D7771">
        <v>7769</v>
      </c>
      <c r="E7771" s="72">
        <f t="shared" si="243"/>
        <v>261257112.51851851</v>
      </c>
      <c r="F7771" s="71">
        <f t="shared" si="242"/>
        <v>169.91227401048289</v>
      </c>
    </row>
    <row r="7772" spans="2:6">
      <c r="B7772">
        <v>1537600</v>
      </c>
      <c r="D7772">
        <v>7770</v>
      </c>
      <c r="E7772" s="72">
        <f t="shared" si="243"/>
        <v>261324410.62962961</v>
      </c>
      <c r="F7772" s="71">
        <f t="shared" si="242"/>
        <v>169.95604229294329</v>
      </c>
    </row>
    <row r="7773" spans="2:6">
      <c r="B7773">
        <v>1537600</v>
      </c>
      <c r="D7773">
        <v>7771</v>
      </c>
      <c r="E7773" s="72">
        <f t="shared" si="243"/>
        <v>261391717.40740737</v>
      </c>
      <c r="F7773" s="71">
        <f t="shared" si="242"/>
        <v>169.99981621189346</v>
      </c>
    </row>
    <row r="7774" spans="2:6">
      <c r="B7774">
        <v>1537600</v>
      </c>
      <c r="D7774">
        <v>7772</v>
      </c>
      <c r="E7774" s="72">
        <f t="shared" si="243"/>
        <v>261459032.85185182</v>
      </c>
      <c r="F7774" s="71">
        <f t="shared" si="242"/>
        <v>170.04359576733339</v>
      </c>
    </row>
    <row r="7775" spans="2:6">
      <c r="B7775">
        <v>1537600</v>
      </c>
      <c r="D7775">
        <v>7773</v>
      </c>
      <c r="E7775" s="72">
        <f t="shared" si="243"/>
        <v>261526356.96296293</v>
      </c>
      <c r="F7775" s="71">
        <f t="shared" si="242"/>
        <v>170.0873809592631</v>
      </c>
    </row>
    <row r="7776" spans="2:6">
      <c r="B7776">
        <v>1537600</v>
      </c>
      <c r="D7776">
        <v>7774</v>
      </c>
      <c r="E7776" s="72">
        <f t="shared" si="243"/>
        <v>261593689.74074072</v>
      </c>
      <c r="F7776" s="71">
        <f t="shared" si="242"/>
        <v>170.13117178768258</v>
      </c>
    </row>
    <row r="7777" spans="2:6">
      <c r="B7777">
        <v>1537600</v>
      </c>
      <c r="D7777">
        <v>7775</v>
      </c>
      <c r="E7777" s="72">
        <f t="shared" si="243"/>
        <v>261661031.18518516</v>
      </c>
      <c r="F7777" s="71">
        <f t="shared" si="242"/>
        <v>170.17496825259181</v>
      </c>
    </row>
    <row r="7778" spans="2:6">
      <c r="B7778">
        <v>1537600</v>
      </c>
      <c r="D7778">
        <v>7776</v>
      </c>
      <c r="E7778" s="72">
        <f t="shared" si="243"/>
        <v>261728381.29629627</v>
      </c>
      <c r="F7778" s="71">
        <f t="shared" si="242"/>
        <v>170.21877035399081</v>
      </c>
    </row>
    <row r="7779" spans="2:6">
      <c r="B7779">
        <v>1537600</v>
      </c>
      <c r="D7779">
        <v>7777</v>
      </c>
      <c r="E7779" s="72">
        <f t="shared" si="243"/>
        <v>261795740.07407406</v>
      </c>
      <c r="F7779" s="71">
        <f t="shared" si="242"/>
        <v>170.26257809187959</v>
      </c>
    </row>
    <row r="7780" spans="2:6">
      <c r="B7780">
        <v>1537600</v>
      </c>
      <c r="D7780">
        <v>7778</v>
      </c>
      <c r="E7780" s="72">
        <f t="shared" si="243"/>
        <v>261863107.51851851</v>
      </c>
      <c r="F7780" s="71">
        <f t="shared" si="242"/>
        <v>170.30639146625813</v>
      </c>
    </row>
    <row r="7781" spans="2:6">
      <c r="B7781">
        <v>1537600</v>
      </c>
      <c r="D7781">
        <v>7779</v>
      </c>
      <c r="E7781" s="72">
        <f t="shared" si="243"/>
        <v>261930483.62962961</v>
      </c>
      <c r="F7781" s="71">
        <f t="shared" si="242"/>
        <v>170.35021047712644</v>
      </c>
    </row>
    <row r="7782" spans="2:6">
      <c r="B7782">
        <v>1537600</v>
      </c>
      <c r="D7782">
        <v>7780</v>
      </c>
      <c r="E7782" s="72">
        <f t="shared" si="243"/>
        <v>261997868.40740737</v>
      </c>
      <c r="F7782" s="71">
        <f t="shared" si="242"/>
        <v>170.3940351244845</v>
      </c>
    </row>
    <row r="7783" spans="2:6">
      <c r="B7783">
        <v>1537600</v>
      </c>
      <c r="D7783">
        <v>7781</v>
      </c>
      <c r="E7783" s="72">
        <f t="shared" si="243"/>
        <v>262065261.85185182</v>
      </c>
      <c r="F7783" s="71">
        <f t="shared" si="242"/>
        <v>170.43786540833236</v>
      </c>
    </row>
    <row r="7784" spans="2:6">
      <c r="B7784">
        <v>1537600</v>
      </c>
      <c r="D7784">
        <v>7782</v>
      </c>
      <c r="E7784" s="72">
        <f t="shared" si="243"/>
        <v>262132663.96296293</v>
      </c>
      <c r="F7784" s="71">
        <f t="shared" si="242"/>
        <v>170.48170132866997</v>
      </c>
    </row>
    <row r="7785" spans="2:6">
      <c r="B7785">
        <v>1537600</v>
      </c>
      <c r="D7785">
        <v>7783</v>
      </c>
      <c r="E7785" s="72">
        <f t="shared" si="243"/>
        <v>262200074.74074072</v>
      </c>
      <c r="F7785" s="71">
        <f t="shared" si="242"/>
        <v>170.52554288549734</v>
      </c>
    </row>
    <row r="7786" spans="2:6">
      <c r="B7786">
        <v>1537600</v>
      </c>
      <c r="D7786">
        <v>7784</v>
      </c>
      <c r="E7786" s="72">
        <f t="shared" si="243"/>
        <v>262267494.18518516</v>
      </c>
      <c r="F7786" s="71">
        <f t="shared" si="242"/>
        <v>170.56939007881448</v>
      </c>
    </row>
    <row r="7787" spans="2:6">
      <c r="B7787">
        <v>1537600</v>
      </c>
      <c r="D7787">
        <v>7785</v>
      </c>
      <c r="E7787" s="72">
        <f t="shared" si="243"/>
        <v>262334922.29629627</v>
      </c>
      <c r="F7787" s="71">
        <f t="shared" si="242"/>
        <v>170.6132429086214</v>
      </c>
    </row>
    <row r="7788" spans="2:6">
      <c r="B7788">
        <v>1537600</v>
      </c>
      <c r="D7788">
        <v>7786</v>
      </c>
      <c r="E7788" s="72">
        <f t="shared" si="243"/>
        <v>262402359.07407406</v>
      </c>
      <c r="F7788" s="71">
        <f t="shared" si="242"/>
        <v>170.65710137491808</v>
      </c>
    </row>
    <row r="7789" spans="2:6">
      <c r="B7789">
        <v>1537600</v>
      </c>
      <c r="D7789">
        <v>7787</v>
      </c>
      <c r="E7789" s="72">
        <f t="shared" si="243"/>
        <v>262469804.51851851</v>
      </c>
      <c r="F7789" s="71">
        <f t="shared" si="242"/>
        <v>170.70096547770456</v>
      </c>
    </row>
    <row r="7790" spans="2:6">
      <c r="B7790">
        <v>1537600</v>
      </c>
      <c r="D7790">
        <v>7788</v>
      </c>
      <c r="E7790" s="72">
        <f t="shared" si="243"/>
        <v>262537258.62962961</v>
      </c>
      <c r="F7790" s="71">
        <f t="shared" si="242"/>
        <v>170.74483521698076</v>
      </c>
    </row>
    <row r="7791" spans="2:6">
      <c r="B7791">
        <v>1537600</v>
      </c>
      <c r="D7791">
        <v>7789</v>
      </c>
      <c r="E7791" s="72">
        <f t="shared" si="243"/>
        <v>262604721.40740737</v>
      </c>
      <c r="F7791" s="71">
        <f t="shared" si="242"/>
        <v>170.78871059274672</v>
      </c>
    </row>
    <row r="7792" spans="2:6">
      <c r="B7792">
        <v>1537600</v>
      </c>
      <c r="D7792">
        <v>7790</v>
      </c>
      <c r="E7792" s="72">
        <f t="shared" si="243"/>
        <v>262672192.85185182</v>
      </c>
      <c r="F7792" s="71">
        <f t="shared" si="242"/>
        <v>170.83259160500248</v>
      </c>
    </row>
    <row r="7793" spans="2:6">
      <c r="B7793">
        <v>1537600</v>
      </c>
      <c r="D7793">
        <v>7791</v>
      </c>
      <c r="E7793" s="72">
        <f t="shared" si="243"/>
        <v>262739672.96296293</v>
      </c>
      <c r="F7793" s="71">
        <f t="shared" si="242"/>
        <v>170.87647825374799</v>
      </c>
    </row>
    <row r="7794" spans="2:6">
      <c r="B7794">
        <v>1537600</v>
      </c>
      <c r="D7794">
        <v>7792</v>
      </c>
      <c r="E7794" s="72">
        <f t="shared" si="243"/>
        <v>262807161.74074072</v>
      </c>
      <c r="F7794" s="71">
        <f t="shared" si="242"/>
        <v>170.92037053898329</v>
      </c>
    </row>
    <row r="7795" spans="2:6">
      <c r="B7795">
        <v>1537600</v>
      </c>
      <c r="D7795">
        <v>7793</v>
      </c>
      <c r="E7795" s="72">
        <f t="shared" si="243"/>
        <v>262874659.18518516</v>
      </c>
      <c r="F7795" s="71">
        <f t="shared" si="242"/>
        <v>170.96426846070835</v>
      </c>
    </row>
    <row r="7796" spans="2:6">
      <c r="B7796">
        <v>1537600</v>
      </c>
      <c r="D7796">
        <v>7794</v>
      </c>
      <c r="E7796" s="72">
        <f t="shared" si="243"/>
        <v>262942165.29629627</v>
      </c>
      <c r="F7796" s="71">
        <f t="shared" si="242"/>
        <v>171.00817201892318</v>
      </c>
    </row>
    <row r="7797" spans="2:6">
      <c r="B7797">
        <v>1537600</v>
      </c>
      <c r="D7797">
        <v>7795</v>
      </c>
      <c r="E7797" s="72">
        <f t="shared" si="243"/>
        <v>263009680.07407406</v>
      </c>
      <c r="F7797" s="71">
        <f t="shared" si="242"/>
        <v>171.05208121362776</v>
      </c>
    </row>
    <row r="7798" spans="2:6">
      <c r="B7798">
        <v>1537600</v>
      </c>
      <c r="D7798">
        <v>7796</v>
      </c>
      <c r="E7798" s="72">
        <f t="shared" si="243"/>
        <v>263077203.51851851</v>
      </c>
      <c r="F7798" s="71">
        <f t="shared" si="242"/>
        <v>171.09599604482213</v>
      </c>
    </row>
    <row r="7799" spans="2:6">
      <c r="B7799">
        <v>1537600</v>
      </c>
      <c r="D7799">
        <v>7797</v>
      </c>
      <c r="E7799" s="72">
        <f t="shared" si="243"/>
        <v>263144735.62962961</v>
      </c>
      <c r="F7799" s="71">
        <f t="shared" si="242"/>
        <v>171.13991651250626</v>
      </c>
    </row>
    <row r="7800" spans="2:6">
      <c r="B7800">
        <v>1537600</v>
      </c>
      <c r="D7800">
        <v>7798</v>
      </c>
      <c r="E7800" s="72">
        <f t="shared" si="243"/>
        <v>263212276.40740737</v>
      </c>
      <c r="F7800" s="71">
        <f t="shared" si="242"/>
        <v>171.18384261668012</v>
      </c>
    </row>
    <row r="7801" spans="2:6">
      <c r="B7801">
        <v>1537600</v>
      </c>
      <c r="D7801">
        <v>7799</v>
      </c>
      <c r="E7801" s="72">
        <f t="shared" si="243"/>
        <v>263279825.85185182</v>
      </c>
      <c r="F7801" s="71">
        <f t="shared" si="242"/>
        <v>171.2277743573438</v>
      </c>
    </row>
    <row r="7802" spans="2:6">
      <c r="B7802">
        <v>1537600</v>
      </c>
      <c r="D7802">
        <v>7800</v>
      </c>
      <c r="E7802" s="72">
        <f t="shared" si="243"/>
        <v>263347383.96296293</v>
      </c>
      <c r="F7802" s="71">
        <f t="shared" si="242"/>
        <v>171.27171173449722</v>
      </c>
    </row>
    <row r="7803" spans="2:6">
      <c r="B7803">
        <v>1537600</v>
      </c>
      <c r="D7803">
        <v>7801</v>
      </c>
      <c r="E7803" s="72">
        <f t="shared" si="243"/>
        <v>263414950.74074072</v>
      </c>
      <c r="F7803" s="71">
        <f t="shared" si="242"/>
        <v>171.31565474814042</v>
      </c>
    </row>
    <row r="7804" spans="2:6">
      <c r="B7804">
        <v>1537600</v>
      </c>
      <c r="D7804">
        <v>7802</v>
      </c>
      <c r="E7804" s="72">
        <f t="shared" si="243"/>
        <v>263482526.18518516</v>
      </c>
      <c r="F7804" s="71">
        <f t="shared" si="242"/>
        <v>171.35960339827338</v>
      </c>
    </row>
    <row r="7805" spans="2:6">
      <c r="B7805">
        <v>1537600</v>
      </c>
      <c r="D7805">
        <v>7803</v>
      </c>
      <c r="E7805" s="72">
        <f t="shared" si="243"/>
        <v>263550110.29629627</v>
      </c>
      <c r="F7805" s="71">
        <f t="shared" si="242"/>
        <v>171.40355768489613</v>
      </c>
    </row>
    <row r="7806" spans="2:6">
      <c r="B7806">
        <v>1537600</v>
      </c>
      <c r="D7806">
        <v>7804</v>
      </c>
      <c r="E7806" s="72">
        <f t="shared" si="243"/>
        <v>263617703.07407406</v>
      </c>
      <c r="F7806" s="71">
        <f t="shared" si="242"/>
        <v>171.44751760800861</v>
      </c>
    </row>
    <row r="7807" spans="2:6">
      <c r="B7807">
        <v>1537600</v>
      </c>
      <c r="D7807">
        <v>7805</v>
      </c>
      <c r="E7807" s="72">
        <f t="shared" si="243"/>
        <v>263685304.51851851</v>
      </c>
      <c r="F7807" s="71">
        <f t="shared" si="242"/>
        <v>171.49148316761088</v>
      </c>
    </row>
    <row r="7808" spans="2:6">
      <c r="B7808">
        <v>1537600</v>
      </c>
      <c r="D7808">
        <v>7806</v>
      </c>
      <c r="E7808" s="72">
        <f t="shared" si="243"/>
        <v>263752914.62962961</v>
      </c>
      <c r="F7808" s="71">
        <f t="shared" si="242"/>
        <v>171.53545436370291</v>
      </c>
    </row>
    <row r="7809" spans="2:6">
      <c r="B7809">
        <v>1537600</v>
      </c>
      <c r="D7809">
        <v>7807</v>
      </c>
      <c r="E7809" s="72">
        <f t="shared" si="243"/>
        <v>263820533.40740737</v>
      </c>
      <c r="F7809" s="71">
        <f t="shared" si="242"/>
        <v>171.5794311962847</v>
      </c>
    </row>
    <row r="7810" spans="2:6">
      <c r="B7810">
        <v>1537600</v>
      </c>
      <c r="D7810">
        <v>7808</v>
      </c>
      <c r="E7810" s="72">
        <f t="shared" si="243"/>
        <v>263888160.85185182</v>
      </c>
      <c r="F7810" s="71">
        <f t="shared" si="242"/>
        <v>171.62341366535628</v>
      </c>
    </row>
    <row r="7811" spans="2:6">
      <c r="B7811">
        <v>1537600</v>
      </c>
      <c r="D7811">
        <v>7809</v>
      </c>
      <c r="E7811" s="72">
        <f t="shared" si="243"/>
        <v>263955796.96296293</v>
      </c>
      <c r="F7811" s="71">
        <f t="shared" ref="F7811:F7874" si="244">E7811/B7810</f>
        <v>171.66740177091762</v>
      </c>
    </row>
    <row r="7812" spans="2:6">
      <c r="B7812">
        <v>1537600</v>
      </c>
      <c r="D7812">
        <v>7810</v>
      </c>
      <c r="E7812" s="72">
        <f t="shared" ref="E7812:E7875" si="245">40+(D7811*D7811)+(E7811/1.3)</f>
        <v>264023441.74074072</v>
      </c>
      <c r="F7812" s="71">
        <f t="shared" si="244"/>
        <v>171.71139551296872</v>
      </c>
    </row>
    <row r="7813" spans="2:6">
      <c r="B7813">
        <v>1537600</v>
      </c>
      <c r="D7813">
        <v>7811</v>
      </c>
      <c r="E7813" s="72">
        <f t="shared" si="245"/>
        <v>264091095.18518516</v>
      </c>
      <c r="F7813" s="71">
        <f t="shared" si="244"/>
        <v>171.75539489150961</v>
      </c>
    </row>
    <row r="7814" spans="2:6">
      <c r="B7814">
        <v>1537600</v>
      </c>
      <c r="D7814">
        <v>7812</v>
      </c>
      <c r="E7814" s="72">
        <f t="shared" si="245"/>
        <v>264158757.29629627</v>
      </c>
      <c r="F7814" s="71">
        <f t="shared" si="244"/>
        <v>171.79939990654023</v>
      </c>
    </row>
    <row r="7815" spans="2:6">
      <c r="B7815">
        <v>1537600</v>
      </c>
      <c r="D7815">
        <v>7813</v>
      </c>
      <c r="E7815" s="72">
        <f t="shared" si="245"/>
        <v>264226428.07407406</v>
      </c>
      <c r="F7815" s="71">
        <f t="shared" si="244"/>
        <v>171.84341055806064</v>
      </c>
    </row>
    <row r="7816" spans="2:6">
      <c r="B7816">
        <v>1537600</v>
      </c>
      <c r="D7816">
        <v>7814</v>
      </c>
      <c r="E7816" s="72">
        <f t="shared" si="245"/>
        <v>264294107.51851851</v>
      </c>
      <c r="F7816" s="71">
        <f t="shared" si="244"/>
        <v>171.88742684607084</v>
      </c>
    </row>
    <row r="7817" spans="2:6">
      <c r="B7817">
        <v>1537600</v>
      </c>
      <c r="D7817">
        <v>7815</v>
      </c>
      <c r="E7817" s="72">
        <f t="shared" si="245"/>
        <v>264361795.62962961</v>
      </c>
      <c r="F7817" s="71">
        <f t="shared" si="244"/>
        <v>171.93144877057077</v>
      </c>
    </row>
    <row r="7818" spans="2:6">
      <c r="B7818">
        <v>1537600</v>
      </c>
      <c r="D7818">
        <v>7816</v>
      </c>
      <c r="E7818" s="72">
        <f t="shared" si="245"/>
        <v>264429492.40740737</v>
      </c>
      <c r="F7818" s="71">
        <f t="shared" si="244"/>
        <v>171.97547633156046</v>
      </c>
    </row>
    <row r="7819" spans="2:6">
      <c r="B7819">
        <v>1537600</v>
      </c>
      <c r="D7819">
        <v>7817</v>
      </c>
      <c r="E7819" s="72">
        <f t="shared" si="245"/>
        <v>264497197.85185182</v>
      </c>
      <c r="F7819" s="71">
        <f t="shared" si="244"/>
        <v>172.01950952903994</v>
      </c>
    </row>
    <row r="7820" spans="2:6">
      <c r="B7820">
        <v>1537600</v>
      </c>
      <c r="D7820">
        <v>7818</v>
      </c>
      <c r="E7820" s="72">
        <f t="shared" si="245"/>
        <v>264564911.96296293</v>
      </c>
      <c r="F7820" s="71">
        <f t="shared" si="244"/>
        <v>172.06354836300918</v>
      </c>
    </row>
    <row r="7821" spans="2:6">
      <c r="B7821">
        <v>1537600</v>
      </c>
      <c r="D7821">
        <v>7819</v>
      </c>
      <c r="E7821" s="72">
        <f t="shared" si="245"/>
        <v>264632634.74074072</v>
      </c>
      <c r="F7821" s="71">
        <f t="shared" si="244"/>
        <v>172.1075928334682</v>
      </c>
    </row>
    <row r="7822" spans="2:6">
      <c r="B7822">
        <v>1537600</v>
      </c>
      <c r="D7822">
        <v>7820</v>
      </c>
      <c r="E7822" s="72">
        <f t="shared" si="245"/>
        <v>264700366.18518516</v>
      </c>
      <c r="F7822" s="71">
        <f t="shared" si="244"/>
        <v>172.15164294041699</v>
      </c>
    </row>
    <row r="7823" spans="2:6">
      <c r="B7823">
        <v>1537600</v>
      </c>
      <c r="D7823">
        <v>7821</v>
      </c>
      <c r="E7823" s="72">
        <f t="shared" si="245"/>
        <v>264768106.29629627</v>
      </c>
      <c r="F7823" s="71">
        <f t="shared" si="244"/>
        <v>172.19569868385554</v>
      </c>
    </row>
    <row r="7824" spans="2:6">
      <c r="B7824">
        <v>1537600</v>
      </c>
      <c r="D7824">
        <v>7822</v>
      </c>
      <c r="E7824" s="72">
        <f t="shared" si="245"/>
        <v>264835855.07407406</v>
      </c>
      <c r="F7824" s="71">
        <f t="shared" si="244"/>
        <v>172.23976006378385</v>
      </c>
    </row>
    <row r="7825" spans="2:6">
      <c r="B7825">
        <v>1537600</v>
      </c>
      <c r="D7825">
        <v>7823</v>
      </c>
      <c r="E7825" s="72">
        <f t="shared" si="245"/>
        <v>264903612.51851851</v>
      </c>
      <c r="F7825" s="71">
        <f t="shared" si="244"/>
        <v>172.28382708020195</v>
      </c>
    </row>
    <row r="7826" spans="2:6">
      <c r="B7826">
        <v>1537600</v>
      </c>
      <c r="D7826">
        <v>7824</v>
      </c>
      <c r="E7826" s="72">
        <f t="shared" si="245"/>
        <v>264971378.62962961</v>
      </c>
      <c r="F7826" s="71">
        <f t="shared" si="244"/>
        <v>172.3278997331098</v>
      </c>
    </row>
    <row r="7827" spans="2:6">
      <c r="B7827">
        <v>1537600</v>
      </c>
      <c r="D7827">
        <v>7825</v>
      </c>
      <c r="E7827" s="72">
        <f t="shared" si="245"/>
        <v>265039153.40740737</v>
      </c>
      <c r="F7827" s="71">
        <f t="shared" si="244"/>
        <v>172.37197802250739</v>
      </c>
    </row>
    <row r="7828" spans="2:6">
      <c r="B7828">
        <v>1537600</v>
      </c>
      <c r="D7828">
        <v>7826</v>
      </c>
      <c r="E7828" s="72">
        <f t="shared" si="245"/>
        <v>265106936.85185182</v>
      </c>
      <c r="F7828" s="71">
        <f t="shared" si="244"/>
        <v>172.4160619483948</v>
      </c>
    </row>
    <row r="7829" spans="2:6">
      <c r="B7829">
        <v>1537600</v>
      </c>
      <c r="D7829">
        <v>7827</v>
      </c>
      <c r="E7829" s="72">
        <f t="shared" si="245"/>
        <v>265174728.96296293</v>
      </c>
      <c r="F7829" s="71">
        <f t="shared" si="244"/>
        <v>172.46015151077194</v>
      </c>
    </row>
    <row r="7830" spans="2:6">
      <c r="B7830">
        <v>1537600</v>
      </c>
      <c r="D7830">
        <v>7828</v>
      </c>
      <c r="E7830" s="72">
        <f t="shared" si="245"/>
        <v>265242529.74074072</v>
      </c>
      <c r="F7830" s="71">
        <f t="shared" si="244"/>
        <v>172.50424670963886</v>
      </c>
    </row>
    <row r="7831" spans="2:6">
      <c r="B7831">
        <v>1537600</v>
      </c>
      <c r="D7831">
        <v>7829</v>
      </c>
      <c r="E7831" s="72">
        <f t="shared" si="245"/>
        <v>265310339.18518516</v>
      </c>
      <c r="F7831" s="71">
        <f t="shared" si="244"/>
        <v>172.54834754499555</v>
      </c>
    </row>
    <row r="7832" spans="2:6">
      <c r="B7832">
        <v>1537600</v>
      </c>
      <c r="D7832">
        <v>7830</v>
      </c>
      <c r="E7832" s="72">
        <f t="shared" si="245"/>
        <v>265378157.29629627</v>
      </c>
      <c r="F7832" s="71">
        <f t="shared" si="244"/>
        <v>172.592454016842</v>
      </c>
    </row>
    <row r="7833" spans="2:6">
      <c r="B7833">
        <v>1537600</v>
      </c>
      <c r="D7833">
        <v>7831</v>
      </c>
      <c r="E7833" s="72">
        <f t="shared" si="245"/>
        <v>265445984.07407406</v>
      </c>
      <c r="F7833" s="71">
        <f t="shared" si="244"/>
        <v>172.63656612517823</v>
      </c>
    </row>
    <row r="7834" spans="2:6">
      <c r="B7834">
        <v>1537600</v>
      </c>
      <c r="D7834">
        <v>7832</v>
      </c>
      <c r="E7834" s="72">
        <f t="shared" si="245"/>
        <v>265513819.51851851</v>
      </c>
      <c r="F7834" s="71">
        <f t="shared" si="244"/>
        <v>172.68068387000423</v>
      </c>
    </row>
    <row r="7835" spans="2:6">
      <c r="B7835">
        <v>1537600</v>
      </c>
      <c r="D7835">
        <v>7833</v>
      </c>
      <c r="E7835" s="72">
        <f t="shared" si="245"/>
        <v>265581663.62962961</v>
      </c>
      <c r="F7835" s="71">
        <f t="shared" si="244"/>
        <v>172.72480725131999</v>
      </c>
    </row>
    <row r="7836" spans="2:6">
      <c r="B7836">
        <v>1537600</v>
      </c>
      <c r="D7836">
        <v>7834</v>
      </c>
      <c r="E7836" s="72">
        <f t="shared" si="245"/>
        <v>265649516.40740737</v>
      </c>
      <c r="F7836" s="71">
        <f t="shared" si="244"/>
        <v>172.7689362691255</v>
      </c>
    </row>
    <row r="7837" spans="2:6">
      <c r="B7837">
        <v>1537600</v>
      </c>
      <c r="D7837">
        <v>7835</v>
      </c>
      <c r="E7837" s="72">
        <f t="shared" si="245"/>
        <v>265717377.85185182</v>
      </c>
      <c r="F7837" s="71">
        <f t="shared" si="244"/>
        <v>172.81307092342081</v>
      </c>
    </row>
    <row r="7838" spans="2:6">
      <c r="B7838">
        <v>1537600</v>
      </c>
      <c r="D7838">
        <v>7836</v>
      </c>
      <c r="E7838" s="72">
        <f t="shared" si="245"/>
        <v>265785247.96296293</v>
      </c>
      <c r="F7838" s="71">
        <f t="shared" si="244"/>
        <v>172.85721121420585</v>
      </c>
    </row>
    <row r="7839" spans="2:6">
      <c r="B7839">
        <v>1537600</v>
      </c>
      <c r="D7839">
        <v>7837</v>
      </c>
      <c r="E7839" s="72">
        <f t="shared" si="245"/>
        <v>265853126.74074072</v>
      </c>
      <c r="F7839" s="71">
        <f t="shared" si="244"/>
        <v>172.9013571414807</v>
      </c>
    </row>
    <row r="7840" spans="2:6">
      <c r="B7840">
        <v>1537600</v>
      </c>
      <c r="D7840">
        <v>7838</v>
      </c>
      <c r="E7840" s="72">
        <f t="shared" si="245"/>
        <v>265921014.18518516</v>
      </c>
      <c r="F7840" s="71">
        <f t="shared" si="244"/>
        <v>172.94550870524529</v>
      </c>
    </row>
    <row r="7841" spans="2:6">
      <c r="B7841">
        <v>1537600</v>
      </c>
      <c r="D7841">
        <v>7839</v>
      </c>
      <c r="E7841" s="72">
        <f t="shared" si="245"/>
        <v>265988910.29629627</v>
      </c>
      <c r="F7841" s="71">
        <f t="shared" si="244"/>
        <v>172.98966590549966</v>
      </c>
    </row>
    <row r="7842" spans="2:6">
      <c r="B7842">
        <v>1537600</v>
      </c>
      <c r="D7842">
        <v>7840</v>
      </c>
      <c r="E7842" s="72">
        <f t="shared" si="245"/>
        <v>266056815.07407406</v>
      </c>
      <c r="F7842" s="71">
        <f t="shared" si="244"/>
        <v>173.0338287422438</v>
      </c>
    </row>
    <row r="7843" spans="2:6">
      <c r="B7843">
        <v>1537600</v>
      </c>
      <c r="D7843">
        <v>7841</v>
      </c>
      <c r="E7843" s="72">
        <f t="shared" si="245"/>
        <v>266124728.51851851</v>
      </c>
      <c r="F7843" s="71">
        <f t="shared" si="244"/>
        <v>173.07799721547769</v>
      </c>
    </row>
    <row r="7844" spans="2:6">
      <c r="B7844">
        <v>1537600</v>
      </c>
      <c r="D7844">
        <v>7842</v>
      </c>
      <c r="E7844" s="72">
        <f t="shared" si="245"/>
        <v>266192650.62962961</v>
      </c>
      <c r="F7844" s="71">
        <f t="shared" si="244"/>
        <v>173.12217132520135</v>
      </c>
    </row>
    <row r="7845" spans="2:6">
      <c r="B7845">
        <v>1537600</v>
      </c>
      <c r="D7845">
        <v>7843</v>
      </c>
      <c r="E7845" s="72">
        <f t="shared" si="245"/>
        <v>266260581.40740737</v>
      </c>
      <c r="F7845" s="71">
        <f t="shared" si="244"/>
        <v>173.16635107141479</v>
      </c>
    </row>
    <row r="7846" spans="2:6">
      <c r="B7846">
        <v>1537600</v>
      </c>
      <c r="D7846">
        <v>7844</v>
      </c>
      <c r="E7846" s="72">
        <f t="shared" si="245"/>
        <v>266328520.85185182</v>
      </c>
      <c r="F7846" s="71">
        <f t="shared" si="244"/>
        <v>173.210536454118</v>
      </c>
    </row>
    <row r="7847" spans="2:6">
      <c r="B7847">
        <v>1537600</v>
      </c>
      <c r="D7847">
        <v>7845</v>
      </c>
      <c r="E7847" s="72">
        <f t="shared" si="245"/>
        <v>266396468.96296293</v>
      </c>
      <c r="F7847" s="71">
        <f t="shared" si="244"/>
        <v>173.25472747331096</v>
      </c>
    </row>
    <row r="7848" spans="2:6">
      <c r="B7848">
        <v>1537600</v>
      </c>
      <c r="D7848">
        <v>7846</v>
      </c>
      <c r="E7848" s="72">
        <f t="shared" si="245"/>
        <v>266464425.74074072</v>
      </c>
      <c r="F7848" s="71">
        <f t="shared" si="244"/>
        <v>173.29892412899369</v>
      </c>
    </row>
    <row r="7849" spans="2:6">
      <c r="B7849">
        <v>1537600</v>
      </c>
      <c r="D7849">
        <v>7847</v>
      </c>
      <c r="E7849" s="72">
        <f t="shared" si="245"/>
        <v>266532391.18518516</v>
      </c>
      <c r="F7849" s="71">
        <f t="shared" si="244"/>
        <v>173.3431264211662</v>
      </c>
    </row>
    <row r="7850" spans="2:6">
      <c r="B7850">
        <v>1537600</v>
      </c>
      <c r="D7850">
        <v>7848</v>
      </c>
      <c r="E7850" s="72">
        <f t="shared" si="245"/>
        <v>266600365.29629627</v>
      </c>
      <c r="F7850" s="71">
        <f t="shared" si="244"/>
        <v>173.38733434982848</v>
      </c>
    </row>
    <row r="7851" spans="2:6">
      <c r="B7851">
        <v>1537600</v>
      </c>
      <c r="D7851">
        <v>7849</v>
      </c>
      <c r="E7851" s="72">
        <f t="shared" si="245"/>
        <v>266668348.07407406</v>
      </c>
      <c r="F7851" s="71">
        <f t="shared" si="244"/>
        <v>173.43154791498054</v>
      </c>
    </row>
    <row r="7852" spans="2:6">
      <c r="B7852">
        <v>1537600</v>
      </c>
      <c r="D7852">
        <v>7850</v>
      </c>
      <c r="E7852" s="72">
        <f t="shared" si="245"/>
        <v>266736339.51851851</v>
      </c>
      <c r="F7852" s="71">
        <f t="shared" si="244"/>
        <v>173.47576711662234</v>
      </c>
    </row>
    <row r="7853" spans="2:6">
      <c r="B7853">
        <v>1537600</v>
      </c>
      <c r="D7853">
        <v>7851</v>
      </c>
      <c r="E7853" s="72">
        <f t="shared" si="245"/>
        <v>266804339.62962961</v>
      </c>
      <c r="F7853" s="71">
        <f t="shared" si="244"/>
        <v>173.51999195475392</v>
      </c>
    </row>
    <row r="7854" spans="2:6">
      <c r="B7854">
        <v>1537600</v>
      </c>
      <c r="D7854">
        <v>7852</v>
      </c>
      <c r="E7854" s="72">
        <f t="shared" si="245"/>
        <v>266872348.40740737</v>
      </c>
      <c r="F7854" s="71">
        <f t="shared" si="244"/>
        <v>173.56422242937523</v>
      </c>
    </row>
    <row r="7855" spans="2:6">
      <c r="B7855">
        <v>1537600</v>
      </c>
      <c r="D7855">
        <v>7853</v>
      </c>
      <c r="E7855" s="72">
        <f t="shared" si="245"/>
        <v>266940365.85185182</v>
      </c>
      <c r="F7855" s="71">
        <f t="shared" si="244"/>
        <v>173.60845854048637</v>
      </c>
    </row>
    <row r="7856" spans="2:6">
      <c r="B7856">
        <v>1537600</v>
      </c>
      <c r="D7856">
        <v>7854</v>
      </c>
      <c r="E7856" s="72">
        <f t="shared" si="245"/>
        <v>267008391.96296293</v>
      </c>
      <c r="F7856" s="71">
        <f t="shared" si="244"/>
        <v>173.65270028808723</v>
      </c>
    </row>
    <row r="7857" spans="2:6">
      <c r="B7857">
        <v>1537600</v>
      </c>
      <c r="D7857">
        <v>7855</v>
      </c>
      <c r="E7857" s="72">
        <f t="shared" si="245"/>
        <v>267076426.74074072</v>
      </c>
      <c r="F7857" s="71">
        <f t="shared" si="244"/>
        <v>173.69694767217788</v>
      </c>
    </row>
    <row r="7858" spans="2:6">
      <c r="B7858">
        <v>1537600</v>
      </c>
      <c r="D7858">
        <v>7856</v>
      </c>
      <c r="E7858" s="72">
        <f t="shared" si="245"/>
        <v>267144470.18518516</v>
      </c>
      <c r="F7858" s="71">
        <f t="shared" si="244"/>
        <v>173.7412006927583</v>
      </c>
    </row>
    <row r="7859" spans="2:6">
      <c r="B7859">
        <v>1537600</v>
      </c>
      <c r="D7859">
        <v>7857</v>
      </c>
      <c r="E7859" s="72">
        <f t="shared" si="245"/>
        <v>267212522.29629627</v>
      </c>
      <c r="F7859" s="71">
        <f t="shared" si="244"/>
        <v>173.78545934982847</v>
      </c>
    </row>
    <row r="7860" spans="2:6">
      <c r="B7860">
        <v>1537600</v>
      </c>
      <c r="D7860">
        <v>7858</v>
      </c>
      <c r="E7860" s="72">
        <f t="shared" si="245"/>
        <v>267280583.07407406</v>
      </c>
      <c r="F7860" s="71">
        <f t="shared" si="244"/>
        <v>173.82972364338843</v>
      </c>
    </row>
    <row r="7861" spans="2:6">
      <c r="B7861">
        <v>1537600</v>
      </c>
      <c r="D7861">
        <v>7859</v>
      </c>
      <c r="E7861" s="72">
        <f t="shared" si="245"/>
        <v>267348652.51851851</v>
      </c>
      <c r="F7861" s="71">
        <f t="shared" si="244"/>
        <v>173.87399357343816</v>
      </c>
    </row>
    <row r="7862" spans="2:6">
      <c r="B7862">
        <v>1537600</v>
      </c>
      <c r="D7862">
        <v>7860</v>
      </c>
      <c r="E7862" s="72">
        <f t="shared" si="245"/>
        <v>267416730.62962961</v>
      </c>
      <c r="F7862" s="71">
        <f t="shared" si="244"/>
        <v>173.91826913997764</v>
      </c>
    </row>
    <row r="7863" spans="2:6">
      <c r="B7863">
        <v>1537600</v>
      </c>
      <c r="D7863">
        <v>7861</v>
      </c>
      <c r="E7863" s="72">
        <f t="shared" si="245"/>
        <v>267484817.40740737</v>
      </c>
      <c r="F7863" s="71">
        <f t="shared" si="244"/>
        <v>173.96255034300688</v>
      </c>
    </row>
    <row r="7864" spans="2:6">
      <c r="B7864">
        <v>1537600</v>
      </c>
      <c r="D7864">
        <v>7862</v>
      </c>
      <c r="E7864" s="72">
        <f t="shared" si="245"/>
        <v>267552912.85185182</v>
      </c>
      <c r="F7864" s="71">
        <f t="shared" si="244"/>
        <v>174.00683718252589</v>
      </c>
    </row>
    <row r="7865" spans="2:6">
      <c r="B7865">
        <v>1537600</v>
      </c>
      <c r="D7865">
        <v>7863</v>
      </c>
      <c r="E7865" s="72">
        <f t="shared" si="245"/>
        <v>267621016.96296293</v>
      </c>
      <c r="F7865" s="71">
        <f t="shared" si="244"/>
        <v>174.05112965853468</v>
      </c>
    </row>
    <row r="7866" spans="2:6">
      <c r="B7866">
        <v>1537600</v>
      </c>
      <c r="D7866">
        <v>7864</v>
      </c>
      <c r="E7866" s="72">
        <f t="shared" si="245"/>
        <v>267689129.74074072</v>
      </c>
      <c r="F7866" s="71">
        <f t="shared" si="244"/>
        <v>174.09542777103326</v>
      </c>
    </row>
    <row r="7867" spans="2:6">
      <c r="B7867">
        <v>1537600</v>
      </c>
      <c r="D7867">
        <v>7865</v>
      </c>
      <c r="E7867" s="72">
        <f t="shared" si="245"/>
        <v>267757251.18518516</v>
      </c>
      <c r="F7867" s="71">
        <f t="shared" si="244"/>
        <v>174.13973152002157</v>
      </c>
    </row>
    <row r="7868" spans="2:6">
      <c r="B7868">
        <v>1537600</v>
      </c>
      <c r="D7868">
        <v>7866</v>
      </c>
      <c r="E7868" s="72">
        <f t="shared" si="245"/>
        <v>267825381.29629627</v>
      </c>
      <c r="F7868" s="71">
        <f t="shared" si="244"/>
        <v>174.18404090549964</v>
      </c>
    </row>
    <row r="7869" spans="2:6">
      <c r="B7869">
        <v>1537600</v>
      </c>
      <c r="D7869">
        <v>7867</v>
      </c>
      <c r="E7869" s="72">
        <f t="shared" si="245"/>
        <v>267893520.07407406</v>
      </c>
      <c r="F7869" s="71">
        <f t="shared" si="244"/>
        <v>174.22835592746753</v>
      </c>
    </row>
    <row r="7870" spans="2:6">
      <c r="B7870">
        <v>1537600</v>
      </c>
      <c r="D7870">
        <v>7868</v>
      </c>
      <c r="E7870" s="72">
        <f t="shared" si="245"/>
        <v>267961667.51851851</v>
      </c>
      <c r="F7870" s="71">
        <f t="shared" si="244"/>
        <v>174.27267658592515</v>
      </c>
    </row>
    <row r="7871" spans="2:6">
      <c r="B7871">
        <v>1537600</v>
      </c>
      <c r="D7871">
        <v>7869</v>
      </c>
      <c r="E7871" s="72">
        <f t="shared" si="245"/>
        <v>268029823.62962961</v>
      </c>
      <c r="F7871" s="71">
        <f t="shared" si="244"/>
        <v>174.31700288087254</v>
      </c>
    </row>
    <row r="7872" spans="2:6">
      <c r="B7872">
        <v>1537600</v>
      </c>
      <c r="D7872">
        <v>7870</v>
      </c>
      <c r="E7872" s="72">
        <f t="shared" si="245"/>
        <v>268097988.40740737</v>
      </c>
      <c r="F7872" s="71">
        <f t="shared" si="244"/>
        <v>174.36133481230968</v>
      </c>
    </row>
    <row r="7873" spans="2:6">
      <c r="B7873">
        <v>1537600</v>
      </c>
      <c r="D7873">
        <v>7871</v>
      </c>
      <c r="E7873" s="72">
        <f t="shared" si="245"/>
        <v>268166161.85185182</v>
      </c>
      <c r="F7873" s="71">
        <f t="shared" si="244"/>
        <v>174.40567238023661</v>
      </c>
    </row>
    <row r="7874" spans="2:6">
      <c r="B7874">
        <v>1537600</v>
      </c>
      <c r="D7874">
        <v>7872</v>
      </c>
      <c r="E7874" s="72">
        <f t="shared" si="245"/>
        <v>268234343.96296293</v>
      </c>
      <c r="F7874" s="71">
        <f t="shared" si="244"/>
        <v>174.4500155846533</v>
      </c>
    </row>
    <row r="7875" spans="2:6">
      <c r="B7875">
        <v>1537600</v>
      </c>
      <c r="D7875">
        <v>7873</v>
      </c>
      <c r="E7875" s="72">
        <f t="shared" si="245"/>
        <v>268302534.74074072</v>
      </c>
      <c r="F7875" s="71">
        <f t="shared" ref="F7875:F7938" si="246">E7875/B7874</f>
        <v>174.49436442555978</v>
      </c>
    </row>
    <row r="7876" spans="2:6">
      <c r="B7876">
        <v>1537600</v>
      </c>
      <c r="D7876">
        <v>7874</v>
      </c>
      <c r="E7876" s="72">
        <f t="shared" ref="E7876:E7939" si="247">40+(D7875*D7875)+(E7875/1.3)</f>
        <v>268370734.18518516</v>
      </c>
      <c r="F7876" s="71">
        <f t="shared" si="246"/>
        <v>174.53871890295602</v>
      </c>
    </row>
    <row r="7877" spans="2:6">
      <c r="B7877">
        <v>1537600</v>
      </c>
      <c r="D7877">
        <v>7875</v>
      </c>
      <c r="E7877" s="72">
        <f t="shared" si="247"/>
        <v>268438942.29629624</v>
      </c>
      <c r="F7877" s="71">
        <f t="shared" si="246"/>
        <v>174.58307901684199</v>
      </c>
    </row>
    <row r="7878" spans="2:6">
      <c r="B7878">
        <v>1537600</v>
      </c>
      <c r="D7878">
        <v>7876</v>
      </c>
      <c r="E7878" s="72">
        <f t="shared" si="247"/>
        <v>268507159.07407403</v>
      </c>
      <c r="F7878" s="71">
        <f t="shared" si="246"/>
        <v>174.62744476721775</v>
      </c>
    </row>
    <row r="7879" spans="2:6">
      <c r="B7879">
        <v>1537600</v>
      </c>
      <c r="D7879">
        <v>7877</v>
      </c>
      <c r="E7879" s="72">
        <f t="shared" si="247"/>
        <v>268575384.51851845</v>
      </c>
      <c r="F7879" s="71">
        <f t="shared" si="246"/>
        <v>174.67181615408327</v>
      </c>
    </row>
    <row r="7880" spans="2:6">
      <c r="B7880">
        <v>1537600</v>
      </c>
      <c r="D7880">
        <v>7878</v>
      </c>
      <c r="E7880" s="72">
        <f t="shared" si="247"/>
        <v>268643618.62962961</v>
      </c>
      <c r="F7880" s="71">
        <f t="shared" si="246"/>
        <v>174.71619317743861</v>
      </c>
    </row>
    <row r="7881" spans="2:6">
      <c r="B7881">
        <v>1537600</v>
      </c>
      <c r="D7881">
        <v>7879</v>
      </c>
      <c r="E7881" s="72">
        <f t="shared" si="247"/>
        <v>268711861.4074074</v>
      </c>
      <c r="F7881" s="71">
        <f t="shared" si="246"/>
        <v>174.76057583728368</v>
      </c>
    </row>
    <row r="7882" spans="2:6">
      <c r="B7882">
        <v>1537600</v>
      </c>
      <c r="D7882">
        <v>7880</v>
      </c>
      <c r="E7882" s="72">
        <f t="shared" si="247"/>
        <v>268780112.85185182</v>
      </c>
      <c r="F7882" s="71">
        <f t="shared" si="246"/>
        <v>174.80496413361851</v>
      </c>
    </row>
    <row r="7883" spans="2:6">
      <c r="B7883">
        <v>1537600</v>
      </c>
      <c r="D7883">
        <v>7881</v>
      </c>
      <c r="E7883" s="72">
        <f t="shared" si="247"/>
        <v>268848372.96296293</v>
      </c>
      <c r="F7883" s="71">
        <f t="shared" si="246"/>
        <v>174.8493580664431</v>
      </c>
    </row>
    <row r="7884" spans="2:6">
      <c r="B7884">
        <v>1537600</v>
      </c>
      <c r="D7884">
        <v>7882</v>
      </c>
      <c r="E7884" s="72">
        <f t="shared" si="247"/>
        <v>268916641.74074072</v>
      </c>
      <c r="F7884" s="71">
        <f t="shared" si="246"/>
        <v>174.89375763575748</v>
      </c>
    </row>
    <row r="7885" spans="2:6">
      <c r="B7885">
        <v>1537600</v>
      </c>
      <c r="D7885">
        <v>7883</v>
      </c>
      <c r="E7885" s="72">
        <f t="shared" si="247"/>
        <v>268984919.18518519</v>
      </c>
      <c r="F7885" s="71">
        <f t="shared" si="246"/>
        <v>174.93816284156165</v>
      </c>
    </row>
    <row r="7886" spans="2:6">
      <c r="B7886">
        <v>1537600</v>
      </c>
      <c r="D7886">
        <v>7884</v>
      </c>
      <c r="E7886" s="72">
        <f t="shared" si="247"/>
        <v>269053205.2962963</v>
      </c>
      <c r="F7886" s="71">
        <f t="shared" si="246"/>
        <v>174.98257368385555</v>
      </c>
    </row>
    <row r="7887" spans="2:6">
      <c r="B7887">
        <v>1537600</v>
      </c>
      <c r="D7887">
        <v>7885</v>
      </c>
      <c r="E7887" s="72">
        <f t="shared" si="247"/>
        <v>269121500.07407403</v>
      </c>
      <c r="F7887" s="71">
        <f t="shared" si="246"/>
        <v>175.02699016263921</v>
      </c>
    </row>
    <row r="7888" spans="2:6">
      <c r="B7888">
        <v>1537600</v>
      </c>
      <c r="D7888">
        <v>7886</v>
      </c>
      <c r="E7888" s="72">
        <f t="shared" si="247"/>
        <v>269189803.51851845</v>
      </c>
      <c r="F7888" s="71">
        <f t="shared" si="246"/>
        <v>175.07141227791263</v>
      </c>
    </row>
    <row r="7889" spans="2:6">
      <c r="B7889">
        <v>1537600</v>
      </c>
      <c r="D7889">
        <v>7887</v>
      </c>
      <c r="E7889" s="72">
        <f t="shared" si="247"/>
        <v>269258115.62962961</v>
      </c>
      <c r="F7889" s="71">
        <f t="shared" si="246"/>
        <v>175.11584002967587</v>
      </c>
    </row>
    <row r="7890" spans="2:6">
      <c r="B7890">
        <v>1537600</v>
      </c>
      <c r="D7890">
        <v>7888</v>
      </c>
      <c r="E7890" s="72">
        <f t="shared" si="247"/>
        <v>269326436.4074074</v>
      </c>
      <c r="F7890" s="71">
        <f t="shared" si="246"/>
        <v>175.16027341792886</v>
      </c>
    </row>
    <row r="7891" spans="2:6">
      <c r="B7891">
        <v>1537600</v>
      </c>
      <c r="D7891">
        <v>7889</v>
      </c>
      <c r="E7891" s="72">
        <f t="shared" si="247"/>
        <v>269394765.85185182</v>
      </c>
      <c r="F7891" s="71">
        <f t="shared" si="246"/>
        <v>175.20471244267159</v>
      </c>
    </row>
    <row r="7892" spans="2:6">
      <c r="B7892">
        <v>1537600</v>
      </c>
      <c r="D7892">
        <v>7890</v>
      </c>
      <c r="E7892" s="72">
        <f t="shared" si="247"/>
        <v>269463103.96296293</v>
      </c>
      <c r="F7892" s="71">
        <f t="shared" si="246"/>
        <v>175.24915710390408</v>
      </c>
    </row>
    <row r="7893" spans="2:6">
      <c r="B7893">
        <v>1537600</v>
      </c>
      <c r="D7893">
        <v>7891</v>
      </c>
      <c r="E7893" s="72">
        <f t="shared" si="247"/>
        <v>269531450.74074072</v>
      </c>
      <c r="F7893" s="71">
        <f t="shared" si="246"/>
        <v>175.29360740162639</v>
      </c>
    </row>
    <row r="7894" spans="2:6">
      <c r="B7894">
        <v>1537600</v>
      </c>
      <c r="D7894">
        <v>7892</v>
      </c>
      <c r="E7894" s="72">
        <f t="shared" si="247"/>
        <v>269599806.18518519</v>
      </c>
      <c r="F7894" s="71">
        <f t="shared" si="246"/>
        <v>175.33806333583846</v>
      </c>
    </row>
    <row r="7895" spans="2:6">
      <c r="B7895">
        <v>1537600</v>
      </c>
      <c r="D7895">
        <v>7893</v>
      </c>
      <c r="E7895" s="72">
        <f t="shared" si="247"/>
        <v>269668170.2962963</v>
      </c>
      <c r="F7895" s="71">
        <f t="shared" si="246"/>
        <v>175.38252490654025</v>
      </c>
    </row>
    <row r="7896" spans="2:6">
      <c r="B7896">
        <v>1537600</v>
      </c>
      <c r="D7896">
        <v>7894</v>
      </c>
      <c r="E7896" s="72">
        <f t="shared" si="247"/>
        <v>269736543.07407403</v>
      </c>
      <c r="F7896" s="71">
        <f t="shared" si="246"/>
        <v>175.42699211373181</v>
      </c>
    </row>
    <row r="7897" spans="2:6">
      <c r="B7897">
        <v>1537600</v>
      </c>
      <c r="D7897">
        <v>7895</v>
      </c>
      <c r="E7897" s="72">
        <f t="shared" si="247"/>
        <v>269804924.51851845</v>
      </c>
      <c r="F7897" s="71">
        <f t="shared" si="246"/>
        <v>175.47146495741313</v>
      </c>
    </row>
    <row r="7898" spans="2:6">
      <c r="B7898">
        <v>1537600</v>
      </c>
      <c r="D7898">
        <v>7896</v>
      </c>
      <c r="E7898" s="72">
        <f t="shared" si="247"/>
        <v>269873314.62962961</v>
      </c>
      <c r="F7898" s="71">
        <f t="shared" si="246"/>
        <v>175.5159434375843</v>
      </c>
    </row>
    <row r="7899" spans="2:6">
      <c r="B7899">
        <v>1537600</v>
      </c>
      <c r="D7899">
        <v>7897</v>
      </c>
      <c r="E7899" s="72">
        <f t="shared" si="247"/>
        <v>269941713.4074074</v>
      </c>
      <c r="F7899" s="71">
        <f t="shared" si="246"/>
        <v>175.56042755424519</v>
      </c>
    </row>
    <row r="7900" spans="2:6">
      <c r="B7900">
        <v>1537600</v>
      </c>
      <c r="D7900">
        <v>7898</v>
      </c>
      <c r="E7900" s="72">
        <f t="shared" si="247"/>
        <v>270010120.85185182</v>
      </c>
      <c r="F7900" s="71">
        <f t="shared" si="246"/>
        <v>175.60491730739582</v>
      </c>
    </row>
    <row r="7901" spans="2:6">
      <c r="B7901">
        <v>1537600</v>
      </c>
      <c r="D7901">
        <v>7899</v>
      </c>
      <c r="E7901" s="72">
        <f t="shared" si="247"/>
        <v>270078536.96296293</v>
      </c>
      <c r="F7901" s="71">
        <f t="shared" si="246"/>
        <v>175.64941269703624</v>
      </c>
    </row>
    <row r="7902" spans="2:6">
      <c r="B7902">
        <v>1537600</v>
      </c>
      <c r="D7902">
        <v>7900</v>
      </c>
      <c r="E7902" s="72">
        <f t="shared" si="247"/>
        <v>270146961.74074072</v>
      </c>
      <c r="F7902" s="71">
        <f t="shared" si="246"/>
        <v>175.69391372316645</v>
      </c>
    </row>
    <row r="7903" spans="2:6">
      <c r="B7903">
        <v>1537600</v>
      </c>
      <c r="D7903">
        <v>7901</v>
      </c>
      <c r="E7903" s="72">
        <f t="shared" si="247"/>
        <v>270215395.18518519</v>
      </c>
      <c r="F7903" s="71">
        <f t="shared" si="246"/>
        <v>175.73842038578641</v>
      </c>
    </row>
    <row r="7904" spans="2:6">
      <c r="B7904">
        <v>1537600</v>
      </c>
      <c r="D7904">
        <v>7902</v>
      </c>
      <c r="E7904" s="72">
        <f t="shared" si="247"/>
        <v>270283837.2962963</v>
      </c>
      <c r="F7904" s="71">
        <f t="shared" si="246"/>
        <v>175.78293268489614</v>
      </c>
    </row>
    <row r="7905" spans="2:6">
      <c r="B7905">
        <v>1537600</v>
      </c>
      <c r="D7905">
        <v>7903</v>
      </c>
      <c r="E7905" s="72">
        <f t="shared" si="247"/>
        <v>270352288.07407403</v>
      </c>
      <c r="F7905" s="71">
        <f t="shared" si="246"/>
        <v>175.8274506204956</v>
      </c>
    </row>
    <row r="7906" spans="2:6">
      <c r="B7906">
        <v>1537600</v>
      </c>
      <c r="D7906">
        <v>7904</v>
      </c>
      <c r="E7906" s="72">
        <f t="shared" si="247"/>
        <v>270420747.51851845</v>
      </c>
      <c r="F7906" s="71">
        <f t="shared" si="246"/>
        <v>175.87197419258484</v>
      </c>
    </row>
    <row r="7907" spans="2:6">
      <c r="B7907">
        <v>1537600</v>
      </c>
      <c r="D7907">
        <v>7905</v>
      </c>
      <c r="E7907" s="72">
        <f t="shared" si="247"/>
        <v>270489215.62962961</v>
      </c>
      <c r="F7907" s="71">
        <f t="shared" si="246"/>
        <v>175.91650340116391</v>
      </c>
    </row>
    <row r="7908" spans="2:6">
      <c r="B7908">
        <v>1537600</v>
      </c>
      <c r="D7908">
        <v>7906</v>
      </c>
      <c r="E7908" s="72">
        <f t="shared" si="247"/>
        <v>270557692.4074074</v>
      </c>
      <c r="F7908" s="71">
        <f t="shared" si="246"/>
        <v>175.9610382462327</v>
      </c>
    </row>
    <row r="7909" spans="2:6">
      <c r="B7909">
        <v>1537600</v>
      </c>
      <c r="D7909">
        <v>7907</v>
      </c>
      <c r="E7909" s="72">
        <f t="shared" si="247"/>
        <v>270626177.85185182</v>
      </c>
      <c r="F7909" s="71">
        <f t="shared" si="246"/>
        <v>176.00557872779126</v>
      </c>
    </row>
    <row r="7910" spans="2:6">
      <c r="B7910">
        <v>1537600</v>
      </c>
      <c r="D7910">
        <v>7908</v>
      </c>
      <c r="E7910" s="72">
        <f t="shared" si="247"/>
        <v>270694671.96296293</v>
      </c>
      <c r="F7910" s="71">
        <f t="shared" si="246"/>
        <v>176.05012484583958</v>
      </c>
    </row>
    <row r="7911" spans="2:6">
      <c r="B7911">
        <v>1537600</v>
      </c>
      <c r="D7911">
        <v>7909</v>
      </c>
      <c r="E7911" s="72">
        <f t="shared" si="247"/>
        <v>270763174.74074072</v>
      </c>
      <c r="F7911" s="71">
        <f t="shared" si="246"/>
        <v>176.09467660037768</v>
      </c>
    </row>
    <row r="7912" spans="2:6">
      <c r="B7912">
        <v>1537600</v>
      </c>
      <c r="D7912">
        <v>7910</v>
      </c>
      <c r="E7912" s="72">
        <f t="shared" si="247"/>
        <v>270831686.18518519</v>
      </c>
      <c r="F7912" s="71">
        <f t="shared" si="246"/>
        <v>176.13923399140558</v>
      </c>
    </row>
    <row r="7913" spans="2:6">
      <c r="B7913">
        <v>1537600</v>
      </c>
      <c r="D7913">
        <v>7911</v>
      </c>
      <c r="E7913" s="72">
        <f t="shared" si="247"/>
        <v>270900206.2962963</v>
      </c>
      <c r="F7913" s="71">
        <f t="shared" si="246"/>
        <v>176.1837970189232</v>
      </c>
    </row>
    <row r="7914" spans="2:6">
      <c r="B7914">
        <v>1537600</v>
      </c>
      <c r="D7914">
        <v>7912</v>
      </c>
      <c r="E7914" s="72">
        <f t="shared" si="247"/>
        <v>270968735.07407403</v>
      </c>
      <c r="F7914" s="71">
        <f t="shared" si="246"/>
        <v>176.22836568293056</v>
      </c>
    </row>
    <row r="7915" spans="2:6">
      <c r="B7915">
        <v>1537600</v>
      </c>
      <c r="D7915">
        <v>7913</v>
      </c>
      <c r="E7915" s="72">
        <f t="shared" si="247"/>
        <v>271037272.51851845</v>
      </c>
      <c r="F7915" s="71">
        <f t="shared" si="246"/>
        <v>176.2729399834277</v>
      </c>
    </row>
    <row r="7916" spans="2:6">
      <c r="B7916">
        <v>1537600</v>
      </c>
      <c r="D7916">
        <v>7914</v>
      </c>
      <c r="E7916" s="72">
        <f t="shared" si="247"/>
        <v>271105818.62962961</v>
      </c>
      <c r="F7916" s="71">
        <f t="shared" si="246"/>
        <v>176.31751992041467</v>
      </c>
    </row>
    <row r="7917" spans="2:6">
      <c r="B7917">
        <v>1537600</v>
      </c>
      <c r="D7917">
        <v>7915</v>
      </c>
      <c r="E7917" s="72">
        <f t="shared" si="247"/>
        <v>271174373.4074074</v>
      </c>
      <c r="F7917" s="71">
        <f t="shared" si="246"/>
        <v>176.36210549389139</v>
      </c>
    </row>
    <row r="7918" spans="2:6">
      <c r="B7918">
        <v>1537600</v>
      </c>
      <c r="D7918">
        <v>7916</v>
      </c>
      <c r="E7918" s="72">
        <f t="shared" si="247"/>
        <v>271242936.85185182</v>
      </c>
      <c r="F7918" s="71">
        <f t="shared" si="246"/>
        <v>176.40669670385785</v>
      </c>
    </row>
    <row r="7919" spans="2:6">
      <c r="B7919">
        <v>1537600</v>
      </c>
      <c r="D7919">
        <v>7917</v>
      </c>
      <c r="E7919" s="72">
        <f t="shared" si="247"/>
        <v>271311508.96296293</v>
      </c>
      <c r="F7919" s="71">
        <f t="shared" si="246"/>
        <v>176.45129355031409</v>
      </c>
    </row>
    <row r="7920" spans="2:6">
      <c r="B7920">
        <v>1537600</v>
      </c>
      <c r="D7920">
        <v>7918</v>
      </c>
      <c r="E7920" s="72">
        <f t="shared" si="247"/>
        <v>271380089.74074072</v>
      </c>
      <c r="F7920" s="71">
        <f t="shared" si="246"/>
        <v>176.4958960332601</v>
      </c>
    </row>
    <row r="7921" spans="2:6">
      <c r="B7921">
        <v>1537600</v>
      </c>
      <c r="D7921">
        <v>7919</v>
      </c>
      <c r="E7921" s="72">
        <f t="shared" si="247"/>
        <v>271448679.18518519</v>
      </c>
      <c r="F7921" s="71">
        <f t="shared" si="246"/>
        <v>176.54050415269589</v>
      </c>
    </row>
    <row r="7922" spans="2:6">
      <c r="B7922">
        <v>1537600</v>
      </c>
      <c r="D7922">
        <v>7920</v>
      </c>
      <c r="E7922" s="72">
        <f t="shared" si="247"/>
        <v>271517277.2962963</v>
      </c>
      <c r="F7922" s="71">
        <f t="shared" si="246"/>
        <v>176.58511790862141</v>
      </c>
    </row>
    <row r="7923" spans="2:6">
      <c r="B7923">
        <v>1537600</v>
      </c>
      <c r="D7923">
        <v>7921</v>
      </c>
      <c r="E7923" s="72">
        <f t="shared" si="247"/>
        <v>271585884.07407403</v>
      </c>
      <c r="F7923" s="71">
        <f t="shared" si="246"/>
        <v>176.6297373010367</v>
      </c>
    </row>
    <row r="7924" spans="2:6">
      <c r="B7924">
        <v>1537600</v>
      </c>
      <c r="D7924">
        <v>7922</v>
      </c>
      <c r="E7924" s="72">
        <f t="shared" si="247"/>
        <v>271654499.51851845</v>
      </c>
      <c r="F7924" s="71">
        <f t="shared" si="246"/>
        <v>176.67436232994177</v>
      </c>
    </row>
    <row r="7925" spans="2:6">
      <c r="B7925">
        <v>1537600</v>
      </c>
      <c r="D7925">
        <v>7923</v>
      </c>
      <c r="E7925" s="72">
        <f t="shared" si="247"/>
        <v>271723123.62962961</v>
      </c>
      <c r="F7925" s="71">
        <f t="shared" si="246"/>
        <v>176.71899299533663</v>
      </c>
    </row>
    <row r="7926" spans="2:6">
      <c r="B7926">
        <v>1537600</v>
      </c>
      <c r="D7926">
        <v>7924</v>
      </c>
      <c r="E7926" s="72">
        <f t="shared" si="247"/>
        <v>271791756.4074074</v>
      </c>
      <c r="F7926" s="71">
        <f t="shared" si="246"/>
        <v>176.76362929722126</v>
      </c>
    </row>
    <row r="7927" spans="2:6">
      <c r="B7927">
        <v>1537600</v>
      </c>
      <c r="D7927">
        <v>7925</v>
      </c>
      <c r="E7927" s="72">
        <f t="shared" si="247"/>
        <v>271860397.85185182</v>
      </c>
      <c r="F7927" s="71">
        <f t="shared" si="246"/>
        <v>176.80827123559561</v>
      </c>
    </row>
    <row r="7928" spans="2:6">
      <c r="B7928">
        <v>1537600</v>
      </c>
      <c r="D7928">
        <v>7926</v>
      </c>
      <c r="E7928" s="72">
        <f t="shared" si="247"/>
        <v>271929047.96296293</v>
      </c>
      <c r="F7928" s="71">
        <f t="shared" si="246"/>
        <v>176.85291881045976</v>
      </c>
    </row>
    <row r="7929" spans="2:6">
      <c r="B7929">
        <v>1537600</v>
      </c>
      <c r="D7929">
        <v>7927</v>
      </c>
      <c r="E7929" s="72">
        <f t="shared" si="247"/>
        <v>271997706.74074072</v>
      </c>
      <c r="F7929" s="71">
        <f t="shared" si="246"/>
        <v>176.89757202181369</v>
      </c>
    </row>
    <row r="7930" spans="2:6">
      <c r="B7930">
        <v>1537600</v>
      </c>
      <c r="D7930">
        <v>7928</v>
      </c>
      <c r="E7930" s="72">
        <f t="shared" si="247"/>
        <v>272066374.18518519</v>
      </c>
      <c r="F7930" s="71">
        <f t="shared" si="246"/>
        <v>176.94223086965738</v>
      </c>
    </row>
    <row r="7931" spans="2:6">
      <c r="B7931">
        <v>1537600</v>
      </c>
      <c r="D7931">
        <v>7929</v>
      </c>
      <c r="E7931" s="72">
        <f t="shared" si="247"/>
        <v>272135050.2962963</v>
      </c>
      <c r="F7931" s="71">
        <f t="shared" si="246"/>
        <v>176.98689535399083</v>
      </c>
    </row>
    <row r="7932" spans="2:6">
      <c r="B7932">
        <v>1537600</v>
      </c>
      <c r="D7932">
        <v>7930</v>
      </c>
      <c r="E7932" s="72">
        <f t="shared" si="247"/>
        <v>272203735.07407403</v>
      </c>
      <c r="F7932" s="71">
        <f t="shared" si="246"/>
        <v>177.03156547481402</v>
      </c>
    </row>
    <row r="7933" spans="2:6">
      <c r="B7933">
        <v>1537600</v>
      </c>
      <c r="D7933">
        <v>7931</v>
      </c>
      <c r="E7933" s="72">
        <f t="shared" si="247"/>
        <v>272272428.51851845</v>
      </c>
      <c r="F7933" s="71">
        <f t="shared" si="246"/>
        <v>177.07624123212699</v>
      </c>
    </row>
    <row r="7934" spans="2:6">
      <c r="B7934">
        <v>1537600</v>
      </c>
      <c r="D7934">
        <v>7932</v>
      </c>
      <c r="E7934" s="72">
        <f t="shared" si="247"/>
        <v>272341130.62962961</v>
      </c>
      <c r="F7934" s="71">
        <f t="shared" si="246"/>
        <v>177.12092262592978</v>
      </c>
    </row>
    <row r="7935" spans="2:6">
      <c r="B7935">
        <v>1537600</v>
      </c>
      <c r="D7935">
        <v>7933</v>
      </c>
      <c r="E7935" s="72">
        <f t="shared" si="247"/>
        <v>272409841.4074074</v>
      </c>
      <c r="F7935" s="71">
        <f t="shared" si="246"/>
        <v>177.1656096562223</v>
      </c>
    </row>
    <row r="7936" spans="2:6">
      <c r="B7936">
        <v>1537600</v>
      </c>
      <c r="D7936">
        <v>7934</v>
      </c>
      <c r="E7936" s="72">
        <f t="shared" si="247"/>
        <v>272478560.85185182</v>
      </c>
      <c r="F7936" s="71">
        <f t="shared" si="246"/>
        <v>177.21030232300456</v>
      </c>
    </row>
    <row r="7937" spans="2:6">
      <c r="B7937">
        <v>1537600</v>
      </c>
      <c r="D7937">
        <v>7935</v>
      </c>
      <c r="E7937" s="72">
        <f t="shared" si="247"/>
        <v>272547288.96296293</v>
      </c>
      <c r="F7937" s="71">
        <f t="shared" si="246"/>
        <v>177.25500062627663</v>
      </c>
    </row>
    <row r="7938" spans="2:6">
      <c r="B7938">
        <v>1537600</v>
      </c>
      <c r="D7938">
        <v>7936</v>
      </c>
      <c r="E7938" s="72">
        <f t="shared" si="247"/>
        <v>272616025.74074072</v>
      </c>
      <c r="F7938" s="71">
        <f t="shared" si="246"/>
        <v>177.29970456603846</v>
      </c>
    </row>
    <row r="7939" spans="2:6">
      <c r="B7939">
        <v>1537600</v>
      </c>
      <c r="D7939">
        <v>7937</v>
      </c>
      <c r="E7939" s="72">
        <f t="shared" si="247"/>
        <v>272684771.18518519</v>
      </c>
      <c r="F7939" s="71">
        <f t="shared" ref="F7939:F8002" si="248">E7939/B7938</f>
        <v>177.34441414229005</v>
      </c>
    </row>
    <row r="7940" spans="2:6">
      <c r="B7940">
        <v>1537600</v>
      </c>
      <c r="D7940">
        <v>7938</v>
      </c>
      <c r="E7940" s="72">
        <f t="shared" ref="E7940:E8003" si="249">40+(D7939*D7939)+(E7939/1.3)</f>
        <v>272753525.2962963</v>
      </c>
      <c r="F7940" s="71">
        <f t="shared" si="248"/>
        <v>177.3891293550314</v>
      </c>
    </row>
    <row r="7941" spans="2:6">
      <c r="B7941">
        <v>1537600</v>
      </c>
      <c r="D7941">
        <v>7939</v>
      </c>
      <c r="E7941" s="72">
        <f t="shared" si="249"/>
        <v>272822288.07407403</v>
      </c>
      <c r="F7941" s="71">
        <f t="shared" si="248"/>
        <v>177.43385020426251</v>
      </c>
    </row>
    <row r="7942" spans="2:6">
      <c r="B7942">
        <v>1537600</v>
      </c>
      <c r="D7942">
        <v>7940</v>
      </c>
      <c r="E7942" s="72">
        <f t="shared" si="249"/>
        <v>272891059.51851845</v>
      </c>
      <c r="F7942" s="71">
        <f t="shared" si="248"/>
        <v>177.47857668998338</v>
      </c>
    </row>
    <row r="7943" spans="2:6">
      <c r="B7943">
        <v>1537600</v>
      </c>
      <c r="D7943">
        <v>7941</v>
      </c>
      <c r="E7943" s="72">
        <f t="shared" si="249"/>
        <v>272959839.62962961</v>
      </c>
      <c r="F7943" s="71">
        <f t="shared" si="248"/>
        <v>177.52330881219407</v>
      </c>
    </row>
    <row r="7944" spans="2:6">
      <c r="B7944">
        <v>1537600</v>
      </c>
      <c r="D7944">
        <v>7942</v>
      </c>
      <c r="E7944" s="72">
        <f t="shared" si="249"/>
        <v>273028628.4074074</v>
      </c>
      <c r="F7944" s="71">
        <f t="shared" si="248"/>
        <v>177.56804657089452</v>
      </c>
    </row>
    <row r="7945" spans="2:6">
      <c r="B7945">
        <v>1537600</v>
      </c>
      <c r="D7945">
        <v>7943</v>
      </c>
      <c r="E7945" s="72">
        <f t="shared" si="249"/>
        <v>273097425.85185182</v>
      </c>
      <c r="F7945" s="71">
        <f t="shared" si="248"/>
        <v>177.6127899660847</v>
      </c>
    </row>
    <row r="7946" spans="2:6">
      <c r="B7946">
        <v>1537600</v>
      </c>
      <c r="D7946">
        <v>7944</v>
      </c>
      <c r="E7946" s="72">
        <f t="shared" si="249"/>
        <v>273166231.96296293</v>
      </c>
      <c r="F7946" s="71">
        <f t="shared" si="248"/>
        <v>177.65753899776465</v>
      </c>
    </row>
    <row r="7947" spans="2:6">
      <c r="B7947">
        <v>1537600</v>
      </c>
      <c r="D7947">
        <v>7945</v>
      </c>
      <c r="E7947" s="72">
        <f t="shared" si="249"/>
        <v>273235046.74074072</v>
      </c>
      <c r="F7947" s="71">
        <f t="shared" si="248"/>
        <v>177.70229366593438</v>
      </c>
    </row>
    <row r="7948" spans="2:6">
      <c r="B7948">
        <v>1537600</v>
      </c>
      <c r="D7948">
        <v>7946</v>
      </c>
      <c r="E7948" s="72">
        <f t="shared" si="249"/>
        <v>273303870.18518519</v>
      </c>
      <c r="F7948" s="71">
        <f t="shared" si="248"/>
        <v>177.7470539705939</v>
      </c>
    </row>
    <row r="7949" spans="2:6">
      <c r="B7949">
        <v>1537600</v>
      </c>
      <c r="D7949">
        <v>7947</v>
      </c>
      <c r="E7949" s="72">
        <f t="shared" si="249"/>
        <v>273372702.2962963</v>
      </c>
      <c r="F7949" s="71">
        <f t="shared" si="248"/>
        <v>177.79181991174318</v>
      </c>
    </row>
    <row r="7950" spans="2:6">
      <c r="B7950">
        <v>1537600</v>
      </c>
      <c r="D7950">
        <v>7948</v>
      </c>
      <c r="E7950" s="72">
        <f t="shared" si="249"/>
        <v>273441543.07407403</v>
      </c>
      <c r="F7950" s="71">
        <f t="shared" si="248"/>
        <v>177.83659148938219</v>
      </c>
    </row>
    <row r="7951" spans="2:6">
      <c r="B7951">
        <v>1537600</v>
      </c>
      <c r="D7951">
        <v>7949</v>
      </c>
      <c r="E7951" s="72">
        <f t="shared" si="249"/>
        <v>273510392.51851845</v>
      </c>
      <c r="F7951" s="71">
        <f t="shared" si="248"/>
        <v>177.88136870351096</v>
      </c>
    </row>
    <row r="7952" spans="2:6">
      <c r="B7952">
        <v>1537600</v>
      </c>
      <c r="D7952">
        <v>7950</v>
      </c>
      <c r="E7952" s="72">
        <f t="shared" si="249"/>
        <v>273579250.62962961</v>
      </c>
      <c r="F7952" s="71">
        <f t="shared" si="248"/>
        <v>177.92615155412955</v>
      </c>
    </row>
    <row r="7953" spans="2:6">
      <c r="B7953">
        <v>1537600</v>
      </c>
      <c r="D7953">
        <v>7951</v>
      </c>
      <c r="E7953" s="72">
        <f t="shared" si="249"/>
        <v>273648117.4074074</v>
      </c>
      <c r="F7953" s="71">
        <f t="shared" si="248"/>
        <v>177.9709400412379</v>
      </c>
    </row>
    <row r="7954" spans="2:6">
      <c r="B7954">
        <v>1537600</v>
      </c>
      <c r="D7954">
        <v>7952</v>
      </c>
      <c r="E7954" s="72">
        <f t="shared" si="249"/>
        <v>273716992.85185182</v>
      </c>
      <c r="F7954" s="71">
        <f t="shared" si="248"/>
        <v>178.015734164836</v>
      </c>
    </row>
    <row r="7955" spans="2:6">
      <c r="B7955">
        <v>1537600</v>
      </c>
      <c r="D7955">
        <v>7953</v>
      </c>
      <c r="E7955" s="72">
        <f t="shared" si="249"/>
        <v>273785876.96296293</v>
      </c>
      <c r="F7955" s="71">
        <f t="shared" si="248"/>
        <v>178.06053392492385</v>
      </c>
    </row>
    <row r="7956" spans="2:6">
      <c r="B7956">
        <v>1537600</v>
      </c>
      <c r="D7956">
        <v>7954</v>
      </c>
      <c r="E7956" s="72">
        <f t="shared" si="249"/>
        <v>273854769.74074072</v>
      </c>
      <c r="F7956" s="71">
        <f t="shared" si="248"/>
        <v>178.1053393215015</v>
      </c>
    </row>
    <row r="7957" spans="2:6">
      <c r="B7957">
        <v>1537600</v>
      </c>
      <c r="D7957">
        <v>7955</v>
      </c>
      <c r="E7957" s="72">
        <f t="shared" si="249"/>
        <v>273923671.18518519</v>
      </c>
      <c r="F7957" s="71">
        <f t="shared" si="248"/>
        <v>178.15015035456892</v>
      </c>
    </row>
    <row r="7958" spans="2:6">
      <c r="B7958">
        <v>1537600</v>
      </c>
      <c r="D7958">
        <v>7956</v>
      </c>
      <c r="E7958" s="72">
        <f t="shared" si="249"/>
        <v>273992581.2962963</v>
      </c>
      <c r="F7958" s="71">
        <f t="shared" si="248"/>
        <v>178.1949670241261</v>
      </c>
    </row>
    <row r="7959" spans="2:6">
      <c r="B7959">
        <v>1537600</v>
      </c>
      <c r="D7959">
        <v>7957</v>
      </c>
      <c r="E7959" s="72">
        <f t="shared" si="249"/>
        <v>274061500.07407403</v>
      </c>
      <c r="F7959" s="71">
        <f t="shared" si="248"/>
        <v>178.23978933017301</v>
      </c>
    </row>
    <row r="7960" spans="2:6">
      <c r="B7960">
        <v>1537600</v>
      </c>
      <c r="D7960">
        <v>7958</v>
      </c>
      <c r="E7960" s="72">
        <f t="shared" si="249"/>
        <v>274130427.51851845</v>
      </c>
      <c r="F7960" s="71">
        <f t="shared" si="248"/>
        <v>178.28461727270971</v>
      </c>
    </row>
    <row r="7961" spans="2:6">
      <c r="B7961">
        <v>1537600</v>
      </c>
      <c r="D7961">
        <v>7959</v>
      </c>
      <c r="E7961" s="72">
        <f t="shared" si="249"/>
        <v>274199363.62962961</v>
      </c>
      <c r="F7961" s="71">
        <f t="shared" si="248"/>
        <v>178.32945085173623</v>
      </c>
    </row>
    <row r="7962" spans="2:6">
      <c r="B7962">
        <v>1537600</v>
      </c>
      <c r="D7962">
        <v>7960</v>
      </c>
      <c r="E7962" s="72">
        <f t="shared" si="249"/>
        <v>274268308.4074074</v>
      </c>
      <c r="F7962" s="71">
        <f t="shared" si="248"/>
        <v>178.37429006725247</v>
      </c>
    </row>
    <row r="7963" spans="2:6">
      <c r="B7963">
        <v>1537600</v>
      </c>
      <c r="D7963">
        <v>7961</v>
      </c>
      <c r="E7963" s="72">
        <f t="shared" si="249"/>
        <v>274337261.85185182</v>
      </c>
      <c r="F7963" s="71">
        <f t="shared" si="248"/>
        <v>178.41913491925848</v>
      </c>
    </row>
    <row r="7964" spans="2:6">
      <c r="B7964">
        <v>1537600</v>
      </c>
      <c r="D7964">
        <v>7962</v>
      </c>
      <c r="E7964" s="72">
        <f t="shared" si="249"/>
        <v>274406223.96296293</v>
      </c>
      <c r="F7964" s="71">
        <f t="shared" si="248"/>
        <v>178.46398540775425</v>
      </c>
    </row>
    <row r="7965" spans="2:6">
      <c r="B7965">
        <v>1537600</v>
      </c>
      <c r="D7965">
        <v>7963</v>
      </c>
      <c r="E7965" s="72">
        <f t="shared" si="249"/>
        <v>274475194.74074072</v>
      </c>
      <c r="F7965" s="71">
        <f t="shared" si="248"/>
        <v>178.50884153273981</v>
      </c>
    </row>
    <row r="7966" spans="2:6">
      <c r="B7966">
        <v>1537600</v>
      </c>
      <c r="D7966">
        <v>7964</v>
      </c>
      <c r="E7966" s="72">
        <f t="shared" si="249"/>
        <v>274544174.18518519</v>
      </c>
      <c r="F7966" s="71">
        <f t="shared" si="248"/>
        <v>178.55370329421513</v>
      </c>
    </row>
    <row r="7967" spans="2:6">
      <c r="B7967">
        <v>1537600</v>
      </c>
      <c r="D7967">
        <v>7965</v>
      </c>
      <c r="E7967" s="72">
        <f t="shared" si="249"/>
        <v>274613162.2962963</v>
      </c>
      <c r="F7967" s="71">
        <f t="shared" si="248"/>
        <v>178.5985706921802</v>
      </c>
    </row>
    <row r="7968" spans="2:6">
      <c r="B7968">
        <v>1537600</v>
      </c>
      <c r="D7968">
        <v>7966</v>
      </c>
      <c r="E7968" s="72">
        <f t="shared" si="249"/>
        <v>274682159.07407403</v>
      </c>
      <c r="F7968" s="71">
        <f t="shared" si="248"/>
        <v>178.64344372663504</v>
      </c>
    </row>
    <row r="7969" spans="2:6">
      <c r="B7969">
        <v>1537600</v>
      </c>
      <c r="D7969">
        <v>7967</v>
      </c>
      <c r="E7969" s="72">
        <f t="shared" si="249"/>
        <v>274751164.51851845</v>
      </c>
      <c r="F7969" s="71">
        <f t="shared" si="248"/>
        <v>178.68832239757964</v>
      </c>
    </row>
    <row r="7970" spans="2:6">
      <c r="B7970">
        <v>1537600</v>
      </c>
      <c r="D7970">
        <v>7968</v>
      </c>
      <c r="E7970" s="72">
        <f t="shared" si="249"/>
        <v>274820178.62962961</v>
      </c>
      <c r="F7970" s="71">
        <f t="shared" si="248"/>
        <v>178.73320670501406</v>
      </c>
    </row>
    <row r="7971" spans="2:6">
      <c r="B7971">
        <v>1537600</v>
      </c>
      <c r="D7971">
        <v>7969</v>
      </c>
      <c r="E7971" s="72">
        <f t="shared" si="249"/>
        <v>274889201.4074074</v>
      </c>
      <c r="F7971" s="71">
        <f t="shared" si="248"/>
        <v>178.77809664893823</v>
      </c>
    </row>
    <row r="7972" spans="2:6">
      <c r="B7972">
        <v>1537600</v>
      </c>
      <c r="D7972">
        <v>7970</v>
      </c>
      <c r="E7972" s="72">
        <f t="shared" si="249"/>
        <v>274958232.85185182</v>
      </c>
      <c r="F7972" s="71">
        <f t="shared" si="248"/>
        <v>178.82299222935211</v>
      </c>
    </row>
    <row r="7973" spans="2:6">
      <c r="B7973">
        <v>1537600</v>
      </c>
      <c r="D7973">
        <v>7971</v>
      </c>
      <c r="E7973" s="72">
        <f t="shared" si="249"/>
        <v>275027272.96296293</v>
      </c>
      <c r="F7973" s="71">
        <f t="shared" si="248"/>
        <v>178.86789344625581</v>
      </c>
    </row>
    <row r="7974" spans="2:6">
      <c r="B7974">
        <v>1537600</v>
      </c>
      <c r="D7974">
        <v>7972</v>
      </c>
      <c r="E7974" s="72">
        <f t="shared" si="249"/>
        <v>275096321.74074072</v>
      </c>
      <c r="F7974" s="71">
        <f t="shared" si="248"/>
        <v>178.91280029964926</v>
      </c>
    </row>
    <row r="7975" spans="2:6">
      <c r="B7975">
        <v>1537600</v>
      </c>
      <c r="D7975">
        <v>7973</v>
      </c>
      <c r="E7975" s="72">
        <f t="shared" si="249"/>
        <v>275165379.18518519</v>
      </c>
      <c r="F7975" s="71">
        <f t="shared" si="248"/>
        <v>178.95771278953251</v>
      </c>
    </row>
    <row r="7976" spans="2:6">
      <c r="B7976">
        <v>1537600</v>
      </c>
      <c r="D7976">
        <v>7974</v>
      </c>
      <c r="E7976" s="72">
        <f t="shared" si="249"/>
        <v>275234445.2962963</v>
      </c>
      <c r="F7976" s="71">
        <f t="shared" si="248"/>
        <v>179.00263091590551</v>
      </c>
    </row>
    <row r="7977" spans="2:6">
      <c r="B7977">
        <v>1537600</v>
      </c>
      <c r="D7977">
        <v>7975</v>
      </c>
      <c r="E7977" s="72">
        <f t="shared" si="249"/>
        <v>275303520.07407403</v>
      </c>
      <c r="F7977" s="71">
        <f t="shared" si="248"/>
        <v>179.04755467876822</v>
      </c>
    </row>
    <row r="7978" spans="2:6">
      <c r="B7978">
        <v>1537600</v>
      </c>
      <c r="D7978">
        <v>7976</v>
      </c>
      <c r="E7978" s="72">
        <f t="shared" si="249"/>
        <v>275372603.51851845</v>
      </c>
      <c r="F7978" s="71">
        <f t="shared" si="248"/>
        <v>179.09248407812075</v>
      </c>
    </row>
    <row r="7979" spans="2:6">
      <c r="B7979">
        <v>1537600</v>
      </c>
      <c r="D7979">
        <v>7977</v>
      </c>
      <c r="E7979" s="72">
        <f t="shared" si="249"/>
        <v>275441695.62962961</v>
      </c>
      <c r="F7979" s="71">
        <f t="shared" si="248"/>
        <v>179.13741911396306</v>
      </c>
    </row>
    <row r="7980" spans="2:6">
      <c r="B7980">
        <v>1537600</v>
      </c>
      <c r="D7980">
        <v>7978</v>
      </c>
      <c r="E7980" s="72">
        <f t="shared" si="249"/>
        <v>275510796.4074074</v>
      </c>
      <c r="F7980" s="71">
        <f t="shared" si="248"/>
        <v>179.18235978629514</v>
      </c>
    </row>
    <row r="7981" spans="2:6">
      <c r="B7981">
        <v>1537600</v>
      </c>
      <c r="D7981">
        <v>7979</v>
      </c>
      <c r="E7981" s="72">
        <f t="shared" si="249"/>
        <v>275579905.85185182</v>
      </c>
      <c r="F7981" s="71">
        <f t="shared" si="248"/>
        <v>179.22730609511694</v>
      </c>
    </row>
    <row r="7982" spans="2:6">
      <c r="B7982">
        <v>1537600</v>
      </c>
      <c r="D7982">
        <v>7980</v>
      </c>
      <c r="E7982" s="72">
        <f t="shared" si="249"/>
        <v>275649023.96296293</v>
      </c>
      <c r="F7982" s="71">
        <f t="shared" si="248"/>
        <v>179.27225804042854</v>
      </c>
    </row>
    <row r="7983" spans="2:6">
      <c r="B7983">
        <v>1537600</v>
      </c>
      <c r="D7983">
        <v>7981</v>
      </c>
      <c r="E7983" s="72">
        <f t="shared" si="249"/>
        <v>275718150.74074072</v>
      </c>
      <c r="F7983" s="71">
        <f t="shared" si="248"/>
        <v>179.31721562222992</v>
      </c>
    </row>
    <row r="7984" spans="2:6">
      <c r="B7984">
        <v>1537600</v>
      </c>
      <c r="D7984">
        <v>7982</v>
      </c>
      <c r="E7984" s="72">
        <f t="shared" si="249"/>
        <v>275787286.18518519</v>
      </c>
      <c r="F7984" s="71">
        <f t="shared" si="248"/>
        <v>179.36217884052107</v>
      </c>
    </row>
    <row r="7985" spans="2:6">
      <c r="B7985">
        <v>1537600</v>
      </c>
      <c r="D7985">
        <v>7983</v>
      </c>
      <c r="E7985" s="72">
        <f t="shared" si="249"/>
        <v>275856430.2962963</v>
      </c>
      <c r="F7985" s="71">
        <f t="shared" si="248"/>
        <v>179.40714769530197</v>
      </c>
    </row>
    <row r="7986" spans="2:6">
      <c r="B7986">
        <v>1537600</v>
      </c>
      <c r="D7986">
        <v>7984</v>
      </c>
      <c r="E7986" s="72">
        <f t="shared" si="249"/>
        <v>275925583.07407403</v>
      </c>
      <c r="F7986" s="71">
        <f t="shared" si="248"/>
        <v>179.45212218657261</v>
      </c>
    </row>
    <row r="7987" spans="2:6">
      <c r="B7987">
        <v>1537600</v>
      </c>
      <c r="D7987">
        <v>7985</v>
      </c>
      <c r="E7987" s="72">
        <f t="shared" si="249"/>
        <v>275994744.51851845</v>
      </c>
      <c r="F7987" s="71">
        <f t="shared" si="248"/>
        <v>179.49710231433301</v>
      </c>
    </row>
    <row r="7988" spans="2:6">
      <c r="B7988">
        <v>1537600</v>
      </c>
      <c r="D7988">
        <v>7986</v>
      </c>
      <c r="E7988" s="72">
        <f t="shared" si="249"/>
        <v>276063914.62962961</v>
      </c>
      <c r="F7988" s="71">
        <f t="shared" si="248"/>
        <v>179.54208807858325</v>
      </c>
    </row>
    <row r="7989" spans="2:6">
      <c r="B7989">
        <v>1537600</v>
      </c>
      <c r="D7989">
        <v>7987</v>
      </c>
      <c r="E7989" s="72">
        <f t="shared" si="249"/>
        <v>276133093.4074074</v>
      </c>
      <c r="F7989" s="71">
        <f t="shared" si="248"/>
        <v>179.58707947932322</v>
      </c>
    </row>
    <row r="7990" spans="2:6">
      <c r="B7990">
        <v>1537600</v>
      </c>
      <c r="D7990">
        <v>7988</v>
      </c>
      <c r="E7990" s="72">
        <f t="shared" si="249"/>
        <v>276202280.85185182</v>
      </c>
      <c r="F7990" s="71">
        <f t="shared" si="248"/>
        <v>179.63207651655296</v>
      </c>
    </row>
    <row r="7991" spans="2:6">
      <c r="B7991">
        <v>1537600</v>
      </c>
      <c r="D7991">
        <v>7989</v>
      </c>
      <c r="E7991" s="72">
        <f t="shared" si="249"/>
        <v>276271476.96296293</v>
      </c>
      <c r="F7991" s="71">
        <f t="shared" si="248"/>
        <v>179.67707919027245</v>
      </c>
    </row>
    <row r="7992" spans="2:6">
      <c r="B7992">
        <v>1537600</v>
      </c>
      <c r="D7992">
        <v>7990</v>
      </c>
      <c r="E7992" s="72">
        <f t="shared" si="249"/>
        <v>276340681.74074072</v>
      </c>
      <c r="F7992" s="71">
        <f t="shared" si="248"/>
        <v>179.72208750048173</v>
      </c>
    </row>
    <row r="7993" spans="2:6">
      <c r="B7993">
        <v>1537600</v>
      </c>
      <c r="D7993">
        <v>7991</v>
      </c>
      <c r="E7993" s="72">
        <f t="shared" si="249"/>
        <v>276409895.18518519</v>
      </c>
      <c r="F7993" s="71">
        <f t="shared" si="248"/>
        <v>179.76710144718081</v>
      </c>
    </row>
    <row r="7994" spans="2:6">
      <c r="B7994">
        <v>1537600</v>
      </c>
      <c r="D7994">
        <v>7992</v>
      </c>
      <c r="E7994" s="72">
        <f t="shared" si="249"/>
        <v>276479117.2962963</v>
      </c>
      <c r="F7994" s="71">
        <f t="shared" si="248"/>
        <v>179.81212103036961</v>
      </c>
    </row>
    <row r="7995" spans="2:6">
      <c r="B7995">
        <v>1537600</v>
      </c>
      <c r="D7995">
        <v>7993</v>
      </c>
      <c r="E7995" s="72">
        <f t="shared" si="249"/>
        <v>276548348.07407403</v>
      </c>
      <c r="F7995" s="71">
        <f t="shared" si="248"/>
        <v>179.85714625004815</v>
      </c>
    </row>
    <row r="7996" spans="2:6">
      <c r="B7996">
        <v>1537600</v>
      </c>
      <c r="D7996">
        <v>7994</v>
      </c>
      <c r="E7996" s="72">
        <f t="shared" si="249"/>
        <v>276617587.51851845</v>
      </c>
      <c r="F7996" s="71">
        <f t="shared" si="248"/>
        <v>179.90217710621647</v>
      </c>
    </row>
    <row r="7997" spans="2:6">
      <c r="B7997">
        <v>1537600</v>
      </c>
      <c r="D7997">
        <v>7995</v>
      </c>
      <c r="E7997" s="72">
        <f t="shared" si="249"/>
        <v>276686835.62962961</v>
      </c>
      <c r="F7997" s="71">
        <f t="shared" si="248"/>
        <v>179.94721359887461</v>
      </c>
    </row>
    <row r="7998" spans="2:6">
      <c r="B7998">
        <v>1537600</v>
      </c>
      <c r="D7998">
        <v>7996</v>
      </c>
      <c r="E7998" s="72">
        <f t="shared" si="249"/>
        <v>276756092.4074074</v>
      </c>
      <c r="F7998" s="71">
        <f t="shared" si="248"/>
        <v>179.99225572802251</v>
      </c>
    </row>
    <row r="7999" spans="2:6">
      <c r="B7999">
        <v>1537600</v>
      </c>
      <c r="D7999">
        <v>7997</v>
      </c>
      <c r="E7999" s="72">
        <f t="shared" si="249"/>
        <v>276825357.85185182</v>
      </c>
      <c r="F7999" s="71">
        <f t="shared" si="248"/>
        <v>180.03730349366015</v>
      </c>
    </row>
    <row r="8000" spans="2:6">
      <c r="B8000">
        <v>1537600</v>
      </c>
      <c r="D8000">
        <v>7998</v>
      </c>
      <c r="E8000" s="72">
        <f t="shared" si="249"/>
        <v>276894631.96296293</v>
      </c>
      <c r="F8000" s="71">
        <f t="shared" si="248"/>
        <v>180.08235689578754</v>
      </c>
    </row>
    <row r="8001" spans="2:6">
      <c r="B8001">
        <v>1537600</v>
      </c>
      <c r="D8001">
        <v>7999</v>
      </c>
      <c r="E8001" s="72">
        <f t="shared" si="249"/>
        <v>276963914.74074072</v>
      </c>
      <c r="F8001" s="71">
        <f t="shared" si="248"/>
        <v>180.12741593440472</v>
      </c>
    </row>
    <row r="8002" spans="2:6">
      <c r="B8002">
        <v>1537600</v>
      </c>
      <c r="D8002">
        <v>8000</v>
      </c>
      <c r="E8002" s="72">
        <f t="shared" si="249"/>
        <v>277033206.18518519</v>
      </c>
      <c r="F8002" s="71">
        <f t="shared" si="248"/>
        <v>180.17248060951169</v>
      </c>
    </row>
    <row r="8003" spans="2:6">
      <c r="B8003">
        <v>1537600</v>
      </c>
      <c r="D8003">
        <v>8001</v>
      </c>
      <c r="E8003" s="72">
        <f t="shared" si="249"/>
        <v>277102506.2962963</v>
      </c>
      <c r="F8003" s="71">
        <f t="shared" ref="F8003:F8066" si="250">E8003/B8002</f>
        <v>180.21755092110843</v>
      </c>
    </row>
    <row r="8004" spans="2:6">
      <c r="B8004">
        <v>1537600</v>
      </c>
      <c r="D8004">
        <v>8002</v>
      </c>
      <c r="E8004" s="72">
        <f t="shared" ref="E8004:E8067" si="251">40+(D8003*D8003)+(E8003/1.3)</f>
        <v>277171815.07407403</v>
      </c>
      <c r="F8004" s="71">
        <f t="shared" si="250"/>
        <v>180.26262686919486</v>
      </c>
    </row>
    <row r="8005" spans="2:6">
      <c r="B8005">
        <v>1537600</v>
      </c>
      <c r="D8005">
        <v>8003</v>
      </c>
      <c r="E8005" s="72">
        <f t="shared" si="251"/>
        <v>277241132.51851845</v>
      </c>
      <c r="F8005" s="71">
        <f t="shared" si="250"/>
        <v>180.30770845377111</v>
      </c>
    </row>
    <row r="8006" spans="2:6">
      <c r="B8006">
        <v>1537600</v>
      </c>
      <c r="D8006">
        <v>8004</v>
      </c>
      <c r="E8006" s="72">
        <f t="shared" si="251"/>
        <v>277310458.62962961</v>
      </c>
      <c r="F8006" s="71">
        <f t="shared" si="250"/>
        <v>180.35279567483715</v>
      </c>
    </row>
    <row r="8007" spans="2:6">
      <c r="B8007">
        <v>1537600</v>
      </c>
      <c r="D8007">
        <v>8005</v>
      </c>
      <c r="E8007" s="72">
        <f t="shared" si="251"/>
        <v>277379793.4074074</v>
      </c>
      <c r="F8007" s="71">
        <f t="shared" si="250"/>
        <v>180.39788853239295</v>
      </c>
    </row>
    <row r="8008" spans="2:6">
      <c r="B8008">
        <v>1537600</v>
      </c>
      <c r="D8008">
        <v>8006</v>
      </c>
      <c r="E8008" s="72">
        <f t="shared" si="251"/>
        <v>277449136.85185182</v>
      </c>
      <c r="F8008" s="71">
        <f t="shared" si="250"/>
        <v>180.44298702643849</v>
      </c>
    </row>
    <row r="8009" spans="2:6">
      <c r="B8009">
        <v>1537600</v>
      </c>
      <c r="D8009">
        <v>8007</v>
      </c>
      <c r="E8009" s="72">
        <f t="shared" si="251"/>
        <v>277518488.96296293</v>
      </c>
      <c r="F8009" s="71">
        <f t="shared" si="250"/>
        <v>180.48809115697381</v>
      </c>
    </row>
    <row r="8010" spans="2:6">
      <c r="B8010">
        <v>1537600</v>
      </c>
      <c r="D8010">
        <v>8008</v>
      </c>
      <c r="E8010" s="72">
        <f t="shared" si="251"/>
        <v>277587849.74074072</v>
      </c>
      <c r="F8010" s="71">
        <f t="shared" si="250"/>
        <v>180.53320092399892</v>
      </c>
    </row>
    <row r="8011" spans="2:6">
      <c r="B8011">
        <v>1537600</v>
      </c>
      <c r="D8011">
        <v>8009</v>
      </c>
      <c r="E8011" s="72">
        <f t="shared" si="251"/>
        <v>277657219.18518519</v>
      </c>
      <c r="F8011" s="71">
        <f t="shared" si="250"/>
        <v>180.57831632751379</v>
      </c>
    </row>
    <row r="8012" spans="2:6">
      <c r="B8012">
        <v>1537600</v>
      </c>
      <c r="D8012">
        <v>8010</v>
      </c>
      <c r="E8012" s="72">
        <f t="shared" si="251"/>
        <v>277726597.2962963</v>
      </c>
      <c r="F8012" s="71">
        <f t="shared" si="250"/>
        <v>180.62343736751839</v>
      </c>
    </row>
    <row r="8013" spans="2:6">
      <c r="B8013">
        <v>1537600</v>
      </c>
      <c r="D8013">
        <v>8011</v>
      </c>
      <c r="E8013" s="72">
        <f t="shared" si="251"/>
        <v>277795984.07407403</v>
      </c>
      <c r="F8013" s="71">
        <f t="shared" si="250"/>
        <v>180.66856404401275</v>
      </c>
    </row>
    <row r="8014" spans="2:6">
      <c r="B8014">
        <v>1537600</v>
      </c>
      <c r="D8014">
        <v>8012</v>
      </c>
      <c r="E8014" s="72">
        <f t="shared" si="251"/>
        <v>277865379.51851845</v>
      </c>
      <c r="F8014" s="71">
        <f t="shared" si="250"/>
        <v>180.71369635699691</v>
      </c>
    </row>
    <row r="8015" spans="2:6">
      <c r="B8015">
        <v>1537600</v>
      </c>
      <c r="D8015">
        <v>8013</v>
      </c>
      <c r="E8015" s="72">
        <f t="shared" si="251"/>
        <v>277934783.62962961</v>
      </c>
      <c r="F8015" s="71">
        <f t="shared" si="250"/>
        <v>180.75883430647087</v>
      </c>
    </row>
    <row r="8016" spans="2:6">
      <c r="B8016">
        <v>1537600</v>
      </c>
      <c r="D8016">
        <v>8014</v>
      </c>
      <c r="E8016" s="72">
        <f t="shared" si="251"/>
        <v>278004196.4074074</v>
      </c>
      <c r="F8016" s="71">
        <f t="shared" si="250"/>
        <v>180.80397789243457</v>
      </c>
    </row>
    <row r="8017" spans="2:6">
      <c r="B8017">
        <v>1537600</v>
      </c>
      <c r="D8017">
        <v>8015</v>
      </c>
      <c r="E8017" s="72">
        <f t="shared" si="251"/>
        <v>278073617.85185182</v>
      </c>
      <c r="F8017" s="71">
        <f t="shared" si="250"/>
        <v>180.84912711488803</v>
      </c>
    </row>
    <row r="8018" spans="2:6">
      <c r="B8018">
        <v>1537600</v>
      </c>
      <c r="D8018">
        <v>8016</v>
      </c>
      <c r="E8018" s="72">
        <f t="shared" si="251"/>
        <v>278143047.96296293</v>
      </c>
      <c r="F8018" s="71">
        <f t="shared" si="250"/>
        <v>180.89428197383126</v>
      </c>
    </row>
    <row r="8019" spans="2:6">
      <c r="B8019">
        <v>1537600</v>
      </c>
      <c r="D8019">
        <v>8017</v>
      </c>
      <c r="E8019" s="72">
        <f t="shared" si="251"/>
        <v>278212486.74074072</v>
      </c>
      <c r="F8019" s="71">
        <f t="shared" si="250"/>
        <v>180.93944246926426</v>
      </c>
    </row>
    <row r="8020" spans="2:6">
      <c r="B8020">
        <v>1537600</v>
      </c>
      <c r="D8020">
        <v>8018</v>
      </c>
      <c r="E8020" s="72">
        <f t="shared" si="251"/>
        <v>278281934.18518519</v>
      </c>
      <c r="F8020" s="71">
        <f t="shared" si="250"/>
        <v>180.98460860118703</v>
      </c>
    </row>
    <row r="8021" spans="2:6">
      <c r="B8021">
        <v>1537600</v>
      </c>
      <c r="D8021">
        <v>8019</v>
      </c>
      <c r="E8021" s="72">
        <f t="shared" si="251"/>
        <v>278351390.2962963</v>
      </c>
      <c r="F8021" s="71">
        <f t="shared" si="250"/>
        <v>181.02978036959956</v>
      </c>
    </row>
    <row r="8022" spans="2:6">
      <c r="B8022">
        <v>1537600</v>
      </c>
      <c r="D8022">
        <v>8020</v>
      </c>
      <c r="E8022" s="72">
        <f t="shared" si="251"/>
        <v>278420855.07407403</v>
      </c>
      <c r="F8022" s="71">
        <f t="shared" si="250"/>
        <v>181.07495777450185</v>
      </c>
    </row>
    <row r="8023" spans="2:6">
      <c r="B8023">
        <v>1537600</v>
      </c>
      <c r="D8023">
        <v>8021</v>
      </c>
      <c r="E8023" s="72">
        <f t="shared" si="251"/>
        <v>278490328.51851845</v>
      </c>
      <c r="F8023" s="71">
        <f t="shared" si="250"/>
        <v>181.1201408158939</v>
      </c>
    </row>
    <row r="8024" spans="2:6">
      <c r="B8024">
        <v>1537600</v>
      </c>
      <c r="D8024">
        <v>8022</v>
      </c>
      <c r="E8024" s="72">
        <f t="shared" si="251"/>
        <v>278559810.62962961</v>
      </c>
      <c r="F8024" s="71">
        <f t="shared" si="250"/>
        <v>181.16532949377577</v>
      </c>
    </row>
    <row r="8025" spans="2:6">
      <c r="B8025">
        <v>1537600</v>
      </c>
      <c r="D8025">
        <v>8023</v>
      </c>
      <c r="E8025" s="72">
        <f t="shared" si="251"/>
        <v>278629301.4074074</v>
      </c>
      <c r="F8025" s="71">
        <f t="shared" si="250"/>
        <v>181.21052380814737</v>
      </c>
    </row>
    <row r="8026" spans="2:6">
      <c r="B8026">
        <v>1537600</v>
      </c>
      <c r="D8026">
        <v>8024</v>
      </c>
      <c r="E8026" s="72">
        <f t="shared" si="251"/>
        <v>278698800.85185182</v>
      </c>
      <c r="F8026" s="71">
        <f t="shared" si="250"/>
        <v>181.25572375900873</v>
      </c>
    </row>
    <row r="8027" spans="2:6">
      <c r="B8027">
        <v>1537600</v>
      </c>
      <c r="D8027">
        <v>8025</v>
      </c>
      <c r="E8027" s="72">
        <f t="shared" si="251"/>
        <v>278768308.96296293</v>
      </c>
      <c r="F8027" s="71">
        <f t="shared" si="250"/>
        <v>181.30092934635985</v>
      </c>
    </row>
    <row r="8028" spans="2:6">
      <c r="B8028">
        <v>1537600</v>
      </c>
      <c r="D8028">
        <v>8026</v>
      </c>
      <c r="E8028" s="72">
        <f t="shared" si="251"/>
        <v>278837825.74074072</v>
      </c>
      <c r="F8028" s="71">
        <f t="shared" si="250"/>
        <v>181.34614057020079</v>
      </c>
    </row>
    <row r="8029" spans="2:6">
      <c r="B8029">
        <v>1537600</v>
      </c>
      <c r="D8029">
        <v>8027</v>
      </c>
      <c r="E8029" s="72">
        <f t="shared" si="251"/>
        <v>278907351.18518519</v>
      </c>
      <c r="F8029" s="71">
        <f t="shared" si="250"/>
        <v>181.39135743053149</v>
      </c>
    </row>
    <row r="8030" spans="2:6">
      <c r="B8030">
        <v>1537600</v>
      </c>
      <c r="D8030">
        <v>8028</v>
      </c>
      <c r="E8030" s="72">
        <f t="shared" si="251"/>
        <v>278976885.2962963</v>
      </c>
      <c r="F8030" s="71">
        <f t="shared" si="250"/>
        <v>181.43657992735191</v>
      </c>
    </row>
    <row r="8031" spans="2:6">
      <c r="B8031">
        <v>1537600</v>
      </c>
      <c r="D8031">
        <v>8029</v>
      </c>
      <c r="E8031" s="72">
        <f t="shared" si="251"/>
        <v>279046428.07407403</v>
      </c>
      <c r="F8031" s="71">
        <f t="shared" si="250"/>
        <v>181.4818080606621</v>
      </c>
    </row>
    <row r="8032" spans="2:6">
      <c r="B8032">
        <v>1537600</v>
      </c>
      <c r="D8032">
        <v>8030</v>
      </c>
      <c r="E8032" s="72">
        <f t="shared" si="251"/>
        <v>279115979.51851845</v>
      </c>
      <c r="F8032" s="71">
        <f t="shared" si="250"/>
        <v>181.52704183046205</v>
      </c>
    </row>
    <row r="8033" spans="2:6">
      <c r="B8033">
        <v>1537600</v>
      </c>
      <c r="D8033">
        <v>8031</v>
      </c>
      <c r="E8033" s="72">
        <f t="shared" si="251"/>
        <v>279185539.62962961</v>
      </c>
      <c r="F8033" s="71">
        <f t="shared" si="250"/>
        <v>181.57228123675182</v>
      </c>
    </row>
    <row r="8034" spans="2:6">
      <c r="B8034">
        <v>1537600</v>
      </c>
      <c r="D8034">
        <v>8032</v>
      </c>
      <c r="E8034" s="72">
        <f t="shared" si="251"/>
        <v>279255108.4074074</v>
      </c>
      <c r="F8034" s="71">
        <f t="shared" si="250"/>
        <v>181.61752627953135</v>
      </c>
    </row>
    <row r="8035" spans="2:6">
      <c r="B8035">
        <v>1537600</v>
      </c>
      <c r="D8035">
        <v>8033</v>
      </c>
      <c r="E8035" s="72">
        <f t="shared" si="251"/>
        <v>279324685.85185182</v>
      </c>
      <c r="F8035" s="71">
        <f t="shared" si="250"/>
        <v>181.66277695880061</v>
      </c>
    </row>
    <row r="8036" spans="2:6">
      <c r="B8036">
        <v>1537600</v>
      </c>
      <c r="D8036">
        <v>8034</v>
      </c>
      <c r="E8036" s="72">
        <f t="shared" si="251"/>
        <v>279394271.96296293</v>
      </c>
      <c r="F8036" s="71">
        <f t="shared" si="250"/>
        <v>181.70803327455965</v>
      </c>
    </row>
    <row r="8037" spans="2:6">
      <c r="B8037">
        <v>1537600</v>
      </c>
      <c r="D8037">
        <v>8035</v>
      </c>
      <c r="E8037" s="72">
        <f t="shared" si="251"/>
        <v>279463866.74074072</v>
      </c>
      <c r="F8037" s="71">
        <f t="shared" si="250"/>
        <v>181.75329522680849</v>
      </c>
    </row>
    <row r="8038" spans="2:6">
      <c r="B8038">
        <v>1537600</v>
      </c>
      <c r="D8038">
        <v>8036</v>
      </c>
      <c r="E8038" s="72">
        <f t="shared" si="251"/>
        <v>279533470.18518519</v>
      </c>
      <c r="F8038" s="71">
        <f t="shared" si="250"/>
        <v>181.79856281554709</v>
      </c>
    </row>
    <row r="8039" spans="2:6">
      <c r="B8039">
        <v>1537600</v>
      </c>
      <c r="D8039">
        <v>8037</v>
      </c>
      <c r="E8039" s="72">
        <f t="shared" si="251"/>
        <v>279603082.2962963</v>
      </c>
      <c r="F8039" s="71">
        <f t="shared" si="250"/>
        <v>181.84383604077541</v>
      </c>
    </row>
    <row r="8040" spans="2:6">
      <c r="B8040">
        <v>1537600</v>
      </c>
      <c r="D8040">
        <v>8038</v>
      </c>
      <c r="E8040" s="72">
        <f t="shared" si="251"/>
        <v>279672703.07407403</v>
      </c>
      <c r="F8040" s="71">
        <f t="shared" si="250"/>
        <v>181.8891149024935</v>
      </c>
    </row>
    <row r="8041" spans="2:6">
      <c r="B8041">
        <v>1537600</v>
      </c>
      <c r="D8041">
        <v>8039</v>
      </c>
      <c r="E8041" s="72">
        <f t="shared" si="251"/>
        <v>279742332.51851845</v>
      </c>
      <c r="F8041" s="71">
        <f t="shared" si="250"/>
        <v>181.93439940070138</v>
      </c>
    </row>
    <row r="8042" spans="2:6">
      <c r="B8042">
        <v>1537600</v>
      </c>
      <c r="D8042">
        <v>8040</v>
      </c>
      <c r="E8042" s="72">
        <f t="shared" si="251"/>
        <v>279811970.62962961</v>
      </c>
      <c r="F8042" s="71">
        <f t="shared" si="250"/>
        <v>181.97968953539907</v>
      </c>
    </row>
    <row r="8043" spans="2:6">
      <c r="B8043">
        <v>1537600</v>
      </c>
      <c r="D8043">
        <v>8041</v>
      </c>
      <c r="E8043" s="72">
        <f t="shared" si="251"/>
        <v>279881617.4074074</v>
      </c>
      <c r="F8043" s="71">
        <f t="shared" si="250"/>
        <v>182.0249853065865</v>
      </c>
    </row>
    <row r="8044" spans="2:6">
      <c r="B8044">
        <v>1537600</v>
      </c>
      <c r="D8044">
        <v>8042</v>
      </c>
      <c r="E8044" s="72">
        <f t="shared" si="251"/>
        <v>279951272.85185182</v>
      </c>
      <c r="F8044" s="71">
        <f t="shared" si="250"/>
        <v>182.07028671426366</v>
      </c>
    </row>
    <row r="8045" spans="2:6">
      <c r="B8045">
        <v>1537600</v>
      </c>
      <c r="D8045">
        <v>8043</v>
      </c>
      <c r="E8045" s="72">
        <f t="shared" si="251"/>
        <v>280020936.96296293</v>
      </c>
      <c r="F8045" s="71">
        <f t="shared" si="250"/>
        <v>182.11559375843063</v>
      </c>
    </row>
    <row r="8046" spans="2:6">
      <c r="B8046">
        <v>1537600</v>
      </c>
      <c r="D8046">
        <v>8044</v>
      </c>
      <c r="E8046" s="72">
        <f t="shared" si="251"/>
        <v>280090609.74074072</v>
      </c>
      <c r="F8046" s="71">
        <f t="shared" si="250"/>
        <v>182.16090643908734</v>
      </c>
    </row>
    <row r="8047" spans="2:6">
      <c r="B8047">
        <v>1537600</v>
      </c>
      <c r="D8047">
        <v>8045</v>
      </c>
      <c r="E8047" s="72">
        <f t="shared" si="251"/>
        <v>280160291.18518519</v>
      </c>
      <c r="F8047" s="71">
        <f t="shared" si="250"/>
        <v>182.20622475623387</v>
      </c>
    </row>
    <row r="8048" spans="2:6">
      <c r="B8048">
        <v>1537600</v>
      </c>
      <c r="D8048">
        <v>8046</v>
      </c>
      <c r="E8048" s="72">
        <f t="shared" si="251"/>
        <v>280229981.2962963</v>
      </c>
      <c r="F8048" s="71">
        <f t="shared" si="250"/>
        <v>182.25154870987012</v>
      </c>
    </row>
    <row r="8049" spans="2:6">
      <c r="B8049">
        <v>1537600</v>
      </c>
      <c r="D8049">
        <v>8047</v>
      </c>
      <c r="E8049" s="72">
        <f t="shared" si="251"/>
        <v>280299680.07407403</v>
      </c>
      <c r="F8049" s="71">
        <f t="shared" si="250"/>
        <v>182.29687829999611</v>
      </c>
    </row>
    <row r="8050" spans="2:6">
      <c r="B8050">
        <v>1537600</v>
      </c>
      <c r="D8050">
        <v>8048</v>
      </c>
      <c r="E8050" s="72">
        <f t="shared" si="251"/>
        <v>280369387.51851845</v>
      </c>
      <c r="F8050" s="71">
        <f t="shared" si="250"/>
        <v>182.34221352661189</v>
      </c>
    </row>
    <row r="8051" spans="2:6">
      <c r="B8051">
        <v>1537600</v>
      </c>
      <c r="D8051">
        <v>8049</v>
      </c>
      <c r="E8051" s="72">
        <f t="shared" si="251"/>
        <v>280439103.62962961</v>
      </c>
      <c r="F8051" s="71">
        <f t="shared" si="250"/>
        <v>182.38755438971748</v>
      </c>
    </row>
    <row r="8052" spans="2:6">
      <c r="B8052">
        <v>1537600</v>
      </c>
      <c r="D8052">
        <v>8050</v>
      </c>
      <c r="E8052" s="72">
        <f t="shared" si="251"/>
        <v>280508828.4074074</v>
      </c>
      <c r="F8052" s="71">
        <f t="shared" si="250"/>
        <v>182.43290088931283</v>
      </c>
    </row>
    <row r="8053" spans="2:6">
      <c r="B8053">
        <v>1537600</v>
      </c>
      <c r="D8053">
        <v>8051</v>
      </c>
      <c r="E8053" s="72">
        <f t="shared" si="251"/>
        <v>280578561.85185182</v>
      </c>
      <c r="F8053" s="71">
        <f t="shared" si="250"/>
        <v>182.47825302539792</v>
      </c>
    </row>
    <row r="8054" spans="2:6">
      <c r="B8054">
        <v>1537600</v>
      </c>
      <c r="D8054">
        <v>8052</v>
      </c>
      <c r="E8054" s="72">
        <f t="shared" si="251"/>
        <v>280648303.96296293</v>
      </c>
      <c r="F8054" s="71">
        <f t="shared" si="250"/>
        <v>182.52361079797276</v>
      </c>
    </row>
    <row r="8055" spans="2:6">
      <c r="B8055">
        <v>1537600</v>
      </c>
      <c r="D8055">
        <v>8053</v>
      </c>
      <c r="E8055" s="72">
        <f t="shared" si="251"/>
        <v>280718054.74074072</v>
      </c>
      <c r="F8055" s="71">
        <f t="shared" si="250"/>
        <v>182.5689742070374</v>
      </c>
    </row>
    <row r="8056" spans="2:6">
      <c r="B8056">
        <v>1537600</v>
      </c>
      <c r="D8056">
        <v>8054</v>
      </c>
      <c r="E8056" s="72">
        <f t="shared" si="251"/>
        <v>280787814.18518519</v>
      </c>
      <c r="F8056" s="71">
        <f t="shared" si="250"/>
        <v>182.61434325259182</v>
      </c>
    </row>
    <row r="8057" spans="2:6">
      <c r="B8057">
        <v>1537600</v>
      </c>
      <c r="D8057">
        <v>8055</v>
      </c>
      <c r="E8057" s="72">
        <f t="shared" si="251"/>
        <v>280857582.2962963</v>
      </c>
      <c r="F8057" s="71">
        <f t="shared" si="250"/>
        <v>182.65971793463598</v>
      </c>
    </row>
    <row r="8058" spans="2:6">
      <c r="B8058">
        <v>1537600</v>
      </c>
      <c r="D8058">
        <v>8056</v>
      </c>
      <c r="E8058" s="72">
        <f t="shared" si="251"/>
        <v>280927359.07407403</v>
      </c>
      <c r="F8058" s="71">
        <f t="shared" si="250"/>
        <v>182.70509825316989</v>
      </c>
    </row>
    <row r="8059" spans="2:6">
      <c r="B8059">
        <v>1537600</v>
      </c>
      <c r="D8059">
        <v>8057</v>
      </c>
      <c r="E8059" s="72">
        <f t="shared" si="251"/>
        <v>280997144.51851845</v>
      </c>
      <c r="F8059" s="71">
        <f t="shared" si="250"/>
        <v>182.75048420819357</v>
      </c>
    </row>
    <row r="8060" spans="2:6">
      <c r="B8060">
        <v>1537600</v>
      </c>
      <c r="D8060">
        <v>8058</v>
      </c>
      <c r="E8060" s="72">
        <f t="shared" si="251"/>
        <v>281066938.62962961</v>
      </c>
      <c r="F8060" s="71">
        <f t="shared" si="250"/>
        <v>182.79587579970709</v>
      </c>
    </row>
    <row r="8061" spans="2:6">
      <c r="B8061">
        <v>1537600</v>
      </c>
      <c r="D8061">
        <v>8059</v>
      </c>
      <c r="E8061" s="72">
        <f t="shared" si="251"/>
        <v>281136741.4074074</v>
      </c>
      <c r="F8061" s="71">
        <f t="shared" si="250"/>
        <v>182.84127302771034</v>
      </c>
    </row>
    <row r="8062" spans="2:6">
      <c r="B8062">
        <v>1537600</v>
      </c>
      <c r="D8062">
        <v>8060</v>
      </c>
      <c r="E8062" s="72">
        <f t="shared" si="251"/>
        <v>281206552.85185182</v>
      </c>
      <c r="F8062" s="71">
        <f t="shared" si="250"/>
        <v>182.88667589220333</v>
      </c>
    </row>
    <row r="8063" spans="2:6">
      <c r="B8063">
        <v>1537600</v>
      </c>
      <c r="D8063">
        <v>8061</v>
      </c>
      <c r="E8063" s="72">
        <f t="shared" si="251"/>
        <v>281276372.96296293</v>
      </c>
      <c r="F8063" s="71">
        <f t="shared" si="250"/>
        <v>182.93208439318607</v>
      </c>
    </row>
    <row r="8064" spans="2:6">
      <c r="B8064">
        <v>1537600</v>
      </c>
      <c r="D8064">
        <v>8062</v>
      </c>
      <c r="E8064" s="72">
        <f t="shared" si="251"/>
        <v>281346201.74074072</v>
      </c>
      <c r="F8064" s="71">
        <f t="shared" si="250"/>
        <v>182.97749853065864</v>
      </c>
    </row>
    <row r="8065" spans="2:6">
      <c r="B8065">
        <v>1537600</v>
      </c>
      <c r="D8065">
        <v>8063</v>
      </c>
      <c r="E8065" s="72">
        <f t="shared" si="251"/>
        <v>281416039.18518519</v>
      </c>
      <c r="F8065" s="71">
        <f t="shared" si="250"/>
        <v>183.02291830462096</v>
      </c>
    </row>
    <row r="8066" spans="2:6">
      <c r="B8066">
        <v>1537600</v>
      </c>
      <c r="D8066">
        <v>8064</v>
      </c>
      <c r="E8066" s="72">
        <f t="shared" si="251"/>
        <v>281485885.2962963</v>
      </c>
      <c r="F8066" s="71">
        <f t="shared" si="250"/>
        <v>183.06834371507304</v>
      </c>
    </row>
    <row r="8067" spans="2:6">
      <c r="B8067">
        <v>1537600</v>
      </c>
      <c r="D8067">
        <v>8065</v>
      </c>
      <c r="E8067" s="72">
        <f t="shared" si="251"/>
        <v>281555740.07407403</v>
      </c>
      <c r="F8067" s="71">
        <f t="shared" ref="F8067:F8130" si="252">E8067/B8066</f>
        <v>183.11377476201486</v>
      </c>
    </row>
    <row r="8068" spans="2:6">
      <c r="B8068">
        <v>1537600</v>
      </c>
      <c r="D8068">
        <v>8066</v>
      </c>
      <c r="E8068" s="72">
        <f t="shared" ref="E8068:E8131" si="253">40+(D8067*D8067)+(E8067/1.3)</f>
        <v>281625603.51851845</v>
      </c>
      <c r="F8068" s="71">
        <f t="shared" si="252"/>
        <v>183.15921144544643</v>
      </c>
    </row>
    <row r="8069" spans="2:6">
      <c r="B8069">
        <v>1537600</v>
      </c>
      <c r="D8069">
        <v>8067</v>
      </c>
      <c r="E8069" s="72">
        <f t="shared" si="253"/>
        <v>281695475.62962961</v>
      </c>
      <c r="F8069" s="71">
        <f t="shared" si="252"/>
        <v>183.20465376536785</v>
      </c>
    </row>
    <row r="8070" spans="2:6">
      <c r="B8070">
        <v>1537600</v>
      </c>
      <c r="D8070">
        <v>8068</v>
      </c>
      <c r="E8070" s="72">
        <f t="shared" si="253"/>
        <v>281765356.4074074</v>
      </c>
      <c r="F8070" s="71">
        <f t="shared" si="252"/>
        <v>183.250101721779</v>
      </c>
    </row>
    <row r="8071" spans="2:6">
      <c r="B8071">
        <v>1537600</v>
      </c>
      <c r="D8071">
        <v>8069</v>
      </c>
      <c r="E8071" s="72">
        <f t="shared" si="253"/>
        <v>281835245.85185182</v>
      </c>
      <c r="F8071" s="71">
        <f t="shared" si="252"/>
        <v>183.29555531467992</v>
      </c>
    </row>
    <row r="8072" spans="2:6">
      <c r="B8072">
        <v>1537600</v>
      </c>
      <c r="D8072">
        <v>8070</v>
      </c>
      <c r="E8072" s="72">
        <f t="shared" si="253"/>
        <v>281905143.96296293</v>
      </c>
      <c r="F8072" s="71">
        <f t="shared" si="252"/>
        <v>183.34101454407059</v>
      </c>
    </row>
    <row r="8073" spans="2:6">
      <c r="B8073">
        <v>1537600</v>
      </c>
      <c r="D8073">
        <v>8071</v>
      </c>
      <c r="E8073" s="72">
        <f t="shared" si="253"/>
        <v>281975050.74074072</v>
      </c>
      <c r="F8073" s="71">
        <f t="shared" si="252"/>
        <v>183.38647940995105</v>
      </c>
    </row>
    <row r="8074" spans="2:6">
      <c r="B8074">
        <v>1537600</v>
      </c>
      <c r="D8074">
        <v>8072</v>
      </c>
      <c r="E8074" s="72">
        <f t="shared" si="253"/>
        <v>282044966.18518519</v>
      </c>
      <c r="F8074" s="71">
        <f t="shared" si="252"/>
        <v>183.43194991232127</v>
      </c>
    </row>
    <row r="8075" spans="2:6">
      <c r="B8075">
        <v>1537600</v>
      </c>
      <c r="D8075">
        <v>8073</v>
      </c>
      <c r="E8075" s="72">
        <f t="shared" si="253"/>
        <v>282114890.2962963</v>
      </c>
      <c r="F8075" s="71">
        <f t="shared" si="252"/>
        <v>183.47742605118125</v>
      </c>
    </row>
    <row r="8076" spans="2:6">
      <c r="B8076">
        <v>1537600</v>
      </c>
      <c r="D8076">
        <v>8074</v>
      </c>
      <c r="E8076" s="72">
        <f t="shared" si="253"/>
        <v>282184823.07407403</v>
      </c>
      <c r="F8076" s="71">
        <f t="shared" si="252"/>
        <v>183.52290782653097</v>
      </c>
    </row>
    <row r="8077" spans="2:6">
      <c r="B8077">
        <v>1537600</v>
      </c>
      <c r="D8077">
        <v>8075</v>
      </c>
      <c r="E8077" s="72">
        <f t="shared" si="253"/>
        <v>282254764.51851845</v>
      </c>
      <c r="F8077" s="71">
        <f t="shared" si="252"/>
        <v>183.56839523837047</v>
      </c>
    </row>
    <row r="8078" spans="2:6">
      <c r="B8078">
        <v>1537600</v>
      </c>
      <c r="D8078">
        <v>8076</v>
      </c>
      <c r="E8078" s="72">
        <f t="shared" si="253"/>
        <v>282324714.62962961</v>
      </c>
      <c r="F8078" s="71">
        <f t="shared" si="252"/>
        <v>183.61388828669979</v>
      </c>
    </row>
    <row r="8079" spans="2:6">
      <c r="B8079">
        <v>1537600</v>
      </c>
      <c r="D8079">
        <v>8077</v>
      </c>
      <c r="E8079" s="72">
        <f t="shared" si="253"/>
        <v>282394673.4074074</v>
      </c>
      <c r="F8079" s="71">
        <f t="shared" si="252"/>
        <v>183.65938697151887</v>
      </c>
    </row>
    <row r="8080" spans="2:6">
      <c r="B8080">
        <v>1537600</v>
      </c>
      <c r="D8080">
        <v>8078</v>
      </c>
      <c r="E8080" s="72">
        <f t="shared" si="253"/>
        <v>282464640.85185182</v>
      </c>
      <c r="F8080" s="71">
        <f t="shared" si="252"/>
        <v>183.70489129282765</v>
      </c>
    </row>
    <row r="8081" spans="2:6">
      <c r="B8081">
        <v>1537600</v>
      </c>
      <c r="D8081">
        <v>8079</v>
      </c>
      <c r="E8081" s="72">
        <f t="shared" si="253"/>
        <v>282534616.96296293</v>
      </c>
      <c r="F8081" s="71">
        <f t="shared" si="252"/>
        <v>183.75040125062625</v>
      </c>
    </row>
    <row r="8082" spans="2:6">
      <c r="B8082">
        <v>1537600</v>
      </c>
      <c r="D8082">
        <v>8080</v>
      </c>
      <c r="E8082" s="72">
        <f t="shared" si="253"/>
        <v>282604601.74074072</v>
      </c>
      <c r="F8082" s="71">
        <f t="shared" si="252"/>
        <v>183.79591684491461</v>
      </c>
    </row>
    <row r="8083" spans="2:6">
      <c r="B8083">
        <v>1537600</v>
      </c>
      <c r="D8083">
        <v>8081</v>
      </c>
      <c r="E8083" s="72">
        <f t="shared" si="253"/>
        <v>282674595.18518519</v>
      </c>
      <c r="F8083" s="71">
        <f t="shared" si="252"/>
        <v>183.84143807569276</v>
      </c>
    </row>
    <row r="8084" spans="2:6">
      <c r="B8084">
        <v>1537600</v>
      </c>
      <c r="D8084">
        <v>8082</v>
      </c>
      <c r="E8084" s="72">
        <f t="shared" si="253"/>
        <v>282744597.2962963</v>
      </c>
      <c r="F8084" s="71">
        <f t="shared" si="252"/>
        <v>183.88696494296065</v>
      </c>
    </row>
    <row r="8085" spans="2:6">
      <c r="B8085">
        <v>1537600</v>
      </c>
      <c r="D8085">
        <v>8083</v>
      </c>
      <c r="E8085" s="72">
        <f t="shared" si="253"/>
        <v>282814608.07407403</v>
      </c>
      <c r="F8085" s="71">
        <f t="shared" si="252"/>
        <v>183.93249744671829</v>
      </c>
    </row>
    <row r="8086" spans="2:6">
      <c r="B8086">
        <v>1537600</v>
      </c>
      <c r="D8086">
        <v>8084</v>
      </c>
      <c r="E8086" s="72">
        <f t="shared" si="253"/>
        <v>282884627.51851845</v>
      </c>
      <c r="F8086" s="71">
        <f t="shared" si="252"/>
        <v>183.97803558696569</v>
      </c>
    </row>
    <row r="8087" spans="2:6">
      <c r="B8087">
        <v>1537600</v>
      </c>
      <c r="D8087">
        <v>8085</v>
      </c>
      <c r="E8087" s="72">
        <f t="shared" si="253"/>
        <v>282954655.62962961</v>
      </c>
      <c r="F8087" s="71">
        <f t="shared" si="252"/>
        <v>184.02357936370291</v>
      </c>
    </row>
    <row r="8088" spans="2:6">
      <c r="B8088">
        <v>1537600</v>
      </c>
      <c r="D8088">
        <v>8086</v>
      </c>
      <c r="E8088" s="72">
        <f t="shared" si="253"/>
        <v>283024692.4074074</v>
      </c>
      <c r="F8088" s="71">
        <f t="shared" si="252"/>
        <v>184.06912877692989</v>
      </c>
    </row>
    <row r="8089" spans="2:6">
      <c r="B8089">
        <v>1537600</v>
      </c>
      <c r="D8089">
        <v>8087</v>
      </c>
      <c r="E8089" s="72">
        <f t="shared" si="253"/>
        <v>283094737.85185182</v>
      </c>
      <c r="F8089" s="71">
        <f t="shared" si="252"/>
        <v>184.1146838266466</v>
      </c>
    </row>
    <row r="8090" spans="2:6">
      <c r="B8090">
        <v>1537600</v>
      </c>
      <c r="D8090">
        <v>8088</v>
      </c>
      <c r="E8090" s="72">
        <f t="shared" si="253"/>
        <v>283164791.96296293</v>
      </c>
      <c r="F8090" s="71">
        <f t="shared" si="252"/>
        <v>184.1602445128531</v>
      </c>
    </row>
    <row r="8091" spans="2:6">
      <c r="B8091">
        <v>1537600</v>
      </c>
      <c r="D8091">
        <v>8089</v>
      </c>
      <c r="E8091" s="72">
        <f t="shared" si="253"/>
        <v>283234854.74074072</v>
      </c>
      <c r="F8091" s="71">
        <f t="shared" si="252"/>
        <v>184.20581083554939</v>
      </c>
    </row>
    <row r="8092" spans="2:6">
      <c r="B8092">
        <v>1537600</v>
      </c>
      <c r="D8092">
        <v>8090</v>
      </c>
      <c r="E8092" s="72">
        <f t="shared" si="253"/>
        <v>283304926.18518519</v>
      </c>
      <c r="F8092" s="71">
        <f t="shared" si="252"/>
        <v>184.25138279473543</v>
      </c>
    </row>
    <row r="8093" spans="2:6">
      <c r="B8093">
        <v>1537600</v>
      </c>
      <c r="D8093">
        <v>8091</v>
      </c>
      <c r="E8093" s="72">
        <f t="shared" si="253"/>
        <v>283375006.2962963</v>
      </c>
      <c r="F8093" s="71">
        <f t="shared" si="252"/>
        <v>184.29696039041121</v>
      </c>
    </row>
    <row r="8094" spans="2:6">
      <c r="B8094">
        <v>1537600</v>
      </c>
      <c r="D8094">
        <v>8092</v>
      </c>
      <c r="E8094" s="72">
        <f t="shared" si="253"/>
        <v>283445095.07407403</v>
      </c>
      <c r="F8094" s="71">
        <f t="shared" si="252"/>
        <v>184.34254362257676</v>
      </c>
    </row>
    <row r="8095" spans="2:6">
      <c r="B8095">
        <v>1537600</v>
      </c>
      <c r="D8095">
        <v>8093</v>
      </c>
      <c r="E8095" s="72">
        <f t="shared" si="253"/>
        <v>283515192.51851845</v>
      </c>
      <c r="F8095" s="71">
        <f t="shared" si="252"/>
        <v>184.38813249123208</v>
      </c>
    </row>
    <row r="8096" spans="2:6">
      <c r="B8096">
        <v>1537600</v>
      </c>
      <c r="D8096">
        <v>8094</v>
      </c>
      <c r="E8096" s="72">
        <f t="shared" si="253"/>
        <v>283585298.62962961</v>
      </c>
      <c r="F8096" s="71">
        <f t="shared" si="252"/>
        <v>184.43372699637723</v>
      </c>
    </row>
    <row r="8097" spans="2:6">
      <c r="B8097">
        <v>1537600</v>
      </c>
      <c r="D8097">
        <v>8095</v>
      </c>
      <c r="E8097" s="72">
        <f t="shared" si="253"/>
        <v>283655413.4074074</v>
      </c>
      <c r="F8097" s="71">
        <f t="shared" si="252"/>
        <v>184.47932713801211</v>
      </c>
    </row>
    <row r="8098" spans="2:6">
      <c r="B8098">
        <v>1537600</v>
      </c>
      <c r="D8098">
        <v>8096</v>
      </c>
      <c r="E8098" s="72">
        <f t="shared" si="253"/>
        <v>283725536.85185182</v>
      </c>
      <c r="F8098" s="71">
        <f t="shared" si="252"/>
        <v>184.52493291613672</v>
      </c>
    </row>
    <row r="8099" spans="2:6">
      <c r="B8099">
        <v>1537600</v>
      </c>
      <c r="D8099">
        <v>8097</v>
      </c>
      <c r="E8099" s="72">
        <f t="shared" si="253"/>
        <v>283795668.96296293</v>
      </c>
      <c r="F8099" s="71">
        <f t="shared" si="252"/>
        <v>184.57054433075112</v>
      </c>
    </row>
    <row r="8100" spans="2:6">
      <c r="B8100">
        <v>1537600</v>
      </c>
      <c r="D8100">
        <v>8098</v>
      </c>
      <c r="E8100" s="72">
        <f t="shared" si="253"/>
        <v>283865809.74074072</v>
      </c>
      <c r="F8100" s="71">
        <f t="shared" si="252"/>
        <v>184.61616138185531</v>
      </c>
    </row>
    <row r="8101" spans="2:6">
      <c r="B8101">
        <v>1537600</v>
      </c>
      <c r="D8101">
        <v>8099</v>
      </c>
      <c r="E8101" s="72">
        <f t="shared" si="253"/>
        <v>283935959.18518519</v>
      </c>
      <c r="F8101" s="71">
        <f t="shared" si="252"/>
        <v>184.66178406944925</v>
      </c>
    </row>
    <row r="8102" spans="2:6">
      <c r="B8102">
        <v>1537600</v>
      </c>
      <c r="D8102">
        <v>8100</v>
      </c>
      <c r="E8102" s="72">
        <f t="shared" si="253"/>
        <v>284006117.2962963</v>
      </c>
      <c r="F8102" s="71">
        <f t="shared" si="252"/>
        <v>184.70741239353296</v>
      </c>
    </row>
    <row r="8103" spans="2:6">
      <c r="B8103">
        <v>1537600</v>
      </c>
      <c r="D8103">
        <v>8101</v>
      </c>
      <c r="E8103" s="72">
        <f t="shared" si="253"/>
        <v>284076284.07407403</v>
      </c>
      <c r="F8103" s="71">
        <f t="shared" si="252"/>
        <v>184.75304635410643</v>
      </c>
    </row>
    <row r="8104" spans="2:6">
      <c r="B8104">
        <v>1537600</v>
      </c>
      <c r="D8104">
        <v>8102</v>
      </c>
      <c r="E8104" s="72">
        <f t="shared" si="253"/>
        <v>284146459.51851845</v>
      </c>
      <c r="F8104" s="71">
        <f t="shared" si="252"/>
        <v>184.79868595116966</v>
      </c>
    </row>
    <row r="8105" spans="2:6">
      <c r="B8105">
        <v>1537600</v>
      </c>
      <c r="D8105">
        <v>8103</v>
      </c>
      <c r="E8105" s="72">
        <f t="shared" si="253"/>
        <v>284216643.62962961</v>
      </c>
      <c r="F8105" s="71">
        <f t="shared" si="252"/>
        <v>184.84433118472271</v>
      </c>
    </row>
    <row r="8106" spans="2:6">
      <c r="B8106">
        <v>1537600</v>
      </c>
      <c r="D8106">
        <v>8104</v>
      </c>
      <c r="E8106" s="72">
        <f t="shared" si="253"/>
        <v>284286836.4074074</v>
      </c>
      <c r="F8106" s="71">
        <f t="shared" si="252"/>
        <v>184.88998205476548</v>
      </c>
    </row>
    <row r="8107" spans="2:6">
      <c r="B8107">
        <v>1537600</v>
      </c>
      <c r="D8107">
        <v>8105</v>
      </c>
      <c r="E8107" s="72">
        <f t="shared" si="253"/>
        <v>284357037.85185182</v>
      </c>
      <c r="F8107" s="71">
        <f t="shared" si="252"/>
        <v>184.93563856129802</v>
      </c>
    </row>
    <row r="8108" spans="2:6">
      <c r="B8108">
        <v>1537600</v>
      </c>
      <c r="D8108">
        <v>8106</v>
      </c>
      <c r="E8108" s="72">
        <f t="shared" si="253"/>
        <v>284427247.96296293</v>
      </c>
      <c r="F8108" s="71">
        <f t="shared" si="252"/>
        <v>184.98130070432032</v>
      </c>
    </row>
    <row r="8109" spans="2:6">
      <c r="B8109">
        <v>1537600</v>
      </c>
      <c r="D8109">
        <v>8107</v>
      </c>
      <c r="E8109" s="72">
        <f t="shared" si="253"/>
        <v>284497466.74074072</v>
      </c>
      <c r="F8109" s="71">
        <f t="shared" si="252"/>
        <v>185.02696848383241</v>
      </c>
    </row>
    <row r="8110" spans="2:6">
      <c r="B8110">
        <v>1537600</v>
      </c>
      <c r="D8110">
        <v>8108</v>
      </c>
      <c r="E8110" s="72">
        <f t="shared" si="253"/>
        <v>284567694.18518519</v>
      </c>
      <c r="F8110" s="71">
        <f t="shared" si="252"/>
        <v>185.07264189983428</v>
      </c>
    </row>
    <row r="8111" spans="2:6">
      <c r="B8111">
        <v>1537600</v>
      </c>
      <c r="D8111">
        <v>8109</v>
      </c>
      <c r="E8111" s="72">
        <f t="shared" si="253"/>
        <v>284637930.2962963</v>
      </c>
      <c r="F8111" s="71">
        <f t="shared" si="252"/>
        <v>185.11832095232589</v>
      </c>
    </row>
    <row r="8112" spans="2:6">
      <c r="B8112">
        <v>1537600</v>
      </c>
      <c r="D8112">
        <v>8110</v>
      </c>
      <c r="E8112" s="72">
        <f t="shared" si="253"/>
        <v>284708175.07407403</v>
      </c>
      <c r="F8112" s="71">
        <f t="shared" si="252"/>
        <v>185.16400564130726</v>
      </c>
    </row>
    <row r="8113" spans="2:6">
      <c r="B8113">
        <v>1537600</v>
      </c>
      <c r="D8113">
        <v>8111</v>
      </c>
      <c r="E8113" s="72">
        <f t="shared" si="253"/>
        <v>284778428.51851845</v>
      </c>
      <c r="F8113" s="71">
        <f t="shared" si="252"/>
        <v>185.20969596677838</v>
      </c>
    </row>
    <row r="8114" spans="2:6">
      <c r="B8114">
        <v>1537600</v>
      </c>
      <c r="D8114">
        <v>8112</v>
      </c>
      <c r="E8114" s="72">
        <f t="shared" si="253"/>
        <v>284848690.62962961</v>
      </c>
      <c r="F8114" s="71">
        <f t="shared" si="252"/>
        <v>185.25539192873933</v>
      </c>
    </row>
    <row r="8115" spans="2:6">
      <c r="B8115">
        <v>1537600</v>
      </c>
      <c r="D8115">
        <v>8113</v>
      </c>
      <c r="E8115" s="72">
        <f t="shared" si="253"/>
        <v>284918961.4074074</v>
      </c>
      <c r="F8115" s="71">
        <f t="shared" si="252"/>
        <v>185.30109352719003</v>
      </c>
    </row>
    <row r="8116" spans="2:6">
      <c r="B8116">
        <v>1537600</v>
      </c>
      <c r="D8116">
        <v>8114</v>
      </c>
      <c r="E8116" s="72">
        <f t="shared" si="253"/>
        <v>284989240.85185182</v>
      </c>
      <c r="F8116" s="71">
        <f t="shared" si="252"/>
        <v>185.34680076213047</v>
      </c>
    </row>
    <row r="8117" spans="2:6">
      <c r="B8117">
        <v>1537600</v>
      </c>
      <c r="D8117">
        <v>8115</v>
      </c>
      <c r="E8117" s="72">
        <f t="shared" si="253"/>
        <v>285059528.96296293</v>
      </c>
      <c r="F8117" s="71">
        <f t="shared" si="252"/>
        <v>185.3925136335607</v>
      </c>
    </row>
    <row r="8118" spans="2:6">
      <c r="B8118">
        <v>1537600</v>
      </c>
      <c r="D8118">
        <v>8116</v>
      </c>
      <c r="E8118" s="72">
        <f t="shared" si="253"/>
        <v>285129825.74074072</v>
      </c>
      <c r="F8118" s="71">
        <f t="shared" si="252"/>
        <v>185.43823214148068</v>
      </c>
    </row>
    <row r="8119" spans="2:6">
      <c r="B8119">
        <v>1537600</v>
      </c>
      <c r="D8119">
        <v>8117</v>
      </c>
      <c r="E8119" s="72">
        <f t="shared" si="253"/>
        <v>285200131.18518519</v>
      </c>
      <c r="F8119" s="71">
        <f t="shared" si="252"/>
        <v>185.48395628589049</v>
      </c>
    </row>
    <row r="8120" spans="2:6">
      <c r="B8120">
        <v>1537600</v>
      </c>
      <c r="D8120">
        <v>8118</v>
      </c>
      <c r="E8120" s="72">
        <f t="shared" si="253"/>
        <v>285270445.2962963</v>
      </c>
      <c r="F8120" s="71">
        <f t="shared" si="252"/>
        <v>185.52968606678999</v>
      </c>
    </row>
    <row r="8121" spans="2:6">
      <c r="B8121">
        <v>1537600</v>
      </c>
      <c r="D8121">
        <v>8119</v>
      </c>
      <c r="E8121" s="72">
        <f t="shared" si="253"/>
        <v>285340768.07407403</v>
      </c>
      <c r="F8121" s="71">
        <f t="shared" si="252"/>
        <v>185.57542148417926</v>
      </c>
    </row>
    <row r="8122" spans="2:6">
      <c r="B8122">
        <v>1537600</v>
      </c>
      <c r="D8122">
        <v>8120</v>
      </c>
      <c r="E8122" s="72">
        <f t="shared" si="253"/>
        <v>285411099.51851845</v>
      </c>
      <c r="F8122" s="71">
        <f t="shared" si="252"/>
        <v>185.62116253805831</v>
      </c>
    </row>
    <row r="8123" spans="2:6">
      <c r="B8123">
        <v>1537600</v>
      </c>
      <c r="D8123">
        <v>8121</v>
      </c>
      <c r="E8123" s="72">
        <f t="shared" si="253"/>
        <v>285481439.62962961</v>
      </c>
      <c r="F8123" s="71">
        <f t="shared" si="252"/>
        <v>185.66690922842716</v>
      </c>
    </row>
    <row r="8124" spans="2:6">
      <c r="B8124">
        <v>1537600</v>
      </c>
      <c r="D8124">
        <v>8122</v>
      </c>
      <c r="E8124" s="72">
        <f t="shared" si="253"/>
        <v>285551788.4074074</v>
      </c>
      <c r="F8124" s="71">
        <f t="shared" si="252"/>
        <v>185.71266155528576</v>
      </c>
    </row>
    <row r="8125" spans="2:6">
      <c r="B8125">
        <v>1537600</v>
      </c>
      <c r="D8125">
        <v>8123</v>
      </c>
      <c r="E8125" s="72">
        <f t="shared" si="253"/>
        <v>285622145.85185182</v>
      </c>
      <c r="F8125" s="71">
        <f t="shared" si="252"/>
        <v>185.75841951863413</v>
      </c>
    </row>
    <row r="8126" spans="2:6">
      <c r="B8126">
        <v>1537600</v>
      </c>
      <c r="D8126">
        <v>8124</v>
      </c>
      <c r="E8126" s="72">
        <f t="shared" si="253"/>
        <v>285692511.96296293</v>
      </c>
      <c r="F8126" s="71">
        <f t="shared" si="252"/>
        <v>185.80418311847225</v>
      </c>
    </row>
    <row r="8127" spans="2:6">
      <c r="B8127">
        <v>1537600</v>
      </c>
      <c r="D8127">
        <v>8125</v>
      </c>
      <c r="E8127" s="72">
        <f t="shared" si="253"/>
        <v>285762886.74074072</v>
      </c>
      <c r="F8127" s="71">
        <f t="shared" si="252"/>
        <v>185.84995235480017</v>
      </c>
    </row>
    <row r="8128" spans="2:6">
      <c r="B8128">
        <v>1537600</v>
      </c>
      <c r="D8128">
        <v>8126</v>
      </c>
      <c r="E8128" s="72">
        <f t="shared" si="253"/>
        <v>285833270.18518519</v>
      </c>
      <c r="F8128" s="71">
        <f t="shared" si="252"/>
        <v>185.89572722761784</v>
      </c>
    </row>
    <row r="8129" spans="2:6">
      <c r="B8129">
        <v>1537600</v>
      </c>
      <c r="D8129">
        <v>8127</v>
      </c>
      <c r="E8129" s="72">
        <f t="shared" si="253"/>
        <v>285903662.2962963</v>
      </c>
      <c r="F8129" s="71">
        <f t="shared" si="252"/>
        <v>185.94150773692527</v>
      </c>
    </row>
    <row r="8130" spans="2:6">
      <c r="B8130">
        <v>1537600</v>
      </c>
      <c r="D8130">
        <v>8128</v>
      </c>
      <c r="E8130" s="72">
        <f t="shared" si="253"/>
        <v>285974063.07407403</v>
      </c>
      <c r="F8130" s="71">
        <f t="shared" si="252"/>
        <v>185.98729388272244</v>
      </c>
    </row>
    <row r="8131" spans="2:6">
      <c r="B8131">
        <v>1537600</v>
      </c>
      <c r="D8131">
        <v>8129</v>
      </c>
      <c r="E8131" s="72">
        <f t="shared" si="253"/>
        <v>286044472.51851845</v>
      </c>
      <c r="F8131" s="71">
        <f t="shared" ref="F8131:F8194" si="254">E8131/B8130</f>
        <v>186.03308566500939</v>
      </c>
    </row>
    <row r="8132" spans="2:6">
      <c r="B8132">
        <v>1537600</v>
      </c>
      <c r="D8132">
        <v>8130</v>
      </c>
      <c r="E8132" s="72">
        <f t="shared" ref="E8132:E8195" si="255">40+(D8131*D8131)+(E8131/1.3)</f>
        <v>286114890.62962961</v>
      </c>
      <c r="F8132" s="71">
        <f t="shared" si="254"/>
        <v>186.07888308378617</v>
      </c>
    </row>
    <row r="8133" spans="2:6">
      <c r="B8133">
        <v>1537600</v>
      </c>
      <c r="D8133">
        <v>8131</v>
      </c>
      <c r="E8133" s="72">
        <f t="shared" si="255"/>
        <v>286185317.4074074</v>
      </c>
      <c r="F8133" s="71">
        <f t="shared" si="254"/>
        <v>186.12468613905267</v>
      </c>
    </row>
    <row r="8134" spans="2:6">
      <c r="B8134">
        <v>1537600</v>
      </c>
      <c r="D8134">
        <v>8132</v>
      </c>
      <c r="E8134" s="72">
        <f t="shared" si="255"/>
        <v>286255752.85185182</v>
      </c>
      <c r="F8134" s="71">
        <f t="shared" si="254"/>
        <v>186.17049483080893</v>
      </c>
    </row>
    <row r="8135" spans="2:6">
      <c r="B8135">
        <v>1537600</v>
      </c>
      <c r="D8135">
        <v>8133</v>
      </c>
      <c r="E8135" s="72">
        <f t="shared" si="255"/>
        <v>286326196.96296293</v>
      </c>
      <c r="F8135" s="71">
        <f t="shared" si="254"/>
        <v>186.21630915905496</v>
      </c>
    </row>
    <row r="8136" spans="2:6">
      <c r="B8136">
        <v>1537600</v>
      </c>
      <c r="D8136">
        <v>8134</v>
      </c>
      <c r="E8136" s="72">
        <f t="shared" si="255"/>
        <v>286396649.74074072</v>
      </c>
      <c r="F8136" s="71">
        <f t="shared" si="254"/>
        <v>186.2621291237908</v>
      </c>
    </row>
    <row r="8137" spans="2:6">
      <c r="B8137">
        <v>1537600</v>
      </c>
      <c r="D8137">
        <v>8135</v>
      </c>
      <c r="E8137" s="72">
        <f t="shared" si="255"/>
        <v>286467111.18518519</v>
      </c>
      <c r="F8137" s="71">
        <f t="shared" si="254"/>
        <v>186.30795472501637</v>
      </c>
    </row>
    <row r="8138" spans="2:6">
      <c r="B8138">
        <v>1537600</v>
      </c>
      <c r="D8138">
        <v>8136</v>
      </c>
      <c r="E8138" s="72">
        <f t="shared" si="255"/>
        <v>286537581.2962963</v>
      </c>
      <c r="F8138" s="71">
        <f t="shared" si="254"/>
        <v>186.35378596273173</v>
      </c>
    </row>
    <row r="8139" spans="2:6">
      <c r="B8139">
        <v>1537600</v>
      </c>
      <c r="D8139">
        <v>8137</v>
      </c>
      <c r="E8139" s="72">
        <f t="shared" si="255"/>
        <v>286608060.07407403</v>
      </c>
      <c r="F8139" s="71">
        <f t="shared" si="254"/>
        <v>186.3996228369368</v>
      </c>
    </row>
    <row r="8140" spans="2:6">
      <c r="B8140">
        <v>1537600</v>
      </c>
      <c r="D8140">
        <v>8138</v>
      </c>
      <c r="E8140" s="72">
        <f t="shared" si="255"/>
        <v>286678547.51851845</v>
      </c>
      <c r="F8140" s="71">
        <f t="shared" si="254"/>
        <v>186.44546534763165</v>
      </c>
    </row>
    <row r="8141" spans="2:6">
      <c r="B8141">
        <v>1537600</v>
      </c>
      <c r="D8141">
        <v>8139</v>
      </c>
      <c r="E8141" s="72">
        <f t="shared" si="255"/>
        <v>286749043.62962961</v>
      </c>
      <c r="F8141" s="71">
        <f t="shared" si="254"/>
        <v>186.49131349481635</v>
      </c>
    </row>
    <row r="8142" spans="2:6">
      <c r="B8142">
        <v>1537600</v>
      </c>
      <c r="D8142">
        <v>8140</v>
      </c>
      <c r="E8142" s="72">
        <f t="shared" si="255"/>
        <v>286819548.4074074</v>
      </c>
      <c r="F8142" s="71">
        <f t="shared" si="254"/>
        <v>186.53716727849076</v>
      </c>
    </row>
    <row r="8143" spans="2:6">
      <c r="B8143">
        <v>1537600</v>
      </c>
      <c r="D8143">
        <v>8141</v>
      </c>
      <c r="E8143" s="72">
        <f t="shared" si="255"/>
        <v>286890061.85185182</v>
      </c>
      <c r="F8143" s="71">
        <f t="shared" si="254"/>
        <v>186.58302669865492</v>
      </c>
    </row>
    <row r="8144" spans="2:6">
      <c r="B8144">
        <v>1537600</v>
      </c>
      <c r="D8144">
        <v>8142</v>
      </c>
      <c r="E8144" s="72">
        <f t="shared" si="255"/>
        <v>286960583.96296293</v>
      </c>
      <c r="F8144" s="71">
        <f t="shared" si="254"/>
        <v>186.62889175530887</v>
      </c>
    </row>
    <row r="8145" spans="2:6">
      <c r="B8145">
        <v>1537600</v>
      </c>
      <c r="D8145">
        <v>8143</v>
      </c>
      <c r="E8145" s="72">
        <f t="shared" si="255"/>
        <v>287031114.74074072</v>
      </c>
      <c r="F8145" s="71">
        <f t="shared" si="254"/>
        <v>186.67476244845261</v>
      </c>
    </row>
    <row r="8146" spans="2:6">
      <c r="B8146">
        <v>1537600</v>
      </c>
      <c r="D8146">
        <v>8144</v>
      </c>
      <c r="E8146" s="72">
        <f t="shared" si="255"/>
        <v>287101654.18518519</v>
      </c>
      <c r="F8146" s="71">
        <f t="shared" si="254"/>
        <v>186.72063877808611</v>
      </c>
    </row>
    <row r="8147" spans="2:6">
      <c r="B8147">
        <v>1537600</v>
      </c>
      <c r="D8147">
        <v>8145</v>
      </c>
      <c r="E8147" s="72">
        <f t="shared" si="255"/>
        <v>287172202.2962963</v>
      </c>
      <c r="F8147" s="71">
        <f t="shared" si="254"/>
        <v>186.76652074420934</v>
      </c>
    </row>
    <row r="8148" spans="2:6">
      <c r="B8148">
        <v>1537600</v>
      </c>
      <c r="D8148">
        <v>8146</v>
      </c>
      <c r="E8148" s="72">
        <f t="shared" si="255"/>
        <v>287242759.07407403</v>
      </c>
      <c r="F8148" s="71">
        <f t="shared" si="254"/>
        <v>186.81240834682234</v>
      </c>
    </row>
    <row r="8149" spans="2:6">
      <c r="B8149">
        <v>1537600</v>
      </c>
      <c r="D8149">
        <v>8147</v>
      </c>
      <c r="E8149" s="72">
        <f t="shared" si="255"/>
        <v>287313324.51851845</v>
      </c>
      <c r="F8149" s="71">
        <f t="shared" si="254"/>
        <v>186.85830158592512</v>
      </c>
    </row>
    <row r="8150" spans="2:6">
      <c r="B8150">
        <v>1537600</v>
      </c>
      <c r="D8150">
        <v>8148</v>
      </c>
      <c r="E8150" s="72">
        <f t="shared" si="255"/>
        <v>287383898.62962961</v>
      </c>
      <c r="F8150" s="71">
        <f t="shared" si="254"/>
        <v>186.90420046151769</v>
      </c>
    </row>
    <row r="8151" spans="2:6">
      <c r="B8151">
        <v>1537600</v>
      </c>
      <c r="D8151">
        <v>8149</v>
      </c>
      <c r="E8151" s="72">
        <f t="shared" si="255"/>
        <v>287454481.4074074</v>
      </c>
      <c r="F8151" s="71">
        <f t="shared" si="254"/>
        <v>186.95010497360002</v>
      </c>
    </row>
    <row r="8152" spans="2:6">
      <c r="B8152">
        <v>1537600</v>
      </c>
      <c r="D8152">
        <v>8150</v>
      </c>
      <c r="E8152" s="72">
        <f t="shared" si="255"/>
        <v>287525072.85185182</v>
      </c>
      <c r="F8152" s="71">
        <f t="shared" si="254"/>
        <v>186.99601512217211</v>
      </c>
    </row>
    <row r="8153" spans="2:6">
      <c r="B8153">
        <v>1537600</v>
      </c>
      <c r="D8153">
        <v>8151</v>
      </c>
      <c r="E8153" s="72">
        <f t="shared" si="255"/>
        <v>287595672.96296293</v>
      </c>
      <c r="F8153" s="71">
        <f t="shared" si="254"/>
        <v>187.04193090723396</v>
      </c>
    </row>
    <row r="8154" spans="2:6">
      <c r="B8154">
        <v>1537600</v>
      </c>
      <c r="D8154">
        <v>8152</v>
      </c>
      <c r="E8154" s="72">
        <f t="shared" si="255"/>
        <v>287666281.74074072</v>
      </c>
      <c r="F8154" s="71">
        <f t="shared" si="254"/>
        <v>187.08785232878557</v>
      </c>
    </row>
    <row r="8155" spans="2:6">
      <c r="B8155">
        <v>1537600</v>
      </c>
      <c r="D8155">
        <v>8153</v>
      </c>
      <c r="E8155" s="72">
        <f t="shared" si="255"/>
        <v>287736899.18518519</v>
      </c>
      <c r="F8155" s="71">
        <f t="shared" si="254"/>
        <v>187.133779386827</v>
      </c>
    </row>
    <row r="8156" spans="2:6">
      <c r="B8156">
        <v>1537600</v>
      </c>
      <c r="D8156">
        <v>8154</v>
      </c>
      <c r="E8156" s="72">
        <f t="shared" si="255"/>
        <v>287807525.2962963</v>
      </c>
      <c r="F8156" s="71">
        <f t="shared" si="254"/>
        <v>187.17971208135816</v>
      </c>
    </row>
    <row r="8157" spans="2:6">
      <c r="B8157">
        <v>1537600</v>
      </c>
      <c r="D8157">
        <v>8155</v>
      </c>
      <c r="E8157" s="72">
        <f t="shared" si="255"/>
        <v>287878160.07407403</v>
      </c>
      <c r="F8157" s="71">
        <f t="shared" si="254"/>
        <v>187.22565041237905</v>
      </c>
    </row>
    <row r="8158" spans="2:6">
      <c r="B8158">
        <v>1537600</v>
      </c>
      <c r="D8158">
        <v>8156</v>
      </c>
      <c r="E8158" s="72">
        <f t="shared" si="255"/>
        <v>287948803.51851845</v>
      </c>
      <c r="F8158" s="71">
        <f t="shared" si="254"/>
        <v>187.27159437988973</v>
      </c>
    </row>
    <row r="8159" spans="2:6">
      <c r="B8159">
        <v>1537600</v>
      </c>
      <c r="D8159">
        <v>8157</v>
      </c>
      <c r="E8159" s="72">
        <f t="shared" si="255"/>
        <v>288019455.62962961</v>
      </c>
      <c r="F8159" s="71">
        <f t="shared" si="254"/>
        <v>187.31754398389023</v>
      </c>
    </row>
    <row r="8160" spans="2:6">
      <c r="B8160">
        <v>1537600</v>
      </c>
      <c r="D8160">
        <v>8158</v>
      </c>
      <c r="E8160" s="72">
        <f t="shared" si="255"/>
        <v>288090116.4074074</v>
      </c>
      <c r="F8160" s="71">
        <f t="shared" si="254"/>
        <v>187.36349922438046</v>
      </c>
    </row>
    <row r="8161" spans="2:6">
      <c r="B8161">
        <v>1537600</v>
      </c>
      <c r="D8161">
        <v>8159</v>
      </c>
      <c r="E8161" s="72">
        <f t="shared" si="255"/>
        <v>288160785.85185182</v>
      </c>
      <c r="F8161" s="71">
        <f t="shared" si="254"/>
        <v>187.40946010136045</v>
      </c>
    </row>
    <row r="8162" spans="2:6">
      <c r="B8162">
        <v>1537600</v>
      </c>
      <c r="D8162">
        <v>8160</v>
      </c>
      <c r="E8162" s="72">
        <f t="shared" si="255"/>
        <v>288231463.96296293</v>
      </c>
      <c r="F8162" s="71">
        <f t="shared" si="254"/>
        <v>187.4554266148302</v>
      </c>
    </row>
    <row r="8163" spans="2:6">
      <c r="B8163">
        <v>1537600</v>
      </c>
      <c r="D8163">
        <v>8161</v>
      </c>
      <c r="E8163" s="72">
        <f t="shared" si="255"/>
        <v>288302150.74074072</v>
      </c>
      <c r="F8163" s="71">
        <f t="shared" si="254"/>
        <v>187.50139876478974</v>
      </c>
    </row>
    <row r="8164" spans="2:6">
      <c r="B8164">
        <v>1537600</v>
      </c>
      <c r="D8164">
        <v>8162</v>
      </c>
      <c r="E8164" s="72">
        <f t="shared" si="255"/>
        <v>288372846.18518519</v>
      </c>
      <c r="F8164" s="71">
        <f t="shared" si="254"/>
        <v>187.54737655123907</v>
      </c>
    </row>
    <row r="8165" spans="2:6">
      <c r="B8165">
        <v>1537600</v>
      </c>
      <c r="D8165">
        <v>8163</v>
      </c>
      <c r="E8165" s="72">
        <f t="shared" si="255"/>
        <v>288443550.2962963</v>
      </c>
      <c r="F8165" s="71">
        <f t="shared" si="254"/>
        <v>187.59335997417813</v>
      </c>
    </row>
    <row r="8166" spans="2:6">
      <c r="B8166">
        <v>1537600</v>
      </c>
      <c r="D8166">
        <v>8164</v>
      </c>
      <c r="E8166" s="72">
        <f t="shared" si="255"/>
        <v>288514263.07407403</v>
      </c>
      <c r="F8166" s="71">
        <f t="shared" si="254"/>
        <v>187.63934903360695</v>
      </c>
    </row>
    <row r="8167" spans="2:6">
      <c r="B8167">
        <v>1537600</v>
      </c>
      <c r="D8167">
        <v>8165</v>
      </c>
      <c r="E8167" s="72">
        <f t="shared" si="255"/>
        <v>288584984.51851845</v>
      </c>
      <c r="F8167" s="71">
        <f t="shared" si="254"/>
        <v>187.68534372952553</v>
      </c>
    </row>
    <row r="8168" spans="2:6">
      <c r="B8168">
        <v>1537600</v>
      </c>
      <c r="D8168">
        <v>8166</v>
      </c>
      <c r="E8168" s="72">
        <f t="shared" si="255"/>
        <v>288655714.62962961</v>
      </c>
      <c r="F8168" s="71">
        <f t="shared" si="254"/>
        <v>187.73134406193392</v>
      </c>
    </row>
    <row r="8169" spans="2:6">
      <c r="B8169">
        <v>1537600</v>
      </c>
      <c r="D8169">
        <v>8167</v>
      </c>
      <c r="E8169" s="72">
        <f t="shared" si="255"/>
        <v>288726453.4074074</v>
      </c>
      <c r="F8169" s="71">
        <f t="shared" si="254"/>
        <v>187.77735003083208</v>
      </c>
    </row>
    <row r="8170" spans="2:6">
      <c r="B8170">
        <v>1537600</v>
      </c>
      <c r="D8170">
        <v>8168</v>
      </c>
      <c r="E8170" s="72">
        <f t="shared" si="255"/>
        <v>288797200.85185182</v>
      </c>
      <c r="F8170" s="71">
        <f t="shared" si="254"/>
        <v>187.82336163621997</v>
      </c>
    </row>
    <row r="8171" spans="2:6">
      <c r="B8171">
        <v>1537600</v>
      </c>
      <c r="D8171">
        <v>8169</v>
      </c>
      <c r="E8171" s="72">
        <f t="shared" si="255"/>
        <v>288867956.96296293</v>
      </c>
      <c r="F8171" s="71">
        <f t="shared" si="254"/>
        <v>187.86937887809765</v>
      </c>
    </row>
    <row r="8172" spans="2:6">
      <c r="B8172">
        <v>1537600</v>
      </c>
      <c r="D8172">
        <v>8170</v>
      </c>
      <c r="E8172" s="72">
        <f t="shared" si="255"/>
        <v>288938721.74074072</v>
      </c>
      <c r="F8172" s="71">
        <f t="shared" si="254"/>
        <v>187.91540175646509</v>
      </c>
    </row>
    <row r="8173" spans="2:6">
      <c r="B8173">
        <v>1537600</v>
      </c>
      <c r="D8173">
        <v>8171</v>
      </c>
      <c r="E8173" s="72">
        <f t="shared" si="255"/>
        <v>289009495.18518519</v>
      </c>
      <c r="F8173" s="71">
        <f t="shared" si="254"/>
        <v>187.96143027132231</v>
      </c>
    </row>
    <row r="8174" spans="2:6">
      <c r="B8174">
        <v>1537600</v>
      </c>
      <c r="D8174">
        <v>8172</v>
      </c>
      <c r="E8174" s="72">
        <f t="shared" si="255"/>
        <v>289080277.2962963</v>
      </c>
      <c r="F8174" s="71">
        <f t="shared" si="254"/>
        <v>188.0074644226693</v>
      </c>
    </row>
    <row r="8175" spans="2:6">
      <c r="B8175">
        <v>1537600</v>
      </c>
      <c r="D8175">
        <v>8173</v>
      </c>
      <c r="E8175" s="72">
        <f t="shared" si="255"/>
        <v>289151068.07407403</v>
      </c>
      <c r="F8175" s="71">
        <f t="shared" si="254"/>
        <v>188.05350421050599</v>
      </c>
    </row>
    <row r="8176" spans="2:6">
      <c r="B8176">
        <v>1537600</v>
      </c>
      <c r="D8176">
        <v>8174</v>
      </c>
      <c r="E8176" s="72">
        <f t="shared" si="255"/>
        <v>289221867.51851845</v>
      </c>
      <c r="F8176" s="71">
        <f t="shared" si="254"/>
        <v>188.0995496348325</v>
      </c>
    </row>
    <row r="8177" spans="2:6">
      <c r="B8177">
        <v>1537600</v>
      </c>
      <c r="D8177">
        <v>8175</v>
      </c>
      <c r="E8177" s="72">
        <f t="shared" si="255"/>
        <v>289292675.62962961</v>
      </c>
      <c r="F8177" s="71">
        <f t="shared" si="254"/>
        <v>188.14560069564882</v>
      </c>
    </row>
    <row r="8178" spans="2:6">
      <c r="B8178">
        <v>1537600</v>
      </c>
      <c r="D8178">
        <v>8176</v>
      </c>
      <c r="E8178" s="72">
        <f t="shared" si="255"/>
        <v>289363492.4074074</v>
      </c>
      <c r="F8178" s="71">
        <f t="shared" si="254"/>
        <v>188.19165739295488</v>
      </c>
    </row>
    <row r="8179" spans="2:6">
      <c r="B8179">
        <v>1537600</v>
      </c>
      <c r="D8179">
        <v>8177</v>
      </c>
      <c r="E8179" s="72">
        <f t="shared" si="255"/>
        <v>289434317.85185182</v>
      </c>
      <c r="F8179" s="71">
        <f t="shared" si="254"/>
        <v>188.23771972675067</v>
      </c>
    </row>
    <row r="8180" spans="2:6">
      <c r="B8180">
        <v>1537600</v>
      </c>
      <c r="D8180">
        <v>8178</v>
      </c>
      <c r="E8180" s="72">
        <f t="shared" si="255"/>
        <v>289505151.96296293</v>
      </c>
      <c r="F8180" s="71">
        <f t="shared" si="254"/>
        <v>188.28378769703625</v>
      </c>
    </row>
    <row r="8181" spans="2:6">
      <c r="B8181">
        <v>1537600</v>
      </c>
      <c r="D8181">
        <v>8179</v>
      </c>
      <c r="E8181" s="72">
        <f t="shared" si="255"/>
        <v>289575994.74074072</v>
      </c>
      <c r="F8181" s="71">
        <f t="shared" si="254"/>
        <v>188.32986130381161</v>
      </c>
    </row>
    <row r="8182" spans="2:6">
      <c r="B8182">
        <v>1537600</v>
      </c>
      <c r="D8182">
        <v>8180</v>
      </c>
      <c r="E8182" s="72">
        <f t="shared" si="255"/>
        <v>289646846.18518519</v>
      </c>
      <c r="F8182" s="71">
        <f t="shared" si="254"/>
        <v>188.37594054707674</v>
      </c>
    </row>
    <row r="8183" spans="2:6">
      <c r="B8183">
        <v>1537600</v>
      </c>
      <c r="D8183">
        <v>8181</v>
      </c>
      <c r="E8183" s="72">
        <f t="shared" si="255"/>
        <v>289717706.2962963</v>
      </c>
      <c r="F8183" s="71">
        <f t="shared" si="254"/>
        <v>188.42202542683162</v>
      </c>
    </row>
    <row r="8184" spans="2:6">
      <c r="B8184">
        <v>1537600</v>
      </c>
      <c r="D8184">
        <v>8182</v>
      </c>
      <c r="E8184" s="72">
        <f t="shared" si="255"/>
        <v>289788575.07407403</v>
      </c>
      <c r="F8184" s="71">
        <f t="shared" si="254"/>
        <v>188.46811594307624</v>
      </c>
    </row>
    <row r="8185" spans="2:6">
      <c r="B8185">
        <v>1537600</v>
      </c>
      <c r="D8185">
        <v>8183</v>
      </c>
      <c r="E8185" s="72">
        <f t="shared" si="255"/>
        <v>289859452.51851845</v>
      </c>
      <c r="F8185" s="71">
        <f t="shared" si="254"/>
        <v>188.51421209581065</v>
      </c>
    </row>
    <row r="8186" spans="2:6">
      <c r="B8186">
        <v>1537600</v>
      </c>
      <c r="D8186">
        <v>8184</v>
      </c>
      <c r="E8186" s="72">
        <f t="shared" si="255"/>
        <v>289930338.62962961</v>
      </c>
      <c r="F8186" s="71">
        <f t="shared" si="254"/>
        <v>188.56031388503487</v>
      </c>
    </row>
    <row r="8187" spans="2:6">
      <c r="B8187">
        <v>1537600</v>
      </c>
      <c r="D8187">
        <v>8185</v>
      </c>
      <c r="E8187" s="72">
        <f t="shared" si="255"/>
        <v>290001233.4074074</v>
      </c>
      <c r="F8187" s="71">
        <f t="shared" si="254"/>
        <v>188.60642131074883</v>
      </c>
    </row>
    <row r="8188" spans="2:6">
      <c r="B8188">
        <v>1537600</v>
      </c>
      <c r="D8188">
        <v>8186</v>
      </c>
      <c r="E8188" s="72">
        <f t="shared" si="255"/>
        <v>290072136.85185182</v>
      </c>
      <c r="F8188" s="71">
        <f t="shared" si="254"/>
        <v>188.65253437295254</v>
      </c>
    </row>
    <row r="8189" spans="2:6">
      <c r="B8189">
        <v>1537600</v>
      </c>
      <c r="D8189">
        <v>8187</v>
      </c>
      <c r="E8189" s="72">
        <f t="shared" si="255"/>
        <v>290143048.96296293</v>
      </c>
      <c r="F8189" s="71">
        <f t="shared" si="254"/>
        <v>188.69865307164602</v>
      </c>
    </row>
    <row r="8190" spans="2:6">
      <c r="B8190">
        <v>1537600</v>
      </c>
      <c r="D8190">
        <v>8188</v>
      </c>
      <c r="E8190" s="72">
        <f t="shared" si="255"/>
        <v>290213969.74074072</v>
      </c>
      <c r="F8190" s="71">
        <f t="shared" si="254"/>
        <v>188.74477740682929</v>
      </c>
    </row>
    <row r="8191" spans="2:6">
      <c r="B8191">
        <v>1537600</v>
      </c>
      <c r="D8191">
        <v>8189</v>
      </c>
      <c r="E8191" s="72">
        <f t="shared" si="255"/>
        <v>290284899.18518519</v>
      </c>
      <c r="F8191" s="71">
        <f t="shared" si="254"/>
        <v>188.79090737850234</v>
      </c>
    </row>
    <row r="8192" spans="2:6">
      <c r="B8192">
        <v>1537600</v>
      </c>
      <c r="D8192">
        <v>8190</v>
      </c>
      <c r="E8192" s="72">
        <f t="shared" si="255"/>
        <v>290355837.2962963</v>
      </c>
      <c r="F8192" s="71">
        <f t="shared" si="254"/>
        <v>188.83704298666512</v>
      </c>
    </row>
    <row r="8193" spans="2:6">
      <c r="B8193">
        <v>1537600</v>
      </c>
      <c r="D8193">
        <v>8191</v>
      </c>
      <c r="E8193" s="72">
        <f t="shared" si="255"/>
        <v>290426784.07407403</v>
      </c>
      <c r="F8193" s="71">
        <f t="shared" si="254"/>
        <v>188.88318423131767</v>
      </c>
    </row>
    <row r="8194" spans="2:6">
      <c r="B8194">
        <v>1537600</v>
      </c>
      <c r="D8194">
        <v>8192</v>
      </c>
      <c r="E8194" s="72">
        <f t="shared" si="255"/>
        <v>290497739.51851845</v>
      </c>
      <c r="F8194" s="71">
        <f t="shared" si="254"/>
        <v>188.92933111245998</v>
      </c>
    </row>
    <row r="8195" spans="2:6">
      <c r="B8195">
        <v>1537600</v>
      </c>
      <c r="D8195">
        <v>8193</v>
      </c>
      <c r="E8195" s="72">
        <f t="shared" si="255"/>
        <v>290568703.62962961</v>
      </c>
      <c r="F8195" s="71">
        <f t="shared" ref="F8195:F8258" si="256">E8195/B8194</f>
        <v>188.9754836300921</v>
      </c>
    </row>
    <row r="8196" spans="2:6">
      <c r="B8196">
        <v>1537600</v>
      </c>
      <c r="D8196">
        <v>8194</v>
      </c>
      <c r="E8196" s="72">
        <f t="shared" ref="E8196:E8259" si="257">40+(D8195*D8195)+(E8195/1.3)</f>
        <v>290639676.4074074</v>
      </c>
      <c r="F8196" s="71">
        <f t="shared" si="256"/>
        <v>189.02164178421398</v>
      </c>
    </row>
    <row r="8197" spans="2:6">
      <c r="B8197">
        <v>1537600</v>
      </c>
      <c r="D8197">
        <v>8195</v>
      </c>
      <c r="E8197" s="72">
        <f t="shared" si="257"/>
        <v>290710657.85185182</v>
      </c>
      <c r="F8197" s="71">
        <f t="shared" si="256"/>
        <v>189.0678055748256</v>
      </c>
    </row>
    <row r="8198" spans="2:6">
      <c r="B8198">
        <v>1537600</v>
      </c>
      <c r="D8198">
        <v>8196</v>
      </c>
      <c r="E8198" s="72">
        <f t="shared" si="257"/>
        <v>290781647.96296293</v>
      </c>
      <c r="F8198" s="71">
        <f t="shared" si="256"/>
        <v>189.11397500192697</v>
      </c>
    </row>
    <row r="8199" spans="2:6">
      <c r="B8199">
        <v>1537600</v>
      </c>
      <c r="D8199">
        <v>8197</v>
      </c>
      <c r="E8199" s="72">
        <f t="shared" si="257"/>
        <v>290852646.74074072</v>
      </c>
      <c r="F8199" s="71">
        <f t="shared" si="256"/>
        <v>189.16015006551817</v>
      </c>
    </row>
    <row r="8200" spans="2:6">
      <c r="B8200">
        <v>1537600</v>
      </c>
      <c r="D8200">
        <v>8198</v>
      </c>
      <c r="E8200" s="72">
        <f t="shared" si="257"/>
        <v>290923654.18518519</v>
      </c>
      <c r="F8200" s="71">
        <f t="shared" si="256"/>
        <v>189.20633076559912</v>
      </c>
    </row>
    <row r="8201" spans="2:6">
      <c r="B8201">
        <v>1537600</v>
      </c>
      <c r="D8201">
        <v>8199</v>
      </c>
      <c r="E8201" s="72">
        <f t="shared" si="257"/>
        <v>290994670.2962963</v>
      </c>
      <c r="F8201" s="71">
        <f t="shared" si="256"/>
        <v>189.2525171021698</v>
      </c>
    </row>
    <row r="8202" spans="2:6">
      <c r="B8202">
        <v>1537600</v>
      </c>
      <c r="D8202">
        <v>8200</v>
      </c>
      <c r="E8202" s="72">
        <f t="shared" si="257"/>
        <v>291065695.07407403</v>
      </c>
      <c r="F8202" s="71">
        <f t="shared" si="256"/>
        <v>189.29870907523025</v>
      </c>
    </row>
    <row r="8203" spans="2:6">
      <c r="B8203">
        <v>1537600</v>
      </c>
      <c r="D8203">
        <v>8201</v>
      </c>
      <c r="E8203" s="72">
        <f t="shared" si="257"/>
        <v>291136728.51851845</v>
      </c>
      <c r="F8203" s="71">
        <f t="shared" si="256"/>
        <v>189.34490668478045</v>
      </c>
    </row>
    <row r="8204" spans="2:6">
      <c r="B8204">
        <v>1537600</v>
      </c>
      <c r="D8204">
        <v>8202</v>
      </c>
      <c r="E8204" s="72">
        <f t="shared" si="257"/>
        <v>291207770.62962961</v>
      </c>
      <c r="F8204" s="71">
        <f t="shared" si="256"/>
        <v>189.39110993082051</v>
      </c>
    </row>
    <row r="8205" spans="2:6">
      <c r="B8205">
        <v>1537600</v>
      </c>
      <c r="D8205">
        <v>8203</v>
      </c>
      <c r="E8205" s="72">
        <f t="shared" si="257"/>
        <v>291278821.4074074</v>
      </c>
      <c r="F8205" s="71">
        <f t="shared" si="256"/>
        <v>189.43731881335029</v>
      </c>
    </row>
    <row r="8206" spans="2:6">
      <c r="B8206">
        <v>1537600</v>
      </c>
      <c r="D8206">
        <v>8204</v>
      </c>
      <c r="E8206" s="72">
        <f t="shared" si="257"/>
        <v>291349880.85185182</v>
      </c>
      <c r="F8206" s="71">
        <f t="shared" si="256"/>
        <v>189.4835333323698</v>
      </c>
    </row>
    <row r="8207" spans="2:6">
      <c r="B8207">
        <v>1537600</v>
      </c>
      <c r="D8207">
        <v>8205</v>
      </c>
      <c r="E8207" s="72">
        <f t="shared" si="257"/>
        <v>291420948.96296293</v>
      </c>
      <c r="F8207" s="71">
        <f t="shared" si="256"/>
        <v>189.52975348787911</v>
      </c>
    </row>
    <row r="8208" spans="2:6">
      <c r="B8208">
        <v>1537600</v>
      </c>
      <c r="D8208">
        <v>8206</v>
      </c>
      <c r="E8208" s="72">
        <f t="shared" si="257"/>
        <v>291492025.74074072</v>
      </c>
      <c r="F8208" s="71">
        <f t="shared" si="256"/>
        <v>189.5759792798782</v>
      </c>
    </row>
    <row r="8209" spans="2:6">
      <c r="B8209">
        <v>1537600</v>
      </c>
      <c r="D8209">
        <v>8207</v>
      </c>
      <c r="E8209" s="72">
        <f t="shared" si="257"/>
        <v>291563111.18518519</v>
      </c>
      <c r="F8209" s="71">
        <f t="shared" si="256"/>
        <v>189.62221070836705</v>
      </c>
    </row>
    <row r="8210" spans="2:6">
      <c r="B8210">
        <v>1537600</v>
      </c>
      <c r="D8210">
        <v>8208</v>
      </c>
      <c r="E8210" s="72">
        <f t="shared" si="257"/>
        <v>291634205.2962963</v>
      </c>
      <c r="F8210" s="71">
        <f t="shared" si="256"/>
        <v>189.66844777334566</v>
      </c>
    </row>
    <row r="8211" spans="2:6">
      <c r="B8211">
        <v>1537600</v>
      </c>
      <c r="D8211">
        <v>8209</v>
      </c>
      <c r="E8211" s="72">
        <f t="shared" si="257"/>
        <v>291705308.07407403</v>
      </c>
      <c r="F8211" s="71">
        <f t="shared" si="256"/>
        <v>189.71469047481401</v>
      </c>
    </row>
    <row r="8212" spans="2:6">
      <c r="B8212">
        <v>1537600</v>
      </c>
      <c r="D8212">
        <v>8210</v>
      </c>
      <c r="E8212" s="72">
        <f t="shared" si="257"/>
        <v>291776419.51851845</v>
      </c>
      <c r="F8212" s="71">
        <f t="shared" si="256"/>
        <v>189.76093881277214</v>
      </c>
    </row>
    <row r="8213" spans="2:6">
      <c r="B8213">
        <v>1537600</v>
      </c>
      <c r="D8213">
        <v>8211</v>
      </c>
      <c r="E8213" s="72">
        <f t="shared" si="257"/>
        <v>291847539.62962961</v>
      </c>
      <c r="F8213" s="71">
        <f t="shared" si="256"/>
        <v>189.80719278722009</v>
      </c>
    </row>
    <row r="8214" spans="2:6">
      <c r="B8214">
        <v>1537600</v>
      </c>
      <c r="D8214">
        <v>8212</v>
      </c>
      <c r="E8214" s="72">
        <f t="shared" si="257"/>
        <v>291918668.4074074</v>
      </c>
      <c r="F8214" s="71">
        <f t="shared" si="256"/>
        <v>189.85345239815777</v>
      </c>
    </row>
    <row r="8215" spans="2:6">
      <c r="B8215">
        <v>1537600</v>
      </c>
      <c r="D8215">
        <v>8213</v>
      </c>
      <c r="E8215" s="72">
        <f t="shared" si="257"/>
        <v>291989805.85185182</v>
      </c>
      <c r="F8215" s="71">
        <f t="shared" si="256"/>
        <v>189.89971764558521</v>
      </c>
    </row>
    <row r="8216" spans="2:6">
      <c r="B8216">
        <v>1537600</v>
      </c>
      <c r="D8216">
        <v>8214</v>
      </c>
      <c r="E8216" s="72">
        <f t="shared" si="257"/>
        <v>292060951.96296293</v>
      </c>
      <c r="F8216" s="71">
        <f t="shared" si="256"/>
        <v>189.94598852950242</v>
      </c>
    </row>
    <row r="8217" spans="2:6">
      <c r="B8217">
        <v>1537600</v>
      </c>
      <c r="D8217">
        <v>8215</v>
      </c>
      <c r="E8217" s="72">
        <f t="shared" si="257"/>
        <v>292132106.74074072</v>
      </c>
      <c r="F8217" s="71">
        <f t="shared" si="256"/>
        <v>189.99226504990941</v>
      </c>
    </row>
    <row r="8218" spans="2:6">
      <c r="B8218">
        <v>1537600</v>
      </c>
      <c r="D8218">
        <v>8216</v>
      </c>
      <c r="E8218" s="72">
        <f t="shared" si="257"/>
        <v>292203270.18518519</v>
      </c>
      <c r="F8218" s="71">
        <f t="shared" si="256"/>
        <v>190.03854720680619</v>
      </c>
    </row>
    <row r="8219" spans="2:6">
      <c r="B8219">
        <v>1537600</v>
      </c>
      <c r="D8219">
        <v>8217</v>
      </c>
      <c r="E8219" s="72">
        <f t="shared" si="257"/>
        <v>292274442.2962963</v>
      </c>
      <c r="F8219" s="71">
        <f t="shared" si="256"/>
        <v>190.0848350001927</v>
      </c>
    </row>
    <row r="8220" spans="2:6">
      <c r="B8220">
        <v>1537600</v>
      </c>
      <c r="D8220">
        <v>8218</v>
      </c>
      <c r="E8220" s="72">
        <f t="shared" si="257"/>
        <v>292345623.07407403</v>
      </c>
      <c r="F8220" s="71">
        <f t="shared" si="256"/>
        <v>190.13112843006897</v>
      </c>
    </row>
    <row r="8221" spans="2:6">
      <c r="B8221">
        <v>1537600</v>
      </c>
      <c r="D8221">
        <v>8219</v>
      </c>
      <c r="E8221" s="72">
        <f t="shared" si="257"/>
        <v>292416812.51851845</v>
      </c>
      <c r="F8221" s="71">
        <f t="shared" si="256"/>
        <v>190.177427496435</v>
      </c>
    </row>
    <row r="8222" spans="2:6">
      <c r="B8222">
        <v>1537600</v>
      </c>
      <c r="D8222">
        <v>8220</v>
      </c>
      <c r="E8222" s="72">
        <f t="shared" si="257"/>
        <v>292488010.62962961</v>
      </c>
      <c r="F8222" s="71">
        <f t="shared" si="256"/>
        <v>190.22373219929085</v>
      </c>
    </row>
    <row r="8223" spans="2:6">
      <c r="B8223">
        <v>1537600</v>
      </c>
      <c r="D8223">
        <v>8221</v>
      </c>
      <c r="E8223" s="72">
        <f t="shared" si="257"/>
        <v>292559217.4074074</v>
      </c>
      <c r="F8223" s="71">
        <f t="shared" si="256"/>
        <v>190.27004253863646</v>
      </c>
    </row>
    <row r="8224" spans="2:6">
      <c r="B8224">
        <v>1537600</v>
      </c>
      <c r="D8224">
        <v>8222</v>
      </c>
      <c r="E8224" s="72">
        <f t="shared" si="257"/>
        <v>292630432.85185182</v>
      </c>
      <c r="F8224" s="71">
        <f t="shared" si="256"/>
        <v>190.3163585144718</v>
      </c>
    </row>
    <row r="8225" spans="2:6">
      <c r="B8225">
        <v>1537600</v>
      </c>
      <c r="D8225">
        <v>8223</v>
      </c>
      <c r="E8225" s="72">
        <f t="shared" si="257"/>
        <v>292701656.96296293</v>
      </c>
      <c r="F8225" s="71">
        <f t="shared" si="256"/>
        <v>190.3626801267969</v>
      </c>
    </row>
    <row r="8226" spans="2:6">
      <c r="B8226">
        <v>1537600</v>
      </c>
      <c r="D8226">
        <v>8224</v>
      </c>
      <c r="E8226" s="72">
        <f t="shared" si="257"/>
        <v>292772889.74074072</v>
      </c>
      <c r="F8226" s="71">
        <f t="shared" si="256"/>
        <v>190.40900737561182</v>
      </c>
    </row>
    <row r="8227" spans="2:6">
      <c r="B8227">
        <v>1537600</v>
      </c>
      <c r="D8227">
        <v>8225</v>
      </c>
      <c r="E8227" s="72">
        <f t="shared" si="257"/>
        <v>292844131.18518519</v>
      </c>
      <c r="F8227" s="71">
        <f t="shared" si="256"/>
        <v>190.4553402609165</v>
      </c>
    </row>
    <row r="8228" spans="2:6">
      <c r="B8228">
        <v>1537600</v>
      </c>
      <c r="D8228">
        <v>8226</v>
      </c>
      <c r="E8228" s="72">
        <f t="shared" si="257"/>
        <v>292915381.2962963</v>
      </c>
      <c r="F8228" s="71">
        <f t="shared" si="256"/>
        <v>190.50167878271091</v>
      </c>
    </row>
    <row r="8229" spans="2:6">
      <c r="B8229">
        <v>1537600</v>
      </c>
      <c r="D8229">
        <v>8227</v>
      </c>
      <c r="E8229" s="72">
        <f t="shared" si="257"/>
        <v>292986640.07407403</v>
      </c>
      <c r="F8229" s="71">
        <f t="shared" si="256"/>
        <v>190.54802294099508</v>
      </c>
    </row>
    <row r="8230" spans="2:6">
      <c r="B8230">
        <v>1537600</v>
      </c>
      <c r="D8230">
        <v>8228</v>
      </c>
      <c r="E8230" s="72">
        <f t="shared" si="257"/>
        <v>293057907.51851845</v>
      </c>
      <c r="F8230" s="71">
        <f t="shared" si="256"/>
        <v>190.59437273576901</v>
      </c>
    </row>
    <row r="8231" spans="2:6">
      <c r="B8231">
        <v>1537600</v>
      </c>
      <c r="D8231">
        <v>8229</v>
      </c>
      <c r="E8231" s="72">
        <f t="shared" si="257"/>
        <v>293129183.62962961</v>
      </c>
      <c r="F8231" s="71">
        <f t="shared" si="256"/>
        <v>190.64072816703279</v>
      </c>
    </row>
    <row r="8232" spans="2:6">
      <c r="B8232">
        <v>1537600</v>
      </c>
      <c r="D8232">
        <v>8230</v>
      </c>
      <c r="E8232" s="72">
        <f t="shared" si="257"/>
        <v>293200468.4074074</v>
      </c>
      <c r="F8232" s="71">
        <f t="shared" si="256"/>
        <v>190.6870892347863</v>
      </c>
    </row>
    <row r="8233" spans="2:6">
      <c r="B8233">
        <v>1537600</v>
      </c>
      <c r="D8233">
        <v>8231</v>
      </c>
      <c r="E8233" s="72">
        <f t="shared" si="257"/>
        <v>293271761.85185182</v>
      </c>
      <c r="F8233" s="71">
        <f t="shared" si="256"/>
        <v>190.73345593902954</v>
      </c>
    </row>
    <row r="8234" spans="2:6">
      <c r="B8234">
        <v>1537600</v>
      </c>
      <c r="D8234">
        <v>8232</v>
      </c>
      <c r="E8234" s="72">
        <f t="shared" si="257"/>
        <v>293343063.96296293</v>
      </c>
      <c r="F8234" s="71">
        <f t="shared" si="256"/>
        <v>190.77982827976257</v>
      </c>
    </row>
    <row r="8235" spans="2:6">
      <c r="B8235">
        <v>1537600</v>
      </c>
      <c r="D8235">
        <v>8233</v>
      </c>
      <c r="E8235" s="72">
        <f t="shared" si="257"/>
        <v>293414374.74074072</v>
      </c>
      <c r="F8235" s="71">
        <f t="shared" si="256"/>
        <v>190.82620625698539</v>
      </c>
    </row>
    <row r="8236" spans="2:6">
      <c r="B8236">
        <v>1537600</v>
      </c>
      <c r="D8236">
        <v>8234</v>
      </c>
      <c r="E8236" s="72">
        <f t="shared" si="257"/>
        <v>293485694.18518519</v>
      </c>
      <c r="F8236" s="71">
        <f t="shared" si="256"/>
        <v>190.87258987069796</v>
      </c>
    </row>
    <row r="8237" spans="2:6">
      <c r="B8237">
        <v>1537600</v>
      </c>
      <c r="D8237">
        <v>8235</v>
      </c>
      <c r="E8237" s="72">
        <f t="shared" si="257"/>
        <v>293557022.2962963</v>
      </c>
      <c r="F8237" s="71">
        <f t="shared" si="256"/>
        <v>190.9189791209003</v>
      </c>
    </row>
    <row r="8238" spans="2:6">
      <c r="B8238">
        <v>1537600</v>
      </c>
      <c r="D8238">
        <v>8236</v>
      </c>
      <c r="E8238" s="72">
        <f t="shared" si="257"/>
        <v>293628359.07407403</v>
      </c>
      <c r="F8238" s="71">
        <f t="shared" si="256"/>
        <v>190.96537400759237</v>
      </c>
    </row>
    <row r="8239" spans="2:6">
      <c r="B8239">
        <v>1537600</v>
      </c>
      <c r="D8239">
        <v>8237</v>
      </c>
      <c r="E8239" s="72">
        <f t="shared" si="257"/>
        <v>293699704.51851845</v>
      </c>
      <c r="F8239" s="71">
        <f t="shared" si="256"/>
        <v>191.01177453077423</v>
      </c>
    </row>
    <row r="8240" spans="2:6">
      <c r="B8240">
        <v>1537600</v>
      </c>
      <c r="D8240">
        <v>8238</v>
      </c>
      <c r="E8240" s="72">
        <f t="shared" si="257"/>
        <v>293771058.62962961</v>
      </c>
      <c r="F8240" s="71">
        <f t="shared" si="256"/>
        <v>191.05818069044591</v>
      </c>
    </row>
    <row r="8241" spans="2:6">
      <c r="B8241">
        <v>1537600</v>
      </c>
      <c r="D8241">
        <v>8239</v>
      </c>
      <c r="E8241" s="72">
        <f t="shared" si="257"/>
        <v>293842421.4074074</v>
      </c>
      <c r="F8241" s="71">
        <f t="shared" si="256"/>
        <v>191.10459248660732</v>
      </c>
    </row>
    <row r="8242" spans="2:6">
      <c r="B8242">
        <v>1537600</v>
      </c>
      <c r="D8242">
        <v>8240</v>
      </c>
      <c r="E8242" s="72">
        <f t="shared" si="257"/>
        <v>293913792.85185182</v>
      </c>
      <c r="F8242" s="71">
        <f t="shared" si="256"/>
        <v>191.15100991925846</v>
      </c>
    </row>
    <row r="8243" spans="2:6">
      <c r="B8243">
        <v>1537600</v>
      </c>
      <c r="D8243">
        <v>8241</v>
      </c>
      <c r="E8243" s="72">
        <f t="shared" si="257"/>
        <v>293985172.96296293</v>
      </c>
      <c r="F8243" s="71">
        <f t="shared" si="256"/>
        <v>191.19743298839941</v>
      </c>
    </row>
    <row r="8244" spans="2:6">
      <c r="B8244">
        <v>1537600</v>
      </c>
      <c r="D8244">
        <v>8242</v>
      </c>
      <c r="E8244" s="72">
        <f t="shared" si="257"/>
        <v>294056561.74074072</v>
      </c>
      <c r="F8244" s="71">
        <f t="shared" si="256"/>
        <v>191.24386169403013</v>
      </c>
    </row>
    <row r="8245" spans="2:6">
      <c r="B8245">
        <v>1537600</v>
      </c>
      <c r="D8245">
        <v>8243</v>
      </c>
      <c r="E8245" s="72">
        <f t="shared" si="257"/>
        <v>294127959.18518519</v>
      </c>
      <c r="F8245" s="71">
        <f t="shared" si="256"/>
        <v>191.29029603615061</v>
      </c>
    </row>
    <row r="8246" spans="2:6">
      <c r="B8246">
        <v>1537600</v>
      </c>
      <c r="D8246">
        <v>8244</v>
      </c>
      <c r="E8246" s="72">
        <f t="shared" si="257"/>
        <v>294199365.2962963</v>
      </c>
      <c r="F8246" s="71">
        <f t="shared" si="256"/>
        <v>191.33673601476087</v>
      </c>
    </row>
    <row r="8247" spans="2:6">
      <c r="B8247">
        <v>1537600</v>
      </c>
      <c r="D8247">
        <v>8245</v>
      </c>
      <c r="E8247" s="72">
        <f t="shared" si="257"/>
        <v>294270780.07407403</v>
      </c>
      <c r="F8247" s="71">
        <f t="shared" si="256"/>
        <v>191.38318162986084</v>
      </c>
    </row>
    <row r="8248" spans="2:6">
      <c r="B8248">
        <v>1537600</v>
      </c>
      <c r="D8248">
        <v>8246</v>
      </c>
      <c r="E8248" s="72">
        <f t="shared" si="257"/>
        <v>294342203.51851845</v>
      </c>
      <c r="F8248" s="71">
        <f t="shared" si="256"/>
        <v>191.4296328814506</v>
      </c>
    </row>
    <row r="8249" spans="2:6">
      <c r="B8249">
        <v>1537600</v>
      </c>
      <c r="D8249">
        <v>8247</v>
      </c>
      <c r="E8249" s="72">
        <f t="shared" si="257"/>
        <v>294413635.62962961</v>
      </c>
      <c r="F8249" s="71">
        <f t="shared" si="256"/>
        <v>191.47608976953018</v>
      </c>
    </row>
    <row r="8250" spans="2:6">
      <c r="B8250">
        <v>1537600</v>
      </c>
      <c r="D8250">
        <v>8248</v>
      </c>
      <c r="E8250" s="72">
        <f t="shared" si="257"/>
        <v>294485076.4074074</v>
      </c>
      <c r="F8250" s="71">
        <f t="shared" si="256"/>
        <v>191.52255229409951</v>
      </c>
    </row>
    <row r="8251" spans="2:6">
      <c r="B8251">
        <v>1537600</v>
      </c>
      <c r="D8251">
        <v>8249</v>
      </c>
      <c r="E8251" s="72">
        <f t="shared" si="257"/>
        <v>294556525.85185182</v>
      </c>
      <c r="F8251" s="71">
        <f t="shared" si="256"/>
        <v>191.56902045515858</v>
      </c>
    </row>
    <row r="8252" spans="2:6">
      <c r="B8252">
        <v>1537600</v>
      </c>
      <c r="D8252">
        <v>8250</v>
      </c>
      <c r="E8252" s="72">
        <f t="shared" si="257"/>
        <v>294627983.96296293</v>
      </c>
      <c r="F8252" s="71">
        <f t="shared" si="256"/>
        <v>191.61549425270741</v>
      </c>
    </row>
    <row r="8253" spans="2:6">
      <c r="B8253">
        <v>1537600</v>
      </c>
      <c r="D8253">
        <v>8251</v>
      </c>
      <c r="E8253" s="72">
        <f t="shared" si="257"/>
        <v>294699450.74074072</v>
      </c>
      <c r="F8253" s="71">
        <f t="shared" si="256"/>
        <v>191.66197368674605</v>
      </c>
    </row>
    <row r="8254" spans="2:6">
      <c r="B8254">
        <v>1537600</v>
      </c>
      <c r="D8254">
        <v>8252</v>
      </c>
      <c r="E8254" s="72">
        <f t="shared" si="257"/>
        <v>294770926.18518519</v>
      </c>
      <c r="F8254" s="71">
        <f t="shared" si="256"/>
        <v>191.70845875727446</v>
      </c>
    </row>
    <row r="8255" spans="2:6">
      <c r="B8255">
        <v>1537600</v>
      </c>
      <c r="D8255">
        <v>8253</v>
      </c>
      <c r="E8255" s="72">
        <f t="shared" si="257"/>
        <v>294842410.2962963</v>
      </c>
      <c r="F8255" s="71">
        <f t="shared" si="256"/>
        <v>191.75494946429259</v>
      </c>
    </row>
    <row r="8256" spans="2:6">
      <c r="B8256">
        <v>1537600</v>
      </c>
      <c r="D8256">
        <v>8254</v>
      </c>
      <c r="E8256" s="72">
        <f t="shared" si="257"/>
        <v>294913903.07407403</v>
      </c>
      <c r="F8256" s="71">
        <f t="shared" si="256"/>
        <v>191.80144580780049</v>
      </c>
    </row>
    <row r="8257" spans="2:6">
      <c r="B8257">
        <v>1537600</v>
      </c>
      <c r="D8257">
        <v>8255</v>
      </c>
      <c r="E8257" s="72">
        <f t="shared" si="257"/>
        <v>294985404.51851845</v>
      </c>
      <c r="F8257" s="71">
        <f t="shared" si="256"/>
        <v>191.84794778779815</v>
      </c>
    </row>
    <row r="8258" spans="2:6">
      <c r="B8258">
        <v>1537600</v>
      </c>
      <c r="D8258">
        <v>8256</v>
      </c>
      <c r="E8258" s="72">
        <f t="shared" si="257"/>
        <v>295056914.62962961</v>
      </c>
      <c r="F8258" s="71">
        <f t="shared" si="256"/>
        <v>191.89445540428565</v>
      </c>
    </row>
    <row r="8259" spans="2:6">
      <c r="B8259">
        <v>1537600</v>
      </c>
      <c r="D8259">
        <v>8257</v>
      </c>
      <c r="E8259" s="72">
        <f t="shared" si="257"/>
        <v>295128433.4074074</v>
      </c>
      <c r="F8259" s="71">
        <f t="shared" ref="F8259:F8322" si="258">E8259/B8258</f>
        <v>191.94096865726289</v>
      </c>
    </row>
    <row r="8260" spans="2:6">
      <c r="B8260">
        <v>1537600</v>
      </c>
      <c r="D8260">
        <v>8258</v>
      </c>
      <c r="E8260" s="72">
        <f t="shared" ref="E8260:E8323" si="259">40+(D8259*D8259)+(E8259/1.3)</f>
        <v>295199960.85185182</v>
      </c>
      <c r="F8260" s="71">
        <f t="shared" si="258"/>
        <v>191.98748754672985</v>
      </c>
    </row>
    <row r="8261" spans="2:6">
      <c r="B8261">
        <v>1537600</v>
      </c>
      <c r="D8261">
        <v>8259</v>
      </c>
      <c r="E8261" s="72">
        <f t="shared" si="259"/>
        <v>295271496.96296293</v>
      </c>
      <c r="F8261" s="71">
        <f t="shared" si="258"/>
        <v>192.03401207268661</v>
      </c>
    </row>
    <row r="8262" spans="2:6">
      <c r="B8262">
        <v>1537600</v>
      </c>
      <c r="D8262">
        <v>8260</v>
      </c>
      <c r="E8262" s="72">
        <f t="shared" si="259"/>
        <v>295343041.74074072</v>
      </c>
      <c r="F8262" s="71">
        <f t="shared" si="258"/>
        <v>192.08054223513315</v>
      </c>
    </row>
    <row r="8263" spans="2:6">
      <c r="B8263">
        <v>1537600</v>
      </c>
      <c r="D8263">
        <v>8261</v>
      </c>
      <c r="E8263" s="72">
        <f t="shared" si="259"/>
        <v>295414595.18518519</v>
      </c>
      <c r="F8263" s="71">
        <f t="shared" si="258"/>
        <v>192.12707803406946</v>
      </c>
    </row>
    <row r="8264" spans="2:6">
      <c r="B8264">
        <v>1537600</v>
      </c>
      <c r="D8264">
        <v>8262</v>
      </c>
      <c r="E8264" s="72">
        <f t="shared" si="259"/>
        <v>295486157.2962963</v>
      </c>
      <c r="F8264" s="71">
        <f t="shared" si="258"/>
        <v>192.17361946949552</v>
      </c>
    </row>
    <row r="8265" spans="2:6">
      <c r="B8265">
        <v>1537600</v>
      </c>
      <c r="D8265">
        <v>8263</v>
      </c>
      <c r="E8265" s="72">
        <f t="shared" si="259"/>
        <v>295557728.07407403</v>
      </c>
      <c r="F8265" s="71">
        <f t="shared" si="258"/>
        <v>192.22016654141132</v>
      </c>
    </row>
    <row r="8266" spans="2:6">
      <c r="B8266">
        <v>1537600</v>
      </c>
      <c r="D8266">
        <v>8264</v>
      </c>
      <c r="E8266" s="72">
        <f t="shared" si="259"/>
        <v>295629307.51851845</v>
      </c>
      <c r="F8266" s="71">
        <f t="shared" si="258"/>
        <v>192.2667192498169</v>
      </c>
    </row>
    <row r="8267" spans="2:6">
      <c r="B8267">
        <v>1537600</v>
      </c>
      <c r="D8267">
        <v>8265</v>
      </c>
      <c r="E8267" s="72">
        <f t="shared" si="259"/>
        <v>295700895.62962961</v>
      </c>
      <c r="F8267" s="71">
        <f t="shared" si="258"/>
        <v>192.31327759471228</v>
      </c>
    </row>
    <row r="8268" spans="2:6">
      <c r="B8268">
        <v>1537600</v>
      </c>
      <c r="D8268">
        <v>8266</v>
      </c>
      <c r="E8268" s="72">
        <f t="shared" si="259"/>
        <v>295772492.4074074</v>
      </c>
      <c r="F8268" s="71">
        <f t="shared" si="258"/>
        <v>192.35984157609744</v>
      </c>
    </row>
    <row r="8269" spans="2:6">
      <c r="B8269">
        <v>1537600</v>
      </c>
      <c r="D8269">
        <v>8267</v>
      </c>
      <c r="E8269" s="72">
        <f t="shared" si="259"/>
        <v>295844097.85185182</v>
      </c>
      <c r="F8269" s="71">
        <f t="shared" si="258"/>
        <v>192.4064111939723</v>
      </c>
    </row>
    <row r="8270" spans="2:6">
      <c r="B8270">
        <v>1537600</v>
      </c>
      <c r="D8270">
        <v>8268</v>
      </c>
      <c r="E8270" s="72">
        <f t="shared" si="259"/>
        <v>295915711.96296293</v>
      </c>
      <c r="F8270" s="71">
        <f t="shared" si="258"/>
        <v>192.45298644833696</v>
      </c>
    </row>
    <row r="8271" spans="2:6">
      <c r="B8271">
        <v>1537600</v>
      </c>
      <c r="D8271">
        <v>8269</v>
      </c>
      <c r="E8271" s="72">
        <f t="shared" si="259"/>
        <v>295987334.74074072</v>
      </c>
      <c r="F8271" s="71">
        <f t="shared" si="258"/>
        <v>192.4995673391914</v>
      </c>
    </row>
    <row r="8272" spans="2:6">
      <c r="B8272">
        <v>1537600</v>
      </c>
      <c r="D8272">
        <v>8270</v>
      </c>
      <c r="E8272" s="72">
        <f t="shared" si="259"/>
        <v>296058966.18518519</v>
      </c>
      <c r="F8272" s="71">
        <f t="shared" si="258"/>
        <v>192.54615386653563</v>
      </c>
    </row>
    <row r="8273" spans="2:6">
      <c r="B8273">
        <v>1537600</v>
      </c>
      <c r="D8273">
        <v>8271</v>
      </c>
      <c r="E8273" s="72">
        <f t="shared" si="259"/>
        <v>296130606.2962963</v>
      </c>
      <c r="F8273" s="71">
        <f t="shared" si="258"/>
        <v>192.5927460303696</v>
      </c>
    </row>
    <row r="8274" spans="2:6">
      <c r="B8274">
        <v>1537600</v>
      </c>
      <c r="D8274">
        <v>8272</v>
      </c>
      <c r="E8274" s="72">
        <f t="shared" si="259"/>
        <v>296202255.07407403</v>
      </c>
      <c r="F8274" s="71">
        <f t="shared" si="258"/>
        <v>192.63934383069332</v>
      </c>
    </row>
    <row r="8275" spans="2:6">
      <c r="B8275">
        <v>1537600</v>
      </c>
      <c r="D8275">
        <v>8273</v>
      </c>
      <c r="E8275" s="72">
        <f t="shared" si="259"/>
        <v>296273912.51851845</v>
      </c>
      <c r="F8275" s="71">
        <f t="shared" si="258"/>
        <v>192.6859472675068</v>
      </c>
    </row>
    <row r="8276" spans="2:6">
      <c r="B8276">
        <v>1537600</v>
      </c>
      <c r="D8276">
        <v>8274</v>
      </c>
      <c r="E8276" s="72">
        <f t="shared" si="259"/>
        <v>296345578.62962961</v>
      </c>
      <c r="F8276" s="71">
        <f t="shared" si="258"/>
        <v>192.73255634081011</v>
      </c>
    </row>
    <row r="8277" spans="2:6">
      <c r="B8277">
        <v>1537600</v>
      </c>
      <c r="D8277">
        <v>8275</v>
      </c>
      <c r="E8277" s="72">
        <f t="shared" si="259"/>
        <v>296417253.4074074</v>
      </c>
      <c r="F8277" s="71">
        <f t="shared" si="258"/>
        <v>192.77917105060314</v>
      </c>
    </row>
    <row r="8278" spans="2:6">
      <c r="B8278">
        <v>1537600</v>
      </c>
      <c r="D8278">
        <v>8276</v>
      </c>
      <c r="E8278" s="72">
        <f t="shared" si="259"/>
        <v>296488936.85185182</v>
      </c>
      <c r="F8278" s="71">
        <f t="shared" si="258"/>
        <v>192.82579139688593</v>
      </c>
    </row>
    <row r="8279" spans="2:6">
      <c r="B8279">
        <v>1537600</v>
      </c>
      <c r="D8279">
        <v>8277</v>
      </c>
      <c r="E8279" s="72">
        <f t="shared" si="259"/>
        <v>296560628.96296293</v>
      </c>
      <c r="F8279" s="71">
        <f t="shared" si="258"/>
        <v>192.87241737965851</v>
      </c>
    </row>
    <row r="8280" spans="2:6">
      <c r="B8280">
        <v>1537600</v>
      </c>
      <c r="D8280">
        <v>8278</v>
      </c>
      <c r="E8280" s="72">
        <f t="shared" si="259"/>
        <v>296632329.74074072</v>
      </c>
      <c r="F8280" s="71">
        <f t="shared" si="258"/>
        <v>192.91904899892086</v>
      </c>
    </row>
    <row r="8281" spans="2:6">
      <c r="B8281">
        <v>1537600</v>
      </c>
      <c r="D8281">
        <v>8279</v>
      </c>
      <c r="E8281" s="72">
        <f t="shared" si="259"/>
        <v>296704039.18518519</v>
      </c>
      <c r="F8281" s="71">
        <f t="shared" si="258"/>
        <v>192.96568625467299</v>
      </c>
    </row>
    <row r="8282" spans="2:6">
      <c r="B8282">
        <v>1537600</v>
      </c>
      <c r="D8282">
        <v>8280</v>
      </c>
      <c r="E8282" s="72">
        <f t="shared" si="259"/>
        <v>296775757.2962963</v>
      </c>
      <c r="F8282" s="71">
        <f t="shared" si="258"/>
        <v>193.01232914691488</v>
      </c>
    </row>
    <row r="8283" spans="2:6">
      <c r="B8283">
        <v>1537600</v>
      </c>
      <c r="D8283">
        <v>8281</v>
      </c>
      <c r="E8283" s="72">
        <f t="shared" si="259"/>
        <v>296847484.07407403</v>
      </c>
      <c r="F8283" s="71">
        <f t="shared" si="258"/>
        <v>193.05897767564647</v>
      </c>
    </row>
    <row r="8284" spans="2:6">
      <c r="B8284">
        <v>1537600</v>
      </c>
      <c r="D8284">
        <v>8282</v>
      </c>
      <c r="E8284" s="72">
        <f t="shared" si="259"/>
        <v>296919219.51851845</v>
      </c>
      <c r="F8284" s="71">
        <f t="shared" si="258"/>
        <v>193.10563184086789</v>
      </c>
    </row>
    <row r="8285" spans="2:6">
      <c r="B8285">
        <v>1537600</v>
      </c>
      <c r="D8285">
        <v>8283</v>
      </c>
      <c r="E8285" s="72">
        <f t="shared" si="259"/>
        <v>296990963.62962961</v>
      </c>
      <c r="F8285" s="71">
        <f t="shared" si="258"/>
        <v>193.15229164257909</v>
      </c>
    </row>
    <row r="8286" spans="2:6">
      <c r="B8286">
        <v>1537600</v>
      </c>
      <c r="D8286">
        <v>8284</v>
      </c>
      <c r="E8286" s="72">
        <f t="shared" si="259"/>
        <v>297062716.4074074</v>
      </c>
      <c r="F8286" s="71">
        <f t="shared" si="258"/>
        <v>193.19895708078005</v>
      </c>
    </row>
    <row r="8287" spans="2:6">
      <c r="B8287">
        <v>1537600</v>
      </c>
      <c r="D8287">
        <v>8285</v>
      </c>
      <c r="E8287" s="72">
        <f t="shared" si="259"/>
        <v>297134477.85185182</v>
      </c>
      <c r="F8287" s="71">
        <f t="shared" si="258"/>
        <v>193.24562815547074</v>
      </c>
    </row>
    <row r="8288" spans="2:6">
      <c r="B8288">
        <v>1537600</v>
      </c>
      <c r="D8288">
        <v>8286</v>
      </c>
      <c r="E8288" s="72">
        <f t="shared" si="259"/>
        <v>297206247.96296293</v>
      </c>
      <c r="F8288" s="71">
        <f t="shared" si="258"/>
        <v>193.29230486665122</v>
      </c>
    </row>
    <row r="8289" spans="2:6">
      <c r="B8289">
        <v>1537600</v>
      </c>
      <c r="D8289">
        <v>8287</v>
      </c>
      <c r="E8289" s="72">
        <f t="shared" si="259"/>
        <v>297278026.74074072</v>
      </c>
      <c r="F8289" s="71">
        <f t="shared" si="258"/>
        <v>193.33898721432149</v>
      </c>
    </row>
    <row r="8290" spans="2:6">
      <c r="B8290">
        <v>1537600</v>
      </c>
      <c r="D8290">
        <v>8288</v>
      </c>
      <c r="E8290" s="72">
        <f t="shared" si="259"/>
        <v>297349814.18518519</v>
      </c>
      <c r="F8290" s="71">
        <f t="shared" si="258"/>
        <v>193.38567519848152</v>
      </c>
    </row>
    <row r="8291" spans="2:6">
      <c r="B8291">
        <v>1537600</v>
      </c>
      <c r="D8291">
        <v>8289</v>
      </c>
      <c r="E8291" s="72">
        <f t="shared" si="259"/>
        <v>297421610.2962963</v>
      </c>
      <c r="F8291" s="71">
        <f t="shared" si="258"/>
        <v>193.43236881913131</v>
      </c>
    </row>
    <row r="8292" spans="2:6">
      <c r="B8292">
        <v>1537600</v>
      </c>
      <c r="D8292">
        <v>8290</v>
      </c>
      <c r="E8292" s="72">
        <f t="shared" si="259"/>
        <v>297493415.07407403</v>
      </c>
      <c r="F8292" s="71">
        <f t="shared" si="258"/>
        <v>193.47906807627083</v>
      </c>
    </row>
    <row r="8293" spans="2:6">
      <c r="B8293">
        <v>1537600</v>
      </c>
      <c r="D8293">
        <v>8291</v>
      </c>
      <c r="E8293" s="72">
        <f t="shared" si="259"/>
        <v>297565228.51851845</v>
      </c>
      <c r="F8293" s="71">
        <f t="shared" si="258"/>
        <v>193.52577296990015</v>
      </c>
    </row>
    <row r="8294" spans="2:6">
      <c r="B8294">
        <v>1537600</v>
      </c>
      <c r="D8294">
        <v>8292</v>
      </c>
      <c r="E8294" s="72">
        <f t="shared" si="259"/>
        <v>297637050.62962961</v>
      </c>
      <c r="F8294" s="71">
        <f t="shared" si="258"/>
        <v>193.57248350001925</v>
      </c>
    </row>
    <row r="8295" spans="2:6">
      <c r="B8295">
        <v>1537600</v>
      </c>
      <c r="D8295">
        <v>8293</v>
      </c>
      <c r="E8295" s="72">
        <f t="shared" si="259"/>
        <v>297708881.4074074</v>
      </c>
      <c r="F8295" s="71">
        <f t="shared" si="258"/>
        <v>193.61919966662813</v>
      </c>
    </row>
    <row r="8296" spans="2:6">
      <c r="B8296">
        <v>1537600</v>
      </c>
      <c r="D8296">
        <v>8294</v>
      </c>
      <c r="E8296" s="72">
        <f t="shared" si="259"/>
        <v>297780720.85185182</v>
      </c>
      <c r="F8296" s="71">
        <f t="shared" si="258"/>
        <v>193.66592146972673</v>
      </c>
    </row>
    <row r="8297" spans="2:6">
      <c r="B8297">
        <v>1537600</v>
      </c>
      <c r="D8297">
        <v>8295</v>
      </c>
      <c r="E8297" s="72">
        <f t="shared" si="259"/>
        <v>297852568.96296293</v>
      </c>
      <c r="F8297" s="71">
        <f t="shared" si="258"/>
        <v>193.71264890931511</v>
      </c>
    </row>
    <row r="8298" spans="2:6">
      <c r="B8298">
        <v>1537600</v>
      </c>
      <c r="D8298">
        <v>8296</v>
      </c>
      <c r="E8298" s="72">
        <f t="shared" si="259"/>
        <v>297924425.74074072</v>
      </c>
      <c r="F8298" s="71">
        <f t="shared" si="258"/>
        <v>193.75938198539328</v>
      </c>
    </row>
    <row r="8299" spans="2:6">
      <c r="B8299">
        <v>1537600</v>
      </c>
      <c r="D8299">
        <v>8297</v>
      </c>
      <c r="E8299" s="72">
        <f t="shared" si="259"/>
        <v>297996291.18518519</v>
      </c>
      <c r="F8299" s="71">
        <f t="shared" si="258"/>
        <v>193.80612069796123</v>
      </c>
    </row>
    <row r="8300" spans="2:6">
      <c r="B8300">
        <v>1537600</v>
      </c>
      <c r="D8300">
        <v>8298</v>
      </c>
      <c r="E8300" s="72">
        <f t="shared" si="259"/>
        <v>298068165.2962963</v>
      </c>
      <c r="F8300" s="71">
        <f t="shared" si="258"/>
        <v>193.85286504701892</v>
      </c>
    </row>
    <row r="8301" spans="2:6">
      <c r="B8301">
        <v>1537600</v>
      </c>
      <c r="D8301">
        <v>8299</v>
      </c>
      <c r="E8301" s="72">
        <f t="shared" si="259"/>
        <v>298140048.07407403</v>
      </c>
      <c r="F8301" s="71">
        <f t="shared" si="258"/>
        <v>193.89961503256635</v>
      </c>
    </row>
    <row r="8302" spans="2:6">
      <c r="B8302">
        <v>1537600</v>
      </c>
      <c r="D8302">
        <v>8300</v>
      </c>
      <c r="E8302" s="72">
        <f t="shared" si="259"/>
        <v>298211939.51851845</v>
      </c>
      <c r="F8302" s="71">
        <f t="shared" si="258"/>
        <v>193.94637065460356</v>
      </c>
    </row>
    <row r="8303" spans="2:6">
      <c r="B8303">
        <v>1537600</v>
      </c>
      <c r="D8303">
        <v>8301</v>
      </c>
      <c r="E8303" s="72">
        <f t="shared" si="259"/>
        <v>298283839.62962961</v>
      </c>
      <c r="F8303" s="71">
        <f t="shared" si="258"/>
        <v>193.99313191313061</v>
      </c>
    </row>
    <row r="8304" spans="2:6">
      <c r="B8304">
        <v>1537600</v>
      </c>
      <c r="D8304">
        <v>8302</v>
      </c>
      <c r="E8304" s="72">
        <f t="shared" si="259"/>
        <v>298355748.4074074</v>
      </c>
      <c r="F8304" s="71">
        <f t="shared" si="258"/>
        <v>194.03989880814737</v>
      </c>
    </row>
    <row r="8305" spans="2:6">
      <c r="B8305">
        <v>1537600</v>
      </c>
      <c r="D8305">
        <v>8303</v>
      </c>
      <c r="E8305" s="72">
        <f t="shared" si="259"/>
        <v>298427665.85185182</v>
      </c>
      <c r="F8305" s="71">
        <f t="shared" si="258"/>
        <v>194.08667133965389</v>
      </c>
    </row>
    <row r="8306" spans="2:6">
      <c r="B8306">
        <v>1537600</v>
      </c>
      <c r="D8306">
        <v>8304</v>
      </c>
      <c r="E8306" s="72">
        <f t="shared" si="259"/>
        <v>298499591.96296293</v>
      </c>
      <c r="F8306" s="71">
        <f t="shared" si="258"/>
        <v>194.1334495076502</v>
      </c>
    </row>
    <row r="8307" spans="2:6">
      <c r="B8307">
        <v>1537600</v>
      </c>
      <c r="D8307">
        <v>8305</v>
      </c>
      <c r="E8307" s="72">
        <f t="shared" si="259"/>
        <v>298571526.74074072</v>
      </c>
      <c r="F8307" s="71">
        <f t="shared" si="258"/>
        <v>194.18023331213627</v>
      </c>
    </row>
    <row r="8308" spans="2:6">
      <c r="B8308">
        <v>1537600</v>
      </c>
      <c r="D8308">
        <v>8306</v>
      </c>
      <c r="E8308" s="72">
        <f t="shared" si="259"/>
        <v>298643470.18518519</v>
      </c>
      <c r="F8308" s="71">
        <f t="shared" si="258"/>
        <v>194.22702275311212</v>
      </c>
    </row>
    <row r="8309" spans="2:6">
      <c r="B8309">
        <v>1537600</v>
      </c>
      <c r="D8309">
        <v>8307</v>
      </c>
      <c r="E8309" s="72">
        <f t="shared" si="259"/>
        <v>298715422.2962963</v>
      </c>
      <c r="F8309" s="71">
        <f t="shared" si="258"/>
        <v>194.27381783057771</v>
      </c>
    </row>
    <row r="8310" spans="2:6">
      <c r="B8310">
        <v>1537600</v>
      </c>
      <c r="D8310">
        <v>8308</v>
      </c>
      <c r="E8310" s="72">
        <f t="shared" si="259"/>
        <v>298787383.07407403</v>
      </c>
      <c r="F8310" s="71">
        <f t="shared" si="258"/>
        <v>194.32061854453306</v>
      </c>
    </row>
    <row r="8311" spans="2:6">
      <c r="B8311">
        <v>1537600</v>
      </c>
      <c r="D8311">
        <v>8309</v>
      </c>
      <c r="E8311" s="72">
        <f t="shared" si="259"/>
        <v>298859352.51851845</v>
      </c>
      <c r="F8311" s="71">
        <f t="shared" si="258"/>
        <v>194.36742489497817</v>
      </c>
    </row>
    <row r="8312" spans="2:6">
      <c r="B8312">
        <v>1537600</v>
      </c>
      <c r="D8312">
        <v>8310</v>
      </c>
      <c r="E8312" s="72">
        <f t="shared" si="259"/>
        <v>298931330.62962961</v>
      </c>
      <c r="F8312" s="71">
        <f t="shared" si="258"/>
        <v>194.41423688191313</v>
      </c>
    </row>
    <row r="8313" spans="2:6">
      <c r="B8313">
        <v>1537600</v>
      </c>
      <c r="D8313">
        <v>8311</v>
      </c>
      <c r="E8313" s="72">
        <f t="shared" si="259"/>
        <v>299003317.4074074</v>
      </c>
      <c r="F8313" s="71">
        <f t="shared" si="258"/>
        <v>194.46105450533781</v>
      </c>
    </row>
    <row r="8314" spans="2:6">
      <c r="B8314">
        <v>1537600</v>
      </c>
      <c r="D8314">
        <v>8312</v>
      </c>
      <c r="E8314" s="72">
        <f t="shared" si="259"/>
        <v>299075312.85185182</v>
      </c>
      <c r="F8314" s="71">
        <f t="shared" si="258"/>
        <v>194.50787776525223</v>
      </c>
    </row>
    <row r="8315" spans="2:6">
      <c r="B8315">
        <v>1537600</v>
      </c>
      <c r="D8315">
        <v>8313</v>
      </c>
      <c r="E8315" s="72">
        <f t="shared" si="259"/>
        <v>299147316.96296293</v>
      </c>
      <c r="F8315" s="71">
        <f t="shared" si="258"/>
        <v>194.55470666165644</v>
      </c>
    </row>
    <row r="8316" spans="2:6">
      <c r="B8316">
        <v>1537600</v>
      </c>
      <c r="D8316">
        <v>8314</v>
      </c>
      <c r="E8316" s="72">
        <f t="shared" si="259"/>
        <v>299219329.74074072</v>
      </c>
      <c r="F8316" s="71">
        <f t="shared" si="258"/>
        <v>194.60154119455041</v>
      </c>
    </row>
    <row r="8317" spans="2:6">
      <c r="B8317">
        <v>1537600</v>
      </c>
      <c r="D8317">
        <v>8315</v>
      </c>
      <c r="E8317" s="72">
        <f t="shared" si="259"/>
        <v>299291351.18518519</v>
      </c>
      <c r="F8317" s="71">
        <f t="shared" si="258"/>
        <v>194.64838136393419</v>
      </c>
    </row>
    <row r="8318" spans="2:6">
      <c r="B8318">
        <v>1537600</v>
      </c>
      <c r="D8318">
        <v>8316</v>
      </c>
      <c r="E8318" s="72">
        <f t="shared" si="259"/>
        <v>299363381.2962963</v>
      </c>
      <c r="F8318" s="71">
        <f t="shared" si="258"/>
        <v>194.69522716980768</v>
      </c>
    </row>
    <row r="8319" spans="2:6">
      <c r="B8319">
        <v>1537600</v>
      </c>
      <c r="D8319">
        <v>8317</v>
      </c>
      <c r="E8319" s="72">
        <f t="shared" si="259"/>
        <v>299435420.07407403</v>
      </c>
      <c r="F8319" s="71">
        <f t="shared" si="258"/>
        <v>194.74207861217093</v>
      </c>
    </row>
    <row r="8320" spans="2:6">
      <c r="B8320">
        <v>1537600</v>
      </c>
      <c r="D8320">
        <v>8318</v>
      </c>
      <c r="E8320" s="72">
        <f t="shared" si="259"/>
        <v>299507467.51851845</v>
      </c>
      <c r="F8320" s="71">
        <f t="shared" si="258"/>
        <v>194.78893569102397</v>
      </c>
    </row>
    <row r="8321" spans="2:6">
      <c r="B8321">
        <v>1537600</v>
      </c>
      <c r="D8321">
        <v>8319</v>
      </c>
      <c r="E8321" s="72">
        <f t="shared" si="259"/>
        <v>299579523.62962961</v>
      </c>
      <c r="F8321" s="71">
        <f t="shared" si="258"/>
        <v>194.83579840636682</v>
      </c>
    </row>
    <row r="8322" spans="2:6">
      <c r="B8322">
        <v>1537600</v>
      </c>
      <c r="D8322">
        <v>8320</v>
      </c>
      <c r="E8322" s="72">
        <f t="shared" si="259"/>
        <v>299651588.4074074</v>
      </c>
      <c r="F8322" s="71">
        <f t="shared" si="258"/>
        <v>194.88266675819941</v>
      </c>
    </row>
    <row r="8323" spans="2:6">
      <c r="B8323">
        <v>1537600</v>
      </c>
      <c r="D8323">
        <v>8321</v>
      </c>
      <c r="E8323" s="72">
        <f t="shared" si="259"/>
        <v>299723661.85185182</v>
      </c>
      <c r="F8323" s="71">
        <f t="shared" ref="F8323:F8386" si="260">E8323/B8322</f>
        <v>194.92954074652172</v>
      </c>
    </row>
    <row r="8324" spans="2:6">
      <c r="B8324">
        <v>1537600</v>
      </c>
      <c r="D8324">
        <v>8322</v>
      </c>
      <c r="E8324" s="72">
        <f t="shared" ref="E8324:E8387" si="261">40+(D8323*D8323)+(E8323/1.3)</f>
        <v>299795743.96296293</v>
      </c>
      <c r="F8324" s="71">
        <f t="shared" si="260"/>
        <v>194.97642037133386</v>
      </c>
    </row>
    <row r="8325" spans="2:6">
      <c r="B8325">
        <v>1537600</v>
      </c>
      <c r="D8325">
        <v>8323</v>
      </c>
      <c r="E8325" s="72">
        <f t="shared" si="261"/>
        <v>299867834.74074072</v>
      </c>
      <c r="F8325" s="71">
        <f t="shared" si="260"/>
        <v>195.02330563263575</v>
      </c>
    </row>
    <row r="8326" spans="2:6">
      <c r="B8326">
        <v>1537600</v>
      </c>
      <c r="D8326">
        <v>8324</v>
      </c>
      <c r="E8326" s="72">
        <f t="shared" si="261"/>
        <v>299939934.18518519</v>
      </c>
      <c r="F8326" s="71">
        <f t="shared" si="260"/>
        <v>195.07019653042741</v>
      </c>
    </row>
    <row r="8327" spans="2:6">
      <c r="B8327">
        <v>1537600</v>
      </c>
      <c r="D8327">
        <v>8325</v>
      </c>
      <c r="E8327" s="72">
        <f t="shared" si="261"/>
        <v>300012042.2962963</v>
      </c>
      <c r="F8327" s="71">
        <f t="shared" si="260"/>
        <v>195.11709306470883</v>
      </c>
    </row>
    <row r="8328" spans="2:6">
      <c r="B8328">
        <v>1537600</v>
      </c>
      <c r="D8328">
        <v>8326</v>
      </c>
      <c r="E8328" s="72">
        <f t="shared" si="261"/>
        <v>300084159.07407403</v>
      </c>
      <c r="F8328" s="71">
        <f t="shared" si="260"/>
        <v>195.16399523548</v>
      </c>
    </row>
    <row r="8329" spans="2:6">
      <c r="B8329">
        <v>1537600</v>
      </c>
      <c r="D8329">
        <v>8327</v>
      </c>
      <c r="E8329" s="72">
        <f t="shared" si="261"/>
        <v>300156284.51851845</v>
      </c>
      <c r="F8329" s="71">
        <f t="shared" si="260"/>
        <v>195.21090304274094</v>
      </c>
    </row>
    <row r="8330" spans="2:6">
      <c r="B8330">
        <v>1537600</v>
      </c>
      <c r="D8330">
        <v>8328</v>
      </c>
      <c r="E8330" s="72">
        <f t="shared" si="261"/>
        <v>300228418.62962961</v>
      </c>
      <c r="F8330" s="71">
        <f t="shared" si="260"/>
        <v>195.25781648649169</v>
      </c>
    </row>
    <row r="8331" spans="2:6">
      <c r="B8331">
        <v>1537600</v>
      </c>
      <c r="D8331">
        <v>8329</v>
      </c>
      <c r="E8331" s="72">
        <f t="shared" si="261"/>
        <v>300300561.4074074</v>
      </c>
      <c r="F8331" s="71">
        <f t="shared" si="260"/>
        <v>195.30473556673218</v>
      </c>
    </row>
    <row r="8332" spans="2:6">
      <c r="B8332">
        <v>1537600</v>
      </c>
      <c r="D8332">
        <v>8330</v>
      </c>
      <c r="E8332" s="72">
        <f t="shared" si="261"/>
        <v>300372712.85185182</v>
      </c>
      <c r="F8332" s="71">
        <f t="shared" si="260"/>
        <v>195.35166028346242</v>
      </c>
    </row>
    <row r="8333" spans="2:6">
      <c r="B8333">
        <v>1537600</v>
      </c>
      <c r="D8333">
        <v>8331</v>
      </c>
      <c r="E8333" s="72">
        <f t="shared" si="261"/>
        <v>300444872.96296293</v>
      </c>
      <c r="F8333" s="71">
        <f t="shared" si="260"/>
        <v>195.39859063668246</v>
      </c>
    </row>
    <row r="8334" spans="2:6">
      <c r="B8334">
        <v>1537600</v>
      </c>
      <c r="D8334">
        <v>8332</v>
      </c>
      <c r="E8334" s="72">
        <f t="shared" si="261"/>
        <v>300517041.74074072</v>
      </c>
      <c r="F8334" s="71">
        <f t="shared" si="260"/>
        <v>195.44552662639225</v>
      </c>
    </row>
    <row r="8335" spans="2:6">
      <c r="B8335">
        <v>1537600</v>
      </c>
      <c r="D8335">
        <v>8333</v>
      </c>
      <c r="E8335" s="72">
        <f t="shared" si="261"/>
        <v>300589219.18518519</v>
      </c>
      <c r="F8335" s="71">
        <f t="shared" si="260"/>
        <v>195.49246825259183</v>
      </c>
    </row>
    <row r="8336" spans="2:6">
      <c r="B8336">
        <v>1537600</v>
      </c>
      <c r="D8336">
        <v>8334</v>
      </c>
      <c r="E8336" s="72">
        <f t="shared" si="261"/>
        <v>300661405.2962963</v>
      </c>
      <c r="F8336" s="71">
        <f t="shared" si="260"/>
        <v>195.53941551528115</v>
      </c>
    </row>
    <row r="8337" spans="2:6">
      <c r="B8337">
        <v>1537600</v>
      </c>
      <c r="D8337">
        <v>8335</v>
      </c>
      <c r="E8337" s="72">
        <f t="shared" si="261"/>
        <v>300733600.07407403</v>
      </c>
      <c r="F8337" s="71">
        <f t="shared" si="260"/>
        <v>195.58636841446022</v>
      </c>
    </row>
    <row r="8338" spans="2:6">
      <c r="B8338">
        <v>1537600</v>
      </c>
      <c r="D8338">
        <v>8336</v>
      </c>
      <c r="E8338" s="72">
        <f t="shared" si="261"/>
        <v>300805803.51851845</v>
      </c>
      <c r="F8338" s="71">
        <f t="shared" si="260"/>
        <v>195.63332695012906</v>
      </c>
    </row>
    <row r="8339" spans="2:6">
      <c r="B8339">
        <v>1537600</v>
      </c>
      <c r="D8339">
        <v>8337</v>
      </c>
      <c r="E8339" s="72">
        <f t="shared" si="261"/>
        <v>300878015.62962961</v>
      </c>
      <c r="F8339" s="71">
        <f t="shared" si="260"/>
        <v>195.68029112228774</v>
      </c>
    </row>
    <row r="8340" spans="2:6">
      <c r="B8340">
        <v>1537600</v>
      </c>
      <c r="D8340">
        <v>8338</v>
      </c>
      <c r="E8340" s="72">
        <f t="shared" si="261"/>
        <v>300950236.4074074</v>
      </c>
      <c r="F8340" s="71">
        <f t="shared" si="260"/>
        <v>195.72726093093613</v>
      </c>
    </row>
    <row r="8341" spans="2:6">
      <c r="B8341">
        <v>1537600</v>
      </c>
      <c r="D8341">
        <v>8339</v>
      </c>
      <c r="E8341" s="72">
        <f t="shared" si="261"/>
        <v>301022465.85185182</v>
      </c>
      <c r="F8341" s="71">
        <f t="shared" si="260"/>
        <v>195.7742363760743</v>
      </c>
    </row>
    <row r="8342" spans="2:6">
      <c r="B8342">
        <v>1537600</v>
      </c>
      <c r="D8342">
        <v>8340</v>
      </c>
      <c r="E8342" s="72">
        <f t="shared" si="261"/>
        <v>301094703.96296293</v>
      </c>
      <c r="F8342" s="71">
        <f t="shared" si="260"/>
        <v>195.8212174577022</v>
      </c>
    </row>
    <row r="8343" spans="2:6">
      <c r="B8343">
        <v>1537600</v>
      </c>
      <c r="D8343">
        <v>8341</v>
      </c>
      <c r="E8343" s="72">
        <f t="shared" si="261"/>
        <v>301166950.74074072</v>
      </c>
      <c r="F8343" s="71">
        <f t="shared" si="260"/>
        <v>195.86820417581993</v>
      </c>
    </row>
    <row r="8344" spans="2:6">
      <c r="B8344">
        <v>1537600</v>
      </c>
      <c r="D8344">
        <v>8342</v>
      </c>
      <c r="E8344" s="72">
        <f t="shared" si="261"/>
        <v>301239206.18518519</v>
      </c>
      <c r="F8344" s="71">
        <f t="shared" si="260"/>
        <v>195.91519653042741</v>
      </c>
    </row>
    <row r="8345" spans="2:6">
      <c r="B8345">
        <v>1537600</v>
      </c>
      <c r="D8345">
        <v>8343</v>
      </c>
      <c r="E8345" s="72">
        <f t="shared" si="261"/>
        <v>301311470.2962963</v>
      </c>
      <c r="F8345" s="71">
        <f t="shared" si="260"/>
        <v>195.96219452152465</v>
      </c>
    </row>
    <row r="8346" spans="2:6">
      <c r="B8346">
        <v>1537600</v>
      </c>
      <c r="D8346">
        <v>8344</v>
      </c>
      <c r="E8346" s="72">
        <f t="shared" si="261"/>
        <v>301383743.07407403</v>
      </c>
      <c r="F8346" s="71">
        <f t="shared" si="260"/>
        <v>196.00919814911163</v>
      </c>
    </row>
    <row r="8347" spans="2:6">
      <c r="B8347">
        <v>1537600</v>
      </c>
      <c r="D8347">
        <v>8345</v>
      </c>
      <c r="E8347" s="72">
        <f t="shared" si="261"/>
        <v>301456024.51851845</v>
      </c>
      <c r="F8347" s="71">
        <f t="shared" si="260"/>
        <v>196.05620741318839</v>
      </c>
    </row>
    <row r="8348" spans="2:6">
      <c r="B8348">
        <v>1537600</v>
      </c>
      <c r="D8348">
        <v>8346</v>
      </c>
      <c r="E8348" s="72">
        <f t="shared" si="261"/>
        <v>301528314.62962961</v>
      </c>
      <c r="F8348" s="71">
        <f t="shared" si="260"/>
        <v>196.10322231375494</v>
      </c>
    </row>
    <row r="8349" spans="2:6">
      <c r="B8349">
        <v>1537600</v>
      </c>
      <c r="D8349">
        <v>8347</v>
      </c>
      <c r="E8349" s="72">
        <f t="shared" si="261"/>
        <v>301600613.4074074</v>
      </c>
      <c r="F8349" s="71">
        <f t="shared" si="260"/>
        <v>196.15024285081125</v>
      </c>
    </row>
    <row r="8350" spans="2:6">
      <c r="B8350">
        <v>1537600</v>
      </c>
      <c r="D8350">
        <v>8348</v>
      </c>
      <c r="E8350" s="72">
        <f t="shared" si="261"/>
        <v>301672920.85185182</v>
      </c>
      <c r="F8350" s="71">
        <f t="shared" si="260"/>
        <v>196.19726902435733</v>
      </c>
    </row>
    <row r="8351" spans="2:6">
      <c r="B8351">
        <v>1537600</v>
      </c>
      <c r="D8351">
        <v>8349</v>
      </c>
      <c r="E8351" s="72">
        <f t="shared" si="261"/>
        <v>301745236.96296293</v>
      </c>
      <c r="F8351" s="71">
        <f t="shared" si="260"/>
        <v>196.24430083439316</v>
      </c>
    </row>
    <row r="8352" spans="2:6">
      <c r="B8352">
        <v>1537600</v>
      </c>
      <c r="D8352">
        <v>8350</v>
      </c>
      <c r="E8352" s="72">
        <f t="shared" si="261"/>
        <v>301817561.74074072</v>
      </c>
      <c r="F8352" s="71">
        <f t="shared" si="260"/>
        <v>196.29133828091878</v>
      </c>
    </row>
    <row r="8353" spans="2:6">
      <c r="B8353">
        <v>1537600</v>
      </c>
      <c r="D8353">
        <v>8351</v>
      </c>
      <c r="E8353" s="72">
        <f t="shared" si="261"/>
        <v>301889895.18518519</v>
      </c>
      <c r="F8353" s="71">
        <f t="shared" si="260"/>
        <v>196.33838136393419</v>
      </c>
    </row>
    <row r="8354" spans="2:6">
      <c r="B8354">
        <v>1537600</v>
      </c>
      <c r="D8354">
        <v>8352</v>
      </c>
      <c r="E8354" s="72">
        <f t="shared" si="261"/>
        <v>301962237.2962963</v>
      </c>
      <c r="F8354" s="71">
        <f t="shared" si="260"/>
        <v>196.38543008343933</v>
      </c>
    </row>
    <row r="8355" spans="2:6">
      <c r="B8355">
        <v>1537600</v>
      </c>
      <c r="D8355">
        <v>8353</v>
      </c>
      <c r="E8355" s="72">
        <f t="shared" si="261"/>
        <v>302034588.07407403</v>
      </c>
      <c r="F8355" s="71">
        <f t="shared" si="260"/>
        <v>196.43248443943421</v>
      </c>
    </row>
    <row r="8356" spans="2:6">
      <c r="B8356">
        <v>1537600</v>
      </c>
      <c r="D8356">
        <v>8354</v>
      </c>
      <c r="E8356" s="72">
        <f t="shared" si="261"/>
        <v>302106947.51851845</v>
      </c>
      <c r="F8356" s="71">
        <f t="shared" si="260"/>
        <v>196.47954443191887</v>
      </c>
    </row>
    <row r="8357" spans="2:6">
      <c r="B8357">
        <v>1537600</v>
      </c>
      <c r="D8357">
        <v>8355</v>
      </c>
      <c r="E8357" s="72">
        <f t="shared" si="261"/>
        <v>302179315.62962961</v>
      </c>
      <c r="F8357" s="71">
        <f t="shared" si="260"/>
        <v>196.52661006089335</v>
      </c>
    </row>
    <row r="8358" spans="2:6">
      <c r="B8358">
        <v>1537600</v>
      </c>
      <c r="D8358">
        <v>8356</v>
      </c>
      <c r="E8358" s="72">
        <f t="shared" si="261"/>
        <v>302251692.4074074</v>
      </c>
      <c r="F8358" s="71">
        <f t="shared" si="260"/>
        <v>196.57368132635756</v>
      </c>
    </row>
    <row r="8359" spans="2:6">
      <c r="B8359">
        <v>1537600</v>
      </c>
      <c r="D8359">
        <v>8357</v>
      </c>
      <c r="E8359" s="72">
        <f t="shared" si="261"/>
        <v>302324077.85185182</v>
      </c>
      <c r="F8359" s="71">
        <f t="shared" si="260"/>
        <v>196.62075822831153</v>
      </c>
    </row>
    <row r="8360" spans="2:6">
      <c r="B8360">
        <v>1537600</v>
      </c>
      <c r="D8360">
        <v>8358</v>
      </c>
      <c r="E8360" s="72">
        <f t="shared" si="261"/>
        <v>302396471.96296293</v>
      </c>
      <c r="F8360" s="71">
        <f t="shared" si="260"/>
        <v>196.66784076675529</v>
      </c>
    </row>
    <row r="8361" spans="2:6">
      <c r="B8361">
        <v>1537600</v>
      </c>
      <c r="D8361">
        <v>8359</v>
      </c>
      <c r="E8361" s="72">
        <f t="shared" si="261"/>
        <v>302468874.74074072</v>
      </c>
      <c r="F8361" s="71">
        <f t="shared" si="260"/>
        <v>196.71492894168881</v>
      </c>
    </row>
    <row r="8362" spans="2:6">
      <c r="B8362">
        <v>1537600</v>
      </c>
      <c r="D8362">
        <v>8360</v>
      </c>
      <c r="E8362" s="72">
        <f t="shared" si="261"/>
        <v>302541286.18518519</v>
      </c>
      <c r="F8362" s="71">
        <f t="shared" si="260"/>
        <v>196.76202275311212</v>
      </c>
    </row>
    <row r="8363" spans="2:6">
      <c r="B8363">
        <v>1537600</v>
      </c>
      <c r="D8363">
        <v>8361</v>
      </c>
      <c r="E8363" s="72">
        <f t="shared" si="261"/>
        <v>302613706.2962963</v>
      </c>
      <c r="F8363" s="71">
        <f t="shared" si="260"/>
        <v>196.80912220102516</v>
      </c>
    </row>
    <row r="8364" spans="2:6">
      <c r="B8364">
        <v>1537600</v>
      </c>
      <c r="D8364">
        <v>8362</v>
      </c>
      <c r="E8364" s="72">
        <f t="shared" si="261"/>
        <v>302686135.07407403</v>
      </c>
      <c r="F8364" s="71">
        <f t="shared" si="260"/>
        <v>196.85622728542796</v>
      </c>
    </row>
    <row r="8365" spans="2:6">
      <c r="B8365">
        <v>1537600</v>
      </c>
      <c r="D8365">
        <v>8363</v>
      </c>
      <c r="E8365" s="72">
        <f t="shared" si="261"/>
        <v>302758572.51851845</v>
      </c>
      <c r="F8365" s="71">
        <f t="shared" si="260"/>
        <v>196.90333800632052</v>
      </c>
    </row>
    <row r="8366" spans="2:6">
      <c r="B8366">
        <v>1537600</v>
      </c>
      <c r="D8366">
        <v>8364</v>
      </c>
      <c r="E8366" s="72">
        <f t="shared" si="261"/>
        <v>302831018.62962961</v>
      </c>
      <c r="F8366" s="71">
        <f t="shared" si="260"/>
        <v>196.95045436370293</v>
      </c>
    </row>
    <row r="8367" spans="2:6">
      <c r="B8367">
        <v>1537600</v>
      </c>
      <c r="D8367">
        <v>8365</v>
      </c>
      <c r="E8367" s="72">
        <f t="shared" si="261"/>
        <v>302903473.4074074</v>
      </c>
      <c r="F8367" s="71">
        <f t="shared" si="260"/>
        <v>196.99757635757504</v>
      </c>
    </row>
    <row r="8368" spans="2:6">
      <c r="B8368">
        <v>1537600</v>
      </c>
      <c r="D8368">
        <v>8366</v>
      </c>
      <c r="E8368" s="72">
        <f t="shared" si="261"/>
        <v>302975936.85185182</v>
      </c>
      <c r="F8368" s="71">
        <f t="shared" si="260"/>
        <v>197.04470398793694</v>
      </c>
    </row>
    <row r="8369" spans="2:6">
      <c r="B8369">
        <v>1537600</v>
      </c>
      <c r="D8369">
        <v>8367</v>
      </c>
      <c r="E8369" s="72">
        <f t="shared" si="261"/>
        <v>303048408.96296293</v>
      </c>
      <c r="F8369" s="71">
        <f t="shared" si="260"/>
        <v>197.09183725478857</v>
      </c>
    </row>
    <row r="8370" spans="2:6">
      <c r="B8370">
        <v>1537600</v>
      </c>
      <c r="D8370">
        <v>8368</v>
      </c>
      <c r="E8370" s="72">
        <f t="shared" si="261"/>
        <v>303120889.74074072</v>
      </c>
      <c r="F8370" s="71">
        <f t="shared" si="260"/>
        <v>197.13897615813002</v>
      </c>
    </row>
    <row r="8371" spans="2:6">
      <c r="B8371">
        <v>1537600</v>
      </c>
      <c r="D8371">
        <v>8369</v>
      </c>
      <c r="E8371" s="72">
        <f t="shared" si="261"/>
        <v>303193379.18518519</v>
      </c>
      <c r="F8371" s="71">
        <f t="shared" si="260"/>
        <v>197.18612069796123</v>
      </c>
    </row>
    <row r="8372" spans="2:6">
      <c r="B8372">
        <v>1537600</v>
      </c>
      <c r="D8372">
        <v>8370</v>
      </c>
      <c r="E8372" s="72">
        <f t="shared" si="261"/>
        <v>303265877.2962963</v>
      </c>
      <c r="F8372" s="71">
        <f t="shared" si="260"/>
        <v>197.2332708742822</v>
      </c>
    </row>
    <row r="8373" spans="2:6">
      <c r="B8373">
        <v>1537600</v>
      </c>
      <c r="D8373">
        <v>8371</v>
      </c>
      <c r="E8373" s="72">
        <f t="shared" si="261"/>
        <v>303338384.07407403</v>
      </c>
      <c r="F8373" s="71">
        <f t="shared" si="260"/>
        <v>197.2804266870929</v>
      </c>
    </row>
    <row r="8374" spans="2:6">
      <c r="B8374">
        <v>1537600</v>
      </c>
      <c r="D8374">
        <v>8372</v>
      </c>
      <c r="E8374" s="72">
        <f t="shared" si="261"/>
        <v>303410899.51851845</v>
      </c>
      <c r="F8374" s="71">
        <f t="shared" si="260"/>
        <v>197.32758813639336</v>
      </c>
    </row>
    <row r="8375" spans="2:6">
      <c r="B8375">
        <v>1537600</v>
      </c>
      <c r="D8375">
        <v>8373</v>
      </c>
      <c r="E8375" s="72">
        <f t="shared" si="261"/>
        <v>303483423.62962961</v>
      </c>
      <c r="F8375" s="71">
        <f t="shared" si="260"/>
        <v>197.37475522218367</v>
      </c>
    </row>
    <row r="8376" spans="2:6">
      <c r="B8376">
        <v>1537600</v>
      </c>
      <c r="D8376">
        <v>8374</v>
      </c>
      <c r="E8376" s="72">
        <f t="shared" si="261"/>
        <v>303555956.4074074</v>
      </c>
      <c r="F8376" s="71">
        <f t="shared" si="260"/>
        <v>197.4219279444637</v>
      </c>
    </row>
    <row r="8377" spans="2:6">
      <c r="B8377">
        <v>1537600</v>
      </c>
      <c r="D8377">
        <v>8375</v>
      </c>
      <c r="E8377" s="72">
        <f t="shared" si="261"/>
        <v>303628497.85185182</v>
      </c>
      <c r="F8377" s="71">
        <f t="shared" si="260"/>
        <v>197.4691063032335</v>
      </c>
    </row>
    <row r="8378" spans="2:6">
      <c r="B8378">
        <v>1537600</v>
      </c>
      <c r="D8378">
        <v>8376</v>
      </c>
      <c r="E8378" s="72">
        <f t="shared" si="261"/>
        <v>303701047.96296293</v>
      </c>
      <c r="F8378" s="71">
        <f t="shared" si="260"/>
        <v>197.51629029849306</v>
      </c>
    </row>
    <row r="8379" spans="2:6">
      <c r="B8379">
        <v>1537600</v>
      </c>
      <c r="D8379">
        <v>8377</v>
      </c>
      <c r="E8379" s="72">
        <f t="shared" si="261"/>
        <v>303773606.74074072</v>
      </c>
      <c r="F8379" s="71">
        <f t="shared" si="260"/>
        <v>197.56347993024241</v>
      </c>
    </row>
    <row r="8380" spans="2:6">
      <c r="B8380">
        <v>1537600</v>
      </c>
      <c r="D8380">
        <v>8378</v>
      </c>
      <c r="E8380" s="72">
        <f t="shared" si="261"/>
        <v>303846174.18518519</v>
      </c>
      <c r="F8380" s="71">
        <f t="shared" si="260"/>
        <v>197.61067519848152</v>
      </c>
    </row>
    <row r="8381" spans="2:6">
      <c r="B8381">
        <v>1537600</v>
      </c>
      <c r="D8381">
        <v>8379</v>
      </c>
      <c r="E8381" s="72">
        <f t="shared" si="261"/>
        <v>303918750.2962963</v>
      </c>
      <c r="F8381" s="71">
        <f t="shared" si="260"/>
        <v>197.65787610321038</v>
      </c>
    </row>
    <row r="8382" spans="2:6">
      <c r="B8382">
        <v>1537600</v>
      </c>
      <c r="D8382">
        <v>8380</v>
      </c>
      <c r="E8382" s="72">
        <f t="shared" si="261"/>
        <v>303991335.07407403</v>
      </c>
      <c r="F8382" s="71">
        <f t="shared" si="260"/>
        <v>197.70508264442901</v>
      </c>
    </row>
    <row r="8383" spans="2:6">
      <c r="B8383">
        <v>1537600</v>
      </c>
      <c r="D8383">
        <v>8381</v>
      </c>
      <c r="E8383" s="72">
        <f t="shared" si="261"/>
        <v>304063928.51851845</v>
      </c>
      <c r="F8383" s="71">
        <f t="shared" si="260"/>
        <v>197.7522948221374</v>
      </c>
    </row>
    <row r="8384" spans="2:6">
      <c r="B8384">
        <v>1537600</v>
      </c>
      <c r="D8384">
        <v>8382</v>
      </c>
      <c r="E8384" s="72">
        <f t="shared" si="261"/>
        <v>304136530.62962961</v>
      </c>
      <c r="F8384" s="71">
        <f t="shared" si="260"/>
        <v>197.79951263633561</v>
      </c>
    </row>
    <row r="8385" spans="2:6">
      <c r="B8385">
        <v>1537600</v>
      </c>
      <c r="D8385">
        <v>8383</v>
      </c>
      <c r="E8385" s="72">
        <f t="shared" si="261"/>
        <v>304209141.4074074</v>
      </c>
      <c r="F8385" s="71">
        <f t="shared" si="260"/>
        <v>197.84673608702354</v>
      </c>
    </row>
    <row r="8386" spans="2:6">
      <c r="B8386">
        <v>1537600</v>
      </c>
      <c r="D8386">
        <v>8384</v>
      </c>
      <c r="E8386" s="72">
        <f t="shared" si="261"/>
        <v>304281760.85185182</v>
      </c>
      <c r="F8386" s="71">
        <f t="shared" si="260"/>
        <v>197.89396517420124</v>
      </c>
    </row>
    <row r="8387" spans="2:6">
      <c r="B8387">
        <v>1537600</v>
      </c>
      <c r="D8387">
        <v>8385</v>
      </c>
      <c r="E8387" s="72">
        <f t="shared" si="261"/>
        <v>304354388.96296293</v>
      </c>
      <c r="F8387" s="71">
        <f t="shared" ref="F8387:F8450" si="262">E8387/B8386</f>
        <v>197.9411998978687</v>
      </c>
    </row>
    <row r="8388" spans="2:6">
      <c r="B8388">
        <v>1537600</v>
      </c>
      <c r="D8388">
        <v>8386</v>
      </c>
      <c r="E8388" s="72">
        <f t="shared" ref="E8388:E8451" si="263">40+(D8387*D8387)+(E8387/1.3)</f>
        <v>304427025.74074072</v>
      </c>
      <c r="F8388" s="71">
        <f t="shared" si="262"/>
        <v>197.98844025802595</v>
      </c>
    </row>
    <row r="8389" spans="2:6">
      <c r="B8389">
        <v>1537600</v>
      </c>
      <c r="D8389">
        <v>8387</v>
      </c>
      <c r="E8389" s="72">
        <f t="shared" si="263"/>
        <v>304499671.18518519</v>
      </c>
      <c r="F8389" s="71">
        <f t="shared" si="262"/>
        <v>198.03568625467298</v>
      </c>
    </row>
    <row r="8390" spans="2:6">
      <c r="B8390">
        <v>1537600</v>
      </c>
      <c r="D8390">
        <v>8388</v>
      </c>
      <c r="E8390" s="72">
        <f t="shared" si="263"/>
        <v>304572325.2962963</v>
      </c>
      <c r="F8390" s="71">
        <f t="shared" si="262"/>
        <v>198.08293788780978</v>
      </c>
    </row>
    <row r="8391" spans="2:6">
      <c r="B8391">
        <v>1537600</v>
      </c>
      <c r="D8391">
        <v>8389</v>
      </c>
      <c r="E8391" s="72">
        <f t="shared" si="263"/>
        <v>304644988.07407403</v>
      </c>
      <c r="F8391" s="71">
        <f t="shared" si="262"/>
        <v>198.13019515743628</v>
      </c>
    </row>
    <row r="8392" spans="2:6">
      <c r="B8392">
        <v>1537600</v>
      </c>
      <c r="D8392">
        <v>8390</v>
      </c>
      <c r="E8392" s="72">
        <f t="shared" si="263"/>
        <v>304717659.51851845</v>
      </c>
      <c r="F8392" s="71">
        <f t="shared" si="262"/>
        <v>198.17745806355259</v>
      </c>
    </row>
    <row r="8393" spans="2:6">
      <c r="B8393">
        <v>1537600</v>
      </c>
      <c r="D8393">
        <v>8391</v>
      </c>
      <c r="E8393" s="72">
        <f t="shared" si="263"/>
        <v>304790339.62962961</v>
      </c>
      <c r="F8393" s="71">
        <f t="shared" si="262"/>
        <v>198.2247266061587</v>
      </c>
    </row>
    <row r="8394" spans="2:6">
      <c r="B8394">
        <v>1537600</v>
      </c>
      <c r="D8394">
        <v>8392</v>
      </c>
      <c r="E8394" s="72">
        <f t="shared" si="263"/>
        <v>304863028.4074074</v>
      </c>
      <c r="F8394" s="71">
        <f t="shared" si="262"/>
        <v>198.27200078525456</v>
      </c>
    </row>
    <row r="8395" spans="2:6">
      <c r="B8395">
        <v>1537600</v>
      </c>
      <c r="D8395">
        <v>8393</v>
      </c>
      <c r="E8395" s="72">
        <f t="shared" si="263"/>
        <v>304935725.85185182</v>
      </c>
      <c r="F8395" s="71">
        <f t="shared" si="262"/>
        <v>198.31928060084016</v>
      </c>
    </row>
    <row r="8396" spans="2:6">
      <c r="B8396">
        <v>1537600</v>
      </c>
      <c r="D8396">
        <v>8394</v>
      </c>
      <c r="E8396" s="72">
        <f t="shared" si="263"/>
        <v>305008431.96296293</v>
      </c>
      <c r="F8396" s="71">
        <f t="shared" si="262"/>
        <v>198.36656605291554</v>
      </c>
    </row>
    <row r="8397" spans="2:6">
      <c r="B8397">
        <v>1537600</v>
      </c>
      <c r="D8397">
        <v>8395</v>
      </c>
      <c r="E8397" s="72">
        <f t="shared" si="263"/>
        <v>305081146.74074072</v>
      </c>
      <c r="F8397" s="71">
        <f t="shared" si="262"/>
        <v>198.41385714148069</v>
      </c>
    </row>
    <row r="8398" spans="2:6">
      <c r="B8398">
        <v>1537600</v>
      </c>
      <c r="D8398">
        <v>8396</v>
      </c>
      <c r="E8398" s="72">
        <f t="shared" si="263"/>
        <v>305153870.18518519</v>
      </c>
      <c r="F8398" s="71">
        <f t="shared" si="262"/>
        <v>198.46115386653562</v>
      </c>
    </row>
    <row r="8399" spans="2:6">
      <c r="B8399">
        <v>1537600</v>
      </c>
      <c r="D8399">
        <v>8397</v>
      </c>
      <c r="E8399" s="72">
        <f t="shared" si="263"/>
        <v>305226602.2962963</v>
      </c>
      <c r="F8399" s="71">
        <f t="shared" si="262"/>
        <v>198.50845622808032</v>
      </c>
    </row>
    <row r="8400" spans="2:6">
      <c r="B8400">
        <v>1537600</v>
      </c>
      <c r="D8400">
        <v>8398</v>
      </c>
      <c r="E8400" s="72">
        <f t="shared" si="263"/>
        <v>305299343.07407403</v>
      </c>
      <c r="F8400" s="71">
        <f t="shared" si="262"/>
        <v>198.55576422611475</v>
      </c>
    </row>
    <row r="8401" spans="2:6">
      <c r="B8401">
        <v>1537600</v>
      </c>
      <c r="D8401">
        <v>8399</v>
      </c>
      <c r="E8401" s="72">
        <f t="shared" si="263"/>
        <v>305372092.51851845</v>
      </c>
      <c r="F8401" s="71">
        <f t="shared" si="262"/>
        <v>198.60307786063896</v>
      </c>
    </row>
    <row r="8402" spans="2:6">
      <c r="B8402">
        <v>1537600</v>
      </c>
      <c r="D8402">
        <v>8400</v>
      </c>
      <c r="E8402" s="72">
        <f t="shared" si="263"/>
        <v>305444850.62962955</v>
      </c>
      <c r="F8402" s="71">
        <f t="shared" si="262"/>
        <v>198.65039713165294</v>
      </c>
    </row>
    <row r="8403" spans="2:6">
      <c r="B8403">
        <v>1537600</v>
      </c>
      <c r="D8403">
        <v>8401</v>
      </c>
      <c r="E8403" s="72">
        <f t="shared" si="263"/>
        <v>305517617.40740734</v>
      </c>
      <c r="F8403" s="71">
        <f t="shared" si="262"/>
        <v>198.6977220391567</v>
      </c>
    </row>
    <row r="8404" spans="2:6">
      <c r="B8404">
        <v>1537600</v>
      </c>
      <c r="D8404">
        <v>8402</v>
      </c>
      <c r="E8404" s="72">
        <f t="shared" si="263"/>
        <v>305590392.85185182</v>
      </c>
      <c r="F8404" s="71">
        <f t="shared" si="262"/>
        <v>198.74505258315025</v>
      </c>
    </row>
    <row r="8405" spans="2:6">
      <c r="B8405">
        <v>1537600</v>
      </c>
      <c r="D8405">
        <v>8403</v>
      </c>
      <c r="E8405" s="72">
        <f t="shared" si="263"/>
        <v>305663176.96296293</v>
      </c>
      <c r="F8405" s="71">
        <f t="shared" si="262"/>
        <v>198.79238876363354</v>
      </c>
    </row>
    <row r="8406" spans="2:6">
      <c r="B8406">
        <v>1537600</v>
      </c>
      <c r="D8406">
        <v>8404</v>
      </c>
      <c r="E8406" s="72">
        <f t="shared" si="263"/>
        <v>305735969.74074072</v>
      </c>
      <c r="F8406" s="71">
        <f t="shared" si="262"/>
        <v>198.83973058060661</v>
      </c>
    </row>
    <row r="8407" spans="2:6">
      <c r="B8407">
        <v>1537600</v>
      </c>
      <c r="D8407">
        <v>8405</v>
      </c>
      <c r="E8407" s="72">
        <f t="shared" si="263"/>
        <v>305808771.18518519</v>
      </c>
      <c r="F8407" s="71">
        <f t="shared" si="262"/>
        <v>198.88707803406945</v>
      </c>
    </row>
    <row r="8408" spans="2:6">
      <c r="B8408">
        <v>1537600</v>
      </c>
      <c r="D8408">
        <v>8406</v>
      </c>
      <c r="E8408" s="72">
        <f t="shared" si="263"/>
        <v>305881581.2962963</v>
      </c>
      <c r="F8408" s="71">
        <f t="shared" si="262"/>
        <v>198.93443112402204</v>
      </c>
    </row>
    <row r="8409" spans="2:6">
      <c r="B8409">
        <v>1537600</v>
      </c>
      <c r="D8409">
        <v>8407</v>
      </c>
      <c r="E8409" s="72">
        <f t="shared" si="263"/>
        <v>305954400.07407403</v>
      </c>
      <c r="F8409" s="71">
        <f t="shared" si="262"/>
        <v>198.98178985046437</v>
      </c>
    </row>
    <row r="8410" spans="2:6">
      <c r="B8410">
        <v>1537600</v>
      </c>
      <c r="D8410">
        <v>8408</v>
      </c>
      <c r="E8410" s="72">
        <f t="shared" si="263"/>
        <v>306027227.51851845</v>
      </c>
      <c r="F8410" s="71">
        <f t="shared" si="262"/>
        <v>199.02915421339648</v>
      </c>
    </row>
    <row r="8411" spans="2:6">
      <c r="B8411">
        <v>1537600</v>
      </c>
      <c r="D8411">
        <v>8409</v>
      </c>
      <c r="E8411" s="72">
        <f t="shared" si="263"/>
        <v>306100063.62962955</v>
      </c>
      <c r="F8411" s="71">
        <f t="shared" si="262"/>
        <v>199.07652421281838</v>
      </c>
    </row>
    <row r="8412" spans="2:6">
      <c r="B8412">
        <v>1537600</v>
      </c>
      <c r="D8412">
        <v>8410</v>
      </c>
      <c r="E8412" s="72">
        <f t="shared" si="263"/>
        <v>306172908.40740734</v>
      </c>
      <c r="F8412" s="71">
        <f t="shared" si="262"/>
        <v>199.12389984873008</v>
      </c>
    </row>
    <row r="8413" spans="2:6">
      <c r="B8413">
        <v>1537600</v>
      </c>
      <c r="D8413">
        <v>8411</v>
      </c>
      <c r="E8413" s="72">
        <f t="shared" si="263"/>
        <v>306245761.85185182</v>
      </c>
      <c r="F8413" s="71">
        <f t="shared" si="262"/>
        <v>199.17128112113153</v>
      </c>
    </row>
    <row r="8414" spans="2:6">
      <c r="B8414">
        <v>1537600</v>
      </c>
      <c r="D8414">
        <v>8412</v>
      </c>
      <c r="E8414" s="72">
        <f t="shared" si="263"/>
        <v>306318623.96296293</v>
      </c>
      <c r="F8414" s="71">
        <f t="shared" si="262"/>
        <v>199.21866803002271</v>
      </c>
    </row>
    <row r="8415" spans="2:6">
      <c r="B8415">
        <v>1537600</v>
      </c>
      <c r="D8415">
        <v>8413</v>
      </c>
      <c r="E8415" s="72">
        <f t="shared" si="263"/>
        <v>306391494.74074072</v>
      </c>
      <c r="F8415" s="71">
        <f t="shared" si="262"/>
        <v>199.26606057540369</v>
      </c>
    </row>
    <row r="8416" spans="2:6">
      <c r="B8416">
        <v>1537600</v>
      </c>
      <c r="D8416">
        <v>8414</v>
      </c>
      <c r="E8416" s="72">
        <f t="shared" si="263"/>
        <v>306464374.18518519</v>
      </c>
      <c r="F8416" s="71">
        <f t="shared" si="262"/>
        <v>199.31345875727445</v>
      </c>
    </row>
    <row r="8417" spans="2:6">
      <c r="B8417">
        <v>1537600</v>
      </c>
      <c r="D8417">
        <v>8415</v>
      </c>
      <c r="E8417" s="72">
        <f t="shared" si="263"/>
        <v>306537262.2962963</v>
      </c>
      <c r="F8417" s="71">
        <f t="shared" si="262"/>
        <v>199.36086257563494</v>
      </c>
    </row>
    <row r="8418" spans="2:6">
      <c r="B8418">
        <v>1537600</v>
      </c>
      <c r="D8418">
        <v>8416</v>
      </c>
      <c r="E8418" s="72">
        <f t="shared" si="263"/>
        <v>306610159.07407403</v>
      </c>
      <c r="F8418" s="71">
        <f t="shared" si="262"/>
        <v>199.40827203048519</v>
      </c>
    </row>
    <row r="8419" spans="2:6">
      <c r="B8419">
        <v>1537600</v>
      </c>
      <c r="D8419">
        <v>8417</v>
      </c>
      <c r="E8419" s="72">
        <f t="shared" si="263"/>
        <v>306683064.51851845</v>
      </c>
      <c r="F8419" s="71">
        <f t="shared" si="262"/>
        <v>199.45568712182521</v>
      </c>
    </row>
    <row r="8420" spans="2:6">
      <c r="B8420">
        <v>1537600</v>
      </c>
      <c r="D8420">
        <v>8418</v>
      </c>
      <c r="E8420" s="72">
        <f t="shared" si="263"/>
        <v>306755978.62962955</v>
      </c>
      <c r="F8420" s="71">
        <f t="shared" si="262"/>
        <v>199.50310784965501</v>
      </c>
    </row>
    <row r="8421" spans="2:6">
      <c r="B8421">
        <v>1537600</v>
      </c>
      <c r="D8421">
        <v>8419</v>
      </c>
      <c r="E8421" s="72">
        <f t="shared" si="263"/>
        <v>306828901.40740734</v>
      </c>
      <c r="F8421" s="71">
        <f t="shared" si="262"/>
        <v>199.5505342139746</v>
      </c>
    </row>
    <row r="8422" spans="2:6">
      <c r="B8422">
        <v>1537600</v>
      </c>
      <c r="D8422">
        <v>8420</v>
      </c>
      <c r="E8422" s="72">
        <f t="shared" si="263"/>
        <v>306901832.85185182</v>
      </c>
      <c r="F8422" s="71">
        <f t="shared" si="262"/>
        <v>199.59796621478395</v>
      </c>
    </row>
    <row r="8423" spans="2:6">
      <c r="B8423">
        <v>1537600</v>
      </c>
      <c r="D8423">
        <v>8421</v>
      </c>
      <c r="E8423" s="72">
        <f t="shared" si="263"/>
        <v>306974772.96296293</v>
      </c>
      <c r="F8423" s="71">
        <f t="shared" si="262"/>
        <v>199.64540385208306</v>
      </c>
    </row>
    <row r="8424" spans="2:6">
      <c r="B8424">
        <v>1537600</v>
      </c>
      <c r="D8424">
        <v>8422</v>
      </c>
      <c r="E8424" s="72">
        <f t="shared" si="263"/>
        <v>307047721.74074072</v>
      </c>
      <c r="F8424" s="71">
        <f t="shared" si="262"/>
        <v>199.69284712587196</v>
      </c>
    </row>
    <row r="8425" spans="2:6">
      <c r="B8425">
        <v>1537600</v>
      </c>
      <c r="D8425">
        <v>8423</v>
      </c>
      <c r="E8425" s="72">
        <f t="shared" si="263"/>
        <v>307120679.18518519</v>
      </c>
      <c r="F8425" s="71">
        <f t="shared" si="262"/>
        <v>199.74029603615062</v>
      </c>
    </row>
    <row r="8426" spans="2:6">
      <c r="B8426">
        <v>1537600</v>
      </c>
      <c r="D8426">
        <v>8424</v>
      </c>
      <c r="E8426" s="72">
        <f t="shared" si="263"/>
        <v>307193645.2962963</v>
      </c>
      <c r="F8426" s="71">
        <f t="shared" si="262"/>
        <v>199.78775058291902</v>
      </c>
    </row>
    <row r="8427" spans="2:6">
      <c r="B8427">
        <v>1537600</v>
      </c>
      <c r="D8427">
        <v>8425</v>
      </c>
      <c r="E8427" s="72">
        <f t="shared" si="263"/>
        <v>307266620.07407403</v>
      </c>
      <c r="F8427" s="71">
        <f t="shared" si="262"/>
        <v>199.83521076617717</v>
      </c>
    </row>
    <row r="8428" spans="2:6">
      <c r="B8428">
        <v>1537600</v>
      </c>
      <c r="D8428">
        <v>8426</v>
      </c>
      <c r="E8428" s="72">
        <f t="shared" si="263"/>
        <v>307339603.51851845</v>
      </c>
      <c r="F8428" s="71">
        <f t="shared" si="262"/>
        <v>199.88267658592511</v>
      </c>
    </row>
    <row r="8429" spans="2:6">
      <c r="B8429">
        <v>1537600</v>
      </c>
      <c r="D8429">
        <v>8427</v>
      </c>
      <c r="E8429" s="72">
        <f t="shared" si="263"/>
        <v>307412595.62962955</v>
      </c>
      <c r="F8429" s="71">
        <f t="shared" si="262"/>
        <v>199.93014804216281</v>
      </c>
    </row>
    <row r="8430" spans="2:6">
      <c r="B8430">
        <v>1537600</v>
      </c>
      <c r="D8430">
        <v>8428</v>
      </c>
      <c r="E8430" s="72">
        <f t="shared" si="263"/>
        <v>307485596.40740734</v>
      </c>
      <c r="F8430" s="71">
        <f t="shared" si="262"/>
        <v>199.9776251348903</v>
      </c>
    </row>
    <row r="8431" spans="2:6">
      <c r="B8431">
        <v>1537600</v>
      </c>
      <c r="D8431">
        <v>8429</v>
      </c>
      <c r="E8431" s="72">
        <f t="shared" si="263"/>
        <v>307558605.85185182</v>
      </c>
      <c r="F8431" s="71">
        <f t="shared" si="262"/>
        <v>200.02510786410758</v>
      </c>
    </row>
    <row r="8432" spans="2:6">
      <c r="B8432">
        <v>1537600</v>
      </c>
      <c r="D8432">
        <v>8430</v>
      </c>
      <c r="E8432" s="72">
        <f t="shared" si="263"/>
        <v>307631623.96296293</v>
      </c>
      <c r="F8432" s="71">
        <f t="shared" si="262"/>
        <v>200.07259622981459</v>
      </c>
    </row>
    <row r="8433" spans="2:6">
      <c r="B8433">
        <v>1537600</v>
      </c>
      <c r="D8433">
        <v>8431</v>
      </c>
      <c r="E8433" s="72">
        <f t="shared" si="263"/>
        <v>307704650.74074072</v>
      </c>
      <c r="F8433" s="71">
        <f t="shared" si="262"/>
        <v>200.12009023201139</v>
      </c>
    </row>
    <row r="8434" spans="2:6">
      <c r="B8434">
        <v>1537600</v>
      </c>
      <c r="D8434">
        <v>8432</v>
      </c>
      <c r="E8434" s="72">
        <f t="shared" si="263"/>
        <v>307777686.18518519</v>
      </c>
      <c r="F8434" s="71">
        <f t="shared" si="262"/>
        <v>200.16758987069798</v>
      </c>
    </row>
    <row r="8435" spans="2:6">
      <c r="B8435">
        <v>1537600</v>
      </c>
      <c r="D8435">
        <v>8433</v>
      </c>
      <c r="E8435" s="72">
        <f t="shared" si="263"/>
        <v>307850730.2962963</v>
      </c>
      <c r="F8435" s="71">
        <f t="shared" si="262"/>
        <v>200.21509514587427</v>
      </c>
    </row>
    <row r="8436" spans="2:6">
      <c r="B8436">
        <v>1537600</v>
      </c>
      <c r="D8436">
        <v>8434</v>
      </c>
      <c r="E8436" s="72">
        <f t="shared" si="263"/>
        <v>307923783.07407403</v>
      </c>
      <c r="F8436" s="71">
        <f t="shared" si="262"/>
        <v>200.26260605754035</v>
      </c>
    </row>
    <row r="8437" spans="2:6">
      <c r="B8437">
        <v>1537600</v>
      </c>
      <c r="D8437">
        <v>8435</v>
      </c>
      <c r="E8437" s="72">
        <f t="shared" si="263"/>
        <v>307996844.51851845</v>
      </c>
      <c r="F8437" s="71">
        <f t="shared" si="262"/>
        <v>200.31012260569619</v>
      </c>
    </row>
    <row r="8438" spans="2:6">
      <c r="B8438">
        <v>1537600</v>
      </c>
      <c r="D8438">
        <v>8436</v>
      </c>
      <c r="E8438" s="72">
        <f t="shared" si="263"/>
        <v>308069914.62962955</v>
      </c>
      <c r="F8438" s="71">
        <f t="shared" si="262"/>
        <v>200.35764479034179</v>
      </c>
    </row>
    <row r="8439" spans="2:6">
      <c r="B8439">
        <v>1537600</v>
      </c>
      <c r="D8439">
        <v>8437</v>
      </c>
      <c r="E8439" s="72">
        <f t="shared" si="263"/>
        <v>308142993.40740734</v>
      </c>
      <c r="F8439" s="71">
        <f t="shared" si="262"/>
        <v>200.40517261147721</v>
      </c>
    </row>
    <row r="8440" spans="2:6">
      <c r="B8440">
        <v>1537600</v>
      </c>
      <c r="D8440">
        <v>8438</v>
      </c>
      <c r="E8440" s="72">
        <f t="shared" si="263"/>
        <v>308216080.85185182</v>
      </c>
      <c r="F8440" s="71">
        <f t="shared" si="262"/>
        <v>200.45270606910239</v>
      </c>
    </row>
    <row r="8441" spans="2:6">
      <c r="B8441">
        <v>1537600</v>
      </c>
      <c r="D8441">
        <v>8439</v>
      </c>
      <c r="E8441" s="72">
        <f t="shared" si="263"/>
        <v>308289176.96296293</v>
      </c>
      <c r="F8441" s="71">
        <f t="shared" si="262"/>
        <v>200.5002451632173</v>
      </c>
    </row>
    <row r="8442" spans="2:6">
      <c r="B8442">
        <v>1537600</v>
      </c>
      <c r="D8442">
        <v>8440</v>
      </c>
      <c r="E8442" s="72">
        <f t="shared" si="263"/>
        <v>308362281.74074072</v>
      </c>
      <c r="F8442" s="71">
        <f t="shared" si="262"/>
        <v>200.547789893822</v>
      </c>
    </row>
    <row r="8443" spans="2:6">
      <c r="B8443">
        <v>1537600</v>
      </c>
      <c r="D8443">
        <v>8441</v>
      </c>
      <c r="E8443" s="72">
        <f t="shared" si="263"/>
        <v>308435395.18518519</v>
      </c>
      <c r="F8443" s="71">
        <f t="shared" si="262"/>
        <v>200.59534026091649</v>
      </c>
    </row>
    <row r="8444" spans="2:6">
      <c r="B8444">
        <v>1537600</v>
      </c>
      <c r="D8444">
        <v>8442</v>
      </c>
      <c r="E8444" s="72">
        <f t="shared" si="263"/>
        <v>308508517.2962963</v>
      </c>
      <c r="F8444" s="71">
        <f t="shared" si="262"/>
        <v>200.64289626450071</v>
      </c>
    </row>
    <row r="8445" spans="2:6">
      <c r="B8445">
        <v>1537600</v>
      </c>
      <c r="D8445">
        <v>8443</v>
      </c>
      <c r="E8445" s="72">
        <f t="shared" si="263"/>
        <v>308581648.07407403</v>
      </c>
      <c r="F8445" s="71">
        <f t="shared" si="262"/>
        <v>200.69045790457469</v>
      </c>
    </row>
    <row r="8446" spans="2:6">
      <c r="B8446">
        <v>1537600</v>
      </c>
      <c r="D8446">
        <v>8444</v>
      </c>
      <c r="E8446" s="72">
        <f t="shared" si="263"/>
        <v>308654787.51851845</v>
      </c>
      <c r="F8446" s="71">
        <f t="shared" si="262"/>
        <v>200.73802518113843</v>
      </c>
    </row>
    <row r="8447" spans="2:6">
      <c r="B8447">
        <v>1537600</v>
      </c>
      <c r="D8447">
        <v>8445</v>
      </c>
      <c r="E8447" s="72">
        <f t="shared" si="263"/>
        <v>308727935.62962955</v>
      </c>
      <c r="F8447" s="71">
        <f t="shared" si="262"/>
        <v>200.78559809419195</v>
      </c>
    </row>
    <row r="8448" spans="2:6">
      <c r="B8448">
        <v>1537600</v>
      </c>
      <c r="D8448">
        <v>8446</v>
      </c>
      <c r="E8448" s="72">
        <f t="shared" si="263"/>
        <v>308801092.40740734</v>
      </c>
      <c r="F8448" s="71">
        <f t="shared" si="262"/>
        <v>200.83317664373527</v>
      </c>
    </row>
    <row r="8449" spans="2:6">
      <c r="B8449">
        <v>1537600</v>
      </c>
      <c r="D8449">
        <v>8447</v>
      </c>
      <c r="E8449" s="72">
        <f t="shared" si="263"/>
        <v>308874257.85185182</v>
      </c>
      <c r="F8449" s="71">
        <f t="shared" si="262"/>
        <v>200.88076082976835</v>
      </c>
    </row>
    <row r="8450" spans="2:6">
      <c r="B8450">
        <v>1537600</v>
      </c>
      <c r="D8450">
        <v>8448</v>
      </c>
      <c r="E8450" s="72">
        <f t="shared" si="263"/>
        <v>308947431.96296293</v>
      </c>
      <c r="F8450" s="71">
        <f t="shared" si="262"/>
        <v>200.92835065229119</v>
      </c>
    </row>
    <row r="8451" spans="2:6">
      <c r="B8451">
        <v>1537600</v>
      </c>
      <c r="D8451">
        <v>8449</v>
      </c>
      <c r="E8451" s="72">
        <f t="shared" si="263"/>
        <v>309020614.74074072</v>
      </c>
      <c r="F8451" s="71">
        <f t="shared" ref="F8451:F8514" si="264">E8451/B8450</f>
        <v>200.97594611130378</v>
      </c>
    </row>
    <row r="8452" spans="2:6">
      <c r="B8452">
        <v>1537600</v>
      </c>
      <c r="D8452">
        <v>8450</v>
      </c>
      <c r="E8452" s="72">
        <f t="shared" ref="E8452:E8515" si="265">40+(D8451*D8451)+(E8451/1.3)</f>
        <v>309093806.18518519</v>
      </c>
      <c r="F8452" s="71">
        <f t="shared" si="264"/>
        <v>201.0235472068062</v>
      </c>
    </row>
    <row r="8453" spans="2:6">
      <c r="B8453">
        <v>1537600</v>
      </c>
      <c r="D8453">
        <v>8451</v>
      </c>
      <c r="E8453" s="72">
        <f t="shared" si="265"/>
        <v>309167006.2962963</v>
      </c>
      <c r="F8453" s="71">
        <f t="shared" si="264"/>
        <v>201.07115393879832</v>
      </c>
    </row>
    <row r="8454" spans="2:6">
      <c r="B8454">
        <v>1537600</v>
      </c>
      <c r="D8454">
        <v>8452</v>
      </c>
      <c r="E8454" s="72">
        <f t="shared" si="265"/>
        <v>309240215.07407403</v>
      </c>
      <c r="F8454" s="71">
        <f t="shared" si="264"/>
        <v>201.1187663072802</v>
      </c>
    </row>
    <row r="8455" spans="2:6">
      <c r="B8455">
        <v>1537600</v>
      </c>
      <c r="D8455">
        <v>8453</v>
      </c>
      <c r="E8455" s="72">
        <f t="shared" si="265"/>
        <v>309313432.51851845</v>
      </c>
      <c r="F8455" s="71">
        <f t="shared" si="264"/>
        <v>201.16638431225186</v>
      </c>
    </row>
    <row r="8456" spans="2:6">
      <c r="B8456">
        <v>1537600</v>
      </c>
      <c r="D8456">
        <v>8454</v>
      </c>
      <c r="E8456" s="72">
        <f t="shared" si="265"/>
        <v>309386658.62962955</v>
      </c>
      <c r="F8456" s="71">
        <f t="shared" si="264"/>
        <v>201.21400795371329</v>
      </c>
    </row>
    <row r="8457" spans="2:6">
      <c r="B8457">
        <v>1537600</v>
      </c>
      <c r="D8457">
        <v>8455</v>
      </c>
      <c r="E8457" s="72">
        <f t="shared" si="265"/>
        <v>309459893.40740734</v>
      </c>
      <c r="F8457" s="71">
        <f t="shared" si="264"/>
        <v>201.26163723166451</v>
      </c>
    </row>
    <row r="8458" spans="2:6">
      <c r="B8458">
        <v>1537600</v>
      </c>
      <c r="D8458">
        <v>8456</v>
      </c>
      <c r="E8458" s="72">
        <f t="shared" si="265"/>
        <v>309533136.85185182</v>
      </c>
      <c r="F8458" s="71">
        <f t="shared" si="264"/>
        <v>201.30927214610551</v>
      </c>
    </row>
    <row r="8459" spans="2:6">
      <c r="B8459">
        <v>1537600</v>
      </c>
      <c r="D8459">
        <v>8457</v>
      </c>
      <c r="E8459" s="72">
        <f t="shared" si="265"/>
        <v>309606388.96296293</v>
      </c>
      <c r="F8459" s="71">
        <f t="shared" si="264"/>
        <v>201.35691269703625</v>
      </c>
    </row>
    <row r="8460" spans="2:6">
      <c r="B8460">
        <v>1537600</v>
      </c>
      <c r="D8460">
        <v>8458</v>
      </c>
      <c r="E8460" s="72">
        <f t="shared" si="265"/>
        <v>309679649.74074072</v>
      </c>
      <c r="F8460" s="71">
        <f t="shared" si="264"/>
        <v>201.40455888445675</v>
      </c>
    </row>
    <row r="8461" spans="2:6">
      <c r="B8461">
        <v>1537600</v>
      </c>
      <c r="D8461">
        <v>8459</v>
      </c>
      <c r="E8461" s="72">
        <f t="shared" si="265"/>
        <v>309752919.18518519</v>
      </c>
      <c r="F8461" s="71">
        <f t="shared" si="264"/>
        <v>201.45221070836706</v>
      </c>
    </row>
    <row r="8462" spans="2:6">
      <c r="B8462">
        <v>1537600</v>
      </c>
      <c r="D8462">
        <v>8460</v>
      </c>
      <c r="E8462" s="72">
        <f t="shared" si="265"/>
        <v>309826197.2962963</v>
      </c>
      <c r="F8462" s="71">
        <f t="shared" si="264"/>
        <v>201.49986816876711</v>
      </c>
    </row>
    <row r="8463" spans="2:6">
      <c r="B8463">
        <v>1537600</v>
      </c>
      <c r="D8463">
        <v>8461</v>
      </c>
      <c r="E8463" s="72">
        <f t="shared" si="265"/>
        <v>309899484.07407403</v>
      </c>
      <c r="F8463" s="71">
        <f t="shared" si="264"/>
        <v>201.54753126565689</v>
      </c>
    </row>
    <row r="8464" spans="2:6">
      <c r="B8464">
        <v>1537600</v>
      </c>
      <c r="D8464">
        <v>8462</v>
      </c>
      <c r="E8464" s="72">
        <f t="shared" si="265"/>
        <v>309972779.51851845</v>
      </c>
      <c r="F8464" s="71">
        <f t="shared" si="264"/>
        <v>201.59519999903645</v>
      </c>
    </row>
    <row r="8465" spans="2:6">
      <c r="B8465">
        <v>1537600</v>
      </c>
      <c r="D8465">
        <v>8463</v>
      </c>
      <c r="E8465" s="72">
        <f t="shared" si="265"/>
        <v>310046083.62962955</v>
      </c>
      <c r="F8465" s="71">
        <f t="shared" si="264"/>
        <v>201.64287436890581</v>
      </c>
    </row>
    <row r="8466" spans="2:6">
      <c r="B8466">
        <v>1537600</v>
      </c>
      <c r="D8466">
        <v>8464</v>
      </c>
      <c r="E8466" s="72">
        <f t="shared" si="265"/>
        <v>310119396.40740734</v>
      </c>
      <c r="F8466" s="71">
        <f t="shared" si="264"/>
        <v>201.69055437526492</v>
      </c>
    </row>
    <row r="8467" spans="2:6">
      <c r="B8467">
        <v>1537600</v>
      </c>
      <c r="D8467">
        <v>8465</v>
      </c>
      <c r="E8467" s="72">
        <f t="shared" si="265"/>
        <v>310192717.85185182</v>
      </c>
      <c r="F8467" s="71">
        <f t="shared" si="264"/>
        <v>201.73824001811383</v>
      </c>
    </row>
    <row r="8468" spans="2:6">
      <c r="B8468">
        <v>1537600</v>
      </c>
      <c r="D8468">
        <v>8466</v>
      </c>
      <c r="E8468" s="72">
        <f t="shared" si="265"/>
        <v>310266047.96296293</v>
      </c>
      <c r="F8468" s="71">
        <f t="shared" si="264"/>
        <v>201.78593129745246</v>
      </c>
    </row>
    <row r="8469" spans="2:6">
      <c r="B8469">
        <v>1537600</v>
      </c>
      <c r="D8469">
        <v>8467</v>
      </c>
      <c r="E8469" s="72">
        <f t="shared" si="265"/>
        <v>310339386.74074072</v>
      </c>
      <c r="F8469" s="71">
        <f t="shared" si="264"/>
        <v>201.83362821328089</v>
      </c>
    </row>
    <row r="8470" spans="2:6">
      <c r="B8470">
        <v>1537600</v>
      </c>
      <c r="D8470">
        <v>8468</v>
      </c>
      <c r="E8470" s="72">
        <f t="shared" si="265"/>
        <v>310412734.18518519</v>
      </c>
      <c r="F8470" s="71">
        <f t="shared" si="264"/>
        <v>201.8813307655991</v>
      </c>
    </row>
    <row r="8471" spans="2:6">
      <c r="B8471">
        <v>1537600</v>
      </c>
      <c r="D8471">
        <v>8469</v>
      </c>
      <c r="E8471" s="72">
        <f t="shared" si="265"/>
        <v>310486090.2962963</v>
      </c>
      <c r="F8471" s="71">
        <f t="shared" si="264"/>
        <v>201.92903895440705</v>
      </c>
    </row>
    <row r="8472" spans="2:6">
      <c r="B8472">
        <v>1537600</v>
      </c>
      <c r="D8472">
        <v>8470</v>
      </c>
      <c r="E8472" s="72">
        <f t="shared" si="265"/>
        <v>310559455.07407403</v>
      </c>
      <c r="F8472" s="71">
        <f t="shared" si="264"/>
        <v>201.97675277970475</v>
      </c>
    </row>
    <row r="8473" spans="2:6">
      <c r="B8473">
        <v>1537600</v>
      </c>
      <c r="D8473">
        <v>8471</v>
      </c>
      <c r="E8473" s="72">
        <f t="shared" si="265"/>
        <v>310632828.51851845</v>
      </c>
      <c r="F8473" s="71">
        <f t="shared" si="264"/>
        <v>202.02447224149222</v>
      </c>
    </row>
    <row r="8474" spans="2:6">
      <c r="B8474">
        <v>1537600</v>
      </c>
      <c r="D8474">
        <v>8472</v>
      </c>
      <c r="E8474" s="72">
        <f t="shared" si="265"/>
        <v>310706210.62962955</v>
      </c>
      <c r="F8474" s="71">
        <f t="shared" si="264"/>
        <v>202.07219733976947</v>
      </c>
    </row>
    <row r="8475" spans="2:6">
      <c r="B8475">
        <v>1537600</v>
      </c>
      <c r="D8475">
        <v>8473</v>
      </c>
      <c r="E8475" s="72">
        <f t="shared" si="265"/>
        <v>310779601.40740734</v>
      </c>
      <c r="F8475" s="71">
        <f t="shared" si="264"/>
        <v>202.11992807453652</v>
      </c>
    </row>
    <row r="8476" spans="2:6">
      <c r="B8476">
        <v>1537600</v>
      </c>
      <c r="D8476">
        <v>8474</v>
      </c>
      <c r="E8476" s="72">
        <f t="shared" si="265"/>
        <v>310853000.85185182</v>
      </c>
      <c r="F8476" s="71">
        <f t="shared" si="264"/>
        <v>202.16766444579332</v>
      </c>
    </row>
    <row r="8477" spans="2:6">
      <c r="B8477">
        <v>1537600</v>
      </c>
      <c r="D8477">
        <v>8475</v>
      </c>
      <c r="E8477" s="72">
        <f t="shared" si="265"/>
        <v>310926408.96296293</v>
      </c>
      <c r="F8477" s="71">
        <f t="shared" si="264"/>
        <v>202.21540645353988</v>
      </c>
    </row>
    <row r="8478" spans="2:6">
      <c r="B8478">
        <v>1537600</v>
      </c>
      <c r="D8478">
        <v>8476</v>
      </c>
      <c r="E8478" s="72">
        <f t="shared" si="265"/>
        <v>310999825.74074072</v>
      </c>
      <c r="F8478" s="71">
        <f t="shared" si="264"/>
        <v>202.26315409777621</v>
      </c>
    </row>
    <row r="8479" spans="2:6">
      <c r="B8479">
        <v>1537600</v>
      </c>
      <c r="D8479">
        <v>8477</v>
      </c>
      <c r="E8479" s="72">
        <f t="shared" si="265"/>
        <v>311073251.18518519</v>
      </c>
      <c r="F8479" s="71">
        <f t="shared" si="264"/>
        <v>202.31090737850235</v>
      </c>
    </row>
    <row r="8480" spans="2:6">
      <c r="B8480">
        <v>1537600</v>
      </c>
      <c r="D8480">
        <v>8478</v>
      </c>
      <c r="E8480" s="72">
        <f t="shared" si="265"/>
        <v>311146685.2962963</v>
      </c>
      <c r="F8480" s="71">
        <f t="shared" si="264"/>
        <v>202.35866629571819</v>
      </c>
    </row>
    <row r="8481" spans="2:6">
      <c r="B8481">
        <v>1537600</v>
      </c>
      <c r="D8481">
        <v>8479</v>
      </c>
      <c r="E8481" s="72">
        <f t="shared" si="265"/>
        <v>311220128.07407403</v>
      </c>
      <c r="F8481" s="71">
        <f t="shared" si="264"/>
        <v>202.4064308494238</v>
      </c>
    </row>
    <row r="8482" spans="2:6">
      <c r="B8482">
        <v>1537600</v>
      </c>
      <c r="D8482">
        <v>8480</v>
      </c>
      <c r="E8482" s="72">
        <f t="shared" si="265"/>
        <v>311293579.51851845</v>
      </c>
      <c r="F8482" s="71">
        <f t="shared" si="264"/>
        <v>202.45420103961916</v>
      </c>
    </row>
    <row r="8483" spans="2:6">
      <c r="B8483">
        <v>1537600</v>
      </c>
      <c r="D8483">
        <v>8481</v>
      </c>
      <c r="E8483" s="72">
        <f t="shared" si="265"/>
        <v>311367039.62962955</v>
      </c>
      <c r="F8483" s="71">
        <f t="shared" si="264"/>
        <v>202.50197686630435</v>
      </c>
    </row>
    <row r="8484" spans="2:6">
      <c r="B8484">
        <v>1537600</v>
      </c>
      <c r="D8484">
        <v>8482</v>
      </c>
      <c r="E8484" s="72">
        <f t="shared" si="265"/>
        <v>311440508.40740734</v>
      </c>
      <c r="F8484" s="71">
        <f t="shared" si="264"/>
        <v>202.54975832947929</v>
      </c>
    </row>
    <row r="8485" spans="2:6">
      <c r="B8485">
        <v>1537600</v>
      </c>
      <c r="D8485">
        <v>8483</v>
      </c>
      <c r="E8485" s="72">
        <f t="shared" si="265"/>
        <v>311513985.85185182</v>
      </c>
      <c r="F8485" s="71">
        <f t="shared" si="264"/>
        <v>202.59754542914399</v>
      </c>
    </row>
    <row r="8486" spans="2:6">
      <c r="B8486">
        <v>1537600</v>
      </c>
      <c r="D8486">
        <v>8484</v>
      </c>
      <c r="E8486" s="72">
        <f t="shared" si="265"/>
        <v>311587471.96296293</v>
      </c>
      <c r="F8486" s="71">
        <f t="shared" si="264"/>
        <v>202.64533816529845</v>
      </c>
    </row>
    <row r="8487" spans="2:6">
      <c r="B8487">
        <v>1537600</v>
      </c>
      <c r="D8487">
        <v>8485</v>
      </c>
      <c r="E8487" s="72">
        <f t="shared" si="265"/>
        <v>311660966.74074072</v>
      </c>
      <c r="F8487" s="71">
        <f t="shared" si="264"/>
        <v>202.69313653794271</v>
      </c>
    </row>
    <row r="8488" spans="2:6">
      <c r="B8488">
        <v>1537600</v>
      </c>
      <c r="D8488">
        <v>8486</v>
      </c>
      <c r="E8488" s="72">
        <f t="shared" si="265"/>
        <v>311734470.18518519</v>
      </c>
      <c r="F8488" s="71">
        <f t="shared" si="264"/>
        <v>202.74094054707675</v>
      </c>
    </row>
    <row r="8489" spans="2:6">
      <c r="B8489">
        <v>1537600</v>
      </c>
      <c r="D8489">
        <v>8487</v>
      </c>
      <c r="E8489" s="72">
        <f t="shared" si="265"/>
        <v>311807982.2962963</v>
      </c>
      <c r="F8489" s="71">
        <f t="shared" si="264"/>
        <v>202.78875019270052</v>
      </c>
    </row>
    <row r="8490" spans="2:6">
      <c r="B8490">
        <v>1537600</v>
      </c>
      <c r="D8490">
        <v>8488</v>
      </c>
      <c r="E8490" s="72">
        <f t="shared" si="265"/>
        <v>311881503.07407403</v>
      </c>
      <c r="F8490" s="71">
        <f t="shared" si="264"/>
        <v>202.83656547481402</v>
      </c>
    </row>
    <row r="8491" spans="2:6">
      <c r="B8491">
        <v>1537600</v>
      </c>
      <c r="D8491">
        <v>8489</v>
      </c>
      <c r="E8491" s="72">
        <f t="shared" si="265"/>
        <v>311955032.51851845</v>
      </c>
      <c r="F8491" s="71">
        <f t="shared" si="264"/>
        <v>202.88438639341732</v>
      </c>
    </row>
    <row r="8492" spans="2:6">
      <c r="B8492">
        <v>1537600</v>
      </c>
      <c r="D8492">
        <v>8490</v>
      </c>
      <c r="E8492" s="72">
        <f t="shared" si="265"/>
        <v>312028570.62962955</v>
      </c>
      <c r="F8492" s="71">
        <f t="shared" si="264"/>
        <v>202.93221294851037</v>
      </c>
    </row>
    <row r="8493" spans="2:6">
      <c r="B8493">
        <v>1537600</v>
      </c>
      <c r="D8493">
        <v>8491</v>
      </c>
      <c r="E8493" s="72">
        <f t="shared" si="265"/>
        <v>312102117.40740734</v>
      </c>
      <c r="F8493" s="71">
        <f t="shared" si="264"/>
        <v>202.98004514009324</v>
      </c>
    </row>
    <row r="8494" spans="2:6">
      <c r="B8494">
        <v>1537600</v>
      </c>
      <c r="D8494">
        <v>8492</v>
      </c>
      <c r="E8494" s="72">
        <f t="shared" si="265"/>
        <v>312175672.85185182</v>
      </c>
      <c r="F8494" s="71">
        <f t="shared" si="264"/>
        <v>203.02788296816587</v>
      </c>
    </row>
    <row r="8495" spans="2:6">
      <c r="B8495">
        <v>1537600</v>
      </c>
      <c r="D8495">
        <v>8493</v>
      </c>
      <c r="E8495" s="72">
        <f t="shared" si="265"/>
        <v>312249236.96296293</v>
      </c>
      <c r="F8495" s="71">
        <f t="shared" si="264"/>
        <v>203.07572643272823</v>
      </c>
    </row>
    <row r="8496" spans="2:6">
      <c r="B8496">
        <v>1537600</v>
      </c>
      <c r="D8496">
        <v>8494</v>
      </c>
      <c r="E8496" s="72">
        <f t="shared" si="265"/>
        <v>312322809.74074072</v>
      </c>
      <c r="F8496" s="71">
        <f t="shared" si="264"/>
        <v>203.12357553378038</v>
      </c>
    </row>
    <row r="8497" spans="2:6">
      <c r="B8497">
        <v>1537600</v>
      </c>
      <c r="D8497">
        <v>8495</v>
      </c>
      <c r="E8497" s="72">
        <f t="shared" si="265"/>
        <v>312396391.18518519</v>
      </c>
      <c r="F8497" s="71">
        <f t="shared" si="264"/>
        <v>203.17143027132232</v>
      </c>
    </row>
    <row r="8498" spans="2:6">
      <c r="B8498">
        <v>1537600</v>
      </c>
      <c r="D8498">
        <v>8496</v>
      </c>
      <c r="E8498" s="72">
        <f t="shared" si="265"/>
        <v>312469981.2962963</v>
      </c>
      <c r="F8498" s="71">
        <f t="shared" si="264"/>
        <v>203.21929064535399</v>
      </c>
    </row>
    <row r="8499" spans="2:6">
      <c r="B8499">
        <v>1537600</v>
      </c>
      <c r="D8499">
        <v>8497</v>
      </c>
      <c r="E8499" s="72">
        <f t="shared" si="265"/>
        <v>312543580.07407403</v>
      </c>
      <c r="F8499" s="71">
        <f t="shared" si="264"/>
        <v>203.2671566558754</v>
      </c>
    </row>
    <row r="8500" spans="2:6">
      <c r="B8500">
        <v>1537600</v>
      </c>
      <c r="D8500">
        <v>8498</v>
      </c>
      <c r="E8500" s="72">
        <f t="shared" si="265"/>
        <v>312617187.51851845</v>
      </c>
      <c r="F8500" s="71">
        <f t="shared" si="264"/>
        <v>203.31502830288662</v>
      </c>
    </row>
    <row r="8501" spans="2:6">
      <c r="B8501">
        <v>1537600</v>
      </c>
      <c r="D8501">
        <v>8499</v>
      </c>
      <c r="E8501" s="72">
        <f t="shared" si="265"/>
        <v>312690803.62962955</v>
      </c>
      <c r="F8501" s="71">
        <f t="shared" si="264"/>
        <v>203.3629055863876</v>
      </c>
    </row>
    <row r="8502" spans="2:6">
      <c r="B8502">
        <v>1537600</v>
      </c>
      <c r="D8502">
        <v>8500</v>
      </c>
      <c r="E8502" s="72">
        <f t="shared" si="265"/>
        <v>312764428.40740734</v>
      </c>
      <c r="F8502" s="71">
        <f t="shared" si="264"/>
        <v>203.41078850637834</v>
      </c>
    </row>
    <row r="8503" spans="2:6">
      <c r="B8503">
        <v>1537600</v>
      </c>
      <c r="D8503">
        <v>8501</v>
      </c>
      <c r="E8503" s="72">
        <f t="shared" si="265"/>
        <v>312838061.85185182</v>
      </c>
      <c r="F8503" s="71">
        <f t="shared" si="264"/>
        <v>203.4586770628589</v>
      </c>
    </row>
    <row r="8504" spans="2:6">
      <c r="B8504">
        <v>1537600</v>
      </c>
      <c r="D8504">
        <v>8502</v>
      </c>
      <c r="E8504" s="72">
        <f t="shared" si="265"/>
        <v>312911703.96296293</v>
      </c>
      <c r="F8504" s="71">
        <f t="shared" si="264"/>
        <v>203.50657125582916</v>
      </c>
    </row>
    <row r="8505" spans="2:6">
      <c r="B8505">
        <v>1537600</v>
      </c>
      <c r="D8505">
        <v>8503</v>
      </c>
      <c r="E8505" s="72">
        <f t="shared" si="265"/>
        <v>312985354.74074072</v>
      </c>
      <c r="F8505" s="71">
        <f t="shared" si="264"/>
        <v>203.55447108528924</v>
      </c>
    </row>
    <row r="8506" spans="2:6">
      <c r="B8506">
        <v>1537600</v>
      </c>
      <c r="D8506">
        <v>8504</v>
      </c>
      <c r="E8506" s="72">
        <f t="shared" si="265"/>
        <v>313059014.18518519</v>
      </c>
      <c r="F8506" s="71">
        <f t="shared" si="264"/>
        <v>203.60237655123908</v>
      </c>
    </row>
    <row r="8507" spans="2:6">
      <c r="B8507">
        <v>1537600</v>
      </c>
      <c r="D8507">
        <v>8505</v>
      </c>
      <c r="E8507" s="72">
        <f t="shared" si="265"/>
        <v>313132682.2962963</v>
      </c>
      <c r="F8507" s="71">
        <f t="shared" si="264"/>
        <v>203.65028765367865</v>
      </c>
    </row>
    <row r="8508" spans="2:6">
      <c r="B8508">
        <v>1537600</v>
      </c>
      <c r="D8508">
        <v>8506</v>
      </c>
      <c r="E8508" s="72">
        <f t="shared" si="265"/>
        <v>313206359.07407403</v>
      </c>
      <c r="F8508" s="71">
        <f t="shared" si="264"/>
        <v>203.69820439260798</v>
      </c>
    </row>
    <row r="8509" spans="2:6">
      <c r="B8509">
        <v>1537600</v>
      </c>
      <c r="D8509">
        <v>8507</v>
      </c>
      <c r="E8509" s="72">
        <f t="shared" si="265"/>
        <v>313280044.51851845</v>
      </c>
      <c r="F8509" s="71">
        <f t="shared" si="264"/>
        <v>203.7461267680271</v>
      </c>
    </row>
    <row r="8510" spans="2:6">
      <c r="B8510">
        <v>1537600</v>
      </c>
      <c r="D8510">
        <v>8508</v>
      </c>
      <c r="E8510" s="72">
        <f t="shared" si="265"/>
        <v>313353738.62962955</v>
      </c>
      <c r="F8510" s="71">
        <f t="shared" si="264"/>
        <v>203.79405477993598</v>
      </c>
    </row>
    <row r="8511" spans="2:6">
      <c r="B8511">
        <v>1537600</v>
      </c>
      <c r="D8511">
        <v>8509</v>
      </c>
      <c r="E8511" s="72">
        <f t="shared" si="265"/>
        <v>313427441.40740734</v>
      </c>
      <c r="F8511" s="71">
        <f t="shared" si="264"/>
        <v>203.84198842833464</v>
      </c>
    </row>
    <row r="8512" spans="2:6">
      <c r="B8512">
        <v>1537600</v>
      </c>
      <c r="D8512">
        <v>8510</v>
      </c>
      <c r="E8512" s="72">
        <f t="shared" si="265"/>
        <v>313501152.85185182</v>
      </c>
      <c r="F8512" s="71">
        <f t="shared" si="264"/>
        <v>203.8899277132231</v>
      </c>
    </row>
    <row r="8513" spans="2:6">
      <c r="B8513">
        <v>1537600</v>
      </c>
      <c r="D8513">
        <v>8511</v>
      </c>
      <c r="E8513" s="72">
        <f t="shared" si="265"/>
        <v>313574872.96296293</v>
      </c>
      <c r="F8513" s="71">
        <f t="shared" si="264"/>
        <v>203.93787263460129</v>
      </c>
    </row>
    <row r="8514" spans="2:6">
      <c r="B8514">
        <v>1537600</v>
      </c>
      <c r="D8514">
        <v>8512</v>
      </c>
      <c r="E8514" s="72">
        <f t="shared" si="265"/>
        <v>313648601.74074072</v>
      </c>
      <c r="F8514" s="71">
        <f t="shared" si="264"/>
        <v>203.98582319246924</v>
      </c>
    </row>
    <row r="8515" spans="2:6">
      <c r="B8515">
        <v>1537600</v>
      </c>
      <c r="D8515">
        <v>8513</v>
      </c>
      <c r="E8515" s="72">
        <f t="shared" si="265"/>
        <v>313722339.18518519</v>
      </c>
      <c r="F8515" s="71">
        <f t="shared" ref="F8515:F8578" si="266">E8515/B8514</f>
        <v>204.03377938682701</v>
      </c>
    </row>
    <row r="8516" spans="2:6">
      <c r="B8516">
        <v>1537600</v>
      </c>
      <c r="D8516">
        <v>8514</v>
      </c>
      <c r="E8516" s="72">
        <f t="shared" ref="E8516:E8579" si="267">40+(D8515*D8515)+(E8515/1.3)</f>
        <v>313796085.2962963</v>
      </c>
      <c r="F8516" s="71">
        <f t="shared" si="266"/>
        <v>204.08174121767451</v>
      </c>
    </row>
    <row r="8517" spans="2:6">
      <c r="B8517">
        <v>1537600</v>
      </c>
      <c r="D8517">
        <v>8515</v>
      </c>
      <c r="E8517" s="72">
        <f t="shared" si="267"/>
        <v>313869840.07407403</v>
      </c>
      <c r="F8517" s="71">
        <f t="shared" si="266"/>
        <v>204.12970868501174</v>
      </c>
    </row>
    <row r="8518" spans="2:6">
      <c r="B8518">
        <v>1537600</v>
      </c>
      <c r="D8518">
        <v>8516</v>
      </c>
      <c r="E8518" s="72">
        <f t="shared" si="267"/>
        <v>313943603.51851845</v>
      </c>
      <c r="F8518" s="71">
        <f t="shared" si="266"/>
        <v>204.17768178883875</v>
      </c>
    </row>
    <row r="8519" spans="2:6">
      <c r="B8519">
        <v>1537600</v>
      </c>
      <c r="D8519">
        <v>8517</v>
      </c>
      <c r="E8519" s="72">
        <f t="shared" si="267"/>
        <v>314017375.62962955</v>
      </c>
      <c r="F8519" s="71">
        <f t="shared" si="266"/>
        <v>204.22566052915553</v>
      </c>
    </row>
    <row r="8520" spans="2:6">
      <c r="B8520">
        <v>1537600</v>
      </c>
      <c r="D8520">
        <v>8518</v>
      </c>
      <c r="E8520" s="72">
        <f t="shared" si="267"/>
        <v>314091156.40740734</v>
      </c>
      <c r="F8520" s="71">
        <f t="shared" si="266"/>
        <v>204.2736449059621</v>
      </c>
    </row>
    <row r="8521" spans="2:6">
      <c r="B8521">
        <v>1537600</v>
      </c>
      <c r="D8521">
        <v>8519</v>
      </c>
      <c r="E8521" s="72">
        <f t="shared" si="267"/>
        <v>314164945.85185182</v>
      </c>
      <c r="F8521" s="71">
        <f t="shared" si="266"/>
        <v>204.32163491925846</v>
      </c>
    </row>
    <row r="8522" spans="2:6">
      <c r="B8522">
        <v>1537600</v>
      </c>
      <c r="D8522">
        <v>8520</v>
      </c>
      <c r="E8522" s="72">
        <f t="shared" si="267"/>
        <v>314238743.96296293</v>
      </c>
      <c r="F8522" s="71">
        <f t="shared" si="266"/>
        <v>204.36963056904457</v>
      </c>
    </row>
    <row r="8523" spans="2:6">
      <c r="B8523">
        <v>1537600</v>
      </c>
      <c r="D8523">
        <v>8521</v>
      </c>
      <c r="E8523" s="72">
        <f t="shared" si="267"/>
        <v>314312550.74074072</v>
      </c>
      <c r="F8523" s="71">
        <f t="shared" si="266"/>
        <v>204.41763185532045</v>
      </c>
    </row>
    <row r="8524" spans="2:6">
      <c r="B8524">
        <v>1537600</v>
      </c>
      <c r="D8524">
        <v>8522</v>
      </c>
      <c r="E8524" s="72">
        <f t="shared" si="267"/>
        <v>314386366.18518519</v>
      </c>
      <c r="F8524" s="71">
        <f t="shared" si="266"/>
        <v>204.46563877808612</v>
      </c>
    </row>
    <row r="8525" spans="2:6">
      <c r="B8525">
        <v>1537600</v>
      </c>
      <c r="D8525">
        <v>8523</v>
      </c>
      <c r="E8525" s="72">
        <f t="shared" si="267"/>
        <v>314460190.2962963</v>
      </c>
      <c r="F8525" s="71">
        <f t="shared" si="266"/>
        <v>204.51365133734151</v>
      </c>
    </row>
    <row r="8526" spans="2:6">
      <c r="B8526">
        <v>1537600</v>
      </c>
      <c r="D8526">
        <v>8524</v>
      </c>
      <c r="E8526" s="72">
        <f t="shared" si="267"/>
        <v>314534023.07407403</v>
      </c>
      <c r="F8526" s="71">
        <f t="shared" si="266"/>
        <v>204.56166953308664</v>
      </c>
    </row>
    <row r="8527" spans="2:6">
      <c r="B8527">
        <v>1537600</v>
      </c>
      <c r="D8527">
        <v>8525</v>
      </c>
      <c r="E8527" s="72">
        <f t="shared" si="267"/>
        <v>314607864.51851845</v>
      </c>
      <c r="F8527" s="71">
        <f t="shared" si="266"/>
        <v>204.60969336532156</v>
      </c>
    </row>
    <row r="8528" spans="2:6">
      <c r="B8528">
        <v>1537600</v>
      </c>
      <c r="D8528">
        <v>8526</v>
      </c>
      <c r="E8528" s="72">
        <f t="shared" si="267"/>
        <v>314681714.62962955</v>
      </c>
      <c r="F8528" s="71">
        <f t="shared" si="266"/>
        <v>204.65772283404627</v>
      </c>
    </row>
    <row r="8529" spans="2:6">
      <c r="B8529">
        <v>1537600</v>
      </c>
      <c r="D8529">
        <v>8527</v>
      </c>
      <c r="E8529" s="72">
        <f t="shared" si="267"/>
        <v>314755573.40740734</v>
      </c>
      <c r="F8529" s="71">
        <f t="shared" si="266"/>
        <v>204.70575793926076</v>
      </c>
    </row>
    <row r="8530" spans="2:6">
      <c r="B8530">
        <v>1537600</v>
      </c>
      <c r="D8530">
        <v>8528</v>
      </c>
      <c r="E8530" s="72">
        <f t="shared" si="267"/>
        <v>314829440.85185182</v>
      </c>
      <c r="F8530" s="71">
        <f t="shared" si="266"/>
        <v>204.75379868096502</v>
      </c>
    </row>
    <row r="8531" spans="2:6">
      <c r="B8531">
        <v>1537600</v>
      </c>
      <c r="D8531">
        <v>8529</v>
      </c>
      <c r="E8531" s="72">
        <f t="shared" si="267"/>
        <v>314903316.96296293</v>
      </c>
      <c r="F8531" s="71">
        <f t="shared" si="266"/>
        <v>204.80184505915904</v>
      </c>
    </row>
    <row r="8532" spans="2:6">
      <c r="B8532">
        <v>1537600</v>
      </c>
      <c r="D8532">
        <v>8530</v>
      </c>
      <c r="E8532" s="72">
        <f t="shared" si="267"/>
        <v>314977201.74074072</v>
      </c>
      <c r="F8532" s="71">
        <f t="shared" si="266"/>
        <v>204.84989707384281</v>
      </c>
    </row>
    <row r="8533" spans="2:6">
      <c r="B8533">
        <v>1537600</v>
      </c>
      <c r="D8533">
        <v>8531</v>
      </c>
      <c r="E8533" s="72">
        <f t="shared" si="267"/>
        <v>315051095.18518519</v>
      </c>
      <c r="F8533" s="71">
        <f t="shared" si="266"/>
        <v>204.89795472501638</v>
      </c>
    </row>
    <row r="8534" spans="2:6">
      <c r="B8534">
        <v>1537600</v>
      </c>
      <c r="D8534">
        <v>8532</v>
      </c>
      <c r="E8534" s="72">
        <f t="shared" si="267"/>
        <v>315124997.2962963</v>
      </c>
      <c r="F8534" s="71">
        <f t="shared" si="266"/>
        <v>204.9460180126797</v>
      </c>
    </row>
    <row r="8535" spans="2:6">
      <c r="B8535">
        <v>1537600</v>
      </c>
      <c r="D8535">
        <v>8533</v>
      </c>
      <c r="E8535" s="72">
        <f t="shared" si="267"/>
        <v>315198908.07407403</v>
      </c>
      <c r="F8535" s="71">
        <f t="shared" si="266"/>
        <v>204.99408693683276</v>
      </c>
    </row>
    <row r="8536" spans="2:6">
      <c r="B8536">
        <v>1537600</v>
      </c>
      <c r="D8536">
        <v>8534</v>
      </c>
      <c r="E8536" s="72">
        <f t="shared" si="267"/>
        <v>315272827.51851845</v>
      </c>
      <c r="F8536" s="71">
        <f t="shared" si="266"/>
        <v>205.04216149747558</v>
      </c>
    </row>
    <row r="8537" spans="2:6">
      <c r="B8537">
        <v>1537600</v>
      </c>
      <c r="D8537">
        <v>8535</v>
      </c>
      <c r="E8537" s="72">
        <f t="shared" si="267"/>
        <v>315346755.62962955</v>
      </c>
      <c r="F8537" s="71">
        <f t="shared" si="266"/>
        <v>205.09024169460818</v>
      </c>
    </row>
    <row r="8538" spans="2:6">
      <c r="B8538">
        <v>1537600</v>
      </c>
      <c r="D8538">
        <v>8536</v>
      </c>
      <c r="E8538" s="72">
        <f t="shared" si="267"/>
        <v>315420692.40740734</v>
      </c>
      <c r="F8538" s="71">
        <f t="shared" si="266"/>
        <v>205.13832752823058</v>
      </c>
    </row>
    <row r="8539" spans="2:6">
      <c r="B8539">
        <v>1537600</v>
      </c>
      <c r="D8539">
        <v>8537</v>
      </c>
      <c r="E8539" s="72">
        <f t="shared" si="267"/>
        <v>315494637.85185182</v>
      </c>
      <c r="F8539" s="71">
        <f t="shared" si="266"/>
        <v>205.18641899834276</v>
      </c>
    </row>
    <row r="8540" spans="2:6">
      <c r="B8540">
        <v>1537600</v>
      </c>
      <c r="D8540">
        <v>8538</v>
      </c>
      <c r="E8540" s="72">
        <f t="shared" si="267"/>
        <v>315568591.96296293</v>
      </c>
      <c r="F8540" s="71">
        <f t="shared" si="266"/>
        <v>205.23451610494467</v>
      </c>
    </row>
    <row r="8541" spans="2:6">
      <c r="B8541">
        <v>1537600</v>
      </c>
      <c r="D8541">
        <v>8539</v>
      </c>
      <c r="E8541" s="72">
        <f t="shared" si="267"/>
        <v>315642554.74074072</v>
      </c>
      <c r="F8541" s="71">
        <f t="shared" si="266"/>
        <v>205.28261884803638</v>
      </c>
    </row>
    <row r="8542" spans="2:6">
      <c r="B8542">
        <v>1537600</v>
      </c>
      <c r="D8542">
        <v>8540</v>
      </c>
      <c r="E8542" s="72">
        <f t="shared" si="267"/>
        <v>315716526.18518519</v>
      </c>
      <c r="F8542" s="71">
        <f t="shared" si="266"/>
        <v>205.33072722761784</v>
      </c>
    </row>
    <row r="8543" spans="2:6">
      <c r="B8543">
        <v>1537600</v>
      </c>
      <c r="D8543">
        <v>8541</v>
      </c>
      <c r="E8543" s="72">
        <f t="shared" si="267"/>
        <v>315790506.2962963</v>
      </c>
      <c r="F8543" s="71">
        <f t="shared" si="266"/>
        <v>205.37884124368907</v>
      </c>
    </row>
    <row r="8544" spans="2:6">
      <c r="B8544">
        <v>1537600</v>
      </c>
      <c r="D8544">
        <v>8542</v>
      </c>
      <c r="E8544" s="72">
        <f t="shared" si="267"/>
        <v>315864495.07407403</v>
      </c>
      <c r="F8544" s="71">
        <f t="shared" si="266"/>
        <v>205.42696089625002</v>
      </c>
    </row>
    <row r="8545" spans="2:6">
      <c r="B8545">
        <v>1537600</v>
      </c>
      <c r="D8545">
        <v>8543</v>
      </c>
      <c r="E8545" s="72">
        <f t="shared" si="267"/>
        <v>315938492.51851845</v>
      </c>
      <c r="F8545" s="71">
        <f t="shared" si="266"/>
        <v>205.47508618530077</v>
      </c>
    </row>
    <row r="8546" spans="2:6">
      <c r="B8546">
        <v>1537600</v>
      </c>
      <c r="D8546">
        <v>8544</v>
      </c>
      <c r="E8546" s="72">
        <f t="shared" si="267"/>
        <v>316012498.62962955</v>
      </c>
      <c r="F8546" s="71">
        <f t="shared" si="266"/>
        <v>205.52321711084127</v>
      </c>
    </row>
    <row r="8547" spans="2:6">
      <c r="B8547">
        <v>1537600</v>
      </c>
      <c r="D8547">
        <v>8545</v>
      </c>
      <c r="E8547" s="72">
        <f t="shared" si="267"/>
        <v>316086513.40740734</v>
      </c>
      <c r="F8547" s="71">
        <f t="shared" si="266"/>
        <v>205.5713536728716</v>
      </c>
    </row>
    <row r="8548" spans="2:6">
      <c r="B8548">
        <v>1537600</v>
      </c>
      <c r="D8548">
        <v>8546</v>
      </c>
      <c r="E8548" s="72">
        <f t="shared" si="267"/>
        <v>316160536.85185182</v>
      </c>
      <c r="F8548" s="71">
        <f t="shared" si="266"/>
        <v>205.61949587139165</v>
      </c>
    </row>
    <row r="8549" spans="2:6">
      <c r="B8549">
        <v>1537600</v>
      </c>
      <c r="D8549">
        <v>8547</v>
      </c>
      <c r="E8549" s="72">
        <f t="shared" si="267"/>
        <v>316234568.96296293</v>
      </c>
      <c r="F8549" s="71">
        <f t="shared" si="266"/>
        <v>205.66764370640149</v>
      </c>
    </row>
    <row r="8550" spans="2:6">
      <c r="B8550">
        <v>1537600</v>
      </c>
      <c r="D8550">
        <v>8548</v>
      </c>
      <c r="E8550" s="72">
        <f t="shared" si="267"/>
        <v>316308609.74074072</v>
      </c>
      <c r="F8550" s="71">
        <f t="shared" si="266"/>
        <v>205.71579717790109</v>
      </c>
    </row>
    <row r="8551" spans="2:6">
      <c r="B8551">
        <v>1537600</v>
      </c>
      <c r="D8551">
        <v>8549</v>
      </c>
      <c r="E8551" s="72">
        <f t="shared" si="267"/>
        <v>316382659.18518519</v>
      </c>
      <c r="F8551" s="71">
        <f t="shared" si="266"/>
        <v>205.76395628589049</v>
      </c>
    </row>
    <row r="8552" spans="2:6">
      <c r="B8552">
        <v>1537600</v>
      </c>
      <c r="D8552">
        <v>8550</v>
      </c>
      <c r="E8552" s="72">
        <f t="shared" si="267"/>
        <v>316456717.2962963</v>
      </c>
      <c r="F8552" s="71">
        <f t="shared" si="266"/>
        <v>205.81212103036961</v>
      </c>
    </row>
    <row r="8553" spans="2:6">
      <c r="B8553">
        <v>1537600</v>
      </c>
      <c r="D8553">
        <v>8551</v>
      </c>
      <c r="E8553" s="72">
        <f t="shared" si="267"/>
        <v>316530784.07407403</v>
      </c>
      <c r="F8553" s="71">
        <f t="shared" si="266"/>
        <v>205.86029141133847</v>
      </c>
    </row>
    <row r="8554" spans="2:6">
      <c r="B8554">
        <v>1537600</v>
      </c>
      <c r="D8554">
        <v>8552</v>
      </c>
      <c r="E8554" s="72">
        <f t="shared" si="267"/>
        <v>316604859.51851845</v>
      </c>
      <c r="F8554" s="71">
        <f t="shared" si="266"/>
        <v>205.90846742879711</v>
      </c>
    </row>
    <row r="8555" spans="2:6">
      <c r="B8555">
        <v>1537600</v>
      </c>
      <c r="D8555">
        <v>8553</v>
      </c>
      <c r="E8555" s="72">
        <f t="shared" si="267"/>
        <v>316678943.62962955</v>
      </c>
      <c r="F8555" s="71">
        <f t="shared" si="266"/>
        <v>205.95664908274554</v>
      </c>
    </row>
    <row r="8556" spans="2:6">
      <c r="B8556">
        <v>1537600</v>
      </c>
      <c r="D8556">
        <v>8554</v>
      </c>
      <c r="E8556" s="72">
        <f t="shared" si="267"/>
        <v>316753036.40740734</v>
      </c>
      <c r="F8556" s="71">
        <f t="shared" si="266"/>
        <v>206.00483637318376</v>
      </c>
    </row>
    <row r="8557" spans="2:6">
      <c r="B8557">
        <v>1537600</v>
      </c>
      <c r="D8557">
        <v>8555</v>
      </c>
      <c r="E8557" s="72">
        <f t="shared" si="267"/>
        <v>316827137.85185182</v>
      </c>
      <c r="F8557" s="71">
        <f t="shared" si="266"/>
        <v>206.05302930011175</v>
      </c>
    </row>
    <row r="8558" spans="2:6">
      <c r="B8558">
        <v>1537600</v>
      </c>
      <c r="D8558">
        <v>8556</v>
      </c>
      <c r="E8558" s="72">
        <f t="shared" si="267"/>
        <v>316901247.96296293</v>
      </c>
      <c r="F8558" s="71">
        <f t="shared" si="266"/>
        <v>206.10122786352949</v>
      </c>
    </row>
    <row r="8559" spans="2:6">
      <c r="B8559">
        <v>1537600</v>
      </c>
      <c r="D8559">
        <v>8557</v>
      </c>
      <c r="E8559" s="72">
        <f t="shared" si="267"/>
        <v>316975366.74074072</v>
      </c>
      <c r="F8559" s="71">
        <f t="shared" si="266"/>
        <v>206.14943206343699</v>
      </c>
    </row>
    <row r="8560" spans="2:6">
      <c r="B8560">
        <v>1537600</v>
      </c>
      <c r="D8560">
        <v>8558</v>
      </c>
      <c r="E8560" s="72">
        <f t="shared" si="267"/>
        <v>317049494.18518519</v>
      </c>
      <c r="F8560" s="71">
        <f t="shared" si="266"/>
        <v>206.19764189983428</v>
      </c>
    </row>
    <row r="8561" spans="2:6">
      <c r="B8561">
        <v>1537600</v>
      </c>
      <c r="D8561">
        <v>8559</v>
      </c>
      <c r="E8561" s="72">
        <f t="shared" si="267"/>
        <v>317123630.2962963</v>
      </c>
      <c r="F8561" s="71">
        <f t="shared" si="266"/>
        <v>206.24585737272133</v>
      </c>
    </row>
    <row r="8562" spans="2:6">
      <c r="B8562">
        <v>1537600</v>
      </c>
      <c r="D8562">
        <v>8560</v>
      </c>
      <c r="E8562" s="72">
        <f t="shared" si="267"/>
        <v>317197775.07407403</v>
      </c>
      <c r="F8562" s="71">
        <f t="shared" si="266"/>
        <v>206.29407848209809</v>
      </c>
    </row>
    <row r="8563" spans="2:6">
      <c r="B8563">
        <v>1537600</v>
      </c>
      <c r="D8563">
        <v>8561</v>
      </c>
      <c r="E8563" s="72">
        <f t="shared" si="267"/>
        <v>317271928.51851845</v>
      </c>
      <c r="F8563" s="71">
        <f t="shared" si="266"/>
        <v>206.34230522796466</v>
      </c>
    </row>
    <row r="8564" spans="2:6">
      <c r="B8564">
        <v>1537600</v>
      </c>
      <c r="D8564">
        <v>8562</v>
      </c>
      <c r="E8564" s="72">
        <f t="shared" si="267"/>
        <v>317346090.62962955</v>
      </c>
      <c r="F8564" s="71">
        <f t="shared" si="266"/>
        <v>206.39053761032099</v>
      </c>
    </row>
    <row r="8565" spans="2:6">
      <c r="B8565">
        <v>1537600</v>
      </c>
      <c r="D8565">
        <v>8563</v>
      </c>
      <c r="E8565" s="72">
        <f t="shared" si="267"/>
        <v>317420261.40740734</v>
      </c>
      <c r="F8565" s="71">
        <f t="shared" si="266"/>
        <v>206.43877562916711</v>
      </c>
    </row>
    <row r="8566" spans="2:6">
      <c r="B8566">
        <v>1537600</v>
      </c>
      <c r="D8566">
        <v>8564</v>
      </c>
      <c r="E8566" s="72">
        <f t="shared" si="267"/>
        <v>317494440.85185182</v>
      </c>
      <c r="F8566" s="71">
        <f t="shared" si="266"/>
        <v>206.48701928450299</v>
      </c>
    </row>
    <row r="8567" spans="2:6">
      <c r="B8567">
        <v>1537600</v>
      </c>
      <c r="D8567">
        <v>8565</v>
      </c>
      <c r="E8567" s="72">
        <f t="shared" si="267"/>
        <v>317568628.96296293</v>
      </c>
      <c r="F8567" s="71">
        <f t="shared" si="266"/>
        <v>206.53526857632863</v>
      </c>
    </row>
    <row r="8568" spans="2:6">
      <c r="B8568">
        <v>1537600</v>
      </c>
      <c r="D8568">
        <v>8566</v>
      </c>
      <c r="E8568" s="72">
        <f t="shared" si="267"/>
        <v>317642825.74074072</v>
      </c>
      <c r="F8568" s="71">
        <f t="shared" si="266"/>
        <v>206.58352350464406</v>
      </c>
    </row>
    <row r="8569" spans="2:6">
      <c r="B8569">
        <v>1537600</v>
      </c>
      <c r="D8569">
        <v>8567</v>
      </c>
      <c r="E8569" s="72">
        <f t="shared" si="267"/>
        <v>317717031.18518519</v>
      </c>
      <c r="F8569" s="71">
        <f t="shared" si="266"/>
        <v>206.63178406944928</v>
      </c>
    </row>
    <row r="8570" spans="2:6">
      <c r="B8570">
        <v>1537600</v>
      </c>
      <c r="D8570">
        <v>8568</v>
      </c>
      <c r="E8570" s="72">
        <f t="shared" si="267"/>
        <v>317791245.2962963</v>
      </c>
      <c r="F8570" s="71">
        <f t="shared" si="266"/>
        <v>206.6800502707442</v>
      </c>
    </row>
    <row r="8571" spans="2:6">
      <c r="B8571">
        <v>1537600</v>
      </c>
      <c r="D8571">
        <v>8569</v>
      </c>
      <c r="E8571" s="72">
        <f t="shared" si="267"/>
        <v>317865468.07407403</v>
      </c>
      <c r="F8571" s="71">
        <f t="shared" si="266"/>
        <v>206.72832210852889</v>
      </c>
    </row>
    <row r="8572" spans="2:6">
      <c r="B8572">
        <v>1537600</v>
      </c>
      <c r="D8572">
        <v>8570</v>
      </c>
      <c r="E8572" s="72">
        <f t="shared" si="267"/>
        <v>317939699.51851845</v>
      </c>
      <c r="F8572" s="71">
        <f t="shared" si="266"/>
        <v>206.77659958280336</v>
      </c>
    </row>
    <row r="8573" spans="2:6">
      <c r="B8573">
        <v>1537600</v>
      </c>
      <c r="D8573">
        <v>8571</v>
      </c>
      <c r="E8573" s="72">
        <f t="shared" si="267"/>
        <v>318013939.62962955</v>
      </c>
      <c r="F8573" s="71">
        <f t="shared" si="266"/>
        <v>206.82488269356762</v>
      </c>
    </row>
    <row r="8574" spans="2:6">
      <c r="B8574">
        <v>1537600</v>
      </c>
      <c r="D8574">
        <v>8572</v>
      </c>
      <c r="E8574" s="72">
        <f t="shared" si="267"/>
        <v>318088188.40740734</v>
      </c>
      <c r="F8574" s="71">
        <f t="shared" si="266"/>
        <v>206.87317144082164</v>
      </c>
    </row>
    <row r="8575" spans="2:6">
      <c r="B8575">
        <v>1537600</v>
      </c>
      <c r="D8575">
        <v>8573</v>
      </c>
      <c r="E8575" s="72">
        <f t="shared" si="267"/>
        <v>318162445.85185182</v>
      </c>
      <c r="F8575" s="71">
        <f t="shared" si="266"/>
        <v>206.92146582456544</v>
      </c>
    </row>
    <row r="8576" spans="2:6">
      <c r="B8576">
        <v>1537600</v>
      </c>
      <c r="D8576">
        <v>8574</v>
      </c>
      <c r="E8576" s="72">
        <f t="shared" si="267"/>
        <v>318236711.96296293</v>
      </c>
      <c r="F8576" s="71">
        <f t="shared" si="266"/>
        <v>206.96976584479899</v>
      </c>
    </row>
    <row r="8577" spans="2:6">
      <c r="B8577">
        <v>1537600</v>
      </c>
      <c r="D8577">
        <v>8575</v>
      </c>
      <c r="E8577" s="72">
        <f t="shared" si="267"/>
        <v>318310986.74074072</v>
      </c>
      <c r="F8577" s="71">
        <f t="shared" si="266"/>
        <v>207.01807150152231</v>
      </c>
    </row>
    <row r="8578" spans="2:6">
      <c r="B8578">
        <v>1537600</v>
      </c>
      <c r="D8578">
        <v>8576</v>
      </c>
      <c r="E8578" s="72">
        <f t="shared" si="267"/>
        <v>318385270.18518519</v>
      </c>
      <c r="F8578" s="71">
        <f t="shared" si="266"/>
        <v>207.06638279473543</v>
      </c>
    </row>
    <row r="8579" spans="2:6">
      <c r="B8579">
        <v>1537600</v>
      </c>
      <c r="D8579">
        <v>8577</v>
      </c>
      <c r="E8579" s="72">
        <f t="shared" si="267"/>
        <v>318459562.2962963</v>
      </c>
      <c r="F8579" s="71">
        <f t="shared" ref="F8579:F8642" si="268">E8579/B8578</f>
        <v>207.11469972443828</v>
      </c>
    </row>
    <row r="8580" spans="2:6">
      <c r="B8580">
        <v>1537600</v>
      </c>
      <c r="D8580">
        <v>8578</v>
      </c>
      <c r="E8580" s="72">
        <f t="shared" ref="E8580:E8643" si="269">40+(D8579*D8579)+(E8579/1.3)</f>
        <v>318533863.07407403</v>
      </c>
      <c r="F8580" s="71">
        <f t="shared" si="268"/>
        <v>207.16302229063086</v>
      </c>
    </row>
    <row r="8581" spans="2:6">
      <c r="B8581">
        <v>1537600</v>
      </c>
      <c r="D8581">
        <v>8579</v>
      </c>
      <c r="E8581" s="72">
        <f t="shared" si="269"/>
        <v>318608172.51851845</v>
      </c>
      <c r="F8581" s="71">
        <f t="shared" si="268"/>
        <v>207.21135049331323</v>
      </c>
    </row>
    <row r="8582" spans="2:6">
      <c r="B8582">
        <v>1537600</v>
      </c>
      <c r="D8582">
        <v>8580</v>
      </c>
      <c r="E8582" s="72">
        <f t="shared" si="269"/>
        <v>318682490.62962955</v>
      </c>
      <c r="F8582" s="71">
        <f t="shared" si="268"/>
        <v>207.25968433248539</v>
      </c>
    </row>
    <row r="8583" spans="2:6">
      <c r="B8583">
        <v>1537600</v>
      </c>
      <c r="D8583">
        <v>8581</v>
      </c>
      <c r="E8583" s="72">
        <f t="shared" si="269"/>
        <v>318756817.40740734</v>
      </c>
      <c r="F8583" s="71">
        <f t="shared" si="268"/>
        <v>207.30802380814734</v>
      </c>
    </row>
    <row r="8584" spans="2:6">
      <c r="B8584">
        <v>1537600</v>
      </c>
      <c r="D8584">
        <v>8582</v>
      </c>
      <c r="E8584" s="72">
        <f t="shared" si="269"/>
        <v>318831152.85185182</v>
      </c>
      <c r="F8584" s="71">
        <f t="shared" si="268"/>
        <v>207.35636892029905</v>
      </c>
    </row>
    <row r="8585" spans="2:6">
      <c r="B8585">
        <v>1537600</v>
      </c>
      <c r="D8585">
        <v>8583</v>
      </c>
      <c r="E8585" s="72">
        <f t="shared" si="269"/>
        <v>318905496.96296293</v>
      </c>
      <c r="F8585" s="71">
        <f t="shared" si="268"/>
        <v>207.40471966894052</v>
      </c>
    </row>
    <row r="8586" spans="2:6">
      <c r="B8586">
        <v>1537600</v>
      </c>
      <c r="D8586">
        <v>8584</v>
      </c>
      <c r="E8586" s="72">
        <f t="shared" si="269"/>
        <v>318979849.74074072</v>
      </c>
      <c r="F8586" s="71">
        <f t="shared" si="268"/>
        <v>207.45307605407174</v>
      </c>
    </row>
    <row r="8587" spans="2:6">
      <c r="B8587">
        <v>1537600</v>
      </c>
      <c r="D8587">
        <v>8585</v>
      </c>
      <c r="E8587" s="72">
        <f t="shared" si="269"/>
        <v>319054211.18518519</v>
      </c>
      <c r="F8587" s="71">
        <f t="shared" si="268"/>
        <v>207.50143807569276</v>
      </c>
    </row>
    <row r="8588" spans="2:6">
      <c r="B8588">
        <v>1537600</v>
      </c>
      <c r="D8588">
        <v>8586</v>
      </c>
      <c r="E8588" s="72">
        <f t="shared" si="269"/>
        <v>319128581.2962963</v>
      </c>
      <c r="F8588" s="71">
        <f t="shared" si="268"/>
        <v>207.54980573380354</v>
      </c>
    </row>
    <row r="8589" spans="2:6">
      <c r="B8589">
        <v>1537600</v>
      </c>
      <c r="D8589">
        <v>8587</v>
      </c>
      <c r="E8589" s="72">
        <f t="shared" si="269"/>
        <v>319202960.07407403</v>
      </c>
      <c r="F8589" s="71">
        <f t="shared" si="268"/>
        <v>207.59817902840402</v>
      </c>
    </row>
    <row r="8590" spans="2:6">
      <c r="B8590">
        <v>1537600</v>
      </c>
      <c r="D8590">
        <v>8588</v>
      </c>
      <c r="E8590" s="72">
        <f t="shared" si="269"/>
        <v>319277347.51851845</v>
      </c>
      <c r="F8590" s="71">
        <f t="shared" si="268"/>
        <v>207.64655795949432</v>
      </c>
    </row>
    <row r="8591" spans="2:6">
      <c r="B8591">
        <v>1537600</v>
      </c>
      <c r="D8591">
        <v>8589</v>
      </c>
      <c r="E8591" s="72">
        <f t="shared" si="269"/>
        <v>319351743.62962955</v>
      </c>
      <c r="F8591" s="71">
        <f t="shared" si="268"/>
        <v>207.69494252707437</v>
      </c>
    </row>
    <row r="8592" spans="2:6">
      <c r="B8592">
        <v>1537600</v>
      </c>
      <c r="D8592">
        <v>8590</v>
      </c>
      <c r="E8592" s="72">
        <f t="shared" si="269"/>
        <v>319426148.40740734</v>
      </c>
      <c r="F8592" s="71">
        <f t="shared" si="268"/>
        <v>207.74333273114422</v>
      </c>
    </row>
    <row r="8593" spans="2:6">
      <c r="B8593">
        <v>1537600</v>
      </c>
      <c r="D8593">
        <v>8591</v>
      </c>
      <c r="E8593" s="72">
        <f t="shared" si="269"/>
        <v>319500561.85185182</v>
      </c>
      <c r="F8593" s="71">
        <f t="shared" si="268"/>
        <v>207.79172857170383</v>
      </c>
    </row>
    <row r="8594" spans="2:6">
      <c r="B8594">
        <v>1537600</v>
      </c>
      <c r="D8594">
        <v>8592</v>
      </c>
      <c r="E8594" s="72">
        <f t="shared" si="269"/>
        <v>319574983.96296293</v>
      </c>
      <c r="F8594" s="71">
        <f t="shared" si="268"/>
        <v>207.8401300487532</v>
      </c>
    </row>
    <row r="8595" spans="2:6">
      <c r="B8595">
        <v>1537600</v>
      </c>
      <c r="D8595">
        <v>8593</v>
      </c>
      <c r="E8595" s="72">
        <f t="shared" si="269"/>
        <v>319649414.74074072</v>
      </c>
      <c r="F8595" s="71">
        <f t="shared" si="268"/>
        <v>207.88853716229235</v>
      </c>
    </row>
    <row r="8596" spans="2:6">
      <c r="B8596">
        <v>1537600</v>
      </c>
      <c r="D8596">
        <v>8594</v>
      </c>
      <c r="E8596" s="72">
        <f t="shared" si="269"/>
        <v>319723854.18518519</v>
      </c>
      <c r="F8596" s="71">
        <f t="shared" si="268"/>
        <v>207.93694991232127</v>
      </c>
    </row>
    <row r="8597" spans="2:6">
      <c r="B8597">
        <v>1537600</v>
      </c>
      <c r="D8597">
        <v>8595</v>
      </c>
      <c r="E8597" s="72">
        <f t="shared" si="269"/>
        <v>319798302.2962963</v>
      </c>
      <c r="F8597" s="71">
        <f t="shared" si="268"/>
        <v>207.98536829883994</v>
      </c>
    </row>
    <row r="8598" spans="2:6">
      <c r="B8598">
        <v>1537600</v>
      </c>
      <c r="D8598">
        <v>8596</v>
      </c>
      <c r="E8598" s="72">
        <f t="shared" si="269"/>
        <v>319872759.07407403</v>
      </c>
      <c r="F8598" s="71">
        <f t="shared" si="268"/>
        <v>208.03379232184835</v>
      </c>
    </row>
    <row r="8599" spans="2:6">
      <c r="B8599">
        <v>1537600</v>
      </c>
      <c r="D8599">
        <v>8597</v>
      </c>
      <c r="E8599" s="72">
        <f t="shared" si="269"/>
        <v>319947224.51851845</v>
      </c>
      <c r="F8599" s="71">
        <f t="shared" si="268"/>
        <v>208.08222198134655</v>
      </c>
    </row>
    <row r="8600" spans="2:6">
      <c r="B8600">
        <v>1537600</v>
      </c>
      <c r="D8600">
        <v>8598</v>
      </c>
      <c r="E8600" s="72">
        <f t="shared" si="269"/>
        <v>320021698.62962955</v>
      </c>
      <c r="F8600" s="71">
        <f t="shared" si="268"/>
        <v>208.13065727733451</v>
      </c>
    </row>
    <row r="8601" spans="2:6">
      <c r="B8601">
        <v>1537600</v>
      </c>
      <c r="D8601">
        <v>8599</v>
      </c>
      <c r="E8601" s="72">
        <f t="shared" si="269"/>
        <v>320096181.40740734</v>
      </c>
      <c r="F8601" s="71">
        <f t="shared" si="268"/>
        <v>208.17909820981228</v>
      </c>
    </row>
    <row r="8602" spans="2:6">
      <c r="B8602">
        <v>1537600</v>
      </c>
      <c r="D8602">
        <v>8600</v>
      </c>
      <c r="E8602" s="72">
        <f t="shared" si="269"/>
        <v>320170672.85185182</v>
      </c>
      <c r="F8602" s="71">
        <f t="shared" si="268"/>
        <v>208.22754477877979</v>
      </c>
    </row>
    <row r="8603" spans="2:6">
      <c r="B8603">
        <v>1537600</v>
      </c>
      <c r="D8603">
        <v>8601</v>
      </c>
      <c r="E8603" s="72">
        <f t="shared" si="269"/>
        <v>320245172.96296293</v>
      </c>
      <c r="F8603" s="71">
        <f t="shared" si="268"/>
        <v>208.27599698423708</v>
      </c>
    </row>
    <row r="8604" spans="2:6">
      <c r="B8604">
        <v>1537600</v>
      </c>
      <c r="D8604">
        <v>8602</v>
      </c>
      <c r="E8604" s="72">
        <f t="shared" si="269"/>
        <v>320319681.74074072</v>
      </c>
      <c r="F8604" s="71">
        <f t="shared" si="268"/>
        <v>208.32445482618414</v>
      </c>
    </row>
    <row r="8605" spans="2:6">
      <c r="B8605">
        <v>1537600</v>
      </c>
      <c r="D8605">
        <v>8603</v>
      </c>
      <c r="E8605" s="72">
        <f t="shared" si="269"/>
        <v>320394199.18518519</v>
      </c>
      <c r="F8605" s="71">
        <f t="shared" si="268"/>
        <v>208.37291830462095</v>
      </c>
    </row>
    <row r="8606" spans="2:6">
      <c r="B8606">
        <v>1537600</v>
      </c>
      <c r="D8606">
        <v>8604</v>
      </c>
      <c r="E8606" s="72">
        <f t="shared" si="269"/>
        <v>320468725.2962963</v>
      </c>
      <c r="F8606" s="71">
        <f t="shared" si="268"/>
        <v>208.42138741954753</v>
      </c>
    </row>
    <row r="8607" spans="2:6">
      <c r="B8607">
        <v>1537600</v>
      </c>
      <c r="D8607">
        <v>8605</v>
      </c>
      <c r="E8607" s="72">
        <f t="shared" si="269"/>
        <v>320543260.07407403</v>
      </c>
      <c r="F8607" s="71">
        <f t="shared" si="268"/>
        <v>208.46986217096386</v>
      </c>
    </row>
    <row r="8608" spans="2:6">
      <c r="B8608">
        <v>1537600</v>
      </c>
      <c r="D8608">
        <v>8606</v>
      </c>
      <c r="E8608" s="72">
        <f t="shared" si="269"/>
        <v>320617803.51851845</v>
      </c>
      <c r="F8608" s="71">
        <f t="shared" si="268"/>
        <v>208.51834255886996</v>
      </c>
    </row>
    <row r="8609" spans="2:6">
      <c r="B8609">
        <v>1537600</v>
      </c>
      <c r="D8609">
        <v>8607</v>
      </c>
      <c r="E8609" s="72">
        <f t="shared" si="269"/>
        <v>320692355.62962955</v>
      </c>
      <c r="F8609" s="71">
        <f t="shared" si="268"/>
        <v>208.56682858326585</v>
      </c>
    </row>
    <row r="8610" spans="2:6">
      <c r="B8610">
        <v>1537600</v>
      </c>
      <c r="D8610">
        <v>8608</v>
      </c>
      <c r="E8610" s="72">
        <f t="shared" si="269"/>
        <v>320766916.40740734</v>
      </c>
      <c r="F8610" s="71">
        <f t="shared" si="268"/>
        <v>208.61532024415149</v>
      </c>
    </row>
    <row r="8611" spans="2:6">
      <c r="B8611">
        <v>1537600</v>
      </c>
      <c r="D8611">
        <v>8609</v>
      </c>
      <c r="E8611" s="72">
        <f t="shared" si="269"/>
        <v>320841485.85185182</v>
      </c>
      <c r="F8611" s="71">
        <f t="shared" si="268"/>
        <v>208.66381754152692</v>
      </c>
    </row>
    <row r="8612" spans="2:6">
      <c r="B8612">
        <v>1537600</v>
      </c>
      <c r="D8612">
        <v>8610</v>
      </c>
      <c r="E8612" s="72">
        <f t="shared" si="269"/>
        <v>320916063.96296293</v>
      </c>
      <c r="F8612" s="71">
        <f t="shared" si="268"/>
        <v>208.71232047539212</v>
      </c>
    </row>
    <row r="8613" spans="2:6">
      <c r="B8613">
        <v>1537600</v>
      </c>
      <c r="D8613">
        <v>8611</v>
      </c>
      <c r="E8613" s="72">
        <f t="shared" si="269"/>
        <v>320990650.74074072</v>
      </c>
      <c r="F8613" s="71">
        <f t="shared" si="268"/>
        <v>208.76082904574707</v>
      </c>
    </row>
    <row r="8614" spans="2:6">
      <c r="B8614">
        <v>1537600</v>
      </c>
      <c r="D8614">
        <v>8612</v>
      </c>
      <c r="E8614" s="72">
        <f t="shared" si="269"/>
        <v>321065246.18518519</v>
      </c>
      <c r="F8614" s="71">
        <f t="shared" si="268"/>
        <v>208.80934325259182</v>
      </c>
    </row>
    <row r="8615" spans="2:6">
      <c r="B8615">
        <v>1537600</v>
      </c>
      <c r="D8615">
        <v>8613</v>
      </c>
      <c r="E8615" s="72">
        <f t="shared" si="269"/>
        <v>321139850.2962963</v>
      </c>
      <c r="F8615" s="71">
        <f t="shared" si="268"/>
        <v>208.85786309592632</v>
      </c>
    </row>
    <row r="8616" spans="2:6">
      <c r="B8616">
        <v>1537600</v>
      </c>
      <c r="D8616">
        <v>8614</v>
      </c>
      <c r="E8616" s="72">
        <f t="shared" si="269"/>
        <v>321214463.07407403</v>
      </c>
      <c r="F8616" s="71">
        <f t="shared" si="268"/>
        <v>208.90638857575053</v>
      </c>
    </row>
    <row r="8617" spans="2:6">
      <c r="B8617">
        <v>1537600</v>
      </c>
      <c r="D8617">
        <v>8615</v>
      </c>
      <c r="E8617" s="72">
        <f t="shared" si="269"/>
        <v>321289084.51851845</v>
      </c>
      <c r="F8617" s="71">
        <f t="shared" si="268"/>
        <v>208.95491969206455</v>
      </c>
    </row>
    <row r="8618" spans="2:6">
      <c r="B8618">
        <v>1537600</v>
      </c>
      <c r="D8618">
        <v>8616</v>
      </c>
      <c r="E8618" s="72">
        <f t="shared" si="269"/>
        <v>321363714.62962955</v>
      </c>
      <c r="F8618" s="71">
        <f t="shared" si="268"/>
        <v>209.00345644486833</v>
      </c>
    </row>
    <row r="8619" spans="2:6">
      <c r="B8619">
        <v>1537600</v>
      </c>
      <c r="D8619">
        <v>8617</v>
      </c>
      <c r="E8619" s="72">
        <f t="shared" si="269"/>
        <v>321438353.40740734</v>
      </c>
      <c r="F8619" s="71">
        <f t="shared" si="268"/>
        <v>209.05199883416191</v>
      </c>
    </row>
    <row r="8620" spans="2:6">
      <c r="B8620">
        <v>1537600</v>
      </c>
      <c r="D8620">
        <v>8618</v>
      </c>
      <c r="E8620" s="72">
        <f t="shared" si="269"/>
        <v>321513000.85185182</v>
      </c>
      <c r="F8620" s="71">
        <f t="shared" si="268"/>
        <v>209.10054685994524</v>
      </c>
    </row>
    <row r="8621" spans="2:6">
      <c r="B8621">
        <v>1537600</v>
      </c>
      <c r="D8621">
        <v>8619</v>
      </c>
      <c r="E8621" s="72">
        <f t="shared" si="269"/>
        <v>321587656.96296293</v>
      </c>
      <c r="F8621" s="71">
        <f t="shared" si="268"/>
        <v>209.14910052221833</v>
      </c>
    </row>
    <row r="8622" spans="2:6">
      <c r="B8622">
        <v>1537600</v>
      </c>
      <c r="D8622">
        <v>8620</v>
      </c>
      <c r="E8622" s="72">
        <f t="shared" si="269"/>
        <v>321662321.74074072</v>
      </c>
      <c r="F8622" s="71">
        <f t="shared" si="268"/>
        <v>209.19765982098122</v>
      </c>
    </row>
    <row r="8623" spans="2:6">
      <c r="B8623">
        <v>1537600</v>
      </c>
      <c r="D8623">
        <v>8621</v>
      </c>
      <c r="E8623" s="72">
        <f t="shared" si="269"/>
        <v>321736995.18518519</v>
      </c>
      <c r="F8623" s="71">
        <f t="shared" si="268"/>
        <v>209.24622475623386</v>
      </c>
    </row>
    <row r="8624" spans="2:6">
      <c r="B8624">
        <v>1537600</v>
      </c>
      <c r="D8624">
        <v>8622</v>
      </c>
      <c r="E8624" s="72">
        <f t="shared" si="269"/>
        <v>321811677.2962963</v>
      </c>
      <c r="F8624" s="71">
        <f t="shared" si="268"/>
        <v>209.29479532797626</v>
      </c>
    </row>
    <row r="8625" spans="2:6">
      <c r="B8625">
        <v>1537600</v>
      </c>
      <c r="D8625">
        <v>8623</v>
      </c>
      <c r="E8625" s="72">
        <f t="shared" si="269"/>
        <v>321886368.07407403</v>
      </c>
      <c r="F8625" s="71">
        <f t="shared" si="268"/>
        <v>209.34337153620839</v>
      </c>
    </row>
    <row r="8626" spans="2:6">
      <c r="B8626">
        <v>1537600</v>
      </c>
      <c r="D8626">
        <v>8624</v>
      </c>
      <c r="E8626" s="72">
        <f t="shared" si="269"/>
        <v>321961067.51851845</v>
      </c>
      <c r="F8626" s="71">
        <f t="shared" si="268"/>
        <v>209.39195338093032</v>
      </c>
    </row>
    <row r="8627" spans="2:6">
      <c r="B8627">
        <v>1537600</v>
      </c>
      <c r="D8627">
        <v>8625</v>
      </c>
      <c r="E8627" s="72">
        <f t="shared" si="269"/>
        <v>322035775.62962955</v>
      </c>
      <c r="F8627" s="71">
        <f t="shared" si="268"/>
        <v>209.440540862142</v>
      </c>
    </row>
    <row r="8628" spans="2:6">
      <c r="B8628">
        <v>1537600</v>
      </c>
      <c r="D8628">
        <v>8626</v>
      </c>
      <c r="E8628" s="72">
        <f t="shared" si="269"/>
        <v>322110492.40740734</v>
      </c>
      <c r="F8628" s="71">
        <f t="shared" si="268"/>
        <v>209.48913397984347</v>
      </c>
    </row>
    <row r="8629" spans="2:6">
      <c r="B8629">
        <v>1537600</v>
      </c>
      <c r="D8629">
        <v>8627</v>
      </c>
      <c r="E8629" s="72">
        <f t="shared" si="269"/>
        <v>322185217.85185182</v>
      </c>
      <c r="F8629" s="71">
        <f t="shared" si="268"/>
        <v>209.53773273403473</v>
      </c>
    </row>
    <row r="8630" spans="2:6">
      <c r="B8630">
        <v>1537600</v>
      </c>
      <c r="D8630">
        <v>8628</v>
      </c>
      <c r="E8630" s="72">
        <f t="shared" si="269"/>
        <v>322259951.96296293</v>
      </c>
      <c r="F8630" s="71">
        <f t="shared" si="268"/>
        <v>209.58633712471575</v>
      </c>
    </row>
    <row r="8631" spans="2:6">
      <c r="B8631">
        <v>1537600</v>
      </c>
      <c r="D8631">
        <v>8629</v>
      </c>
      <c r="E8631" s="72">
        <f t="shared" si="269"/>
        <v>322334694.74074072</v>
      </c>
      <c r="F8631" s="71">
        <f t="shared" si="268"/>
        <v>209.63494715188654</v>
      </c>
    </row>
    <row r="8632" spans="2:6">
      <c r="B8632">
        <v>1537600</v>
      </c>
      <c r="D8632">
        <v>8630</v>
      </c>
      <c r="E8632" s="72">
        <f t="shared" si="269"/>
        <v>322409446.18518519</v>
      </c>
      <c r="F8632" s="71">
        <f t="shared" si="268"/>
        <v>209.68356281554708</v>
      </c>
    </row>
    <row r="8633" spans="2:6">
      <c r="B8633">
        <v>1537600</v>
      </c>
      <c r="D8633">
        <v>8631</v>
      </c>
      <c r="E8633" s="72">
        <f t="shared" si="269"/>
        <v>322484206.2962963</v>
      </c>
      <c r="F8633" s="71">
        <f t="shared" si="268"/>
        <v>209.73218411569738</v>
      </c>
    </row>
    <row r="8634" spans="2:6">
      <c r="B8634">
        <v>1537600</v>
      </c>
      <c r="D8634">
        <v>8632</v>
      </c>
      <c r="E8634" s="72">
        <f t="shared" si="269"/>
        <v>322558975.07407403</v>
      </c>
      <c r="F8634" s="71">
        <f t="shared" si="268"/>
        <v>209.78081105233744</v>
      </c>
    </row>
    <row r="8635" spans="2:6">
      <c r="B8635">
        <v>1537600</v>
      </c>
      <c r="D8635">
        <v>8633</v>
      </c>
      <c r="E8635" s="72">
        <f t="shared" si="269"/>
        <v>322633752.51851845</v>
      </c>
      <c r="F8635" s="71">
        <f t="shared" si="268"/>
        <v>209.82944362546726</v>
      </c>
    </row>
    <row r="8636" spans="2:6">
      <c r="B8636">
        <v>1537600</v>
      </c>
      <c r="D8636">
        <v>8634</v>
      </c>
      <c r="E8636" s="72">
        <f t="shared" si="269"/>
        <v>322708538.62962955</v>
      </c>
      <c r="F8636" s="71">
        <f t="shared" si="268"/>
        <v>209.87808183508685</v>
      </c>
    </row>
    <row r="8637" spans="2:6">
      <c r="B8637">
        <v>1537600</v>
      </c>
      <c r="D8637">
        <v>8635</v>
      </c>
      <c r="E8637" s="72">
        <f t="shared" si="269"/>
        <v>322783333.40740734</v>
      </c>
      <c r="F8637" s="71">
        <f t="shared" si="268"/>
        <v>209.92672568119625</v>
      </c>
    </row>
    <row r="8638" spans="2:6">
      <c r="B8638">
        <v>1537600</v>
      </c>
      <c r="D8638">
        <v>8636</v>
      </c>
      <c r="E8638" s="72">
        <f t="shared" si="269"/>
        <v>322858136.85185182</v>
      </c>
      <c r="F8638" s="71">
        <f t="shared" si="268"/>
        <v>209.97537516379541</v>
      </c>
    </row>
    <row r="8639" spans="2:6">
      <c r="B8639">
        <v>1537600</v>
      </c>
      <c r="D8639">
        <v>8637</v>
      </c>
      <c r="E8639" s="72">
        <f t="shared" si="269"/>
        <v>322932948.96296293</v>
      </c>
      <c r="F8639" s="71">
        <f t="shared" si="268"/>
        <v>210.02403028288433</v>
      </c>
    </row>
    <row r="8640" spans="2:6">
      <c r="B8640">
        <v>1537600</v>
      </c>
      <c r="D8640">
        <v>8638</v>
      </c>
      <c r="E8640" s="72">
        <f t="shared" si="269"/>
        <v>323007769.74074072</v>
      </c>
      <c r="F8640" s="71">
        <f t="shared" si="268"/>
        <v>210.07269103846301</v>
      </c>
    </row>
    <row r="8641" spans="2:6">
      <c r="B8641">
        <v>1537600</v>
      </c>
      <c r="D8641">
        <v>8639</v>
      </c>
      <c r="E8641" s="72">
        <f t="shared" si="269"/>
        <v>323082599.18518519</v>
      </c>
      <c r="F8641" s="71">
        <f t="shared" si="268"/>
        <v>210.12135743053148</v>
      </c>
    </row>
    <row r="8642" spans="2:6">
      <c r="B8642">
        <v>1537600</v>
      </c>
      <c r="D8642">
        <v>8640</v>
      </c>
      <c r="E8642" s="72">
        <f t="shared" si="269"/>
        <v>323157437.2962963</v>
      </c>
      <c r="F8642" s="71">
        <f t="shared" si="268"/>
        <v>210.17002945908968</v>
      </c>
    </row>
    <row r="8643" spans="2:6">
      <c r="B8643">
        <v>1537600</v>
      </c>
      <c r="D8643">
        <v>8641</v>
      </c>
      <c r="E8643" s="72">
        <f t="shared" si="269"/>
        <v>323232284.07407403</v>
      </c>
      <c r="F8643" s="71">
        <f t="shared" ref="F8643:F8706" si="270">E8643/B8642</f>
        <v>210.21870712413764</v>
      </c>
    </row>
    <row r="8644" spans="2:6">
      <c r="B8644">
        <v>1537600</v>
      </c>
      <c r="D8644">
        <v>8642</v>
      </c>
      <c r="E8644" s="72">
        <f t="shared" ref="E8644:E8707" si="271">40+(D8643*D8643)+(E8643/1.3)</f>
        <v>323307139.51851845</v>
      </c>
      <c r="F8644" s="71">
        <f t="shared" si="270"/>
        <v>210.26739042567536</v>
      </c>
    </row>
    <row r="8645" spans="2:6">
      <c r="B8645">
        <v>1537600</v>
      </c>
      <c r="D8645">
        <v>8643</v>
      </c>
      <c r="E8645" s="72">
        <f t="shared" si="271"/>
        <v>323382003.62962955</v>
      </c>
      <c r="F8645" s="71">
        <f t="shared" si="270"/>
        <v>210.31607936370287</v>
      </c>
    </row>
    <row r="8646" spans="2:6">
      <c r="B8646">
        <v>1537600</v>
      </c>
      <c r="D8646">
        <v>8644</v>
      </c>
      <c r="E8646" s="72">
        <f t="shared" si="271"/>
        <v>323456876.40740734</v>
      </c>
      <c r="F8646" s="71">
        <f t="shared" si="270"/>
        <v>210.36477393822017</v>
      </c>
    </row>
    <row r="8647" spans="2:6">
      <c r="B8647">
        <v>1537600</v>
      </c>
      <c r="D8647">
        <v>8645</v>
      </c>
      <c r="E8647" s="72">
        <f t="shared" si="271"/>
        <v>323531757.85185182</v>
      </c>
      <c r="F8647" s="71">
        <f t="shared" si="270"/>
        <v>210.41347414922726</v>
      </c>
    </row>
    <row r="8648" spans="2:6">
      <c r="B8648">
        <v>1537600</v>
      </c>
      <c r="D8648">
        <v>8646</v>
      </c>
      <c r="E8648" s="72">
        <f t="shared" si="271"/>
        <v>323606647.96296293</v>
      </c>
      <c r="F8648" s="71">
        <f t="shared" si="270"/>
        <v>210.46217999672407</v>
      </c>
    </row>
    <row r="8649" spans="2:6">
      <c r="B8649">
        <v>1537600</v>
      </c>
      <c r="D8649">
        <v>8647</v>
      </c>
      <c r="E8649" s="72">
        <f t="shared" si="271"/>
        <v>323681546.74074072</v>
      </c>
      <c r="F8649" s="71">
        <f t="shared" si="270"/>
        <v>210.51089148071065</v>
      </c>
    </row>
    <row r="8650" spans="2:6">
      <c r="B8650">
        <v>1537600</v>
      </c>
      <c r="D8650">
        <v>8648</v>
      </c>
      <c r="E8650" s="72">
        <f t="shared" si="271"/>
        <v>323756454.18518519</v>
      </c>
      <c r="F8650" s="71">
        <f t="shared" si="270"/>
        <v>210.55960860118705</v>
      </c>
    </row>
    <row r="8651" spans="2:6">
      <c r="B8651">
        <v>1537600</v>
      </c>
      <c r="D8651">
        <v>8649</v>
      </c>
      <c r="E8651" s="72">
        <f t="shared" si="271"/>
        <v>323831370.2962963</v>
      </c>
      <c r="F8651" s="71">
        <f t="shared" si="270"/>
        <v>210.60833135815315</v>
      </c>
    </row>
    <row r="8652" spans="2:6">
      <c r="B8652">
        <v>1537600</v>
      </c>
      <c r="D8652">
        <v>8650</v>
      </c>
      <c r="E8652" s="72">
        <f t="shared" si="271"/>
        <v>323906295.07407403</v>
      </c>
      <c r="F8652" s="71">
        <f t="shared" si="270"/>
        <v>210.65705975160901</v>
      </c>
    </row>
    <row r="8653" spans="2:6">
      <c r="B8653">
        <v>1537600</v>
      </c>
      <c r="D8653">
        <v>8651</v>
      </c>
      <c r="E8653" s="72">
        <f t="shared" si="271"/>
        <v>323981228.51851845</v>
      </c>
      <c r="F8653" s="71">
        <f t="shared" si="270"/>
        <v>210.70579378155466</v>
      </c>
    </row>
    <row r="8654" spans="2:6">
      <c r="B8654">
        <v>1537600</v>
      </c>
      <c r="D8654">
        <v>8652</v>
      </c>
      <c r="E8654" s="72">
        <f t="shared" si="271"/>
        <v>324056170.62962955</v>
      </c>
      <c r="F8654" s="71">
        <f t="shared" si="270"/>
        <v>210.75453344799007</v>
      </c>
    </row>
    <row r="8655" spans="2:6">
      <c r="B8655">
        <v>1537600</v>
      </c>
      <c r="D8655">
        <v>8653</v>
      </c>
      <c r="E8655" s="72">
        <f t="shared" si="271"/>
        <v>324131121.40740734</v>
      </c>
      <c r="F8655" s="71">
        <f t="shared" si="270"/>
        <v>210.8032787509153</v>
      </c>
    </row>
    <row r="8656" spans="2:6">
      <c r="B8656">
        <v>1537600</v>
      </c>
      <c r="D8656">
        <v>8654</v>
      </c>
      <c r="E8656" s="72">
        <f t="shared" si="271"/>
        <v>324206080.85185182</v>
      </c>
      <c r="F8656" s="71">
        <f t="shared" si="270"/>
        <v>210.85202969033026</v>
      </c>
    </row>
    <row r="8657" spans="2:6">
      <c r="B8657">
        <v>1537600</v>
      </c>
      <c r="D8657">
        <v>8655</v>
      </c>
      <c r="E8657" s="72">
        <f t="shared" si="271"/>
        <v>324281048.96296293</v>
      </c>
      <c r="F8657" s="71">
        <f t="shared" si="270"/>
        <v>210.900786266235</v>
      </c>
    </row>
    <row r="8658" spans="2:6">
      <c r="B8658">
        <v>1537600</v>
      </c>
      <c r="D8658">
        <v>8656</v>
      </c>
      <c r="E8658" s="72">
        <f t="shared" si="271"/>
        <v>324356025.74074072</v>
      </c>
      <c r="F8658" s="71">
        <f t="shared" si="270"/>
        <v>210.94954847862951</v>
      </c>
    </row>
    <row r="8659" spans="2:6">
      <c r="B8659">
        <v>1537600</v>
      </c>
      <c r="D8659">
        <v>8657</v>
      </c>
      <c r="E8659" s="72">
        <f t="shared" si="271"/>
        <v>324431011.18518519</v>
      </c>
      <c r="F8659" s="71">
        <f t="shared" si="270"/>
        <v>210.99831632751378</v>
      </c>
    </row>
    <row r="8660" spans="2:6">
      <c r="B8660">
        <v>1537600</v>
      </c>
      <c r="D8660">
        <v>8658</v>
      </c>
      <c r="E8660" s="72">
        <f t="shared" si="271"/>
        <v>324506005.2962963</v>
      </c>
      <c r="F8660" s="71">
        <f t="shared" si="270"/>
        <v>211.0470898128878</v>
      </c>
    </row>
    <row r="8661" spans="2:6">
      <c r="B8661">
        <v>1537600</v>
      </c>
      <c r="D8661">
        <v>8659</v>
      </c>
      <c r="E8661" s="72">
        <f t="shared" si="271"/>
        <v>324581008.07407403</v>
      </c>
      <c r="F8661" s="71">
        <f t="shared" si="270"/>
        <v>211.09586893475159</v>
      </c>
    </row>
    <row r="8662" spans="2:6">
      <c r="B8662">
        <v>1537600</v>
      </c>
      <c r="D8662">
        <v>8660</v>
      </c>
      <c r="E8662" s="72">
        <f t="shared" si="271"/>
        <v>324656019.51851845</v>
      </c>
      <c r="F8662" s="71">
        <f t="shared" si="270"/>
        <v>211.14465369310514</v>
      </c>
    </row>
    <row r="8663" spans="2:6">
      <c r="B8663">
        <v>1537600</v>
      </c>
      <c r="D8663">
        <v>8661</v>
      </c>
      <c r="E8663" s="72">
        <f t="shared" si="271"/>
        <v>324731039.62962955</v>
      </c>
      <c r="F8663" s="71">
        <f t="shared" si="270"/>
        <v>211.19344408794845</v>
      </c>
    </row>
    <row r="8664" spans="2:6">
      <c r="B8664">
        <v>1537600</v>
      </c>
      <c r="D8664">
        <v>8662</v>
      </c>
      <c r="E8664" s="72">
        <f t="shared" si="271"/>
        <v>324806068.40740734</v>
      </c>
      <c r="F8664" s="71">
        <f t="shared" si="270"/>
        <v>211.24224011928158</v>
      </c>
    </row>
    <row r="8665" spans="2:6">
      <c r="B8665">
        <v>1537600</v>
      </c>
      <c r="D8665">
        <v>8663</v>
      </c>
      <c r="E8665" s="72">
        <f t="shared" si="271"/>
        <v>324881105.85185182</v>
      </c>
      <c r="F8665" s="71">
        <f t="shared" si="270"/>
        <v>211.29104178710446</v>
      </c>
    </row>
    <row r="8666" spans="2:6">
      <c r="B8666">
        <v>1537600</v>
      </c>
      <c r="D8666">
        <v>8664</v>
      </c>
      <c r="E8666" s="72">
        <f t="shared" si="271"/>
        <v>324956151.96296293</v>
      </c>
      <c r="F8666" s="71">
        <f t="shared" si="270"/>
        <v>211.33984909141711</v>
      </c>
    </row>
    <row r="8667" spans="2:6">
      <c r="B8667">
        <v>1537600</v>
      </c>
      <c r="D8667">
        <v>8665</v>
      </c>
      <c r="E8667" s="72">
        <f t="shared" si="271"/>
        <v>325031206.74074072</v>
      </c>
      <c r="F8667" s="71">
        <f t="shared" si="270"/>
        <v>211.38866203221951</v>
      </c>
    </row>
    <row r="8668" spans="2:6">
      <c r="B8668">
        <v>1537600</v>
      </c>
      <c r="D8668">
        <v>8666</v>
      </c>
      <c r="E8668" s="72">
        <f t="shared" si="271"/>
        <v>325106270.18518519</v>
      </c>
      <c r="F8668" s="71">
        <f t="shared" si="270"/>
        <v>211.43748060951171</v>
      </c>
    </row>
    <row r="8669" spans="2:6">
      <c r="B8669">
        <v>1537600</v>
      </c>
      <c r="D8669">
        <v>8667</v>
      </c>
      <c r="E8669" s="72">
        <f t="shared" si="271"/>
        <v>325181342.2962963</v>
      </c>
      <c r="F8669" s="71">
        <f t="shared" si="270"/>
        <v>211.48630482329364</v>
      </c>
    </row>
    <row r="8670" spans="2:6">
      <c r="B8670">
        <v>1537600</v>
      </c>
      <c r="D8670">
        <v>8668</v>
      </c>
      <c r="E8670" s="72">
        <f t="shared" si="271"/>
        <v>325256423.07407403</v>
      </c>
      <c r="F8670" s="71">
        <f t="shared" si="270"/>
        <v>211.53513467356532</v>
      </c>
    </row>
    <row r="8671" spans="2:6">
      <c r="B8671">
        <v>1537600</v>
      </c>
      <c r="D8671">
        <v>8669</v>
      </c>
      <c r="E8671" s="72">
        <f t="shared" si="271"/>
        <v>325331512.51851845</v>
      </c>
      <c r="F8671" s="71">
        <f t="shared" si="270"/>
        <v>211.58397016032677</v>
      </c>
    </row>
    <row r="8672" spans="2:6">
      <c r="B8672">
        <v>1537600</v>
      </c>
      <c r="D8672">
        <v>8670</v>
      </c>
      <c r="E8672" s="72">
        <f t="shared" si="271"/>
        <v>325406610.62962955</v>
      </c>
      <c r="F8672" s="71">
        <f t="shared" si="270"/>
        <v>211.63281128357801</v>
      </c>
    </row>
    <row r="8673" spans="2:6">
      <c r="B8673">
        <v>1537600</v>
      </c>
      <c r="D8673">
        <v>8671</v>
      </c>
      <c r="E8673" s="72">
        <f t="shared" si="271"/>
        <v>325481717.40740734</v>
      </c>
      <c r="F8673" s="71">
        <f t="shared" si="270"/>
        <v>211.68165804331903</v>
      </c>
    </row>
    <row r="8674" spans="2:6">
      <c r="B8674">
        <v>1537600</v>
      </c>
      <c r="D8674">
        <v>8672</v>
      </c>
      <c r="E8674" s="72">
        <f t="shared" si="271"/>
        <v>325556832.85185182</v>
      </c>
      <c r="F8674" s="71">
        <f t="shared" si="270"/>
        <v>211.73051043954982</v>
      </c>
    </row>
    <row r="8675" spans="2:6">
      <c r="B8675">
        <v>1537600</v>
      </c>
      <c r="D8675">
        <v>8673</v>
      </c>
      <c r="E8675" s="72">
        <f t="shared" si="271"/>
        <v>325631956.96296293</v>
      </c>
      <c r="F8675" s="71">
        <f t="shared" si="270"/>
        <v>211.77936847227036</v>
      </c>
    </row>
    <row r="8676" spans="2:6">
      <c r="B8676">
        <v>1537600</v>
      </c>
      <c r="D8676">
        <v>8674</v>
      </c>
      <c r="E8676" s="72">
        <f t="shared" si="271"/>
        <v>325707089.74074072</v>
      </c>
      <c r="F8676" s="71">
        <f t="shared" si="270"/>
        <v>211.8282321414807</v>
      </c>
    </row>
    <row r="8677" spans="2:6">
      <c r="B8677">
        <v>1537600</v>
      </c>
      <c r="D8677">
        <v>8675</v>
      </c>
      <c r="E8677" s="72">
        <f t="shared" si="271"/>
        <v>325782231.18518519</v>
      </c>
      <c r="F8677" s="71">
        <f t="shared" si="270"/>
        <v>211.87710144718079</v>
      </c>
    </row>
    <row r="8678" spans="2:6">
      <c r="B8678">
        <v>1537600</v>
      </c>
      <c r="D8678">
        <v>8676</v>
      </c>
      <c r="E8678" s="72">
        <f t="shared" si="271"/>
        <v>325857381.2962963</v>
      </c>
      <c r="F8678" s="71">
        <f t="shared" si="270"/>
        <v>211.92597638937065</v>
      </c>
    </row>
    <row r="8679" spans="2:6">
      <c r="B8679">
        <v>1537600</v>
      </c>
      <c r="D8679">
        <v>8677</v>
      </c>
      <c r="E8679" s="72">
        <f t="shared" si="271"/>
        <v>325932540.07407403</v>
      </c>
      <c r="F8679" s="71">
        <f t="shared" si="270"/>
        <v>211.97485696805023</v>
      </c>
    </row>
    <row r="8680" spans="2:6">
      <c r="B8680">
        <v>1537600</v>
      </c>
      <c r="D8680">
        <v>8678</v>
      </c>
      <c r="E8680" s="72">
        <f t="shared" si="271"/>
        <v>326007707.51851845</v>
      </c>
      <c r="F8680" s="71">
        <f t="shared" si="270"/>
        <v>212.02374318321961</v>
      </c>
    </row>
    <row r="8681" spans="2:6">
      <c r="B8681">
        <v>1537600</v>
      </c>
      <c r="D8681">
        <v>8679</v>
      </c>
      <c r="E8681" s="72">
        <f t="shared" si="271"/>
        <v>326082883.62962955</v>
      </c>
      <c r="F8681" s="71">
        <f t="shared" si="270"/>
        <v>212.07263503487874</v>
      </c>
    </row>
    <row r="8682" spans="2:6">
      <c r="B8682">
        <v>1537600</v>
      </c>
      <c r="D8682">
        <v>8680</v>
      </c>
      <c r="E8682" s="72">
        <f t="shared" si="271"/>
        <v>326158068.40740734</v>
      </c>
      <c r="F8682" s="71">
        <f t="shared" si="270"/>
        <v>212.12153252302767</v>
      </c>
    </row>
    <row r="8683" spans="2:6">
      <c r="B8683">
        <v>1537600</v>
      </c>
      <c r="D8683">
        <v>8681</v>
      </c>
      <c r="E8683" s="72">
        <f t="shared" si="271"/>
        <v>326233261.85185182</v>
      </c>
      <c r="F8683" s="71">
        <f t="shared" si="270"/>
        <v>212.17043564766638</v>
      </c>
    </row>
    <row r="8684" spans="2:6">
      <c r="B8684">
        <v>1537600</v>
      </c>
      <c r="D8684">
        <v>8682</v>
      </c>
      <c r="E8684" s="72">
        <f t="shared" si="271"/>
        <v>326308463.96296293</v>
      </c>
      <c r="F8684" s="71">
        <f t="shared" si="270"/>
        <v>212.21934440879483</v>
      </c>
    </row>
    <row r="8685" spans="2:6">
      <c r="B8685">
        <v>1537600</v>
      </c>
      <c r="D8685">
        <v>8683</v>
      </c>
      <c r="E8685" s="72">
        <f t="shared" si="271"/>
        <v>326383674.74074072</v>
      </c>
      <c r="F8685" s="71">
        <f t="shared" si="270"/>
        <v>212.26825880641306</v>
      </c>
    </row>
    <row r="8686" spans="2:6">
      <c r="B8686">
        <v>1537600</v>
      </c>
      <c r="D8686">
        <v>8684</v>
      </c>
      <c r="E8686" s="72">
        <f t="shared" si="271"/>
        <v>326458894.18518519</v>
      </c>
      <c r="F8686" s="71">
        <f t="shared" si="270"/>
        <v>212.31717884052108</v>
      </c>
    </row>
    <row r="8687" spans="2:6">
      <c r="B8687">
        <v>1537600</v>
      </c>
      <c r="D8687">
        <v>8685</v>
      </c>
      <c r="E8687" s="72">
        <f t="shared" si="271"/>
        <v>326534122.2962963</v>
      </c>
      <c r="F8687" s="71">
        <f t="shared" si="270"/>
        <v>212.36610451111883</v>
      </c>
    </row>
    <row r="8688" spans="2:6">
      <c r="B8688">
        <v>1537600</v>
      </c>
      <c r="D8688">
        <v>8686</v>
      </c>
      <c r="E8688" s="72">
        <f t="shared" si="271"/>
        <v>326609359.07407403</v>
      </c>
      <c r="F8688" s="71">
        <f t="shared" si="270"/>
        <v>212.41503581820632</v>
      </c>
    </row>
    <row r="8689" spans="2:6">
      <c r="B8689">
        <v>1537600</v>
      </c>
      <c r="D8689">
        <v>8687</v>
      </c>
      <c r="E8689" s="72">
        <f t="shared" si="271"/>
        <v>326684604.51851845</v>
      </c>
      <c r="F8689" s="71">
        <f t="shared" si="270"/>
        <v>212.46397276178359</v>
      </c>
    </row>
    <row r="8690" spans="2:6">
      <c r="B8690">
        <v>1537600</v>
      </c>
      <c r="D8690">
        <v>8688</v>
      </c>
      <c r="E8690" s="72">
        <f t="shared" si="271"/>
        <v>326759858.62962955</v>
      </c>
      <c r="F8690" s="71">
        <f t="shared" si="270"/>
        <v>212.51291534185066</v>
      </c>
    </row>
    <row r="8691" spans="2:6">
      <c r="B8691">
        <v>1537600</v>
      </c>
      <c r="D8691">
        <v>8689</v>
      </c>
      <c r="E8691" s="72">
        <f t="shared" si="271"/>
        <v>326835121.40740734</v>
      </c>
      <c r="F8691" s="71">
        <f t="shared" si="270"/>
        <v>212.56186355840748</v>
      </c>
    </row>
    <row r="8692" spans="2:6">
      <c r="B8692">
        <v>1537600</v>
      </c>
      <c r="D8692">
        <v>8690</v>
      </c>
      <c r="E8692" s="72">
        <f t="shared" si="271"/>
        <v>326910392.85185182</v>
      </c>
      <c r="F8692" s="71">
        <f t="shared" si="270"/>
        <v>212.61081741145409</v>
      </c>
    </row>
    <row r="8693" spans="2:6">
      <c r="B8693">
        <v>1537600</v>
      </c>
      <c r="D8693">
        <v>8691</v>
      </c>
      <c r="E8693" s="72">
        <f t="shared" si="271"/>
        <v>326985672.96296293</v>
      </c>
      <c r="F8693" s="71">
        <f t="shared" si="270"/>
        <v>212.65977690099047</v>
      </c>
    </row>
    <row r="8694" spans="2:6">
      <c r="B8694">
        <v>1537600</v>
      </c>
      <c r="D8694">
        <v>8692</v>
      </c>
      <c r="E8694" s="72">
        <f t="shared" si="271"/>
        <v>327060961.74074072</v>
      </c>
      <c r="F8694" s="71">
        <f t="shared" si="270"/>
        <v>212.7087420270166</v>
      </c>
    </row>
    <row r="8695" spans="2:6">
      <c r="B8695">
        <v>1537600</v>
      </c>
      <c r="D8695">
        <v>8693</v>
      </c>
      <c r="E8695" s="72">
        <f t="shared" si="271"/>
        <v>327136259.18518519</v>
      </c>
      <c r="F8695" s="71">
        <f t="shared" si="270"/>
        <v>212.75771278953252</v>
      </c>
    </row>
    <row r="8696" spans="2:6">
      <c r="B8696">
        <v>1537600</v>
      </c>
      <c r="D8696">
        <v>8694</v>
      </c>
      <c r="E8696" s="72">
        <f t="shared" si="271"/>
        <v>327211565.2962963</v>
      </c>
      <c r="F8696" s="71">
        <f t="shared" si="270"/>
        <v>212.80668918853817</v>
      </c>
    </row>
    <row r="8697" spans="2:6">
      <c r="B8697">
        <v>1537600</v>
      </c>
      <c r="D8697">
        <v>8695</v>
      </c>
      <c r="E8697" s="72">
        <f t="shared" si="271"/>
        <v>327286880.07407403</v>
      </c>
      <c r="F8697" s="71">
        <f t="shared" si="270"/>
        <v>212.85567122403359</v>
      </c>
    </row>
    <row r="8698" spans="2:6">
      <c r="B8698">
        <v>1537600</v>
      </c>
      <c r="D8698">
        <v>8696</v>
      </c>
      <c r="E8698" s="72">
        <f t="shared" si="271"/>
        <v>327362203.51851845</v>
      </c>
      <c r="F8698" s="71">
        <f t="shared" si="270"/>
        <v>212.90465889601876</v>
      </c>
    </row>
    <row r="8699" spans="2:6">
      <c r="B8699">
        <v>1537600</v>
      </c>
      <c r="D8699">
        <v>8697</v>
      </c>
      <c r="E8699" s="72">
        <f t="shared" si="271"/>
        <v>327437535.62962955</v>
      </c>
      <c r="F8699" s="71">
        <f t="shared" si="270"/>
        <v>212.95365220449372</v>
      </c>
    </row>
    <row r="8700" spans="2:6">
      <c r="B8700">
        <v>1537600</v>
      </c>
      <c r="D8700">
        <v>8698</v>
      </c>
      <c r="E8700" s="72">
        <f t="shared" si="271"/>
        <v>327512876.40740734</v>
      </c>
      <c r="F8700" s="71">
        <f t="shared" si="270"/>
        <v>213.00265114945847</v>
      </c>
    </row>
    <row r="8701" spans="2:6">
      <c r="B8701">
        <v>1537600</v>
      </c>
      <c r="D8701">
        <v>8699</v>
      </c>
      <c r="E8701" s="72">
        <f t="shared" si="271"/>
        <v>327588225.85185182</v>
      </c>
      <c r="F8701" s="71">
        <f t="shared" si="270"/>
        <v>213.05165573091298</v>
      </c>
    </row>
    <row r="8702" spans="2:6">
      <c r="B8702">
        <v>1537600</v>
      </c>
      <c r="D8702">
        <v>8700</v>
      </c>
      <c r="E8702" s="72">
        <f t="shared" si="271"/>
        <v>327663583.96296293</v>
      </c>
      <c r="F8702" s="71">
        <f t="shared" si="270"/>
        <v>213.10066594885726</v>
      </c>
    </row>
    <row r="8703" spans="2:6">
      <c r="B8703">
        <v>1537600</v>
      </c>
      <c r="D8703">
        <v>8701</v>
      </c>
      <c r="E8703" s="72">
        <f t="shared" si="271"/>
        <v>327738950.74074072</v>
      </c>
      <c r="F8703" s="71">
        <f t="shared" si="270"/>
        <v>213.14968180329132</v>
      </c>
    </row>
    <row r="8704" spans="2:6">
      <c r="B8704">
        <v>1537600</v>
      </c>
      <c r="D8704">
        <v>8702</v>
      </c>
      <c r="E8704" s="72">
        <f t="shared" si="271"/>
        <v>327814326.18518519</v>
      </c>
      <c r="F8704" s="71">
        <f t="shared" si="270"/>
        <v>213.19870329421514</v>
      </c>
    </row>
    <row r="8705" spans="2:6">
      <c r="B8705">
        <v>1537600</v>
      </c>
      <c r="D8705">
        <v>8703</v>
      </c>
      <c r="E8705" s="72">
        <f t="shared" si="271"/>
        <v>327889710.2962963</v>
      </c>
      <c r="F8705" s="71">
        <f t="shared" si="270"/>
        <v>213.24773042162872</v>
      </c>
    </row>
    <row r="8706" spans="2:6">
      <c r="B8706">
        <v>1537600</v>
      </c>
      <c r="D8706">
        <v>8704</v>
      </c>
      <c r="E8706" s="72">
        <f t="shared" si="271"/>
        <v>327965103.07407403</v>
      </c>
      <c r="F8706" s="71">
        <f t="shared" si="270"/>
        <v>213.29676318553203</v>
      </c>
    </row>
    <row r="8707" spans="2:6">
      <c r="B8707">
        <v>1537600</v>
      </c>
      <c r="D8707">
        <v>8705</v>
      </c>
      <c r="E8707" s="72">
        <f t="shared" si="271"/>
        <v>328040504.51851845</v>
      </c>
      <c r="F8707" s="71">
        <f t="shared" ref="F8707:F8770" si="272">E8707/B8706</f>
        <v>213.3458015859251</v>
      </c>
    </row>
    <row r="8708" spans="2:6">
      <c r="B8708">
        <v>1537600</v>
      </c>
      <c r="D8708">
        <v>8706</v>
      </c>
      <c r="E8708" s="72">
        <f t="shared" ref="E8708:E8771" si="273">40+(D8707*D8707)+(E8707/1.3)</f>
        <v>328115914.62962955</v>
      </c>
      <c r="F8708" s="71">
        <f t="shared" si="272"/>
        <v>213.39484562280799</v>
      </c>
    </row>
    <row r="8709" spans="2:6">
      <c r="B8709">
        <v>1537600</v>
      </c>
      <c r="D8709">
        <v>8707</v>
      </c>
      <c r="E8709" s="72">
        <f t="shared" si="273"/>
        <v>328191333.40740734</v>
      </c>
      <c r="F8709" s="71">
        <f t="shared" si="272"/>
        <v>213.44389529618064</v>
      </c>
    </row>
    <row r="8710" spans="2:6">
      <c r="B8710">
        <v>1537600</v>
      </c>
      <c r="D8710">
        <v>8708</v>
      </c>
      <c r="E8710" s="72">
        <f t="shared" si="273"/>
        <v>328266760.85185182</v>
      </c>
      <c r="F8710" s="71">
        <f t="shared" si="272"/>
        <v>213.49295060604308</v>
      </c>
    </row>
    <row r="8711" spans="2:6">
      <c r="B8711">
        <v>1537600</v>
      </c>
      <c r="D8711">
        <v>8709</v>
      </c>
      <c r="E8711" s="72">
        <f t="shared" si="273"/>
        <v>328342196.96296293</v>
      </c>
      <c r="F8711" s="71">
        <f t="shared" si="272"/>
        <v>213.54201155239525</v>
      </c>
    </row>
    <row r="8712" spans="2:6">
      <c r="B8712">
        <v>1537600</v>
      </c>
      <c r="D8712">
        <v>8710</v>
      </c>
      <c r="E8712" s="72">
        <f t="shared" si="273"/>
        <v>328417641.74074072</v>
      </c>
      <c r="F8712" s="71">
        <f t="shared" si="272"/>
        <v>213.59107813523721</v>
      </c>
    </row>
    <row r="8713" spans="2:6">
      <c r="B8713">
        <v>1537600</v>
      </c>
      <c r="D8713">
        <v>8711</v>
      </c>
      <c r="E8713" s="72">
        <f t="shared" si="273"/>
        <v>328493095.18518519</v>
      </c>
      <c r="F8713" s="71">
        <f t="shared" si="272"/>
        <v>213.64015035456893</v>
      </c>
    </row>
    <row r="8714" spans="2:6">
      <c r="B8714">
        <v>1537600</v>
      </c>
      <c r="D8714">
        <v>8712</v>
      </c>
      <c r="E8714" s="72">
        <f t="shared" si="273"/>
        <v>328568557.2962963</v>
      </c>
      <c r="F8714" s="71">
        <f t="shared" si="272"/>
        <v>213.68922821039041</v>
      </c>
    </row>
    <row r="8715" spans="2:6">
      <c r="B8715">
        <v>1537600</v>
      </c>
      <c r="D8715">
        <v>8713</v>
      </c>
      <c r="E8715" s="72">
        <f t="shared" si="273"/>
        <v>328644028.07407403</v>
      </c>
      <c r="F8715" s="71">
        <f t="shared" si="272"/>
        <v>213.73831170270162</v>
      </c>
    </row>
    <row r="8716" spans="2:6">
      <c r="B8716">
        <v>1537600</v>
      </c>
      <c r="D8716">
        <v>8714</v>
      </c>
      <c r="E8716" s="72">
        <f t="shared" si="273"/>
        <v>328719507.51851845</v>
      </c>
      <c r="F8716" s="71">
        <f t="shared" si="272"/>
        <v>213.78740083150262</v>
      </c>
    </row>
    <row r="8717" spans="2:6">
      <c r="B8717">
        <v>1537600</v>
      </c>
      <c r="D8717">
        <v>8715</v>
      </c>
      <c r="E8717" s="72">
        <f t="shared" si="273"/>
        <v>328794995.62962955</v>
      </c>
      <c r="F8717" s="71">
        <f t="shared" si="272"/>
        <v>213.83649559679341</v>
      </c>
    </row>
    <row r="8718" spans="2:6">
      <c r="B8718">
        <v>1537600</v>
      </c>
      <c r="D8718">
        <v>8716</v>
      </c>
      <c r="E8718" s="72">
        <f t="shared" si="273"/>
        <v>328870492.40740734</v>
      </c>
      <c r="F8718" s="71">
        <f t="shared" si="272"/>
        <v>213.88559599857396</v>
      </c>
    </row>
    <row r="8719" spans="2:6">
      <c r="B8719">
        <v>1537600</v>
      </c>
      <c r="D8719">
        <v>8717</v>
      </c>
      <c r="E8719" s="72">
        <f t="shared" si="273"/>
        <v>328945997.85185182</v>
      </c>
      <c r="F8719" s="71">
        <f t="shared" si="272"/>
        <v>213.93470203684433</v>
      </c>
    </row>
    <row r="8720" spans="2:6">
      <c r="B8720">
        <v>1537600</v>
      </c>
      <c r="D8720">
        <v>8718</v>
      </c>
      <c r="E8720" s="72">
        <f t="shared" si="273"/>
        <v>329021511.96296293</v>
      </c>
      <c r="F8720" s="71">
        <f t="shared" si="272"/>
        <v>213.9838137116044</v>
      </c>
    </row>
    <row r="8721" spans="2:6">
      <c r="B8721">
        <v>1537600</v>
      </c>
      <c r="D8721">
        <v>8719</v>
      </c>
      <c r="E8721" s="72">
        <f t="shared" si="273"/>
        <v>329097034.74074072</v>
      </c>
      <c r="F8721" s="71">
        <f t="shared" si="272"/>
        <v>214.03293102285426</v>
      </c>
    </row>
    <row r="8722" spans="2:6">
      <c r="B8722">
        <v>1537600</v>
      </c>
      <c r="D8722">
        <v>8720</v>
      </c>
      <c r="E8722" s="72">
        <f t="shared" si="273"/>
        <v>329172566.18518519</v>
      </c>
      <c r="F8722" s="71">
        <f t="shared" si="272"/>
        <v>214.0820539705939</v>
      </c>
    </row>
    <row r="8723" spans="2:6">
      <c r="B8723">
        <v>1537600</v>
      </c>
      <c r="D8723">
        <v>8721</v>
      </c>
      <c r="E8723" s="72">
        <f t="shared" si="273"/>
        <v>329248106.2962963</v>
      </c>
      <c r="F8723" s="71">
        <f t="shared" si="272"/>
        <v>214.13118255482328</v>
      </c>
    </row>
    <row r="8724" spans="2:6">
      <c r="B8724">
        <v>1537600</v>
      </c>
      <c r="D8724">
        <v>8722</v>
      </c>
      <c r="E8724" s="72">
        <f t="shared" si="273"/>
        <v>329323655.07407403</v>
      </c>
      <c r="F8724" s="71">
        <f t="shared" si="272"/>
        <v>214.18031677554242</v>
      </c>
    </row>
    <row r="8725" spans="2:6">
      <c r="B8725">
        <v>1537600</v>
      </c>
      <c r="D8725">
        <v>8723</v>
      </c>
      <c r="E8725" s="72">
        <f t="shared" si="273"/>
        <v>329399212.51851845</v>
      </c>
      <c r="F8725" s="71">
        <f t="shared" si="272"/>
        <v>214.22945663275132</v>
      </c>
    </row>
    <row r="8726" spans="2:6">
      <c r="B8726">
        <v>1537600</v>
      </c>
      <c r="D8726">
        <v>8724</v>
      </c>
      <c r="E8726" s="72">
        <f t="shared" si="273"/>
        <v>329474778.62962955</v>
      </c>
      <c r="F8726" s="71">
        <f t="shared" si="272"/>
        <v>214.27860212645001</v>
      </c>
    </row>
    <row r="8727" spans="2:6">
      <c r="B8727">
        <v>1537600</v>
      </c>
      <c r="D8727">
        <v>8725</v>
      </c>
      <c r="E8727" s="72">
        <f t="shared" si="273"/>
        <v>329550353.40740734</v>
      </c>
      <c r="F8727" s="71">
        <f t="shared" si="272"/>
        <v>214.32775325663849</v>
      </c>
    </row>
    <row r="8728" spans="2:6">
      <c r="B8728">
        <v>1537600</v>
      </c>
      <c r="D8728">
        <v>8726</v>
      </c>
      <c r="E8728" s="72">
        <f t="shared" si="273"/>
        <v>329625936.85185182</v>
      </c>
      <c r="F8728" s="71">
        <f t="shared" si="272"/>
        <v>214.37691002331675</v>
      </c>
    </row>
    <row r="8729" spans="2:6">
      <c r="B8729">
        <v>1537600</v>
      </c>
      <c r="D8729">
        <v>8727</v>
      </c>
      <c r="E8729" s="72">
        <f t="shared" si="273"/>
        <v>329701528.96296293</v>
      </c>
      <c r="F8729" s="71">
        <f t="shared" si="272"/>
        <v>214.42607242648472</v>
      </c>
    </row>
    <row r="8730" spans="2:6">
      <c r="B8730">
        <v>1537600</v>
      </c>
      <c r="D8730">
        <v>8728</v>
      </c>
      <c r="E8730" s="72">
        <f t="shared" si="273"/>
        <v>329777129.74074072</v>
      </c>
      <c r="F8730" s="71">
        <f t="shared" si="272"/>
        <v>214.47524046614251</v>
      </c>
    </row>
    <row r="8731" spans="2:6">
      <c r="B8731">
        <v>1537600</v>
      </c>
      <c r="D8731">
        <v>8729</v>
      </c>
      <c r="E8731" s="72">
        <f t="shared" si="273"/>
        <v>329852739.18518519</v>
      </c>
      <c r="F8731" s="71">
        <f t="shared" si="272"/>
        <v>214.52441414229006</v>
      </c>
    </row>
    <row r="8732" spans="2:6">
      <c r="B8732">
        <v>1537600</v>
      </c>
      <c r="D8732">
        <v>8730</v>
      </c>
      <c r="E8732" s="72">
        <f t="shared" si="273"/>
        <v>329928357.2962963</v>
      </c>
      <c r="F8732" s="71">
        <f t="shared" si="272"/>
        <v>214.57359345492736</v>
      </c>
    </row>
    <row r="8733" spans="2:6">
      <c r="B8733">
        <v>1537600</v>
      </c>
      <c r="D8733">
        <v>8731</v>
      </c>
      <c r="E8733" s="72">
        <f t="shared" si="273"/>
        <v>330003984.07407403</v>
      </c>
      <c r="F8733" s="71">
        <f t="shared" si="272"/>
        <v>214.6227784040544</v>
      </c>
    </row>
    <row r="8734" spans="2:6">
      <c r="B8734">
        <v>1537600</v>
      </c>
      <c r="D8734">
        <v>8732</v>
      </c>
      <c r="E8734" s="72">
        <f t="shared" si="273"/>
        <v>330079619.51851845</v>
      </c>
      <c r="F8734" s="71">
        <f t="shared" si="272"/>
        <v>214.6719689896712</v>
      </c>
    </row>
    <row r="8735" spans="2:6">
      <c r="B8735">
        <v>1537600</v>
      </c>
      <c r="D8735">
        <v>8733</v>
      </c>
      <c r="E8735" s="72">
        <f t="shared" si="273"/>
        <v>330155263.62962955</v>
      </c>
      <c r="F8735" s="71">
        <f t="shared" si="272"/>
        <v>214.72116521177782</v>
      </c>
    </row>
    <row r="8736" spans="2:6">
      <c r="B8736">
        <v>1537600</v>
      </c>
      <c r="D8736">
        <v>8734</v>
      </c>
      <c r="E8736" s="72">
        <f t="shared" si="273"/>
        <v>330230916.40740734</v>
      </c>
      <c r="F8736" s="71">
        <f t="shared" si="272"/>
        <v>214.77036707037419</v>
      </c>
    </row>
    <row r="8737" spans="2:6">
      <c r="B8737">
        <v>1537600</v>
      </c>
      <c r="D8737">
        <v>8735</v>
      </c>
      <c r="E8737" s="72">
        <f t="shared" si="273"/>
        <v>330306577.85185182</v>
      </c>
      <c r="F8737" s="71">
        <f t="shared" si="272"/>
        <v>214.81957456546033</v>
      </c>
    </row>
    <row r="8738" spans="2:6">
      <c r="B8738">
        <v>1537600</v>
      </c>
      <c r="D8738">
        <v>8736</v>
      </c>
      <c r="E8738" s="72">
        <f t="shared" si="273"/>
        <v>330382247.96296293</v>
      </c>
      <c r="F8738" s="71">
        <f t="shared" si="272"/>
        <v>214.86878769703625</v>
      </c>
    </row>
    <row r="8739" spans="2:6">
      <c r="B8739">
        <v>1537600</v>
      </c>
      <c r="D8739">
        <v>8737</v>
      </c>
      <c r="E8739" s="72">
        <f t="shared" si="273"/>
        <v>330457926.74074072</v>
      </c>
      <c r="F8739" s="71">
        <f t="shared" si="272"/>
        <v>214.91800646510191</v>
      </c>
    </row>
    <row r="8740" spans="2:6">
      <c r="B8740">
        <v>1537600</v>
      </c>
      <c r="D8740">
        <v>8738</v>
      </c>
      <c r="E8740" s="72">
        <f t="shared" si="273"/>
        <v>330533614.18518519</v>
      </c>
      <c r="F8740" s="71">
        <f t="shared" si="272"/>
        <v>214.96723086965739</v>
      </c>
    </row>
    <row r="8741" spans="2:6">
      <c r="B8741">
        <v>1537600</v>
      </c>
      <c r="D8741">
        <v>8739</v>
      </c>
      <c r="E8741" s="72">
        <f t="shared" si="273"/>
        <v>330609310.2962963</v>
      </c>
      <c r="F8741" s="71">
        <f t="shared" si="272"/>
        <v>215.01646091070259</v>
      </c>
    </row>
    <row r="8742" spans="2:6">
      <c r="B8742">
        <v>1537600</v>
      </c>
      <c r="D8742">
        <v>8740</v>
      </c>
      <c r="E8742" s="72">
        <f t="shared" si="273"/>
        <v>330685015.07407403</v>
      </c>
      <c r="F8742" s="71">
        <f t="shared" si="272"/>
        <v>215.06569658823753</v>
      </c>
    </row>
    <row r="8743" spans="2:6">
      <c r="B8743">
        <v>1537600</v>
      </c>
      <c r="D8743">
        <v>8741</v>
      </c>
      <c r="E8743" s="72">
        <f t="shared" si="273"/>
        <v>330760728.51851845</v>
      </c>
      <c r="F8743" s="71">
        <f t="shared" si="272"/>
        <v>215.11493790226226</v>
      </c>
    </row>
    <row r="8744" spans="2:6">
      <c r="B8744">
        <v>1537600</v>
      </c>
      <c r="D8744">
        <v>8742</v>
      </c>
      <c r="E8744" s="72">
        <f t="shared" si="273"/>
        <v>330836450.62962955</v>
      </c>
      <c r="F8744" s="71">
        <f t="shared" si="272"/>
        <v>215.16418485277677</v>
      </c>
    </row>
    <row r="8745" spans="2:6">
      <c r="B8745">
        <v>1537600</v>
      </c>
      <c r="D8745">
        <v>8743</v>
      </c>
      <c r="E8745" s="72">
        <f t="shared" si="273"/>
        <v>330912181.40740734</v>
      </c>
      <c r="F8745" s="71">
        <f t="shared" si="272"/>
        <v>215.21343743978105</v>
      </c>
    </row>
    <row r="8746" spans="2:6">
      <c r="B8746">
        <v>1537600</v>
      </c>
      <c r="D8746">
        <v>8744</v>
      </c>
      <c r="E8746" s="72">
        <f t="shared" si="273"/>
        <v>330987920.85185182</v>
      </c>
      <c r="F8746" s="71">
        <f t="shared" si="272"/>
        <v>215.26269566327511</v>
      </c>
    </row>
    <row r="8747" spans="2:6">
      <c r="B8747">
        <v>1537600</v>
      </c>
      <c r="D8747">
        <v>8745</v>
      </c>
      <c r="E8747" s="72">
        <f t="shared" si="273"/>
        <v>331063668.96296293</v>
      </c>
      <c r="F8747" s="71">
        <f t="shared" si="272"/>
        <v>215.31195952325893</v>
      </c>
    </row>
    <row r="8748" spans="2:6">
      <c r="B8748">
        <v>1537600</v>
      </c>
      <c r="D8748">
        <v>8746</v>
      </c>
      <c r="E8748" s="72">
        <f t="shared" si="273"/>
        <v>331139425.74074072</v>
      </c>
      <c r="F8748" s="71">
        <f t="shared" si="272"/>
        <v>215.36122901973252</v>
      </c>
    </row>
    <row r="8749" spans="2:6">
      <c r="B8749">
        <v>1537600</v>
      </c>
      <c r="D8749">
        <v>8747</v>
      </c>
      <c r="E8749" s="72">
        <f t="shared" si="273"/>
        <v>331215191.18518519</v>
      </c>
      <c r="F8749" s="71">
        <f t="shared" si="272"/>
        <v>215.41050415269589</v>
      </c>
    </row>
    <row r="8750" spans="2:6">
      <c r="B8750">
        <v>1537600</v>
      </c>
      <c r="D8750">
        <v>8748</v>
      </c>
      <c r="E8750" s="72">
        <f t="shared" si="273"/>
        <v>331290965.2962963</v>
      </c>
      <c r="F8750" s="71">
        <f t="shared" si="272"/>
        <v>215.459784922149</v>
      </c>
    </row>
    <row r="8751" spans="2:6">
      <c r="B8751">
        <v>1537600</v>
      </c>
      <c r="D8751">
        <v>8749</v>
      </c>
      <c r="E8751" s="72">
        <f t="shared" si="273"/>
        <v>331366748.07407403</v>
      </c>
      <c r="F8751" s="71">
        <f t="shared" si="272"/>
        <v>215.50907132809186</v>
      </c>
    </row>
    <row r="8752" spans="2:6">
      <c r="B8752">
        <v>1537600</v>
      </c>
      <c r="D8752">
        <v>8750</v>
      </c>
      <c r="E8752" s="72">
        <f t="shared" si="273"/>
        <v>331442539.51851845</v>
      </c>
      <c r="F8752" s="71">
        <f t="shared" si="272"/>
        <v>215.55836337052449</v>
      </c>
    </row>
    <row r="8753" spans="2:6">
      <c r="B8753">
        <v>1537600</v>
      </c>
      <c r="D8753">
        <v>8751</v>
      </c>
      <c r="E8753" s="72">
        <f t="shared" si="273"/>
        <v>331518339.62962955</v>
      </c>
      <c r="F8753" s="71">
        <f t="shared" si="272"/>
        <v>215.6076610494469</v>
      </c>
    </row>
    <row r="8754" spans="2:6">
      <c r="B8754">
        <v>1537600</v>
      </c>
      <c r="D8754">
        <v>8752</v>
      </c>
      <c r="E8754" s="72">
        <f t="shared" si="273"/>
        <v>331594148.40740734</v>
      </c>
      <c r="F8754" s="71">
        <f t="shared" si="272"/>
        <v>215.65696436485911</v>
      </c>
    </row>
    <row r="8755" spans="2:6">
      <c r="B8755">
        <v>1537600</v>
      </c>
      <c r="D8755">
        <v>8753</v>
      </c>
      <c r="E8755" s="72">
        <f t="shared" si="273"/>
        <v>331669965.85185182</v>
      </c>
      <c r="F8755" s="71">
        <f t="shared" si="272"/>
        <v>215.70627331676107</v>
      </c>
    </row>
    <row r="8756" spans="2:6">
      <c r="B8756">
        <v>1537600</v>
      </c>
      <c r="D8756">
        <v>8754</v>
      </c>
      <c r="E8756" s="72">
        <f t="shared" si="273"/>
        <v>331745791.96296293</v>
      </c>
      <c r="F8756" s="71">
        <f t="shared" si="272"/>
        <v>215.75558790515279</v>
      </c>
    </row>
    <row r="8757" spans="2:6">
      <c r="B8757">
        <v>1537600</v>
      </c>
      <c r="D8757">
        <v>8755</v>
      </c>
      <c r="E8757" s="72">
        <f t="shared" si="273"/>
        <v>331821626.74074072</v>
      </c>
      <c r="F8757" s="71">
        <f t="shared" si="272"/>
        <v>215.80490813003428</v>
      </c>
    </row>
    <row r="8758" spans="2:6">
      <c r="B8758">
        <v>1537600</v>
      </c>
      <c r="D8758">
        <v>8756</v>
      </c>
      <c r="E8758" s="72">
        <f t="shared" si="273"/>
        <v>331897470.18518519</v>
      </c>
      <c r="F8758" s="71">
        <f t="shared" si="272"/>
        <v>215.85423399140555</v>
      </c>
    </row>
    <row r="8759" spans="2:6">
      <c r="B8759">
        <v>1537600</v>
      </c>
      <c r="D8759">
        <v>8757</v>
      </c>
      <c r="E8759" s="72">
        <f t="shared" si="273"/>
        <v>331973322.2962963</v>
      </c>
      <c r="F8759" s="71">
        <f t="shared" si="272"/>
        <v>215.90356548926658</v>
      </c>
    </row>
    <row r="8760" spans="2:6">
      <c r="B8760">
        <v>1537600</v>
      </c>
      <c r="D8760">
        <v>8758</v>
      </c>
      <c r="E8760" s="72">
        <f t="shared" si="273"/>
        <v>332049183.07407403</v>
      </c>
      <c r="F8760" s="71">
        <f t="shared" si="272"/>
        <v>215.95290262361735</v>
      </c>
    </row>
    <row r="8761" spans="2:6">
      <c r="B8761">
        <v>1537600</v>
      </c>
      <c r="D8761">
        <v>8759</v>
      </c>
      <c r="E8761" s="72">
        <f t="shared" si="273"/>
        <v>332125052.51851845</v>
      </c>
      <c r="F8761" s="71">
        <f t="shared" si="272"/>
        <v>216.0022453944579</v>
      </c>
    </row>
    <row r="8762" spans="2:6">
      <c r="B8762">
        <v>1537600</v>
      </c>
      <c r="D8762">
        <v>8760</v>
      </c>
      <c r="E8762" s="72">
        <f t="shared" si="273"/>
        <v>332200930.62962955</v>
      </c>
      <c r="F8762" s="71">
        <f t="shared" si="272"/>
        <v>216.05159380178821</v>
      </c>
    </row>
    <row r="8763" spans="2:6">
      <c r="B8763">
        <v>1537600</v>
      </c>
      <c r="D8763">
        <v>8761</v>
      </c>
      <c r="E8763" s="72">
        <f t="shared" si="273"/>
        <v>332276817.40740734</v>
      </c>
      <c r="F8763" s="71">
        <f t="shared" si="272"/>
        <v>216.10094784560832</v>
      </c>
    </row>
    <row r="8764" spans="2:6">
      <c r="B8764">
        <v>1537600</v>
      </c>
      <c r="D8764">
        <v>8762</v>
      </c>
      <c r="E8764" s="72">
        <f t="shared" si="273"/>
        <v>332352712.85185182</v>
      </c>
      <c r="F8764" s="71">
        <f t="shared" si="272"/>
        <v>216.15030752591821</v>
      </c>
    </row>
    <row r="8765" spans="2:6">
      <c r="B8765">
        <v>1537600</v>
      </c>
      <c r="D8765">
        <v>8763</v>
      </c>
      <c r="E8765" s="72">
        <f t="shared" si="273"/>
        <v>332428616.96296293</v>
      </c>
      <c r="F8765" s="71">
        <f t="shared" si="272"/>
        <v>216.19967284271783</v>
      </c>
    </row>
    <row r="8766" spans="2:6">
      <c r="B8766">
        <v>1537600</v>
      </c>
      <c r="D8766">
        <v>8764</v>
      </c>
      <c r="E8766" s="72">
        <f t="shared" si="273"/>
        <v>332504529.74074072</v>
      </c>
      <c r="F8766" s="71">
        <f t="shared" si="272"/>
        <v>216.24904379600724</v>
      </c>
    </row>
    <row r="8767" spans="2:6">
      <c r="B8767">
        <v>1537600</v>
      </c>
      <c r="D8767">
        <v>8765</v>
      </c>
      <c r="E8767" s="72">
        <f t="shared" si="273"/>
        <v>332580451.18518519</v>
      </c>
      <c r="F8767" s="71">
        <f t="shared" si="272"/>
        <v>216.29842038578641</v>
      </c>
    </row>
    <row r="8768" spans="2:6">
      <c r="B8768">
        <v>1537600</v>
      </c>
      <c r="D8768">
        <v>8766</v>
      </c>
      <c r="E8768" s="72">
        <f t="shared" si="273"/>
        <v>332656381.2962963</v>
      </c>
      <c r="F8768" s="71">
        <f t="shared" si="272"/>
        <v>216.34780261205535</v>
      </c>
    </row>
    <row r="8769" spans="2:6">
      <c r="B8769">
        <v>1537600</v>
      </c>
      <c r="D8769">
        <v>8767</v>
      </c>
      <c r="E8769" s="72">
        <f t="shared" si="273"/>
        <v>332732320.07407403</v>
      </c>
      <c r="F8769" s="71">
        <f t="shared" si="272"/>
        <v>216.39719047481401</v>
      </c>
    </row>
    <row r="8770" spans="2:6">
      <c r="B8770">
        <v>1537600</v>
      </c>
      <c r="D8770">
        <v>8768</v>
      </c>
      <c r="E8770" s="72">
        <f t="shared" si="273"/>
        <v>332808267.51851845</v>
      </c>
      <c r="F8770" s="71">
        <f t="shared" si="272"/>
        <v>216.44658397406246</v>
      </c>
    </row>
    <row r="8771" spans="2:6">
      <c r="B8771">
        <v>1537600</v>
      </c>
      <c r="D8771">
        <v>8769</v>
      </c>
      <c r="E8771" s="72">
        <f t="shared" si="273"/>
        <v>332884223.62962955</v>
      </c>
      <c r="F8771" s="71">
        <f t="shared" ref="F8771:F8834" si="274">E8771/B8770</f>
        <v>216.4959831098007</v>
      </c>
    </row>
    <row r="8772" spans="2:6">
      <c r="B8772">
        <v>1537600</v>
      </c>
      <c r="D8772">
        <v>8770</v>
      </c>
      <c r="E8772" s="72">
        <f t="shared" ref="E8772:E8835" si="275">40+(D8771*D8771)+(E8771/1.3)</f>
        <v>332960188.40740734</v>
      </c>
      <c r="F8772" s="71">
        <f t="shared" si="274"/>
        <v>216.54538788202871</v>
      </c>
    </row>
    <row r="8773" spans="2:6">
      <c r="B8773">
        <v>1537600</v>
      </c>
      <c r="D8773">
        <v>8771</v>
      </c>
      <c r="E8773" s="72">
        <f t="shared" si="275"/>
        <v>333036161.85185182</v>
      </c>
      <c r="F8773" s="71">
        <f t="shared" si="274"/>
        <v>216.5947982907465</v>
      </c>
    </row>
    <row r="8774" spans="2:6">
      <c r="B8774">
        <v>1537600</v>
      </c>
      <c r="D8774">
        <v>8772</v>
      </c>
      <c r="E8774" s="72">
        <f t="shared" si="275"/>
        <v>333112143.96296293</v>
      </c>
      <c r="F8774" s="71">
        <f t="shared" si="274"/>
        <v>216.64421433595405</v>
      </c>
    </row>
    <row r="8775" spans="2:6">
      <c r="B8775">
        <v>1537600</v>
      </c>
      <c r="D8775">
        <v>8773</v>
      </c>
      <c r="E8775" s="72">
        <f t="shared" si="275"/>
        <v>333188134.74074072</v>
      </c>
      <c r="F8775" s="71">
        <f t="shared" si="274"/>
        <v>216.69363601765136</v>
      </c>
    </row>
    <row r="8776" spans="2:6">
      <c r="B8776">
        <v>1537600</v>
      </c>
      <c r="D8776">
        <v>8774</v>
      </c>
      <c r="E8776" s="72">
        <f t="shared" si="275"/>
        <v>333264134.18518519</v>
      </c>
      <c r="F8776" s="71">
        <f t="shared" si="274"/>
        <v>216.74306333583846</v>
      </c>
    </row>
    <row r="8777" spans="2:6">
      <c r="B8777">
        <v>1537600</v>
      </c>
      <c r="D8777">
        <v>8775</v>
      </c>
      <c r="E8777" s="72">
        <f t="shared" si="275"/>
        <v>333340142.2962963</v>
      </c>
      <c r="F8777" s="71">
        <f t="shared" si="274"/>
        <v>216.79249629051529</v>
      </c>
    </row>
    <row r="8778" spans="2:6">
      <c r="B8778">
        <v>1537600</v>
      </c>
      <c r="D8778">
        <v>8776</v>
      </c>
      <c r="E8778" s="72">
        <f t="shared" si="275"/>
        <v>333416159.07407403</v>
      </c>
      <c r="F8778" s="71">
        <f t="shared" si="274"/>
        <v>216.84193488168185</v>
      </c>
    </row>
    <row r="8779" spans="2:6">
      <c r="B8779">
        <v>1537600</v>
      </c>
      <c r="D8779">
        <v>8777</v>
      </c>
      <c r="E8779" s="72">
        <f t="shared" si="275"/>
        <v>333492184.51851845</v>
      </c>
      <c r="F8779" s="71">
        <f t="shared" si="274"/>
        <v>216.89137910933823</v>
      </c>
    </row>
    <row r="8780" spans="2:6">
      <c r="B8780">
        <v>1537600</v>
      </c>
      <c r="D8780">
        <v>8778</v>
      </c>
      <c r="E8780" s="72">
        <f t="shared" si="275"/>
        <v>333568218.62962955</v>
      </c>
      <c r="F8780" s="71">
        <f t="shared" si="274"/>
        <v>216.94082897348437</v>
      </c>
    </row>
    <row r="8781" spans="2:6">
      <c r="B8781">
        <v>1537600</v>
      </c>
      <c r="D8781">
        <v>8779</v>
      </c>
      <c r="E8781" s="72">
        <f t="shared" si="275"/>
        <v>333644261.40740734</v>
      </c>
      <c r="F8781" s="71">
        <f t="shared" si="274"/>
        <v>216.99028447412027</v>
      </c>
    </row>
    <row r="8782" spans="2:6">
      <c r="B8782">
        <v>1537600</v>
      </c>
      <c r="D8782">
        <v>8780</v>
      </c>
      <c r="E8782" s="72">
        <f t="shared" si="275"/>
        <v>333720312.85185182</v>
      </c>
      <c r="F8782" s="71">
        <f t="shared" si="274"/>
        <v>217.03974561124599</v>
      </c>
    </row>
    <row r="8783" spans="2:6">
      <c r="B8783">
        <v>1537600</v>
      </c>
      <c r="D8783">
        <v>8781</v>
      </c>
      <c r="E8783" s="72">
        <f t="shared" si="275"/>
        <v>333796372.96296293</v>
      </c>
      <c r="F8783" s="71">
        <f t="shared" si="274"/>
        <v>217.08921238486141</v>
      </c>
    </row>
    <row r="8784" spans="2:6">
      <c r="B8784">
        <v>1537600</v>
      </c>
      <c r="D8784">
        <v>8782</v>
      </c>
      <c r="E8784" s="72">
        <f t="shared" si="275"/>
        <v>333872441.74074072</v>
      </c>
      <c r="F8784" s="71">
        <f t="shared" si="274"/>
        <v>217.13868479496665</v>
      </c>
    </row>
    <row r="8785" spans="2:6">
      <c r="B8785">
        <v>1537600</v>
      </c>
      <c r="D8785">
        <v>8783</v>
      </c>
      <c r="E8785" s="72">
        <f t="shared" si="275"/>
        <v>333948519.18518519</v>
      </c>
      <c r="F8785" s="71">
        <f t="shared" si="274"/>
        <v>217.18816284156165</v>
      </c>
    </row>
    <row r="8786" spans="2:6">
      <c r="B8786">
        <v>1537600</v>
      </c>
      <c r="D8786">
        <v>8784</v>
      </c>
      <c r="E8786" s="72">
        <f t="shared" si="275"/>
        <v>334024605.2962963</v>
      </c>
      <c r="F8786" s="71">
        <f t="shared" si="274"/>
        <v>217.23764652464641</v>
      </c>
    </row>
    <row r="8787" spans="2:6">
      <c r="B8787">
        <v>1537600</v>
      </c>
      <c r="D8787">
        <v>8785</v>
      </c>
      <c r="E8787" s="72">
        <f t="shared" si="275"/>
        <v>334100700.07407403</v>
      </c>
      <c r="F8787" s="71">
        <f t="shared" si="274"/>
        <v>217.28713584422087</v>
      </c>
    </row>
    <row r="8788" spans="2:6">
      <c r="B8788">
        <v>1537600</v>
      </c>
      <c r="D8788">
        <v>8786</v>
      </c>
      <c r="E8788" s="72">
        <f t="shared" si="275"/>
        <v>334176803.51851845</v>
      </c>
      <c r="F8788" s="71">
        <f t="shared" si="274"/>
        <v>217.33663080028515</v>
      </c>
    </row>
    <row r="8789" spans="2:6">
      <c r="B8789">
        <v>1537600</v>
      </c>
      <c r="D8789">
        <v>8787</v>
      </c>
      <c r="E8789" s="72">
        <f t="shared" si="275"/>
        <v>334252915.62962955</v>
      </c>
      <c r="F8789" s="71">
        <f t="shared" si="274"/>
        <v>217.38613139283919</v>
      </c>
    </row>
    <row r="8790" spans="2:6">
      <c r="B8790">
        <v>1537600</v>
      </c>
      <c r="D8790">
        <v>8788</v>
      </c>
      <c r="E8790" s="72">
        <f t="shared" si="275"/>
        <v>334329036.40740734</v>
      </c>
      <c r="F8790" s="71">
        <f t="shared" si="274"/>
        <v>217.43563762188302</v>
      </c>
    </row>
    <row r="8791" spans="2:6">
      <c r="B8791">
        <v>1537600</v>
      </c>
      <c r="D8791">
        <v>8789</v>
      </c>
      <c r="E8791" s="72">
        <f t="shared" si="275"/>
        <v>334405165.85185182</v>
      </c>
      <c r="F8791" s="71">
        <f t="shared" si="274"/>
        <v>217.48514948741663</v>
      </c>
    </row>
    <row r="8792" spans="2:6">
      <c r="B8792">
        <v>1537600</v>
      </c>
      <c r="D8792">
        <v>8790</v>
      </c>
      <c r="E8792" s="72">
        <f t="shared" si="275"/>
        <v>334481303.96296293</v>
      </c>
      <c r="F8792" s="71">
        <f t="shared" si="274"/>
        <v>217.53466698943998</v>
      </c>
    </row>
    <row r="8793" spans="2:6">
      <c r="B8793">
        <v>1537600</v>
      </c>
      <c r="D8793">
        <v>8791</v>
      </c>
      <c r="E8793" s="72">
        <f t="shared" si="275"/>
        <v>334557450.74074072</v>
      </c>
      <c r="F8793" s="71">
        <f t="shared" si="274"/>
        <v>217.58419012795312</v>
      </c>
    </row>
    <row r="8794" spans="2:6">
      <c r="B8794">
        <v>1537600</v>
      </c>
      <c r="D8794">
        <v>8792</v>
      </c>
      <c r="E8794" s="72">
        <f t="shared" si="275"/>
        <v>334633606.18518519</v>
      </c>
      <c r="F8794" s="71">
        <f t="shared" si="274"/>
        <v>217.63371890295602</v>
      </c>
    </row>
    <row r="8795" spans="2:6">
      <c r="B8795">
        <v>1537600</v>
      </c>
      <c r="D8795">
        <v>8793</v>
      </c>
      <c r="E8795" s="72">
        <f t="shared" si="275"/>
        <v>334709770.2962963</v>
      </c>
      <c r="F8795" s="71">
        <f t="shared" si="274"/>
        <v>217.68325331444868</v>
      </c>
    </row>
    <row r="8796" spans="2:6">
      <c r="B8796">
        <v>1537600</v>
      </c>
      <c r="D8796">
        <v>8794</v>
      </c>
      <c r="E8796" s="72">
        <f t="shared" si="275"/>
        <v>334785943.07407403</v>
      </c>
      <c r="F8796" s="71">
        <f t="shared" si="274"/>
        <v>217.73279336243107</v>
      </c>
    </row>
    <row r="8797" spans="2:6">
      <c r="B8797">
        <v>1537600</v>
      </c>
      <c r="D8797">
        <v>8795</v>
      </c>
      <c r="E8797" s="72">
        <f t="shared" si="275"/>
        <v>334862124.51851845</v>
      </c>
      <c r="F8797" s="71">
        <f t="shared" si="274"/>
        <v>217.78233904690325</v>
      </c>
    </row>
    <row r="8798" spans="2:6">
      <c r="B8798">
        <v>1537600</v>
      </c>
      <c r="D8798">
        <v>8796</v>
      </c>
      <c r="E8798" s="72">
        <f t="shared" si="275"/>
        <v>334938314.62962955</v>
      </c>
      <c r="F8798" s="71">
        <f t="shared" si="274"/>
        <v>217.83189036786521</v>
      </c>
    </row>
    <row r="8799" spans="2:6">
      <c r="B8799">
        <v>1537600</v>
      </c>
      <c r="D8799">
        <v>8797</v>
      </c>
      <c r="E8799" s="72">
        <f t="shared" si="275"/>
        <v>335014513.40740734</v>
      </c>
      <c r="F8799" s="71">
        <f t="shared" si="274"/>
        <v>217.88144732531694</v>
      </c>
    </row>
    <row r="8800" spans="2:6">
      <c r="B8800">
        <v>1537600</v>
      </c>
      <c r="D8800">
        <v>8798</v>
      </c>
      <c r="E8800" s="72">
        <f t="shared" si="275"/>
        <v>335090720.85185182</v>
      </c>
      <c r="F8800" s="71">
        <f t="shared" si="274"/>
        <v>217.93100991925846</v>
      </c>
    </row>
    <row r="8801" spans="2:6">
      <c r="B8801">
        <v>1537600</v>
      </c>
      <c r="D8801">
        <v>8799</v>
      </c>
      <c r="E8801" s="72">
        <f t="shared" si="275"/>
        <v>335166936.96296293</v>
      </c>
      <c r="F8801" s="71">
        <f t="shared" si="274"/>
        <v>217.98057814968973</v>
      </c>
    </row>
    <row r="8802" spans="2:6">
      <c r="B8802">
        <v>1537600</v>
      </c>
      <c r="D8802">
        <v>8800</v>
      </c>
      <c r="E8802" s="72">
        <f t="shared" si="275"/>
        <v>335243161.74074072</v>
      </c>
      <c r="F8802" s="71">
        <f t="shared" si="274"/>
        <v>218.03015201661077</v>
      </c>
    </row>
    <row r="8803" spans="2:6">
      <c r="B8803">
        <v>1537600</v>
      </c>
      <c r="D8803">
        <v>8801</v>
      </c>
      <c r="E8803" s="72">
        <f t="shared" si="275"/>
        <v>335319395.18518519</v>
      </c>
      <c r="F8803" s="71">
        <f t="shared" si="274"/>
        <v>218.0797315200216</v>
      </c>
    </row>
    <row r="8804" spans="2:6">
      <c r="B8804">
        <v>1537600</v>
      </c>
      <c r="D8804">
        <v>8802</v>
      </c>
      <c r="E8804" s="72">
        <f t="shared" si="275"/>
        <v>335395637.2962963</v>
      </c>
      <c r="F8804" s="71">
        <f t="shared" si="274"/>
        <v>218.12931665992215</v>
      </c>
    </row>
    <row r="8805" spans="2:6">
      <c r="B8805">
        <v>1537600</v>
      </c>
      <c r="D8805">
        <v>8803</v>
      </c>
      <c r="E8805" s="72">
        <f t="shared" si="275"/>
        <v>335471888.07407403</v>
      </c>
      <c r="F8805" s="71">
        <f t="shared" si="274"/>
        <v>218.17890743631244</v>
      </c>
    </row>
    <row r="8806" spans="2:6">
      <c r="B8806">
        <v>1537600</v>
      </c>
      <c r="D8806">
        <v>8804</v>
      </c>
      <c r="E8806" s="72">
        <f t="shared" si="275"/>
        <v>335548147.51851845</v>
      </c>
      <c r="F8806" s="71">
        <f t="shared" si="274"/>
        <v>218.22850384919255</v>
      </c>
    </row>
    <row r="8807" spans="2:6">
      <c r="B8807">
        <v>1537600</v>
      </c>
      <c r="D8807">
        <v>8805</v>
      </c>
      <c r="E8807" s="72">
        <f t="shared" si="275"/>
        <v>335624415.62962955</v>
      </c>
      <c r="F8807" s="71">
        <f t="shared" si="274"/>
        <v>218.27810589856242</v>
      </c>
    </row>
    <row r="8808" spans="2:6">
      <c r="B8808">
        <v>1537600</v>
      </c>
      <c r="D8808">
        <v>8806</v>
      </c>
      <c r="E8808" s="72">
        <f t="shared" si="275"/>
        <v>335700692.40740734</v>
      </c>
      <c r="F8808" s="71">
        <f t="shared" si="274"/>
        <v>218.32771358442204</v>
      </c>
    </row>
    <row r="8809" spans="2:6">
      <c r="B8809">
        <v>1537600</v>
      </c>
      <c r="D8809">
        <v>8807</v>
      </c>
      <c r="E8809" s="72">
        <f t="shared" si="275"/>
        <v>335776977.85185182</v>
      </c>
      <c r="F8809" s="71">
        <f t="shared" si="274"/>
        <v>218.37732690677149</v>
      </c>
    </row>
    <row r="8810" spans="2:6">
      <c r="B8810">
        <v>1537600</v>
      </c>
      <c r="D8810">
        <v>8808</v>
      </c>
      <c r="E8810" s="72">
        <f t="shared" si="275"/>
        <v>335853271.96296293</v>
      </c>
      <c r="F8810" s="71">
        <f t="shared" si="274"/>
        <v>218.42694586561063</v>
      </c>
    </row>
    <row r="8811" spans="2:6">
      <c r="B8811">
        <v>1537600</v>
      </c>
      <c r="D8811">
        <v>8809</v>
      </c>
      <c r="E8811" s="72">
        <f t="shared" si="275"/>
        <v>335929574.74074072</v>
      </c>
      <c r="F8811" s="71">
        <f t="shared" si="274"/>
        <v>218.4765704609396</v>
      </c>
    </row>
    <row r="8812" spans="2:6">
      <c r="B8812">
        <v>1537600</v>
      </c>
      <c r="D8812">
        <v>8810</v>
      </c>
      <c r="E8812" s="72">
        <f t="shared" si="275"/>
        <v>336005886.18518519</v>
      </c>
      <c r="F8812" s="71">
        <f t="shared" si="274"/>
        <v>218.52620069275832</v>
      </c>
    </row>
    <row r="8813" spans="2:6">
      <c r="B8813">
        <v>1537600</v>
      </c>
      <c r="D8813">
        <v>8811</v>
      </c>
      <c r="E8813" s="72">
        <f t="shared" si="275"/>
        <v>336082206.2962963</v>
      </c>
      <c r="F8813" s="71">
        <f t="shared" si="274"/>
        <v>218.57583656106678</v>
      </c>
    </row>
    <row r="8814" spans="2:6">
      <c r="B8814">
        <v>1537600</v>
      </c>
      <c r="D8814">
        <v>8812</v>
      </c>
      <c r="E8814" s="72">
        <f t="shared" si="275"/>
        <v>336158535.07407403</v>
      </c>
      <c r="F8814" s="71">
        <f t="shared" si="274"/>
        <v>218.625478065865</v>
      </c>
    </row>
    <row r="8815" spans="2:6">
      <c r="B8815">
        <v>1537600</v>
      </c>
      <c r="D8815">
        <v>8813</v>
      </c>
      <c r="E8815" s="72">
        <f t="shared" si="275"/>
        <v>336234872.51851845</v>
      </c>
      <c r="F8815" s="71">
        <f t="shared" si="274"/>
        <v>218.675125207153</v>
      </c>
    </row>
    <row r="8816" spans="2:6">
      <c r="B8816">
        <v>1537600</v>
      </c>
      <c r="D8816">
        <v>8814</v>
      </c>
      <c r="E8816" s="72">
        <f t="shared" si="275"/>
        <v>336311218.62962955</v>
      </c>
      <c r="F8816" s="71">
        <f t="shared" si="274"/>
        <v>218.72477798493077</v>
      </c>
    </row>
    <row r="8817" spans="2:6">
      <c r="B8817">
        <v>1537600</v>
      </c>
      <c r="D8817">
        <v>8815</v>
      </c>
      <c r="E8817" s="72">
        <f t="shared" si="275"/>
        <v>336387573.40740734</v>
      </c>
      <c r="F8817" s="71">
        <f t="shared" si="274"/>
        <v>218.77443639919832</v>
      </c>
    </row>
    <row r="8818" spans="2:6">
      <c r="B8818">
        <v>1537600</v>
      </c>
      <c r="D8818">
        <v>8816</v>
      </c>
      <c r="E8818" s="72">
        <f t="shared" si="275"/>
        <v>336463936.85185182</v>
      </c>
      <c r="F8818" s="71">
        <f t="shared" si="274"/>
        <v>218.82410044995567</v>
      </c>
    </row>
    <row r="8819" spans="2:6">
      <c r="B8819">
        <v>1537600</v>
      </c>
      <c r="D8819">
        <v>8817</v>
      </c>
      <c r="E8819" s="72">
        <f t="shared" si="275"/>
        <v>336540308.96296293</v>
      </c>
      <c r="F8819" s="71">
        <f t="shared" si="274"/>
        <v>218.87377013720274</v>
      </c>
    </row>
    <row r="8820" spans="2:6">
      <c r="B8820">
        <v>1537600</v>
      </c>
      <c r="D8820">
        <v>8818</v>
      </c>
      <c r="E8820" s="72">
        <f t="shared" si="275"/>
        <v>336616689.74074072</v>
      </c>
      <c r="F8820" s="71">
        <f t="shared" si="274"/>
        <v>218.9234454609396</v>
      </c>
    </row>
    <row r="8821" spans="2:6">
      <c r="B8821">
        <v>1537600</v>
      </c>
      <c r="D8821">
        <v>8819</v>
      </c>
      <c r="E8821" s="72">
        <f t="shared" si="275"/>
        <v>336693079.18518519</v>
      </c>
      <c r="F8821" s="71">
        <f t="shared" si="274"/>
        <v>218.97312642116623</v>
      </c>
    </row>
    <row r="8822" spans="2:6">
      <c r="B8822">
        <v>1537600</v>
      </c>
      <c r="D8822">
        <v>8820</v>
      </c>
      <c r="E8822" s="72">
        <f t="shared" si="275"/>
        <v>336769477.2962963</v>
      </c>
      <c r="F8822" s="71">
        <f t="shared" si="274"/>
        <v>219.02281301788261</v>
      </c>
    </row>
    <row r="8823" spans="2:6">
      <c r="B8823">
        <v>1537600</v>
      </c>
      <c r="D8823">
        <v>8821</v>
      </c>
      <c r="E8823" s="72">
        <f t="shared" si="275"/>
        <v>336845884.07407403</v>
      </c>
      <c r="F8823" s="71">
        <f t="shared" si="274"/>
        <v>219.07250525108873</v>
      </c>
    </row>
    <row r="8824" spans="2:6">
      <c r="B8824">
        <v>1537600</v>
      </c>
      <c r="D8824">
        <v>8822</v>
      </c>
      <c r="E8824" s="72">
        <f t="shared" si="275"/>
        <v>336922299.51851845</v>
      </c>
      <c r="F8824" s="71">
        <f t="shared" si="274"/>
        <v>219.12220312078463</v>
      </c>
    </row>
    <row r="8825" spans="2:6">
      <c r="B8825">
        <v>1537600</v>
      </c>
      <c r="D8825">
        <v>8823</v>
      </c>
      <c r="E8825" s="72">
        <f t="shared" si="275"/>
        <v>336998723.62962955</v>
      </c>
      <c r="F8825" s="71">
        <f t="shared" si="274"/>
        <v>219.17190662697033</v>
      </c>
    </row>
    <row r="8826" spans="2:6">
      <c r="B8826">
        <v>1537600</v>
      </c>
      <c r="D8826">
        <v>8824</v>
      </c>
      <c r="E8826" s="72">
        <f t="shared" si="275"/>
        <v>337075156.40740734</v>
      </c>
      <c r="F8826" s="71">
        <f t="shared" si="274"/>
        <v>219.22161576964578</v>
      </c>
    </row>
    <row r="8827" spans="2:6">
      <c r="B8827">
        <v>1537600</v>
      </c>
      <c r="D8827">
        <v>8825</v>
      </c>
      <c r="E8827" s="72">
        <f t="shared" si="275"/>
        <v>337151597.85185182</v>
      </c>
      <c r="F8827" s="71">
        <f t="shared" si="274"/>
        <v>219.27133054881102</v>
      </c>
    </row>
    <row r="8828" spans="2:6">
      <c r="B8828">
        <v>1537600</v>
      </c>
      <c r="D8828">
        <v>8826</v>
      </c>
      <c r="E8828" s="72">
        <f t="shared" si="275"/>
        <v>337228047.96296293</v>
      </c>
      <c r="F8828" s="71">
        <f t="shared" si="274"/>
        <v>219.321050964466</v>
      </c>
    </row>
    <row r="8829" spans="2:6">
      <c r="B8829">
        <v>1537600</v>
      </c>
      <c r="D8829">
        <v>8827</v>
      </c>
      <c r="E8829" s="72">
        <f t="shared" si="275"/>
        <v>337304506.74074072</v>
      </c>
      <c r="F8829" s="71">
        <f t="shared" si="274"/>
        <v>219.37077701661076</v>
      </c>
    </row>
    <row r="8830" spans="2:6">
      <c r="B8830">
        <v>1537600</v>
      </c>
      <c r="D8830">
        <v>8828</v>
      </c>
      <c r="E8830" s="72">
        <f t="shared" si="275"/>
        <v>337380974.18518519</v>
      </c>
      <c r="F8830" s="71">
        <f t="shared" si="274"/>
        <v>219.42050870524531</v>
      </c>
    </row>
    <row r="8831" spans="2:6">
      <c r="B8831">
        <v>1537600</v>
      </c>
      <c r="D8831">
        <v>8829</v>
      </c>
      <c r="E8831" s="72">
        <f t="shared" si="275"/>
        <v>337457450.2962963</v>
      </c>
      <c r="F8831" s="71">
        <f t="shared" si="274"/>
        <v>219.47024603036959</v>
      </c>
    </row>
    <row r="8832" spans="2:6">
      <c r="B8832">
        <v>1537600</v>
      </c>
      <c r="D8832">
        <v>8830</v>
      </c>
      <c r="E8832" s="72">
        <f t="shared" si="275"/>
        <v>337533935.07407403</v>
      </c>
      <c r="F8832" s="71">
        <f t="shared" si="274"/>
        <v>219.51998899198364</v>
      </c>
    </row>
    <row r="8833" spans="2:6">
      <c r="B8833">
        <v>1537600</v>
      </c>
      <c r="D8833">
        <v>8831</v>
      </c>
      <c r="E8833" s="72">
        <f t="shared" si="275"/>
        <v>337610428.51851845</v>
      </c>
      <c r="F8833" s="71">
        <f t="shared" si="274"/>
        <v>219.56973759008744</v>
      </c>
    </row>
    <row r="8834" spans="2:6">
      <c r="B8834">
        <v>1537600</v>
      </c>
      <c r="D8834">
        <v>8832</v>
      </c>
      <c r="E8834" s="72">
        <f t="shared" si="275"/>
        <v>337686930.62962955</v>
      </c>
      <c r="F8834" s="71">
        <f t="shared" si="274"/>
        <v>219.61949182468103</v>
      </c>
    </row>
    <row r="8835" spans="2:6">
      <c r="B8835">
        <v>1537600</v>
      </c>
      <c r="D8835">
        <v>8833</v>
      </c>
      <c r="E8835" s="72">
        <f t="shared" si="275"/>
        <v>337763441.40740734</v>
      </c>
      <c r="F8835" s="71">
        <f t="shared" ref="F8835:F8898" si="276">E8835/B8834</f>
        <v>219.66925169576439</v>
      </c>
    </row>
    <row r="8836" spans="2:6">
      <c r="B8836">
        <v>1537600</v>
      </c>
      <c r="D8836">
        <v>8834</v>
      </c>
      <c r="E8836" s="72">
        <f t="shared" ref="E8836:E8899" si="277">40+(D8835*D8835)+(E8835/1.3)</f>
        <v>337839960.85185182</v>
      </c>
      <c r="F8836" s="71">
        <f t="shared" si="276"/>
        <v>219.71901720333756</v>
      </c>
    </row>
    <row r="8837" spans="2:6">
      <c r="B8837">
        <v>1537600</v>
      </c>
      <c r="D8837">
        <v>8835</v>
      </c>
      <c r="E8837" s="72">
        <f t="shared" si="277"/>
        <v>337916488.96296293</v>
      </c>
      <c r="F8837" s="71">
        <f t="shared" si="276"/>
        <v>219.76878834740046</v>
      </c>
    </row>
    <row r="8838" spans="2:6">
      <c r="B8838">
        <v>1537600</v>
      </c>
      <c r="D8838">
        <v>8836</v>
      </c>
      <c r="E8838" s="72">
        <f t="shared" si="277"/>
        <v>337993025.74074072</v>
      </c>
      <c r="F8838" s="71">
        <f t="shared" si="276"/>
        <v>219.81856512795312</v>
      </c>
    </row>
    <row r="8839" spans="2:6">
      <c r="B8839">
        <v>1537600</v>
      </c>
      <c r="D8839">
        <v>8837</v>
      </c>
      <c r="E8839" s="72">
        <f t="shared" si="277"/>
        <v>338069571.18518519</v>
      </c>
      <c r="F8839" s="71">
        <f t="shared" si="276"/>
        <v>219.86834754499557</v>
      </c>
    </row>
    <row r="8840" spans="2:6">
      <c r="B8840">
        <v>1537600</v>
      </c>
      <c r="D8840">
        <v>8838</v>
      </c>
      <c r="E8840" s="72">
        <f t="shared" si="277"/>
        <v>338146125.2962963</v>
      </c>
      <c r="F8840" s="71">
        <f t="shared" si="276"/>
        <v>219.91813559852778</v>
      </c>
    </row>
    <row r="8841" spans="2:6">
      <c r="B8841">
        <v>1537600</v>
      </c>
      <c r="D8841">
        <v>8839</v>
      </c>
      <c r="E8841" s="72">
        <f t="shared" si="277"/>
        <v>338222688.07407403</v>
      </c>
      <c r="F8841" s="71">
        <f t="shared" si="276"/>
        <v>219.9679292885497</v>
      </c>
    </row>
    <row r="8842" spans="2:6">
      <c r="B8842">
        <v>1537600</v>
      </c>
      <c r="D8842">
        <v>8840</v>
      </c>
      <c r="E8842" s="72">
        <f t="shared" si="277"/>
        <v>338299259.51851845</v>
      </c>
      <c r="F8842" s="71">
        <f t="shared" si="276"/>
        <v>220.01772861506143</v>
      </c>
    </row>
    <row r="8843" spans="2:6">
      <c r="B8843">
        <v>1537600</v>
      </c>
      <c r="D8843">
        <v>8841</v>
      </c>
      <c r="E8843" s="72">
        <f t="shared" si="277"/>
        <v>338375839.62962955</v>
      </c>
      <c r="F8843" s="71">
        <f t="shared" si="276"/>
        <v>220.06753357806292</v>
      </c>
    </row>
    <row r="8844" spans="2:6">
      <c r="B8844">
        <v>1537600</v>
      </c>
      <c r="D8844">
        <v>8842</v>
      </c>
      <c r="E8844" s="72">
        <f t="shared" si="277"/>
        <v>338452428.40740734</v>
      </c>
      <c r="F8844" s="71">
        <f t="shared" si="276"/>
        <v>220.1173441775542</v>
      </c>
    </row>
    <row r="8845" spans="2:6">
      <c r="B8845">
        <v>1537600</v>
      </c>
      <c r="D8845">
        <v>8843</v>
      </c>
      <c r="E8845" s="72">
        <f t="shared" si="277"/>
        <v>338529025.85185182</v>
      </c>
      <c r="F8845" s="71">
        <f t="shared" si="276"/>
        <v>220.16716041353527</v>
      </c>
    </row>
    <row r="8846" spans="2:6">
      <c r="B8846">
        <v>1537600</v>
      </c>
      <c r="D8846">
        <v>8844</v>
      </c>
      <c r="E8846" s="72">
        <f t="shared" si="277"/>
        <v>338605631.96296293</v>
      </c>
      <c r="F8846" s="71">
        <f t="shared" si="276"/>
        <v>220.21698228600607</v>
      </c>
    </row>
    <row r="8847" spans="2:6">
      <c r="B8847">
        <v>1537600</v>
      </c>
      <c r="D8847">
        <v>8845</v>
      </c>
      <c r="E8847" s="72">
        <f t="shared" si="277"/>
        <v>338682246.74074072</v>
      </c>
      <c r="F8847" s="71">
        <f t="shared" si="276"/>
        <v>220.26680979496663</v>
      </c>
    </row>
    <row r="8848" spans="2:6">
      <c r="B8848">
        <v>1537600</v>
      </c>
      <c r="D8848">
        <v>8846</v>
      </c>
      <c r="E8848" s="72">
        <f t="shared" si="277"/>
        <v>338758870.18518519</v>
      </c>
      <c r="F8848" s="71">
        <f t="shared" si="276"/>
        <v>220.31664294041701</v>
      </c>
    </row>
    <row r="8849" spans="2:6">
      <c r="B8849">
        <v>1537600</v>
      </c>
      <c r="D8849">
        <v>8847</v>
      </c>
      <c r="E8849" s="72">
        <f t="shared" si="277"/>
        <v>338835502.2962963</v>
      </c>
      <c r="F8849" s="71">
        <f t="shared" si="276"/>
        <v>220.36648172235712</v>
      </c>
    </row>
    <row r="8850" spans="2:6">
      <c r="B8850">
        <v>1537600</v>
      </c>
      <c r="D8850">
        <v>8848</v>
      </c>
      <c r="E8850" s="72">
        <f t="shared" si="277"/>
        <v>338912143.07407403</v>
      </c>
      <c r="F8850" s="71">
        <f t="shared" si="276"/>
        <v>220.41632614078696</v>
      </c>
    </row>
    <row r="8851" spans="2:6">
      <c r="B8851">
        <v>1537600</v>
      </c>
      <c r="D8851">
        <v>8849</v>
      </c>
      <c r="E8851" s="72">
        <f t="shared" si="277"/>
        <v>338988792.51851845</v>
      </c>
      <c r="F8851" s="71">
        <f t="shared" si="276"/>
        <v>220.46617619570659</v>
      </c>
    </row>
    <row r="8852" spans="2:6">
      <c r="B8852">
        <v>1537600</v>
      </c>
      <c r="D8852">
        <v>8850</v>
      </c>
      <c r="E8852" s="72">
        <f t="shared" si="277"/>
        <v>339065450.62962955</v>
      </c>
      <c r="F8852" s="71">
        <f t="shared" si="276"/>
        <v>220.51603188711599</v>
      </c>
    </row>
    <row r="8853" spans="2:6">
      <c r="B8853">
        <v>1537600</v>
      </c>
      <c r="D8853">
        <v>8851</v>
      </c>
      <c r="E8853" s="72">
        <f t="shared" si="277"/>
        <v>339142117.40740734</v>
      </c>
      <c r="F8853" s="71">
        <f t="shared" si="276"/>
        <v>220.56589321501519</v>
      </c>
    </row>
    <row r="8854" spans="2:6">
      <c r="B8854">
        <v>1537600</v>
      </c>
      <c r="D8854">
        <v>8852</v>
      </c>
      <c r="E8854" s="72">
        <f t="shared" si="277"/>
        <v>339218792.85185182</v>
      </c>
      <c r="F8854" s="71">
        <f t="shared" si="276"/>
        <v>220.61576017940416</v>
      </c>
    </row>
    <row r="8855" spans="2:6">
      <c r="B8855">
        <v>1537600</v>
      </c>
      <c r="D8855">
        <v>8853</v>
      </c>
      <c r="E8855" s="72">
        <f t="shared" si="277"/>
        <v>339295476.96296293</v>
      </c>
      <c r="F8855" s="71">
        <f t="shared" si="276"/>
        <v>220.66563278028286</v>
      </c>
    </row>
    <row r="8856" spans="2:6">
      <c r="B8856">
        <v>1537600</v>
      </c>
      <c r="D8856">
        <v>8854</v>
      </c>
      <c r="E8856" s="72">
        <f t="shared" si="277"/>
        <v>339372169.74074072</v>
      </c>
      <c r="F8856" s="71">
        <f t="shared" si="276"/>
        <v>220.71551101765135</v>
      </c>
    </row>
    <row r="8857" spans="2:6">
      <c r="B8857">
        <v>1537600</v>
      </c>
      <c r="D8857">
        <v>8855</v>
      </c>
      <c r="E8857" s="72">
        <f t="shared" si="277"/>
        <v>339448871.18518519</v>
      </c>
      <c r="F8857" s="71">
        <f t="shared" si="276"/>
        <v>220.76539489150963</v>
      </c>
    </row>
    <row r="8858" spans="2:6">
      <c r="B8858">
        <v>1537600</v>
      </c>
      <c r="D8858">
        <v>8856</v>
      </c>
      <c r="E8858" s="72">
        <f t="shared" si="277"/>
        <v>339525581.2962963</v>
      </c>
      <c r="F8858" s="71">
        <f t="shared" si="276"/>
        <v>220.81528440185764</v>
      </c>
    </row>
    <row r="8859" spans="2:6">
      <c r="B8859">
        <v>1537600</v>
      </c>
      <c r="D8859">
        <v>8857</v>
      </c>
      <c r="E8859" s="72">
        <f t="shared" si="277"/>
        <v>339602300.07407403</v>
      </c>
      <c r="F8859" s="71">
        <f t="shared" si="276"/>
        <v>220.86517954869538</v>
      </c>
    </row>
    <row r="8860" spans="2:6">
      <c r="B8860">
        <v>1537600</v>
      </c>
      <c r="D8860">
        <v>8858</v>
      </c>
      <c r="E8860" s="72">
        <f t="shared" si="277"/>
        <v>339679027.51851845</v>
      </c>
      <c r="F8860" s="71">
        <f t="shared" si="276"/>
        <v>220.91508033202291</v>
      </c>
    </row>
    <row r="8861" spans="2:6">
      <c r="B8861">
        <v>1537600</v>
      </c>
      <c r="D8861">
        <v>8859</v>
      </c>
      <c r="E8861" s="72">
        <f t="shared" si="277"/>
        <v>339755763.62962955</v>
      </c>
      <c r="F8861" s="71">
        <f t="shared" si="276"/>
        <v>220.96498675184023</v>
      </c>
    </row>
    <row r="8862" spans="2:6">
      <c r="B8862">
        <v>1537600</v>
      </c>
      <c r="D8862">
        <v>8860</v>
      </c>
      <c r="E8862" s="72">
        <f t="shared" si="277"/>
        <v>339832508.40740734</v>
      </c>
      <c r="F8862" s="71">
        <f t="shared" si="276"/>
        <v>221.01489880814734</v>
      </c>
    </row>
    <row r="8863" spans="2:6">
      <c r="B8863">
        <v>1537600</v>
      </c>
      <c r="D8863">
        <v>8861</v>
      </c>
      <c r="E8863" s="72">
        <f t="shared" si="277"/>
        <v>339909261.85185182</v>
      </c>
      <c r="F8863" s="71">
        <f t="shared" si="276"/>
        <v>221.0648165009442</v>
      </c>
    </row>
    <row r="8864" spans="2:6">
      <c r="B8864">
        <v>1537600</v>
      </c>
      <c r="D8864">
        <v>8862</v>
      </c>
      <c r="E8864" s="72">
        <f t="shared" si="277"/>
        <v>339986023.96296293</v>
      </c>
      <c r="F8864" s="71">
        <f t="shared" si="276"/>
        <v>221.11473983023083</v>
      </c>
    </row>
    <row r="8865" spans="2:6">
      <c r="B8865">
        <v>1537600</v>
      </c>
      <c r="D8865">
        <v>8863</v>
      </c>
      <c r="E8865" s="72">
        <f t="shared" si="277"/>
        <v>340062794.74074072</v>
      </c>
      <c r="F8865" s="71">
        <f t="shared" si="276"/>
        <v>221.16466879600722</v>
      </c>
    </row>
    <row r="8866" spans="2:6">
      <c r="B8866">
        <v>1537600</v>
      </c>
      <c r="D8866">
        <v>8864</v>
      </c>
      <c r="E8866" s="72">
        <f t="shared" si="277"/>
        <v>340139574.18518519</v>
      </c>
      <c r="F8866" s="71">
        <f t="shared" si="276"/>
        <v>221.2146033982734</v>
      </c>
    </row>
    <row r="8867" spans="2:6">
      <c r="B8867">
        <v>1537600</v>
      </c>
      <c r="D8867">
        <v>8865</v>
      </c>
      <c r="E8867" s="72">
        <f t="shared" si="277"/>
        <v>340216362.2962963</v>
      </c>
      <c r="F8867" s="71">
        <f t="shared" si="276"/>
        <v>221.26454363702933</v>
      </c>
    </row>
    <row r="8868" spans="2:6">
      <c r="B8868">
        <v>1537600</v>
      </c>
      <c r="D8868">
        <v>8866</v>
      </c>
      <c r="E8868" s="72">
        <f t="shared" si="277"/>
        <v>340293159.07407403</v>
      </c>
      <c r="F8868" s="71">
        <f t="shared" si="276"/>
        <v>221.314489512275</v>
      </c>
    </row>
    <row r="8869" spans="2:6">
      <c r="B8869">
        <v>1537600</v>
      </c>
      <c r="D8869">
        <v>8867</v>
      </c>
      <c r="E8869" s="72">
        <f t="shared" si="277"/>
        <v>340369964.51851845</v>
      </c>
      <c r="F8869" s="71">
        <f t="shared" si="276"/>
        <v>221.36444102401043</v>
      </c>
    </row>
    <row r="8870" spans="2:6">
      <c r="B8870">
        <v>1537600</v>
      </c>
      <c r="D8870">
        <v>8868</v>
      </c>
      <c r="E8870" s="72">
        <f t="shared" si="277"/>
        <v>340446778.62962955</v>
      </c>
      <c r="F8870" s="71">
        <f t="shared" si="276"/>
        <v>221.41439817223565</v>
      </c>
    </row>
    <row r="8871" spans="2:6">
      <c r="B8871">
        <v>1537600</v>
      </c>
      <c r="D8871">
        <v>8869</v>
      </c>
      <c r="E8871" s="72">
        <f t="shared" si="277"/>
        <v>340523601.40740734</v>
      </c>
      <c r="F8871" s="71">
        <f t="shared" si="276"/>
        <v>221.46436095695066</v>
      </c>
    </row>
    <row r="8872" spans="2:6">
      <c r="B8872">
        <v>1537600</v>
      </c>
      <c r="D8872">
        <v>8870</v>
      </c>
      <c r="E8872" s="72">
        <f t="shared" si="277"/>
        <v>340600432.85185182</v>
      </c>
      <c r="F8872" s="71">
        <f t="shared" si="276"/>
        <v>221.51432937815545</v>
      </c>
    </row>
    <row r="8873" spans="2:6">
      <c r="B8873">
        <v>1537600</v>
      </c>
      <c r="D8873">
        <v>8871</v>
      </c>
      <c r="E8873" s="72">
        <f t="shared" si="277"/>
        <v>340677272.96296293</v>
      </c>
      <c r="F8873" s="71">
        <f t="shared" si="276"/>
        <v>221.56430343584998</v>
      </c>
    </row>
    <row r="8874" spans="2:6">
      <c r="B8874">
        <v>1537600</v>
      </c>
      <c r="D8874">
        <v>8872</v>
      </c>
      <c r="E8874" s="72">
        <f t="shared" si="277"/>
        <v>340754121.74074072</v>
      </c>
      <c r="F8874" s="71">
        <f t="shared" si="276"/>
        <v>221.61428313003429</v>
      </c>
    </row>
    <row r="8875" spans="2:6">
      <c r="B8875">
        <v>1537600</v>
      </c>
      <c r="D8875">
        <v>8873</v>
      </c>
      <c r="E8875" s="72">
        <f t="shared" si="277"/>
        <v>340830979.18518519</v>
      </c>
      <c r="F8875" s="71">
        <f t="shared" si="276"/>
        <v>221.66426846070837</v>
      </c>
    </row>
    <row r="8876" spans="2:6">
      <c r="B8876">
        <v>1537600</v>
      </c>
      <c r="D8876">
        <v>8874</v>
      </c>
      <c r="E8876" s="72">
        <f t="shared" si="277"/>
        <v>340907845.2962963</v>
      </c>
      <c r="F8876" s="71">
        <f t="shared" si="276"/>
        <v>221.71425942787221</v>
      </c>
    </row>
    <row r="8877" spans="2:6">
      <c r="B8877">
        <v>1537600</v>
      </c>
      <c r="D8877">
        <v>8875</v>
      </c>
      <c r="E8877" s="72">
        <f t="shared" si="277"/>
        <v>340984720.07407403</v>
      </c>
      <c r="F8877" s="71">
        <f t="shared" si="276"/>
        <v>221.76425603152578</v>
      </c>
    </row>
    <row r="8878" spans="2:6">
      <c r="B8878">
        <v>1537600</v>
      </c>
      <c r="D8878">
        <v>8876</v>
      </c>
      <c r="E8878" s="72">
        <f t="shared" si="277"/>
        <v>341061603.51851845</v>
      </c>
      <c r="F8878" s="71">
        <f t="shared" si="276"/>
        <v>221.81425827166913</v>
      </c>
    </row>
    <row r="8879" spans="2:6">
      <c r="B8879">
        <v>1537600</v>
      </c>
      <c r="D8879">
        <v>8877</v>
      </c>
      <c r="E8879" s="72">
        <f t="shared" si="277"/>
        <v>341138495.62962955</v>
      </c>
      <c r="F8879" s="71">
        <f t="shared" si="276"/>
        <v>221.86426614830225</v>
      </c>
    </row>
    <row r="8880" spans="2:6">
      <c r="B8880">
        <v>1537600</v>
      </c>
      <c r="D8880">
        <v>8878</v>
      </c>
      <c r="E8880" s="72">
        <f t="shared" si="277"/>
        <v>341215396.40740734</v>
      </c>
      <c r="F8880" s="71">
        <f t="shared" si="276"/>
        <v>221.91427966142518</v>
      </c>
    </row>
    <row r="8881" spans="2:6">
      <c r="B8881">
        <v>1537600</v>
      </c>
      <c r="D8881">
        <v>8879</v>
      </c>
      <c r="E8881" s="72">
        <f t="shared" si="277"/>
        <v>341292305.85185182</v>
      </c>
      <c r="F8881" s="71">
        <f t="shared" si="276"/>
        <v>221.96429881103788</v>
      </c>
    </row>
    <row r="8882" spans="2:6">
      <c r="B8882">
        <v>1537600</v>
      </c>
      <c r="D8882">
        <v>8880</v>
      </c>
      <c r="E8882" s="72">
        <f t="shared" si="277"/>
        <v>341369223.96296293</v>
      </c>
      <c r="F8882" s="71">
        <f t="shared" si="276"/>
        <v>222.0143235971403</v>
      </c>
    </row>
    <row r="8883" spans="2:6">
      <c r="B8883">
        <v>1537600</v>
      </c>
      <c r="D8883">
        <v>8881</v>
      </c>
      <c r="E8883" s="72">
        <f t="shared" si="277"/>
        <v>341446150.74074072</v>
      </c>
      <c r="F8883" s="71">
        <f t="shared" si="276"/>
        <v>222.06435401973252</v>
      </c>
    </row>
    <row r="8884" spans="2:6">
      <c r="B8884">
        <v>1537600</v>
      </c>
      <c r="D8884">
        <v>8882</v>
      </c>
      <c r="E8884" s="72">
        <f t="shared" si="277"/>
        <v>341523086.18518519</v>
      </c>
      <c r="F8884" s="71">
        <f t="shared" si="276"/>
        <v>222.11439007881452</v>
      </c>
    </row>
    <row r="8885" spans="2:6">
      <c r="B8885">
        <v>1537600</v>
      </c>
      <c r="D8885">
        <v>8883</v>
      </c>
      <c r="E8885" s="72">
        <f t="shared" si="277"/>
        <v>341600030.2962963</v>
      </c>
      <c r="F8885" s="71">
        <f t="shared" si="276"/>
        <v>222.16443177438626</v>
      </c>
    </row>
    <row r="8886" spans="2:6">
      <c r="B8886">
        <v>1537600</v>
      </c>
      <c r="D8886">
        <v>8884</v>
      </c>
      <c r="E8886" s="72">
        <f t="shared" si="277"/>
        <v>341676983.07407403</v>
      </c>
      <c r="F8886" s="71">
        <f t="shared" si="276"/>
        <v>222.21447910644773</v>
      </c>
    </row>
    <row r="8887" spans="2:6">
      <c r="B8887">
        <v>1537600</v>
      </c>
      <c r="D8887">
        <v>8885</v>
      </c>
      <c r="E8887" s="72">
        <f t="shared" si="277"/>
        <v>341753944.51851845</v>
      </c>
      <c r="F8887" s="71">
        <f t="shared" si="276"/>
        <v>222.26453207499898</v>
      </c>
    </row>
    <row r="8888" spans="2:6">
      <c r="B8888">
        <v>1537600</v>
      </c>
      <c r="D8888">
        <v>8886</v>
      </c>
      <c r="E8888" s="72">
        <f t="shared" si="277"/>
        <v>341830914.62962955</v>
      </c>
      <c r="F8888" s="71">
        <f t="shared" si="276"/>
        <v>222.31459068004003</v>
      </c>
    </row>
    <row r="8889" spans="2:6">
      <c r="B8889">
        <v>1537600</v>
      </c>
      <c r="D8889">
        <v>8887</v>
      </c>
      <c r="E8889" s="72">
        <f t="shared" si="277"/>
        <v>341907893.40740734</v>
      </c>
      <c r="F8889" s="71">
        <f t="shared" si="276"/>
        <v>222.36465492157086</v>
      </c>
    </row>
    <row r="8890" spans="2:6">
      <c r="B8890">
        <v>1537600</v>
      </c>
      <c r="D8890">
        <v>8888</v>
      </c>
      <c r="E8890" s="72">
        <f t="shared" si="277"/>
        <v>341984880.85185182</v>
      </c>
      <c r="F8890" s="71">
        <f t="shared" si="276"/>
        <v>222.41472479959145</v>
      </c>
    </row>
    <row r="8891" spans="2:6">
      <c r="B8891">
        <v>1537600</v>
      </c>
      <c r="D8891">
        <v>8889</v>
      </c>
      <c r="E8891" s="72">
        <f t="shared" si="277"/>
        <v>342061876.96296293</v>
      </c>
      <c r="F8891" s="71">
        <f t="shared" si="276"/>
        <v>222.46480031410181</v>
      </c>
    </row>
    <row r="8892" spans="2:6">
      <c r="B8892">
        <v>1537600</v>
      </c>
      <c r="D8892">
        <v>8890</v>
      </c>
      <c r="E8892" s="72">
        <f t="shared" si="277"/>
        <v>342138881.74074072</v>
      </c>
      <c r="F8892" s="71">
        <f t="shared" si="276"/>
        <v>222.51488146510192</v>
      </c>
    </row>
    <row r="8893" spans="2:6">
      <c r="B8893">
        <v>1537600</v>
      </c>
      <c r="D8893">
        <v>8891</v>
      </c>
      <c r="E8893" s="72">
        <f t="shared" si="277"/>
        <v>342215895.18518519</v>
      </c>
      <c r="F8893" s="71">
        <f t="shared" si="276"/>
        <v>222.56496825259183</v>
      </c>
    </row>
    <row r="8894" spans="2:6">
      <c r="B8894">
        <v>1537600</v>
      </c>
      <c r="D8894">
        <v>8892</v>
      </c>
      <c r="E8894" s="72">
        <f t="shared" si="277"/>
        <v>342292917.2962963</v>
      </c>
      <c r="F8894" s="71">
        <f t="shared" si="276"/>
        <v>222.61506067657146</v>
      </c>
    </row>
    <row r="8895" spans="2:6">
      <c r="B8895">
        <v>1537600</v>
      </c>
      <c r="D8895">
        <v>8893</v>
      </c>
      <c r="E8895" s="72">
        <f t="shared" si="277"/>
        <v>342369948.07407403</v>
      </c>
      <c r="F8895" s="71">
        <f t="shared" si="276"/>
        <v>222.66515873704085</v>
      </c>
    </row>
    <row r="8896" spans="2:6">
      <c r="B8896">
        <v>1537600</v>
      </c>
      <c r="D8896">
        <v>8894</v>
      </c>
      <c r="E8896" s="72">
        <f t="shared" si="277"/>
        <v>342446987.51851845</v>
      </c>
      <c r="F8896" s="71">
        <f t="shared" si="276"/>
        <v>222.71526243400004</v>
      </c>
    </row>
    <row r="8897" spans="2:6">
      <c r="B8897">
        <v>1537600</v>
      </c>
      <c r="D8897">
        <v>8895</v>
      </c>
      <c r="E8897" s="72">
        <f t="shared" si="277"/>
        <v>342524035.62962955</v>
      </c>
      <c r="F8897" s="71">
        <f t="shared" si="276"/>
        <v>222.76537176744898</v>
      </c>
    </row>
    <row r="8898" spans="2:6">
      <c r="B8898">
        <v>1537600</v>
      </c>
      <c r="D8898">
        <v>8896</v>
      </c>
      <c r="E8898" s="72">
        <f t="shared" si="277"/>
        <v>342601092.40740734</v>
      </c>
      <c r="F8898" s="71">
        <f t="shared" si="276"/>
        <v>222.81548673738772</v>
      </c>
    </row>
    <row r="8899" spans="2:6">
      <c r="B8899">
        <v>1537600</v>
      </c>
      <c r="D8899">
        <v>8897</v>
      </c>
      <c r="E8899" s="72">
        <f t="shared" si="277"/>
        <v>342678157.85185182</v>
      </c>
      <c r="F8899" s="71">
        <f t="shared" ref="F8899:F8962" si="278">E8899/B8898</f>
        <v>222.86560734381621</v>
      </c>
    </row>
    <row r="8900" spans="2:6">
      <c r="B8900">
        <v>1537600</v>
      </c>
      <c r="D8900">
        <v>8898</v>
      </c>
      <c r="E8900" s="72">
        <f t="shared" ref="E8900:E8963" si="279">40+(D8899*D8899)+(E8899/1.3)</f>
        <v>342755231.96296293</v>
      </c>
      <c r="F8900" s="71">
        <f t="shared" si="278"/>
        <v>222.91573358673446</v>
      </c>
    </row>
    <row r="8901" spans="2:6">
      <c r="B8901">
        <v>1537600</v>
      </c>
      <c r="D8901">
        <v>8899</v>
      </c>
      <c r="E8901" s="72">
        <f t="shared" si="279"/>
        <v>342832314.74074072</v>
      </c>
      <c r="F8901" s="71">
        <f t="shared" si="278"/>
        <v>222.9658654661425</v>
      </c>
    </row>
    <row r="8902" spans="2:6">
      <c r="B8902">
        <v>1537600</v>
      </c>
      <c r="D8902">
        <v>8900</v>
      </c>
      <c r="E8902" s="72">
        <f t="shared" si="279"/>
        <v>342909406.18518519</v>
      </c>
      <c r="F8902" s="71">
        <f t="shared" si="278"/>
        <v>223.01600298204031</v>
      </c>
    </row>
    <row r="8903" spans="2:6">
      <c r="B8903">
        <v>1537600</v>
      </c>
      <c r="D8903">
        <v>8901</v>
      </c>
      <c r="E8903" s="72">
        <f t="shared" si="279"/>
        <v>342986506.2962963</v>
      </c>
      <c r="F8903" s="71">
        <f t="shared" si="278"/>
        <v>223.06614613442787</v>
      </c>
    </row>
    <row r="8904" spans="2:6">
      <c r="B8904">
        <v>1537600</v>
      </c>
      <c r="D8904">
        <v>8902</v>
      </c>
      <c r="E8904" s="72">
        <f t="shared" si="279"/>
        <v>343063615.07407403</v>
      </c>
      <c r="F8904" s="71">
        <f t="shared" si="278"/>
        <v>223.11629492330516</v>
      </c>
    </row>
    <row r="8905" spans="2:6">
      <c r="B8905">
        <v>1537600</v>
      </c>
      <c r="D8905">
        <v>8903</v>
      </c>
      <c r="E8905" s="72">
        <f t="shared" si="279"/>
        <v>343140732.51851845</v>
      </c>
      <c r="F8905" s="71">
        <f t="shared" si="278"/>
        <v>223.16644934867224</v>
      </c>
    </row>
    <row r="8906" spans="2:6">
      <c r="B8906">
        <v>1537600</v>
      </c>
      <c r="D8906">
        <v>8904</v>
      </c>
      <c r="E8906" s="72">
        <f t="shared" si="279"/>
        <v>343217858.62962955</v>
      </c>
      <c r="F8906" s="71">
        <f t="shared" si="278"/>
        <v>223.21660941052912</v>
      </c>
    </row>
    <row r="8907" spans="2:6">
      <c r="B8907">
        <v>1537600</v>
      </c>
      <c r="D8907">
        <v>8905</v>
      </c>
      <c r="E8907" s="72">
        <f t="shared" si="279"/>
        <v>343294993.40740734</v>
      </c>
      <c r="F8907" s="71">
        <f t="shared" si="278"/>
        <v>223.26677510887575</v>
      </c>
    </row>
    <row r="8908" spans="2:6">
      <c r="B8908">
        <v>1537600</v>
      </c>
      <c r="D8908">
        <v>8906</v>
      </c>
      <c r="E8908" s="72">
        <f t="shared" si="279"/>
        <v>343372136.85185182</v>
      </c>
      <c r="F8908" s="71">
        <f t="shared" si="278"/>
        <v>223.31694644371217</v>
      </c>
    </row>
    <row r="8909" spans="2:6">
      <c r="B8909">
        <v>1537600</v>
      </c>
      <c r="D8909">
        <v>8907</v>
      </c>
      <c r="E8909" s="72">
        <f t="shared" si="279"/>
        <v>343449288.96296293</v>
      </c>
      <c r="F8909" s="71">
        <f t="shared" si="278"/>
        <v>223.36712341503832</v>
      </c>
    </row>
    <row r="8910" spans="2:6">
      <c r="B8910">
        <v>1537600</v>
      </c>
      <c r="D8910">
        <v>8908</v>
      </c>
      <c r="E8910" s="72">
        <f t="shared" si="279"/>
        <v>343526449.74074072</v>
      </c>
      <c r="F8910" s="71">
        <f t="shared" si="278"/>
        <v>223.41730602285426</v>
      </c>
    </row>
    <row r="8911" spans="2:6">
      <c r="B8911">
        <v>1537600</v>
      </c>
      <c r="D8911">
        <v>8909</v>
      </c>
      <c r="E8911" s="72">
        <f t="shared" si="279"/>
        <v>343603619.18518519</v>
      </c>
      <c r="F8911" s="71">
        <f t="shared" si="278"/>
        <v>223.46749426715999</v>
      </c>
    </row>
    <row r="8912" spans="2:6">
      <c r="B8912">
        <v>1537600</v>
      </c>
      <c r="D8912">
        <v>8910</v>
      </c>
      <c r="E8912" s="72">
        <f t="shared" si="279"/>
        <v>343680797.2962963</v>
      </c>
      <c r="F8912" s="71">
        <f t="shared" si="278"/>
        <v>223.51768814795545</v>
      </c>
    </row>
    <row r="8913" spans="2:6">
      <c r="B8913">
        <v>1537600</v>
      </c>
      <c r="D8913">
        <v>8911</v>
      </c>
      <c r="E8913" s="72">
        <f t="shared" si="279"/>
        <v>343757984.07407403</v>
      </c>
      <c r="F8913" s="71">
        <f t="shared" si="278"/>
        <v>223.56788766524065</v>
      </c>
    </row>
    <row r="8914" spans="2:6">
      <c r="B8914">
        <v>1537600</v>
      </c>
      <c r="D8914">
        <v>8912</v>
      </c>
      <c r="E8914" s="72">
        <f t="shared" si="279"/>
        <v>343835179.51851845</v>
      </c>
      <c r="F8914" s="71">
        <f t="shared" si="278"/>
        <v>223.61809281901563</v>
      </c>
    </row>
    <row r="8915" spans="2:6">
      <c r="B8915">
        <v>1537600</v>
      </c>
      <c r="D8915">
        <v>8913</v>
      </c>
      <c r="E8915" s="72">
        <f t="shared" si="279"/>
        <v>343912383.62962955</v>
      </c>
      <c r="F8915" s="71">
        <f t="shared" si="278"/>
        <v>223.6683036092804</v>
      </c>
    </row>
    <row r="8916" spans="2:6">
      <c r="B8916">
        <v>1537600</v>
      </c>
      <c r="D8916">
        <v>8914</v>
      </c>
      <c r="E8916" s="72">
        <f t="shared" si="279"/>
        <v>343989596.40740734</v>
      </c>
      <c r="F8916" s="71">
        <f t="shared" si="278"/>
        <v>223.71852003603496</v>
      </c>
    </row>
    <row r="8917" spans="2:6">
      <c r="B8917">
        <v>1537600</v>
      </c>
      <c r="D8917">
        <v>8915</v>
      </c>
      <c r="E8917" s="72">
        <f t="shared" si="279"/>
        <v>344066817.85185182</v>
      </c>
      <c r="F8917" s="71">
        <f t="shared" si="278"/>
        <v>223.76874209927928</v>
      </c>
    </row>
    <row r="8918" spans="2:6">
      <c r="B8918">
        <v>1537600</v>
      </c>
      <c r="D8918">
        <v>8916</v>
      </c>
      <c r="E8918" s="72">
        <f t="shared" si="279"/>
        <v>344144047.96296293</v>
      </c>
      <c r="F8918" s="71">
        <f t="shared" si="278"/>
        <v>223.81896979901336</v>
      </c>
    </row>
    <row r="8919" spans="2:6">
      <c r="B8919">
        <v>1537600</v>
      </c>
      <c r="D8919">
        <v>8917</v>
      </c>
      <c r="E8919" s="72">
        <f t="shared" si="279"/>
        <v>344221286.74074072</v>
      </c>
      <c r="F8919" s="71">
        <f t="shared" si="278"/>
        <v>223.8692031352372</v>
      </c>
    </row>
    <row r="8920" spans="2:6">
      <c r="B8920">
        <v>1537600</v>
      </c>
      <c r="D8920">
        <v>8918</v>
      </c>
      <c r="E8920" s="72">
        <f t="shared" si="279"/>
        <v>344298534.18518519</v>
      </c>
      <c r="F8920" s="71">
        <f t="shared" si="278"/>
        <v>223.91944210795083</v>
      </c>
    </row>
    <row r="8921" spans="2:6">
      <c r="B8921">
        <v>1537600</v>
      </c>
      <c r="D8921">
        <v>8919</v>
      </c>
      <c r="E8921" s="72">
        <f t="shared" si="279"/>
        <v>344375790.2962963</v>
      </c>
      <c r="F8921" s="71">
        <f t="shared" si="278"/>
        <v>223.96968671715419</v>
      </c>
    </row>
    <row r="8922" spans="2:6">
      <c r="B8922">
        <v>1537600</v>
      </c>
      <c r="D8922">
        <v>8920</v>
      </c>
      <c r="E8922" s="72">
        <f t="shared" si="279"/>
        <v>344453055.07407403</v>
      </c>
      <c r="F8922" s="71">
        <f t="shared" si="278"/>
        <v>224.01993696284731</v>
      </c>
    </row>
    <row r="8923" spans="2:6">
      <c r="B8923">
        <v>1537600</v>
      </c>
      <c r="D8923">
        <v>8921</v>
      </c>
      <c r="E8923" s="72">
        <f t="shared" si="279"/>
        <v>344530328.51851845</v>
      </c>
      <c r="F8923" s="71">
        <f t="shared" si="278"/>
        <v>224.07019284503022</v>
      </c>
    </row>
    <row r="8924" spans="2:6">
      <c r="B8924">
        <v>1537600</v>
      </c>
      <c r="D8924">
        <v>8922</v>
      </c>
      <c r="E8924" s="72">
        <f t="shared" si="279"/>
        <v>344607610.62962955</v>
      </c>
      <c r="F8924" s="71">
        <f t="shared" si="278"/>
        <v>224.12045436370289</v>
      </c>
    </row>
    <row r="8925" spans="2:6">
      <c r="B8925">
        <v>1537600</v>
      </c>
      <c r="D8925">
        <v>8923</v>
      </c>
      <c r="E8925" s="72">
        <f t="shared" si="279"/>
        <v>344684901.40740734</v>
      </c>
      <c r="F8925" s="71">
        <f t="shared" si="278"/>
        <v>224.17072151886535</v>
      </c>
    </row>
    <row r="8926" spans="2:6">
      <c r="B8926">
        <v>1537600</v>
      </c>
      <c r="D8926">
        <v>8924</v>
      </c>
      <c r="E8926" s="72">
        <f t="shared" si="279"/>
        <v>344762200.85185182</v>
      </c>
      <c r="F8926" s="71">
        <f t="shared" si="278"/>
        <v>224.22099431051757</v>
      </c>
    </row>
    <row r="8927" spans="2:6">
      <c r="B8927">
        <v>1537600</v>
      </c>
      <c r="D8927">
        <v>8925</v>
      </c>
      <c r="E8927" s="72">
        <f t="shared" si="279"/>
        <v>344839508.96296293</v>
      </c>
      <c r="F8927" s="71">
        <f t="shared" si="278"/>
        <v>224.27127273865955</v>
      </c>
    </row>
    <row r="8928" spans="2:6">
      <c r="B8928">
        <v>1537600</v>
      </c>
      <c r="D8928">
        <v>8926</v>
      </c>
      <c r="E8928" s="72">
        <f t="shared" si="279"/>
        <v>344916825.74074072</v>
      </c>
      <c r="F8928" s="71">
        <f t="shared" si="278"/>
        <v>224.32155680329132</v>
      </c>
    </row>
    <row r="8929" spans="2:6">
      <c r="B8929">
        <v>1537600</v>
      </c>
      <c r="D8929">
        <v>8927</v>
      </c>
      <c r="E8929" s="72">
        <f t="shared" si="279"/>
        <v>344994151.18518519</v>
      </c>
      <c r="F8929" s="71">
        <f t="shared" si="278"/>
        <v>224.37184650441284</v>
      </c>
    </row>
    <row r="8930" spans="2:6">
      <c r="B8930">
        <v>1537600</v>
      </c>
      <c r="D8930">
        <v>8928</v>
      </c>
      <c r="E8930" s="72">
        <f t="shared" si="279"/>
        <v>345071485.2962963</v>
      </c>
      <c r="F8930" s="71">
        <f t="shared" si="278"/>
        <v>224.42214184202413</v>
      </c>
    </row>
    <row r="8931" spans="2:6">
      <c r="B8931">
        <v>1537600</v>
      </c>
      <c r="D8931">
        <v>8929</v>
      </c>
      <c r="E8931" s="72">
        <f t="shared" si="279"/>
        <v>345148828.07407403</v>
      </c>
      <c r="F8931" s="71">
        <f t="shared" si="278"/>
        <v>224.47244281612515</v>
      </c>
    </row>
    <row r="8932" spans="2:6">
      <c r="B8932">
        <v>1537600</v>
      </c>
      <c r="D8932">
        <v>8930</v>
      </c>
      <c r="E8932" s="72">
        <f t="shared" si="279"/>
        <v>345226179.51851845</v>
      </c>
      <c r="F8932" s="71">
        <f t="shared" si="278"/>
        <v>224.52274942671596</v>
      </c>
    </row>
    <row r="8933" spans="2:6">
      <c r="B8933">
        <v>1537600</v>
      </c>
      <c r="D8933">
        <v>8931</v>
      </c>
      <c r="E8933" s="72">
        <f t="shared" si="279"/>
        <v>345303539.62962955</v>
      </c>
      <c r="F8933" s="71">
        <f t="shared" si="278"/>
        <v>224.57306167379653</v>
      </c>
    </row>
    <row r="8934" spans="2:6">
      <c r="B8934">
        <v>1537600</v>
      </c>
      <c r="D8934">
        <v>8932</v>
      </c>
      <c r="E8934" s="72">
        <f t="shared" si="279"/>
        <v>345380908.40740734</v>
      </c>
      <c r="F8934" s="71">
        <f t="shared" si="278"/>
        <v>224.62337955736689</v>
      </c>
    </row>
    <row r="8935" spans="2:6">
      <c r="B8935">
        <v>1537600</v>
      </c>
      <c r="D8935">
        <v>8933</v>
      </c>
      <c r="E8935" s="72">
        <f t="shared" si="279"/>
        <v>345458285.85185182</v>
      </c>
      <c r="F8935" s="71">
        <f t="shared" si="278"/>
        <v>224.67370307742704</v>
      </c>
    </row>
    <row r="8936" spans="2:6">
      <c r="B8936">
        <v>1537600</v>
      </c>
      <c r="D8936">
        <v>8934</v>
      </c>
      <c r="E8936" s="72">
        <f t="shared" si="279"/>
        <v>345535671.96296293</v>
      </c>
      <c r="F8936" s="71">
        <f t="shared" si="278"/>
        <v>224.72403223397694</v>
      </c>
    </row>
    <row r="8937" spans="2:6">
      <c r="B8937">
        <v>1537600</v>
      </c>
      <c r="D8937">
        <v>8935</v>
      </c>
      <c r="E8937" s="72">
        <f t="shared" si="279"/>
        <v>345613066.74074072</v>
      </c>
      <c r="F8937" s="71">
        <f t="shared" si="278"/>
        <v>224.77436702701658</v>
      </c>
    </row>
    <row r="8938" spans="2:6">
      <c r="B8938">
        <v>1537600</v>
      </c>
      <c r="D8938">
        <v>8936</v>
      </c>
      <c r="E8938" s="72">
        <f t="shared" si="279"/>
        <v>345690470.18518519</v>
      </c>
      <c r="F8938" s="71">
        <f t="shared" si="278"/>
        <v>224.82470745654604</v>
      </c>
    </row>
    <row r="8939" spans="2:6">
      <c r="B8939">
        <v>1537600</v>
      </c>
      <c r="D8939">
        <v>8937</v>
      </c>
      <c r="E8939" s="72">
        <f t="shared" si="279"/>
        <v>345767882.2962963</v>
      </c>
      <c r="F8939" s="71">
        <f t="shared" si="278"/>
        <v>224.87505352256522</v>
      </c>
    </row>
    <row r="8940" spans="2:6">
      <c r="B8940">
        <v>1537600</v>
      </c>
      <c r="D8940">
        <v>8938</v>
      </c>
      <c r="E8940" s="72">
        <f t="shared" si="279"/>
        <v>345845303.07407403</v>
      </c>
      <c r="F8940" s="71">
        <f t="shared" si="278"/>
        <v>224.92540522507417</v>
      </c>
    </row>
    <row r="8941" spans="2:6">
      <c r="B8941">
        <v>1537600</v>
      </c>
      <c r="D8941">
        <v>8939</v>
      </c>
      <c r="E8941" s="72">
        <f t="shared" si="279"/>
        <v>345922732.51851845</v>
      </c>
      <c r="F8941" s="71">
        <f t="shared" si="278"/>
        <v>224.97576256407288</v>
      </c>
    </row>
    <row r="8942" spans="2:6">
      <c r="B8942">
        <v>1537600</v>
      </c>
      <c r="D8942">
        <v>8940</v>
      </c>
      <c r="E8942" s="72">
        <f t="shared" si="279"/>
        <v>346000170.62962955</v>
      </c>
      <c r="F8942" s="71">
        <f t="shared" si="278"/>
        <v>225.02612553956138</v>
      </c>
    </row>
    <row r="8943" spans="2:6">
      <c r="B8943">
        <v>1537600</v>
      </c>
      <c r="D8943">
        <v>8941</v>
      </c>
      <c r="E8943" s="72">
        <f t="shared" si="279"/>
        <v>346077617.40740734</v>
      </c>
      <c r="F8943" s="71">
        <f t="shared" si="278"/>
        <v>225.07649415153963</v>
      </c>
    </row>
    <row r="8944" spans="2:6">
      <c r="B8944">
        <v>1537600</v>
      </c>
      <c r="D8944">
        <v>8942</v>
      </c>
      <c r="E8944" s="72">
        <f t="shared" si="279"/>
        <v>346155072.85185182</v>
      </c>
      <c r="F8944" s="71">
        <f t="shared" si="278"/>
        <v>225.12686840000768</v>
      </c>
    </row>
    <row r="8945" spans="2:6">
      <c r="B8945">
        <v>1537600</v>
      </c>
      <c r="D8945">
        <v>8943</v>
      </c>
      <c r="E8945" s="72">
        <f t="shared" si="279"/>
        <v>346232536.96296293</v>
      </c>
      <c r="F8945" s="71">
        <f t="shared" si="278"/>
        <v>225.17724828496549</v>
      </c>
    </row>
    <row r="8946" spans="2:6">
      <c r="B8946">
        <v>1537600</v>
      </c>
      <c r="D8946">
        <v>8944</v>
      </c>
      <c r="E8946" s="72">
        <f t="shared" si="279"/>
        <v>346310009.74074072</v>
      </c>
      <c r="F8946" s="71">
        <f t="shared" si="278"/>
        <v>225.22763380641305</v>
      </c>
    </row>
    <row r="8947" spans="2:6">
      <c r="B8947">
        <v>1537600</v>
      </c>
      <c r="D8947">
        <v>8945</v>
      </c>
      <c r="E8947" s="72">
        <f t="shared" si="279"/>
        <v>346387491.18518519</v>
      </c>
      <c r="F8947" s="71">
        <f t="shared" si="278"/>
        <v>225.27802496435041</v>
      </c>
    </row>
    <row r="8948" spans="2:6">
      <c r="B8948">
        <v>1537600</v>
      </c>
      <c r="D8948">
        <v>8946</v>
      </c>
      <c r="E8948" s="72">
        <f t="shared" si="279"/>
        <v>346464981.2962963</v>
      </c>
      <c r="F8948" s="71">
        <f t="shared" si="278"/>
        <v>225.32842175877752</v>
      </c>
    </row>
    <row r="8949" spans="2:6">
      <c r="B8949">
        <v>1537600</v>
      </c>
      <c r="D8949">
        <v>8947</v>
      </c>
      <c r="E8949" s="72">
        <f t="shared" si="279"/>
        <v>346542480.07407403</v>
      </c>
      <c r="F8949" s="71">
        <f t="shared" si="278"/>
        <v>225.37882418969434</v>
      </c>
    </row>
    <row r="8950" spans="2:6">
      <c r="B8950">
        <v>1537600</v>
      </c>
      <c r="D8950">
        <v>8948</v>
      </c>
      <c r="E8950" s="72">
        <f t="shared" si="279"/>
        <v>346619987.51851845</v>
      </c>
      <c r="F8950" s="71">
        <f t="shared" si="278"/>
        <v>225.42923225710098</v>
      </c>
    </row>
    <row r="8951" spans="2:6">
      <c r="B8951">
        <v>1537600</v>
      </c>
      <c r="D8951">
        <v>8949</v>
      </c>
      <c r="E8951" s="72">
        <f t="shared" si="279"/>
        <v>346697503.62962955</v>
      </c>
      <c r="F8951" s="71">
        <f t="shared" si="278"/>
        <v>225.47964596099737</v>
      </c>
    </row>
    <row r="8952" spans="2:6">
      <c r="B8952">
        <v>1537600</v>
      </c>
      <c r="D8952">
        <v>8950</v>
      </c>
      <c r="E8952" s="72">
        <f t="shared" si="279"/>
        <v>346775028.40740734</v>
      </c>
      <c r="F8952" s="71">
        <f t="shared" si="278"/>
        <v>225.53006530138356</v>
      </c>
    </row>
    <row r="8953" spans="2:6">
      <c r="B8953">
        <v>1537600</v>
      </c>
      <c r="D8953">
        <v>8951</v>
      </c>
      <c r="E8953" s="72">
        <f t="shared" si="279"/>
        <v>346852561.85185182</v>
      </c>
      <c r="F8953" s="71">
        <f t="shared" si="278"/>
        <v>225.5804902782595</v>
      </c>
    </row>
    <row r="8954" spans="2:6">
      <c r="B8954">
        <v>1537600</v>
      </c>
      <c r="D8954">
        <v>8952</v>
      </c>
      <c r="E8954" s="72">
        <f t="shared" si="279"/>
        <v>346930103.96296293</v>
      </c>
      <c r="F8954" s="71">
        <f t="shared" si="278"/>
        <v>225.63092089162521</v>
      </c>
    </row>
    <row r="8955" spans="2:6">
      <c r="B8955">
        <v>1537600</v>
      </c>
      <c r="D8955">
        <v>8953</v>
      </c>
      <c r="E8955" s="72">
        <f t="shared" si="279"/>
        <v>347007654.74074072</v>
      </c>
      <c r="F8955" s="71">
        <f t="shared" si="278"/>
        <v>225.6813571414807</v>
      </c>
    </row>
    <row r="8956" spans="2:6">
      <c r="B8956">
        <v>1537600</v>
      </c>
      <c r="D8956">
        <v>8954</v>
      </c>
      <c r="E8956" s="72">
        <f t="shared" si="279"/>
        <v>347085214.18518519</v>
      </c>
      <c r="F8956" s="71">
        <f t="shared" si="278"/>
        <v>225.73179902782596</v>
      </c>
    </row>
    <row r="8957" spans="2:6">
      <c r="B8957">
        <v>1537600</v>
      </c>
      <c r="D8957">
        <v>8955</v>
      </c>
      <c r="E8957" s="72">
        <f t="shared" si="279"/>
        <v>347162782.2962963</v>
      </c>
      <c r="F8957" s="71">
        <f t="shared" si="278"/>
        <v>225.78224655066097</v>
      </c>
    </row>
    <row r="8958" spans="2:6">
      <c r="B8958">
        <v>1537600</v>
      </c>
      <c r="D8958">
        <v>8956</v>
      </c>
      <c r="E8958" s="72">
        <f t="shared" si="279"/>
        <v>347240359.07407403</v>
      </c>
      <c r="F8958" s="71">
        <f t="shared" si="278"/>
        <v>225.83269970998572</v>
      </c>
    </row>
    <row r="8959" spans="2:6">
      <c r="B8959">
        <v>1537600</v>
      </c>
      <c r="D8959">
        <v>8957</v>
      </c>
      <c r="E8959" s="72">
        <f t="shared" si="279"/>
        <v>347317944.51851845</v>
      </c>
      <c r="F8959" s="71">
        <f t="shared" si="278"/>
        <v>225.88315850580025</v>
      </c>
    </row>
    <row r="8960" spans="2:6">
      <c r="B8960">
        <v>1537600</v>
      </c>
      <c r="D8960">
        <v>8958</v>
      </c>
      <c r="E8960" s="72">
        <f t="shared" si="279"/>
        <v>347395538.62962955</v>
      </c>
      <c r="F8960" s="71">
        <f t="shared" si="278"/>
        <v>225.93362293810455</v>
      </c>
    </row>
    <row r="8961" spans="2:6">
      <c r="B8961">
        <v>1537600</v>
      </c>
      <c r="D8961">
        <v>8959</v>
      </c>
      <c r="E8961" s="72">
        <f t="shared" si="279"/>
        <v>347473141.40740734</v>
      </c>
      <c r="F8961" s="71">
        <f t="shared" si="278"/>
        <v>225.98409300689863</v>
      </c>
    </row>
    <row r="8962" spans="2:6">
      <c r="B8962">
        <v>1537600</v>
      </c>
      <c r="D8962">
        <v>8960</v>
      </c>
      <c r="E8962" s="72">
        <f t="shared" si="279"/>
        <v>347550752.85185182</v>
      </c>
      <c r="F8962" s="71">
        <f t="shared" si="278"/>
        <v>226.03456871218251</v>
      </c>
    </row>
    <row r="8963" spans="2:6">
      <c r="B8963">
        <v>1537600</v>
      </c>
      <c r="D8963">
        <v>8961</v>
      </c>
      <c r="E8963" s="72">
        <f t="shared" si="279"/>
        <v>347628372.96296293</v>
      </c>
      <c r="F8963" s="71">
        <f t="shared" ref="F8963:F9026" si="280">E8963/B8962</f>
        <v>226.08505005395611</v>
      </c>
    </row>
    <row r="8964" spans="2:6">
      <c r="B8964">
        <v>1537600</v>
      </c>
      <c r="D8964">
        <v>8962</v>
      </c>
      <c r="E8964" s="72">
        <f t="shared" ref="E8964:E9027" si="281">40+(D8963*D8963)+(E8963/1.3)</f>
        <v>347706001.74074072</v>
      </c>
      <c r="F8964" s="71">
        <f t="shared" si="280"/>
        <v>226.1355370322195</v>
      </c>
    </row>
    <row r="8965" spans="2:6">
      <c r="B8965">
        <v>1537600</v>
      </c>
      <c r="D8965">
        <v>8963</v>
      </c>
      <c r="E8965" s="72">
        <f t="shared" si="281"/>
        <v>347783639.18518519</v>
      </c>
      <c r="F8965" s="71">
        <f t="shared" si="280"/>
        <v>226.18602964697268</v>
      </c>
    </row>
    <row r="8966" spans="2:6">
      <c r="B8966">
        <v>1537600</v>
      </c>
      <c r="D8966">
        <v>8964</v>
      </c>
      <c r="E8966" s="72">
        <f t="shared" si="281"/>
        <v>347861285.2962963</v>
      </c>
      <c r="F8966" s="71">
        <f t="shared" si="280"/>
        <v>226.2365278982156</v>
      </c>
    </row>
    <row r="8967" spans="2:6">
      <c r="B8967">
        <v>1537600</v>
      </c>
      <c r="D8967">
        <v>8965</v>
      </c>
      <c r="E8967" s="72">
        <f t="shared" si="281"/>
        <v>347938940.07407403</v>
      </c>
      <c r="F8967" s="71">
        <f t="shared" si="280"/>
        <v>226.28703178594824</v>
      </c>
    </row>
    <row r="8968" spans="2:6">
      <c r="B8968">
        <v>1537600</v>
      </c>
      <c r="D8968">
        <v>8966</v>
      </c>
      <c r="E8968" s="72">
        <f t="shared" si="281"/>
        <v>348016603.51851845</v>
      </c>
      <c r="F8968" s="71">
        <f t="shared" si="280"/>
        <v>226.33754131017068</v>
      </c>
    </row>
    <row r="8969" spans="2:6">
      <c r="B8969">
        <v>1537600</v>
      </c>
      <c r="D8969">
        <v>8967</v>
      </c>
      <c r="E8969" s="72">
        <f t="shared" si="281"/>
        <v>348094275.62962955</v>
      </c>
      <c r="F8969" s="71">
        <f t="shared" si="280"/>
        <v>226.3880564708829</v>
      </c>
    </row>
    <row r="8970" spans="2:6">
      <c r="B8970">
        <v>1537600</v>
      </c>
      <c r="D8970">
        <v>8968</v>
      </c>
      <c r="E8970" s="72">
        <f t="shared" si="281"/>
        <v>348171956.40740734</v>
      </c>
      <c r="F8970" s="71">
        <f t="shared" si="280"/>
        <v>226.43857726808491</v>
      </c>
    </row>
    <row r="8971" spans="2:6">
      <c r="B8971">
        <v>1537600</v>
      </c>
      <c r="D8971">
        <v>8969</v>
      </c>
      <c r="E8971" s="72">
        <f t="shared" si="281"/>
        <v>348249645.85185182</v>
      </c>
      <c r="F8971" s="71">
        <f t="shared" si="280"/>
        <v>226.48910370177668</v>
      </c>
    </row>
    <row r="8972" spans="2:6">
      <c r="B8972">
        <v>1537600</v>
      </c>
      <c r="D8972">
        <v>8970</v>
      </c>
      <c r="E8972" s="72">
        <f t="shared" si="281"/>
        <v>348327343.96296293</v>
      </c>
      <c r="F8972" s="71">
        <f t="shared" si="280"/>
        <v>226.53963577195819</v>
      </c>
    </row>
    <row r="8973" spans="2:6">
      <c r="B8973">
        <v>1537600</v>
      </c>
      <c r="D8973">
        <v>8971</v>
      </c>
      <c r="E8973" s="72">
        <f t="shared" si="281"/>
        <v>348405050.74074072</v>
      </c>
      <c r="F8973" s="71">
        <f t="shared" si="280"/>
        <v>226.59017347862951</v>
      </c>
    </row>
    <row r="8974" spans="2:6">
      <c r="B8974">
        <v>1537600</v>
      </c>
      <c r="D8974">
        <v>8972</v>
      </c>
      <c r="E8974" s="72">
        <f t="shared" si="281"/>
        <v>348482766.18518519</v>
      </c>
      <c r="F8974" s="71">
        <f t="shared" si="280"/>
        <v>226.64071682179059</v>
      </c>
    </row>
    <row r="8975" spans="2:6">
      <c r="B8975">
        <v>1537600</v>
      </c>
      <c r="D8975">
        <v>8973</v>
      </c>
      <c r="E8975" s="72">
        <f t="shared" si="281"/>
        <v>348560490.2962963</v>
      </c>
      <c r="F8975" s="71">
        <f t="shared" si="280"/>
        <v>226.6912658014414</v>
      </c>
    </row>
    <row r="8976" spans="2:6">
      <c r="B8976">
        <v>1537600</v>
      </c>
      <c r="D8976">
        <v>8974</v>
      </c>
      <c r="E8976" s="72">
        <f t="shared" si="281"/>
        <v>348638223.07407403</v>
      </c>
      <c r="F8976" s="71">
        <f t="shared" si="280"/>
        <v>226.74182041758198</v>
      </c>
    </row>
    <row r="8977" spans="2:6">
      <c r="B8977">
        <v>1537600</v>
      </c>
      <c r="D8977">
        <v>8975</v>
      </c>
      <c r="E8977" s="72">
        <f t="shared" si="281"/>
        <v>348715964.51851845</v>
      </c>
      <c r="F8977" s="71">
        <f t="shared" si="280"/>
        <v>226.79238067021231</v>
      </c>
    </row>
    <row r="8978" spans="2:6">
      <c r="B8978">
        <v>1537600</v>
      </c>
      <c r="D8978">
        <v>8976</v>
      </c>
      <c r="E8978" s="72">
        <f t="shared" si="281"/>
        <v>348793714.62962955</v>
      </c>
      <c r="F8978" s="71">
        <f t="shared" si="280"/>
        <v>226.84294655933243</v>
      </c>
    </row>
    <row r="8979" spans="2:6">
      <c r="B8979">
        <v>1537600</v>
      </c>
      <c r="D8979">
        <v>8977</v>
      </c>
      <c r="E8979" s="72">
        <f t="shared" si="281"/>
        <v>348871473.40740734</v>
      </c>
      <c r="F8979" s="71">
        <f t="shared" si="280"/>
        <v>226.89351808494234</v>
      </c>
    </row>
    <row r="8980" spans="2:6">
      <c r="B8980">
        <v>1537600</v>
      </c>
      <c r="D8980">
        <v>8978</v>
      </c>
      <c r="E8980" s="72">
        <f t="shared" si="281"/>
        <v>348949240.85185182</v>
      </c>
      <c r="F8980" s="71">
        <f t="shared" si="280"/>
        <v>226.94409524704201</v>
      </c>
    </row>
    <row r="8981" spans="2:6">
      <c r="B8981">
        <v>1537600</v>
      </c>
      <c r="D8981">
        <v>8979</v>
      </c>
      <c r="E8981" s="72">
        <f t="shared" si="281"/>
        <v>349027016.96296293</v>
      </c>
      <c r="F8981" s="71">
        <f t="shared" si="280"/>
        <v>226.99467804563145</v>
      </c>
    </row>
    <row r="8982" spans="2:6">
      <c r="B8982">
        <v>1537600</v>
      </c>
      <c r="D8982">
        <v>8980</v>
      </c>
      <c r="E8982" s="72">
        <f t="shared" si="281"/>
        <v>349104801.74074072</v>
      </c>
      <c r="F8982" s="71">
        <f t="shared" si="280"/>
        <v>227.04526648071067</v>
      </c>
    </row>
    <row r="8983" spans="2:6">
      <c r="B8983">
        <v>1537600</v>
      </c>
      <c r="D8983">
        <v>8981</v>
      </c>
      <c r="E8983" s="72">
        <f t="shared" si="281"/>
        <v>349182595.18518513</v>
      </c>
      <c r="F8983" s="71">
        <f t="shared" si="280"/>
        <v>227.09586055227962</v>
      </c>
    </row>
    <row r="8984" spans="2:6">
      <c r="B8984">
        <v>1537600</v>
      </c>
      <c r="D8984">
        <v>8982</v>
      </c>
      <c r="E8984" s="72">
        <f t="shared" si="281"/>
        <v>349260397.29629624</v>
      </c>
      <c r="F8984" s="71">
        <f t="shared" si="280"/>
        <v>227.14646026033836</v>
      </c>
    </row>
    <row r="8985" spans="2:6">
      <c r="B8985">
        <v>1537600</v>
      </c>
      <c r="D8985">
        <v>8983</v>
      </c>
      <c r="E8985" s="72">
        <f t="shared" si="281"/>
        <v>349338208.07407403</v>
      </c>
      <c r="F8985" s="71">
        <f t="shared" si="280"/>
        <v>227.19706560488686</v>
      </c>
    </row>
    <row r="8986" spans="2:6">
      <c r="B8986">
        <v>1537600</v>
      </c>
      <c r="D8986">
        <v>8984</v>
      </c>
      <c r="E8986" s="72">
        <f t="shared" si="281"/>
        <v>349416027.51851845</v>
      </c>
      <c r="F8986" s="71">
        <f t="shared" si="280"/>
        <v>227.24767658592512</v>
      </c>
    </row>
    <row r="8987" spans="2:6">
      <c r="B8987">
        <v>1537600</v>
      </c>
      <c r="D8987">
        <v>8985</v>
      </c>
      <c r="E8987" s="72">
        <f t="shared" si="281"/>
        <v>349493855.62962955</v>
      </c>
      <c r="F8987" s="71">
        <f t="shared" si="280"/>
        <v>227.29829320345314</v>
      </c>
    </row>
    <row r="8988" spans="2:6">
      <c r="B8988">
        <v>1537600</v>
      </c>
      <c r="D8988">
        <v>8986</v>
      </c>
      <c r="E8988" s="72">
        <f t="shared" si="281"/>
        <v>349571692.40740734</v>
      </c>
      <c r="F8988" s="71">
        <f t="shared" si="280"/>
        <v>227.34891545747095</v>
      </c>
    </row>
    <row r="8989" spans="2:6">
      <c r="B8989">
        <v>1537600</v>
      </c>
      <c r="D8989">
        <v>8987</v>
      </c>
      <c r="E8989" s="72">
        <f t="shared" si="281"/>
        <v>349649537.85185182</v>
      </c>
      <c r="F8989" s="71">
        <f t="shared" si="280"/>
        <v>227.39954334797855</v>
      </c>
    </row>
    <row r="8990" spans="2:6">
      <c r="B8990">
        <v>1537600</v>
      </c>
      <c r="D8990">
        <v>8988</v>
      </c>
      <c r="E8990" s="72">
        <f t="shared" si="281"/>
        <v>349727391.96296293</v>
      </c>
      <c r="F8990" s="71">
        <f t="shared" si="280"/>
        <v>227.45017687497588</v>
      </c>
    </row>
    <row r="8991" spans="2:6">
      <c r="B8991">
        <v>1537600</v>
      </c>
      <c r="D8991">
        <v>8989</v>
      </c>
      <c r="E8991" s="72">
        <f t="shared" si="281"/>
        <v>349805254.74074072</v>
      </c>
      <c r="F8991" s="71">
        <f t="shared" si="280"/>
        <v>227.500816038463</v>
      </c>
    </row>
    <row r="8992" spans="2:6">
      <c r="B8992">
        <v>1537600</v>
      </c>
      <c r="D8992">
        <v>8990</v>
      </c>
      <c r="E8992" s="72">
        <f t="shared" si="281"/>
        <v>349883126.18518513</v>
      </c>
      <c r="F8992" s="71">
        <f t="shared" si="280"/>
        <v>227.55146083843985</v>
      </c>
    </row>
    <row r="8993" spans="2:6">
      <c r="B8993">
        <v>1537600</v>
      </c>
      <c r="D8993">
        <v>8991</v>
      </c>
      <c r="E8993" s="72">
        <f t="shared" si="281"/>
        <v>349961006.29629624</v>
      </c>
      <c r="F8993" s="71">
        <f t="shared" si="280"/>
        <v>227.60211127490649</v>
      </c>
    </row>
    <row r="8994" spans="2:6">
      <c r="B8994">
        <v>1537600</v>
      </c>
      <c r="D8994">
        <v>8992</v>
      </c>
      <c r="E8994" s="72">
        <f t="shared" si="281"/>
        <v>350038895.07407403</v>
      </c>
      <c r="F8994" s="71">
        <f t="shared" si="280"/>
        <v>227.65276734786292</v>
      </c>
    </row>
    <row r="8995" spans="2:6">
      <c r="B8995">
        <v>1537600</v>
      </c>
      <c r="D8995">
        <v>8993</v>
      </c>
      <c r="E8995" s="72">
        <f t="shared" si="281"/>
        <v>350116792.51851845</v>
      </c>
      <c r="F8995" s="71">
        <f t="shared" si="280"/>
        <v>227.70342905730908</v>
      </c>
    </row>
    <row r="8996" spans="2:6">
      <c r="B8996">
        <v>1537600</v>
      </c>
      <c r="D8996">
        <v>8994</v>
      </c>
      <c r="E8996" s="72">
        <f t="shared" si="281"/>
        <v>350194698.62962955</v>
      </c>
      <c r="F8996" s="71">
        <f t="shared" si="280"/>
        <v>227.75409640324503</v>
      </c>
    </row>
    <row r="8997" spans="2:6">
      <c r="B8997">
        <v>1537600</v>
      </c>
      <c r="D8997">
        <v>8995</v>
      </c>
      <c r="E8997" s="72">
        <f t="shared" si="281"/>
        <v>350272613.40740734</v>
      </c>
      <c r="F8997" s="71">
        <f t="shared" si="280"/>
        <v>227.80476938567074</v>
      </c>
    </row>
    <row r="8998" spans="2:6">
      <c r="B8998">
        <v>1537600</v>
      </c>
      <c r="D8998">
        <v>8996</v>
      </c>
      <c r="E8998" s="72">
        <f t="shared" si="281"/>
        <v>350350536.85185182</v>
      </c>
      <c r="F8998" s="71">
        <f t="shared" si="280"/>
        <v>227.85544800458626</v>
      </c>
    </row>
    <row r="8999" spans="2:6">
      <c r="B8999">
        <v>1537600</v>
      </c>
      <c r="D8999">
        <v>8997</v>
      </c>
      <c r="E8999" s="72">
        <f t="shared" si="281"/>
        <v>350428468.96296293</v>
      </c>
      <c r="F8999" s="71">
        <f t="shared" si="280"/>
        <v>227.90613225999149</v>
      </c>
    </row>
    <row r="9000" spans="2:6">
      <c r="B9000">
        <v>1537600</v>
      </c>
      <c r="D9000">
        <v>8998</v>
      </c>
      <c r="E9000" s="72">
        <f t="shared" si="281"/>
        <v>350506409.74074072</v>
      </c>
      <c r="F9000" s="71">
        <f t="shared" si="280"/>
        <v>227.95682215188651</v>
      </c>
    </row>
    <row r="9001" spans="2:6">
      <c r="B9001">
        <v>1537600</v>
      </c>
      <c r="D9001">
        <v>8999</v>
      </c>
      <c r="E9001" s="72">
        <f t="shared" si="281"/>
        <v>350584359.18518513</v>
      </c>
      <c r="F9001" s="71">
        <f t="shared" si="280"/>
        <v>228.00751768027129</v>
      </c>
    </row>
    <row r="9002" spans="2:6">
      <c r="B9002">
        <v>1537600</v>
      </c>
      <c r="D9002">
        <v>9000</v>
      </c>
      <c r="E9002" s="72">
        <f t="shared" si="281"/>
        <v>350662317.29629624</v>
      </c>
      <c r="F9002" s="71">
        <f t="shared" si="280"/>
        <v>228.05821884514583</v>
      </c>
    </row>
    <row r="9003" spans="2:6">
      <c r="B9003">
        <v>1537600</v>
      </c>
      <c r="D9003">
        <v>9001</v>
      </c>
      <c r="E9003" s="72">
        <f t="shared" si="281"/>
        <v>350740284.07407403</v>
      </c>
      <c r="F9003" s="71">
        <f t="shared" si="280"/>
        <v>228.10892564651016</v>
      </c>
    </row>
    <row r="9004" spans="2:6">
      <c r="B9004">
        <v>1537600</v>
      </c>
      <c r="D9004">
        <v>9002</v>
      </c>
      <c r="E9004" s="72">
        <f t="shared" si="281"/>
        <v>350818259.51851845</v>
      </c>
      <c r="F9004" s="71">
        <f t="shared" si="280"/>
        <v>228.15963808436425</v>
      </c>
    </row>
    <row r="9005" spans="2:6">
      <c r="B9005">
        <v>1537600</v>
      </c>
      <c r="D9005">
        <v>9003</v>
      </c>
      <c r="E9005" s="72">
        <f t="shared" si="281"/>
        <v>350896243.62962955</v>
      </c>
      <c r="F9005" s="71">
        <f t="shared" si="280"/>
        <v>228.21035615870809</v>
      </c>
    </row>
    <row r="9006" spans="2:6">
      <c r="B9006">
        <v>1537600</v>
      </c>
      <c r="D9006">
        <v>9004</v>
      </c>
      <c r="E9006" s="72">
        <f t="shared" si="281"/>
        <v>350974236.40740734</v>
      </c>
      <c r="F9006" s="71">
        <f t="shared" si="280"/>
        <v>228.2610798695417</v>
      </c>
    </row>
    <row r="9007" spans="2:6">
      <c r="B9007">
        <v>1537600</v>
      </c>
      <c r="D9007">
        <v>9005</v>
      </c>
      <c r="E9007" s="72">
        <f t="shared" si="281"/>
        <v>351052237.85185182</v>
      </c>
      <c r="F9007" s="71">
        <f t="shared" si="280"/>
        <v>228.31180921686513</v>
      </c>
    </row>
    <row r="9008" spans="2:6">
      <c r="B9008">
        <v>1537600</v>
      </c>
      <c r="D9008">
        <v>9006</v>
      </c>
      <c r="E9008" s="72">
        <f t="shared" si="281"/>
        <v>351130247.96296293</v>
      </c>
      <c r="F9008" s="71">
        <f t="shared" si="280"/>
        <v>228.36254420067829</v>
      </c>
    </row>
    <row r="9009" spans="2:6">
      <c r="B9009">
        <v>1537600</v>
      </c>
      <c r="D9009">
        <v>9007</v>
      </c>
      <c r="E9009" s="72">
        <f t="shared" si="281"/>
        <v>351208266.74074072</v>
      </c>
      <c r="F9009" s="71">
        <f t="shared" si="280"/>
        <v>228.4132848209812</v>
      </c>
    </row>
    <row r="9010" spans="2:6">
      <c r="B9010">
        <v>1537600</v>
      </c>
      <c r="D9010">
        <v>9008</v>
      </c>
      <c r="E9010" s="72">
        <f t="shared" si="281"/>
        <v>351286294.18518513</v>
      </c>
      <c r="F9010" s="71">
        <f t="shared" si="280"/>
        <v>228.46403107777388</v>
      </c>
    </row>
    <row r="9011" spans="2:6">
      <c r="B9011">
        <v>1537600</v>
      </c>
      <c r="D9011">
        <v>9009</v>
      </c>
      <c r="E9011" s="72">
        <f t="shared" si="281"/>
        <v>351364330.29629624</v>
      </c>
      <c r="F9011" s="71">
        <f t="shared" si="280"/>
        <v>228.51478297105635</v>
      </c>
    </row>
    <row r="9012" spans="2:6">
      <c r="B9012">
        <v>1537600</v>
      </c>
      <c r="D9012">
        <v>9010</v>
      </c>
      <c r="E9012" s="72">
        <f t="shared" si="281"/>
        <v>351442375.07407403</v>
      </c>
      <c r="F9012" s="71">
        <f t="shared" si="280"/>
        <v>228.56554050082858</v>
      </c>
    </row>
    <row r="9013" spans="2:6">
      <c r="B9013">
        <v>1537600</v>
      </c>
      <c r="D9013">
        <v>9011</v>
      </c>
      <c r="E9013" s="72">
        <f t="shared" si="281"/>
        <v>351520428.51851845</v>
      </c>
      <c r="F9013" s="71">
        <f t="shared" si="280"/>
        <v>228.61630366709056</v>
      </c>
    </row>
    <row r="9014" spans="2:6">
      <c r="B9014">
        <v>1537600</v>
      </c>
      <c r="D9014">
        <v>9012</v>
      </c>
      <c r="E9014" s="72">
        <f t="shared" si="281"/>
        <v>351598490.62962955</v>
      </c>
      <c r="F9014" s="71">
        <f t="shared" si="280"/>
        <v>228.66707246984231</v>
      </c>
    </row>
    <row r="9015" spans="2:6">
      <c r="B9015">
        <v>1537600</v>
      </c>
      <c r="D9015">
        <v>9013</v>
      </c>
      <c r="E9015" s="72">
        <f t="shared" si="281"/>
        <v>351676561.40740734</v>
      </c>
      <c r="F9015" s="71">
        <f t="shared" si="280"/>
        <v>228.71784690908385</v>
      </c>
    </row>
    <row r="9016" spans="2:6">
      <c r="B9016">
        <v>1537600</v>
      </c>
      <c r="D9016">
        <v>9014</v>
      </c>
      <c r="E9016" s="72">
        <f t="shared" si="281"/>
        <v>351754640.85185182</v>
      </c>
      <c r="F9016" s="71">
        <f t="shared" si="280"/>
        <v>228.76862698481517</v>
      </c>
    </row>
    <row r="9017" spans="2:6">
      <c r="B9017">
        <v>1537600</v>
      </c>
      <c r="D9017">
        <v>9015</v>
      </c>
      <c r="E9017" s="72">
        <f t="shared" si="281"/>
        <v>351832728.96296293</v>
      </c>
      <c r="F9017" s="71">
        <f t="shared" si="280"/>
        <v>228.81941269703623</v>
      </c>
    </row>
    <row r="9018" spans="2:6">
      <c r="B9018">
        <v>1537600</v>
      </c>
      <c r="D9018">
        <v>9016</v>
      </c>
      <c r="E9018" s="72">
        <f t="shared" si="281"/>
        <v>351910825.74074072</v>
      </c>
      <c r="F9018" s="71">
        <f t="shared" si="280"/>
        <v>228.87020404574707</v>
      </c>
    </row>
    <row r="9019" spans="2:6">
      <c r="B9019">
        <v>1537600</v>
      </c>
      <c r="D9019">
        <v>9017</v>
      </c>
      <c r="E9019" s="72">
        <f t="shared" si="281"/>
        <v>351988931.18518513</v>
      </c>
      <c r="F9019" s="71">
        <f t="shared" si="280"/>
        <v>228.92100103094768</v>
      </c>
    </row>
    <row r="9020" spans="2:6">
      <c r="B9020">
        <v>1537600</v>
      </c>
      <c r="D9020">
        <v>9018</v>
      </c>
      <c r="E9020" s="72">
        <f t="shared" si="281"/>
        <v>352067045.29629624</v>
      </c>
      <c r="F9020" s="71">
        <f t="shared" si="280"/>
        <v>228.97180365263804</v>
      </c>
    </row>
    <row r="9021" spans="2:6">
      <c r="B9021">
        <v>1537600</v>
      </c>
      <c r="D9021">
        <v>9019</v>
      </c>
      <c r="E9021" s="72">
        <f t="shared" si="281"/>
        <v>352145168.07407403</v>
      </c>
      <c r="F9021" s="71">
        <f t="shared" si="280"/>
        <v>229.02261191081817</v>
      </c>
    </row>
    <row r="9022" spans="2:6">
      <c r="B9022">
        <v>1537600</v>
      </c>
      <c r="D9022">
        <v>9020</v>
      </c>
      <c r="E9022" s="72">
        <f t="shared" si="281"/>
        <v>352223299.51851845</v>
      </c>
      <c r="F9022" s="71">
        <f t="shared" si="280"/>
        <v>229.07342580548806</v>
      </c>
    </row>
    <row r="9023" spans="2:6">
      <c r="B9023">
        <v>1537600</v>
      </c>
      <c r="D9023">
        <v>9021</v>
      </c>
      <c r="E9023" s="72">
        <f t="shared" si="281"/>
        <v>352301439.62962955</v>
      </c>
      <c r="F9023" s="71">
        <f t="shared" si="280"/>
        <v>229.12424533664773</v>
      </c>
    </row>
    <row r="9024" spans="2:6">
      <c r="B9024">
        <v>1537600</v>
      </c>
      <c r="D9024">
        <v>9022</v>
      </c>
      <c r="E9024" s="72">
        <f t="shared" si="281"/>
        <v>352379588.40740734</v>
      </c>
      <c r="F9024" s="71">
        <f t="shared" si="280"/>
        <v>229.17507050429717</v>
      </c>
    </row>
    <row r="9025" spans="2:6">
      <c r="B9025">
        <v>1537600</v>
      </c>
      <c r="D9025">
        <v>9023</v>
      </c>
      <c r="E9025" s="72">
        <f t="shared" si="281"/>
        <v>352457745.85185182</v>
      </c>
      <c r="F9025" s="71">
        <f t="shared" si="280"/>
        <v>229.22590130843642</v>
      </c>
    </row>
    <row r="9026" spans="2:6">
      <c r="B9026">
        <v>1537600</v>
      </c>
      <c r="D9026">
        <v>9024</v>
      </c>
      <c r="E9026" s="72">
        <f t="shared" si="281"/>
        <v>352535911.96296293</v>
      </c>
      <c r="F9026" s="71">
        <f t="shared" si="280"/>
        <v>229.27673774906538</v>
      </c>
    </row>
    <row r="9027" spans="2:6">
      <c r="B9027">
        <v>1537600</v>
      </c>
      <c r="D9027">
        <v>9025</v>
      </c>
      <c r="E9027" s="72">
        <f t="shared" si="281"/>
        <v>352614086.74074072</v>
      </c>
      <c r="F9027" s="71">
        <f t="shared" ref="F9027:F9090" si="282">E9027/B9026</f>
        <v>229.32757982618412</v>
      </c>
    </row>
    <row r="9028" spans="2:6">
      <c r="B9028">
        <v>1537600</v>
      </c>
      <c r="D9028">
        <v>9026</v>
      </c>
      <c r="E9028" s="72">
        <f t="shared" ref="E9028:E9091" si="283">40+(D9027*D9027)+(E9027/1.3)</f>
        <v>352692270.18518513</v>
      </c>
      <c r="F9028" s="71">
        <f t="shared" si="282"/>
        <v>229.37842753979263</v>
      </c>
    </row>
    <row r="9029" spans="2:6">
      <c r="B9029">
        <v>1537600</v>
      </c>
      <c r="D9029">
        <v>9027</v>
      </c>
      <c r="E9029" s="72">
        <f t="shared" si="283"/>
        <v>352770462.29629624</v>
      </c>
      <c r="F9029" s="71">
        <f t="shared" si="282"/>
        <v>229.42928088989089</v>
      </c>
    </row>
    <row r="9030" spans="2:6">
      <c r="B9030">
        <v>1537600</v>
      </c>
      <c r="D9030">
        <v>9028</v>
      </c>
      <c r="E9030" s="72">
        <f t="shared" si="283"/>
        <v>352848663.07407403</v>
      </c>
      <c r="F9030" s="71">
        <f t="shared" si="282"/>
        <v>229.48013987647894</v>
      </c>
    </row>
    <row r="9031" spans="2:6">
      <c r="B9031">
        <v>1537600</v>
      </c>
      <c r="D9031">
        <v>9029</v>
      </c>
      <c r="E9031" s="72">
        <f t="shared" si="283"/>
        <v>352926872.51851845</v>
      </c>
      <c r="F9031" s="71">
        <f t="shared" si="282"/>
        <v>229.53100449955673</v>
      </c>
    </row>
    <row r="9032" spans="2:6">
      <c r="B9032">
        <v>1537600</v>
      </c>
      <c r="D9032">
        <v>9030</v>
      </c>
      <c r="E9032" s="72">
        <f t="shared" si="283"/>
        <v>353005090.62962955</v>
      </c>
      <c r="F9032" s="71">
        <f t="shared" si="282"/>
        <v>229.58187475912433</v>
      </c>
    </row>
    <row r="9033" spans="2:6">
      <c r="B9033">
        <v>1537600</v>
      </c>
      <c r="D9033">
        <v>9031</v>
      </c>
      <c r="E9033" s="72">
        <f t="shared" si="283"/>
        <v>353083317.40740734</v>
      </c>
      <c r="F9033" s="71">
        <f t="shared" si="282"/>
        <v>229.63275065518167</v>
      </c>
    </row>
    <row r="9034" spans="2:6">
      <c r="B9034">
        <v>1537600</v>
      </c>
      <c r="D9034">
        <v>9032</v>
      </c>
      <c r="E9034" s="72">
        <f t="shared" si="283"/>
        <v>353161552.85185182</v>
      </c>
      <c r="F9034" s="71">
        <f t="shared" si="282"/>
        <v>229.68363218772882</v>
      </c>
    </row>
    <row r="9035" spans="2:6">
      <c r="B9035">
        <v>1537600</v>
      </c>
      <c r="D9035">
        <v>9033</v>
      </c>
      <c r="E9035" s="72">
        <f t="shared" si="283"/>
        <v>353239796.96296293</v>
      </c>
      <c r="F9035" s="71">
        <f t="shared" si="282"/>
        <v>229.7345193567657</v>
      </c>
    </row>
    <row r="9036" spans="2:6">
      <c r="B9036">
        <v>1537600</v>
      </c>
      <c r="D9036">
        <v>9034</v>
      </c>
      <c r="E9036" s="72">
        <f t="shared" si="283"/>
        <v>353318049.74074072</v>
      </c>
      <c r="F9036" s="71">
        <f t="shared" si="282"/>
        <v>229.78541216229235</v>
      </c>
    </row>
    <row r="9037" spans="2:6">
      <c r="B9037">
        <v>1537600</v>
      </c>
      <c r="D9037">
        <v>9035</v>
      </c>
      <c r="E9037" s="72">
        <f t="shared" si="283"/>
        <v>353396311.18518513</v>
      </c>
      <c r="F9037" s="71">
        <f t="shared" si="282"/>
        <v>229.83631060430875</v>
      </c>
    </row>
    <row r="9038" spans="2:6">
      <c r="B9038">
        <v>1537600</v>
      </c>
      <c r="D9038">
        <v>9036</v>
      </c>
      <c r="E9038" s="72">
        <f t="shared" si="283"/>
        <v>353474581.29629624</v>
      </c>
      <c r="F9038" s="71">
        <f t="shared" si="282"/>
        <v>229.88721468281494</v>
      </c>
    </row>
    <row r="9039" spans="2:6">
      <c r="B9039">
        <v>1537600</v>
      </c>
      <c r="D9039">
        <v>9037</v>
      </c>
      <c r="E9039" s="72">
        <f t="shared" si="283"/>
        <v>353552860.07407403</v>
      </c>
      <c r="F9039" s="71">
        <f t="shared" si="282"/>
        <v>229.9381243978109</v>
      </c>
    </row>
    <row r="9040" spans="2:6">
      <c r="B9040">
        <v>1537600</v>
      </c>
      <c r="D9040">
        <v>9038</v>
      </c>
      <c r="E9040" s="72">
        <f t="shared" si="283"/>
        <v>353631147.51851845</v>
      </c>
      <c r="F9040" s="71">
        <f t="shared" si="282"/>
        <v>229.98903974929661</v>
      </c>
    </row>
    <row r="9041" spans="2:6">
      <c r="B9041">
        <v>1537600</v>
      </c>
      <c r="D9041">
        <v>9039</v>
      </c>
      <c r="E9041" s="72">
        <f t="shared" si="283"/>
        <v>353709443.62962955</v>
      </c>
      <c r="F9041" s="71">
        <f t="shared" si="282"/>
        <v>230.03996073727208</v>
      </c>
    </row>
    <row r="9042" spans="2:6">
      <c r="B9042">
        <v>1537600</v>
      </c>
      <c r="D9042">
        <v>9040</v>
      </c>
      <c r="E9042" s="72">
        <f t="shared" si="283"/>
        <v>353787748.40740734</v>
      </c>
      <c r="F9042" s="71">
        <f t="shared" si="282"/>
        <v>230.09088736173734</v>
      </c>
    </row>
    <row r="9043" spans="2:6">
      <c r="B9043">
        <v>1537600</v>
      </c>
      <c r="D9043">
        <v>9041</v>
      </c>
      <c r="E9043" s="72">
        <f t="shared" si="283"/>
        <v>353866061.85185182</v>
      </c>
      <c r="F9043" s="71">
        <f t="shared" si="282"/>
        <v>230.1418196226924</v>
      </c>
    </row>
    <row r="9044" spans="2:6">
      <c r="B9044">
        <v>1537600</v>
      </c>
      <c r="D9044">
        <v>9042</v>
      </c>
      <c r="E9044" s="72">
        <f t="shared" si="283"/>
        <v>353944383.96296293</v>
      </c>
      <c r="F9044" s="71">
        <f t="shared" si="282"/>
        <v>230.19275752013718</v>
      </c>
    </row>
    <row r="9045" spans="2:6">
      <c r="B9045">
        <v>1537600</v>
      </c>
      <c r="D9045">
        <v>9043</v>
      </c>
      <c r="E9045" s="72">
        <f t="shared" si="283"/>
        <v>354022714.74074072</v>
      </c>
      <c r="F9045" s="71">
        <f t="shared" si="282"/>
        <v>230.24370105407175</v>
      </c>
    </row>
    <row r="9046" spans="2:6">
      <c r="B9046">
        <v>1537600</v>
      </c>
      <c r="D9046">
        <v>9044</v>
      </c>
      <c r="E9046" s="72">
        <f t="shared" si="283"/>
        <v>354101054.18518513</v>
      </c>
      <c r="F9046" s="71">
        <f t="shared" si="282"/>
        <v>230.29465022449605</v>
      </c>
    </row>
    <row r="9047" spans="2:6">
      <c r="B9047">
        <v>1537600</v>
      </c>
      <c r="D9047">
        <v>9045</v>
      </c>
      <c r="E9047" s="72">
        <f t="shared" si="283"/>
        <v>354179402.29629624</v>
      </c>
      <c r="F9047" s="71">
        <f t="shared" si="282"/>
        <v>230.34560503141014</v>
      </c>
    </row>
    <row r="9048" spans="2:6">
      <c r="B9048">
        <v>1537600</v>
      </c>
      <c r="D9048">
        <v>9046</v>
      </c>
      <c r="E9048" s="72">
        <f t="shared" si="283"/>
        <v>354257759.07407403</v>
      </c>
      <c r="F9048" s="71">
        <f t="shared" si="282"/>
        <v>230.39656547481403</v>
      </c>
    </row>
    <row r="9049" spans="2:6">
      <c r="B9049">
        <v>1537600</v>
      </c>
      <c r="D9049">
        <v>9047</v>
      </c>
      <c r="E9049" s="72">
        <f t="shared" si="283"/>
        <v>354336124.51851845</v>
      </c>
      <c r="F9049" s="71">
        <f t="shared" si="282"/>
        <v>230.44753155470764</v>
      </c>
    </row>
    <row r="9050" spans="2:6">
      <c r="B9050">
        <v>1537600</v>
      </c>
      <c r="D9050">
        <v>9048</v>
      </c>
      <c r="E9050" s="72">
        <f t="shared" si="283"/>
        <v>354414498.62962955</v>
      </c>
      <c r="F9050" s="71">
        <f t="shared" si="282"/>
        <v>230.49850327109101</v>
      </c>
    </row>
    <row r="9051" spans="2:6">
      <c r="B9051">
        <v>1537600</v>
      </c>
      <c r="D9051">
        <v>9049</v>
      </c>
      <c r="E9051" s="72">
        <f t="shared" si="283"/>
        <v>354492881.40740734</v>
      </c>
      <c r="F9051" s="71">
        <f t="shared" si="282"/>
        <v>230.5494806239642</v>
      </c>
    </row>
    <row r="9052" spans="2:6">
      <c r="B9052">
        <v>1537600</v>
      </c>
      <c r="D9052">
        <v>9050</v>
      </c>
      <c r="E9052" s="72">
        <f t="shared" si="283"/>
        <v>354571272.85185182</v>
      </c>
      <c r="F9052" s="71">
        <f t="shared" si="282"/>
        <v>230.60046361332715</v>
      </c>
    </row>
    <row r="9053" spans="2:6">
      <c r="B9053">
        <v>1537600</v>
      </c>
      <c r="D9053">
        <v>9051</v>
      </c>
      <c r="E9053" s="72">
        <f t="shared" si="283"/>
        <v>354649672.96296293</v>
      </c>
      <c r="F9053" s="71">
        <f t="shared" si="282"/>
        <v>230.65145223917983</v>
      </c>
    </row>
    <row r="9054" spans="2:6">
      <c r="B9054">
        <v>1537600</v>
      </c>
      <c r="D9054">
        <v>9052</v>
      </c>
      <c r="E9054" s="72">
        <f t="shared" si="283"/>
        <v>354728081.74074072</v>
      </c>
      <c r="F9054" s="71">
        <f t="shared" si="282"/>
        <v>230.70244650152233</v>
      </c>
    </row>
    <row r="9055" spans="2:6">
      <c r="B9055">
        <v>1537600</v>
      </c>
      <c r="D9055">
        <v>9053</v>
      </c>
      <c r="E9055" s="72">
        <f t="shared" si="283"/>
        <v>354806499.18518513</v>
      </c>
      <c r="F9055" s="71">
        <f t="shared" si="282"/>
        <v>230.75344640035453</v>
      </c>
    </row>
    <row r="9056" spans="2:6">
      <c r="B9056">
        <v>1537600</v>
      </c>
      <c r="D9056">
        <v>9054</v>
      </c>
      <c r="E9056" s="72">
        <f t="shared" si="283"/>
        <v>354884925.29629624</v>
      </c>
      <c r="F9056" s="71">
        <f t="shared" si="282"/>
        <v>230.80445193567652</v>
      </c>
    </row>
    <row r="9057" spans="2:6">
      <c r="B9057">
        <v>1537600</v>
      </c>
      <c r="D9057">
        <v>9055</v>
      </c>
      <c r="E9057" s="72">
        <f t="shared" si="283"/>
        <v>354963360.07407403</v>
      </c>
      <c r="F9057" s="71">
        <f t="shared" si="282"/>
        <v>230.8554631074883</v>
      </c>
    </row>
    <row r="9058" spans="2:6">
      <c r="B9058">
        <v>1537600</v>
      </c>
      <c r="D9058">
        <v>9056</v>
      </c>
      <c r="E9058" s="72">
        <f t="shared" si="283"/>
        <v>355041803.51851845</v>
      </c>
      <c r="F9058" s="71">
        <f t="shared" si="282"/>
        <v>230.90647991578984</v>
      </c>
    </row>
    <row r="9059" spans="2:6">
      <c r="B9059">
        <v>1537600</v>
      </c>
      <c r="D9059">
        <v>9057</v>
      </c>
      <c r="E9059" s="72">
        <f t="shared" si="283"/>
        <v>355120255.62962955</v>
      </c>
      <c r="F9059" s="71">
        <f t="shared" si="282"/>
        <v>230.95750236058115</v>
      </c>
    </row>
    <row r="9060" spans="2:6">
      <c r="B9060">
        <v>1537600</v>
      </c>
      <c r="D9060">
        <v>9058</v>
      </c>
      <c r="E9060" s="72">
        <f t="shared" si="283"/>
        <v>355198716.40740734</v>
      </c>
      <c r="F9060" s="71">
        <f t="shared" si="282"/>
        <v>231.00853044186221</v>
      </c>
    </row>
    <row r="9061" spans="2:6">
      <c r="B9061">
        <v>1537600</v>
      </c>
      <c r="D9061">
        <v>9059</v>
      </c>
      <c r="E9061" s="72">
        <f t="shared" si="283"/>
        <v>355277185.85185182</v>
      </c>
      <c r="F9061" s="71">
        <f t="shared" si="282"/>
        <v>231.05956415963308</v>
      </c>
    </row>
    <row r="9062" spans="2:6">
      <c r="B9062">
        <v>1537600</v>
      </c>
      <c r="D9062">
        <v>9060</v>
      </c>
      <c r="E9062" s="72">
        <f t="shared" si="283"/>
        <v>355355663.96296293</v>
      </c>
      <c r="F9062" s="71">
        <f t="shared" si="282"/>
        <v>231.11060351389369</v>
      </c>
    </row>
    <row r="9063" spans="2:6">
      <c r="B9063">
        <v>1537600</v>
      </c>
      <c r="D9063">
        <v>9061</v>
      </c>
      <c r="E9063" s="72">
        <f t="shared" si="283"/>
        <v>355434150.74074072</v>
      </c>
      <c r="F9063" s="71">
        <f t="shared" si="282"/>
        <v>231.16164850464406</v>
      </c>
    </row>
    <row r="9064" spans="2:6">
      <c r="B9064">
        <v>1537600</v>
      </c>
      <c r="D9064">
        <v>9062</v>
      </c>
      <c r="E9064" s="72">
        <f t="shared" si="283"/>
        <v>355512646.18518513</v>
      </c>
      <c r="F9064" s="71">
        <f t="shared" si="282"/>
        <v>231.21269913188419</v>
      </c>
    </row>
    <row r="9065" spans="2:6">
      <c r="B9065">
        <v>1537600</v>
      </c>
      <c r="D9065">
        <v>9063</v>
      </c>
      <c r="E9065" s="72">
        <f t="shared" si="283"/>
        <v>355591150.29629624</v>
      </c>
      <c r="F9065" s="71">
        <f t="shared" si="282"/>
        <v>231.26375539561411</v>
      </c>
    </row>
    <row r="9066" spans="2:6">
      <c r="B9066">
        <v>1537600</v>
      </c>
      <c r="D9066">
        <v>9064</v>
      </c>
      <c r="E9066" s="72">
        <f t="shared" si="283"/>
        <v>355669663.07407403</v>
      </c>
      <c r="F9066" s="71">
        <f t="shared" si="282"/>
        <v>231.31481729583379</v>
      </c>
    </row>
    <row r="9067" spans="2:6">
      <c r="B9067">
        <v>1537600</v>
      </c>
      <c r="D9067">
        <v>9065</v>
      </c>
      <c r="E9067" s="72">
        <f t="shared" si="283"/>
        <v>355748184.51851845</v>
      </c>
      <c r="F9067" s="71">
        <f t="shared" si="282"/>
        <v>231.3658848325432</v>
      </c>
    </row>
    <row r="9068" spans="2:6">
      <c r="B9068">
        <v>1537600</v>
      </c>
      <c r="D9068">
        <v>9066</v>
      </c>
      <c r="E9068" s="72">
        <f t="shared" si="283"/>
        <v>355826714.62962955</v>
      </c>
      <c r="F9068" s="71">
        <f t="shared" si="282"/>
        <v>231.41695800574243</v>
      </c>
    </row>
    <row r="9069" spans="2:6">
      <c r="B9069">
        <v>1537600</v>
      </c>
      <c r="D9069">
        <v>9067</v>
      </c>
      <c r="E9069" s="72">
        <f t="shared" si="283"/>
        <v>355905253.40740734</v>
      </c>
      <c r="F9069" s="71">
        <f t="shared" si="282"/>
        <v>231.46803681543142</v>
      </c>
    </row>
    <row r="9070" spans="2:6">
      <c r="B9070">
        <v>1537600</v>
      </c>
      <c r="D9070">
        <v>9068</v>
      </c>
      <c r="E9070" s="72">
        <f t="shared" si="283"/>
        <v>355983800.85185182</v>
      </c>
      <c r="F9070" s="71">
        <f t="shared" si="282"/>
        <v>231.5191212616102</v>
      </c>
    </row>
    <row r="9071" spans="2:6">
      <c r="B9071">
        <v>1537600</v>
      </c>
      <c r="D9071">
        <v>9069</v>
      </c>
      <c r="E9071" s="72">
        <f t="shared" si="283"/>
        <v>356062356.96296293</v>
      </c>
      <c r="F9071" s="71">
        <f t="shared" si="282"/>
        <v>231.5702113442787</v>
      </c>
    </row>
    <row r="9072" spans="2:6">
      <c r="B9072">
        <v>1537600</v>
      </c>
      <c r="D9072">
        <v>9070</v>
      </c>
      <c r="E9072" s="72">
        <f t="shared" si="283"/>
        <v>356140921.74074072</v>
      </c>
      <c r="F9072" s="71">
        <f t="shared" si="282"/>
        <v>231.621307063437</v>
      </c>
    </row>
    <row r="9073" spans="2:6">
      <c r="B9073">
        <v>1537600</v>
      </c>
      <c r="D9073">
        <v>9071</v>
      </c>
      <c r="E9073" s="72">
        <f t="shared" si="283"/>
        <v>356219495.18518513</v>
      </c>
      <c r="F9073" s="71">
        <f t="shared" si="282"/>
        <v>231.67240841908503</v>
      </c>
    </row>
    <row r="9074" spans="2:6">
      <c r="B9074">
        <v>1537600</v>
      </c>
      <c r="D9074">
        <v>9072</v>
      </c>
      <c r="E9074" s="72">
        <f t="shared" si="283"/>
        <v>356298077.29629624</v>
      </c>
      <c r="F9074" s="71">
        <f t="shared" si="282"/>
        <v>231.72351541122285</v>
      </c>
    </row>
    <row r="9075" spans="2:6">
      <c r="B9075">
        <v>1537600</v>
      </c>
      <c r="D9075">
        <v>9073</v>
      </c>
      <c r="E9075" s="72">
        <f t="shared" si="283"/>
        <v>356376668.07407403</v>
      </c>
      <c r="F9075" s="71">
        <f t="shared" si="282"/>
        <v>231.77462803985043</v>
      </c>
    </row>
    <row r="9076" spans="2:6">
      <c r="B9076">
        <v>1537600</v>
      </c>
      <c r="D9076">
        <v>9074</v>
      </c>
      <c r="E9076" s="72">
        <f t="shared" si="283"/>
        <v>356455267.51851845</v>
      </c>
      <c r="F9076" s="71">
        <f t="shared" si="282"/>
        <v>231.82574630496777</v>
      </c>
    </row>
    <row r="9077" spans="2:6">
      <c r="B9077">
        <v>1537600</v>
      </c>
      <c r="D9077">
        <v>9075</v>
      </c>
      <c r="E9077" s="72">
        <f t="shared" si="283"/>
        <v>356533875.62962955</v>
      </c>
      <c r="F9077" s="71">
        <f t="shared" si="282"/>
        <v>231.87687020657489</v>
      </c>
    </row>
    <row r="9078" spans="2:6">
      <c r="B9078">
        <v>1537600</v>
      </c>
      <c r="D9078">
        <v>9076</v>
      </c>
      <c r="E9078" s="72">
        <f t="shared" si="283"/>
        <v>356612492.40740734</v>
      </c>
      <c r="F9078" s="71">
        <f t="shared" si="282"/>
        <v>231.92799974467178</v>
      </c>
    </row>
    <row r="9079" spans="2:6">
      <c r="B9079">
        <v>1537600</v>
      </c>
      <c r="D9079">
        <v>9077</v>
      </c>
      <c r="E9079" s="72">
        <f t="shared" si="283"/>
        <v>356691117.85185182</v>
      </c>
      <c r="F9079" s="71">
        <f t="shared" si="282"/>
        <v>231.97913491925846</v>
      </c>
    </row>
    <row r="9080" spans="2:6">
      <c r="B9080">
        <v>1537600</v>
      </c>
      <c r="D9080">
        <v>9078</v>
      </c>
      <c r="E9080" s="72">
        <f t="shared" si="283"/>
        <v>356769751.96296293</v>
      </c>
      <c r="F9080" s="71">
        <f t="shared" si="282"/>
        <v>232.03027573033489</v>
      </c>
    </row>
    <row r="9081" spans="2:6">
      <c r="B9081">
        <v>1537600</v>
      </c>
      <c r="D9081">
        <v>9079</v>
      </c>
      <c r="E9081" s="72">
        <f t="shared" si="283"/>
        <v>356848394.74074072</v>
      </c>
      <c r="F9081" s="71">
        <f t="shared" si="282"/>
        <v>232.08142217790109</v>
      </c>
    </row>
    <row r="9082" spans="2:6">
      <c r="B9082">
        <v>1537600</v>
      </c>
      <c r="D9082">
        <v>9080</v>
      </c>
      <c r="E9082" s="72">
        <f t="shared" si="283"/>
        <v>356927046.18518513</v>
      </c>
      <c r="F9082" s="71">
        <f t="shared" si="282"/>
        <v>232.13257426195705</v>
      </c>
    </row>
    <row r="9083" spans="2:6">
      <c r="B9083">
        <v>1537600</v>
      </c>
      <c r="D9083">
        <v>9081</v>
      </c>
      <c r="E9083" s="72">
        <f t="shared" si="283"/>
        <v>357005706.29629624</v>
      </c>
      <c r="F9083" s="71">
        <f t="shared" si="282"/>
        <v>232.18373198250276</v>
      </c>
    </row>
    <row r="9084" spans="2:6">
      <c r="B9084">
        <v>1537600</v>
      </c>
      <c r="D9084">
        <v>9082</v>
      </c>
      <c r="E9084" s="72">
        <f t="shared" si="283"/>
        <v>357084375.07407403</v>
      </c>
      <c r="F9084" s="71">
        <f t="shared" si="282"/>
        <v>232.23489533953827</v>
      </c>
    </row>
    <row r="9085" spans="2:6">
      <c r="B9085">
        <v>1537600</v>
      </c>
      <c r="D9085">
        <v>9083</v>
      </c>
      <c r="E9085" s="72">
        <f t="shared" si="283"/>
        <v>357163052.51851845</v>
      </c>
      <c r="F9085" s="71">
        <f t="shared" si="282"/>
        <v>232.28606433306351</v>
      </c>
    </row>
    <row r="9086" spans="2:6">
      <c r="B9086">
        <v>1537600</v>
      </c>
      <c r="D9086">
        <v>9084</v>
      </c>
      <c r="E9086" s="72">
        <f t="shared" si="283"/>
        <v>357241738.62962955</v>
      </c>
      <c r="F9086" s="71">
        <f t="shared" si="282"/>
        <v>232.33723896307853</v>
      </c>
    </row>
    <row r="9087" spans="2:6">
      <c r="B9087">
        <v>1537600</v>
      </c>
      <c r="D9087">
        <v>9085</v>
      </c>
      <c r="E9087" s="72">
        <f t="shared" si="283"/>
        <v>357320433.40740734</v>
      </c>
      <c r="F9087" s="71">
        <f t="shared" si="282"/>
        <v>232.38841922958335</v>
      </c>
    </row>
    <row r="9088" spans="2:6">
      <c r="B9088">
        <v>1537600</v>
      </c>
      <c r="D9088">
        <v>9086</v>
      </c>
      <c r="E9088" s="72">
        <f t="shared" si="283"/>
        <v>357399136.85185182</v>
      </c>
      <c r="F9088" s="71">
        <f t="shared" si="282"/>
        <v>232.43960513257792</v>
      </c>
    </row>
    <row r="9089" spans="2:6">
      <c r="B9089">
        <v>1537600</v>
      </c>
      <c r="D9089">
        <v>9087</v>
      </c>
      <c r="E9089" s="72">
        <f t="shared" si="283"/>
        <v>357477848.96296293</v>
      </c>
      <c r="F9089" s="71">
        <f t="shared" si="282"/>
        <v>232.49079667206226</v>
      </c>
    </row>
    <row r="9090" spans="2:6">
      <c r="B9090">
        <v>1537600</v>
      </c>
      <c r="D9090">
        <v>9088</v>
      </c>
      <c r="E9090" s="72">
        <f t="shared" si="283"/>
        <v>357556569.74074072</v>
      </c>
      <c r="F9090" s="71">
        <f t="shared" si="282"/>
        <v>232.54199384803636</v>
      </c>
    </row>
    <row r="9091" spans="2:6">
      <c r="B9091">
        <v>1537600</v>
      </c>
      <c r="D9091">
        <v>9089</v>
      </c>
      <c r="E9091" s="72">
        <f t="shared" si="283"/>
        <v>357635299.18518513</v>
      </c>
      <c r="F9091" s="71">
        <f t="shared" ref="F9091:F9154" si="284">E9091/B9090</f>
        <v>232.59319666050021</v>
      </c>
    </row>
    <row r="9092" spans="2:6">
      <c r="B9092">
        <v>1537600</v>
      </c>
      <c r="D9092">
        <v>9090</v>
      </c>
      <c r="E9092" s="72">
        <f t="shared" ref="E9092:E9155" si="285">40+(D9091*D9091)+(E9091/1.3)</f>
        <v>357714037.29629624</v>
      </c>
      <c r="F9092" s="71">
        <f t="shared" si="284"/>
        <v>232.64440510945386</v>
      </c>
    </row>
    <row r="9093" spans="2:6">
      <c r="B9093">
        <v>1537600</v>
      </c>
      <c r="D9093">
        <v>9091</v>
      </c>
      <c r="E9093" s="72">
        <f t="shared" si="285"/>
        <v>357792784.07407403</v>
      </c>
      <c r="F9093" s="71">
        <f t="shared" si="284"/>
        <v>232.69561919489726</v>
      </c>
    </row>
    <row r="9094" spans="2:6">
      <c r="B9094">
        <v>1537600</v>
      </c>
      <c r="D9094">
        <v>9092</v>
      </c>
      <c r="E9094" s="72">
        <f t="shared" si="285"/>
        <v>357871539.51851845</v>
      </c>
      <c r="F9094" s="71">
        <f t="shared" si="284"/>
        <v>232.74683891683043</v>
      </c>
    </row>
    <row r="9095" spans="2:6">
      <c r="B9095">
        <v>1537600</v>
      </c>
      <c r="D9095">
        <v>9093</v>
      </c>
      <c r="E9095" s="72">
        <f t="shared" si="285"/>
        <v>357950303.62962955</v>
      </c>
      <c r="F9095" s="71">
        <f t="shared" si="284"/>
        <v>232.79806427525335</v>
      </c>
    </row>
    <row r="9096" spans="2:6">
      <c r="B9096">
        <v>1537600</v>
      </c>
      <c r="D9096">
        <v>9094</v>
      </c>
      <c r="E9096" s="72">
        <f t="shared" si="285"/>
        <v>358029076.40740734</v>
      </c>
      <c r="F9096" s="71">
        <f t="shared" si="284"/>
        <v>232.84929527016607</v>
      </c>
    </row>
    <row r="9097" spans="2:6">
      <c r="B9097">
        <v>1537600</v>
      </c>
      <c r="D9097">
        <v>9095</v>
      </c>
      <c r="E9097" s="72">
        <f t="shared" si="285"/>
        <v>358107857.85185182</v>
      </c>
      <c r="F9097" s="71">
        <f t="shared" si="284"/>
        <v>232.90053190156857</v>
      </c>
    </row>
    <row r="9098" spans="2:6">
      <c r="B9098">
        <v>1537600</v>
      </c>
      <c r="D9098">
        <v>9096</v>
      </c>
      <c r="E9098" s="72">
        <f t="shared" si="285"/>
        <v>358186647.96296293</v>
      </c>
      <c r="F9098" s="71">
        <f t="shared" si="284"/>
        <v>232.9517741694608</v>
      </c>
    </row>
    <row r="9099" spans="2:6">
      <c r="B9099">
        <v>1537600</v>
      </c>
      <c r="D9099">
        <v>9097</v>
      </c>
      <c r="E9099" s="72">
        <f t="shared" si="285"/>
        <v>358265446.74074072</v>
      </c>
      <c r="F9099" s="71">
        <f t="shared" si="284"/>
        <v>233.00302207384283</v>
      </c>
    </row>
    <row r="9100" spans="2:6">
      <c r="B9100">
        <v>1537600</v>
      </c>
      <c r="D9100">
        <v>9098</v>
      </c>
      <c r="E9100" s="72">
        <f t="shared" si="285"/>
        <v>358344254.18518513</v>
      </c>
      <c r="F9100" s="71">
        <f t="shared" si="284"/>
        <v>233.05427561471458</v>
      </c>
    </row>
    <row r="9101" spans="2:6">
      <c r="B9101">
        <v>1537600</v>
      </c>
      <c r="D9101">
        <v>9099</v>
      </c>
      <c r="E9101" s="72">
        <f t="shared" si="285"/>
        <v>358423070.29629624</v>
      </c>
      <c r="F9101" s="71">
        <f t="shared" si="284"/>
        <v>233.10553479207613</v>
      </c>
    </row>
    <row r="9102" spans="2:6">
      <c r="B9102">
        <v>1537600</v>
      </c>
      <c r="D9102">
        <v>9100</v>
      </c>
      <c r="E9102" s="72">
        <f t="shared" si="285"/>
        <v>358501895.07407403</v>
      </c>
      <c r="F9102" s="71">
        <f t="shared" si="284"/>
        <v>233.15679960592743</v>
      </c>
    </row>
    <row r="9103" spans="2:6">
      <c r="B9103">
        <v>1537600</v>
      </c>
      <c r="D9103">
        <v>9101</v>
      </c>
      <c r="E9103" s="72">
        <f t="shared" si="285"/>
        <v>358580728.51851845</v>
      </c>
      <c r="F9103" s="71">
        <f t="shared" si="284"/>
        <v>233.2080700562685</v>
      </c>
    </row>
    <row r="9104" spans="2:6">
      <c r="B9104">
        <v>1537600</v>
      </c>
      <c r="D9104">
        <v>9102</v>
      </c>
      <c r="E9104" s="72">
        <f t="shared" si="285"/>
        <v>358659570.62962955</v>
      </c>
      <c r="F9104" s="71">
        <f t="shared" si="284"/>
        <v>233.25934614309935</v>
      </c>
    </row>
    <row r="9105" spans="2:6">
      <c r="B9105">
        <v>1537600</v>
      </c>
      <c r="D9105">
        <v>9103</v>
      </c>
      <c r="E9105" s="72">
        <f t="shared" si="285"/>
        <v>358738421.40740734</v>
      </c>
      <c r="F9105" s="71">
        <f t="shared" si="284"/>
        <v>233.31062786641996</v>
      </c>
    </row>
    <row r="9106" spans="2:6">
      <c r="B9106">
        <v>1537600</v>
      </c>
      <c r="D9106">
        <v>9104</v>
      </c>
      <c r="E9106" s="72">
        <f t="shared" si="285"/>
        <v>358817280.85185182</v>
      </c>
      <c r="F9106" s="71">
        <f t="shared" si="284"/>
        <v>233.36191522623037</v>
      </c>
    </row>
    <row r="9107" spans="2:6">
      <c r="B9107">
        <v>1537600</v>
      </c>
      <c r="D9107">
        <v>9105</v>
      </c>
      <c r="E9107" s="72">
        <f t="shared" si="285"/>
        <v>358896148.96296293</v>
      </c>
      <c r="F9107" s="71">
        <f t="shared" si="284"/>
        <v>233.41320822253053</v>
      </c>
    </row>
    <row r="9108" spans="2:6">
      <c r="B9108">
        <v>1537600</v>
      </c>
      <c r="D9108">
        <v>9106</v>
      </c>
      <c r="E9108" s="72">
        <f t="shared" si="285"/>
        <v>358975025.74074072</v>
      </c>
      <c r="F9108" s="71">
        <f t="shared" si="284"/>
        <v>233.46450685532045</v>
      </c>
    </row>
    <row r="9109" spans="2:6">
      <c r="B9109">
        <v>1537600</v>
      </c>
      <c r="D9109">
        <v>9107</v>
      </c>
      <c r="E9109" s="72">
        <f t="shared" si="285"/>
        <v>359053911.18518513</v>
      </c>
      <c r="F9109" s="71">
        <f t="shared" si="284"/>
        <v>233.51581112460011</v>
      </c>
    </row>
    <row r="9110" spans="2:6">
      <c r="B9110">
        <v>1537600</v>
      </c>
      <c r="D9110">
        <v>9108</v>
      </c>
      <c r="E9110" s="72">
        <f t="shared" si="285"/>
        <v>359132805.29629624</v>
      </c>
      <c r="F9110" s="71">
        <f t="shared" si="284"/>
        <v>233.56712103036955</v>
      </c>
    </row>
    <row r="9111" spans="2:6">
      <c r="B9111">
        <v>1537600</v>
      </c>
      <c r="D9111">
        <v>9109</v>
      </c>
      <c r="E9111" s="72">
        <f t="shared" si="285"/>
        <v>359211708.07407403</v>
      </c>
      <c r="F9111" s="71">
        <f t="shared" si="284"/>
        <v>233.61843657262878</v>
      </c>
    </row>
    <row r="9112" spans="2:6">
      <c r="B9112">
        <v>1537600</v>
      </c>
      <c r="D9112">
        <v>9110</v>
      </c>
      <c r="E9112" s="72">
        <f t="shared" si="285"/>
        <v>359290619.51851845</v>
      </c>
      <c r="F9112" s="71">
        <f t="shared" si="284"/>
        <v>233.66975775137777</v>
      </c>
    </row>
    <row r="9113" spans="2:6">
      <c r="B9113">
        <v>1537600</v>
      </c>
      <c r="D9113">
        <v>9111</v>
      </c>
      <c r="E9113" s="72">
        <f t="shared" si="285"/>
        <v>359369539.62962955</v>
      </c>
      <c r="F9113" s="71">
        <f t="shared" si="284"/>
        <v>233.72108456661653</v>
      </c>
    </row>
    <row r="9114" spans="2:6">
      <c r="B9114">
        <v>1537600</v>
      </c>
      <c r="D9114">
        <v>9112</v>
      </c>
      <c r="E9114" s="72">
        <f t="shared" si="285"/>
        <v>359448468.40740734</v>
      </c>
      <c r="F9114" s="71">
        <f t="shared" si="284"/>
        <v>233.77241701834504</v>
      </c>
    </row>
    <row r="9115" spans="2:6">
      <c r="B9115">
        <v>1537600</v>
      </c>
      <c r="D9115">
        <v>9113</v>
      </c>
      <c r="E9115" s="72">
        <f t="shared" si="285"/>
        <v>359527405.85185182</v>
      </c>
      <c r="F9115" s="71">
        <f t="shared" si="284"/>
        <v>233.82375510656337</v>
      </c>
    </row>
    <row r="9116" spans="2:6">
      <c r="B9116">
        <v>1537600</v>
      </c>
      <c r="D9116">
        <v>9114</v>
      </c>
      <c r="E9116" s="72">
        <f t="shared" si="285"/>
        <v>359606351.96296293</v>
      </c>
      <c r="F9116" s="71">
        <f t="shared" si="284"/>
        <v>233.8750988312714</v>
      </c>
    </row>
    <row r="9117" spans="2:6">
      <c r="B9117">
        <v>1537600</v>
      </c>
      <c r="D9117">
        <v>9115</v>
      </c>
      <c r="E9117" s="72">
        <f t="shared" si="285"/>
        <v>359685306.74074072</v>
      </c>
      <c r="F9117" s="71">
        <f t="shared" si="284"/>
        <v>233.92644819246925</v>
      </c>
    </row>
    <row r="9118" spans="2:6">
      <c r="B9118">
        <v>1537600</v>
      </c>
      <c r="D9118">
        <v>9116</v>
      </c>
      <c r="E9118" s="72">
        <f t="shared" si="285"/>
        <v>359764270.18518513</v>
      </c>
      <c r="F9118" s="71">
        <f t="shared" si="284"/>
        <v>233.97780319015683</v>
      </c>
    </row>
    <row r="9119" spans="2:6">
      <c r="B9119">
        <v>1537600</v>
      </c>
      <c r="D9119">
        <v>9117</v>
      </c>
      <c r="E9119" s="72">
        <f t="shared" si="285"/>
        <v>359843242.29629624</v>
      </c>
      <c r="F9119" s="71">
        <f t="shared" si="284"/>
        <v>234.02916382433418</v>
      </c>
    </row>
    <row r="9120" spans="2:6">
      <c r="B9120">
        <v>1537600</v>
      </c>
      <c r="D9120">
        <v>9118</v>
      </c>
      <c r="E9120" s="72">
        <f t="shared" si="285"/>
        <v>359922223.07407403</v>
      </c>
      <c r="F9120" s="71">
        <f t="shared" si="284"/>
        <v>234.08053009500131</v>
      </c>
    </row>
    <row r="9121" spans="2:6">
      <c r="B9121">
        <v>1537600</v>
      </c>
      <c r="D9121">
        <v>9119</v>
      </c>
      <c r="E9121" s="72">
        <f t="shared" si="285"/>
        <v>360001212.51851845</v>
      </c>
      <c r="F9121" s="71">
        <f t="shared" si="284"/>
        <v>234.1319020021582</v>
      </c>
    </row>
    <row r="9122" spans="2:6">
      <c r="B9122">
        <v>1537600</v>
      </c>
      <c r="D9122">
        <v>9120</v>
      </c>
      <c r="E9122" s="72">
        <f t="shared" si="285"/>
        <v>360080210.62962955</v>
      </c>
      <c r="F9122" s="71">
        <f t="shared" si="284"/>
        <v>234.18327954580485</v>
      </c>
    </row>
    <row r="9123" spans="2:6">
      <c r="B9123">
        <v>1537600</v>
      </c>
      <c r="D9123">
        <v>9121</v>
      </c>
      <c r="E9123" s="72">
        <f t="shared" si="285"/>
        <v>360159217.40740734</v>
      </c>
      <c r="F9123" s="71">
        <f t="shared" si="284"/>
        <v>234.23466272594129</v>
      </c>
    </row>
    <row r="9124" spans="2:6">
      <c r="B9124">
        <v>1537600</v>
      </c>
      <c r="D9124">
        <v>9122</v>
      </c>
      <c r="E9124" s="72">
        <f t="shared" si="285"/>
        <v>360238232.85185182</v>
      </c>
      <c r="F9124" s="71">
        <f t="shared" si="284"/>
        <v>234.28605154256752</v>
      </c>
    </row>
    <row r="9125" spans="2:6">
      <c r="B9125">
        <v>1537600</v>
      </c>
      <c r="D9125">
        <v>9123</v>
      </c>
      <c r="E9125" s="72">
        <f t="shared" si="285"/>
        <v>360317256.96296293</v>
      </c>
      <c r="F9125" s="71">
        <f t="shared" si="284"/>
        <v>234.33744599568348</v>
      </c>
    </row>
    <row r="9126" spans="2:6">
      <c r="B9126">
        <v>1537600</v>
      </c>
      <c r="D9126">
        <v>9124</v>
      </c>
      <c r="E9126" s="72">
        <f t="shared" si="285"/>
        <v>360396289.74074072</v>
      </c>
      <c r="F9126" s="71">
        <f t="shared" si="284"/>
        <v>234.38884608528923</v>
      </c>
    </row>
    <row r="9127" spans="2:6">
      <c r="B9127">
        <v>1537600</v>
      </c>
      <c r="D9127">
        <v>9125</v>
      </c>
      <c r="E9127" s="72">
        <f t="shared" si="285"/>
        <v>360475331.18518513</v>
      </c>
      <c r="F9127" s="71">
        <f t="shared" si="284"/>
        <v>234.44025181138471</v>
      </c>
    </row>
    <row r="9128" spans="2:6">
      <c r="B9128">
        <v>1537600</v>
      </c>
      <c r="D9128">
        <v>9126</v>
      </c>
      <c r="E9128" s="72">
        <f t="shared" si="285"/>
        <v>360554381.29629624</v>
      </c>
      <c r="F9128" s="71">
        <f t="shared" si="284"/>
        <v>234.49166317396998</v>
      </c>
    </row>
    <row r="9129" spans="2:6">
      <c r="B9129">
        <v>1537600</v>
      </c>
      <c r="D9129">
        <v>9127</v>
      </c>
      <c r="E9129" s="72">
        <f t="shared" si="285"/>
        <v>360633440.07407403</v>
      </c>
      <c r="F9129" s="71">
        <f t="shared" si="284"/>
        <v>234.54308017304501</v>
      </c>
    </row>
    <row r="9130" spans="2:6">
      <c r="B9130">
        <v>1537600</v>
      </c>
      <c r="D9130">
        <v>9128</v>
      </c>
      <c r="E9130" s="72">
        <f t="shared" si="285"/>
        <v>360712507.51851845</v>
      </c>
      <c r="F9130" s="71">
        <f t="shared" si="284"/>
        <v>234.5945028086098</v>
      </c>
    </row>
    <row r="9131" spans="2:6">
      <c r="B9131">
        <v>1537600</v>
      </c>
      <c r="D9131">
        <v>9129</v>
      </c>
      <c r="E9131" s="72">
        <f t="shared" si="285"/>
        <v>360791583.62962955</v>
      </c>
      <c r="F9131" s="71">
        <f t="shared" si="284"/>
        <v>234.64593108066438</v>
      </c>
    </row>
    <row r="9132" spans="2:6">
      <c r="B9132">
        <v>1537600</v>
      </c>
      <c r="D9132">
        <v>9130</v>
      </c>
      <c r="E9132" s="72">
        <f t="shared" si="285"/>
        <v>360870668.40740734</v>
      </c>
      <c r="F9132" s="71">
        <f t="shared" si="284"/>
        <v>234.69736498920872</v>
      </c>
    </row>
    <row r="9133" spans="2:6">
      <c r="B9133">
        <v>1537600</v>
      </c>
      <c r="D9133">
        <v>9131</v>
      </c>
      <c r="E9133" s="72">
        <f t="shared" si="285"/>
        <v>360949761.85185182</v>
      </c>
      <c r="F9133" s="71">
        <f t="shared" si="284"/>
        <v>234.74880453424285</v>
      </c>
    </row>
    <row r="9134" spans="2:6">
      <c r="B9134">
        <v>1537600</v>
      </c>
      <c r="D9134">
        <v>9132</v>
      </c>
      <c r="E9134" s="72">
        <f t="shared" si="285"/>
        <v>361028863.96296293</v>
      </c>
      <c r="F9134" s="71">
        <f t="shared" si="284"/>
        <v>234.80024971576674</v>
      </c>
    </row>
    <row r="9135" spans="2:6">
      <c r="B9135">
        <v>1537600</v>
      </c>
      <c r="D9135">
        <v>9133</v>
      </c>
      <c r="E9135" s="72">
        <f t="shared" si="285"/>
        <v>361107974.74074072</v>
      </c>
      <c r="F9135" s="71">
        <f t="shared" si="284"/>
        <v>234.85170053378039</v>
      </c>
    </row>
    <row r="9136" spans="2:6">
      <c r="B9136">
        <v>1537600</v>
      </c>
      <c r="D9136">
        <v>9134</v>
      </c>
      <c r="E9136" s="72">
        <f t="shared" si="285"/>
        <v>361187094.18518513</v>
      </c>
      <c r="F9136" s="71">
        <f t="shared" si="284"/>
        <v>234.90315698828377</v>
      </c>
    </row>
    <row r="9137" spans="2:6">
      <c r="B9137">
        <v>1537600</v>
      </c>
      <c r="D9137">
        <v>9135</v>
      </c>
      <c r="E9137" s="72">
        <f t="shared" si="285"/>
        <v>361266222.29629624</v>
      </c>
      <c r="F9137" s="71">
        <f t="shared" si="284"/>
        <v>234.95461907927694</v>
      </c>
    </row>
    <row r="9138" spans="2:6">
      <c r="B9138">
        <v>1537600</v>
      </c>
      <c r="D9138">
        <v>9136</v>
      </c>
      <c r="E9138" s="72">
        <f t="shared" si="285"/>
        <v>361345359.07407403</v>
      </c>
      <c r="F9138" s="71">
        <f t="shared" si="284"/>
        <v>235.0060868067599</v>
      </c>
    </row>
    <row r="9139" spans="2:6">
      <c r="B9139">
        <v>1537600</v>
      </c>
      <c r="D9139">
        <v>9137</v>
      </c>
      <c r="E9139" s="72">
        <f t="shared" si="285"/>
        <v>361424504.51851845</v>
      </c>
      <c r="F9139" s="71">
        <f t="shared" si="284"/>
        <v>235.05756017073261</v>
      </c>
    </row>
    <row r="9140" spans="2:6">
      <c r="B9140">
        <v>1537600</v>
      </c>
      <c r="D9140">
        <v>9138</v>
      </c>
      <c r="E9140" s="72">
        <f t="shared" si="285"/>
        <v>361503658.62962955</v>
      </c>
      <c r="F9140" s="71">
        <f t="shared" si="284"/>
        <v>235.10903917119506</v>
      </c>
    </row>
    <row r="9141" spans="2:6">
      <c r="B9141">
        <v>1537600</v>
      </c>
      <c r="D9141">
        <v>9139</v>
      </c>
      <c r="E9141" s="72">
        <f t="shared" si="285"/>
        <v>361582821.40740734</v>
      </c>
      <c r="F9141" s="71">
        <f t="shared" si="284"/>
        <v>235.16052380814733</v>
      </c>
    </row>
    <row r="9142" spans="2:6">
      <c r="B9142">
        <v>1537600</v>
      </c>
      <c r="D9142">
        <v>9140</v>
      </c>
      <c r="E9142" s="72">
        <f t="shared" si="285"/>
        <v>361661992.85185182</v>
      </c>
      <c r="F9142" s="71">
        <f t="shared" si="284"/>
        <v>235.21201408158939</v>
      </c>
    </row>
    <row r="9143" spans="2:6">
      <c r="B9143">
        <v>1537600</v>
      </c>
      <c r="D9143">
        <v>9141</v>
      </c>
      <c r="E9143" s="72">
        <f t="shared" si="285"/>
        <v>361741172.96296293</v>
      </c>
      <c r="F9143" s="71">
        <f t="shared" si="284"/>
        <v>235.26350999152115</v>
      </c>
    </row>
    <row r="9144" spans="2:6">
      <c r="B9144">
        <v>1537600</v>
      </c>
      <c r="D9144">
        <v>9142</v>
      </c>
      <c r="E9144" s="72">
        <f t="shared" si="285"/>
        <v>361820361.74074072</v>
      </c>
      <c r="F9144" s="71">
        <f t="shared" si="284"/>
        <v>235.31501153794272</v>
      </c>
    </row>
    <row r="9145" spans="2:6">
      <c r="B9145">
        <v>1537600</v>
      </c>
      <c r="D9145">
        <v>9143</v>
      </c>
      <c r="E9145" s="72">
        <f t="shared" si="285"/>
        <v>361899559.18518513</v>
      </c>
      <c r="F9145" s="71">
        <f t="shared" si="284"/>
        <v>235.366518720854</v>
      </c>
    </row>
    <row r="9146" spans="2:6">
      <c r="B9146">
        <v>1537600</v>
      </c>
      <c r="D9146">
        <v>9144</v>
      </c>
      <c r="E9146" s="72">
        <f t="shared" si="285"/>
        <v>361978765.29629624</v>
      </c>
      <c r="F9146" s="71">
        <f t="shared" si="284"/>
        <v>235.4180315402551</v>
      </c>
    </row>
    <row r="9147" spans="2:6">
      <c r="B9147">
        <v>1537600</v>
      </c>
      <c r="D9147">
        <v>9145</v>
      </c>
      <c r="E9147" s="72">
        <f t="shared" si="285"/>
        <v>362057980.07407403</v>
      </c>
      <c r="F9147" s="71">
        <f t="shared" si="284"/>
        <v>235.46954999614596</v>
      </c>
    </row>
    <row r="9148" spans="2:6">
      <c r="B9148">
        <v>1537600</v>
      </c>
      <c r="D9148">
        <v>9146</v>
      </c>
      <c r="E9148" s="72">
        <f t="shared" si="285"/>
        <v>362137203.51851845</v>
      </c>
      <c r="F9148" s="71">
        <f t="shared" si="284"/>
        <v>235.52107408852657</v>
      </c>
    </row>
    <row r="9149" spans="2:6">
      <c r="B9149">
        <v>1537600</v>
      </c>
      <c r="D9149">
        <v>9147</v>
      </c>
      <c r="E9149" s="72">
        <f t="shared" si="285"/>
        <v>362216435.62962955</v>
      </c>
      <c r="F9149" s="71">
        <f t="shared" si="284"/>
        <v>235.57260381739695</v>
      </c>
    </row>
    <row r="9150" spans="2:6">
      <c r="B9150">
        <v>1537600</v>
      </c>
      <c r="D9150">
        <v>9148</v>
      </c>
      <c r="E9150" s="72">
        <f t="shared" si="285"/>
        <v>362295676.40740734</v>
      </c>
      <c r="F9150" s="71">
        <f t="shared" si="284"/>
        <v>235.62413918275712</v>
      </c>
    </row>
    <row r="9151" spans="2:6">
      <c r="B9151">
        <v>1537600</v>
      </c>
      <c r="D9151">
        <v>9149</v>
      </c>
      <c r="E9151" s="72">
        <f t="shared" si="285"/>
        <v>362374925.85185182</v>
      </c>
      <c r="F9151" s="71">
        <f t="shared" si="284"/>
        <v>235.67568018460707</v>
      </c>
    </row>
    <row r="9152" spans="2:6">
      <c r="B9152">
        <v>1537600</v>
      </c>
      <c r="D9152">
        <v>9150</v>
      </c>
      <c r="E9152" s="72">
        <f t="shared" si="285"/>
        <v>362454183.96296293</v>
      </c>
      <c r="F9152" s="71">
        <f t="shared" si="284"/>
        <v>235.72722682294676</v>
      </c>
    </row>
    <row r="9153" spans="2:6">
      <c r="B9153">
        <v>1537600</v>
      </c>
      <c r="D9153">
        <v>9151</v>
      </c>
      <c r="E9153" s="72">
        <f t="shared" si="285"/>
        <v>362533450.74074072</v>
      </c>
      <c r="F9153" s="71">
        <f t="shared" si="284"/>
        <v>235.77877909777621</v>
      </c>
    </row>
    <row r="9154" spans="2:6">
      <c r="B9154">
        <v>1537600</v>
      </c>
      <c r="D9154">
        <v>9152</v>
      </c>
      <c r="E9154" s="72">
        <f t="shared" si="285"/>
        <v>362612726.18518513</v>
      </c>
      <c r="F9154" s="71">
        <f t="shared" si="284"/>
        <v>235.83033700909544</v>
      </c>
    </row>
    <row r="9155" spans="2:6">
      <c r="B9155">
        <v>1537600</v>
      </c>
      <c r="D9155">
        <v>9153</v>
      </c>
      <c r="E9155" s="72">
        <f t="shared" si="285"/>
        <v>362692010.29629624</v>
      </c>
      <c r="F9155" s="71">
        <f t="shared" ref="F9155:F9218" si="286">E9155/B9154</f>
        <v>235.88190055690441</v>
      </c>
    </row>
    <row r="9156" spans="2:6">
      <c r="B9156">
        <v>1537600</v>
      </c>
      <c r="D9156">
        <v>9154</v>
      </c>
      <c r="E9156" s="72">
        <f t="shared" ref="E9156:E9219" si="287">40+(D9155*D9155)+(E9155/1.3)</f>
        <v>362771303.07407403</v>
      </c>
      <c r="F9156" s="71">
        <f t="shared" si="286"/>
        <v>235.9334697412032</v>
      </c>
    </row>
    <row r="9157" spans="2:6">
      <c r="B9157">
        <v>1537600</v>
      </c>
      <c r="D9157">
        <v>9155</v>
      </c>
      <c r="E9157" s="72">
        <f t="shared" si="287"/>
        <v>362850604.51851845</v>
      </c>
      <c r="F9157" s="71">
        <f t="shared" si="286"/>
        <v>235.98504456199171</v>
      </c>
    </row>
    <row r="9158" spans="2:6">
      <c r="B9158">
        <v>1537600</v>
      </c>
      <c r="D9158">
        <v>9156</v>
      </c>
      <c r="E9158" s="72">
        <f t="shared" si="287"/>
        <v>362929914.62962955</v>
      </c>
      <c r="F9158" s="71">
        <f t="shared" si="286"/>
        <v>236.03662501926999</v>
      </c>
    </row>
    <row r="9159" spans="2:6">
      <c r="B9159">
        <v>1537600</v>
      </c>
      <c r="D9159">
        <v>9157</v>
      </c>
      <c r="E9159" s="72">
        <f t="shared" si="287"/>
        <v>363009233.40740734</v>
      </c>
      <c r="F9159" s="71">
        <f t="shared" si="286"/>
        <v>236.08821111303808</v>
      </c>
    </row>
    <row r="9160" spans="2:6">
      <c r="B9160">
        <v>1537600</v>
      </c>
      <c r="D9160">
        <v>9158</v>
      </c>
      <c r="E9160" s="72">
        <f t="shared" si="287"/>
        <v>363088560.85185182</v>
      </c>
      <c r="F9160" s="71">
        <f t="shared" si="286"/>
        <v>236.13980284329594</v>
      </c>
    </row>
    <row r="9161" spans="2:6">
      <c r="B9161">
        <v>1537600</v>
      </c>
      <c r="D9161">
        <v>9159</v>
      </c>
      <c r="E9161" s="72">
        <f t="shared" si="287"/>
        <v>363167896.96296293</v>
      </c>
      <c r="F9161" s="71">
        <f t="shared" si="286"/>
        <v>236.19140021004353</v>
      </c>
    </row>
    <row r="9162" spans="2:6">
      <c r="B9162">
        <v>1537600</v>
      </c>
      <c r="D9162">
        <v>9160</v>
      </c>
      <c r="E9162" s="72">
        <f t="shared" si="287"/>
        <v>363247241.74074072</v>
      </c>
      <c r="F9162" s="71">
        <f t="shared" si="286"/>
        <v>236.2430032132809</v>
      </c>
    </row>
    <row r="9163" spans="2:6">
      <c r="B9163">
        <v>1537600</v>
      </c>
      <c r="D9163">
        <v>9161</v>
      </c>
      <c r="E9163" s="72">
        <f t="shared" si="287"/>
        <v>363326595.18518513</v>
      </c>
      <c r="F9163" s="71">
        <f t="shared" si="286"/>
        <v>236.29461185300804</v>
      </c>
    </row>
    <row r="9164" spans="2:6">
      <c r="B9164">
        <v>1537600</v>
      </c>
      <c r="D9164">
        <v>9162</v>
      </c>
      <c r="E9164" s="72">
        <f t="shared" si="287"/>
        <v>363405957.29629624</v>
      </c>
      <c r="F9164" s="71">
        <f t="shared" si="286"/>
        <v>236.34622612922493</v>
      </c>
    </row>
    <row r="9165" spans="2:6">
      <c r="B9165">
        <v>1537600</v>
      </c>
      <c r="D9165">
        <v>9163</v>
      </c>
      <c r="E9165" s="72">
        <f t="shared" si="287"/>
        <v>363485328.07407403</v>
      </c>
      <c r="F9165" s="71">
        <f t="shared" si="286"/>
        <v>236.39784604193161</v>
      </c>
    </row>
    <row r="9166" spans="2:6">
      <c r="B9166">
        <v>1537600</v>
      </c>
      <c r="D9166">
        <v>9164</v>
      </c>
      <c r="E9166" s="72">
        <f t="shared" si="287"/>
        <v>363564707.51851845</v>
      </c>
      <c r="F9166" s="71">
        <f t="shared" si="286"/>
        <v>236.44947159112803</v>
      </c>
    </row>
    <row r="9167" spans="2:6">
      <c r="B9167">
        <v>1537600</v>
      </c>
      <c r="D9167">
        <v>9165</v>
      </c>
      <c r="E9167" s="72">
        <f t="shared" si="287"/>
        <v>363644095.62962955</v>
      </c>
      <c r="F9167" s="71">
        <f t="shared" si="286"/>
        <v>236.50110277681424</v>
      </c>
    </row>
    <row r="9168" spans="2:6">
      <c r="B9168">
        <v>1537600</v>
      </c>
      <c r="D9168">
        <v>9166</v>
      </c>
      <c r="E9168" s="72">
        <f t="shared" si="287"/>
        <v>363723492.40740734</v>
      </c>
      <c r="F9168" s="71">
        <f t="shared" si="286"/>
        <v>236.5527395989902</v>
      </c>
    </row>
    <row r="9169" spans="2:6">
      <c r="B9169">
        <v>1537600</v>
      </c>
      <c r="D9169">
        <v>9167</v>
      </c>
      <c r="E9169" s="72">
        <f t="shared" si="287"/>
        <v>363802897.85185182</v>
      </c>
      <c r="F9169" s="71">
        <f t="shared" si="286"/>
        <v>236.60438205765598</v>
      </c>
    </row>
    <row r="9170" spans="2:6">
      <c r="B9170">
        <v>1537600</v>
      </c>
      <c r="D9170">
        <v>9168</v>
      </c>
      <c r="E9170" s="72">
        <f t="shared" si="287"/>
        <v>363882311.96296293</v>
      </c>
      <c r="F9170" s="71">
        <f t="shared" si="286"/>
        <v>236.65603015281147</v>
      </c>
    </row>
    <row r="9171" spans="2:6">
      <c r="B9171">
        <v>1537600</v>
      </c>
      <c r="D9171">
        <v>9169</v>
      </c>
      <c r="E9171" s="72">
        <f t="shared" si="287"/>
        <v>363961734.74074072</v>
      </c>
      <c r="F9171" s="71">
        <f t="shared" si="286"/>
        <v>236.70768388445677</v>
      </c>
    </row>
    <row r="9172" spans="2:6">
      <c r="B9172">
        <v>1537600</v>
      </c>
      <c r="D9172">
        <v>9170</v>
      </c>
      <c r="E9172" s="72">
        <f t="shared" si="287"/>
        <v>364041166.18518513</v>
      </c>
      <c r="F9172" s="71">
        <f t="shared" si="286"/>
        <v>236.75934325259178</v>
      </c>
    </row>
    <row r="9173" spans="2:6">
      <c r="B9173">
        <v>1537600</v>
      </c>
      <c r="D9173">
        <v>9171</v>
      </c>
      <c r="E9173" s="72">
        <f t="shared" si="287"/>
        <v>364120606.29629624</v>
      </c>
      <c r="F9173" s="71">
        <f t="shared" si="286"/>
        <v>236.8110082572166</v>
      </c>
    </row>
    <row r="9174" spans="2:6">
      <c r="B9174">
        <v>1537600</v>
      </c>
      <c r="D9174">
        <v>9172</v>
      </c>
      <c r="E9174" s="72">
        <f t="shared" si="287"/>
        <v>364200055.07407403</v>
      </c>
      <c r="F9174" s="71">
        <f t="shared" si="286"/>
        <v>236.86267889833118</v>
      </c>
    </row>
    <row r="9175" spans="2:6">
      <c r="B9175">
        <v>1537600</v>
      </c>
      <c r="D9175">
        <v>9173</v>
      </c>
      <c r="E9175" s="72">
        <f t="shared" si="287"/>
        <v>364279512.51851845</v>
      </c>
      <c r="F9175" s="71">
        <f t="shared" si="286"/>
        <v>236.91435517593553</v>
      </c>
    </row>
    <row r="9176" spans="2:6">
      <c r="B9176">
        <v>1537600</v>
      </c>
      <c r="D9176">
        <v>9174</v>
      </c>
      <c r="E9176" s="72">
        <f t="shared" si="287"/>
        <v>364358978.62962955</v>
      </c>
      <c r="F9176" s="71">
        <f t="shared" si="286"/>
        <v>236.96603709002963</v>
      </c>
    </row>
    <row r="9177" spans="2:6">
      <c r="B9177">
        <v>1537600</v>
      </c>
      <c r="D9177">
        <v>9175</v>
      </c>
      <c r="E9177" s="72">
        <f t="shared" si="287"/>
        <v>364438453.40740734</v>
      </c>
      <c r="F9177" s="71">
        <f t="shared" si="286"/>
        <v>237.01772464061352</v>
      </c>
    </row>
    <row r="9178" spans="2:6">
      <c r="B9178">
        <v>1537600</v>
      </c>
      <c r="D9178">
        <v>9176</v>
      </c>
      <c r="E9178" s="72">
        <f t="shared" si="287"/>
        <v>364517936.85185182</v>
      </c>
      <c r="F9178" s="71">
        <f t="shared" si="286"/>
        <v>237.06941782768718</v>
      </c>
    </row>
    <row r="9179" spans="2:6">
      <c r="B9179">
        <v>1537600</v>
      </c>
      <c r="D9179">
        <v>9177</v>
      </c>
      <c r="E9179" s="72">
        <f t="shared" si="287"/>
        <v>364597428.96296293</v>
      </c>
      <c r="F9179" s="71">
        <f t="shared" si="286"/>
        <v>237.12111665125059</v>
      </c>
    </row>
    <row r="9180" spans="2:6">
      <c r="B9180">
        <v>1537600</v>
      </c>
      <c r="D9180">
        <v>9178</v>
      </c>
      <c r="E9180" s="72">
        <f t="shared" si="287"/>
        <v>364676929.74074072</v>
      </c>
      <c r="F9180" s="71">
        <f t="shared" si="286"/>
        <v>237.17282111130379</v>
      </c>
    </row>
    <row r="9181" spans="2:6">
      <c r="B9181">
        <v>1537600</v>
      </c>
      <c r="D9181">
        <v>9179</v>
      </c>
      <c r="E9181" s="72">
        <f t="shared" si="287"/>
        <v>364756439.18518513</v>
      </c>
      <c r="F9181" s="71">
        <f t="shared" si="286"/>
        <v>237.22453120784672</v>
      </c>
    </row>
    <row r="9182" spans="2:6">
      <c r="B9182">
        <v>1537600</v>
      </c>
      <c r="D9182">
        <v>9180</v>
      </c>
      <c r="E9182" s="72">
        <f t="shared" si="287"/>
        <v>364835957.29629624</v>
      </c>
      <c r="F9182" s="71">
        <f t="shared" si="286"/>
        <v>237.27624694087945</v>
      </c>
    </row>
    <row r="9183" spans="2:6">
      <c r="B9183">
        <v>1537600</v>
      </c>
      <c r="D9183">
        <v>9181</v>
      </c>
      <c r="E9183" s="72">
        <f t="shared" si="287"/>
        <v>364915484.07407403</v>
      </c>
      <c r="F9183" s="71">
        <f t="shared" si="286"/>
        <v>237.32796831040196</v>
      </c>
    </row>
    <row r="9184" spans="2:6">
      <c r="B9184">
        <v>1537600</v>
      </c>
      <c r="D9184">
        <v>9182</v>
      </c>
      <c r="E9184" s="72">
        <f t="shared" si="287"/>
        <v>364995019.51851845</v>
      </c>
      <c r="F9184" s="71">
        <f t="shared" si="286"/>
        <v>237.37969531641417</v>
      </c>
    </row>
    <row r="9185" spans="2:6">
      <c r="B9185">
        <v>1537600</v>
      </c>
      <c r="D9185">
        <v>9183</v>
      </c>
      <c r="E9185" s="72">
        <f t="shared" si="287"/>
        <v>365074563.62962955</v>
      </c>
      <c r="F9185" s="71">
        <f t="shared" si="286"/>
        <v>237.4314279589162</v>
      </c>
    </row>
    <row r="9186" spans="2:6">
      <c r="B9186">
        <v>1537600</v>
      </c>
      <c r="D9186">
        <v>9184</v>
      </c>
      <c r="E9186" s="72">
        <f t="shared" si="287"/>
        <v>365154116.40740734</v>
      </c>
      <c r="F9186" s="71">
        <f t="shared" si="286"/>
        <v>237.48316623790799</v>
      </c>
    </row>
    <row r="9187" spans="2:6">
      <c r="B9187">
        <v>1537600</v>
      </c>
      <c r="D9187">
        <v>9185</v>
      </c>
      <c r="E9187" s="72">
        <f t="shared" si="287"/>
        <v>365233677.85185182</v>
      </c>
      <c r="F9187" s="71">
        <f t="shared" si="286"/>
        <v>237.53491015338957</v>
      </c>
    </row>
    <row r="9188" spans="2:6">
      <c r="B9188">
        <v>1537600</v>
      </c>
      <c r="D9188">
        <v>9186</v>
      </c>
      <c r="E9188" s="72">
        <f t="shared" si="287"/>
        <v>365313247.96296293</v>
      </c>
      <c r="F9188" s="71">
        <f t="shared" si="286"/>
        <v>237.58665970536092</v>
      </c>
    </row>
    <row r="9189" spans="2:6">
      <c r="B9189">
        <v>1537600</v>
      </c>
      <c r="D9189">
        <v>9187</v>
      </c>
      <c r="E9189" s="72">
        <f t="shared" si="287"/>
        <v>365392826.74074072</v>
      </c>
      <c r="F9189" s="71">
        <f t="shared" si="286"/>
        <v>237.63841489382202</v>
      </c>
    </row>
    <row r="9190" spans="2:6">
      <c r="B9190">
        <v>1537600</v>
      </c>
      <c r="D9190">
        <v>9188</v>
      </c>
      <c r="E9190" s="72">
        <f t="shared" si="287"/>
        <v>365472414.18518513</v>
      </c>
      <c r="F9190" s="71">
        <f t="shared" si="286"/>
        <v>237.69017571877285</v>
      </c>
    </row>
    <row r="9191" spans="2:6">
      <c r="B9191">
        <v>1537600</v>
      </c>
      <c r="D9191">
        <v>9189</v>
      </c>
      <c r="E9191" s="72">
        <f t="shared" si="287"/>
        <v>365552010.29629624</v>
      </c>
      <c r="F9191" s="71">
        <f t="shared" si="286"/>
        <v>237.74194218021347</v>
      </c>
    </row>
    <row r="9192" spans="2:6">
      <c r="B9192">
        <v>1537600</v>
      </c>
      <c r="D9192">
        <v>9190</v>
      </c>
      <c r="E9192" s="72">
        <f t="shared" si="287"/>
        <v>365631615.07407403</v>
      </c>
      <c r="F9192" s="71">
        <f t="shared" si="286"/>
        <v>237.79371427814388</v>
      </c>
    </row>
    <row r="9193" spans="2:6">
      <c r="B9193">
        <v>1537600</v>
      </c>
      <c r="D9193">
        <v>9191</v>
      </c>
      <c r="E9193" s="72">
        <f t="shared" si="287"/>
        <v>365711228.51851845</v>
      </c>
      <c r="F9193" s="71">
        <f t="shared" si="286"/>
        <v>237.84549201256402</v>
      </c>
    </row>
    <row r="9194" spans="2:6">
      <c r="B9194">
        <v>1537600</v>
      </c>
      <c r="D9194">
        <v>9192</v>
      </c>
      <c r="E9194" s="72">
        <f t="shared" si="287"/>
        <v>365790850.62962955</v>
      </c>
      <c r="F9194" s="71">
        <f t="shared" si="286"/>
        <v>237.89727538347395</v>
      </c>
    </row>
    <row r="9195" spans="2:6">
      <c r="B9195">
        <v>1537600</v>
      </c>
      <c r="D9195">
        <v>9193</v>
      </c>
      <c r="E9195" s="72">
        <f t="shared" si="287"/>
        <v>365870481.40740734</v>
      </c>
      <c r="F9195" s="71">
        <f t="shared" si="286"/>
        <v>237.94906439087367</v>
      </c>
    </row>
    <row r="9196" spans="2:6">
      <c r="B9196">
        <v>1537600</v>
      </c>
      <c r="D9196">
        <v>9194</v>
      </c>
      <c r="E9196" s="72">
        <f t="shared" si="287"/>
        <v>365950120.85185182</v>
      </c>
      <c r="F9196" s="71">
        <f t="shared" si="286"/>
        <v>238.00085903476315</v>
      </c>
    </row>
    <row r="9197" spans="2:6">
      <c r="B9197">
        <v>1537600</v>
      </c>
      <c r="D9197">
        <v>9195</v>
      </c>
      <c r="E9197" s="72">
        <f t="shared" si="287"/>
        <v>366029768.96296293</v>
      </c>
      <c r="F9197" s="71">
        <f t="shared" si="286"/>
        <v>238.05265931514239</v>
      </c>
    </row>
    <row r="9198" spans="2:6">
      <c r="B9198">
        <v>1537600</v>
      </c>
      <c r="D9198">
        <v>9196</v>
      </c>
      <c r="E9198" s="72">
        <f t="shared" si="287"/>
        <v>366109425.74074072</v>
      </c>
      <c r="F9198" s="71">
        <f t="shared" si="286"/>
        <v>238.10446523201139</v>
      </c>
    </row>
    <row r="9199" spans="2:6">
      <c r="B9199">
        <v>1537600</v>
      </c>
      <c r="D9199">
        <v>9197</v>
      </c>
      <c r="E9199" s="72">
        <f t="shared" si="287"/>
        <v>366189091.18518513</v>
      </c>
      <c r="F9199" s="71">
        <f t="shared" si="286"/>
        <v>238.15627678537015</v>
      </c>
    </row>
    <row r="9200" spans="2:6">
      <c r="B9200">
        <v>1537600</v>
      </c>
      <c r="D9200">
        <v>9198</v>
      </c>
      <c r="E9200" s="72">
        <f t="shared" si="287"/>
        <v>366268765.29629624</v>
      </c>
      <c r="F9200" s="71">
        <f t="shared" si="286"/>
        <v>238.20809397521867</v>
      </c>
    </row>
    <row r="9201" spans="2:6">
      <c r="B9201">
        <v>1537600</v>
      </c>
      <c r="D9201">
        <v>9199</v>
      </c>
      <c r="E9201" s="72">
        <f t="shared" si="287"/>
        <v>366348448.07407403</v>
      </c>
      <c r="F9201" s="71">
        <f t="shared" si="286"/>
        <v>238.25991680155698</v>
      </c>
    </row>
    <row r="9202" spans="2:6">
      <c r="B9202">
        <v>1537600</v>
      </c>
      <c r="D9202">
        <v>9200</v>
      </c>
      <c r="E9202" s="72">
        <f t="shared" si="287"/>
        <v>366428139.51851845</v>
      </c>
      <c r="F9202" s="71">
        <f t="shared" si="286"/>
        <v>238.31174526438505</v>
      </c>
    </row>
    <row r="9203" spans="2:6">
      <c r="B9203">
        <v>1537600</v>
      </c>
      <c r="D9203">
        <v>9201</v>
      </c>
      <c r="E9203" s="72">
        <f t="shared" si="287"/>
        <v>366507839.62962955</v>
      </c>
      <c r="F9203" s="71">
        <f t="shared" si="286"/>
        <v>238.36357936370288</v>
      </c>
    </row>
    <row r="9204" spans="2:6">
      <c r="B9204">
        <v>1537600</v>
      </c>
      <c r="D9204">
        <v>9202</v>
      </c>
      <c r="E9204" s="72">
        <f t="shared" si="287"/>
        <v>366587548.40740734</v>
      </c>
      <c r="F9204" s="71">
        <f t="shared" si="286"/>
        <v>238.4154190995105</v>
      </c>
    </row>
    <row r="9205" spans="2:6">
      <c r="B9205">
        <v>1537600</v>
      </c>
      <c r="D9205">
        <v>9203</v>
      </c>
      <c r="E9205" s="72">
        <f t="shared" si="287"/>
        <v>366667265.85185182</v>
      </c>
      <c r="F9205" s="71">
        <f t="shared" si="286"/>
        <v>238.46726447180791</v>
      </c>
    </row>
    <row r="9206" spans="2:6">
      <c r="B9206">
        <v>1537600</v>
      </c>
      <c r="D9206">
        <v>9204</v>
      </c>
      <c r="E9206" s="72">
        <f t="shared" si="287"/>
        <v>366746991.96296293</v>
      </c>
      <c r="F9206" s="71">
        <f t="shared" si="286"/>
        <v>238.51911548059505</v>
      </c>
    </row>
    <row r="9207" spans="2:6">
      <c r="B9207">
        <v>1537600</v>
      </c>
      <c r="D9207">
        <v>9205</v>
      </c>
      <c r="E9207" s="72">
        <f t="shared" si="287"/>
        <v>366826726.74074072</v>
      </c>
      <c r="F9207" s="71">
        <f t="shared" si="286"/>
        <v>238.57097212587195</v>
      </c>
    </row>
    <row r="9208" spans="2:6">
      <c r="B9208">
        <v>1537600</v>
      </c>
      <c r="D9208">
        <v>9206</v>
      </c>
      <c r="E9208" s="72">
        <f t="shared" si="287"/>
        <v>366906470.18518513</v>
      </c>
      <c r="F9208" s="71">
        <f t="shared" si="286"/>
        <v>238.62283440763861</v>
      </c>
    </row>
    <row r="9209" spans="2:6">
      <c r="B9209">
        <v>1537600</v>
      </c>
      <c r="D9209">
        <v>9207</v>
      </c>
      <c r="E9209" s="72">
        <f t="shared" si="287"/>
        <v>366986222.29629624</v>
      </c>
      <c r="F9209" s="71">
        <f t="shared" si="286"/>
        <v>238.67470232589505</v>
      </c>
    </row>
    <row r="9210" spans="2:6">
      <c r="B9210">
        <v>1537600</v>
      </c>
      <c r="D9210">
        <v>9208</v>
      </c>
      <c r="E9210" s="72">
        <f t="shared" si="287"/>
        <v>367065983.07407403</v>
      </c>
      <c r="F9210" s="71">
        <f t="shared" si="286"/>
        <v>238.72657588064129</v>
      </c>
    </row>
    <row r="9211" spans="2:6">
      <c r="B9211">
        <v>1537600</v>
      </c>
      <c r="D9211">
        <v>9209</v>
      </c>
      <c r="E9211" s="72">
        <f t="shared" si="287"/>
        <v>367145752.51851845</v>
      </c>
      <c r="F9211" s="71">
        <f t="shared" si="286"/>
        <v>238.77845507187723</v>
      </c>
    </row>
    <row r="9212" spans="2:6">
      <c r="B9212">
        <v>1537600</v>
      </c>
      <c r="D9212">
        <v>9210</v>
      </c>
      <c r="E9212" s="72">
        <f t="shared" si="287"/>
        <v>367225530.62962955</v>
      </c>
      <c r="F9212" s="71">
        <f t="shared" si="286"/>
        <v>238.83033989960299</v>
      </c>
    </row>
    <row r="9213" spans="2:6">
      <c r="B9213">
        <v>1537600</v>
      </c>
      <c r="D9213">
        <v>9211</v>
      </c>
      <c r="E9213" s="72">
        <f t="shared" si="287"/>
        <v>367305317.40740734</v>
      </c>
      <c r="F9213" s="71">
        <f t="shared" si="286"/>
        <v>238.88223036381851</v>
      </c>
    </row>
    <row r="9214" spans="2:6">
      <c r="B9214">
        <v>1537600</v>
      </c>
      <c r="D9214">
        <v>9212</v>
      </c>
      <c r="E9214" s="72">
        <f t="shared" si="287"/>
        <v>367385112.85185182</v>
      </c>
      <c r="F9214" s="71">
        <f t="shared" si="286"/>
        <v>238.93412646452381</v>
      </c>
    </row>
    <row r="9215" spans="2:6">
      <c r="B9215">
        <v>1537600</v>
      </c>
      <c r="D9215">
        <v>9213</v>
      </c>
      <c r="E9215" s="72">
        <f t="shared" si="287"/>
        <v>367464916.96296293</v>
      </c>
      <c r="F9215" s="71">
        <f t="shared" si="286"/>
        <v>238.98602820171885</v>
      </c>
    </row>
    <row r="9216" spans="2:6">
      <c r="B9216">
        <v>1537600</v>
      </c>
      <c r="D9216">
        <v>9214</v>
      </c>
      <c r="E9216" s="72">
        <f t="shared" si="287"/>
        <v>367544729.74074072</v>
      </c>
      <c r="F9216" s="71">
        <f t="shared" si="286"/>
        <v>239.03793557540368</v>
      </c>
    </row>
    <row r="9217" spans="2:6">
      <c r="B9217">
        <v>1537600</v>
      </c>
      <c r="D9217">
        <v>9215</v>
      </c>
      <c r="E9217" s="72">
        <f t="shared" si="287"/>
        <v>367624551.18518513</v>
      </c>
      <c r="F9217" s="71">
        <f t="shared" si="286"/>
        <v>239.08984858557827</v>
      </c>
    </row>
    <row r="9218" spans="2:6">
      <c r="B9218">
        <v>1537600</v>
      </c>
      <c r="D9218">
        <v>9216</v>
      </c>
      <c r="E9218" s="72">
        <f t="shared" si="287"/>
        <v>367704381.29629624</v>
      </c>
      <c r="F9218" s="71">
        <f t="shared" si="286"/>
        <v>239.14176723224261</v>
      </c>
    </row>
    <row r="9219" spans="2:6">
      <c r="B9219">
        <v>1537600</v>
      </c>
      <c r="D9219">
        <v>9217</v>
      </c>
      <c r="E9219" s="72">
        <f t="shared" si="287"/>
        <v>367784220.07407403</v>
      </c>
      <c r="F9219" s="71">
        <f t="shared" ref="F9219:F9282" si="288">E9219/B9218</f>
        <v>239.19369151539675</v>
      </c>
    </row>
    <row r="9220" spans="2:6">
      <c r="B9220">
        <v>1537600</v>
      </c>
      <c r="D9220">
        <v>9218</v>
      </c>
      <c r="E9220" s="72">
        <f t="shared" ref="E9220:E9283" si="289">40+(D9219*D9219)+(E9219/1.3)</f>
        <v>367864067.51851845</v>
      </c>
      <c r="F9220" s="71">
        <f t="shared" si="288"/>
        <v>239.24562143504062</v>
      </c>
    </row>
    <row r="9221" spans="2:6">
      <c r="B9221">
        <v>1537600</v>
      </c>
      <c r="D9221">
        <v>9219</v>
      </c>
      <c r="E9221" s="72">
        <f t="shared" si="289"/>
        <v>367943923.62962955</v>
      </c>
      <c r="F9221" s="71">
        <f t="shared" si="288"/>
        <v>239.29755699117428</v>
      </c>
    </row>
    <row r="9222" spans="2:6">
      <c r="B9222">
        <v>1537600</v>
      </c>
      <c r="D9222">
        <v>9220</v>
      </c>
      <c r="E9222" s="72">
        <f t="shared" si="289"/>
        <v>368023788.40740734</v>
      </c>
      <c r="F9222" s="71">
        <f t="shared" si="288"/>
        <v>239.34949818379769</v>
      </c>
    </row>
    <row r="9223" spans="2:6">
      <c r="B9223">
        <v>1537600</v>
      </c>
      <c r="D9223">
        <v>9221</v>
      </c>
      <c r="E9223" s="72">
        <f t="shared" si="289"/>
        <v>368103661.85185182</v>
      </c>
      <c r="F9223" s="71">
        <f t="shared" si="288"/>
        <v>239.40144501291093</v>
      </c>
    </row>
    <row r="9224" spans="2:6">
      <c r="B9224">
        <v>1537600</v>
      </c>
      <c r="D9224">
        <v>9222</v>
      </c>
      <c r="E9224" s="72">
        <f t="shared" si="289"/>
        <v>368183543.96296293</v>
      </c>
      <c r="F9224" s="71">
        <f t="shared" si="288"/>
        <v>239.45339747851386</v>
      </c>
    </row>
    <row r="9225" spans="2:6">
      <c r="B9225">
        <v>1537600</v>
      </c>
      <c r="D9225">
        <v>9223</v>
      </c>
      <c r="E9225" s="72">
        <f t="shared" si="289"/>
        <v>368263434.74074072</v>
      </c>
      <c r="F9225" s="71">
        <f t="shared" si="288"/>
        <v>239.50535558060662</v>
      </c>
    </row>
    <row r="9226" spans="2:6">
      <c r="B9226">
        <v>1537600</v>
      </c>
      <c r="D9226">
        <v>9224</v>
      </c>
      <c r="E9226" s="72">
        <f t="shared" si="289"/>
        <v>368343334.18518513</v>
      </c>
      <c r="F9226" s="71">
        <f t="shared" si="288"/>
        <v>239.55731931918908</v>
      </c>
    </row>
    <row r="9227" spans="2:6">
      <c r="B9227">
        <v>1537600</v>
      </c>
      <c r="D9227">
        <v>9225</v>
      </c>
      <c r="E9227" s="72">
        <f t="shared" si="289"/>
        <v>368423242.29629624</v>
      </c>
      <c r="F9227" s="71">
        <f t="shared" si="288"/>
        <v>239.60928869426135</v>
      </c>
    </row>
    <row r="9228" spans="2:6">
      <c r="B9228">
        <v>1537600</v>
      </c>
      <c r="D9228">
        <v>9226</v>
      </c>
      <c r="E9228" s="72">
        <f t="shared" si="289"/>
        <v>368503159.07407403</v>
      </c>
      <c r="F9228" s="71">
        <f t="shared" si="288"/>
        <v>239.66126370582339</v>
      </c>
    </row>
    <row r="9229" spans="2:6">
      <c r="B9229">
        <v>1537600</v>
      </c>
      <c r="D9229">
        <v>9227</v>
      </c>
      <c r="E9229" s="72">
        <f t="shared" si="289"/>
        <v>368583084.51851845</v>
      </c>
      <c r="F9229" s="71">
        <f t="shared" si="288"/>
        <v>239.71324435387515</v>
      </c>
    </row>
    <row r="9230" spans="2:6">
      <c r="B9230">
        <v>1537600</v>
      </c>
      <c r="D9230">
        <v>9228</v>
      </c>
      <c r="E9230" s="72">
        <f t="shared" si="289"/>
        <v>368663018.62962955</v>
      </c>
      <c r="F9230" s="71">
        <f t="shared" si="288"/>
        <v>239.76523063841671</v>
      </c>
    </row>
    <row r="9231" spans="2:6">
      <c r="B9231">
        <v>1537600</v>
      </c>
      <c r="D9231">
        <v>9229</v>
      </c>
      <c r="E9231" s="72">
        <f t="shared" si="289"/>
        <v>368742961.40740734</v>
      </c>
      <c r="F9231" s="71">
        <f t="shared" si="288"/>
        <v>239.81722255944806</v>
      </c>
    </row>
    <row r="9232" spans="2:6">
      <c r="B9232">
        <v>1537600</v>
      </c>
      <c r="D9232">
        <v>9230</v>
      </c>
      <c r="E9232" s="72">
        <f t="shared" si="289"/>
        <v>368822912.85185182</v>
      </c>
      <c r="F9232" s="71">
        <f t="shared" si="288"/>
        <v>239.86922011696919</v>
      </c>
    </row>
    <row r="9233" spans="2:6">
      <c r="B9233">
        <v>1537600</v>
      </c>
      <c r="D9233">
        <v>9231</v>
      </c>
      <c r="E9233" s="72">
        <f t="shared" si="289"/>
        <v>368902872.96296293</v>
      </c>
      <c r="F9233" s="71">
        <f t="shared" si="288"/>
        <v>239.92122331098005</v>
      </c>
    </row>
    <row r="9234" spans="2:6">
      <c r="B9234">
        <v>1537600</v>
      </c>
      <c r="D9234">
        <v>9232</v>
      </c>
      <c r="E9234" s="72">
        <f t="shared" si="289"/>
        <v>368982841.74074072</v>
      </c>
      <c r="F9234" s="71">
        <f t="shared" si="288"/>
        <v>239.97323214148071</v>
      </c>
    </row>
    <row r="9235" spans="2:6">
      <c r="B9235">
        <v>1537600</v>
      </c>
      <c r="D9235">
        <v>9233</v>
      </c>
      <c r="E9235" s="72">
        <f t="shared" si="289"/>
        <v>369062819.18518513</v>
      </c>
      <c r="F9235" s="71">
        <f t="shared" si="288"/>
        <v>240.02524660847109</v>
      </c>
    </row>
    <row r="9236" spans="2:6">
      <c r="B9236">
        <v>1537600</v>
      </c>
      <c r="D9236">
        <v>9234</v>
      </c>
      <c r="E9236" s="72">
        <f t="shared" si="289"/>
        <v>369142805.29629624</v>
      </c>
      <c r="F9236" s="71">
        <f t="shared" si="288"/>
        <v>240.07726671195124</v>
      </c>
    </row>
    <row r="9237" spans="2:6">
      <c r="B9237">
        <v>1537600</v>
      </c>
      <c r="D9237">
        <v>9235</v>
      </c>
      <c r="E9237" s="72">
        <f t="shared" si="289"/>
        <v>369222800.07407403</v>
      </c>
      <c r="F9237" s="71">
        <f t="shared" si="288"/>
        <v>240.1292924519212</v>
      </c>
    </row>
    <row r="9238" spans="2:6">
      <c r="B9238">
        <v>1537600</v>
      </c>
      <c r="D9238">
        <v>9236</v>
      </c>
      <c r="E9238" s="72">
        <f t="shared" si="289"/>
        <v>369302803.51851845</v>
      </c>
      <c r="F9238" s="71">
        <f t="shared" si="288"/>
        <v>240.1813238283809</v>
      </c>
    </row>
    <row r="9239" spans="2:6">
      <c r="B9239">
        <v>1537600</v>
      </c>
      <c r="D9239">
        <v>9237</v>
      </c>
      <c r="E9239" s="72">
        <f t="shared" si="289"/>
        <v>369382815.62962955</v>
      </c>
      <c r="F9239" s="71">
        <f t="shared" si="288"/>
        <v>240.23336084133035</v>
      </c>
    </row>
    <row r="9240" spans="2:6">
      <c r="B9240">
        <v>1537600</v>
      </c>
      <c r="D9240">
        <v>9238</v>
      </c>
      <c r="E9240" s="72">
        <f t="shared" si="289"/>
        <v>369462836.40740734</v>
      </c>
      <c r="F9240" s="71">
        <f t="shared" si="288"/>
        <v>240.2854034907696</v>
      </c>
    </row>
    <row r="9241" spans="2:6">
      <c r="B9241">
        <v>1537600</v>
      </c>
      <c r="D9241">
        <v>9239</v>
      </c>
      <c r="E9241" s="72">
        <f t="shared" si="289"/>
        <v>369542865.85185182</v>
      </c>
      <c r="F9241" s="71">
        <f t="shared" si="288"/>
        <v>240.33745177669863</v>
      </c>
    </row>
    <row r="9242" spans="2:6">
      <c r="B9242">
        <v>1537600</v>
      </c>
      <c r="D9242">
        <v>9240</v>
      </c>
      <c r="E9242" s="72">
        <f t="shared" si="289"/>
        <v>369622903.96296293</v>
      </c>
      <c r="F9242" s="71">
        <f t="shared" si="288"/>
        <v>240.38950569911739</v>
      </c>
    </row>
    <row r="9243" spans="2:6">
      <c r="B9243">
        <v>1537600</v>
      </c>
      <c r="D9243">
        <v>9241</v>
      </c>
      <c r="E9243" s="72">
        <f t="shared" si="289"/>
        <v>369702950.74074072</v>
      </c>
      <c r="F9243" s="71">
        <f t="shared" si="288"/>
        <v>240.44156525802595</v>
      </c>
    </row>
    <row r="9244" spans="2:6">
      <c r="B9244">
        <v>1537600</v>
      </c>
      <c r="D9244">
        <v>9242</v>
      </c>
      <c r="E9244" s="72">
        <f t="shared" si="289"/>
        <v>369783006.18518513</v>
      </c>
      <c r="F9244" s="71">
        <f t="shared" si="288"/>
        <v>240.49363045342426</v>
      </c>
    </row>
    <row r="9245" spans="2:6">
      <c r="B9245">
        <v>1537600</v>
      </c>
      <c r="D9245">
        <v>9243</v>
      </c>
      <c r="E9245" s="72">
        <f t="shared" si="289"/>
        <v>369863070.29629624</v>
      </c>
      <c r="F9245" s="71">
        <f t="shared" si="288"/>
        <v>240.54570128531233</v>
      </c>
    </row>
    <row r="9246" spans="2:6">
      <c r="B9246">
        <v>1537600</v>
      </c>
      <c r="D9246">
        <v>9244</v>
      </c>
      <c r="E9246" s="72">
        <f t="shared" si="289"/>
        <v>369943143.07407403</v>
      </c>
      <c r="F9246" s="71">
        <f t="shared" si="288"/>
        <v>240.5977777536902</v>
      </c>
    </row>
    <row r="9247" spans="2:6">
      <c r="B9247">
        <v>1537600</v>
      </c>
      <c r="D9247">
        <v>9245</v>
      </c>
      <c r="E9247" s="72">
        <f t="shared" si="289"/>
        <v>370023224.51851845</v>
      </c>
      <c r="F9247" s="71">
        <f t="shared" si="288"/>
        <v>240.64985985855779</v>
      </c>
    </row>
    <row r="9248" spans="2:6">
      <c r="B9248">
        <v>1537600</v>
      </c>
      <c r="D9248">
        <v>9246</v>
      </c>
      <c r="E9248" s="72">
        <f t="shared" si="289"/>
        <v>370103314.62962955</v>
      </c>
      <c r="F9248" s="71">
        <f t="shared" si="288"/>
        <v>240.70194759991517</v>
      </c>
    </row>
    <row r="9249" spans="2:6">
      <c r="B9249">
        <v>1537600</v>
      </c>
      <c r="D9249">
        <v>9247</v>
      </c>
      <c r="E9249" s="72">
        <f t="shared" si="289"/>
        <v>370183413.40740734</v>
      </c>
      <c r="F9249" s="71">
        <f t="shared" si="288"/>
        <v>240.75404097776232</v>
      </c>
    </row>
    <row r="9250" spans="2:6">
      <c r="B9250">
        <v>1537600</v>
      </c>
      <c r="D9250">
        <v>9248</v>
      </c>
      <c r="E9250" s="72">
        <f t="shared" si="289"/>
        <v>370263520.85185182</v>
      </c>
      <c r="F9250" s="71">
        <f t="shared" si="288"/>
        <v>240.80613999209925</v>
      </c>
    </row>
    <row r="9251" spans="2:6">
      <c r="B9251">
        <v>1537600</v>
      </c>
      <c r="D9251">
        <v>9249</v>
      </c>
      <c r="E9251" s="72">
        <f t="shared" si="289"/>
        <v>370343636.96296293</v>
      </c>
      <c r="F9251" s="71">
        <f t="shared" si="288"/>
        <v>240.85824464292594</v>
      </c>
    </row>
    <row r="9252" spans="2:6">
      <c r="B9252">
        <v>1537600</v>
      </c>
      <c r="D9252">
        <v>9250</v>
      </c>
      <c r="E9252" s="72">
        <f t="shared" si="289"/>
        <v>370423761.74074072</v>
      </c>
      <c r="F9252" s="71">
        <f t="shared" si="288"/>
        <v>240.91035493024239</v>
      </c>
    </row>
    <row r="9253" spans="2:6">
      <c r="B9253">
        <v>1537600</v>
      </c>
      <c r="D9253">
        <v>9251</v>
      </c>
      <c r="E9253" s="72">
        <f t="shared" si="289"/>
        <v>370503895.18518513</v>
      </c>
      <c r="F9253" s="71">
        <f t="shared" si="288"/>
        <v>240.9624708540486</v>
      </c>
    </row>
    <row r="9254" spans="2:6">
      <c r="B9254">
        <v>1537600</v>
      </c>
      <c r="D9254">
        <v>9252</v>
      </c>
      <c r="E9254" s="72">
        <f t="shared" si="289"/>
        <v>370584037.29629624</v>
      </c>
      <c r="F9254" s="71">
        <f t="shared" si="288"/>
        <v>241.01459241434458</v>
      </c>
    </row>
    <row r="9255" spans="2:6">
      <c r="B9255">
        <v>1537600</v>
      </c>
      <c r="D9255">
        <v>9253</v>
      </c>
      <c r="E9255" s="72">
        <f t="shared" si="289"/>
        <v>370664188.07407403</v>
      </c>
      <c r="F9255" s="71">
        <f t="shared" si="288"/>
        <v>241.06671961113034</v>
      </c>
    </row>
    <row r="9256" spans="2:6">
      <c r="B9256">
        <v>1537600</v>
      </c>
      <c r="D9256">
        <v>9254</v>
      </c>
      <c r="E9256" s="72">
        <f t="shared" si="289"/>
        <v>370744347.51851845</v>
      </c>
      <c r="F9256" s="71">
        <f t="shared" si="288"/>
        <v>241.11885244440586</v>
      </c>
    </row>
    <row r="9257" spans="2:6">
      <c r="B9257">
        <v>1537600</v>
      </c>
      <c r="D9257">
        <v>9255</v>
      </c>
      <c r="E9257" s="72">
        <f t="shared" si="289"/>
        <v>370824515.62962955</v>
      </c>
      <c r="F9257" s="71">
        <f t="shared" si="288"/>
        <v>241.17099091417114</v>
      </c>
    </row>
    <row r="9258" spans="2:6">
      <c r="B9258">
        <v>1537600</v>
      </c>
      <c r="D9258">
        <v>9256</v>
      </c>
      <c r="E9258" s="72">
        <f t="shared" si="289"/>
        <v>370904692.40740734</v>
      </c>
      <c r="F9258" s="71">
        <f t="shared" si="288"/>
        <v>241.22313502042621</v>
      </c>
    </row>
    <row r="9259" spans="2:6">
      <c r="B9259">
        <v>1537600</v>
      </c>
      <c r="D9259">
        <v>9257</v>
      </c>
      <c r="E9259" s="72">
        <f t="shared" si="289"/>
        <v>370984877.85185182</v>
      </c>
      <c r="F9259" s="71">
        <f t="shared" si="288"/>
        <v>241.27528476317107</v>
      </c>
    </row>
    <row r="9260" spans="2:6">
      <c r="B9260">
        <v>1537600</v>
      </c>
      <c r="D9260">
        <v>9258</v>
      </c>
      <c r="E9260" s="72">
        <f t="shared" si="289"/>
        <v>371065071.96296293</v>
      </c>
      <c r="F9260" s="71">
        <f t="shared" si="288"/>
        <v>241.32744014240564</v>
      </c>
    </row>
    <row r="9261" spans="2:6">
      <c r="B9261">
        <v>1537600</v>
      </c>
      <c r="D9261">
        <v>9259</v>
      </c>
      <c r="E9261" s="72">
        <f t="shared" si="289"/>
        <v>371145274.74074072</v>
      </c>
      <c r="F9261" s="71">
        <f t="shared" si="288"/>
        <v>241.37960115813001</v>
      </c>
    </row>
    <row r="9262" spans="2:6">
      <c r="B9262">
        <v>1537600</v>
      </c>
      <c r="D9262">
        <v>9260</v>
      </c>
      <c r="E9262" s="72">
        <f t="shared" si="289"/>
        <v>371225486.18518513</v>
      </c>
      <c r="F9262" s="71">
        <f t="shared" si="288"/>
        <v>241.43176781034413</v>
      </c>
    </row>
    <row r="9263" spans="2:6">
      <c r="B9263">
        <v>1537600</v>
      </c>
      <c r="D9263">
        <v>9261</v>
      </c>
      <c r="E9263" s="72">
        <f t="shared" si="289"/>
        <v>371305706.29629624</v>
      </c>
      <c r="F9263" s="71">
        <f t="shared" si="288"/>
        <v>241.48394009904803</v>
      </c>
    </row>
    <row r="9264" spans="2:6">
      <c r="B9264">
        <v>1537600</v>
      </c>
      <c r="D9264">
        <v>9262</v>
      </c>
      <c r="E9264" s="72">
        <f t="shared" si="289"/>
        <v>371385935.07407403</v>
      </c>
      <c r="F9264" s="71">
        <f t="shared" si="288"/>
        <v>241.53611802424169</v>
      </c>
    </row>
    <row r="9265" spans="2:6">
      <c r="B9265">
        <v>1537600</v>
      </c>
      <c r="D9265">
        <v>9263</v>
      </c>
      <c r="E9265" s="72">
        <f t="shared" si="289"/>
        <v>371466172.51851845</v>
      </c>
      <c r="F9265" s="71">
        <f t="shared" si="288"/>
        <v>241.58830158592511</v>
      </c>
    </row>
    <row r="9266" spans="2:6">
      <c r="B9266">
        <v>1537600</v>
      </c>
      <c r="D9266">
        <v>9264</v>
      </c>
      <c r="E9266" s="72">
        <f t="shared" si="289"/>
        <v>371546418.62962955</v>
      </c>
      <c r="F9266" s="71">
        <f t="shared" si="288"/>
        <v>241.64049078409829</v>
      </c>
    </row>
    <row r="9267" spans="2:6">
      <c r="B9267">
        <v>1537600</v>
      </c>
      <c r="D9267">
        <v>9265</v>
      </c>
      <c r="E9267" s="72">
        <f t="shared" si="289"/>
        <v>371626673.40740734</v>
      </c>
      <c r="F9267" s="71">
        <f t="shared" si="288"/>
        <v>241.69268561876129</v>
      </c>
    </row>
    <row r="9268" spans="2:6">
      <c r="B9268">
        <v>1537600</v>
      </c>
      <c r="D9268">
        <v>9266</v>
      </c>
      <c r="E9268" s="72">
        <f t="shared" si="289"/>
        <v>371706936.85185182</v>
      </c>
      <c r="F9268" s="71">
        <f t="shared" si="288"/>
        <v>241.74488608991405</v>
      </c>
    </row>
    <row r="9269" spans="2:6">
      <c r="B9269">
        <v>1537600</v>
      </c>
      <c r="D9269">
        <v>9267</v>
      </c>
      <c r="E9269" s="72">
        <f t="shared" si="289"/>
        <v>371787208.96296293</v>
      </c>
      <c r="F9269" s="71">
        <f t="shared" si="288"/>
        <v>241.79709219755654</v>
      </c>
    </row>
    <row r="9270" spans="2:6">
      <c r="B9270">
        <v>1537600</v>
      </c>
      <c r="D9270">
        <v>9268</v>
      </c>
      <c r="E9270" s="72">
        <f t="shared" si="289"/>
        <v>371867489.74074072</v>
      </c>
      <c r="F9270" s="71">
        <f t="shared" si="288"/>
        <v>241.84930394168882</v>
      </c>
    </row>
    <row r="9271" spans="2:6">
      <c r="B9271">
        <v>1537600</v>
      </c>
      <c r="D9271">
        <v>9269</v>
      </c>
      <c r="E9271" s="72">
        <f t="shared" si="289"/>
        <v>371947779.18518513</v>
      </c>
      <c r="F9271" s="71">
        <f t="shared" si="288"/>
        <v>241.90152132231083</v>
      </c>
    </row>
    <row r="9272" spans="2:6">
      <c r="B9272">
        <v>1537600</v>
      </c>
      <c r="D9272">
        <v>9270</v>
      </c>
      <c r="E9272" s="72">
        <f t="shared" si="289"/>
        <v>372028077.29629624</v>
      </c>
      <c r="F9272" s="71">
        <f t="shared" si="288"/>
        <v>241.95374433942263</v>
      </c>
    </row>
    <row r="9273" spans="2:6">
      <c r="B9273">
        <v>1537600</v>
      </c>
      <c r="D9273">
        <v>9271</v>
      </c>
      <c r="E9273" s="72">
        <f t="shared" si="289"/>
        <v>372108384.07407403</v>
      </c>
      <c r="F9273" s="71">
        <f t="shared" si="288"/>
        <v>242.00597299302422</v>
      </c>
    </row>
    <row r="9274" spans="2:6">
      <c r="B9274">
        <v>1537600</v>
      </c>
      <c r="D9274">
        <v>9272</v>
      </c>
      <c r="E9274" s="72">
        <f t="shared" si="289"/>
        <v>372188699.51851845</v>
      </c>
      <c r="F9274" s="71">
        <f t="shared" si="288"/>
        <v>242.05820728311554</v>
      </c>
    </row>
    <row r="9275" spans="2:6">
      <c r="B9275">
        <v>1537600</v>
      </c>
      <c r="D9275">
        <v>9273</v>
      </c>
      <c r="E9275" s="72">
        <f t="shared" si="289"/>
        <v>372269023.62962955</v>
      </c>
      <c r="F9275" s="71">
        <f t="shared" si="288"/>
        <v>242.11044720969664</v>
      </c>
    </row>
    <row r="9276" spans="2:6">
      <c r="B9276">
        <v>1537600</v>
      </c>
      <c r="D9276">
        <v>9274</v>
      </c>
      <c r="E9276" s="72">
        <f t="shared" si="289"/>
        <v>372349356.40740734</v>
      </c>
      <c r="F9276" s="71">
        <f t="shared" si="288"/>
        <v>242.16269277276751</v>
      </c>
    </row>
    <row r="9277" spans="2:6">
      <c r="B9277">
        <v>1537600</v>
      </c>
      <c r="D9277">
        <v>9275</v>
      </c>
      <c r="E9277" s="72">
        <f t="shared" si="289"/>
        <v>372429697.85185182</v>
      </c>
      <c r="F9277" s="71">
        <f t="shared" si="288"/>
        <v>242.2149439723282</v>
      </c>
    </row>
    <row r="9278" spans="2:6">
      <c r="B9278">
        <v>1537600</v>
      </c>
      <c r="D9278">
        <v>9276</v>
      </c>
      <c r="E9278" s="72">
        <f t="shared" si="289"/>
        <v>372510047.96296293</v>
      </c>
      <c r="F9278" s="71">
        <f t="shared" si="288"/>
        <v>242.26720080837859</v>
      </c>
    </row>
    <row r="9279" spans="2:6">
      <c r="B9279">
        <v>1537600</v>
      </c>
      <c r="D9279">
        <v>9277</v>
      </c>
      <c r="E9279" s="72">
        <f t="shared" si="289"/>
        <v>372590406.74074072</v>
      </c>
      <c r="F9279" s="71">
        <f t="shared" si="288"/>
        <v>242.31946328091877</v>
      </c>
    </row>
    <row r="9280" spans="2:6">
      <c r="B9280">
        <v>1537600</v>
      </c>
      <c r="D9280">
        <v>9278</v>
      </c>
      <c r="E9280" s="72">
        <f t="shared" si="289"/>
        <v>372670774.18518513</v>
      </c>
      <c r="F9280" s="71">
        <f t="shared" si="288"/>
        <v>242.37173138994871</v>
      </c>
    </row>
    <row r="9281" spans="2:6">
      <c r="B9281">
        <v>1537600</v>
      </c>
      <c r="D9281">
        <v>9279</v>
      </c>
      <c r="E9281" s="72">
        <f t="shared" si="289"/>
        <v>372751150.29629624</v>
      </c>
      <c r="F9281" s="71">
        <f t="shared" si="288"/>
        <v>242.42400513546841</v>
      </c>
    </row>
    <row r="9282" spans="2:6">
      <c r="B9282">
        <v>1537600</v>
      </c>
      <c r="D9282">
        <v>9280</v>
      </c>
      <c r="E9282" s="72">
        <f t="shared" si="289"/>
        <v>372831535.07407403</v>
      </c>
      <c r="F9282" s="71">
        <f t="shared" si="288"/>
        <v>242.47628451747789</v>
      </c>
    </row>
    <row r="9283" spans="2:6">
      <c r="B9283">
        <v>1537600</v>
      </c>
      <c r="D9283">
        <v>9281</v>
      </c>
      <c r="E9283" s="72">
        <f t="shared" si="289"/>
        <v>372911928.51851845</v>
      </c>
      <c r="F9283" s="71">
        <f t="shared" ref="F9283:F9346" si="290">E9283/B9282</f>
        <v>242.52856953597714</v>
      </c>
    </row>
    <row r="9284" spans="2:6">
      <c r="B9284">
        <v>1537600</v>
      </c>
      <c r="D9284">
        <v>9282</v>
      </c>
      <c r="E9284" s="72">
        <f t="shared" ref="E9284:E9347" si="291">40+(D9283*D9283)+(E9283/1.3)</f>
        <v>372992330.62962955</v>
      </c>
      <c r="F9284" s="71">
        <f t="shared" si="290"/>
        <v>242.58086019096615</v>
      </c>
    </row>
    <row r="9285" spans="2:6">
      <c r="B9285">
        <v>1537600</v>
      </c>
      <c r="D9285">
        <v>9283</v>
      </c>
      <c r="E9285" s="72">
        <f t="shared" si="291"/>
        <v>373072741.40740734</v>
      </c>
      <c r="F9285" s="71">
        <f t="shared" si="290"/>
        <v>242.63315648244495</v>
      </c>
    </row>
    <row r="9286" spans="2:6">
      <c r="B9286">
        <v>1537600</v>
      </c>
      <c r="D9286">
        <v>9284</v>
      </c>
      <c r="E9286" s="72">
        <f t="shared" si="291"/>
        <v>373153160.85185182</v>
      </c>
      <c r="F9286" s="71">
        <f t="shared" si="290"/>
        <v>242.6854584104135</v>
      </c>
    </row>
    <row r="9287" spans="2:6">
      <c r="B9287">
        <v>1537600</v>
      </c>
      <c r="D9287">
        <v>9285</v>
      </c>
      <c r="E9287" s="72">
        <f t="shared" si="291"/>
        <v>373233588.96296293</v>
      </c>
      <c r="F9287" s="71">
        <f t="shared" si="290"/>
        <v>242.73776597487182</v>
      </c>
    </row>
    <row r="9288" spans="2:6">
      <c r="B9288">
        <v>1537600</v>
      </c>
      <c r="D9288">
        <v>9286</v>
      </c>
      <c r="E9288" s="72">
        <f t="shared" si="291"/>
        <v>373314025.74074072</v>
      </c>
      <c r="F9288" s="71">
        <f t="shared" si="290"/>
        <v>242.79007917581993</v>
      </c>
    </row>
    <row r="9289" spans="2:6">
      <c r="B9289">
        <v>1537600</v>
      </c>
      <c r="D9289">
        <v>9287</v>
      </c>
      <c r="E9289" s="72">
        <f t="shared" si="291"/>
        <v>373394471.18518513</v>
      </c>
      <c r="F9289" s="71">
        <f t="shared" si="290"/>
        <v>242.84239801325776</v>
      </c>
    </row>
    <row r="9290" spans="2:6">
      <c r="B9290">
        <v>1537600</v>
      </c>
      <c r="D9290">
        <v>9288</v>
      </c>
      <c r="E9290" s="72">
        <f t="shared" si="291"/>
        <v>373474925.29629624</v>
      </c>
      <c r="F9290" s="71">
        <f t="shared" si="290"/>
        <v>242.89472248718539</v>
      </c>
    </row>
    <row r="9291" spans="2:6">
      <c r="B9291">
        <v>1537600</v>
      </c>
      <c r="D9291">
        <v>9289</v>
      </c>
      <c r="E9291" s="72">
        <f t="shared" si="291"/>
        <v>373555388.07407403</v>
      </c>
      <c r="F9291" s="71">
        <f t="shared" si="290"/>
        <v>242.94705259760278</v>
      </c>
    </row>
    <row r="9292" spans="2:6">
      <c r="B9292">
        <v>1537600</v>
      </c>
      <c r="D9292">
        <v>9290</v>
      </c>
      <c r="E9292" s="72">
        <f t="shared" si="291"/>
        <v>373635859.51851845</v>
      </c>
      <c r="F9292" s="71">
        <f t="shared" si="290"/>
        <v>242.99938834450992</v>
      </c>
    </row>
    <row r="9293" spans="2:6">
      <c r="B9293">
        <v>1537600</v>
      </c>
      <c r="D9293">
        <v>9291</v>
      </c>
      <c r="E9293" s="72">
        <f t="shared" si="291"/>
        <v>373716339.62962955</v>
      </c>
      <c r="F9293" s="71">
        <f t="shared" si="290"/>
        <v>243.05172972790683</v>
      </c>
    </row>
    <row r="9294" spans="2:6">
      <c r="B9294">
        <v>1537600</v>
      </c>
      <c r="D9294">
        <v>9292</v>
      </c>
      <c r="E9294" s="72">
        <f t="shared" si="291"/>
        <v>373796828.40740734</v>
      </c>
      <c r="F9294" s="71">
        <f t="shared" si="290"/>
        <v>243.10407674779353</v>
      </c>
    </row>
    <row r="9295" spans="2:6">
      <c r="B9295">
        <v>1537600</v>
      </c>
      <c r="D9295">
        <v>9293</v>
      </c>
      <c r="E9295" s="72">
        <f t="shared" si="291"/>
        <v>373877325.85185182</v>
      </c>
      <c r="F9295" s="71">
        <f t="shared" si="290"/>
        <v>243.15642940417001</v>
      </c>
    </row>
    <row r="9296" spans="2:6">
      <c r="B9296">
        <v>1537600</v>
      </c>
      <c r="D9296">
        <v>9294</v>
      </c>
      <c r="E9296" s="72">
        <f t="shared" si="291"/>
        <v>373957831.96296293</v>
      </c>
      <c r="F9296" s="71">
        <f t="shared" si="290"/>
        <v>243.20878769703623</v>
      </c>
    </row>
    <row r="9297" spans="2:6">
      <c r="B9297">
        <v>1537600</v>
      </c>
      <c r="D9297">
        <v>9295</v>
      </c>
      <c r="E9297" s="72">
        <f t="shared" si="291"/>
        <v>374038346.74074072</v>
      </c>
      <c r="F9297" s="71">
        <f t="shared" si="290"/>
        <v>243.26115162639223</v>
      </c>
    </row>
    <row r="9298" spans="2:6">
      <c r="B9298">
        <v>1537600</v>
      </c>
      <c r="D9298">
        <v>9296</v>
      </c>
      <c r="E9298" s="72">
        <f t="shared" si="291"/>
        <v>374118870.18518513</v>
      </c>
      <c r="F9298" s="71">
        <f t="shared" si="290"/>
        <v>243.313521192238</v>
      </c>
    </row>
    <row r="9299" spans="2:6">
      <c r="B9299">
        <v>1537600</v>
      </c>
      <c r="D9299">
        <v>9297</v>
      </c>
      <c r="E9299" s="72">
        <f t="shared" si="291"/>
        <v>374199402.29629624</v>
      </c>
      <c r="F9299" s="71">
        <f t="shared" si="290"/>
        <v>243.36589639457353</v>
      </c>
    </row>
    <row r="9300" spans="2:6">
      <c r="B9300">
        <v>1537600</v>
      </c>
      <c r="D9300">
        <v>9298</v>
      </c>
      <c r="E9300" s="72">
        <f t="shared" si="291"/>
        <v>374279943.07407403</v>
      </c>
      <c r="F9300" s="71">
        <f t="shared" si="290"/>
        <v>243.41827723339881</v>
      </c>
    </row>
    <row r="9301" spans="2:6">
      <c r="B9301">
        <v>1537600</v>
      </c>
      <c r="D9301">
        <v>9299</v>
      </c>
      <c r="E9301" s="72">
        <f t="shared" si="291"/>
        <v>374360492.51851845</v>
      </c>
      <c r="F9301" s="71">
        <f t="shared" si="290"/>
        <v>243.47066370871386</v>
      </c>
    </row>
    <row r="9302" spans="2:6">
      <c r="B9302">
        <v>1537600</v>
      </c>
      <c r="D9302">
        <v>9300</v>
      </c>
      <c r="E9302" s="72">
        <f t="shared" si="291"/>
        <v>374441050.62962955</v>
      </c>
      <c r="F9302" s="71">
        <f t="shared" si="290"/>
        <v>243.52305582051869</v>
      </c>
    </row>
    <row r="9303" spans="2:6">
      <c r="B9303">
        <v>1537600</v>
      </c>
      <c r="D9303">
        <v>9301</v>
      </c>
      <c r="E9303" s="72">
        <f t="shared" si="291"/>
        <v>374521617.40740734</v>
      </c>
      <c r="F9303" s="71">
        <f t="shared" si="290"/>
        <v>243.57545356881332</v>
      </c>
    </row>
    <row r="9304" spans="2:6">
      <c r="B9304">
        <v>1537600</v>
      </c>
      <c r="D9304">
        <v>9302</v>
      </c>
      <c r="E9304" s="72">
        <f t="shared" si="291"/>
        <v>374602192.85185182</v>
      </c>
      <c r="F9304" s="71">
        <f t="shared" si="290"/>
        <v>243.6278569535977</v>
      </c>
    </row>
    <row r="9305" spans="2:6">
      <c r="B9305">
        <v>1537600</v>
      </c>
      <c r="D9305">
        <v>9303</v>
      </c>
      <c r="E9305" s="72">
        <f t="shared" si="291"/>
        <v>374682776.96296293</v>
      </c>
      <c r="F9305" s="71">
        <f t="shared" si="290"/>
        <v>243.68026597487182</v>
      </c>
    </row>
    <row r="9306" spans="2:6">
      <c r="B9306">
        <v>1537600</v>
      </c>
      <c r="D9306">
        <v>9304</v>
      </c>
      <c r="E9306" s="72">
        <f t="shared" si="291"/>
        <v>374763369.74074072</v>
      </c>
      <c r="F9306" s="71">
        <f t="shared" si="290"/>
        <v>243.73268063263575</v>
      </c>
    </row>
    <row r="9307" spans="2:6">
      <c r="B9307">
        <v>1537600</v>
      </c>
      <c r="D9307">
        <v>9305</v>
      </c>
      <c r="E9307" s="72">
        <f t="shared" si="291"/>
        <v>374843971.18518513</v>
      </c>
      <c r="F9307" s="71">
        <f t="shared" si="290"/>
        <v>243.78510092688938</v>
      </c>
    </row>
    <row r="9308" spans="2:6">
      <c r="B9308">
        <v>1537600</v>
      </c>
      <c r="D9308">
        <v>9306</v>
      </c>
      <c r="E9308" s="72">
        <f t="shared" si="291"/>
        <v>374924581.29629624</v>
      </c>
      <c r="F9308" s="71">
        <f t="shared" si="290"/>
        <v>243.83752685763284</v>
      </c>
    </row>
    <row r="9309" spans="2:6">
      <c r="B9309">
        <v>1537600</v>
      </c>
      <c r="D9309">
        <v>9307</v>
      </c>
      <c r="E9309" s="72">
        <f t="shared" si="291"/>
        <v>375005200.07407403</v>
      </c>
      <c r="F9309" s="71">
        <f t="shared" si="290"/>
        <v>243.88995842486605</v>
      </c>
    </row>
    <row r="9310" spans="2:6">
      <c r="B9310">
        <v>1537600</v>
      </c>
      <c r="D9310">
        <v>9308</v>
      </c>
      <c r="E9310" s="72">
        <f t="shared" si="291"/>
        <v>375085827.51851845</v>
      </c>
      <c r="F9310" s="71">
        <f t="shared" si="290"/>
        <v>243.942395628589</v>
      </c>
    </row>
    <row r="9311" spans="2:6">
      <c r="B9311">
        <v>1537600</v>
      </c>
      <c r="D9311">
        <v>9309</v>
      </c>
      <c r="E9311" s="72">
        <f t="shared" si="291"/>
        <v>375166463.62962955</v>
      </c>
      <c r="F9311" s="71">
        <f t="shared" si="290"/>
        <v>243.99483846880173</v>
      </c>
    </row>
    <row r="9312" spans="2:6">
      <c r="B9312">
        <v>1537600</v>
      </c>
      <c r="D9312">
        <v>9310</v>
      </c>
      <c r="E9312" s="72">
        <f t="shared" si="291"/>
        <v>375247108.40740734</v>
      </c>
      <c r="F9312" s="71">
        <f t="shared" si="290"/>
        <v>244.04728694550425</v>
      </c>
    </row>
    <row r="9313" spans="2:6">
      <c r="B9313">
        <v>1537600</v>
      </c>
      <c r="D9313">
        <v>9311</v>
      </c>
      <c r="E9313" s="72">
        <f t="shared" si="291"/>
        <v>375327761.85185182</v>
      </c>
      <c r="F9313" s="71">
        <f t="shared" si="290"/>
        <v>244.09974105869657</v>
      </c>
    </row>
    <row r="9314" spans="2:6">
      <c r="B9314">
        <v>1537600</v>
      </c>
      <c r="D9314">
        <v>9312</v>
      </c>
      <c r="E9314" s="72">
        <f t="shared" si="291"/>
        <v>375408423.96296293</v>
      </c>
      <c r="F9314" s="71">
        <f t="shared" si="290"/>
        <v>244.15220080837858</v>
      </c>
    </row>
    <row r="9315" spans="2:6">
      <c r="B9315">
        <v>1537600</v>
      </c>
      <c r="D9315">
        <v>9313</v>
      </c>
      <c r="E9315" s="72">
        <f t="shared" si="291"/>
        <v>375489094.74074072</v>
      </c>
      <c r="F9315" s="71">
        <f t="shared" si="290"/>
        <v>244.20466619455041</v>
      </c>
    </row>
    <row r="9316" spans="2:6">
      <c r="B9316">
        <v>1537600</v>
      </c>
      <c r="D9316">
        <v>9314</v>
      </c>
      <c r="E9316" s="72">
        <f t="shared" si="291"/>
        <v>375569774.18518513</v>
      </c>
      <c r="F9316" s="71">
        <f t="shared" si="290"/>
        <v>244.25713721721198</v>
      </c>
    </row>
    <row r="9317" spans="2:6">
      <c r="B9317">
        <v>1537600</v>
      </c>
      <c r="D9317">
        <v>9315</v>
      </c>
      <c r="E9317" s="72">
        <f t="shared" si="291"/>
        <v>375650462.29629624</v>
      </c>
      <c r="F9317" s="71">
        <f t="shared" si="290"/>
        <v>244.30961387636333</v>
      </c>
    </row>
    <row r="9318" spans="2:6">
      <c r="B9318">
        <v>1537600</v>
      </c>
      <c r="D9318">
        <v>9316</v>
      </c>
      <c r="E9318" s="72">
        <f t="shared" si="291"/>
        <v>375731159.07407403</v>
      </c>
      <c r="F9318" s="71">
        <f t="shared" si="290"/>
        <v>244.36209617200444</v>
      </c>
    </row>
    <row r="9319" spans="2:6">
      <c r="B9319">
        <v>1537600</v>
      </c>
      <c r="D9319">
        <v>9317</v>
      </c>
      <c r="E9319" s="72">
        <f t="shared" si="291"/>
        <v>375811864.51851845</v>
      </c>
      <c r="F9319" s="71">
        <f t="shared" si="290"/>
        <v>244.41458410413532</v>
      </c>
    </row>
    <row r="9320" spans="2:6">
      <c r="B9320">
        <v>1537600</v>
      </c>
      <c r="D9320">
        <v>9318</v>
      </c>
      <c r="E9320" s="72">
        <f t="shared" si="291"/>
        <v>375892578.62962955</v>
      </c>
      <c r="F9320" s="71">
        <f t="shared" si="290"/>
        <v>244.46707767275595</v>
      </c>
    </row>
    <row r="9321" spans="2:6">
      <c r="B9321">
        <v>1537600</v>
      </c>
      <c r="D9321">
        <v>9319</v>
      </c>
      <c r="E9321" s="72">
        <f t="shared" si="291"/>
        <v>375973301.40740734</v>
      </c>
      <c r="F9321" s="71">
        <f t="shared" si="290"/>
        <v>244.51957687786637</v>
      </c>
    </row>
    <row r="9322" spans="2:6">
      <c r="B9322">
        <v>1537600</v>
      </c>
      <c r="D9322">
        <v>9320</v>
      </c>
      <c r="E9322" s="72">
        <f t="shared" si="291"/>
        <v>376054032.85185182</v>
      </c>
      <c r="F9322" s="71">
        <f t="shared" si="290"/>
        <v>244.57208171946658</v>
      </c>
    </row>
    <row r="9323" spans="2:6">
      <c r="B9323">
        <v>1537600</v>
      </c>
      <c r="D9323">
        <v>9321</v>
      </c>
      <c r="E9323" s="72">
        <f t="shared" si="291"/>
        <v>376134772.96296293</v>
      </c>
      <c r="F9323" s="71">
        <f t="shared" si="290"/>
        <v>244.62459219755652</v>
      </c>
    </row>
    <row r="9324" spans="2:6">
      <c r="B9324">
        <v>1537600</v>
      </c>
      <c r="D9324">
        <v>9322</v>
      </c>
      <c r="E9324" s="72">
        <f t="shared" si="291"/>
        <v>376215521.74074072</v>
      </c>
      <c r="F9324" s="71">
        <f t="shared" si="290"/>
        <v>244.67710831213626</v>
      </c>
    </row>
    <row r="9325" spans="2:6">
      <c r="B9325">
        <v>1537600</v>
      </c>
      <c r="D9325">
        <v>9323</v>
      </c>
      <c r="E9325" s="72">
        <f t="shared" si="291"/>
        <v>376296279.18518513</v>
      </c>
      <c r="F9325" s="71">
        <f t="shared" si="290"/>
        <v>244.72963006320575</v>
      </c>
    </row>
    <row r="9326" spans="2:6">
      <c r="B9326">
        <v>1537600</v>
      </c>
      <c r="D9326">
        <v>9324</v>
      </c>
      <c r="E9326" s="72">
        <f t="shared" si="291"/>
        <v>376377045.29629624</v>
      </c>
      <c r="F9326" s="71">
        <f t="shared" si="290"/>
        <v>244.78215745076497</v>
      </c>
    </row>
    <row r="9327" spans="2:6">
      <c r="B9327">
        <v>1537600</v>
      </c>
      <c r="D9327">
        <v>9325</v>
      </c>
      <c r="E9327" s="72">
        <f t="shared" si="291"/>
        <v>376457820.07407403</v>
      </c>
      <c r="F9327" s="71">
        <f t="shared" si="290"/>
        <v>244.83469047481401</v>
      </c>
    </row>
    <row r="9328" spans="2:6">
      <c r="B9328">
        <v>1537600</v>
      </c>
      <c r="D9328">
        <v>9326</v>
      </c>
      <c r="E9328" s="72">
        <f t="shared" si="291"/>
        <v>376538603.51851845</v>
      </c>
      <c r="F9328" s="71">
        <f t="shared" si="290"/>
        <v>244.88722913535278</v>
      </c>
    </row>
    <row r="9329" spans="2:6">
      <c r="B9329">
        <v>1537600</v>
      </c>
      <c r="D9329">
        <v>9327</v>
      </c>
      <c r="E9329" s="72">
        <f t="shared" si="291"/>
        <v>376619395.62962955</v>
      </c>
      <c r="F9329" s="71">
        <f t="shared" si="290"/>
        <v>244.93977343238134</v>
      </c>
    </row>
    <row r="9330" spans="2:6">
      <c r="B9330">
        <v>1537600</v>
      </c>
      <c r="D9330">
        <v>9328</v>
      </c>
      <c r="E9330" s="72">
        <f t="shared" si="291"/>
        <v>376700196.40740734</v>
      </c>
      <c r="F9330" s="71">
        <f t="shared" si="290"/>
        <v>244.99232336589967</v>
      </c>
    </row>
    <row r="9331" spans="2:6">
      <c r="B9331">
        <v>1537600</v>
      </c>
      <c r="D9331">
        <v>9329</v>
      </c>
      <c r="E9331" s="72">
        <f t="shared" si="291"/>
        <v>376781005.85185182</v>
      </c>
      <c r="F9331" s="71">
        <f t="shared" si="290"/>
        <v>245.0448789359078</v>
      </c>
    </row>
    <row r="9332" spans="2:6">
      <c r="B9332">
        <v>1537600</v>
      </c>
      <c r="D9332">
        <v>9330</v>
      </c>
      <c r="E9332" s="72">
        <f t="shared" si="291"/>
        <v>376861823.96296293</v>
      </c>
      <c r="F9332" s="71">
        <f t="shared" si="290"/>
        <v>245.09744014240565</v>
      </c>
    </row>
    <row r="9333" spans="2:6">
      <c r="B9333">
        <v>1537600</v>
      </c>
      <c r="D9333">
        <v>9331</v>
      </c>
      <c r="E9333" s="72">
        <f t="shared" si="291"/>
        <v>376942650.74074072</v>
      </c>
      <c r="F9333" s="71">
        <f t="shared" si="290"/>
        <v>245.15000698539328</v>
      </c>
    </row>
    <row r="9334" spans="2:6">
      <c r="B9334">
        <v>1537600</v>
      </c>
      <c r="D9334">
        <v>9332</v>
      </c>
      <c r="E9334" s="72">
        <f t="shared" si="291"/>
        <v>377023486.18518513</v>
      </c>
      <c r="F9334" s="71">
        <f t="shared" si="290"/>
        <v>245.20257946487067</v>
      </c>
    </row>
    <row r="9335" spans="2:6">
      <c r="B9335">
        <v>1537600</v>
      </c>
      <c r="D9335">
        <v>9333</v>
      </c>
      <c r="E9335" s="72">
        <f t="shared" si="291"/>
        <v>377104330.29629624</v>
      </c>
      <c r="F9335" s="71">
        <f t="shared" si="290"/>
        <v>245.25515758083782</v>
      </c>
    </row>
    <row r="9336" spans="2:6">
      <c r="B9336">
        <v>1537600</v>
      </c>
      <c r="D9336">
        <v>9334</v>
      </c>
      <c r="E9336" s="72">
        <f t="shared" si="291"/>
        <v>377185183.07407403</v>
      </c>
      <c r="F9336" s="71">
        <f t="shared" si="290"/>
        <v>245.30774133329476</v>
      </c>
    </row>
    <row r="9337" spans="2:6">
      <c r="B9337">
        <v>1537600</v>
      </c>
      <c r="D9337">
        <v>9335</v>
      </c>
      <c r="E9337" s="72">
        <f t="shared" si="291"/>
        <v>377266044.51851845</v>
      </c>
      <c r="F9337" s="71">
        <f t="shared" si="290"/>
        <v>245.36033072224146</v>
      </c>
    </row>
    <row r="9338" spans="2:6">
      <c r="B9338">
        <v>1537600</v>
      </c>
      <c r="D9338">
        <v>9336</v>
      </c>
      <c r="E9338" s="72">
        <f t="shared" si="291"/>
        <v>377346914.62962955</v>
      </c>
      <c r="F9338" s="71">
        <f t="shared" si="290"/>
        <v>245.41292574767792</v>
      </c>
    </row>
    <row r="9339" spans="2:6">
      <c r="B9339">
        <v>1537600</v>
      </c>
      <c r="D9339">
        <v>9337</v>
      </c>
      <c r="E9339" s="72">
        <f t="shared" si="291"/>
        <v>377427793.40740734</v>
      </c>
      <c r="F9339" s="71">
        <f t="shared" si="290"/>
        <v>245.46552640960414</v>
      </c>
    </row>
    <row r="9340" spans="2:6">
      <c r="B9340">
        <v>1537600</v>
      </c>
      <c r="D9340">
        <v>9338</v>
      </c>
      <c r="E9340" s="72">
        <f t="shared" si="291"/>
        <v>377508680.85185182</v>
      </c>
      <c r="F9340" s="71">
        <f t="shared" si="290"/>
        <v>245.51813270802018</v>
      </c>
    </row>
    <row r="9341" spans="2:6">
      <c r="B9341">
        <v>1537600</v>
      </c>
      <c r="D9341">
        <v>9339</v>
      </c>
      <c r="E9341" s="72">
        <f t="shared" si="291"/>
        <v>377589576.96296293</v>
      </c>
      <c r="F9341" s="71">
        <f t="shared" si="290"/>
        <v>245.57074464292594</v>
      </c>
    </row>
    <row r="9342" spans="2:6">
      <c r="B9342">
        <v>1537600</v>
      </c>
      <c r="D9342">
        <v>9340</v>
      </c>
      <c r="E9342" s="72">
        <f t="shared" si="291"/>
        <v>377670481.74074072</v>
      </c>
      <c r="F9342" s="71">
        <f t="shared" si="290"/>
        <v>245.62336221432147</v>
      </c>
    </row>
    <row r="9343" spans="2:6">
      <c r="B9343">
        <v>1537600</v>
      </c>
      <c r="D9343">
        <v>9341</v>
      </c>
      <c r="E9343" s="72">
        <f t="shared" si="291"/>
        <v>377751395.18518513</v>
      </c>
      <c r="F9343" s="71">
        <f t="shared" si="290"/>
        <v>245.67598542220676</v>
      </c>
    </row>
    <row r="9344" spans="2:6">
      <c r="B9344">
        <v>1537600</v>
      </c>
      <c r="D9344">
        <v>9342</v>
      </c>
      <c r="E9344" s="72">
        <f t="shared" si="291"/>
        <v>377832317.29629624</v>
      </c>
      <c r="F9344" s="71">
        <f t="shared" si="290"/>
        <v>245.72861426658184</v>
      </c>
    </row>
    <row r="9345" spans="2:6">
      <c r="B9345">
        <v>1537600</v>
      </c>
      <c r="D9345">
        <v>9343</v>
      </c>
      <c r="E9345" s="72">
        <f t="shared" si="291"/>
        <v>377913248.07407403</v>
      </c>
      <c r="F9345" s="71">
        <f t="shared" si="290"/>
        <v>245.78124874744668</v>
      </c>
    </row>
    <row r="9346" spans="2:6">
      <c r="B9346">
        <v>1537600</v>
      </c>
      <c r="D9346">
        <v>9344</v>
      </c>
      <c r="E9346" s="72">
        <f t="shared" si="291"/>
        <v>377994187.51851845</v>
      </c>
      <c r="F9346" s="71">
        <f t="shared" si="290"/>
        <v>245.83388886480128</v>
      </c>
    </row>
    <row r="9347" spans="2:6">
      <c r="B9347">
        <v>1537600</v>
      </c>
      <c r="D9347">
        <v>9345</v>
      </c>
      <c r="E9347" s="72">
        <f t="shared" si="291"/>
        <v>378075135.62962955</v>
      </c>
      <c r="F9347" s="71">
        <f t="shared" ref="F9347:F9410" si="292">E9347/B9346</f>
        <v>245.88653461864564</v>
      </c>
    </row>
    <row r="9348" spans="2:6">
      <c r="B9348">
        <v>1537600</v>
      </c>
      <c r="D9348">
        <v>9346</v>
      </c>
      <c r="E9348" s="72">
        <f t="shared" ref="E9348:E9411" si="293">40+(D9347*D9347)+(E9347/1.3)</f>
        <v>378156092.40740734</v>
      </c>
      <c r="F9348" s="71">
        <f t="shared" si="292"/>
        <v>245.93918600897979</v>
      </c>
    </row>
    <row r="9349" spans="2:6">
      <c r="B9349">
        <v>1537600</v>
      </c>
      <c r="D9349">
        <v>9347</v>
      </c>
      <c r="E9349" s="72">
        <f t="shared" si="293"/>
        <v>378237057.85185182</v>
      </c>
      <c r="F9349" s="71">
        <f t="shared" si="292"/>
        <v>245.99184303580373</v>
      </c>
    </row>
    <row r="9350" spans="2:6">
      <c r="B9350">
        <v>1537600</v>
      </c>
      <c r="D9350">
        <v>9348</v>
      </c>
      <c r="E9350" s="72">
        <f t="shared" si="293"/>
        <v>378318031.96296293</v>
      </c>
      <c r="F9350" s="71">
        <f t="shared" si="292"/>
        <v>246.04450569911739</v>
      </c>
    </row>
    <row r="9351" spans="2:6">
      <c r="B9351">
        <v>1537600</v>
      </c>
      <c r="D9351">
        <v>9349</v>
      </c>
      <c r="E9351" s="72">
        <f t="shared" si="293"/>
        <v>378399014.74074072</v>
      </c>
      <c r="F9351" s="71">
        <f t="shared" si="292"/>
        <v>246.09717399892085</v>
      </c>
    </row>
    <row r="9352" spans="2:6">
      <c r="B9352">
        <v>1537600</v>
      </c>
      <c r="D9352">
        <v>9350</v>
      </c>
      <c r="E9352" s="72">
        <f t="shared" si="293"/>
        <v>378480006.18518513</v>
      </c>
      <c r="F9352" s="71">
        <f t="shared" si="292"/>
        <v>246.14984793521407</v>
      </c>
    </row>
    <row r="9353" spans="2:6">
      <c r="B9353">
        <v>1537600</v>
      </c>
      <c r="D9353">
        <v>9351</v>
      </c>
      <c r="E9353" s="72">
        <f t="shared" si="293"/>
        <v>378561006.29629624</v>
      </c>
      <c r="F9353" s="71">
        <f t="shared" si="292"/>
        <v>246.20252750799705</v>
      </c>
    </row>
    <row r="9354" spans="2:6">
      <c r="B9354">
        <v>1537600</v>
      </c>
      <c r="D9354">
        <v>9352</v>
      </c>
      <c r="E9354" s="72">
        <f t="shared" si="293"/>
        <v>378642015.07407403</v>
      </c>
      <c r="F9354" s="71">
        <f t="shared" si="292"/>
        <v>246.25521271726979</v>
      </c>
    </row>
    <row r="9355" spans="2:6">
      <c r="B9355">
        <v>1537600</v>
      </c>
      <c r="D9355">
        <v>9353</v>
      </c>
      <c r="E9355" s="72">
        <f t="shared" si="293"/>
        <v>378723032.51851845</v>
      </c>
      <c r="F9355" s="71">
        <f t="shared" si="292"/>
        <v>246.30790356303228</v>
      </c>
    </row>
    <row r="9356" spans="2:6">
      <c r="B9356">
        <v>1537600</v>
      </c>
      <c r="D9356">
        <v>9354</v>
      </c>
      <c r="E9356" s="72">
        <f t="shared" si="293"/>
        <v>378804058.62962955</v>
      </c>
      <c r="F9356" s="71">
        <f t="shared" si="292"/>
        <v>246.36060004528457</v>
      </c>
    </row>
    <row r="9357" spans="2:6">
      <c r="B9357">
        <v>1537600</v>
      </c>
      <c r="D9357">
        <v>9355</v>
      </c>
      <c r="E9357" s="72">
        <f t="shared" si="293"/>
        <v>378885093.40740734</v>
      </c>
      <c r="F9357" s="71">
        <f t="shared" si="292"/>
        <v>246.41330216402662</v>
      </c>
    </row>
    <row r="9358" spans="2:6">
      <c r="B9358">
        <v>1537600</v>
      </c>
      <c r="D9358">
        <v>9356</v>
      </c>
      <c r="E9358" s="72">
        <f t="shared" si="293"/>
        <v>378966136.85185182</v>
      </c>
      <c r="F9358" s="71">
        <f t="shared" si="292"/>
        <v>246.46600991925848</v>
      </c>
    </row>
    <row r="9359" spans="2:6">
      <c r="B9359">
        <v>1537600</v>
      </c>
      <c r="D9359">
        <v>9357</v>
      </c>
      <c r="E9359" s="72">
        <f t="shared" si="293"/>
        <v>379047188.96296293</v>
      </c>
      <c r="F9359" s="71">
        <f t="shared" si="292"/>
        <v>246.51872331098005</v>
      </c>
    </row>
    <row r="9360" spans="2:6">
      <c r="B9360">
        <v>1537600</v>
      </c>
      <c r="D9360">
        <v>9358</v>
      </c>
      <c r="E9360" s="72">
        <f t="shared" si="293"/>
        <v>379128249.74074072</v>
      </c>
      <c r="F9360" s="71">
        <f t="shared" si="292"/>
        <v>246.57144233919141</v>
      </c>
    </row>
    <row r="9361" spans="2:6">
      <c r="B9361">
        <v>1537600</v>
      </c>
      <c r="D9361">
        <v>9359</v>
      </c>
      <c r="E9361" s="72">
        <f t="shared" si="293"/>
        <v>379209319.18518513</v>
      </c>
      <c r="F9361" s="71">
        <f t="shared" si="292"/>
        <v>246.62416700389252</v>
      </c>
    </row>
    <row r="9362" spans="2:6">
      <c r="B9362">
        <v>1537600</v>
      </c>
      <c r="D9362">
        <v>9360</v>
      </c>
      <c r="E9362" s="72">
        <f t="shared" si="293"/>
        <v>379290397.29629624</v>
      </c>
      <c r="F9362" s="71">
        <f t="shared" si="292"/>
        <v>246.6768973050834</v>
      </c>
    </row>
    <row r="9363" spans="2:6">
      <c r="B9363">
        <v>1537600</v>
      </c>
      <c r="D9363">
        <v>9361</v>
      </c>
      <c r="E9363" s="72">
        <f t="shared" si="293"/>
        <v>379371484.07407403</v>
      </c>
      <c r="F9363" s="71">
        <f t="shared" si="292"/>
        <v>246.72963324276407</v>
      </c>
    </row>
    <row r="9364" spans="2:6">
      <c r="B9364">
        <v>1537600</v>
      </c>
      <c r="D9364">
        <v>9362</v>
      </c>
      <c r="E9364" s="72">
        <f t="shared" si="293"/>
        <v>379452579.51851845</v>
      </c>
      <c r="F9364" s="71">
        <f t="shared" si="292"/>
        <v>246.78237481693446</v>
      </c>
    </row>
    <row r="9365" spans="2:6">
      <c r="B9365">
        <v>1537600</v>
      </c>
      <c r="D9365">
        <v>9363</v>
      </c>
      <c r="E9365" s="72">
        <f t="shared" si="293"/>
        <v>379533683.62962955</v>
      </c>
      <c r="F9365" s="71">
        <f t="shared" si="292"/>
        <v>246.83512202759465</v>
      </c>
    </row>
    <row r="9366" spans="2:6">
      <c r="B9366">
        <v>1537600</v>
      </c>
      <c r="D9366">
        <v>9364</v>
      </c>
      <c r="E9366" s="72">
        <f t="shared" si="293"/>
        <v>379614796.40740734</v>
      </c>
      <c r="F9366" s="71">
        <f t="shared" si="292"/>
        <v>246.88787487474463</v>
      </c>
    </row>
    <row r="9367" spans="2:6">
      <c r="B9367">
        <v>1537600</v>
      </c>
      <c r="D9367">
        <v>9365</v>
      </c>
      <c r="E9367" s="72">
        <f t="shared" si="293"/>
        <v>379695917.85185182</v>
      </c>
      <c r="F9367" s="71">
        <f t="shared" si="292"/>
        <v>246.94063335838439</v>
      </c>
    </row>
    <row r="9368" spans="2:6">
      <c r="B9368">
        <v>1537600</v>
      </c>
      <c r="D9368">
        <v>9366</v>
      </c>
      <c r="E9368" s="72">
        <f t="shared" si="293"/>
        <v>379777047.96296293</v>
      </c>
      <c r="F9368" s="71">
        <f t="shared" si="292"/>
        <v>246.99339747851386</v>
      </c>
    </row>
    <row r="9369" spans="2:6">
      <c r="B9369">
        <v>1537600</v>
      </c>
      <c r="D9369">
        <v>9367</v>
      </c>
      <c r="E9369" s="72">
        <f t="shared" si="293"/>
        <v>379858186.74074072</v>
      </c>
      <c r="F9369" s="71">
        <f t="shared" si="292"/>
        <v>247.04616723513314</v>
      </c>
    </row>
    <row r="9370" spans="2:6">
      <c r="B9370">
        <v>1537600</v>
      </c>
      <c r="D9370">
        <v>9368</v>
      </c>
      <c r="E9370" s="72">
        <f t="shared" si="293"/>
        <v>379939334.18518513</v>
      </c>
      <c r="F9370" s="71">
        <f t="shared" si="292"/>
        <v>247.09894262824216</v>
      </c>
    </row>
    <row r="9371" spans="2:6">
      <c r="B9371">
        <v>1537600</v>
      </c>
      <c r="D9371">
        <v>9369</v>
      </c>
      <c r="E9371" s="72">
        <f t="shared" si="293"/>
        <v>380020490.29629624</v>
      </c>
      <c r="F9371" s="71">
        <f t="shared" si="292"/>
        <v>247.15172365784093</v>
      </c>
    </row>
    <row r="9372" spans="2:6">
      <c r="B9372">
        <v>1537600</v>
      </c>
      <c r="D9372">
        <v>9370</v>
      </c>
      <c r="E9372" s="72">
        <f t="shared" si="293"/>
        <v>380101655.07407403</v>
      </c>
      <c r="F9372" s="71">
        <f t="shared" si="292"/>
        <v>247.20451032392953</v>
      </c>
    </row>
    <row r="9373" spans="2:6">
      <c r="B9373">
        <v>1537600</v>
      </c>
      <c r="D9373">
        <v>9371</v>
      </c>
      <c r="E9373" s="72">
        <f t="shared" si="293"/>
        <v>380182828.51851845</v>
      </c>
      <c r="F9373" s="71">
        <f t="shared" si="292"/>
        <v>247.25730262650782</v>
      </c>
    </row>
    <row r="9374" spans="2:6">
      <c r="B9374">
        <v>1537600</v>
      </c>
      <c r="D9374">
        <v>9372</v>
      </c>
      <c r="E9374" s="72">
        <f t="shared" si="293"/>
        <v>380264010.62962955</v>
      </c>
      <c r="F9374" s="71">
        <f t="shared" si="292"/>
        <v>247.31010056557594</v>
      </c>
    </row>
    <row r="9375" spans="2:6">
      <c r="B9375">
        <v>1537600</v>
      </c>
      <c r="D9375">
        <v>9373</v>
      </c>
      <c r="E9375" s="72">
        <f t="shared" si="293"/>
        <v>380345201.40740734</v>
      </c>
      <c r="F9375" s="71">
        <f t="shared" si="292"/>
        <v>247.36290414113381</v>
      </c>
    </row>
    <row r="9376" spans="2:6">
      <c r="B9376">
        <v>1537600</v>
      </c>
      <c r="D9376">
        <v>9374</v>
      </c>
      <c r="E9376" s="72">
        <f t="shared" si="293"/>
        <v>380426400.85185182</v>
      </c>
      <c r="F9376" s="71">
        <f t="shared" si="292"/>
        <v>247.41571335318147</v>
      </c>
    </row>
    <row r="9377" spans="2:6">
      <c r="B9377">
        <v>1537600</v>
      </c>
      <c r="D9377">
        <v>9375</v>
      </c>
      <c r="E9377" s="72">
        <f t="shared" si="293"/>
        <v>380507608.96296293</v>
      </c>
      <c r="F9377" s="71">
        <f t="shared" si="292"/>
        <v>247.46852820171887</v>
      </c>
    </row>
    <row r="9378" spans="2:6">
      <c r="B9378">
        <v>1537600</v>
      </c>
      <c r="D9378">
        <v>9376</v>
      </c>
      <c r="E9378" s="72">
        <f t="shared" si="293"/>
        <v>380588825.74074072</v>
      </c>
      <c r="F9378" s="71">
        <f t="shared" si="292"/>
        <v>247.52134868674605</v>
      </c>
    </row>
    <row r="9379" spans="2:6">
      <c r="B9379">
        <v>1537600</v>
      </c>
      <c r="D9379">
        <v>9377</v>
      </c>
      <c r="E9379" s="72">
        <f t="shared" si="293"/>
        <v>380670051.18518513</v>
      </c>
      <c r="F9379" s="71">
        <f t="shared" si="292"/>
        <v>247.57417480826297</v>
      </c>
    </row>
    <row r="9380" spans="2:6">
      <c r="B9380">
        <v>1537600</v>
      </c>
      <c r="D9380">
        <v>9378</v>
      </c>
      <c r="E9380" s="72">
        <f t="shared" si="293"/>
        <v>380751285.29629624</v>
      </c>
      <c r="F9380" s="71">
        <f t="shared" si="292"/>
        <v>247.62700656626967</v>
      </c>
    </row>
    <row r="9381" spans="2:6">
      <c r="B9381">
        <v>1537600</v>
      </c>
      <c r="D9381">
        <v>9379</v>
      </c>
      <c r="E9381" s="72">
        <f t="shared" si="293"/>
        <v>380832528.07407403</v>
      </c>
      <c r="F9381" s="71">
        <f t="shared" si="292"/>
        <v>247.67984396076614</v>
      </c>
    </row>
    <row r="9382" spans="2:6">
      <c r="B9382">
        <v>1537600</v>
      </c>
      <c r="D9382">
        <v>9380</v>
      </c>
      <c r="E9382" s="72">
        <f t="shared" si="293"/>
        <v>380913779.51851845</v>
      </c>
      <c r="F9382" s="71">
        <f t="shared" si="292"/>
        <v>247.73268699175236</v>
      </c>
    </row>
    <row r="9383" spans="2:6">
      <c r="B9383">
        <v>1537600</v>
      </c>
      <c r="D9383">
        <v>9381</v>
      </c>
      <c r="E9383" s="72">
        <f t="shared" si="293"/>
        <v>380995039.62962955</v>
      </c>
      <c r="F9383" s="71">
        <f t="shared" si="292"/>
        <v>247.78553565922837</v>
      </c>
    </row>
    <row r="9384" spans="2:6">
      <c r="B9384">
        <v>1537600</v>
      </c>
      <c r="D9384">
        <v>9382</v>
      </c>
      <c r="E9384" s="72">
        <f t="shared" si="293"/>
        <v>381076308.40740734</v>
      </c>
      <c r="F9384" s="71">
        <f t="shared" si="292"/>
        <v>247.83838996319417</v>
      </c>
    </row>
    <row r="9385" spans="2:6">
      <c r="B9385">
        <v>1537600</v>
      </c>
      <c r="D9385">
        <v>9383</v>
      </c>
      <c r="E9385" s="72">
        <f t="shared" si="293"/>
        <v>381157585.85185182</v>
      </c>
      <c r="F9385" s="71">
        <f t="shared" si="292"/>
        <v>247.89124990364974</v>
      </c>
    </row>
    <row r="9386" spans="2:6">
      <c r="B9386">
        <v>1537600</v>
      </c>
      <c r="D9386">
        <v>9384</v>
      </c>
      <c r="E9386" s="72">
        <f t="shared" si="293"/>
        <v>381238871.96296293</v>
      </c>
      <c r="F9386" s="71">
        <f t="shared" si="292"/>
        <v>247.94411548059503</v>
      </c>
    </row>
    <row r="9387" spans="2:6">
      <c r="B9387">
        <v>1537600</v>
      </c>
      <c r="D9387">
        <v>9385</v>
      </c>
      <c r="E9387" s="72">
        <f t="shared" si="293"/>
        <v>381320166.74074072</v>
      </c>
      <c r="F9387" s="71">
        <f t="shared" si="292"/>
        <v>247.99698669403011</v>
      </c>
    </row>
    <row r="9388" spans="2:6">
      <c r="B9388">
        <v>1537600</v>
      </c>
      <c r="D9388">
        <v>9386</v>
      </c>
      <c r="E9388" s="72">
        <f t="shared" si="293"/>
        <v>381401470.18518513</v>
      </c>
      <c r="F9388" s="71">
        <f t="shared" si="292"/>
        <v>248.04986354395496</v>
      </c>
    </row>
    <row r="9389" spans="2:6">
      <c r="B9389">
        <v>1537600</v>
      </c>
      <c r="D9389">
        <v>9387</v>
      </c>
      <c r="E9389" s="72">
        <f t="shared" si="293"/>
        <v>381482782.29629624</v>
      </c>
      <c r="F9389" s="71">
        <f t="shared" si="292"/>
        <v>248.10274603036956</v>
      </c>
    </row>
    <row r="9390" spans="2:6">
      <c r="B9390">
        <v>1537600</v>
      </c>
      <c r="D9390">
        <v>9388</v>
      </c>
      <c r="E9390" s="72">
        <f t="shared" si="293"/>
        <v>381564103.07407403</v>
      </c>
      <c r="F9390" s="71">
        <f t="shared" si="292"/>
        <v>248.15563415327395</v>
      </c>
    </row>
    <row r="9391" spans="2:6">
      <c r="B9391">
        <v>1537600</v>
      </c>
      <c r="D9391">
        <v>9389</v>
      </c>
      <c r="E9391" s="72">
        <f t="shared" si="293"/>
        <v>381645432.51851845</v>
      </c>
      <c r="F9391" s="71">
        <f t="shared" si="292"/>
        <v>248.20852791266807</v>
      </c>
    </row>
    <row r="9392" spans="2:6">
      <c r="B9392">
        <v>1537600</v>
      </c>
      <c r="D9392">
        <v>9390</v>
      </c>
      <c r="E9392" s="72">
        <f t="shared" si="293"/>
        <v>381726770.62962955</v>
      </c>
      <c r="F9392" s="71">
        <f t="shared" si="292"/>
        <v>248.26142730855199</v>
      </c>
    </row>
    <row r="9393" spans="2:6">
      <c r="B9393">
        <v>1537600</v>
      </c>
      <c r="D9393">
        <v>9391</v>
      </c>
      <c r="E9393" s="72">
        <f t="shared" si="293"/>
        <v>381808117.40740734</v>
      </c>
      <c r="F9393" s="71">
        <f t="shared" si="292"/>
        <v>248.31433234092569</v>
      </c>
    </row>
    <row r="9394" spans="2:6">
      <c r="B9394">
        <v>1537600</v>
      </c>
      <c r="D9394">
        <v>9392</v>
      </c>
      <c r="E9394" s="72">
        <f t="shared" si="293"/>
        <v>381889472.85185182</v>
      </c>
      <c r="F9394" s="71">
        <f t="shared" si="292"/>
        <v>248.36724300978918</v>
      </c>
    </row>
    <row r="9395" spans="2:6">
      <c r="B9395">
        <v>1537600</v>
      </c>
      <c r="D9395">
        <v>9393</v>
      </c>
      <c r="E9395" s="72">
        <f t="shared" si="293"/>
        <v>381970836.96296293</v>
      </c>
      <c r="F9395" s="71">
        <f t="shared" si="292"/>
        <v>248.42015931514237</v>
      </c>
    </row>
    <row r="9396" spans="2:6">
      <c r="B9396">
        <v>1537600</v>
      </c>
      <c r="D9396">
        <v>9394</v>
      </c>
      <c r="E9396" s="72">
        <f t="shared" si="293"/>
        <v>382052209.74074072</v>
      </c>
      <c r="F9396" s="71">
        <f t="shared" si="292"/>
        <v>248.47308125698538</v>
      </c>
    </row>
    <row r="9397" spans="2:6">
      <c r="B9397">
        <v>1537600</v>
      </c>
      <c r="D9397">
        <v>9395</v>
      </c>
      <c r="E9397" s="72">
        <f t="shared" si="293"/>
        <v>382133591.18518513</v>
      </c>
      <c r="F9397" s="71">
        <f t="shared" si="292"/>
        <v>248.52600883531812</v>
      </c>
    </row>
    <row r="9398" spans="2:6">
      <c r="B9398">
        <v>1537600</v>
      </c>
      <c r="D9398">
        <v>9396</v>
      </c>
      <c r="E9398" s="72">
        <f t="shared" si="293"/>
        <v>382214981.29629624</v>
      </c>
      <c r="F9398" s="71">
        <f t="shared" si="292"/>
        <v>248.57894205014063</v>
      </c>
    </row>
    <row r="9399" spans="2:6">
      <c r="B9399">
        <v>1537600</v>
      </c>
      <c r="D9399">
        <v>9397</v>
      </c>
      <c r="E9399" s="72">
        <f t="shared" si="293"/>
        <v>382296380.07407403</v>
      </c>
      <c r="F9399" s="71">
        <f t="shared" si="292"/>
        <v>248.63188090145294</v>
      </c>
    </row>
    <row r="9400" spans="2:6">
      <c r="B9400">
        <v>1537600</v>
      </c>
      <c r="D9400">
        <v>9398</v>
      </c>
      <c r="E9400" s="72">
        <f t="shared" si="293"/>
        <v>382377787.51851845</v>
      </c>
      <c r="F9400" s="71">
        <f t="shared" si="292"/>
        <v>248.68482538925497</v>
      </c>
    </row>
    <row r="9401" spans="2:6">
      <c r="B9401">
        <v>1537600</v>
      </c>
      <c r="D9401">
        <v>9399</v>
      </c>
      <c r="E9401" s="72">
        <f t="shared" si="293"/>
        <v>382459203.62962955</v>
      </c>
      <c r="F9401" s="71">
        <f t="shared" si="292"/>
        <v>248.73777551354681</v>
      </c>
    </row>
    <row r="9402" spans="2:6">
      <c r="B9402">
        <v>1537600</v>
      </c>
      <c r="D9402">
        <v>9400</v>
      </c>
      <c r="E9402" s="72">
        <f t="shared" si="293"/>
        <v>382540628.40740734</v>
      </c>
      <c r="F9402" s="71">
        <f t="shared" si="292"/>
        <v>248.79073127432841</v>
      </c>
    </row>
    <row r="9403" spans="2:6">
      <c r="B9403">
        <v>1537600</v>
      </c>
      <c r="D9403">
        <v>9401</v>
      </c>
      <c r="E9403" s="72">
        <f t="shared" si="293"/>
        <v>382622061.85185182</v>
      </c>
      <c r="F9403" s="71">
        <f t="shared" si="292"/>
        <v>248.84369267159977</v>
      </c>
    </row>
    <row r="9404" spans="2:6">
      <c r="B9404">
        <v>1537600</v>
      </c>
      <c r="D9404">
        <v>9402</v>
      </c>
      <c r="E9404" s="72">
        <f t="shared" si="293"/>
        <v>382703503.96296293</v>
      </c>
      <c r="F9404" s="71">
        <f t="shared" si="292"/>
        <v>248.89665970536092</v>
      </c>
    </row>
    <row r="9405" spans="2:6">
      <c r="B9405">
        <v>1537600</v>
      </c>
      <c r="D9405">
        <v>9403</v>
      </c>
      <c r="E9405" s="72">
        <f t="shared" si="293"/>
        <v>382784954.74074072</v>
      </c>
      <c r="F9405" s="71">
        <f t="shared" si="292"/>
        <v>248.9496323756118</v>
      </c>
    </row>
    <row r="9406" spans="2:6">
      <c r="B9406">
        <v>1537600</v>
      </c>
      <c r="D9406">
        <v>9404</v>
      </c>
      <c r="E9406" s="72">
        <f t="shared" si="293"/>
        <v>382866414.18518513</v>
      </c>
      <c r="F9406" s="71">
        <f t="shared" si="292"/>
        <v>249.00261068235247</v>
      </c>
    </row>
    <row r="9407" spans="2:6">
      <c r="B9407">
        <v>1537600</v>
      </c>
      <c r="D9407">
        <v>9405</v>
      </c>
      <c r="E9407" s="72">
        <f t="shared" si="293"/>
        <v>382947882.29629624</v>
      </c>
      <c r="F9407" s="71">
        <f t="shared" si="292"/>
        <v>249.05559462558287</v>
      </c>
    </row>
    <row r="9408" spans="2:6">
      <c r="B9408">
        <v>1537600</v>
      </c>
      <c r="D9408">
        <v>9406</v>
      </c>
      <c r="E9408" s="72">
        <f t="shared" si="293"/>
        <v>383029359.07407403</v>
      </c>
      <c r="F9408" s="71">
        <f t="shared" si="292"/>
        <v>249.10858420530309</v>
      </c>
    </row>
    <row r="9409" spans="2:6">
      <c r="B9409">
        <v>1537600</v>
      </c>
      <c r="D9409">
        <v>9407</v>
      </c>
      <c r="E9409" s="72">
        <f t="shared" si="293"/>
        <v>383110844.51851845</v>
      </c>
      <c r="F9409" s="71">
        <f t="shared" si="292"/>
        <v>249.16157942151304</v>
      </c>
    </row>
    <row r="9410" spans="2:6">
      <c r="B9410">
        <v>1537600</v>
      </c>
      <c r="D9410">
        <v>9408</v>
      </c>
      <c r="E9410" s="72">
        <f t="shared" si="293"/>
        <v>383192338.62962955</v>
      </c>
      <c r="F9410" s="71">
        <f t="shared" si="292"/>
        <v>249.21458027421278</v>
      </c>
    </row>
    <row r="9411" spans="2:6">
      <c r="B9411">
        <v>1537600</v>
      </c>
      <c r="D9411">
        <v>9409</v>
      </c>
      <c r="E9411" s="72">
        <f t="shared" si="293"/>
        <v>383273841.40740734</v>
      </c>
      <c r="F9411" s="71">
        <f t="shared" ref="F9411:F9474" si="294">E9411/B9410</f>
        <v>249.26758676340228</v>
      </c>
    </row>
    <row r="9412" spans="2:6">
      <c r="B9412">
        <v>1537600</v>
      </c>
      <c r="D9412">
        <v>9410</v>
      </c>
      <c r="E9412" s="72">
        <f t="shared" ref="E9412:E9475" si="295">40+(D9411*D9411)+(E9411/1.3)</f>
        <v>383355352.85185182</v>
      </c>
      <c r="F9412" s="71">
        <f t="shared" si="294"/>
        <v>249.32059888908157</v>
      </c>
    </row>
    <row r="9413" spans="2:6">
      <c r="B9413">
        <v>1537600</v>
      </c>
      <c r="D9413">
        <v>9411</v>
      </c>
      <c r="E9413" s="72">
        <f t="shared" si="295"/>
        <v>383436872.96296293</v>
      </c>
      <c r="F9413" s="71">
        <f t="shared" si="294"/>
        <v>249.37361665125061</v>
      </c>
    </row>
    <row r="9414" spans="2:6">
      <c r="B9414">
        <v>1537600</v>
      </c>
      <c r="D9414">
        <v>9412</v>
      </c>
      <c r="E9414" s="72">
        <f t="shared" si="295"/>
        <v>383518401.74074072</v>
      </c>
      <c r="F9414" s="71">
        <f t="shared" si="294"/>
        <v>249.42664004990942</v>
      </c>
    </row>
    <row r="9415" spans="2:6">
      <c r="B9415">
        <v>1537600</v>
      </c>
      <c r="D9415">
        <v>9413</v>
      </c>
      <c r="E9415" s="72">
        <f t="shared" si="295"/>
        <v>383599939.18518513</v>
      </c>
      <c r="F9415" s="71">
        <f t="shared" si="294"/>
        <v>249.47966908505796</v>
      </c>
    </row>
    <row r="9416" spans="2:6">
      <c r="B9416">
        <v>1537600</v>
      </c>
      <c r="D9416">
        <v>9414</v>
      </c>
      <c r="E9416" s="72">
        <f t="shared" si="295"/>
        <v>383681485.29629624</v>
      </c>
      <c r="F9416" s="71">
        <f t="shared" si="294"/>
        <v>249.53270375669629</v>
      </c>
    </row>
    <row r="9417" spans="2:6">
      <c r="B9417">
        <v>1537600</v>
      </c>
      <c r="D9417">
        <v>9415</v>
      </c>
      <c r="E9417" s="72">
        <f t="shared" si="295"/>
        <v>383763040.07407403</v>
      </c>
      <c r="F9417" s="71">
        <f t="shared" si="294"/>
        <v>249.58574406482441</v>
      </c>
    </row>
    <row r="9418" spans="2:6">
      <c r="B9418">
        <v>1537600</v>
      </c>
      <c r="D9418">
        <v>9416</v>
      </c>
      <c r="E9418" s="72">
        <f t="shared" si="295"/>
        <v>383844603.51851845</v>
      </c>
      <c r="F9418" s="71">
        <f t="shared" si="294"/>
        <v>249.63879000944229</v>
      </c>
    </row>
    <row r="9419" spans="2:6">
      <c r="B9419">
        <v>1537600</v>
      </c>
      <c r="D9419">
        <v>9417</v>
      </c>
      <c r="E9419" s="72">
        <f t="shared" si="295"/>
        <v>383926175.62962955</v>
      </c>
      <c r="F9419" s="71">
        <f t="shared" si="294"/>
        <v>249.69184159054993</v>
      </c>
    </row>
    <row r="9420" spans="2:6">
      <c r="B9420">
        <v>1537600</v>
      </c>
      <c r="D9420">
        <v>9418</v>
      </c>
      <c r="E9420" s="72">
        <f t="shared" si="295"/>
        <v>384007756.40740734</v>
      </c>
      <c r="F9420" s="71">
        <f t="shared" si="294"/>
        <v>249.74489880814733</v>
      </c>
    </row>
    <row r="9421" spans="2:6">
      <c r="B9421">
        <v>1537600</v>
      </c>
      <c r="D9421">
        <v>9419</v>
      </c>
      <c r="E9421" s="72">
        <f t="shared" si="295"/>
        <v>384089345.85185182</v>
      </c>
      <c r="F9421" s="71">
        <f t="shared" si="294"/>
        <v>249.79796166223454</v>
      </c>
    </row>
    <row r="9422" spans="2:6">
      <c r="B9422">
        <v>1537600</v>
      </c>
      <c r="D9422">
        <v>9420</v>
      </c>
      <c r="E9422" s="72">
        <f t="shared" si="295"/>
        <v>384170943.96296293</v>
      </c>
      <c r="F9422" s="71">
        <f t="shared" si="294"/>
        <v>249.85103015281149</v>
      </c>
    </row>
    <row r="9423" spans="2:6">
      <c r="B9423">
        <v>1537600</v>
      </c>
      <c r="D9423">
        <v>9421</v>
      </c>
      <c r="E9423" s="72">
        <f t="shared" si="295"/>
        <v>384252550.74074072</v>
      </c>
      <c r="F9423" s="71">
        <f t="shared" si="294"/>
        <v>249.9041042798782</v>
      </c>
    </row>
    <row r="9424" spans="2:6">
      <c r="B9424">
        <v>1537600</v>
      </c>
      <c r="D9424">
        <v>9422</v>
      </c>
      <c r="E9424" s="72">
        <f t="shared" si="295"/>
        <v>384334166.18518513</v>
      </c>
      <c r="F9424" s="71">
        <f t="shared" si="294"/>
        <v>249.95718404343467</v>
      </c>
    </row>
    <row r="9425" spans="2:6">
      <c r="B9425">
        <v>1537600</v>
      </c>
      <c r="D9425">
        <v>9423</v>
      </c>
      <c r="E9425" s="72">
        <f t="shared" si="295"/>
        <v>384415790.29629624</v>
      </c>
      <c r="F9425" s="71">
        <f t="shared" si="294"/>
        <v>250.01026944348089</v>
      </c>
    </row>
    <row r="9426" spans="2:6">
      <c r="B9426">
        <v>1537600</v>
      </c>
      <c r="D9426">
        <v>9424</v>
      </c>
      <c r="E9426" s="72">
        <f t="shared" si="295"/>
        <v>384497423.07407403</v>
      </c>
      <c r="F9426" s="71">
        <f t="shared" si="294"/>
        <v>250.06336048001694</v>
      </c>
    </row>
    <row r="9427" spans="2:6">
      <c r="B9427">
        <v>1537600</v>
      </c>
      <c r="D9427">
        <v>9425</v>
      </c>
      <c r="E9427" s="72">
        <f t="shared" si="295"/>
        <v>384579064.51851845</v>
      </c>
      <c r="F9427" s="71">
        <f t="shared" si="294"/>
        <v>250.11645715304269</v>
      </c>
    </row>
    <row r="9428" spans="2:6">
      <c r="B9428">
        <v>1537600</v>
      </c>
      <c r="D9428">
        <v>9426</v>
      </c>
      <c r="E9428" s="72">
        <f t="shared" si="295"/>
        <v>384660714.62962955</v>
      </c>
      <c r="F9428" s="71">
        <f t="shared" si="294"/>
        <v>250.16955946255825</v>
      </c>
    </row>
    <row r="9429" spans="2:6">
      <c r="B9429">
        <v>1537600</v>
      </c>
      <c r="D9429">
        <v>9427</v>
      </c>
      <c r="E9429" s="72">
        <f t="shared" si="295"/>
        <v>384742373.40740734</v>
      </c>
      <c r="F9429" s="71">
        <f t="shared" si="294"/>
        <v>250.22266740856358</v>
      </c>
    </row>
    <row r="9430" spans="2:6">
      <c r="B9430">
        <v>1537600</v>
      </c>
      <c r="D9430">
        <v>9428</v>
      </c>
      <c r="E9430" s="72">
        <f t="shared" si="295"/>
        <v>384824040.85185182</v>
      </c>
      <c r="F9430" s="71">
        <f t="shared" si="294"/>
        <v>250.27578099105867</v>
      </c>
    </row>
    <row r="9431" spans="2:6">
      <c r="B9431">
        <v>1537600</v>
      </c>
      <c r="D9431">
        <v>9429</v>
      </c>
      <c r="E9431" s="72">
        <f t="shared" si="295"/>
        <v>384905716.96296293</v>
      </c>
      <c r="F9431" s="71">
        <f t="shared" si="294"/>
        <v>250.32890021004351</v>
      </c>
    </row>
    <row r="9432" spans="2:6">
      <c r="B9432">
        <v>1537600</v>
      </c>
      <c r="D9432">
        <v>9430</v>
      </c>
      <c r="E9432" s="72">
        <f t="shared" si="295"/>
        <v>384987401.74074072</v>
      </c>
      <c r="F9432" s="71">
        <f t="shared" si="294"/>
        <v>250.38202506551815</v>
      </c>
    </row>
    <row r="9433" spans="2:6">
      <c r="B9433">
        <v>1537600</v>
      </c>
      <c r="D9433">
        <v>9431</v>
      </c>
      <c r="E9433" s="72">
        <f t="shared" si="295"/>
        <v>385069095.18518513</v>
      </c>
      <c r="F9433" s="71">
        <f t="shared" si="294"/>
        <v>250.43515555748252</v>
      </c>
    </row>
    <row r="9434" spans="2:6">
      <c r="B9434">
        <v>1537600</v>
      </c>
      <c r="D9434">
        <v>9432</v>
      </c>
      <c r="E9434" s="72">
        <f t="shared" si="295"/>
        <v>385150797.29629624</v>
      </c>
      <c r="F9434" s="71">
        <f t="shared" si="294"/>
        <v>250.48829168593667</v>
      </c>
    </row>
    <row r="9435" spans="2:6">
      <c r="B9435">
        <v>1537600</v>
      </c>
      <c r="D9435">
        <v>9433</v>
      </c>
      <c r="E9435" s="72">
        <f t="shared" si="295"/>
        <v>385232508.07407403</v>
      </c>
      <c r="F9435" s="71">
        <f t="shared" si="294"/>
        <v>250.54143345088062</v>
      </c>
    </row>
    <row r="9436" spans="2:6">
      <c r="B9436">
        <v>1537600</v>
      </c>
      <c r="D9436">
        <v>9434</v>
      </c>
      <c r="E9436" s="72">
        <f t="shared" si="295"/>
        <v>385314227.51851845</v>
      </c>
      <c r="F9436" s="71">
        <f t="shared" si="294"/>
        <v>250.59458085231429</v>
      </c>
    </row>
    <row r="9437" spans="2:6">
      <c r="B9437">
        <v>1537600</v>
      </c>
      <c r="D9437">
        <v>9435</v>
      </c>
      <c r="E9437" s="72">
        <f t="shared" si="295"/>
        <v>385395955.62962955</v>
      </c>
      <c r="F9437" s="71">
        <f t="shared" si="294"/>
        <v>250.64773389023773</v>
      </c>
    </row>
    <row r="9438" spans="2:6">
      <c r="B9438">
        <v>1537600</v>
      </c>
      <c r="D9438">
        <v>9436</v>
      </c>
      <c r="E9438" s="72">
        <f t="shared" si="295"/>
        <v>385477692.40740734</v>
      </c>
      <c r="F9438" s="71">
        <f t="shared" si="294"/>
        <v>250.70089256465099</v>
      </c>
    </row>
    <row r="9439" spans="2:6">
      <c r="B9439">
        <v>1537600</v>
      </c>
      <c r="D9439">
        <v>9437</v>
      </c>
      <c r="E9439" s="72">
        <f t="shared" si="295"/>
        <v>385559437.85185182</v>
      </c>
      <c r="F9439" s="71">
        <f t="shared" si="294"/>
        <v>250.754056875554</v>
      </c>
    </row>
    <row r="9440" spans="2:6">
      <c r="B9440">
        <v>1537600</v>
      </c>
      <c r="D9440">
        <v>9438</v>
      </c>
      <c r="E9440" s="72">
        <f t="shared" si="295"/>
        <v>385641191.96296293</v>
      </c>
      <c r="F9440" s="71">
        <f t="shared" si="294"/>
        <v>250.80722682294675</v>
      </c>
    </row>
    <row r="9441" spans="2:6">
      <c r="B9441">
        <v>1537600</v>
      </c>
      <c r="D9441">
        <v>9439</v>
      </c>
      <c r="E9441" s="72">
        <f t="shared" si="295"/>
        <v>385722954.74074072</v>
      </c>
      <c r="F9441" s="71">
        <f t="shared" si="294"/>
        <v>250.86040240682928</v>
      </c>
    </row>
    <row r="9442" spans="2:6">
      <c r="B9442">
        <v>1537600</v>
      </c>
      <c r="D9442">
        <v>9440</v>
      </c>
      <c r="E9442" s="72">
        <f t="shared" si="295"/>
        <v>385804726.18518513</v>
      </c>
      <c r="F9442" s="71">
        <f t="shared" si="294"/>
        <v>250.91358362720158</v>
      </c>
    </row>
    <row r="9443" spans="2:6">
      <c r="B9443">
        <v>1537600</v>
      </c>
      <c r="D9443">
        <v>9441</v>
      </c>
      <c r="E9443" s="72">
        <f t="shared" si="295"/>
        <v>385886506.29629624</v>
      </c>
      <c r="F9443" s="71">
        <f t="shared" si="294"/>
        <v>250.96677048406363</v>
      </c>
    </row>
    <row r="9444" spans="2:6">
      <c r="B9444">
        <v>1537600</v>
      </c>
      <c r="D9444">
        <v>9442</v>
      </c>
      <c r="E9444" s="72">
        <f t="shared" si="295"/>
        <v>385968295.07407403</v>
      </c>
      <c r="F9444" s="71">
        <f t="shared" si="294"/>
        <v>251.01996297741547</v>
      </c>
    </row>
    <row r="9445" spans="2:6">
      <c r="B9445">
        <v>1537600</v>
      </c>
      <c r="D9445">
        <v>9443</v>
      </c>
      <c r="E9445" s="72">
        <f t="shared" si="295"/>
        <v>386050092.51851845</v>
      </c>
      <c r="F9445" s="71">
        <f t="shared" si="294"/>
        <v>251.07316110725705</v>
      </c>
    </row>
    <row r="9446" spans="2:6">
      <c r="B9446">
        <v>1537600</v>
      </c>
      <c r="D9446">
        <v>9444</v>
      </c>
      <c r="E9446" s="72">
        <f t="shared" si="295"/>
        <v>386131898.62962955</v>
      </c>
      <c r="F9446" s="71">
        <f t="shared" si="294"/>
        <v>251.12636487358841</v>
      </c>
    </row>
    <row r="9447" spans="2:6">
      <c r="B9447">
        <v>1537600</v>
      </c>
      <c r="D9447">
        <v>9445</v>
      </c>
      <c r="E9447" s="72">
        <f t="shared" si="295"/>
        <v>386213713.40740734</v>
      </c>
      <c r="F9447" s="71">
        <f t="shared" si="294"/>
        <v>251.17957427640957</v>
      </c>
    </row>
    <row r="9448" spans="2:6">
      <c r="B9448">
        <v>1537600</v>
      </c>
      <c r="D9448">
        <v>9446</v>
      </c>
      <c r="E9448" s="72">
        <f t="shared" si="295"/>
        <v>386295536.85185182</v>
      </c>
      <c r="F9448" s="71">
        <f t="shared" si="294"/>
        <v>251.23278931572048</v>
      </c>
    </row>
    <row r="9449" spans="2:6">
      <c r="B9449">
        <v>1537600</v>
      </c>
      <c r="D9449">
        <v>9447</v>
      </c>
      <c r="E9449" s="72">
        <f t="shared" si="295"/>
        <v>386377368.96296293</v>
      </c>
      <c r="F9449" s="71">
        <f t="shared" si="294"/>
        <v>251.28600999152115</v>
      </c>
    </row>
    <row r="9450" spans="2:6">
      <c r="B9450">
        <v>1537600</v>
      </c>
      <c r="D9450">
        <v>9448</v>
      </c>
      <c r="E9450" s="72">
        <f t="shared" si="295"/>
        <v>386459209.74074072</v>
      </c>
      <c r="F9450" s="71">
        <f t="shared" si="294"/>
        <v>251.33923630381159</v>
      </c>
    </row>
    <row r="9451" spans="2:6">
      <c r="B9451">
        <v>1537600</v>
      </c>
      <c r="D9451">
        <v>9449</v>
      </c>
      <c r="E9451" s="72">
        <f t="shared" si="295"/>
        <v>386541059.18518513</v>
      </c>
      <c r="F9451" s="71">
        <f t="shared" si="294"/>
        <v>251.39246825259178</v>
      </c>
    </row>
    <row r="9452" spans="2:6">
      <c r="B9452">
        <v>1537600</v>
      </c>
      <c r="D9452">
        <v>9450</v>
      </c>
      <c r="E9452" s="72">
        <f t="shared" si="295"/>
        <v>386622917.29629624</v>
      </c>
      <c r="F9452" s="71">
        <f t="shared" si="294"/>
        <v>251.44570583786177</v>
      </c>
    </row>
    <row r="9453" spans="2:6">
      <c r="B9453">
        <v>1537600</v>
      </c>
      <c r="D9453">
        <v>9451</v>
      </c>
      <c r="E9453" s="72">
        <f t="shared" si="295"/>
        <v>386704784.07407403</v>
      </c>
      <c r="F9453" s="71">
        <f t="shared" si="294"/>
        <v>251.49894905962151</v>
      </c>
    </row>
    <row r="9454" spans="2:6">
      <c r="B9454">
        <v>1537600</v>
      </c>
      <c r="D9454">
        <v>9452</v>
      </c>
      <c r="E9454" s="72">
        <f t="shared" si="295"/>
        <v>386786659.51851845</v>
      </c>
      <c r="F9454" s="71">
        <f t="shared" si="294"/>
        <v>251.55219791787101</v>
      </c>
    </row>
    <row r="9455" spans="2:6">
      <c r="B9455">
        <v>1537600</v>
      </c>
      <c r="D9455">
        <v>9453</v>
      </c>
      <c r="E9455" s="72">
        <f t="shared" si="295"/>
        <v>386868543.62962955</v>
      </c>
      <c r="F9455" s="71">
        <f t="shared" si="294"/>
        <v>251.60545241261028</v>
      </c>
    </row>
    <row r="9456" spans="2:6">
      <c r="B9456">
        <v>1537600</v>
      </c>
      <c r="D9456">
        <v>9454</v>
      </c>
      <c r="E9456" s="72">
        <f t="shared" si="295"/>
        <v>386950436.40740734</v>
      </c>
      <c r="F9456" s="71">
        <f t="shared" si="294"/>
        <v>251.65871254383933</v>
      </c>
    </row>
    <row r="9457" spans="2:6">
      <c r="B9457">
        <v>1537600</v>
      </c>
      <c r="D9457">
        <v>9455</v>
      </c>
      <c r="E9457" s="72">
        <f t="shared" si="295"/>
        <v>387032337.85185182</v>
      </c>
      <c r="F9457" s="71">
        <f t="shared" si="294"/>
        <v>251.71197831155817</v>
      </c>
    </row>
    <row r="9458" spans="2:6">
      <c r="B9458">
        <v>1537600</v>
      </c>
      <c r="D9458">
        <v>9456</v>
      </c>
      <c r="E9458" s="72">
        <f t="shared" si="295"/>
        <v>387114247.96296293</v>
      </c>
      <c r="F9458" s="71">
        <f t="shared" si="294"/>
        <v>251.76524971576674</v>
      </c>
    </row>
    <row r="9459" spans="2:6">
      <c r="B9459">
        <v>1537600</v>
      </c>
      <c r="D9459">
        <v>9457</v>
      </c>
      <c r="E9459" s="72">
        <f t="shared" si="295"/>
        <v>387196166.74074072</v>
      </c>
      <c r="F9459" s="71">
        <f t="shared" si="294"/>
        <v>251.81852675646508</v>
      </c>
    </row>
    <row r="9460" spans="2:6">
      <c r="B9460">
        <v>1537600</v>
      </c>
      <c r="D9460">
        <v>9458</v>
      </c>
      <c r="E9460" s="72">
        <f t="shared" si="295"/>
        <v>387278094.18518513</v>
      </c>
      <c r="F9460" s="71">
        <f t="shared" si="294"/>
        <v>251.87180943365317</v>
      </c>
    </row>
    <row r="9461" spans="2:6">
      <c r="B9461">
        <v>1537600</v>
      </c>
      <c r="D9461">
        <v>9459</v>
      </c>
      <c r="E9461" s="72">
        <f t="shared" si="295"/>
        <v>387360030.29629624</v>
      </c>
      <c r="F9461" s="71">
        <f t="shared" si="294"/>
        <v>251.92509774733105</v>
      </c>
    </row>
    <row r="9462" spans="2:6">
      <c r="B9462">
        <v>1537600</v>
      </c>
      <c r="D9462">
        <v>9460</v>
      </c>
      <c r="E9462" s="72">
        <f t="shared" si="295"/>
        <v>387441975.07407403</v>
      </c>
      <c r="F9462" s="71">
        <f t="shared" si="294"/>
        <v>251.97839169749872</v>
      </c>
    </row>
    <row r="9463" spans="2:6">
      <c r="B9463">
        <v>1537600</v>
      </c>
      <c r="D9463">
        <v>9461</v>
      </c>
      <c r="E9463" s="72">
        <f t="shared" si="295"/>
        <v>387523928.51851845</v>
      </c>
      <c r="F9463" s="71">
        <f t="shared" si="294"/>
        <v>252.03169128415612</v>
      </c>
    </row>
    <row r="9464" spans="2:6">
      <c r="B9464">
        <v>1537600</v>
      </c>
      <c r="D9464">
        <v>9462</v>
      </c>
      <c r="E9464" s="72">
        <f t="shared" si="295"/>
        <v>387605890.62962955</v>
      </c>
      <c r="F9464" s="71">
        <f t="shared" si="294"/>
        <v>252.08499650730329</v>
      </c>
    </row>
    <row r="9465" spans="2:6">
      <c r="B9465">
        <v>1537600</v>
      </c>
      <c r="D9465">
        <v>9463</v>
      </c>
      <c r="E9465" s="72">
        <f t="shared" si="295"/>
        <v>387687861.40740734</v>
      </c>
      <c r="F9465" s="71">
        <f t="shared" si="294"/>
        <v>252.13830736694027</v>
      </c>
    </row>
    <row r="9466" spans="2:6">
      <c r="B9466">
        <v>1537600</v>
      </c>
      <c r="D9466">
        <v>9464</v>
      </c>
      <c r="E9466" s="72">
        <f t="shared" si="295"/>
        <v>387769840.85185182</v>
      </c>
      <c r="F9466" s="71">
        <f t="shared" si="294"/>
        <v>252.19162386306701</v>
      </c>
    </row>
    <row r="9467" spans="2:6">
      <c r="B9467">
        <v>1537600</v>
      </c>
      <c r="D9467">
        <v>9465</v>
      </c>
      <c r="E9467" s="72">
        <f t="shared" si="295"/>
        <v>387851828.96296293</v>
      </c>
      <c r="F9467" s="71">
        <f t="shared" si="294"/>
        <v>252.24494599568348</v>
      </c>
    </row>
    <row r="9468" spans="2:6">
      <c r="B9468">
        <v>1537600</v>
      </c>
      <c r="D9468">
        <v>9466</v>
      </c>
      <c r="E9468" s="72">
        <f t="shared" si="295"/>
        <v>387933825.74074072</v>
      </c>
      <c r="F9468" s="71">
        <f t="shared" si="294"/>
        <v>252.29827376478974</v>
      </c>
    </row>
    <row r="9469" spans="2:6">
      <c r="B9469">
        <v>1537600</v>
      </c>
      <c r="D9469">
        <v>9467</v>
      </c>
      <c r="E9469" s="72">
        <f t="shared" si="295"/>
        <v>388015831.18518513</v>
      </c>
      <c r="F9469" s="71">
        <f t="shared" si="294"/>
        <v>252.35160717038576</v>
      </c>
    </row>
    <row r="9470" spans="2:6">
      <c r="B9470">
        <v>1537600</v>
      </c>
      <c r="D9470">
        <v>9468</v>
      </c>
      <c r="E9470" s="72">
        <f t="shared" si="295"/>
        <v>388097845.29629624</v>
      </c>
      <c r="F9470" s="71">
        <f t="shared" si="294"/>
        <v>252.40494621247154</v>
      </c>
    </row>
    <row r="9471" spans="2:6">
      <c r="B9471">
        <v>1537600</v>
      </c>
      <c r="D9471">
        <v>9469</v>
      </c>
      <c r="E9471" s="72">
        <f t="shared" si="295"/>
        <v>388179868.07407403</v>
      </c>
      <c r="F9471" s="71">
        <f t="shared" si="294"/>
        <v>252.45829089104711</v>
      </c>
    </row>
    <row r="9472" spans="2:6">
      <c r="B9472">
        <v>1537600</v>
      </c>
      <c r="D9472">
        <v>9470</v>
      </c>
      <c r="E9472" s="72">
        <f t="shared" si="295"/>
        <v>388261899.51851845</v>
      </c>
      <c r="F9472" s="71">
        <f t="shared" si="294"/>
        <v>252.51164120611242</v>
      </c>
    </row>
    <row r="9473" spans="2:6">
      <c r="B9473">
        <v>1537600</v>
      </c>
      <c r="D9473">
        <v>9471</v>
      </c>
      <c r="E9473" s="72">
        <f t="shared" si="295"/>
        <v>388343939.62962955</v>
      </c>
      <c r="F9473" s="71">
        <f t="shared" si="294"/>
        <v>252.56499715766751</v>
      </c>
    </row>
    <row r="9474" spans="2:6">
      <c r="B9474">
        <v>1537600</v>
      </c>
      <c r="D9474">
        <v>9472</v>
      </c>
      <c r="E9474" s="72">
        <f t="shared" si="295"/>
        <v>388425988.40740734</v>
      </c>
      <c r="F9474" s="71">
        <f t="shared" si="294"/>
        <v>252.61835874571238</v>
      </c>
    </row>
    <row r="9475" spans="2:6">
      <c r="B9475">
        <v>1537600</v>
      </c>
      <c r="D9475">
        <v>9473</v>
      </c>
      <c r="E9475" s="72">
        <f t="shared" si="295"/>
        <v>388508045.85185182</v>
      </c>
      <c r="F9475" s="71">
        <f t="shared" ref="F9475:F9538" si="296">E9475/B9474</f>
        <v>252.67172597024702</v>
      </c>
    </row>
    <row r="9476" spans="2:6">
      <c r="B9476">
        <v>1537600</v>
      </c>
      <c r="D9476">
        <v>9474</v>
      </c>
      <c r="E9476" s="72">
        <f t="shared" ref="E9476:E9539" si="297">40+(D9475*D9475)+(E9475/1.3)</f>
        <v>388590111.96296293</v>
      </c>
      <c r="F9476" s="71">
        <f t="shared" si="296"/>
        <v>252.72509883127142</v>
      </c>
    </row>
    <row r="9477" spans="2:6">
      <c r="B9477">
        <v>1537600</v>
      </c>
      <c r="D9477">
        <v>9475</v>
      </c>
      <c r="E9477" s="72">
        <f t="shared" si="297"/>
        <v>388672186.74074072</v>
      </c>
      <c r="F9477" s="71">
        <f t="shared" si="296"/>
        <v>252.77847732878558</v>
      </c>
    </row>
    <row r="9478" spans="2:6">
      <c r="B9478">
        <v>1537600</v>
      </c>
      <c r="D9478">
        <v>9476</v>
      </c>
      <c r="E9478" s="72">
        <f t="shared" si="297"/>
        <v>388754270.18518513</v>
      </c>
      <c r="F9478" s="71">
        <f t="shared" si="296"/>
        <v>252.8318614627895</v>
      </c>
    </row>
    <row r="9479" spans="2:6">
      <c r="B9479">
        <v>1537600</v>
      </c>
      <c r="D9479">
        <v>9477</v>
      </c>
      <c r="E9479" s="72">
        <f t="shared" si="297"/>
        <v>388836362.29629624</v>
      </c>
      <c r="F9479" s="71">
        <f t="shared" si="296"/>
        <v>252.88525123328319</v>
      </c>
    </row>
    <row r="9480" spans="2:6">
      <c r="B9480">
        <v>1537600</v>
      </c>
      <c r="D9480">
        <v>9478</v>
      </c>
      <c r="E9480" s="72">
        <f t="shared" si="297"/>
        <v>388918463.07407403</v>
      </c>
      <c r="F9480" s="71">
        <f t="shared" si="296"/>
        <v>252.93864664026668</v>
      </c>
    </row>
    <row r="9481" spans="2:6">
      <c r="B9481">
        <v>1537600</v>
      </c>
      <c r="D9481">
        <v>9479</v>
      </c>
      <c r="E9481" s="72">
        <f t="shared" si="297"/>
        <v>389000572.51851845</v>
      </c>
      <c r="F9481" s="71">
        <f t="shared" si="296"/>
        <v>252.99204768373988</v>
      </c>
    </row>
    <row r="9482" spans="2:6">
      <c r="B9482">
        <v>1537600</v>
      </c>
      <c r="D9482">
        <v>9480</v>
      </c>
      <c r="E9482" s="72">
        <f t="shared" si="297"/>
        <v>389082690.62962955</v>
      </c>
      <c r="F9482" s="71">
        <f t="shared" si="296"/>
        <v>253.04545436370287</v>
      </c>
    </row>
    <row r="9483" spans="2:6">
      <c r="B9483">
        <v>1537600</v>
      </c>
      <c r="D9483">
        <v>9481</v>
      </c>
      <c r="E9483" s="72">
        <f t="shared" si="297"/>
        <v>389164817.40740734</v>
      </c>
      <c r="F9483" s="71">
        <f t="shared" si="296"/>
        <v>253.09886668015565</v>
      </c>
    </row>
    <row r="9484" spans="2:6">
      <c r="B9484">
        <v>1537600</v>
      </c>
      <c r="D9484">
        <v>9482</v>
      </c>
      <c r="E9484" s="72">
        <f t="shared" si="297"/>
        <v>389246952.85185182</v>
      </c>
      <c r="F9484" s="71">
        <f t="shared" si="296"/>
        <v>253.15228463309822</v>
      </c>
    </row>
    <row r="9485" spans="2:6">
      <c r="B9485">
        <v>1537600</v>
      </c>
      <c r="D9485">
        <v>9483</v>
      </c>
      <c r="E9485" s="72">
        <f t="shared" si="297"/>
        <v>389329096.96296293</v>
      </c>
      <c r="F9485" s="71">
        <f t="shared" si="296"/>
        <v>253.20570822253052</v>
      </c>
    </row>
    <row r="9486" spans="2:6">
      <c r="B9486">
        <v>1537600</v>
      </c>
      <c r="D9486">
        <v>9484</v>
      </c>
      <c r="E9486" s="72">
        <f t="shared" si="297"/>
        <v>389411249.74074072</v>
      </c>
      <c r="F9486" s="71">
        <f t="shared" si="296"/>
        <v>253.25913744845261</v>
      </c>
    </row>
    <row r="9487" spans="2:6">
      <c r="B9487">
        <v>1537600</v>
      </c>
      <c r="D9487">
        <v>9485</v>
      </c>
      <c r="E9487" s="72">
        <f t="shared" si="297"/>
        <v>389493411.18518513</v>
      </c>
      <c r="F9487" s="71">
        <f t="shared" si="296"/>
        <v>253.31257231086443</v>
      </c>
    </row>
    <row r="9488" spans="2:6">
      <c r="B9488">
        <v>1537600</v>
      </c>
      <c r="D9488">
        <v>9486</v>
      </c>
      <c r="E9488" s="72">
        <f t="shared" si="297"/>
        <v>389575581.29629624</v>
      </c>
      <c r="F9488" s="71">
        <f t="shared" si="296"/>
        <v>253.36601280976603</v>
      </c>
    </row>
    <row r="9489" spans="2:6">
      <c r="B9489">
        <v>1537600</v>
      </c>
      <c r="D9489">
        <v>9487</v>
      </c>
      <c r="E9489" s="72">
        <f t="shared" si="297"/>
        <v>389657760.07407403</v>
      </c>
      <c r="F9489" s="71">
        <f t="shared" si="296"/>
        <v>253.4194589451574</v>
      </c>
    </row>
    <row r="9490" spans="2:6">
      <c r="B9490">
        <v>1537600</v>
      </c>
      <c r="D9490">
        <v>9488</v>
      </c>
      <c r="E9490" s="72">
        <f t="shared" si="297"/>
        <v>389739947.51851845</v>
      </c>
      <c r="F9490" s="71">
        <f t="shared" si="296"/>
        <v>253.47291071703853</v>
      </c>
    </row>
    <row r="9491" spans="2:6">
      <c r="B9491">
        <v>1537600</v>
      </c>
      <c r="D9491">
        <v>9489</v>
      </c>
      <c r="E9491" s="72">
        <f t="shared" si="297"/>
        <v>389822143.62962955</v>
      </c>
      <c r="F9491" s="71">
        <f t="shared" si="296"/>
        <v>253.52636812540945</v>
      </c>
    </row>
    <row r="9492" spans="2:6">
      <c r="B9492">
        <v>1537600</v>
      </c>
      <c r="D9492">
        <v>9490</v>
      </c>
      <c r="E9492" s="72">
        <f t="shared" si="297"/>
        <v>389904348.40740734</v>
      </c>
      <c r="F9492" s="71">
        <f t="shared" si="296"/>
        <v>253.57983117027013</v>
      </c>
    </row>
    <row r="9493" spans="2:6">
      <c r="B9493">
        <v>1537600</v>
      </c>
      <c r="D9493">
        <v>9491</v>
      </c>
      <c r="E9493" s="72">
        <f t="shared" si="297"/>
        <v>389986561.85185182</v>
      </c>
      <c r="F9493" s="71">
        <f t="shared" si="296"/>
        <v>253.63329985162059</v>
      </c>
    </row>
    <row r="9494" spans="2:6">
      <c r="B9494">
        <v>1537600</v>
      </c>
      <c r="D9494">
        <v>9492</v>
      </c>
      <c r="E9494" s="72">
        <f t="shared" si="297"/>
        <v>390068783.96296293</v>
      </c>
      <c r="F9494" s="71">
        <f t="shared" si="296"/>
        <v>253.68677416946079</v>
      </c>
    </row>
    <row r="9495" spans="2:6">
      <c r="B9495">
        <v>1537600</v>
      </c>
      <c r="D9495">
        <v>9493</v>
      </c>
      <c r="E9495" s="72">
        <f t="shared" si="297"/>
        <v>390151014.74074072</v>
      </c>
      <c r="F9495" s="71">
        <f t="shared" si="296"/>
        <v>253.74025412379078</v>
      </c>
    </row>
    <row r="9496" spans="2:6">
      <c r="B9496">
        <v>1537600</v>
      </c>
      <c r="D9496">
        <v>9494</v>
      </c>
      <c r="E9496" s="72">
        <f t="shared" si="297"/>
        <v>390233254.18518513</v>
      </c>
      <c r="F9496" s="71">
        <f t="shared" si="296"/>
        <v>253.79373971461052</v>
      </c>
    </row>
    <row r="9497" spans="2:6">
      <c r="B9497">
        <v>1537600</v>
      </c>
      <c r="D9497">
        <v>9495</v>
      </c>
      <c r="E9497" s="72">
        <f t="shared" si="297"/>
        <v>390315502.29629624</v>
      </c>
      <c r="F9497" s="71">
        <f t="shared" si="296"/>
        <v>253.84723094192003</v>
      </c>
    </row>
    <row r="9498" spans="2:6">
      <c r="B9498">
        <v>1537600</v>
      </c>
      <c r="D9498">
        <v>9496</v>
      </c>
      <c r="E9498" s="72">
        <f t="shared" si="297"/>
        <v>390397759.07407403</v>
      </c>
      <c r="F9498" s="71">
        <f t="shared" si="296"/>
        <v>253.90072780571933</v>
      </c>
    </row>
    <row r="9499" spans="2:6">
      <c r="B9499">
        <v>1537600</v>
      </c>
      <c r="D9499">
        <v>9497</v>
      </c>
      <c r="E9499" s="72">
        <f t="shared" si="297"/>
        <v>390480024.51851845</v>
      </c>
      <c r="F9499" s="71">
        <f t="shared" si="296"/>
        <v>253.95423030600836</v>
      </c>
    </row>
    <row r="9500" spans="2:6">
      <c r="B9500">
        <v>1537600</v>
      </c>
      <c r="D9500">
        <v>9498</v>
      </c>
      <c r="E9500" s="72">
        <f t="shared" si="297"/>
        <v>390562298.62962955</v>
      </c>
      <c r="F9500" s="71">
        <f t="shared" si="296"/>
        <v>254.00773844278717</v>
      </c>
    </row>
    <row r="9501" spans="2:6">
      <c r="B9501">
        <v>1537600</v>
      </c>
      <c r="D9501">
        <v>9499</v>
      </c>
      <c r="E9501" s="72">
        <f t="shared" si="297"/>
        <v>390644581.40740734</v>
      </c>
      <c r="F9501" s="71">
        <f t="shared" si="296"/>
        <v>254.06125221605578</v>
      </c>
    </row>
    <row r="9502" spans="2:6">
      <c r="B9502">
        <v>1537600</v>
      </c>
      <c r="D9502">
        <v>9500</v>
      </c>
      <c r="E9502" s="72">
        <f t="shared" si="297"/>
        <v>390726872.85185182</v>
      </c>
      <c r="F9502" s="71">
        <f t="shared" si="296"/>
        <v>254.11477162581414</v>
      </c>
    </row>
    <row r="9503" spans="2:6">
      <c r="B9503">
        <v>1537600</v>
      </c>
      <c r="D9503">
        <v>9501</v>
      </c>
      <c r="E9503" s="72">
        <f t="shared" si="297"/>
        <v>390809172.96296293</v>
      </c>
      <c r="F9503" s="71">
        <f t="shared" si="296"/>
        <v>254.16829667206227</v>
      </c>
    </row>
    <row r="9504" spans="2:6">
      <c r="B9504">
        <v>1537600</v>
      </c>
      <c r="D9504">
        <v>9502</v>
      </c>
      <c r="E9504" s="72">
        <f t="shared" si="297"/>
        <v>390891481.74074072</v>
      </c>
      <c r="F9504" s="71">
        <f t="shared" si="296"/>
        <v>254.22182735480015</v>
      </c>
    </row>
    <row r="9505" spans="2:6">
      <c r="B9505">
        <v>1537600</v>
      </c>
      <c r="D9505">
        <v>9503</v>
      </c>
      <c r="E9505" s="72">
        <f t="shared" si="297"/>
        <v>390973799.18518513</v>
      </c>
      <c r="F9505" s="71">
        <f t="shared" si="296"/>
        <v>254.2753636740278</v>
      </c>
    </row>
    <row r="9506" spans="2:6">
      <c r="B9506">
        <v>1537600</v>
      </c>
      <c r="D9506">
        <v>9504</v>
      </c>
      <c r="E9506" s="72">
        <f t="shared" si="297"/>
        <v>391056125.29629624</v>
      </c>
      <c r="F9506" s="71">
        <f t="shared" si="296"/>
        <v>254.32890562974521</v>
      </c>
    </row>
    <row r="9507" spans="2:6">
      <c r="B9507">
        <v>1537600</v>
      </c>
      <c r="D9507">
        <v>9505</v>
      </c>
      <c r="E9507" s="72">
        <f t="shared" si="297"/>
        <v>391138460.07407403</v>
      </c>
      <c r="F9507" s="71">
        <f t="shared" si="296"/>
        <v>254.3824532219524</v>
      </c>
    </row>
    <row r="9508" spans="2:6">
      <c r="B9508">
        <v>1537600</v>
      </c>
      <c r="D9508">
        <v>9506</v>
      </c>
      <c r="E9508" s="72">
        <f t="shared" si="297"/>
        <v>391220803.51851845</v>
      </c>
      <c r="F9508" s="71">
        <f t="shared" si="296"/>
        <v>254.43600645064936</v>
      </c>
    </row>
    <row r="9509" spans="2:6">
      <c r="B9509">
        <v>1537600</v>
      </c>
      <c r="D9509">
        <v>9507</v>
      </c>
      <c r="E9509" s="72">
        <f t="shared" si="297"/>
        <v>391303155.62962955</v>
      </c>
      <c r="F9509" s="71">
        <f t="shared" si="296"/>
        <v>254.48956531583607</v>
      </c>
    </row>
    <row r="9510" spans="2:6">
      <c r="B9510">
        <v>1537600</v>
      </c>
      <c r="D9510">
        <v>9508</v>
      </c>
      <c r="E9510" s="72">
        <f t="shared" si="297"/>
        <v>391385516.40740734</v>
      </c>
      <c r="F9510" s="71">
        <f t="shared" si="296"/>
        <v>254.54312981751258</v>
      </c>
    </row>
    <row r="9511" spans="2:6">
      <c r="B9511">
        <v>1537600</v>
      </c>
      <c r="D9511">
        <v>9509</v>
      </c>
      <c r="E9511" s="72">
        <f t="shared" si="297"/>
        <v>391467885.85185182</v>
      </c>
      <c r="F9511" s="71">
        <f t="shared" si="296"/>
        <v>254.59669995567887</v>
      </c>
    </row>
    <row r="9512" spans="2:6">
      <c r="B9512">
        <v>1537600</v>
      </c>
      <c r="D9512">
        <v>9510</v>
      </c>
      <c r="E9512" s="72">
        <f t="shared" si="297"/>
        <v>391550263.96296293</v>
      </c>
      <c r="F9512" s="71">
        <f t="shared" si="296"/>
        <v>254.6502757303349</v>
      </c>
    </row>
    <row r="9513" spans="2:6">
      <c r="B9513">
        <v>1537600</v>
      </c>
      <c r="D9513">
        <v>9511</v>
      </c>
      <c r="E9513" s="72">
        <f t="shared" si="297"/>
        <v>391632650.74074072</v>
      </c>
      <c r="F9513" s="71">
        <f t="shared" si="296"/>
        <v>254.70385714148068</v>
      </c>
    </row>
    <row r="9514" spans="2:6">
      <c r="B9514">
        <v>1537600</v>
      </c>
      <c r="D9514">
        <v>9512</v>
      </c>
      <c r="E9514" s="72">
        <f t="shared" si="297"/>
        <v>391715046.18518513</v>
      </c>
      <c r="F9514" s="71">
        <f t="shared" si="296"/>
        <v>254.75744418911626</v>
      </c>
    </row>
    <row r="9515" spans="2:6">
      <c r="B9515">
        <v>1537600</v>
      </c>
      <c r="D9515">
        <v>9513</v>
      </c>
      <c r="E9515" s="72">
        <f t="shared" si="297"/>
        <v>391797450.29629624</v>
      </c>
      <c r="F9515" s="71">
        <f t="shared" si="296"/>
        <v>254.81103687324156</v>
      </c>
    </row>
    <row r="9516" spans="2:6">
      <c r="B9516">
        <v>1537600</v>
      </c>
      <c r="D9516">
        <v>9514</v>
      </c>
      <c r="E9516" s="72">
        <f t="shared" si="297"/>
        <v>391879863.07407403</v>
      </c>
      <c r="F9516" s="71">
        <f t="shared" si="296"/>
        <v>254.86463519385669</v>
      </c>
    </row>
    <row r="9517" spans="2:6">
      <c r="B9517">
        <v>1537600</v>
      </c>
      <c r="D9517">
        <v>9515</v>
      </c>
      <c r="E9517" s="72">
        <f t="shared" si="297"/>
        <v>391962284.51851845</v>
      </c>
      <c r="F9517" s="71">
        <f t="shared" si="296"/>
        <v>254.91823915096154</v>
      </c>
    </row>
    <row r="9518" spans="2:6">
      <c r="B9518">
        <v>1537600</v>
      </c>
      <c r="D9518">
        <v>9516</v>
      </c>
      <c r="E9518" s="72">
        <f t="shared" si="297"/>
        <v>392044714.62962955</v>
      </c>
      <c r="F9518" s="71">
        <f t="shared" si="296"/>
        <v>254.97184874455615</v>
      </c>
    </row>
    <row r="9519" spans="2:6">
      <c r="B9519">
        <v>1537600</v>
      </c>
      <c r="D9519">
        <v>9517</v>
      </c>
      <c r="E9519" s="72">
        <f t="shared" si="297"/>
        <v>392127153.40740734</v>
      </c>
      <c r="F9519" s="71">
        <f t="shared" si="296"/>
        <v>255.02546397464056</v>
      </c>
    </row>
    <row r="9520" spans="2:6">
      <c r="B9520">
        <v>1537600</v>
      </c>
      <c r="D9520">
        <v>9518</v>
      </c>
      <c r="E9520" s="72">
        <f t="shared" si="297"/>
        <v>392209600.85185182</v>
      </c>
      <c r="F9520" s="71">
        <f t="shared" si="296"/>
        <v>255.07908484121475</v>
      </c>
    </row>
    <row r="9521" spans="2:6">
      <c r="B9521">
        <v>1537600</v>
      </c>
      <c r="D9521">
        <v>9519</v>
      </c>
      <c r="E9521" s="72">
        <f t="shared" si="297"/>
        <v>392292056.96296293</v>
      </c>
      <c r="F9521" s="71">
        <f t="shared" si="296"/>
        <v>255.1327113442787</v>
      </c>
    </row>
    <row r="9522" spans="2:6">
      <c r="B9522">
        <v>1537600</v>
      </c>
      <c r="D9522">
        <v>9520</v>
      </c>
      <c r="E9522" s="72">
        <f t="shared" si="297"/>
        <v>392374521.74074072</v>
      </c>
      <c r="F9522" s="71">
        <f t="shared" si="296"/>
        <v>255.18634348383242</v>
      </c>
    </row>
    <row r="9523" spans="2:6">
      <c r="B9523">
        <v>1537600</v>
      </c>
      <c r="D9523">
        <v>9521</v>
      </c>
      <c r="E9523" s="72">
        <f t="shared" si="297"/>
        <v>392456995.18518513</v>
      </c>
      <c r="F9523" s="71">
        <f t="shared" si="296"/>
        <v>255.23998125987586</v>
      </c>
    </row>
    <row r="9524" spans="2:6">
      <c r="B9524">
        <v>1537600</v>
      </c>
      <c r="D9524">
        <v>9522</v>
      </c>
      <c r="E9524" s="72">
        <f t="shared" si="297"/>
        <v>392539477.29629624</v>
      </c>
      <c r="F9524" s="71">
        <f t="shared" si="296"/>
        <v>255.29362467240909</v>
      </c>
    </row>
    <row r="9525" spans="2:6">
      <c r="B9525">
        <v>1537600</v>
      </c>
      <c r="D9525">
        <v>9523</v>
      </c>
      <c r="E9525" s="72">
        <f t="shared" si="297"/>
        <v>392621968.07407403</v>
      </c>
      <c r="F9525" s="71">
        <f t="shared" si="296"/>
        <v>255.34727372143212</v>
      </c>
    </row>
    <row r="9526" spans="2:6">
      <c r="B9526">
        <v>1537600</v>
      </c>
      <c r="D9526">
        <v>9524</v>
      </c>
      <c r="E9526" s="72">
        <f t="shared" si="297"/>
        <v>392704467.51851845</v>
      </c>
      <c r="F9526" s="71">
        <f t="shared" si="296"/>
        <v>255.40092840694487</v>
      </c>
    </row>
    <row r="9527" spans="2:6">
      <c r="B9527">
        <v>1537600</v>
      </c>
      <c r="D9527">
        <v>9525</v>
      </c>
      <c r="E9527" s="72">
        <f t="shared" si="297"/>
        <v>392786975.62962955</v>
      </c>
      <c r="F9527" s="71">
        <f t="shared" si="296"/>
        <v>255.45458872894741</v>
      </c>
    </row>
    <row r="9528" spans="2:6">
      <c r="B9528">
        <v>1537600</v>
      </c>
      <c r="D9528">
        <v>9526</v>
      </c>
      <c r="E9528" s="72">
        <f t="shared" si="297"/>
        <v>392869492.40740734</v>
      </c>
      <c r="F9528" s="71">
        <f t="shared" si="296"/>
        <v>255.50825468743975</v>
      </c>
    </row>
    <row r="9529" spans="2:6">
      <c r="B9529">
        <v>1537600</v>
      </c>
      <c r="D9529">
        <v>9527</v>
      </c>
      <c r="E9529" s="72">
        <f t="shared" si="297"/>
        <v>392952017.85185182</v>
      </c>
      <c r="F9529" s="71">
        <f t="shared" si="296"/>
        <v>255.56192628242184</v>
      </c>
    </row>
    <row r="9530" spans="2:6">
      <c r="B9530">
        <v>1537600</v>
      </c>
      <c r="D9530">
        <v>9528</v>
      </c>
      <c r="E9530" s="72">
        <f t="shared" si="297"/>
        <v>393034551.96296293</v>
      </c>
      <c r="F9530" s="71">
        <f t="shared" si="296"/>
        <v>255.61560351389369</v>
      </c>
    </row>
    <row r="9531" spans="2:6">
      <c r="B9531">
        <v>1537600</v>
      </c>
      <c r="D9531">
        <v>9529</v>
      </c>
      <c r="E9531" s="72">
        <f t="shared" si="297"/>
        <v>393117094.74074072</v>
      </c>
      <c r="F9531" s="71">
        <f t="shared" si="296"/>
        <v>255.6692863818553</v>
      </c>
    </row>
    <row r="9532" spans="2:6">
      <c r="B9532">
        <v>1537600</v>
      </c>
      <c r="D9532">
        <v>9530</v>
      </c>
      <c r="E9532" s="72">
        <f t="shared" si="297"/>
        <v>393199646.18518513</v>
      </c>
      <c r="F9532" s="71">
        <f t="shared" si="296"/>
        <v>255.72297488630667</v>
      </c>
    </row>
    <row r="9533" spans="2:6">
      <c r="B9533">
        <v>1537600</v>
      </c>
      <c r="D9533">
        <v>9531</v>
      </c>
      <c r="E9533" s="72">
        <f t="shared" si="297"/>
        <v>393282206.29629624</v>
      </c>
      <c r="F9533" s="71">
        <f t="shared" si="296"/>
        <v>255.77666902724781</v>
      </c>
    </row>
    <row r="9534" spans="2:6">
      <c r="B9534">
        <v>1537600</v>
      </c>
      <c r="D9534">
        <v>9532</v>
      </c>
      <c r="E9534" s="72">
        <f t="shared" si="297"/>
        <v>393364775.07407403</v>
      </c>
      <c r="F9534" s="71">
        <f t="shared" si="296"/>
        <v>255.83036880467873</v>
      </c>
    </row>
    <row r="9535" spans="2:6">
      <c r="B9535">
        <v>1537600</v>
      </c>
      <c r="D9535">
        <v>9533</v>
      </c>
      <c r="E9535" s="72">
        <f t="shared" si="297"/>
        <v>393447352.51851845</v>
      </c>
      <c r="F9535" s="71">
        <f t="shared" si="296"/>
        <v>255.88407421859941</v>
      </c>
    </row>
    <row r="9536" spans="2:6">
      <c r="B9536">
        <v>1537600</v>
      </c>
      <c r="D9536">
        <v>9534</v>
      </c>
      <c r="E9536" s="72">
        <f t="shared" si="297"/>
        <v>393529938.62962955</v>
      </c>
      <c r="F9536" s="71">
        <f t="shared" si="296"/>
        <v>255.93778526900985</v>
      </c>
    </row>
    <row r="9537" spans="2:6">
      <c r="B9537">
        <v>1537600</v>
      </c>
      <c r="D9537">
        <v>9535</v>
      </c>
      <c r="E9537" s="72">
        <f t="shared" si="297"/>
        <v>393612533.40740734</v>
      </c>
      <c r="F9537" s="71">
        <f t="shared" si="296"/>
        <v>255.99150195591008</v>
      </c>
    </row>
    <row r="9538" spans="2:6">
      <c r="B9538">
        <v>1537600</v>
      </c>
      <c r="D9538">
        <v>9536</v>
      </c>
      <c r="E9538" s="72">
        <f t="shared" si="297"/>
        <v>393695136.85185182</v>
      </c>
      <c r="F9538" s="71">
        <f t="shared" si="296"/>
        <v>256.0452242793001</v>
      </c>
    </row>
    <row r="9539" spans="2:6">
      <c r="B9539">
        <v>1537600</v>
      </c>
      <c r="D9539">
        <v>9537</v>
      </c>
      <c r="E9539" s="72">
        <f t="shared" si="297"/>
        <v>393777748.96296293</v>
      </c>
      <c r="F9539" s="71">
        <f t="shared" ref="F9539:F9602" si="298">E9539/B9538</f>
        <v>256.09895223917982</v>
      </c>
    </row>
    <row r="9540" spans="2:6">
      <c r="B9540">
        <v>1537600</v>
      </c>
      <c r="D9540">
        <v>9538</v>
      </c>
      <c r="E9540" s="72">
        <f t="shared" ref="E9540:E9603" si="299">40+(D9539*D9539)+(E9539/1.3)</f>
        <v>393860369.74074072</v>
      </c>
      <c r="F9540" s="71">
        <f t="shared" si="298"/>
        <v>256.15268583554939</v>
      </c>
    </row>
    <row r="9541" spans="2:6">
      <c r="B9541">
        <v>1537600</v>
      </c>
      <c r="D9541">
        <v>9539</v>
      </c>
      <c r="E9541" s="72">
        <f t="shared" si="299"/>
        <v>393942999.18518513</v>
      </c>
      <c r="F9541" s="71">
        <f t="shared" si="298"/>
        <v>256.20642506840863</v>
      </c>
    </row>
    <row r="9542" spans="2:6">
      <c r="B9542">
        <v>1537600</v>
      </c>
      <c r="D9542">
        <v>9540</v>
      </c>
      <c r="E9542" s="72">
        <f t="shared" si="299"/>
        <v>394025637.29629624</v>
      </c>
      <c r="F9542" s="71">
        <f t="shared" si="298"/>
        <v>256.26016993775772</v>
      </c>
    </row>
    <row r="9543" spans="2:6">
      <c r="B9543">
        <v>1537600</v>
      </c>
      <c r="D9543">
        <v>9541</v>
      </c>
      <c r="E9543" s="72">
        <f t="shared" si="299"/>
        <v>394108284.07407403</v>
      </c>
      <c r="F9543" s="71">
        <f t="shared" si="298"/>
        <v>256.31392044359654</v>
      </c>
    </row>
    <row r="9544" spans="2:6">
      <c r="B9544">
        <v>1537600</v>
      </c>
      <c r="D9544">
        <v>9542</v>
      </c>
      <c r="E9544" s="72">
        <f t="shared" si="299"/>
        <v>394190939.51851845</v>
      </c>
      <c r="F9544" s="71">
        <f t="shared" si="298"/>
        <v>256.3676765859251</v>
      </c>
    </row>
    <row r="9545" spans="2:6">
      <c r="B9545">
        <v>1537600</v>
      </c>
      <c r="D9545">
        <v>9543</v>
      </c>
      <c r="E9545" s="72">
        <f t="shared" si="299"/>
        <v>394273603.62962955</v>
      </c>
      <c r="F9545" s="71">
        <f t="shared" si="298"/>
        <v>256.42143836474344</v>
      </c>
    </row>
    <row r="9546" spans="2:6">
      <c r="B9546">
        <v>1537600</v>
      </c>
      <c r="D9546">
        <v>9544</v>
      </c>
      <c r="E9546" s="72">
        <f t="shared" si="299"/>
        <v>394356276.40740734</v>
      </c>
      <c r="F9546" s="71">
        <f t="shared" si="298"/>
        <v>256.47520578005162</v>
      </c>
    </row>
    <row r="9547" spans="2:6">
      <c r="B9547">
        <v>1537600</v>
      </c>
      <c r="D9547">
        <v>9545</v>
      </c>
      <c r="E9547" s="72">
        <f t="shared" si="299"/>
        <v>394438957.85185182</v>
      </c>
      <c r="F9547" s="71">
        <f t="shared" si="298"/>
        <v>256.52897883184954</v>
      </c>
    </row>
    <row r="9548" spans="2:6">
      <c r="B9548">
        <v>1537600</v>
      </c>
      <c r="D9548">
        <v>9546</v>
      </c>
      <c r="E9548" s="72">
        <f t="shared" si="299"/>
        <v>394521647.96296293</v>
      </c>
      <c r="F9548" s="71">
        <f t="shared" si="298"/>
        <v>256.58275752013719</v>
      </c>
    </row>
    <row r="9549" spans="2:6">
      <c r="B9549">
        <v>1537600</v>
      </c>
      <c r="D9549">
        <v>9547</v>
      </c>
      <c r="E9549" s="72">
        <f t="shared" si="299"/>
        <v>394604346.74074072</v>
      </c>
      <c r="F9549" s="71">
        <f t="shared" si="298"/>
        <v>256.63654184491463</v>
      </c>
    </row>
    <row r="9550" spans="2:6">
      <c r="B9550">
        <v>1537600</v>
      </c>
      <c r="D9550">
        <v>9548</v>
      </c>
      <c r="E9550" s="72">
        <f t="shared" si="299"/>
        <v>394687054.18518513</v>
      </c>
      <c r="F9550" s="71">
        <f t="shared" si="298"/>
        <v>256.6903318061818</v>
      </c>
    </row>
    <row r="9551" spans="2:6">
      <c r="B9551">
        <v>1537600</v>
      </c>
      <c r="D9551">
        <v>9549</v>
      </c>
      <c r="E9551" s="72">
        <f t="shared" si="299"/>
        <v>394769770.29629624</v>
      </c>
      <c r="F9551" s="71">
        <f t="shared" si="298"/>
        <v>256.74412740393876</v>
      </c>
    </row>
    <row r="9552" spans="2:6">
      <c r="B9552">
        <v>1537600</v>
      </c>
      <c r="D9552">
        <v>9550</v>
      </c>
      <c r="E9552" s="72">
        <f t="shared" si="299"/>
        <v>394852495.07407403</v>
      </c>
      <c r="F9552" s="71">
        <f t="shared" si="298"/>
        <v>256.79792863818551</v>
      </c>
    </row>
    <row r="9553" spans="2:6">
      <c r="B9553">
        <v>1537600</v>
      </c>
      <c r="D9553">
        <v>9551</v>
      </c>
      <c r="E9553" s="72">
        <f t="shared" si="299"/>
        <v>394935228.51851845</v>
      </c>
      <c r="F9553" s="71">
        <f t="shared" si="298"/>
        <v>256.85173550892199</v>
      </c>
    </row>
    <row r="9554" spans="2:6">
      <c r="B9554">
        <v>1537600</v>
      </c>
      <c r="D9554">
        <v>9552</v>
      </c>
      <c r="E9554" s="72">
        <f t="shared" si="299"/>
        <v>395017970.62962955</v>
      </c>
      <c r="F9554" s="71">
        <f t="shared" si="298"/>
        <v>256.90554801614826</v>
      </c>
    </row>
    <row r="9555" spans="2:6">
      <c r="B9555">
        <v>1537600</v>
      </c>
      <c r="D9555">
        <v>9553</v>
      </c>
      <c r="E9555" s="72">
        <f t="shared" si="299"/>
        <v>395100721.40740734</v>
      </c>
      <c r="F9555" s="71">
        <f t="shared" si="298"/>
        <v>256.95936615986432</v>
      </c>
    </row>
    <row r="9556" spans="2:6">
      <c r="B9556">
        <v>1537600</v>
      </c>
      <c r="D9556">
        <v>9554</v>
      </c>
      <c r="E9556" s="72">
        <f t="shared" si="299"/>
        <v>395183480.85185182</v>
      </c>
      <c r="F9556" s="71">
        <f t="shared" si="298"/>
        <v>257.01318994007011</v>
      </c>
    </row>
    <row r="9557" spans="2:6">
      <c r="B9557">
        <v>1537600</v>
      </c>
      <c r="D9557">
        <v>9555</v>
      </c>
      <c r="E9557" s="72">
        <f t="shared" si="299"/>
        <v>395266248.96296293</v>
      </c>
      <c r="F9557" s="71">
        <f t="shared" si="298"/>
        <v>257.06701935676568</v>
      </c>
    </row>
    <row r="9558" spans="2:6">
      <c r="B9558">
        <v>1537600</v>
      </c>
      <c r="D9558">
        <v>9556</v>
      </c>
      <c r="E9558" s="72">
        <f t="shared" si="299"/>
        <v>395349025.74074072</v>
      </c>
      <c r="F9558" s="71">
        <f t="shared" si="298"/>
        <v>257.12085440995105</v>
      </c>
    </row>
    <row r="9559" spans="2:6">
      <c r="B9559">
        <v>1537600</v>
      </c>
      <c r="D9559">
        <v>9557</v>
      </c>
      <c r="E9559" s="72">
        <f t="shared" si="299"/>
        <v>395431811.18518513</v>
      </c>
      <c r="F9559" s="71">
        <f t="shared" si="298"/>
        <v>257.17469509962615</v>
      </c>
    </row>
    <row r="9560" spans="2:6">
      <c r="B9560">
        <v>1537600</v>
      </c>
      <c r="D9560">
        <v>9558</v>
      </c>
      <c r="E9560" s="72">
        <f t="shared" si="299"/>
        <v>395514605.29629624</v>
      </c>
      <c r="F9560" s="71">
        <f t="shared" si="298"/>
        <v>257.22854142579098</v>
      </c>
    </row>
    <row r="9561" spans="2:6">
      <c r="B9561">
        <v>1537600</v>
      </c>
      <c r="D9561">
        <v>9559</v>
      </c>
      <c r="E9561" s="72">
        <f t="shared" si="299"/>
        <v>395597408.07407403</v>
      </c>
      <c r="F9561" s="71">
        <f t="shared" si="298"/>
        <v>257.28239338844566</v>
      </c>
    </row>
    <row r="9562" spans="2:6">
      <c r="B9562">
        <v>1537600</v>
      </c>
      <c r="D9562">
        <v>9560</v>
      </c>
      <c r="E9562" s="72">
        <f t="shared" si="299"/>
        <v>395680219.51851845</v>
      </c>
      <c r="F9562" s="71">
        <f t="shared" si="298"/>
        <v>257.33625098759006</v>
      </c>
    </row>
    <row r="9563" spans="2:6">
      <c r="B9563">
        <v>1537600</v>
      </c>
      <c r="D9563">
        <v>9561</v>
      </c>
      <c r="E9563" s="72">
        <f t="shared" si="299"/>
        <v>395763039.62962955</v>
      </c>
      <c r="F9563" s="71">
        <f t="shared" si="298"/>
        <v>257.3901142232242</v>
      </c>
    </row>
    <row r="9564" spans="2:6">
      <c r="B9564">
        <v>1537600</v>
      </c>
      <c r="D9564">
        <v>9562</v>
      </c>
      <c r="E9564" s="72">
        <f t="shared" si="299"/>
        <v>395845868.40740734</v>
      </c>
      <c r="F9564" s="71">
        <f t="shared" si="298"/>
        <v>257.44398309534819</v>
      </c>
    </row>
    <row r="9565" spans="2:6">
      <c r="B9565">
        <v>1537600</v>
      </c>
      <c r="D9565">
        <v>9563</v>
      </c>
      <c r="E9565" s="72">
        <f t="shared" si="299"/>
        <v>395928705.85185182</v>
      </c>
      <c r="F9565" s="71">
        <f t="shared" si="298"/>
        <v>257.4978576039619</v>
      </c>
    </row>
    <row r="9566" spans="2:6">
      <c r="B9566">
        <v>1537600</v>
      </c>
      <c r="D9566">
        <v>9564</v>
      </c>
      <c r="E9566" s="72">
        <f t="shared" si="299"/>
        <v>396011551.96296293</v>
      </c>
      <c r="F9566" s="71">
        <f t="shared" si="298"/>
        <v>257.55173774906535</v>
      </c>
    </row>
    <row r="9567" spans="2:6">
      <c r="B9567">
        <v>1537600</v>
      </c>
      <c r="D9567">
        <v>9565</v>
      </c>
      <c r="E9567" s="72">
        <f t="shared" si="299"/>
        <v>396094406.74074072</v>
      </c>
      <c r="F9567" s="71">
        <f t="shared" si="298"/>
        <v>257.60562353065865</v>
      </c>
    </row>
    <row r="9568" spans="2:6">
      <c r="B9568">
        <v>1537600</v>
      </c>
      <c r="D9568">
        <v>9566</v>
      </c>
      <c r="E9568" s="72">
        <f t="shared" si="299"/>
        <v>396177270.18518513</v>
      </c>
      <c r="F9568" s="71">
        <f t="shared" si="298"/>
        <v>257.65951494874162</v>
      </c>
    </row>
    <row r="9569" spans="2:6">
      <c r="B9569">
        <v>1537600</v>
      </c>
      <c r="D9569">
        <v>9567</v>
      </c>
      <c r="E9569" s="72">
        <f t="shared" si="299"/>
        <v>396260142.29629624</v>
      </c>
      <c r="F9569" s="71">
        <f t="shared" si="298"/>
        <v>257.71341200331443</v>
      </c>
    </row>
    <row r="9570" spans="2:6">
      <c r="B9570">
        <v>1537600</v>
      </c>
      <c r="D9570">
        <v>9568</v>
      </c>
      <c r="E9570" s="72">
        <f t="shared" si="299"/>
        <v>396343023.07407403</v>
      </c>
      <c r="F9570" s="71">
        <f t="shared" si="298"/>
        <v>257.76731469437698</v>
      </c>
    </row>
    <row r="9571" spans="2:6">
      <c r="B9571">
        <v>1537600</v>
      </c>
      <c r="D9571">
        <v>9569</v>
      </c>
      <c r="E9571" s="72">
        <f t="shared" si="299"/>
        <v>396425912.51851845</v>
      </c>
      <c r="F9571" s="71">
        <f t="shared" si="298"/>
        <v>257.82122302192926</v>
      </c>
    </row>
    <row r="9572" spans="2:6">
      <c r="B9572">
        <v>1537600</v>
      </c>
      <c r="D9572">
        <v>9570</v>
      </c>
      <c r="E9572" s="72">
        <f t="shared" si="299"/>
        <v>396508810.62962955</v>
      </c>
      <c r="F9572" s="71">
        <f t="shared" si="298"/>
        <v>257.87513698597138</v>
      </c>
    </row>
    <row r="9573" spans="2:6">
      <c r="B9573">
        <v>1537600</v>
      </c>
      <c r="D9573">
        <v>9571</v>
      </c>
      <c r="E9573" s="72">
        <f t="shared" si="299"/>
        <v>396591717.40740734</v>
      </c>
      <c r="F9573" s="71">
        <f t="shared" si="298"/>
        <v>257.92905658650324</v>
      </c>
    </row>
    <row r="9574" spans="2:6">
      <c r="B9574">
        <v>1537600</v>
      </c>
      <c r="D9574">
        <v>9572</v>
      </c>
      <c r="E9574" s="72">
        <f t="shared" si="299"/>
        <v>396674632.85185182</v>
      </c>
      <c r="F9574" s="71">
        <f t="shared" si="298"/>
        <v>257.98298182352488</v>
      </c>
    </row>
    <row r="9575" spans="2:6">
      <c r="B9575">
        <v>1537600</v>
      </c>
      <c r="D9575">
        <v>9573</v>
      </c>
      <c r="E9575" s="72">
        <f t="shared" si="299"/>
        <v>396757556.96296293</v>
      </c>
      <c r="F9575" s="71">
        <f t="shared" si="298"/>
        <v>258.03691269703626</v>
      </c>
    </row>
    <row r="9576" spans="2:6">
      <c r="B9576">
        <v>1537600</v>
      </c>
      <c r="D9576">
        <v>9574</v>
      </c>
      <c r="E9576" s="72">
        <f t="shared" si="299"/>
        <v>396840489.74074072</v>
      </c>
      <c r="F9576" s="71">
        <f t="shared" si="298"/>
        <v>258.09084920703742</v>
      </c>
    </row>
    <row r="9577" spans="2:6">
      <c r="B9577">
        <v>1537600</v>
      </c>
      <c r="D9577">
        <v>9575</v>
      </c>
      <c r="E9577" s="72">
        <f t="shared" si="299"/>
        <v>396923431.18518513</v>
      </c>
      <c r="F9577" s="71">
        <f t="shared" si="298"/>
        <v>258.14479135352832</v>
      </c>
    </row>
    <row r="9578" spans="2:6">
      <c r="B9578">
        <v>1537600</v>
      </c>
      <c r="D9578">
        <v>9576</v>
      </c>
      <c r="E9578" s="72">
        <f t="shared" si="299"/>
        <v>397006381.29629624</v>
      </c>
      <c r="F9578" s="71">
        <f t="shared" si="298"/>
        <v>258.198739136509</v>
      </c>
    </row>
    <row r="9579" spans="2:6">
      <c r="B9579">
        <v>1537600</v>
      </c>
      <c r="D9579">
        <v>9577</v>
      </c>
      <c r="E9579" s="72">
        <f t="shared" si="299"/>
        <v>397089340.07407403</v>
      </c>
      <c r="F9579" s="71">
        <f t="shared" si="298"/>
        <v>258.25269255597948</v>
      </c>
    </row>
    <row r="9580" spans="2:6">
      <c r="B9580">
        <v>1537600</v>
      </c>
      <c r="D9580">
        <v>9578</v>
      </c>
      <c r="E9580" s="72">
        <f t="shared" si="299"/>
        <v>397172307.51851845</v>
      </c>
      <c r="F9580" s="71">
        <f t="shared" si="298"/>
        <v>258.30665161193969</v>
      </c>
    </row>
    <row r="9581" spans="2:6">
      <c r="B9581">
        <v>1537600</v>
      </c>
      <c r="D9581">
        <v>9579</v>
      </c>
      <c r="E9581" s="72">
        <f t="shared" si="299"/>
        <v>397255283.62962955</v>
      </c>
      <c r="F9581" s="71">
        <f t="shared" si="298"/>
        <v>258.36061630438968</v>
      </c>
    </row>
    <row r="9582" spans="2:6">
      <c r="B9582">
        <v>1537600</v>
      </c>
      <c r="D9582">
        <v>9580</v>
      </c>
      <c r="E9582" s="72">
        <f t="shared" si="299"/>
        <v>397338268.40740734</v>
      </c>
      <c r="F9582" s="71">
        <f t="shared" si="298"/>
        <v>258.41458663332946</v>
      </c>
    </row>
    <row r="9583" spans="2:6">
      <c r="B9583">
        <v>1537600</v>
      </c>
      <c r="D9583">
        <v>9581</v>
      </c>
      <c r="E9583" s="72">
        <f t="shared" si="299"/>
        <v>397421261.85185182</v>
      </c>
      <c r="F9583" s="71">
        <f t="shared" si="298"/>
        <v>258.46856259875898</v>
      </c>
    </row>
    <row r="9584" spans="2:6">
      <c r="B9584">
        <v>1537600</v>
      </c>
      <c r="D9584">
        <v>9582</v>
      </c>
      <c r="E9584" s="72">
        <f t="shared" si="299"/>
        <v>397504263.96296293</v>
      </c>
      <c r="F9584" s="71">
        <f t="shared" si="298"/>
        <v>258.52254420067828</v>
      </c>
    </row>
    <row r="9585" spans="2:6">
      <c r="B9585">
        <v>1537600</v>
      </c>
      <c r="D9585">
        <v>9583</v>
      </c>
      <c r="E9585" s="72">
        <f t="shared" si="299"/>
        <v>397587274.74074072</v>
      </c>
      <c r="F9585" s="71">
        <f t="shared" si="298"/>
        <v>258.57653143908738</v>
      </c>
    </row>
    <row r="9586" spans="2:6">
      <c r="B9586">
        <v>1537600</v>
      </c>
      <c r="D9586">
        <v>9584</v>
      </c>
      <c r="E9586" s="72">
        <f t="shared" si="299"/>
        <v>397670294.18518513</v>
      </c>
      <c r="F9586" s="71">
        <f t="shared" si="298"/>
        <v>258.63052431398614</v>
      </c>
    </row>
    <row r="9587" spans="2:6">
      <c r="B9587">
        <v>1537600</v>
      </c>
      <c r="D9587">
        <v>9585</v>
      </c>
      <c r="E9587" s="72">
        <f t="shared" si="299"/>
        <v>397753322.29629624</v>
      </c>
      <c r="F9587" s="71">
        <f t="shared" si="298"/>
        <v>258.68452282537476</v>
      </c>
    </row>
    <row r="9588" spans="2:6">
      <c r="B9588">
        <v>1537600</v>
      </c>
      <c r="D9588">
        <v>9586</v>
      </c>
      <c r="E9588" s="72">
        <f t="shared" si="299"/>
        <v>397836359.07407403</v>
      </c>
      <c r="F9588" s="71">
        <f t="shared" si="298"/>
        <v>258.73852697325316</v>
      </c>
    </row>
    <row r="9589" spans="2:6">
      <c r="B9589">
        <v>1537600</v>
      </c>
      <c r="D9589">
        <v>9587</v>
      </c>
      <c r="E9589" s="72">
        <f t="shared" si="299"/>
        <v>397919404.51851845</v>
      </c>
      <c r="F9589" s="71">
        <f t="shared" si="298"/>
        <v>258.79253675762124</v>
      </c>
    </row>
    <row r="9590" spans="2:6">
      <c r="B9590">
        <v>1537600</v>
      </c>
      <c r="D9590">
        <v>9588</v>
      </c>
      <c r="E9590" s="72">
        <f t="shared" si="299"/>
        <v>398002458.62962955</v>
      </c>
      <c r="F9590" s="71">
        <f t="shared" si="298"/>
        <v>258.84655217847916</v>
      </c>
    </row>
    <row r="9591" spans="2:6">
      <c r="B9591">
        <v>1537600</v>
      </c>
      <c r="D9591">
        <v>9589</v>
      </c>
      <c r="E9591" s="72">
        <f t="shared" si="299"/>
        <v>398085521.40740734</v>
      </c>
      <c r="F9591" s="71">
        <f t="shared" si="298"/>
        <v>258.90057323582681</v>
      </c>
    </row>
    <row r="9592" spans="2:6">
      <c r="B9592">
        <v>1537600</v>
      </c>
      <c r="D9592">
        <v>9590</v>
      </c>
      <c r="E9592" s="72">
        <f t="shared" si="299"/>
        <v>398168592.85185182</v>
      </c>
      <c r="F9592" s="71">
        <f t="shared" si="298"/>
        <v>258.95459992966431</v>
      </c>
    </row>
    <row r="9593" spans="2:6">
      <c r="B9593">
        <v>1537600</v>
      </c>
      <c r="D9593">
        <v>9591</v>
      </c>
      <c r="E9593" s="72">
        <f t="shared" si="299"/>
        <v>398251672.96296293</v>
      </c>
      <c r="F9593" s="71">
        <f t="shared" si="298"/>
        <v>259.00863225999149</v>
      </c>
    </row>
    <row r="9594" spans="2:6">
      <c r="B9594">
        <v>1537600</v>
      </c>
      <c r="D9594">
        <v>9592</v>
      </c>
      <c r="E9594" s="72">
        <f t="shared" si="299"/>
        <v>398334761.74074072</v>
      </c>
      <c r="F9594" s="71">
        <f t="shared" si="298"/>
        <v>259.06267022680845</v>
      </c>
    </row>
    <row r="9595" spans="2:6">
      <c r="B9595">
        <v>1537600</v>
      </c>
      <c r="D9595">
        <v>9593</v>
      </c>
      <c r="E9595" s="72">
        <f t="shared" si="299"/>
        <v>398417859.18518513</v>
      </c>
      <c r="F9595" s="71">
        <f t="shared" si="298"/>
        <v>259.1167138301152</v>
      </c>
    </row>
    <row r="9596" spans="2:6">
      <c r="B9596">
        <v>1537600</v>
      </c>
      <c r="D9596">
        <v>9594</v>
      </c>
      <c r="E9596" s="72">
        <f t="shared" si="299"/>
        <v>398500965.29629624</v>
      </c>
      <c r="F9596" s="71">
        <f t="shared" si="298"/>
        <v>259.17076306991169</v>
      </c>
    </row>
    <row r="9597" spans="2:6">
      <c r="B9597">
        <v>1537600</v>
      </c>
      <c r="D9597">
        <v>9595</v>
      </c>
      <c r="E9597" s="72">
        <f t="shared" si="299"/>
        <v>398584080.07407403</v>
      </c>
      <c r="F9597" s="71">
        <f t="shared" si="298"/>
        <v>259.22481794619802</v>
      </c>
    </row>
    <row r="9598" spans="2:6">
      <c r="B9598">
        <v>1537600</v>
      </c>
      <c r="D9598">
        <v>9596</v>
      </c>
      <c r="E9598" s="72">
        <f t="shared" si="299"/>
        <v>398667203.51851845</v>
      </c>
      <c r="F9598" s="71">
        <f t="shared" si="298"/>
        <v>259.27887845897402</v>
      </c>
    </row>
    <row r="9599" spans="2:6">
      <c r="B9599">
        <v>1537600</v>
      </c>
      <c r="D9599">
        <v>9597</v>
      </c>
      <c r="E9599" s="72">
        <f t="shared" si="299"/>
        <v>398750335.62962955</v>
      </c>
      <c r="F9599" s="71">
        <f t="shared" si="298"/>
        <v>259.33294460823981</v>
      </c>
    </row>
    <row r="9600" spans="2:6">
      <c r="B9600">
        <v>1537600</v>
      </c>
      <c r="D9600">
        <v>9598</v>
      </c>
      <c r="E9600" s="72">
        <f t="shared" si="299"/>
        <v>398833476.40740734</v>
      </c>
      <c r="F9600" s="71">
        <f t="shared" si="298"/>
        <v>259.3870163939954</v>
      </c>
    </row>
    <row r="9601" spans="2:6">
      <c r="B9601">
        <v>1537600</v>
      </c>
      <c r="D9601">
        <v>9599</v>
      </c>
      <c r="E9601" s="72">
        <f t="shared" si="299"/>
        <v>398916625.85185182</v>
      </c>
      <c r="F9601" s="71">
        <f t="shared" si="298"/>
        <v>259.44109381624077</v>
      </c>
    </row>
    <row r="9602" spans="2:6">
      <c r="B9602">
        <v>1537600</v>
      </c>
      <c r="D9602">
        <v>9600</v>
      </c>
      <c r="E9602" s="72">
        <f t="shared" si="299"/>
        <v>398999783.96296293</v>
      </c>
      <c r="F9602" s="71">
        <f t="shared" si="298"/>
        <v>259.49517687497587</v>
      </c>
    </row>
    <row r="9603" spans="2:6">
      <c r="B9603">
        <v>1537600</v>
      </c>
      <c r="D9603">
        <v>9601</v>
      </c>
      <c r="E9603" s="72">
        <f t="shared" si="299"/>
        <v>399082950.74074072</v>
      </c>
      <c r="F9603" s="71">
        <f t="shared" ref="F9603:F9666" si="300">E9603/B9602</f>
        <v>259.54926557020076</v>
      </c>
    </row>
    <row r="9604" spans="2:6">
      <c r="B9604">
        <v>1537600</v>
      </c>
      <c r="D9604">
        <v>9602</v>
      </c>
      <c r="E9604" s="72">
        <f t="shared" ref="E9604:E9667" si="301">40+(D9603*D9603)+(E9603/1.3)</f>
        <v>399166126.18518513</v>
      </c>
      <c r="F9604" s="71">
        <f t="shared" si="300"/>
        <v>259.60335990191538</v>
      </c>
    </row>
    <row r="9605" spans="2:6">
      <c r="B9605">
        <v>1537600</v>
      </c>
      <c r="D9605">
        <v>9603</v>
      </c>
      <c r="E9605" s="72">
        <f t="shared" si="301"/>
        <v>399249310.29629624</v>
      </c>
      <c r="F9605" s="71">
        <f t="shared" si="300"/>
        <v>259.65745987011979</v>
      </c>
    </row>
    <row r="9606" spans="2:6">
      <c r="B9606">
        <v>1537600</v>
      </c>
      <c r="D9606">
        <v>9604</v>
      </c>
      <c r="E9606" s="72">
        <f t="shared" si="301"/>
        <v>399332503.07407403</v>
      </c>
      <c r="F9606" s="71">
        <f t="shared" si="300"/>
        <v>259.71156547481399</v>
      </c>
    </row>
    <row r="9607" spans="2:6">
      <c r="B9607">
        <v>1537600</v>
      </c>
      <c r="D9607">
        <v>9605</v>
      </c>
      <c r="E9607" s="72">
        <f t="shared" si="301"/>
        <v>399415704.51851845</v>
      </c>
      <c r="F9607" s="71">
        <f t="shared" si="300"/>
        <v>259.76567671599793</v>
      </c>
    </row>
    <row r="9608" spans="2:6">
      <c r="B9608">
        <v>1537600</v>
      </c>
      <c r="D9608">
        <v>9606</v>
      </c>
      <c r="E9608" s="72">
        <f t="shared" si="301"/>
        <v>399498914.62962955</v>
      </c>
      <c r="F9608" s="71">
        <f t="shared" si="300"/>
        <v>259.81979359367165</v>
      </c>
    </row>
    <row r="9609" spans="2:6">
      <c r="B9609">
        <v>1537600</v>
      </c>
      <c r="D9609">
        <v>9607</v>
      </c>
      <c r="E9609" s="72">
        <f t="shared" si="301"/>
        <v>399582133.40740734</v>
      </c>
      <c r="F9609" s="71">
        <f t="shared" si="300"/>
        <v>259.87391610783516</v>
      </c>
    </row>
    <row r="9610" spans="2:6">
      <c r="B9610">
        <v>1537600</v>
      </c>
      <c r="D9610">
        <v>9608</v>
      </c>
      <c r="E9610" s="72">
        <f t="shared" si="301"/>
        <v>399665360.85185182</v>
      </c>
      <c r="F9610" s="71">
        <f t="shared" si="300"/>
        <v>259.92804425848846</v>
      </c>
    </row>
    <row r="9611" spans="2:6">
      <c r="B9611">
        <v>1537600</v>
      </c>
      <c r="D9611">
        <v>9609</v>
      </c>
      <c r="E9611" s="72">
        <f t="shared" si="301"/>
        <v>399748596.96296293</v>
      </c>
      <c r="F9611" s="71">
        <f t="shared" si="300"/>
        <v>259.98217804563143</v>
      </c>
    </row>
    <row r="9612" spans="2:6">
      <c r="B9612">
        <v>1537600</v>
      </c>
      <c r="D9612">
        <v>9610</v>
      </c>
      <c r="E9612" s="72">
        <f t="shared" si="301"/>
        <v>399831841.74074072</v>
      </c>
      <c r="F9612" s="71">
        <f t="shared" si="300"/>
        <v>260.03631746926425</v>
      </c>
    </row>
    <row r="9613" spans="2:6">
      <c r="B9613">
        <v>1537600</v>
      </c>
      <c r="D9613">
        <v>9611</v>
      </c>
      <c r="E9613" s="72">
        <f t="shared" si="301"/>
        <v>399915095.18518513</v>
      </c>
      <c r="F9613" s="71">
        <f t="shared" si="300"/>
        <v>260.0904625293868</v>
      </c>
    </row>
    <row r="9614" spans="2:6">
      <c r="B9614">
        <v>1537600</v>
      </c>
      <c r="D9614">
        <v>9612</v>
      </c>
      <c r="E9614" s="72">
        <f t="shared" si="301"/>
        <v>399998357.29629624</v>
      </c>
      <c r="F9614" s="71">
        <f t="shared" si="300"/>
        <v>260.14461322599914</v>
      </c>
    </row>
    <row r="9615" spans="2:6">
      <c r="B9615">
        <v>1537600</v>
      </c>
      <c r="D9615">
        <v>9613</v>
      </c>
      <c r="E9615" s="72">
        <f t="shared" si="301"/>
        <v>400081628.07407403</v>
      </c>
      <c r="F9615" s="71">
        <f t="shared" si="300"/>
        <v>260.19876955910121</v>
      </c>
    </row>
    <row r="9616" spans="2:6">
      <c r="B9616">
        <v>1537600</v>
      </c>
      <c r="D9616">
        <v>9614</v>
      </c>
      <c r="E9616" s="72">
        <f t="shared" si="301"/>
        <v>400164907.51851845</v>
      </c>
      <c r="F9616" s="71">
        <f t="shared" si="300"/>
        <v>260.25293152869307</v>
      </c>
    </row>
    <row r="9617" spans="2:6">
      <c r="B9617">
        <v>1537600</v>
      </c>
      <c r="D9617">
        <v>9615</v>
      </c>
      <c r="E9617" s="72">
        <f t="shared" si="301"/>
        <v>400248195.62962955</v>
      </c>
      <c r="F9617" s="71">
        <f t="shared" si="300"/>
        <v>260.30709913477466</v>
      </c>
    </row>
    <row r="9618" spans="2:6">
      <c r="B9618">
        <v>1537600</v>
      </c>
      <c r="D9618">
        <v>9616</v>
      </c>
      <c r="E9618" s="72">
        <f t="shared" si="301"/>
        <v>400331492.40740734</v>
      </c>
      <c r="F9618" s="71">
        <f t="shared" si="300"/>
        <v>260.3612723773461</v>
      </c>
    </row>
    <row r="9619" spans="2:6">
      <c r="B9619">
        <v>1537600</v>
      </c>
      <c r="D9619">
        <v>9617</v>
      </c>
      <c r="E9619" s="72">
        <f t="shared" si="301"/>
        <v>400414797.85185182</v>
      </c>
      <c r="F9619" s="71">
        <f t="shared" si="300"/>
        <v>260.41545125640727</v>
      </c>
    </row>
    <row r="9620" spans="2:6">
      <c r="B9620">
        <v>1537600</v>
      </c>
      <c r="D9620">
        <v>9618</v>
      </c>
      <c r="E9620" s="72">
        <f t="shared" si="301"/>
        <v>400498111.96296293</v>
      </c>
      <c r="F9620" s="71">
        <f t="shared" si="300"/>
        <v>260.46963577195822</v>
      </c>
    </row>
    <row r="9621" spans="2:6">
      <c r="B9621">
        <v>1537600</v>
      </c>
      <c r="D9621">
        <v>9619</v>
      </c>
      <c r="E9621" s="72">
        <f t="shared" si="301"/>
        <v>400581434.74074072</v>
      </c>
      <c r="F9621" s="71">
        <f t="shared" si="300"/>
        <v>260.52382592399891</v>
      </c>
    </row>
    <row r="9622" spans="2:6">
      <c r="B9622">
        <v>1537600</v>
      </c>
      <c r="D9622">
        <v>9620</v>
      </c>
      <c r="E9622" s="72">
        <f t="shared" si="301"/>
        <v>400664766.18518513</v>
      </c>
      <c r="F9622" s="71">
        <f t="shared" si="300"/>
        <v>260.57802171252933</v>
      </c>
    </row>
    <row r="9623" spans="2:6">
      <c r="B9623">
        <v>1537600</v>
      </c>
      <c r="D9623">
        <v>9621</v>
      </c>
      <c r="E9623" s="72">
        <f t="shared" si="301"/>
        <v>400748106.29629624</v>
      </c>
      <c r="F9623" s="71">
        <f t="shared" si="300"/>
        <v>260.6322231375496</v>
      </c>
    </row>
    <row r="9624" spans="2:6">
      <c r="B9624">
        <v>1537600</v>
      </c>
      <c r="D9624">
        <v>9622</v>
      </c>
      <c r="E9624" s="72">
        <f t="shared" si="301"/>
        <v>400831455.07407403</v>
      </c>
      <c r="F9624" s="71">
        <f t="shared" si="300"/>
        <v>260.6864301990596</v>
      </c>
    </row>
    <row r="9625" spans="2:6">
      <c r="B9625">
        <v>1537600</v>
      </c>
      <c r="D9625">
        <v>9623</v>
      </c>
      <c r="E9625" s="72">
        <f t="shared" si="301"/>
        <v>400914812.51851845</v>
      </c>
      <c r="F9625" s="71">
        <f t="shared" si="300"/>
        <v>260.74064289705933</v>
      </c>
    </row>
    <row r="9626" spans="2:6">
      <c r="B9626">
        <v>1537600</v>
      </c>
      <c r="D9626">
        <v>9624</v>
      </c>
      <c r="E9626" s="72">
        <f t="shared" si="301"/>
        <v>400998178.62962955</v>
      </c>
      <c r="F9626" s="71">
        <f t="shared" si="300"/>
        <v>260.79486123154885</v>
      </c>
    </row>
    <row r="9627" spans="2:6">
      <c r="B9627">
        <v>1537600</v>
      </c>
      <c r="D9627">
        <v>9625</v>
      </c>
      <c r="E9627" s="72">
        <f t="shared" si="301"/>
        <v>401081553.40740734</v>
      </c>
      <c r="F9627" s="71">
        <f t="shared" si="300"/>
        <v>260.84908520252822</v>
      </c>
    </row>
    <row r="9628" spans="2:6">
      <c r="B9628">
        <v>1537600</v>
      </c>
      <c r="D9628">
        <v>9626</v>
      </c>
      <c r="E9628" s="72">
        <f t="shared" si="301"/>
        <v>401164936.85185182</v>
      </c>
      <c r="F9628" s="71">
        <f t="shared" si="300"/>
        <v>260.90331480999725</v>
      </c>
    </row>
    <row r="9629" spans="2:6">
      <c r="B9629">
        <v>1537600</v>
      </c>
      <c r="D9629">
        <v>9627</v>
      </c>
      <c r="E9629" s="72">
        <f t="shared" si="301"/>
        <v>401248328.96296293</v>
      </c>
      <c r="F9629" s="71">
        <f t="shared" si="300"/>
        <v>260.95755005395614</v>
      </c>
    </row>
    <row r="9630" spans="2:6">
      <c r="B9630">
        <v>1537600</v>
      </c>
      <c r="D9630">
        <v>9628</v>
      </c>
      <c r="E9630" s="72">
        <f t="shared" si="301"/>
        <v>401331729.74074072</v>
      </c>
      <c r="F9630" s="71">
        <f t="shared" si="300"/>
        <v>261.01179093440476</v>
      </c>
    </row>
    <row r="9631" spans="2:6">
      <c r="B9631">
        <v>1537600</v>
      </c>
      <c r="D9631">
        <v>9629</v>
      </c>
      <c r="E9631" s="72">
        <f t="shared" si="301"/>
        <v>401415139.18518513</v>
      </c>
      <c r="F9631" s="71">
        <f t="shared" si="300"/>
        <v>261.06603745134311</v>
      </c>
    </row>
    <row r="9632" spans="2:6">
      <c r="B9632">
        <v>1537600</v>
      </c>
      <c r="D9632">
        <v>9630</v>
      </c>
      <c r="E9632" s="72">
        <f t="shared" si="301"/>
        <v>401498557.29629624</v>
      </c>
      <c r="F9632" s="71">
        <f t="shared" si="300"/>
        <v>261.12028960477124</v>
      </c>
    </row>
    <row r="9633" spans="2:6">
      <c r="B9633">
        <v>1537600</v>
      </c>
      <c r="D9633">
        <v>9631</v>
      </c>
      <c r="E9633" s="72">
        <f t="shared" si="301"/>
        <v>401581984.07407403</v>
      </c>
      <c r="F9633" s="71">
        <f t="shared" si="300"/>
        <v>261.17454739468917</v>
      </c>
    </row>
    <row r="9634" spans="2:6">
      <c r="B9634">
        <v>1537600</v>
      </c>
      <c r="D9634">
        <v>9632</v>
      </c>
      <c r="E9634" s="72">
        <f t="shared" si="301"/>
        <v>401665419.51851845</v>
      </c>
      <c r="F9634" s="71">
        <f t="shared" si="300"/>
        <v>261.22881082109683</v>
      </c>
    </row>
    <row r="9635" spans="2:6">
      <c r="B9635">
        <v>1537600</v>
      </c>
      <c r="D9635">
        <v>9633</v>
      </c>
      <c r="E9635" s="72">
        <f t="shared" si="301"/>
        <v>401748863.62962955</v>
      </c>
      <c r="F9635" s="71">
        <f t="shared" si="300"/>
        <v>261.28307988399422</v>
      </c>
    </row>
    <row r="9636" spans="2:6">
      <c r="B9636">
        <v>1537600</v>
      </c>
      <c r="D9636">
        <v>9634</v>
      </c>
      <c r="E9636" s="72">
        <f t="shared" si="301"/>
        <v>401832316.40740734</v>
      </c>
      <c r="F9636" s="71">
        <f t="shared" si="300"/>
        <v>261.33735458338145</v>
      </c>
    </row>
    <row r="9637" spans="2:6">
      <c r="B9637">
        <v>1537600</v>
      </c>
      <c r="D9637">
        <v>9635</v>
      </c>
      <c r="E9637" s="72">
        <f t="shared" si="301"/>
        <v>401915777.85185182</v>
      </c>
      <c r="F9637" s="71">
        <f t="shared" si="300"/>
        <v>261.39163491925848</v>
      </c>
    </row>
    <row r="9638" spans="2:6">
      <c r="B9638">
        <v>1537600</v>
      </c>
      <c r="D9638">
        <v>9636</v>
      </c>
      <c r="E9638" s="72">
        <f t="shared" si="301"/>
        <v>401999247.96296293</v>
      </c>
      <c r="F9638" s="71">
        <f t="shared" si="300"/>
        <v>261.44592089162524</v>
      </c>
    </row>
    <row r="9639" spans="2:6">
      <c r="B9639">
        <v>1537600</v>
      </c>
      <c r="D9639">
        <v>9637</v>
      </c>
      <c r="E9639" s="72">
        <f t="shared" si="301"/>
        <v>402082726.74074072</v>
      </c>
      <c r="F9639" s="71">
        <f t="shared" si="300"/>
        <v>261.50021250048172</v>
      </c>
    </row>
    <row r="9640" spans="2:6">
      <c r="B9640">
        <v>1537600</v>
      </c>
      <c r="D9640">
        <v>9638</v>
      </c>
      <c r="E9640" s="72">
        <f t="shared" si="301"/>
        <v>402166214.18518513</v>
      </c>
      <c r="F9640" s="71">
        <f t="shared" si="300"/>
        <v>261.554509745828</v>
      </c>
    </row>
    <row r="9641" spans="2:6">
      <c r="B9641">
        <v>1537600</v>
      </c>
      <c r="D9641">
        <v>9639</v>
      </c>
      <c r="E9641" s="72">
        <f t="shared" si="301"/>
        <v>402249710.29629624</v>
      </c>
      <c r="F9641" s="71">
        <f t="shared" si="300"/>
        <v>261.60881262766407</v>
      </c>
    </row>
    <row r="9642" spans="2:6">
      <c r="B9642">
        <v>1537600</v>
      </c>
      <c r="D9642">
        <v>9640</v>
      </c>
      <c r="E9642" s="72">
        <f t="shared" si="301"/>
        <v>402333215.07407403</v>
      </c>
      <c r="F9642" s="71">
        <f t="shared" si="300"/>
        <v>261.66312114598986</v>
      </c>
    </row>
    <row r="9643" spans="2:6">
      <c r="B9643">
        <v>1537600</v>
      </c>
      <c r="D9643">
        <v>9641</v>
      </c>
      <c r="E9643" s="72">
        <f t="shared" si="301"/>
        <v>402416728.51851845</v>
      </c>
      <c r="F9643" s="71">
        <f t="shared" si="300"/>
        <v>261.71743530080545</v>
      </c>
    </row>
    <row r="9644" spans="2:6">
      <c r="B9644">
        <v>1537600</v>
      </c>
      <c r="D9644">
        <v>9642</v>
      </c>
      <c r="E9644" s="72">
        <f t="shared" si="301"/>
        <v>402500250.62962955</v>
      </c>
      <c r="F9644" s="71">
        <f t="shared" si="300"/>
        <v>261.77175509211077</v>
      </c>
    </row>
    <row r="9645" spans="2:6">
      <c r="B9645">
        <v>1537600</v>
      </c>
      <c r="D9645">
        <v>9643</v>
      </c>
      <c r="E9645" s="72">
        <f t="shared" si="301"/>
        <v>402583781.40740734</v>
      </c>
      <c r="F9645" s="71">
        <f t="shared" si="300"/>
        <v>261.82608051990593</v>
      </c>
    </row>
    <row r="9646" spans="2:6">
      <c r="B9646">
        <v>1537600</v>
      </c>
      <c r="D9646">
        <v>9644</v>
      </c>
      <c r="E9646" s="72">
        <f t="shared" si="301"/>
        <v>402667320.85185182</v>
      </c>
      <c r="F9646" s="71">
        <f t="shared" si="300"/>
        <v>261.88041158419082</v>
      </c>
    </row>
    <row r="9647" spans="2:6">
      <c r="B9647">
        <v>1537600</v>
      </c>
      <c r="D9647">
        <v>9645</v>
      </c>
      <c r="E9647" s="72">
        <f t="shared" si="301"/>
        <v>402750868.96296293</v>
      </c>
      <c r="F9647" s="71">
        <f t="shared" si="300"/>
        <v>261.93474828496551</v>
      </c>
    </row>
    <row r="9648" spans="2:6">
      <c r="B9648">
        <v>1537600</v>
      </c>
      <c r="D9648">
        <v>9646</v>
      </c>
      <c r="E9648" s="72">
        <f t="shared" si="301"/>
        <v>402834425.74074072</v>
      </c>
      <c r="F9648" s="71">
        <f t="shared" si="300"/>
        <v>261.98909062222992</v>
      </c>
    </row>
    <row r="9649" spans="2:6">
      <c r="B9649">
        <v>1537600</v>
      </c>
      <c r="D9649">
        <v>9647</v>
      </c>
      <c r="E9649" s="72">
        <f t="shared" si="301"/>
        <v>402917991.18518513</v>
      </c>
      <c r="F9649" s="71">
        <f t="shared" si="300"/>
        <v>262.04343859598407</v>
      </c>
    </row>
    <row r="9650" spans="2:6">
      <c r="B9650">
        <v>1537600</v>
      </c>
      <c r="D9650">
        <v>9648</v>
      </c>
      <c r="E9650" s="72">
        <f t="shared" si="301"/>
        <v>403001565.29629624</v>
      </c>
      <c r="F9650" s="71">
        <f t="shared" si="300"/>
        <v>262.09779220622806</v>
      </c>
    </row>
    <row r="9651" spans="2:6">
      <c r="B9651">
        <v>1537600</v>
      </c>
      <c r="D9651">
        <v>9649</v>
      </c>
      <c r="E9651" s="72">
        <f t="shared" si="301"/>
        <v>403085148.07407403</v>
      </c>
      <c r="F9651" s="71">
        <f t="shared" si="300"/>
        <v>262.15215145296179</v>
      </c>
    </row>
    <row r="9652" spans="2:6">
      <c r="B9652">
        <v>1537600</v>
      </c>
      <c r="D9652">
        <v>9650</v>
      </c>
      <c r="E9652" s="72">
        <f t="shared" si="301"/>
        <v>403168739.51851845</v>
      </c>
      <c r="F9652" s="71">
        <f t="shared" si="300"/>
        <v>262.20651633618525</v>
      </c>
    </row>
    <row r="9653" spans="2:6">
      <c r="B9653">
        <v>1537600</v>
      </c>
      <c r="D9653">
        <v>9651</v>
      </c>
      <c r="E9653" s="72">
        <f t="shared" si="301"/>
        <v>403252339.62962955</v>
      </c>
      <c r="F9653" s="71">
        <f t="shared" si="300"/>
        <v>262.26088685589849</v>
      </c>
    </row>
    <row r="9654" spans="2:6">
      <c r="B9654">
        <v>1537600</v>
      </c>
      <c r="D9654">
        <v>9652</v>
      </c>
      <c r="E9654" s="72">
        <f t="shared" si="301"/>
        <v>403335948.40740734</v>
      </c>
      <c r="F9654" s="71">
        <f t="shared" si="300"/>
        <v>262.31526301210152</v>
      </c>
    </row>
    <row r="9655" spans="2:6">
      <c r="B9655">
        <v>1537600</v>
      </c>
      <c r="D9655">
        <v>9653</v>
      </c>
      <c r="E9655" s="72">
        <f t="shared" si="301"/>
        <v>403419565.85185182</v>
      </c>
      <c r="F9655" s="71">
        <f t="shared" si="300"/>
        <v>262.36964480479435</v>
      </c>
    </row>
    <row r="9656" spans="2:6">
      <c r="B9656">
        <v>1537600</v>
      </c>
      <c r="D9656">
        <v>9654</v>
      </c>
      <c r="E9656" s="72">
        <f t="shared" si="301"/>
        <v>403503191.96296293</v>
      </c>
      <c r="F9656" s="71">
        <f t="shared" si="300"/>
        <v>262.4240322339769</v>
      </c>
    </row>
    <row r="9657" spans="2:6">
      <c r="B9657">
        <v>1537600</v>
      </c>
      <c r="D9657">
        <v>9655</v>
      </c>
      <c r="E9657" s="72">
        <f t="shared" si="301"/>
        <v>403586826.74074072</v>
      </c>
      <c r="F9657" s="71">
        <f t="shared" si="300"/>
        <v>262.47842529964925</v>
      </c>
    </row>
    <row r="9658" spans="2:6">
      <c r="B9658">
        <v>1537600</v>
      </c>
      <c r="D9658">
        <v>9656</v>
      </c>
      <c r="E9658" s="72">
        <f t="shared" si="301"/>
        <v>403670470.18518513</v>
      </c>
      <c r="F9658" s="71">
        <f t="shared" si="300"/>
        <v>262.53282400181138</v>
      </c>
    </row>
    <row r="9659" spans="2:6">
      <c r="B9659">
        <v>1537600</v>
      </c>
      <c r="D9659">
        <v>9657</v>
      </c>
      <c r="E9659" s="72">
        <f t="shared" si="301"/>
        <v>403754122.29629624</v>
      </c>
      <c r="F9659" s="71">
        <f t="shared" si="300"/>
        <v>262.58722834046324</v>
      </c>
    </row>
    <row r="9660" spans="2:6">
      <c r="B9660">
        <v>1537600</v>
      </c>
      <c r="D9660">
        <v>9658</v>
      </c>
      <c r="E9660" s="72">
        <f t="shared" si="301"/>
        <v>403837783.07407403</v>
      </c>
      <c r="F9660" s="71">
        <f t="shared" si="300"/>
        <v>262.64163831560484</v>
      </c>
    </row>
    <row r="9661" spans="2:6">
      <c r="B9661">
        <v>1537600</v>
      </c>
      <c r="D9661">
        <v>9659</v>
      </c>
      <c r="E9661" s="72">
        <f t="shared" si="301"/>
        <v>403921452.51851845</v>
      </c>
      <c r="F9661" s="71">
        <f t="shared" si="300"/>
        <v>262.69605392723622</v>
      </c>
    </row>
    <row r="9662" spans="2:6">
      <c r="B9662">
        <v>1537600</v>
      </c>
      <c r="D9662">
        <v>9660</v>
      </c>
      <c r="E9662" s="72">
        <f t="shared" si="301"/>
        <v>404005130.62962955</v>
      </c>
      <c r="F9662" s="71">
        <f t="shared" si="300"/>
        <v>262.75047517535739</v>
      </c>
    </row>
    <row r="9663" spans="2:6">
      <c r="B9663">
        <v>1537600</v>
      </c>
      <c r="D9663">
        <v>9661</v>
      </c>
      <c r="E9663" s="72">
        <f t="shared" si="301"/>
        <v>404088817.40740734</v>
      </c>
      <c r="F9663" s="71">
        <f t="shared" si="300"/>
        <v>262.80490205996836</v>
      </c>
    </row>
    <row r="9664" spans="2:6">
      <c r="B9664">
        <v>1537600</v>
      </c>
      <c r="D9664">
        <v>9662</v>
      </c>
      <c r="E9664" s="72">
        <f t="shared" si="301"/>
        <v>404172512.85185182</v>
      </c>
      <c r="F9664" s="71">
        <f t="shared" si="300"/>
        <v>262.85933458106911</v>
      </c>
    </row>
    <row r="9665" spans="2:6">
      <c r="B9665">
        <v>1537600</v>
      </c>
      <c r="D9665">
        <v>9663</v>
      </c>
      <c r="E9665" s="72">
        <f t="shared" si="301"/>
        <v>404256216.96296293</v>
      </c>
      <c r="F9665" s="71">
        <f t="shared" si="300"/>
        <v>262.91377273865953</v>
      </c>
    </row>
    <row r="9666" spans="2:6">
      <c r="B9666">
        <v>1537600</v>
      </c>
      <c r="D9666">
        <v>9664</v>
      </c>
      <c r="E9666" s="72">
        <f t="shared" si="301"/>
        <v>404339929.74074072</v>
      </c>
      <c r="F9666" s="71">
        <f t="shared" si="300"/>
        <v>262.9682165327398</v>
      </c>
    </row>
    <row r="9667" spans="2:6">
      <c r="B9667">
        <v>1537600</v>
      </c>
      <c r="D9667">
        <v>9665</v>
      </c>
      <c r="E9667" s="72">
        <f t="shared" si="301"/>
        <v>404423651.18518513</v>
      </c>
      <c r="F9667" s="71">
        <f t="shared" ref="F9667:F9730" si="302">E9667/B9666</f>
        <v>263.02266596330981</v>
      </c>
    </row>
    <row r="9668" spans="2:6">
      <c r="B9668">
        <v>1537600</v>
      </c>
      <c r="D9668">
        <v>9666</v>
      </c>
      <c r="E9668" s="72">
        <f t="shared" ref="E9668:E9731" si="303">40+(D9667*D9667)+(E9667/1.3)</f>
        <v>404507381.29629624</v>
      </c>
      <c r="F9668" s="71">
        <f t="shared" si="302"/>
        <v>263.07712103036954</v>
      </c>
    </row>
    <row r="9669" spans="2:6">
      <c r="B9669">
        <v>1537600</v>
      </c>
      <c r="D9669">
        <v>9667</v>
      </c>
      <c r="E9669" s="72">
        <f t="shared" si="303"/>
        <v>404591120.07407403</v>
      </c>
      <c r="F9669" s="71">
        <f t="shared" si="302"/>
        <v>263.13158173391912</v>
      </c>
    </row>
    <row r="9670" spans="2:6">
      <c r="B9670">
        <v>1537600</v>
      </c>
      <c r="D9670">
        <v>9668</v>
      </c>
      <c r="E9670" s="72">
        <f t="shared" si="303"/>
        <v>404674867.51851845</v>
      </c>
      <c r="F9670" s="71">
        <f t="shared" si="302"/>
        <v>263.18604807395843</v>
      </c>
    </row>
    <row r="9671" spans="2:6">
      <c r="B9671">
        <v>1537600</v>
      </c>
      <c r="D9671">
        <v>9669</v>
      </c>
      <c r="E9671" s="72">
        <f t="shared" si="303"/>
        <v>404758623.62962955</v>
      </c>
      <c r="F9671" s="71">
        <f t="shared" si="302"/>
        <v>263.24052005048748</v>
      </c>
    </row>
    <row r="9672" spans="2:6">
      <c r="B9672">
        <v>1537600</v>
      </c>
      <c r="D9672">
        <v>9670</v>
      </c>
      <c r="E9672" s="72">
        <f t="shared" si="303"/>
        <v>404842388.40740734</v>
      </c>
      <c r="F9672" s="71">
        <f t="shared" si="302"/>
        <v>263.29499766350636</v>
      </c>
    </row>
    <row r="9673" spans="2:6">
      <c r="B9673">
        <v>1537600</v>
      </c>
      <c r="D9673">
        <v>9671</v>
      </c>
      <c r="E9673" s="72">
        <f t="shared" si="303"/>
        <v>404926161.85185182</v>
      </c>
      <c r="F9673" s="71">
        <f t="shared" si="302"/>
        <v>263.34948091301499</v>
      </c>
    </row>
    <row r="9674" spans="2:6">
      <c r="B9674">
        <v>1537600</v>
      </c>
      <c r="D9674">
        <v>9672</v>
      </c>
      <c r="E9674" s="72">
        <f t="shared" si="303"/>
        <v>405009943.96296293</v>
      </c>
      <c r="F9674" s="71">
        <f t="shared" si="302"/>
        <v>263.40396979901334</v>
      </c>
    </row>
    <row r="9675" spans="2:6">
      <c r="B9675">
        <v>1537600</v>
      </c>
      <c r="D9675">
        <v>9673</v>
      </c>
      <c r="E9675" s="72">
        <f t="shared" si="303"/>
        <v>405093734.74074072</v>
      </c>
      <c r="F9675" s="71">
        <f t="shared" si="302"/>
        <v>263.45846432150148</v>
      </c>
    </row>
    <row r="9676" spans="2:6">
      <c r="B9676">
        <v>1537600</v>
      </c>
      <c r="D9676">
        <v>9674</v>
      </c>
      <c r="E9676" s="72">
        <f t="shared" si="303"/>
        <v>405177534.18518513</v>
      </c>
      <c r="F9676" s="71">
        <f t="shared" si="302"/>
        <v>263.51296448047941</v>
      </c>
    </row>
    <row r="9677" spans="2:6">
      <c r="B9677">
        <v>1537600</v>
      </c>
      <c r="D9677">
        <v>9675</v>
      </c>
      <c r="E9677" s="72">
        <f t="shared" si="303"/>
        <v>405261342.29629624</v>
      </c>
      <c r="F9677" s="71">
        <f t="shared" si="302"/>
        <v>263.56747027594707</v>
      </c>
    </row>
    <row r="9678" spans="2:6">
      <c r="B9678">
        <v>1537600</v>
      </c>
      <c r="D9678">
        <v>9676</v>
      </c>
      <c r="E9678" s="72">
        <f t="shared" si="303"/>
        <v>405345159.07407403</v>
      </c>
      <c r="F9678" s="71">
        <f t="shared" si="302"/>
        <v>263.62198170790452</v>
      </c>
    </row>
    <row r="9679" spans="2:6">
      <c r="B9679">
        <v>1537600</v>
      </c>
      <c r="D9679">
        <v>9677</v>
      </c>
      <c r="E9679" s="72">
        <f t="shared" si="303"/>
        <v>405428984.51851845</v>
      </c>
      <c r="F9679" s="71">
        <f t="shared" si="302"/>
        <v>263.67649877635176</v>
      </c>
    </row>
    <row r="9680" spans="2:6">
      <c r="B9680">
        <v>1537600</v>
      </c>
      <c r="D9680">
        <v>9678</v>
      </c>
      <c r="E9680" s="72">
        <f t="shared" si="303"/>
        <v>405512818.62962955</v>
      </c>
      <c r="F9680" s="71">
        <f t="shared" si="302"/>
        <v>263.73102148128874</v>
      </c>
    </row>
    <row r="9681" spans="2:6">
      <c r="B9681">
        <v>1537600</v>
      </c>
      <c r="D9681">
        <v>9679</v>
      </c>
      <c r="E9681" s="72">
        <f t="shared" si="303"/>
        <v>405596661.40740734</v>
      </c>
      <c r="F9681" s="71">
        <f t="shared" si="302"/>
        <v>263.7855498227155</v>
      </c>
    </row>
    <row r="9682" spans="2:6">
      <c r="B9682">
        <v>1537600</v>
      </c>
      <c r="D9682">
        <v>9680</v>
      </c>
      <c r="E9682" s="72">
        <f t="shared" si="303"/>
        <v>405680512.85185182</v>
      </c>
      <c r="F9682" s="71">
        <f t="shared" si="302"/>
        <v>263.84008380063204</v>
      </c>
    </row>
    <row r="9683" spans="2:6">
      <c r="B9683">
        <v>1537600</v>
      </c>
      <c r="D9683">
        <v>9681</v>
      </c>
      <c r="E9683" s="72">
        <f t="shared" si="303"/>
        <v>405764372.96296293</v>
      </c>
      <c r="F9683" s="71">
        <f t="shared" si="302"/>
        <v>263.89462341503832</v>
      </c>
    </row>
    <row r="9684" spans="2:6">
      <c r="B9684">
        <v>1537600</v>
      </c>
      <c r="D9684">
        <v>9682</v>
      </c>
      <c r="E9684" s="72">
        <f t="shared" si="303"/>
        <v>405848241.74074072</v>
      </c>
      <c r="F9684" s="71">
        <f t="shared" si="302"/>
        <v>263.94916866593439</v>
      </c>
    </row>
    <row r="9685" spans="2:6">
      <c r="B9685">
        <v>1537600</v>
      </c>
      <c r="D9685">
        <v>9683</v>
      </c>
      <c r="E9685" s="72">
        <f t="shared" si="303"/>
        <v>405932119.18518513</v>
      </c>
      <c r="F9685" s="71">
        <f t="shared" si="302"/>
        <v>264.0037195533202</v>
      </c>
    </row>
    <row r="9686" spans="2:6">
      <c r="B9686">
        <v>1537600</v>
      </c>
      <c r="D9686">
        <v>9684</v>
      </c>
      <c r="E9686" s="72">
        <f t="shared" si="303"/>
        <v>406016005.29629624</v>
      </c>
      <c r="F9686" s="71">
        <f t="shared" si="302"/>
        <v>264.05827607719579</v>
      </c>
    </row>
    <row r="9687" spans="2:6">
      <c r="B9687">
        <v>1537600</v>
      </c>
      <c r="D9687">
        <v>9685</v>
      </c>
      <c r="E9687" s="72">
        <f t="shared" si="303"/>
        <v>406099900.07407403</v>
      </c>
      <c r="F9687" s="71">
        <f t="shared" si="302"/>
        <v>264.11283823756116</v>
      </c>
    </row>
    <row r="9688" spans="2:6">
      <c r="B9688">
        <v>1537600</v>
      </c>
      <c r="D9688">
        <v>9686</v>
      </c>
      <c r="E9688" s="72">
        <f t="shared" si="303"/>
        <v>406183803.51851845</v>
      </c>
      <c r="F9688" s="71">
        <f t="shared" si="302"/>
        <v>264.16740603441627</v>
      </c>
    </row>
    <row r="9689" spans="2:6">
      <c r="B9689">
        <v>1537600</v>
      </c>
      <c r="D9689">
        <v>9687</v>
      </c>
      <c r="E9689" s="72">
        <f t="shared" si="303"/>
        <v>406267715.62962955</v>
      </c>
      <c r="F9689" s="71">
        <f t="shared" si="302"/>
        <v>264.22197946776117</v>
      </c>
    </row>
    <row r="9690" spans="2:6">
      <c r="B9690">
        <v>1537600</v>
      </c>
      <c r="D9690">
        <v>9688</v>
      </c>
      <c r="E9690" s="72">
        <f t="shared" si="303"/>
        <v>406351636.40740734</v>
      </c>
      <c r="F9690" s="71">
        <f t="shared" si="302"/>
        <v>264.2765585375958</v>
      </c>
    </row>
    <row r="9691" spans="2:6">
      <c r="B9691">
        <v>1537600</v>
      </c>
      <c r="D9691">
        <v>9689</v>
      </c>
      <c r="E9691" s="72">
        <f t="shared" si="303"/>
        <v>406435565.85185182</v>
      </c>
      <c r="F9691" s="71">
        <f t="shared" si="302"/>
        <v>264.33114324392028</v>
      </c>
    </row>
    <row r="9692" spans="2:6">
      <c r="B9692">
        <v>1537600</v>
      </c>
      <c r="D9692">
        <v>9690</v>
      </c>
      <c r="E9692" s="72">
        <f t="shared" si="303"/>
        <v>406519503.96296293</v>
      </c>
      <c r="F9692" s="71">
        <f t="shared" si="302"/>
        <v>264.38573358673449</v>
      </c>
    </row>
    <row r="9693" spans="2:6">
      <c r="B9693">
        <v>1537600</v>
      </c>
      <c r="D9693">
        <v>9691</v>
      </c>
      <c r="E9693" s="72">
        <f t="shared" si="303"/>
        <v>406603450.74074072</v>
      </c>
      <c r="F9693" s="71">
        <f t="shared" si="302"/>
        <v>264.44032956603843</v>
      </c>
    </row>
    <row r="9694" spans="2:6">
      <c r="B9694">
        <v>1537600</v>
      </c>
      <c r="D9694">
        <v>9692</v>
      </c>
      <c r="E9694" s="72">
        <f t="shared" si="303"/>
        <v>406687406.18518513</v>
      </c>
      <c r="F9694" s="71">
        <f t="shared" si="302"/>
        <v>264.49493118183216</v>
      </c>
    </row>
    <row r="9695" spans="2:6">
      <c r="B9695">
        <v>1537600</v>
      </c>
      <c r="D9695">
        <v>9693</v>
      </c>
      <c r="E9695" s="72">
        <f t="shared" si="303"/>
        <v>406771370.29629624</v>
      </c>
      <c r="F9695" s="71">
        <f t="shared" si="302"/>
        <v>264.54953843411568</v>
      </c>
    </row>
    <row r="9696" spans="2:6">
      <c r="B9696">
        <v>1537600</v>
      </c>
      <c r="D9696">
        <v>9694</v>
      </c>
      <c r="E9696" s="72">
        <f t="shared" si="303"/>
        <v>406855343.07407403</v>
      </c>
      <c r="F9696" s="71">
        <f t="shared" si="302"/>
        <v>264.60415132288892</v>
      </c>
    </row>
    <row r="9697" spans="2:6">
      <c r="B9697">
        <v>1537600</v>
      </c>
      <c r="D9697">
        <v>9695</v>
      </c>
      <c r="E9697" s="72">
        <f t="shared" si="303"/>
        <v>406939324.51851845</v>
      </c>
      <c r="F9697" s="71">
        <f t="shared" si="302"/>
        <v>264.65876984815196</v>
      </c>
    </row>
    <row r="9698" spans="2:6">
      <c r="B9698">
        <v>1537600</v>
      </c>
      <c r="D9698">
        <v>9696</v>
      </c>
      <c r="E9698" s="72">
        <f t="shared" si="303"/>
        <v>407023314.62962955</v>
      </c>
      <c r="F9698" s="71">
        <f t="shared" si="302"/>
        <v>264.71339400990473</v>
      </c>
    </row>
    <row r="9699" spans="2:6">
      <c r="B9699">
        <v>1537600</v>
      </c>
      <c r="D9699">
        <v>9697</v>
      </c>
      <c r="E9699" s="72">
        <f t="shared" si="303"/>
        <v>407107313.40740734</v>
      </c>
      <c r="F9699" s="71">
        <f t="shared" si="302"/>
        <v>264.76802380814735</v>
      </c>
    </row>
    <row r="9700" spans="2:6">
      <c r="B9700">
        <v>1537600</v>
      </c>
      <c r="D9700">
        <v>9698</v>
      </c>
      <c r="E9700" s="72">
        <f t="shared" si="303"/>
        <v>407191320.85185182</v>
      </c>
      <c r="F9700" s="71">
        <f t="shared" si="302"/>
        <v>264.82265924287969</v>
      </c>
    </row>
    <row r="9701" spans="2:6">
      <c r="B9701">
        <v>1537600</v>
      </c>
      <c r="D9701">
        <v>9699</v>
      </c>
      <c r="E9701" s="72">
        <f t="shared" si="303"/>
        <v>407275336.96296293</v>
      </c>
      <c r="F9701" s="71">
        <f t="shared" si="302"/>
        <v>264.87730031410177</v>
      </c>
    </row>
    <row r="9702" spans="2:6">
      <c r="B9702">
        <v>1537600</v>
      </c>
      <c r="D9702">
        <v>9700</v>
      </c>
      <c r="E9702" s="72">
        <f t="shared" si="303"/>
        <v>407359361.74074072</v>
      </c>
      <c r="F9702" s="71">
        <f t="shared" si="302"/>
        <v>264.9319470218137</v>
      </c>
    </row>
    <row r="9703" spans="2:6">
      <c r="B9703">
        <v>1537600</v>
      </c>
      <c r="D9703">
        <v>9701</v>
      </c>
      <c r="E9703" s="72">
        <f t="shared" si="303"/>
        <v>407443395.18518513</v>
      </c>
      <c r="F9703" s="71">
        <f t="shared" si="302"/>
        <v>264.9865993660153</v>
      </c>
    </row>
    <row r="9704" spans="2:6">
      <c r="B9704">
        <v>1537600</v>
      </c>
      <c r="D9704">
        <v>9702</v>
      </c>
      <c r="E9704" s="72">
        <f t="shared" si="303"/>
        <v>407527437.29629624</v>
      </c>
      <c r="F9704" s="71">
        <f t="shared" si="302"/>
        <v>265.04125734670669</v>
      </c>
    </row>
    <row r="9705" spans="2:6">
      <c r="B9705">
        <v>1537600</v>
      </c>
      <c r="D9705">
        <v>9703</v>
      </c>
      <c r="E9705" s="72">
        <f t="shared" si="303"/>
        <v>407611488.07407403</v>
      </c>
      <c r="F9705" s="71">
        <f t="shared" si="302"/>
        <v>265.09592096388792</v>
      </c>
    </row>
    <row r="9706" spans="2:6">
      <c r="B9706">
        <v>1537600</v>
      </c>
      <c r="D9706">
        <v>9704</v>
      </c>
      <c r="E9706" s="72">
        <f t="shared" si="303"/>
        <v>407695547.51851845</v>
      </c>
      <c r="F9706" s="71">
        <f t="shared" si="302"/>
        <v>265.15059021755883</v>
      </c>
    </row>
    <row r="9707" spans="2:6">
      <c r="B9707">
        <v>1537600</v>
      </c>
      <c r="D9707">
        <v>9705</v>
      </c>
      <c r="E9707" s="72">
        <f t="shared" si="303"/>
        <v>407779615.62962955</v>
      </c>
      <c r="F9707" s="71">
        <f t="shared" si="302"/>
        <v>265.20526510771953</v>
      </c>
    </row>
    <row r="9708" spans="2:6">
      <c r="B9708">
        <v>1537600</v>
      </c>
      <c r="D9708">
        <v>9706</v>
      </c>
      <c r="E9708" s="72">
        <f t="shared" si="303"/>
        <v>407863692.40740734</v>
      </c>
      <c r="F9708" s="71">
        <f t="shared" si="302"/>
        <v>265.25994563437001</v>
      </c>
    </row>
    <row r="9709" spans="2:6">
      <c r="B9709">
        <v>1537600</v>
      </c>
      <c r="D9709">
        <v>9707</v>
      </c>
      <c r="E9709" s="72">
        <f t="shared" si="303"/>
        <v>407947777.85185182</v>
      </c>
      <c r="F9709" s="71">
        <f t="shared" si="302"/>
        <v>265.31463179751029</v>
      </c>
    </row>
    <row r="9710" spans="2:6">
      <c r="B9710">
        <v>1537600</v>
      </c>
      <c r="D9710">
        <v>9708</v>
      </c>
      <c r="E9710" s="72">
        <f t="shared" si="303"/>
        <v>408031871.96296293</v>
      </c>
      <c r="F9710" s="71">
        <f t="shared" si="302"/>
        <v>265.36932359714029</v>
      </c>
    </row>
    <row r="9711" spans="2:6">
      <c r="B9711">
        <v>1537600</v>
      </c>
      <c r="D9711">
        <v>9709</v>
      </c>
      <c r="E9711" s="72">
        <f t="shared" si="303"/>
        <v>408115974.74074072</v>
      </c>
      <c r="F9711" s="71">
        <f t="shared" si="302"/>
        <v>265.42402103326009</v>
      </c>
    </row>
    <row r="9712" spans="2:6">
      <c r="B9712">
        <v>1537600</v>
      </c>
      <c r="D9712">
        <v>9710</v>
      </c>
      <c r="E9712" s="72">
        <f t="shared" si="303"/>
        <v>408200086.18518513</v>
      </c>
      <c r="F9712" s="71">
        <f t="shared" si="302"/>
        <v>265.47872410586962</v>
      </c>
    </row>
    <row r="9713" spans="2:6">
      <c r="B9713">
        <v>1537600</v>
      </c>
      <c r="D9713">
        <v>9711</v>
      </c>
      <c r="E9713" s="72">
        <f t="shared" si="303"/>
        <v>408284206.29629624</v>
      </c>
      <c r="F9713" s="71">
        <f t="shared" si="302"/>
        <v>265.53343281496893</v>
      </c>
    </row>
    <row r="9714" spans="2:6">
      <c r="B9714">
        <v>1537600</v>
      </c>
      <c r="D9714">
        <v>9712</v>
      </c>
      <c r="E9714" s="72">
        <f t="shared" si="303"/>
        <v>408368335.07407403</v>
      </c>
      <c r="F9714" s="71">
        <f t="shared" si="302"/>
        <v>265.58814716055804</v>
      </c>
    </row>
    <row r="9715" spans="2:6">
      <c r="B9715">
        <v>1537600</v>
      </c>
      <c r="D9715">
        <v>9713</v>
      </c>
      <c r="E9715" s="72">
        <f t="shared" si="303"/>
        <v>408452472.51851845</v>
      </c>
      <c r="F9715" s="71">
        <f t="shared" si="302"/>
        <v>265.64286714263687</v>
      </c>
    </row>
    <row r="9716" spans="2:6">
      <c r="B9716">
        <v>1537600</v>
      </c>
      <c r="D9716">
        <v>9714</v>
      </c>
      <c r="E9716" s="72">
        <f t="shared" si="303"/>
        <v>408536618.62962955</v>
      </c>
      <c r="F9716" s="71">
        <f t="shared" si="302"/>
        <v>265.6975927612055</v>
      </c>
    </row>
    <row r="9717" spans="2:6">
      <c r="B9717">
        <v>1537600</v>
      </c>
      <c r="D9717">
        <v>9715</v>
      </c>
      <c r="E9717" s="72">
        <f t="shared" si="303"/>
        <v>408620773.40740734</v>
      </c>
      <c r="F9717" s="71">
        <f t="shared" si="302"/>
        <v>265.75232401626386</v>
      </c>
    </row>
    <row r="9718" spans="2:6">
      <c r="B9718">
        <v>1537600</v>
      </c>
      <c r="D9718">
        <v>9716</v>
      </c>
      <c r="E9718" s="72">
        <f t="shared" si="303"/>
        <v>408704936.85185182</v>
      </c>
      <c r="F9718" s="71">
        <f t="shared" si="302"/>
        <v>265.80706090781206</v>
      </c>
    </row>
    <row r="9719" spans="2:6">
      <c r="B9719">
        <v>1537600</v>
      </c>
      <c r="D9719">
        <v>9717</v>
      </c>
      <c r="E9719" s="72">
        <f t="shared" si="303"/>
        <v>408789108.96296293</v>
      </c>
      <c r="F9719" s="71">
        <f t="shared" si="302"/>
        <v>265.86180343584999</v>
      </c>
    </row>
    <row r="9720" spans="2:6">
      <c r="B9720">
        <v>1537600</v>
      </c>
      <c r="D9720">
        <v>9718</v>
      </c>
      <c r="E9720" s="72">
        <f t="shared" si="303"/>
        <v>408873289.74074072</v>
      </c>
      <c r="F9720" s="71">
        <f t="shared" si="302"/>
        <v>265.91655160037766</v>
      </c>
    </row>
    <row r="9721" spans="2:6">
      <c r="B9721">
        <v>1537600</v>
      </c>
      <c r="D9721">
        <v>9719</v>
      </c>
      <c r="E9721" s="72">
        <f t="shared" si="303"/>
        <v>408957479.18518513</v>
      </c>
      <c r="F9721" s="71">
        <f t="shared" si="302"/>
        <v>265.97130540139511</v>
      </c>
    </row>
    <row r="9722" spans="2:6">
      <c r="B9722">
        <v>1537600</v>
      </c>
      <c r="D9722">
        <v>9720</v>
      </c>
      <c r="E9722" s="72">
        <f t="shared" si="303"/>
        <v>409041677.29629624</v>
      </c>
      <c r="F9722" s="71">
        <f t="shared" si="302"/>
        <v>266.02606483890236</v>
      </c>
    </row>
    <row r="9723" spans="2:6">
      <c r="B9723">
        <v>1537600</v>
      </c>
      <c r="D9723">
        <v>9721</v>
      </c>
      <c r="E9723" s="72">
        <f t="shared" si="303"/>
        <v>409125884.07407403</v>
      </c>
      <c r="F9723" s="71">
        <f t="shared" si="302"/>
        <v>266.08082991289933</v>
      </c>
    </row>
    <row r="9724" spans="2:6">
      <c r="B9724">
        <v>1537600</v>
      </c>
      <c r="D9724">
        <v>9722</v>
      </c>
      <c r="E9724" s="72">
        <f t="shared" si="303"/>
        <v>409210099.51851845</v>
      </c>
      <c r="F9724" s="71">
        <f t="shared" si="302"/>
        <v>266.1356006233861</v>
      </c>
    </row>
    <row r="9725" spans="2:6">
      <c r="B9725">
        <v>1537600</v>
      </c>
      <c r="D9725">
        <v>9723</v>
      </c>
      <c r="E9725" s="72">
        <f t="shared" si="303"/>
        <v>409294323.62962955</v>
      </c>
      <c r="F9725" s="71">
        <f t="shared" si="302"/>
        <v>266.19037697036259</v>
      </c>
    </row>
    <row r="9726" spans="2:6">
      <c r="B9726">
        <v>1537600</v>
      </c>
      <c r="D9726">
        <v>9724</v>
      </c>
      <c r="E9726" s="72">
        <f t="shared" si="303"/>
        <v>409378556.40740734</v>
      </c>
      <c r="F9726" s="71">
        <f t="shared" si="302"/>
        <v>266.24515895382893</v>
      </c>
    </row>
    <row r="9727" spans="2:6">
      <c r="B9727">
        <v>1537600</v>
      </c>
      <c r="D9727">
        <v>9725</v>
      </c>
      <c r="E9727" s="72">
        <f t="shared" si="303"/>
        <v>409462797.85185182</v>
      </c>
      <c r="F9727" s="71">
        <f t="shared" si="302"/>
        <v>266.29994657378501</v>
      </c>
    </row>
    <row r="9728" spans="2:6">
      <c r="B9728">
        <v>1537600</v>
      </c>
      <c r="D9728">
        <v>9726</v>
      </c>
      <c r="E9728" s="72">
        <f t="shared" si="303"/>
        <v>409547047.96296293</v>
      </c>
      <c r="F9728" s="71">
        <f t="shared" si="302"/>
        <v>266.35473983023081</v>
      </c>
    </row>
    <row r="9729" spans="2:6">
      <c r="B9729">
        <v>1537600</v>
      </c>
      <c r="D9729">
        <v>9727</v>
      </c>
      <c r="E9729" s="72">
        <f t="shared" si="303"/>
        <v>409631306.74074072</v>
      </c>
      <c r="F9729" s="71">
        <f t="shared" si="302"/>
        <v>266.40953872316646</v>
      </c>
    </row>
    <row r="9730" spans="2:6">
      <c r="B9730">
        <v>1537600</v>
      </c>
      <c r="D9730">
        <v>9728</v>
      </c>
      <c r="E9730" s="72">
        <f t="shared" si="303"/>
        <v>409715574.18518513</v>
      </c>
      <c r="F9730" s="71">
        <f t="shared" si="302"/>
        <v>266.46434325259179</v>
      </c>
    </row>
    <row r="9731" spans="2:6">
      <c r="B9731">
        <v>1537600</v>
      </c>
      <c r="D9731">
        <v>9729</v>
      </c>
      <c r="E9731" s="72">
        <f t="shared" si="303"/>
        <v>409799850.29629624</v>
      </c>
      <c r="F9731" s="71">
        <f t="shared" ref="F9731:F9794" si="304">E9731/B9730</f>
        <v>266.5191534185069</v>
      </c>
    </row>
    <row r="9732" spans="2:6">
      <c r="B9732">
        <v>1537600</v>
      </c>
      <c r="D9732">
        <v>9730</v>
      </c>
      <c r="E9732" s="72">
        <f t="shared" ref="E9732:E9795" si="305">40+(D9731*D9731)+(E9731/1.3)</f>
        <v>409884135.07407403</v>
      </c>
      <c r="F9732" s="71">
        <f t="shared" si="304"/>
        <v>266.57396922091181</v>
      </c>
    </row>
    <row r="9733" spans="2:6">
      <c r="B9733">
        <v>1537600</v>
      </c>
      <c r="D9733">
        <v>9731</v>
      </c>
      <c r="E9733" s="72">
        <f t="shared" si="305"/>
        <v>409968428.51851845</v>
      </c>
      <c r="F9733" s="71">
        <f t="shared" si="304"/>
        <v>266.6287906598065</v>
      </c>
    </row>
    <row r="9734" spans="2:6">
      <c r="B9734">
        <v>1537600</v>
      </c>
      <c r="D9734">
        <v>9732</v>
      </c>
      <c r="E9734" s="72">
        <f t="shared" si="305"/>
        <v>410052730.62962955</v>
      </c>
      <c r="F9734" s="71">
        <f t="shared" si="304"/>
        <v>266.68361773519092</v>
      </c>
    </row>
    <row r="9735" spans="2:6">
      <c r="B9735">
        <v>1537600</v>
      </c>
      <c r="D9735">
        <v>9733</v>
      </c>
      <c r="E9735" s="72">
        <f t="shared" si="305"/>
        <v>410137041.40740734</v>
      </c>
      <c r="F9735" s="71">
        <f t="shared" si="304"/>
        <v>266.73845044706513</v>
      </c>
    </row>
    <row r="9736" spans="2:6">
      <c r="B9736">
        <v>1537600</v>
      </c>
      <c r="D9736">
        <v>9734</v>
      </c>
      <c r="E9736" s="72">
        <f t="shared" si="305"/>
        <v>410221360.85185182</v>
      </c>
      <c r="F9736" s="71">
        <f t="shared" si="304"/>
        <v>266.79328879542913</v>
      </c>
    </row>
    <row r="9737" spans="2:6">
      <c r="B9737">
        <v>1537600</v>
      </c>
      <c r="D9737">
        <v>9735</v>
      </c>
      <c r="E9737" s="72">
        <f t="shared" si="305"/>
        <v>410305688.96296293</v>
      </c>
      <c r="F9737" s="71">
        <f t="shared" si="304"/>
        <v>266.84813278028287</v>
      </c>
    </row>
    <row r="9738" spans="2:6">
      <c r="B9738">
        <v>1537600</v>
      </c>
      <c r="D9738">
        <v>9736</v>
      </c>
      <c r="E9738" s="72">
        <f t="shared" si="305"/>
        <v>410390025.74074072</v>
      </c>
      <c r="F9738" s="71">
        <f t="shared" si="304"/>
        <v>266.90298240162639</v>
      </c>
    </row>
    <row r="9739" spans="2:6">
      <c r="B9739">
        <v>1537600</v>
      </c>
      <c r="D9739">
        <v>9737</v>
      </c>
      <c r="E9739" s="72">
        <f t="shared" si="305"/>
        <v>410474371.18518513</v>
      </c>
      <c r="F9739" s="71">
        <f t="shared" si="304"/>
        <v>266.95783765945964</v>
      </c>
    </row>
    <row r="9740" spans="2:6">
      <c r="B9740">
        <v>1537600</v>
      </c>
      <c r="D9740">
        <v>9738</v>
      </c>
      <c r="E9740" s="72">
        <f t="shared" si="305"/>
        <v>410558725.29629624</v>
      </c>
      <c r="F9740" s="71">
        <f t="shared" si="304"/>
        <v>267.01269855378268</v>
      </c>
    </row>
    <row r="9741" spans="2:6">
      <c r="B9741">
        <v>1537600</v>
      </c>
      <c r="D9741">
        <v>9739</v>
      </c>
      <c r="E9741" s="72">
        <f t="shared" si="305"/>
        <v>410643088.07407403</v>
      </c>
      <c r="F9741" s="71">
        <f t="shared" si="304"/>
        <v>267.06756508459551</v>
      </c>
    </row>
    <row r="9742" spans="2:6">
      <c r="B9742">
        <v>1537600</v>
      </c>
      <c r="D9742">
        <v>9740</v>
      </c>
      <c r="E9742" s="72">
        <f t="shared" si="305"/>
        <v>410727459.51851845</v>
      </c>
      <c r="F9742" s="71">
        <f t="shared" si="304"/>
        <v>267.12243725189808</v>
      </c>
    </row>
    <row r="9743" spans="2:6">
      <c r="B9743">
        <v>1537600</v>
      </c>
      <c r="D9743">
        <v>9741</v>
      </c>
      <c r="E9743" s="72">
        <f t="shared" si="305"/>
        <v>410811839.62962955</v>
      </c>
      <c r="F9743" s="71">
        <f t="shared" si="304"/>
        <v>267.17731505569037</v>
      </c>
    </row>
    <row r="9744" spans="2:6">
      <c r="B9744">
        <v>1537600</v>
      </c>
      <c r="D9744">
        <v>9742</v>
      </c>
      <c r="E9744" s="72">
        <f t="shared" si="305"/>
        <v>410896228.40740734</v>
      </c>
      <c r="F9744" s="71">
        <f t="shared" si="304"/>
        <v>267.23219849597251</v>
      </c>
    </row>
    <row r="9745" spans="2:6">
      <c r="B9745">
        <v>1537600</v>
      </c>
      <c r="D9745">
        <v>9743</v>
      </c>
      <c r="E9745" s="72">
        <f t="shared" si="305"/>
        <v>410980625.85185182</v>
      </c>
      <c r="F9745" s="71">
        <f t="shared" si="304"/>
        <v>267.28708757274444</v>
      </c>
    </row>
    <row r="9746" spans="2:6">
      <c r="B9746">
        <v>1537600</v>
      </c>
      <c r="D9746">
        <v>9744</v>
      </c>
      <c r="E9746" s="72">
        <f t="shared" si="305"/>
        <v>411065031.96296293</v>
      </c>
      <c r="F9746" s="71">
        <f t="shared" si="304"/>
        <v>267.34198228600604</v>
      </c>
    </row>
    <row r="9747" spans="2:6">
      <c r="B9747">
        <v>1537600</v>
      </c>
      <c r="D9747">
        <v>9745</v>
      </c>
      <c r="E9747" s="72">
        <f t="shared" si="305"/>
        <v>411149446.74074072</v>
      </c>
      <c r="F9747" s="71">
        <f t="shared" si="304"/>
        <v>267.39688263575749</v>
      </c>
    </row>
    <row r="9748" spans="2:6">
      <c r="B9748">
        <v>1537600</v>
      </c>
      <c r="D9748">
        <v>9746</v>
      </c>
      <c r="E9748" s="72">
        <f t="shared" si="305"/>
        <v>411233870.18518513</v>
      </c>
      <c r="F9748" s="71">
        <f t="shared" si="304"/>
        <v>267.45178862199867</v>
      </c>
    </row>
    <row r="9749" spans="2:6">
      <c r="B9749">
        <v>1537600</v>
      </c>
      <c r="D9749">
        <v>9747</v>
      </c>
      <c r="E9749" s="72">
        <f t="shared" si="305"/>
        <v>411318302.29629624</v>
      </c>
      <c r="F9749" s="71">
        <f t="shared" si="304"/>
        <v>267.50670024472959</v>
      </c>
    </row>
    <row r="9750" spans="2:6">
      <c r="B9750">
        <v>1537600</v>
      </c>
      <c r="D9750">
        <v>9748</v>
      </c>
      <c r="E9750" s="72">
        <f t="shared" si="305"/>
        <v>411402743.07407403</v>
      </c>
      <c r="F9750" s="71">
        <f t="shared" si="304"/>
        <v>267.56161750395034</v>
      </c>
    </row>
    <row r="9751" spans="2:6">
      <c r="B9751">
        <v>1537600</v>
      </c>
      <c r="D9751">
        <v>9749</v>
      </c>
      <c r="E9751" s="72">
        <f t="shared" si="305"/>
        <v>411487192.51851845</v>
      </c>
      <c r="F9751" s="71">
        <f t="shared" si="304"/>
        <v>267.61654039966078</v>
      </c>
    </row>
    <row r="9752" spans="2:6">
      <c r="B9752">
        <v>1537600</v>
      </c>
      <c r="D9752">
        <v>9750</v>
      </c>
      <c r="E9752" s="72">
        <f t="shared" si="305"/>
        <v>411571650.62962955</v>
      </c>
      <c r="F9752" s="71">
        <f t="shared" si="304"/>
        <v>267.67146893186106</v>
      </c>
    </row>
    <row r="9753" spans="2:6">
      <c r="B9753">
        <v>1537600</v>
      </c>
      <c r="D9753">
        <v>9751</v>
      </c>
      <c r="E9753" s="72">
        <f t="shared" si="305"/>
        <v>411656117.40740734</v>
      </c>
      <c r="F9753" s="71">
        <f t="shared" si="304"/>
        <v>267.72640310055107</v>
      </c>
    </row>
    <row r="9754" spans="2:6">
      <c r="B9754">
        <v>1537600</v>
      </c>
      <c r="D9754">
        <v>9752</v>
      </c>
      <c r="E9754" s="72">
        <f t="shared" si="305"/>
        <v>411740592.85185182</v>
      </c>
      <c r="F9754" s="71">
        <f t="shared" si="304"/>
        <v>267.78134290573087</v>
      </c>
    </row>
    <row r="9755" spans="2:6">
      <c r="B9755">
        <v>1537600</v>
      </c>
      <c r="D9755">
        <v>9753</v>
      </c>
      <c r="E9755" s="72">
        <f t="shared" si="305"/>
        <v>411825076.96296293</v>
      </c>
      <c r="F9755" s="71">
        <f t="shared" si="304"/>
        <v>267.83628834740045</v>
      </c>
    </row>
    <row r="9756" spans="2:6">
      <c r="B9756">
        <v>1537600</v>
      </c>
      <c r="D9756">
        <v>9754</v>
      </c>
      <c r="E9756" s="72">
        <f t="shared" si="305"/>
        <v>411909569.74074072</v>
      </c>
      <c r="F9756" s="71">
        <f t="shared" si="304"/>
        <v>267.89123942555977</v>
      </c>
    </row>
    <row r="9757" spans="2:6">
      <c r="B9757">
        <v>1537600</v>
      </c>
      <c r="D9757">
        <v>9755</v>
      </c>
      <c r="E9757" s="72">
        <f t="shared" si="305"/>
        <v>411994071.18518513</v>
      </c>
      <c r="F9757" s="71">
        <f t="shared" si="304"/>
        <v>267.94619614020883</v>
      </c>
    </row>
    <row r="9758" spans="2:6">
      <c r="B9758">
        <v>1537600</v>
      </c>
      <c r="D9758">
        <v>9756</v>
      </c>
      <c r="E9758" s="72">
        <f t="shared" si="305"/>
        <v>412078581.29629624</v>
      </c>
      <c r="F9758" s="71">
        <f t="shared" si="304"/>
        <v>268.00115849134772</v>
      </c>
    </row>
    <row r="9759" spans="2:6">
      <c r="B9759">
        <v>1537600</v>
      </c>
      <c r="D9759">
        <v>9757</v>
      </c>
      <c r="E9759" s="72">
        <f t="shared" si="305"/>
        <v>412163100.07407403</v>
      </c>
      <c r="F9759" s="71">
        <f t="shared" si="304"/>
        <v>268.05612647897635</v>
      </c>
    </row>
    <row r="9760" spans="2:6">
      <c r="B9760">
        <v>1537600</v>
      </c>
      <c r="D9760">
        <v>9758</v>
      </c>
      <c r="E9760" s="72">
        <f t="shared" si="305"/>
        <v>412247627.51851845</v>
      </c>
      <c r="F9760" s="71">
        <f t="shared" si="304"/>
        <v>268.11110010309471</v>
      </c>
    </row>
    <row r="9761" spans="2:6">
      <c r="B9761">
        <v>1537600</v>
      </c>
      <c r="D9761">
        <v>9759</v>
      </c>
      <c r="E9761" s="72">
        <f t="shared" si="305"/>
        <v>412332163.62962955</v>
      </c>
      <c r="F9761" s="71">
        <f t="shared" si="304"/>
        <v>268.16607936370286</v>
      </c>
    </row>
    <row r="9762" spans="2:6">
      <c r="B9762">
        <v>1537600</v>
      </c>
      <c r="D9762">
        <v>9760</v>
      </c>
      <c r="E9762" s="72">
        <f t="shared" si="305"/>
        <v>412416708.40740734</v>
      </c>
      <c r="F9762" s="71">
        <f t="shared" si="304"/>
        <v>268.2210642608008</v>
      </c>
    </row>
    <row r="9763" spans="2:6">
      <c r="B9763">
        <v>1537600</v>
      </c>
      <c r="D9763">
        <v>9761</v>
      </c>
      <c r="E9763" s="72">
        <f t="shared" si="305"/>
        <v>412501261.85185182</v>
      </c>
      <c r="F9763" s="71">
        <f t="shared" si="304"/>
        <v>268.27605479438853</v>
      </c>
    </row>
    <row r="9764" spans="2:6">
      <c r="B9764">
        <v>1537600</v>
      </c>
      <c r="D9764">
        <v>9762</v>
      </c>
      <c r="E9764" s="72">
        <f t="shared" si="305"/>
        <v>412585823.96296293</v>
      </c>
      <c r="F9764" s="71">
        <f t="shared" si="304"/>
        <v>268.33105096446599</v>
      </c>
    </row>
    <row r="9765" spans="2:6">
      <c r="B9765">
        <v>1537600</v>
      </c>
      <c r="D9765">
        <v>9763</v>
      </c>
      <c r="E9765" s="72">
        <f t="shared" si="305"/>
        <v>412670394.74074072</v>
      </c>
      <c r="F9765" s="71">
        <f t="shared" si="304"/>
        <v>268.38605277103323</v>
      </c>
    </row>
    <row r="9766" spans="2:6">
      <c r="B9766">
        <v>1537600</v>
      </c>
      <c r="D9766">
        <v>9764</v>
      </c>
      <c r="E9766" s="72">
        <f t="shared" si="305"/>
        <v>412754974.18518513</v>
      </c>
      <c r="F9766" s="71">
        <f t="shared" si="304"/>
        <v>268.44106021409021</v>
      </c>
    </row>
    <row r="9767" spans="2:6">
      <c r="B9767">
        <v>1537600</v>
      </c>
      <c r="D9767">
        <v>9765</v>
      </c>
      <c r="E9767" s="72">
        <f t="shared" si="305"/>
        <v>412839562.29629624</v>
      </c>
      <c r="F9767" s="71">
        <f t="shared" si="304"/>
        <v>268.49607329363698</v>
      </c>
    </row>
    <row r="9768" spans="2:6">
      <c r="B9768">
        <v>1537600</v>
      </c>
      <c r="D9768">
        <v>9766</v>
      </c>
      <c r="E9768" s="72">
        <f t="shared" si="305"/>
        <v>412924159.07407403</v>
      </c>
      <c r="F9768" s="71">
        <f t="shared" si="304"/>
        <v>268.55109200967354</v>
      </c>
    </row>
    <row r="9769" spans="2:6">
      <c r="B9769">
        <v>1537600</v>
      </c>
      <c r="D9769">
        <v>9767</v>
      </c>
      <c r="E9769" s="72">
        <f t="shared" si="305"/>
        <v>413008764.51851845</v>
      </c>
      <c r="F9769" s="71">
        <f t="shared" si="304"/>
        <v>268.60611636219983</v>
      </c>
    </row>
    <row r="9770" spans="2:6">
      <c r="B9770">
        <v>1537600</v>
      </c>
      <c r="D9770">
        <v>9768</v>
      </c>
      <c r="E9770" s="72">
        <f t="shared" si="305"/>
        <v>413093378.62962955</v>
      </c>
      <c r="F9770" s="71">
        <f t="shared" si="304"/>
        <v>268.6611463512159</v>
      </c>
    </row>
    <row r="9771" spans="2:6">
      <c r="B9771">
        <v>1537600</v>
      </c>
      <c r="D9771">
        <v>9769</v>
      </c>
      <c r="E9771" s="72">
        <f t="shared" si="305"/>
        <v>413178001.40740734</v>
      </c>
      <c r="F9771" s="71">
        <f t="shared" si="304"/>
        <v>268.71618197672171</v>
      </c>
    </row>
    <row r="9772" spans="2:6">
      <c r="B9772">
        <v>1537600</v>
      </c>
      <c r="D9772">
        <v>9770</v>
      </c>
      <c r="E9772" s="72">
        <f t="shared" si="305"/>
        <v>413262632.85185182</v>
      </c>
      <c r="F9772" s="71">
        <f t="shared" si="304"/>
        <v>268.77122323871737</v>
      </c>
    </row>
    <row r="9773" spans="2:6">
      <c r="B9773">
        <v>1537600</v>
      </c>
      <c r="D9773">
        <v>9771</v>
      </c>
      <c r="E9773" s="72">
        <f t="shared" si="305"/>
        <v>413347272.96296293</v>
      </c>
      <c r="F9773" s="71">
        <f t="shared" si="304"/>
        <v>268.82627013720275</v>
      </c>
    </row>
    <row r="9774" spans="2:6">
      <c r="B9774">
        <v>1537600</v>
      </c>
      <c r="D9774">
        <v>9772</v>
      </c>
      <c r="E9774" s="72">
        <f t="shared" si="305"/>
        <v>413431921.74074072</v>
      </c>
      <c r="F9774" s="71">
        <f t="shared" si="304"/>
        <v>268.88132267217787</v>
      </c>
    </row>
    <row r="9775" spans="2:6">
      <c r="B9775">
        <v>1537600</v>
      </c>
      <c r="D9775">
        <v>9773</v>
      </c>
      <c r="E9775" s="72">
        <f t="shared" si="305"/>
        <v>413516579.18518513</v>
      </c>
      <c r="F9775" s="71">
        <f t="shared" si="304"/>
        <v>268.93638084364278</v>
      </c>
    </row>
    <row r="9776" spans="2:6">
      <c r="B9776">
        <v>1537600</v>
      </c>
      <c r="D9776">
        <v>9774</v>
      </c>
      <c r="E9776" s="72">
        <f t="shared" si="305"/>
        <v>413601245.29629624</v>
      </c>
      <c r="F9776" s="71">
        <f t="shared" si="304"/>
        <v>268.99144465159748</v>
      </c>
    </row>
    <row r="9777" spans="2:6">
      <c r="B9777">
        <v>1537600</v>
      </c>
      <c r="D9777">
        <v>9775</v>
      </c>
      <c r="E9777" s="72">
        <f t="shared" si="305"/>
        <v>413685920.07407403</v>
      </c>
      <c r="F9777" s="71">
        <f t="shared" si="304"/>
        <v>269.0465140960419</v>
      </c>
    </row>
    <row r="9778" spans="2:6">
      <c r="B9778">
        <v>1537600</v>
      </c>
      <c r="D9778">
        <v>9776</v>
      </c>
      <c r="E9778" s="72">
        <f t="shared" si="305"/>
        <v>413770603.51851845</v>
      </c>
      <c r="F9778" s="71">
        <f t="shared" si="304"/>
        <v>269.10158917697612</v>
      </c>
    </row>
    <row r="9779" spans="2:6">
      <c r="B9779">
        <v>1537600</v>
      </c>
      <c r="D9779">
        <v>9777</v>
      </c>
      <c r="E9779" s="72">
        <f t="shared" si="305"/>
        <v>413855295.62962955</v>
      </c>
      <c r="F9779" s="71">
        <f t="shared" si="304"/>
        <v>269.15666989440007</v>
      </c>
    </row>
    <row r="9780" spans="2:6">
      <c r="B9780">
        <v>1537600</v>
      </c>
      <c r="D9780">
        <v>9778</v>
      </c>
      <c r="E9780" s="72">
        <f t="shared" si="305"/>
        <v>413939996.40740734</v>
      </c>
      <c r="F9780" s="71">
        <f t="shared" si="304"/>
        <v>269.2117562483138</v>
      </c>
    </row>
    <row r="9781" spans="2:6">
      <c r="B9781">
        <v>1537600</v>
      </c>
      <c r="D9781">
        <v>9779</v>
      </c>
      <c r="E9781" s="72">
        <f t="shared" si="305"/>
        <v>414024705.85185182</v>
      </c>
      <c r="F9781" s="71">
        <f t="shared" si="304"/>
        <v>269.26684823871739</v>
      </c>
    </row>
    <row r="9782" spans="2:6">
      <c r="B9782">
        <v>1537600</v>
      </c>
      <c r="D9782">
        <v>9780</v>
      </c>
      <c r="E9782" s="72">
        <f t="shared" si="305"/>
        <v>414109423.96296293</v>
      </c>
      <c r="F9782" s="71">
        <f t="shared" si="304"/>
        <v>269.32194586561064</v>
      </c>
    </row>
    <row r="9783" spans="2:6">
      <c r="B9783">
        <v>1537600</v>
      </c>
      <c r="D9783">
        <v>9781</v>
      </c>
      <c r="E9783" s="72">
        <f t="shared" si="305"/>
        <v>414194150.74074072</v>
      </c>
      <c r="F9783" s="71">
        <f t="shared" si="304"/>
        <v>269.37704912899369</v>
      </c>
    </row>
    <row r="9784" spans="2:6">
      <c r="B9784">
        <v>1537600</v>
      </c>
      <c r="D9784">
        <v>9782</v>
      </c>
      <c r="E9784" s="72">
        <f t="shared" si="305"/>
        <v>414278886.18518513</v>
      </c>
      <c r="F9784" s="71">
        <f t="shared" si="304"/>
        <v>269.43215802886652</v>
      </c>
    </row>
    <row r="9785" spans="2:6">
      <c r="B9785">
        <v>1537600</v>
      </c>
      <c r="D9785">
        <v>9783</v>
      </c>
      <c r="E9785" s="72">
        <f t="shared" si="305"/>
        <v>414363630.29629624</v>
      </c>
      <c r="F9785" s="71">
        <f t="shared" si="304"/>
        <v>269.48727256522909</v>
      </c>
    </row>
    <row r="9786" spans="2:6">
      <c r="B9786">
        <v>1537600</v>
      </c>
      <c r="D9786">
        <v>9784</v>
      </c>
      <c r="E9786" s="72">
        <f t="shared" si="305"/>
        <v>414448383.07407403</v>
      </c>
      <c r="F9786" s="71">
        <f t="shared" si="304"/>
        <v>269.54239273808145</v>
      </c>
    </row>
    <row r="9787" spans="2:6">
      <c r="B9787">
        <v>1537600</v>
      </c>
      <c r="D9787">
        <v>9785</v>
      </c>
      <c r="E9787" s="72">
        <f t="shared" si="305"/>
        <v>414533144.51851845</v>
      </c>
      <c r="F9787" s="71">
        <f t="shared" si="304"/>
        <v>269.59751854742353</v>
      </c>
    </row>
    <row r="9788" spans="2:6">
      <c r="B9788">
        <v>1537600</v>
      </c>
      <c r="D9788">
        <v>9786</v>
      </c>
      <c r="E9788" s="72">
        <f t="shared" si="305"/>
        <v>414617914.62962955</v>
      </c>
      <c r="F9788" s="71">
        <f t="shared" si="304"/>
        <v>269.65264999325541</v>
      </c>
    </row>
    <row r="9789" spans="2:6">
      <c r="B9789">
        <v>1537600</v>
      </c>
      <c r="D9789">
        <v>9787</v>
      </c>
      <c r="E9789" s="72">
        <f t="shared" si="305"/>
        <v>414702693.40740734</v>
      </c>
      <c r="F9789" s="71">
        <f t="shared" si="304"/>
        <v>269.70778707557707</v>
      </c>
    </row>
    <row r="9790" spans="2:6">
      <c r="B9790">
        <v>1537600</v>
      </c>
      <c r="D9790">
        <v>9788</v>
      </c>
      <c r="E9790" s="72">
        <f t="shared" si="305"/>
        <v>414787480.85185182</v>
      </c>
      <c r="F9790" s="71">
        <f t="shared" si="304"/>
        <v>269.76292979438853</v>
      </c>
    </row>
    <row r="9791" spans="2:6">
      <c r="B9791">
        <v>1537600</v>
      </c>
      <c r="D9791">
        <v>9789</v>
      </c>
      <c r="E9791" s="72">
        <f t="shared" si="305"/>
        <v>414872276.96296293</v>
      </c>
      <c r="F9791" s="71">
        <f t="shared" si="304"/>
        <v>269.81807814968971</v>
      </c>
    </row>
    <row r="9792" spans="2:6">
      <c r="B9792">
        <v>1537600</v>
      </c>
      <c r="D9792">
        <v>9790</v>
      </c>
      <c r="E9792" s="72">
        <f t="shared" si="305"/>
        <v>414957081.74074072</v>
      </c>
      <c r="F9792" s="71">
        <f t="shared" si="304"/>
        <v>269.87323214148068</v>
      </c>
    </row>
    <row r="9793" spans="2:6">
      <c r="B9793">
        <v>1537600</v>
      </c>
      <c r="D9793">
        <v>9791</v>
      </c>
      <c r="E9793" s="72">
        <f t="shared" si="305"/>
        <v>415041895.18518513</v>
      </c>
      <c r="F9793" s="71">
        <f t="shared" si="304"/>
        <v>269.92839176976139</v>
      </c>
    </row>
    <row r="9794" spans="2:6">
      <c r="B9794">
        <v>1537600</v>
      </c>
      <c r="D9794">
        <v>9792</v>
      </c>
      <c r="E9794" s="72">
        <f t="shared" si="305"/>
        <v>415126717.29629624</v>
      </c>
      <c r="F9794" s="71">
        <f t="shared" si="304"/>
        <v>269.98355703453188</v>
      </c>
    </row>
    <row r="9795" spans="2:6">
      <c r="B9795">
        <v>1537600</v>
      </c>
      <c r="D9795">
        <v>9793</v>
      </c>
      <c r="E9795" s="72">
        <f t="shared" si="305"/>
        <v>415211548.07407403</v>
      </c>
      <c r="F9795" s="71">
        <f t="shared" ref="F9795:F9858" si="306">E9795/B9794</f>
        <v>270.03872793579217</v>
      </c>
    </row>
    <row r="9796" spans="2:6">
      <c r="B9796">
        <v>1537600</v>
      </c>
      <c r="D9796">
        <v>9794</v>
      </c>
      <c r="E9796" s="72">
        <f t="shared" ref="E9796:E9859" si="307">40+(D9795*D9795)+(E9795/1.3)</f>
        <v>415296387.51851845</v>
      </c>
      <c r="F9796" s="71">
        <f t="shared" si="306"/>
        <v>270.09390447354218</v>
      </c>
    </row>
    <row r="9797" spans="2:6">
      <c r="B9797">
        <v>1537600</v>
      </c>
      <c r="D9797">
        <v>9795</v>
      </c>
      <c r="E9797" s="72">
        <f t="shared" si="307"/>
        <v>415381235.62962955</v>
      </c>
      <c r="F9797" s="71">
        <f t="shared" si="306"/>
        <v>270.14908664778198</v>
      </c>
    </row>
    <row r="9798" spans="2:6">
      <c r="B9798">
        <v>1537600</v>
      </c>
      <c r="D9798">
        <v>9796</v>
      </c>
      <c r="E9798" s="72">
        <f t="shared" si="307"/>
        <v>415466092.40740734</v>
      </c>
      <c r="F9798" s="71">
        <f t="shared" si="306"/>
        <v>270.20427445851152</v>
      </c>
    </row>
    <row r="9799" spans="2:6">
      <c r="B9799">
        <v>1537600</v>
      </c>
      <c r="D9799">
        <v>9797</v>
      </c>
      <c r="E9799" s="72">
        <f t="shared" si="307"/>
        <v>415550957.85185182</v>
      </c>
      <c r="F9799" s="71">
        <f t="shared" si="306"/>
        <v>270.2594679057309</v>
      </c>
    </row>
    <row r="9800" spans="2:6">
      <c r="B9800">
        <v>1537600</v>
      </c>
      <c r="D9800">
        <v>9798</v>
      </c>
      <c r="E9800" s="72">
        <f t="shared" si="307"/>
        <v>415635831.96296293</v>
      </c>
      <c r="F9800" s="71">
        <f t="shared" si="306"/>
        <v>270.31466698944001</v>
      </c>
    </row>
    <row r="9801" spans="2:6">
      <c r="B9801">
        <v>1537600</v>
      </c>
      <c r="D9801">
        <v>9799</v>
      </c>
      <c r="E9801" s="72">
        <f t="shared" si="307"/>
        <v>415720714.74074072</v>
      </c>
      <c r="F9801" s="71">
        <f t="shared" si="306"/>
        <v>270.36987170963886</v>
      </c>
    </row>
    <row r="9802" spans="2:6">
      <c r="B9802">
        <v>1537600</v>
      </c>
      <c r="D9802">
        <v>9800</v>
      </c>
      <c r="E9802" s="72">
        <f t="shared" si="307"/>
        <v>415805606.18518513</v>
      </c>
      <c r="F9802" s="71">
        <f t="shared" si="306"/>
        <v>270.42508206632749</v>
      </c>
    </row>
    <row r="9803" spans="2:6">
      <c r="B9803">
        <v>1537600</v>
      </c>
      <c r="D9803">
        <v>9801</v>
      </c>
      <c r="E9803" s="72">
        <f t="shared" si="307"/>
        <v>415890506.29629624</v>
      </c>
      <c r="F9803" s="71">
        <f t="shared" si="306"/>
        <v>270.48029805950586</v>
      </c>
    </row>
    <row r="9804" spans="2:6">
      <c r="B9804">
        <v>1537600</v>
      </c>
      <c r="D9804">
        <v>9802</v>
      </c>
      <c r="E9804" s="72">
        <f t="shared" si="307"/>
        <v>415975415.07407403</v>
      </c>
      <c r="F9804" s="71">
        <f t="shared" si="306"/>
        <v>270.53551968917407</v>
      </c>
    </row>
    <row r="9805" spans="2:6">
      <c r="B9805">
        <v>1537600</v>
      </c>
      <c r="D9805">
        <v>9803</v>
      </c>
      <c r="E9805" s="72">
        <f t="shared" si="307"/>
        <v>416060332.51851845</v>
      </c>
      <c r="F9805" s="71">
        <f t="shared" si="306"/>
        <v>270.59074695533195</v>
      </c>
    </row>
    <row r="9806" spans="2:6">
      <c r="B9806">
        <v>1537600</v>
      </c>
      <c r="D9806">
        <v>9804</v>
      </c>
      <c r="E9806" s="72">
        <f t="shared" si="307"/>
        <v>416145258.62962955</v>
      </c>
      <c r="F9806" s="71">
        <f t="shared" si="306"/>
        <v>270.64597985797968</v>
      </c>
    </row>
    <row r="9807" spans="2:6">
      <c r="B9807">
        <v>1537600</v>
      </c>
      <c r="D9807">
        <v>9805</v>
      </c>
      <c r="E9807" s="72">
        <f t="shared" si="307"/>
        <v>416230193.40740734</v>
      </c>
      <c r="F9807" s="71">
        <f t="shared" si="306"/>
        <v>270.70121839711715</v>
      </c>
    </row>
    <row r="9808" spans="2:6">
      <c r="B9808">
        <v>1537600</v>
      </c>
      <c r="D9808">
        <v>9806</v>
      </c>
      <c r="E9808" s="72">
        <f t="shared" si="307"/>
        <v>416315136.85185182</v>
      </c>
      <c r="F9808" s="71">
        <f t="shared" si="306"/>
        <v>270.7564625727444</v>
      </c>
    </row>
    <row r="9809" spans="2:6">
      <c r="B9809">
        <v>1537600</v>
      </c>
      <c r="D9809">
        <v>9807</v>
      </c>
      <c r="E9809" s="72">
        <f t="shared" si="307"/>
        <v>416400088.96296293</v>
      </c>
      <c r="F9809" s="71">
        <f t="shared" si="306"/>
        <v>270.81171238486144</v>
      </c>
    </row>
    <row r="9810" spans="2:6">
      <c r="B9810">
        <v>1537600</v>
      </c>
      <c r="D9810">
        <v>9808</v>
      </c>
      <c r="E9810" s="72">
        <f t="shared" si="307"/>
        <v>416485049.74074072</v>
      </c>
      <c r="F9810" s="71">
        <f t="shared" si="306"/>
        <v>270.86696783346821</v>
      </c>
    </row>
    <row r="9811" spans="2:6">
      <c r="B9811">
        <v>1537600</v>
      </c>
      <c r="D9811">
        <v>9809</v>
      </c>
      <c r="E9811" s="72">
        <f t="shared" si="307"/>
        <v>416570019.18518513</v>
      </c>
      <c r="F9811" s="71">
        <f t="shared" si="306"/>
        <v>270.92222891856471</v>
      </c>
    </row>
    <row r="9812" spans="2:6">
      <c r="B9812">
        <v>1537600</v>
      </c>
      <c r="D9812">
        <v>9810</v>
      </c>
      <c r="E9812" s="72">
        <f t="shared" si="307"/>
        <v>416654997.29629624</v>
      </c>
      <c r="F9812" s="71">
        <f t="shared" si="306"/>
        <v>270.97749564015106</v>
      </c>
    </row>
    <row r="9813" spans="2:6">
      <c r="B9813">
        <v>1537600</v>
      </c>
      <c r="D9813">
        <v>9811</v>
      </c>
      <c r="E9813" s="72">
        <f t="shared" si="307"/>
        <v>416739984.07407403</v>
      </c>
      <c r="F9813" s="71">
        <f t="shared" si="306"/>
        <v>271.03276799822714</v>
      </c>
    </row>
    <row r="9814" spans="2:6">
      <c r="B9814">
        <v>1537600</v>
      </c>
      <c r="D9814">
        <v>9812</v>
      </c>
      <c r="E9814" s="72">
        <f t="shared" si="307"/>
        <v>416824979.51851845</v>
      </c>
      <c r="F9814" s="71">
        <f t="shared" si="306"/>
        <v>271.08804599279296</v>
      </c>
    </row>
    <row r="9815" spans="2:6">
      <c r="B9815">
        <v>1537600</v>
      </c>
      <c r="D9815">
        <v>9813</v>
      </c>
      <c r="E9815" s="72">
        <f t="shared" si="307"/>
        <v>416909983.62962955</v>
      </c>
      <c r="F9815" s="71">
        <f t="shared" si="306"/>
        <v>271.14332962384856</v>
      </c>
    </row>
    <row r="9816" spans="2:6">
      <c r="B9816">
        <v>1537600</v>
      </c>
      <c r="D9816">
        <v>9814</v>
      </c>
      <c r="E9816" s="72">
        <f t="shared" si="307"/>
        <v>416994996.40740734</v>
      </c>
      <c r="F9816" s="71">
        <f t="shared" si="306"/>
        <v>271.19861889139395</v>
      </c>
    </row>
    <row r="9817" spans="2:6">
      <c r="B9817">
        <v>1537600</v>
      </c>
      <c r="D9817">
        <v>9815</v>
      </c>
      <c r="E9817" s="72">
        <f t="shared" si="307"/>
        <v>417080017.85185182</v>
      </c>
      <c r="F9817" s="71">
        <f t="shared" si="306"/>
        <v>271.25391379542913</v>
      </c>
    </row>
    <row r="9818" spans="2:6">
      <c r="B9818">
        <v>1537600</v>
      </c>
      <c r="D9818">
        <v>9816</v>
      </c>
      <c r="E9818" s="72">
        <f t="shared" si="307"/>
        <v>417165047.96296293</v>
      </c>
      <c r="F9818" s="71">
        <f t="shared" si="306"/>
        <v>271.30921433595404</v>
      </c>
    </row>
    <row r="9819" spans="2:6">
      <c r="B9819">
        <v>1537600</v>
      </c>
      <c r="D9819">
        <v>9817</v>
      </c>
      <c r="E9819" s="72">
        <f t="shared" si="307"/>
        <v>417250086.74074072</v>
      </c>
      <c r="F9819" s="71">
        <f t="shared" si="306"/>
        <v>271.36452051296874</v>
      </c>
    </row>
    <row r="9820" spans="2:6">
      <c r="B9820">
        <v>1537600</v>
      </c>
      <c r="D9820">
        <v>9818</v>
      </c>
      <c r="E9820" s="72">
        <f t="shared" si="307"/>
        <v>417335134.18518513</v>
      </c>
      <c r="F9820" s="71">
        <f t="shared" si="306"/>
        <v>271.41983232647317</v>
      </c>
    </row>
    <row r="9821" spans="2:6">
      <c r="B9821">
        <v>1537600</v>
      </c>
      <c r="D9821">
        <v>9819</v>
      </c>
      <c r="E9821" s="72">
        <f t="shared" si="307"/>
        <v>417420190.29629624</v>
      </c>
      <c r="F9821" s="71">
        <f t="shared" si="306"/>
        <v>271.47514977646739</v>
      </c>
    </row>
    <row r="9822" spans="2:6">
      <c r="B9822">
        <v>1537600</v>
      </c>
      <c r="D9822">
        <v>9820</v>
      </c>
      <c r="E9822" s="72">
        <f t="shared" si="307"/>
        <v>417505255.07407403</v>
      </c>
      <c r="F9822" s="71">
        <f t="shared" si="306"/>
        <v>271.5304728629514</v>
      </c>
    </row>
    <row r="9823" spans="2:6">
      <c r="B9823">
        <v>1537600</v>
      </c>
      <c r="D9823">
        <v>9821</v>
      </c>
      <c r="E9823" s="72">
        <f t="shared" si="307"/>
        <v>417590328.51851845</v>
      </c>
      <c r="F9823" s="71">
        <f t="shared" si="306"/>
        <v>271.58580158592508</v>
      </c>
    </row>
    <row r="9824" spans="2:6">
      <c r="B9824">
        <v>1537600</v>
      </c>
      <c r="D9824">
        <v>9822</v>
      </c>
      <c r="E9824" s="72">
        <f t="shared" si="307"/>
        <v>417675410.62962955</v>
      </c>
      <c r="F9824" s="71">
        <f t="shared" si="306"/>
        <v>271.64113594538861</v>
      </c>
    </row>
    <row r="9825" spans="2:6">
      <c r="B9825">
        <v>1537600</v>
      </c>
      <c r="D9825">
        <v>9823</v>
      </c>
      <c r="E9825" s="72">
        <f t="shared" si="307"/>
        <v>417760501.40740734</v>
      </c>
      <c r="F9825" s="71">
        <f t="shared" si="306"/>
        <v>271.69647594134193</v>
      </c>
    </row>
    <row r="9826" spans="2:6">
      <c r="B9826">
        <v>1537600</v>
      </c>
      <c r="D9826">
        <v>9824</v>
      </c>
      <c r="E9826" s="72">
        <f t="shared" si="307"/>
        <v>417845600.85185182</v>
      </c>
      <c r="F9826" s="71">
        <f t="shared" si="306"/>
        <v>271.75182157378498</v>
      </c>
    </row>
    <row r="9827" spans="2:6">
      <c r="B9827">
        <v>1537600</v>
      </c>
      <c r="D9827">
        <v>9825</v>
      </c>
      <c r="E9827" s="72">
        <f t="shared" si="307"/>
        <v>417930708.96296293</v>
      </c>
      <c r="F9827" s="71">
        <f t="shared" si="306"/>
        <v>271.80717284271782</v>
      </c>
    </row>
    <row r="9828" spans="2:6">
      <c r="B9828">
        <v>1537600</v>
      </c>
      <c r="D9828">
        <v>9826</v>
      </c>
      <c r="E9828" s="72">
        <f t="shared" si="307"/>
        <v>418015825.74074072</v>
      </c>
      <c r="F9828" s="71">
        <f t="shared" si="306"/>
        <v>271.86252974814045</v>
      </c>
    </row>
    <row r="9829" spans="2:6">
      <c r="B9829">
        <v>1537600</v>
      </c>
      <c r="D9829">
        <v>9827</v>
      </c>
      <c r="E9829" s="72">
        <f t="shared" si="307"/>
        <v>418100951.18518513</v>
      </c>
      <c r="F9829" s="71">
        <f t="shared" si="306"/>
        <v>271.91789229005275</v>
      </c>
    </row>
    <row r="9830" spans="2:6">
      <c r="B9830">
        <v>1537600</v>
      </c>
      <c r="D9830">
        <v>9828</v>
      </c>
      <c r="E9830" s="72">
        <f t="shared" si="307"/>
        <v>418186085.29629624</v>
      </c>
      <c r="F9830" s="71">
        <f t="shared" si="306"/>
        <v>271.9732604684549</v>
      </c>
    </row>
    <row r="9831" spans="2:6">
      <c r="B9831">
        <v>1537600</v>
      </c>
      <c r="D9831">
        <v>9829</v>
      </c>
      <c r="E9831" s="72">
        <f t="shared" si="307"/>
        <v>418271228.07407403</v>
      </c>
      <c r="F9831" s="71">
        <f t="shared" si="306"/>
        <v>272.02863428334678</v>
      </c>
    </row>
    <row r="9832" spans="2:6">
      <c r="B9832">
        <v>1537600</v>
      </c>
      <c r="D9832">
        <v>9830</v>
      </c>
      <c r="E9832" s="72">
        <f t="shared" si="307"/>
        <v>418356379.51851845</v>
      </c>
      <c r="F9832" s="71">
        <f t="shared" si="306"/>
        <v>272.08401373472844</v>
      </c>
    </row>
    <row r="9833" spans="2:6">
      <c r="B9833">
        <v>1537600</v>
      </c>
      <c r="D9833">
        <v>9831</v>
      </c>
      <c r="E9833" s="72">
        <f t="shared" si="307"/>
        <v>418441539.62962955</v>
      </c>
      <c r="F9833" s="71">
        <f t="shared" si="306"/>
        <v>272.13939882259984</v>
      </c>
    </row>
    <row r="9834" spans="2:6">
      <c r="B9834">
        <v>1537600</v>
      </c>
      <c r="D9834">
        <v>9832</v>
      </c>
      <c r="E9834" s="72">
        <f t="shared" si="307"/>
        <v>418526708.40740734</v>
      </c>
      <c r="F9834" s="71">
        <f t="shared" si="306"/>
        <v>272.19478954696109</v>
      </c>
    </row>
    <row r="9835" spans="2:6">
      <c r="B9835">
        <v>1537600</v>
      </c>
      <c r="D9835">
        <v>9833</v>
      </c>
      <c r="E9835" s="72">
        <f t="shared" si="307"/>
        <v>418611885.85185182</v>
      </c>
      <c r="F9835" s="71">
        <f t="shared" si="306"/>
        <v>272.25018590781207</v>
      </c>
    </row>
    <row r="9836" spans="2:6">
      <c r="B9836">
        <v>1537600</v>
      </c>
      <c r="D9836">
        <v>9834</v>
      </c>
      <c r="E9836" s="72">
        <f t="shared" si="307"/>
        <v>418697071.96296293</v>
      </c>
      <c r="F9836" s="71">
        <f t="shared" si="306"/>
        <v>272.30558790515278</v>
      </c>
    </row>
    <row r="9837" spans="2:6">
      <c r="B9837">
        <v>1537600</v>
      </c>
      <c r="D9837">
        <v>9835</v>
      </c>
      <c r="E9837" s="72">
        <f t="shared" si="307"/>
        <v>418782266.74074072</v>
      </c>
      <c r="F9837" s="71">
        <f t="shared" si="306"/>
        <v>272.36099553898327</v>
      </c>
    </row>
    <row r="9838" spans="2:6">
      <c r="B9838">
        <v>1537600</v>
      </c>
      <c r="D9838">
        <v>9836</v>
      </c>
      <c r="E9838" s="72">
        <f t="shared" si="307"/>
        <v>418867470.18518513</v>
      </c>
      <c r="F9838" s="71">
        <f t="shared" si="306"/>
        <v>272.41640880930356</v>
      </c>
    </row>
    <row r="9839" spans="2:6">
      <c r="B9839">
        <v>1537600</v>
      </c>
      <c r="D9839">
        <v>9837</v>
      </c>
      <c r="E9839" s="72">
        <f t="shared" si="307"/>
        <v>418952682.29629624</v>
      </c>
      <c r="F9839" s="71">
        <f t="shared" si="306"/>
        <v>272.47182771611358</v>
      </c>
    </row>
    <row r="9840" spans="2:6">
      <c r="B9840">
        <v>1537600</v>
      </c>
      <c r="D9840">
        <v>9838</v>
      </c>
      <c r="E9840" s="72">
        <f t="shared" si="307"/>
        <v>419037903.07407403</v>
      </c>
      <c r="F9840" s="71">
        <f t="shared" si="306"/>
        <v>272.52725225941339</v>
      </c>
    </row>
    <row r="9841" spans="2:6">
      <c r="B9841">
        <v>1537600</v>
      </c>
      <c r="D9841">
        <v>9839</v>
      </c>
      <c r="E9841" s="72">
        <f t="shared" si="307"/>
        <v>419123132.51851845</v>
      </c>
      <c r="F9841" s="71">
        <f t="shared" si="306"/>
        <v>272.58268243920293</v>
      </c>
    </row>
    <row r="9842" spans="2:6">
      <c r="B9842">
        <v>1537600</v>
      </c>
      <c r="D9842">
        <v>9840</v>
      </c>
      <c r="E9842" s="72">
        <f t="shared" si="307"/>
        <v>419208370.62962955</v>
      </c>
      <c r="F9842" s="71">
        <f t="shared" si="306"/>
        <v>272.63811825548225</v>
      </c>
    </row>
    <row r="9843" spans="2:6">
      <c r="B9843">
        <v>1537600</v>
      </c>
      <c r="D9843">
        <v>9841</v>
      </c>
      <c r="E9843" s="72">
        <f t="shared" si="307"/>
        <v>419293617.40740734</v>
      </c>
      <c r="F9843" s="71">
        <f t="shared" si="306"/>
        <v>272.69355970825137</v>
      </c>
    </row>
    <row r="9844" spans="2:6">
      <c r="B9844">
        <v>1537600</v>
      </c>
      <c r="D9844">
        <v>9842</v>
      </c>
      <c r="E9844" s="72">
        <f t="shared" si="307"/>
        <v>419378872.85185182</v>
      </c>
      <c r="F9844" s="71">
        <f t="shared" si="306"/>
        <v>272.74900679751028</v>
      </c>
    </row>
    <row r="9845" spans="2:6">
      <c r="B9845">
        <v>1537600</v>
      </c>
      <c r="D9845">
        <v>9843</v>
      </c>
      <c r="E9845" s="72">
        <f t="shared" si="307"/>
        <v>419464136.96296293</v>
      </c>
      <c r="F9845" s="71">
        <f t="shared" si="306"/>
        <v>272.80445952325891</v>
      </c>
    </row>
    <row r="9846" spans="2:6">
      <c r="B9846">
        <v>1537600</v>
      </c>
      <c r="D9846">
        <v>9844</v>
      </c>
      <c r="E9846" s="72">
        <f t="shared" si="307"/>
        <v>419549409.74074072</v>
      </c>
      <c r="F9846" s="71">
        <f t="shared" si="306"/>
        <v>272.85991788549734</v>
      </c>
    </row>
    <row r="9847" spans="2:6">
      <c r="B9847">
        <v>1537600</v>
      </c>
      <c r="D9847">
        <v>9845</v>
      </c>
      <c r="E9847" s="72">
        <f t="shared" si="307"/>
        <v>419634691.18518513</v>
      </c>
      <c r="F9847" s="71">
        <f t="shared" si="306"/>
        <v>272.9153818842255</v>
      </c>
    </row>
    <row r="9848" spans="2:6">
      <c r="B9848">
        <v>1537600</v>
      </c>
      <c r="D9848">
        <v>9846</v>
      </c>
      <c r="E9848" s="72">
        <f t="shared" si="307"/>
        <v>419719981.29629624</v>
      </c>
      <c r="F9848" s="71">
        <f t="shared" si="306"/>
        <v>272.97085151944344</v>
      </c>
    </row>
    <row r="9849" spans="2:6">
      <c r="B9849">
        <v>1537600</v>
      </c>
      <c r="D9849">
        <v>9847</v>
      </c>
      <c r="E9849" s="72">
        <f t="shared" si="307"/>
        <v>419805280.07407403</v>
      </c>
      <c r="F9849" s="71">
        <f t="shared" si="306"/>
        <v>273.02632679115118</v>
      </c>
    </row>
    <row r="9850" spans="2:6">
      <c r="B9850">
        <v>1537600</v>
      </c>
      <c r="D9850">
        <v>9848</v>
      </c>
      <c r="E9850" s="72">
        <f t="shared" si="307"/>
        <v>419890587.51851845</v>
      </c>
      <c r="F9850" s="71">
        <f t="shared" si="306"/>
        <v>273.08180769934864</v>
      </c>
    </row>
    <row r="9851" spans="2:6">
      <c r="B9851">
        <v>1537600</v>
      </c>
      <c r="D9851">
        <v>9849</v>
      </c>
      <c r="E9851" s="72">
        <f t="shared" si="307"/>
        <v>419975903.62962955</v>
      </c>
      <c r="F9851" s="71">
        <f t="shared" si="306"/>
        <v>273.13729424403584</v>
      </c>
    </row>
    <row r="9852" spans="2:6">
      <c r="B9852">
        <v>1537600</v>
      </c>
      <c r="D9852">
        <v>9850</v>
      </c>
      <c r="E9852" s="72">
        <f t="shared" si="307"/>
        <v>420061228.40740734</v>
      </c>
      <c r="F9852" s="71">
        <f t="shared" si="306"/>
        <v>273.19278642521289</v>
      </c>
    </row>
    <row r="9853" spans="2:6">
      <c r="B9853">
        <v>1537600</v>
      </c>
      <c r="D9853">
        <v>9851</v>
      </c>
      <c r="E9853" s="72">
        <f t="shared" si="307"/>
        <v>420146561.85185182</v>
      </c>
      <c r="F9853" s="71">
        <f t="shared" si="306"/>
        <v>273.24828424287972</v>
      </c>
    </row>
    <row r="9854" spans="2:6">
      <c r="B9854">
        <v>1537600</v>
      </c>
      <c r="D9854">
        <v>9852</v>
      </c>
      <c r="E9854" s="72">
        <f t="shared" si="307"/>
        <v>420231903.96296293</v>
      </c>
      <c r="F9854" s="71">
        <f t="shared" si="306"/>
        <v>273.30378769703623</v>
      </c>
    </row>
    <row r="9855" spans="2:6">
      <c r="B9855">
        <v>1537600</v>
      </c>
      <c r="D9855">
        <v>9853</v>
      </c>
      <c r="E9855" s="72">
        <f t="shared" si="307"/>
        <v>420317254.74074072</v>
      </c>
      <c r="F9855" s="71">
        <f t="shared" si="306"/>
        <v>273.35929678768258</v>
      </c>
    </row>
    <row r="9856" spans="2:6">
      <c r="B9856">
        <v>1537600</v>
      </c>
      <c r="D9856">
        <v>9854</v>
      </c>
      <c r="E9856" s="72">
        <f t="shared" si="307"/>
        <v>420402614.18518513</v>
      </c>
      <c r="F9856" s="71">
        <f t="shared" si="306"/>
        <v>273.41481151481861</v>
      </c>
    </row>
    <row r="9857" spans="2:6">
      <c r="B9857">
        <v>1537600</v>
      </c>
      <c r="D9857">
        <v>9855</v>
      </c>
      <c r="E9857" s="72">
        <f t="shared" si="307"/>
        <v>420487982.29629624</v>
      </c>
      <c r="F9857" s="71">
        <f t="shared" si="306"/>
        <v>273.47033187844448</v>
      </c>
    </row>
    <row r="9858" spans="2:6">
      <c r="B9858">
        <v>1537600</v>
      </c>
      <c r="D9858">
        <v>9856</v>
      </c>
      <c r="E9858" s="72">
        <f t="shared" si="307"/>
        <v>420573359.07407403</v>
      </c>
      <c r="F9858" s="71">
        <f t="shared" si="306"/>
        <v>273.52585787856009</v>
      </c>
    </row>
    <row r="9859" spans="2:6">
      <c r="B9859">
        <v>1537600</v>
      </c>
      <c r="D9859">
        <v>9857</v>
      </c>
      <c r="E9859" s="72">
        <f t="shared" si="307"/>
        <v>420658744.51851845</v>
      </c>
      <c r="F9859" s="71">
        <f t="shared" ref="F9859:F9922" si="308">E9859/B9858</f>
        <v>273.58138951516548</v>
      </c>
    </row>
    <row r="9860" spans="2:6">
      <c r="B9860">
        <v>1537600</v>
      </c>
      <c r="D9860">
        <v>9858</v>
      </c>
      <c r="E9860" s="72">
        <f t="shared" ref="E9860:E9923" si="309">40+(D9859*D9859)+(E9859/1.3)</f>
        <v>420744138.62962955</v>
      </c>
      <c r="F9860" s="71">
        <f t="shared" si="308"/>
        <v>273.63692678826061</v>
      </c>
    </row>
    <row r="9861" spans="2:6">
      <c r="B9861">
        <v>1537600</v>
      </c>
      <c r="D9861">
        <v>9859</v>
      </c>
      <c r="E9861" s="72">
        <f t="shared" si="309"/>
        <v>420829541.40740734</v>
      </c>
      <c r="F9861" s="71">
        <f t="shared" si="308"/>
        <v>273.69246969784558</v>
      </c>
    </row>
    <row r="9862" spans="2:6">
      <c r="B9862">
        <v>1537600</v>
      </c>
      <c r="D9862">
        <v>9860</v>
      </c>
      <c r="E9862" s="72">
        <f t="shared" si="309"/>
        <v>420914952.85185182</v>
      </c>
      <c r="F9862" s="71">
        <f t="shared" si="308"/>
        <v>273.74801824392028</v>
      </c>
    </row>
    <row r="9863" spans="2:6">
      <c r="B9863">
        <v>1537600</v>
      </c>
      <c r="D9863">
        <v>9861</v>
      </c>
      <c r="E9863" s="72">
        <f t="shared" si="309"/>
        <v>421000372.96296293</v>
      </c>
      <c r="F9863" s="71">
        <f t="shared" si="308"/>
        <v>273.80357242648472</v>
      </c>
    </row>
    <row r="9864" spans="2:6">
      <c r="B9864">
        <v>1537600</v>
      </c>
      <c r="D9864">
        <v>9862</v>
      </c>
      <c r="E9864" s="72">
        <f t="shared" si="309"/>
        <v>421085801.74074072</v>
      </c>
      <c r="F9864" s="71">
        <f t="shared" si="308"/>
        <v>273.85913224553894</v>
      </c>
    </row>
    <row r="9865" spans="2:6">
      <c r="B9865">
        <v>1537600</v>
      </c>
      <c r="D9865">
        <v>9863</v>
      </c>
      <c r="E9865" s="72">
        <f t="shared" si="309"/>
        <v>421171239.18518513</v>
      </c>
      <c r="F9865" s="71">
        <f t="shared" si="308"/>
        <v>273.91469770108296</v>
      </c>
    </row>
    <row r="9866" spans="2:6">
      <c r="B9866">
        <v>1537600</v>
      </c>
      <c r="D9866">
        <v>9864</v>
      </c>
      <c r="E9866" s="72">
        <f t="shared" si="309"/>
        <v>421256685.29629624</v>
      </c>
      <c r="F9866" s="71">
        <f t="shared" si="308"/>
        <v>273.9702687931167</v>
      </c>
    </row>
    <row r="9867" spans="2:6">
      <c r="B9867">
        <v>1537600</v>
      </c>
      <c r="D9867">
        <v>9865</v>
      </c>
      <c r="E9867" s="72">
        <f t="shared" si="309"/>
        <v>421342140.07407403</v>
      </c>
      <c r="F9867" s="71">
        <f t="shared" si="308"/>
        <v>274.02584552164024</v>
      </c>
    </row>
    <row r="9868" spans="2:6">
      <c r="B9868">
        <v>1537600</v>
      </c>
      <c r="D9868">
        <v>9866</v>
      </c>
      <c r="E9868" s="72">
        <f t="shared" si="309"/>
        <v>421427603.51851845</v>
      </c>
      <c r="F9868" s="71">
        <f t="shared" si="308"/>
        <v>274.0814278866535</v>
      </c>
    </row>
    <row r="9869" spans="2:6">
      <c r="B9869">
        <v>1537600</v>
      </c>
      <c r="D9869">
        <v>9867</v>
      </c>
      <c r="E9869" s="72">
        <f t="shared" si="309"/>
        <v>421513075.62962955</v>
      </c>
      <c r="F9869" s="71">
        <f t="shared" si="308"/>
        <v>274.13701588815655</v>
      </c>
    </row>
    <row r="9870" spans="2:6">
      <c r="B9870">
        <v>1537600</v>
      </c>
      <c r="D9870">
        <v>9868</v>
      </c>
      <c r="E9870" s="72">
        <f t="shared" si="309"/>
        <v>421598556.40740734</v>
      </c>
      <c r="F9870" s="71">
        <f t="shared" si="308"/>
        <v>274.1926095261494</v>
      </c>
    </row>
    <row r="9871" spans="2:6">
      <c r="B9871">
        <v>1537600</v>
      </c>
      <c r="D9871">
        <v>9869</v>
      </c>
      <c r="E9871" s="72">
        <f t="shared" si="309"/>
        <v>421684045.85185182</v>
      </c>
      <c r="F9871" s="71">
        <f t="shared" si="308"/>
        <v>274.24820880063203</v>
      </c>
    </row>
    <row r="9872" spans="2:6">
      <c r="B9872">
        <v>1537600</v>
      </c>
      <c r="D9872">
        <v>9870</v>
      </c>
      <c r="E9872" s="72">
        <f t="shared" si="309"/>
        <v>421769543.96296293</v>
      </c>
      <c r="F9872" s="71">
        <f t="shared" si="308"/>
        <v>274.30381371160439</v>
      </c>
    </row>
    <row r="9873" spans="2:6">
      <c r="B9873">
        <v>1537600</v>
      </c>
      <c r="D9873">
        <v>9871</v>
      </c>
      <c r="E9873" s="72">
        <f t="shared" si="309"/>
        <v>421855050.74074072</v>
      </c>
      <c r="F9873" s="71">
        <f t="shared" si="308"/>
        <v>274.35942425906654</v>
      </c>
    </row>
    <row r="9874" spans="2:6">
      <c r="B9874">
        <v>1537600</v>
      </c>
      <c r="D9874">
        <v>9872</v>
      </c>
      <c r="E9874" s="72">
        <f t="shared" si="309"/>
        <v>421940566.18518513</v>
      </c>
      <c r="F9874" s="71">
        <f t="shared" si="308"/>
        <v>274.41504044301843</v>
      </c>
    </row>
    <row r="9875" spans="2:6">
      <c r="B9875">
        <v>1537600</v>
      </c>
      <c r="D9875">
        <v>9873</v>
      </c>
      <c r="E9875" s="72">
        <f t="shared" si="309"/>
        <v>422026090.29629624</v>
      </c>
      <c r="F9875" s="71">
        <f t="shared" si="308"/>
        <v>274.4706622634601</v>
      </c>
    </row>
    <row r="9876" spans="2:6">
      <c r="B9876">
        <v>1537600</v>
      </c>
      <c r="D9876">
        <v>9874</v>
      </c>
      <c r="E9876" s="72">
        <f t="shared" si="309"/>
        <v>422111623.07407403</v>
      </c>
      <c r="F9876" s="71">
        <f t="shared" si="308"/>
        <v>274.52628972039156</v>
      </c>
    </row>
    <row r="9877" spans="2:6">
      <c r="B9877">
        <v>1537600</v>
      </c>
      <c r="D9877">
        <v>9875</v>
      </c>
      <c r="E9877" s="72">
        <f t="shared" si="309"/>
        <v>422197164.51851845</v>
      </c>
      <c r="F9877" s="71">
        <f t="shared" si="308"/>
        <v>274.58192281381275</v>
      </c>
    </row>
    <row r="9878" spans="2:6">
      <c r="B9878">
        <v>1537600</v>
      </c>
      <c r="D9878">
        <v>9876</v>
      </c>
      <c r="E9878" s="72">
        <f t="shared" si="309"/>
        <v>422282714.62962955</v>
      </c>
      <c r="F9878" s="71">
        <f t="shared" si="308"/>
        <v>274.63756154372368</v>
      </c>
    </row>
    <row r="9879" spans="2:6">
      <c r="B9879">
        <v>1537600</v>
      </c>
      <c r="D9879">
        <v>9877</v>
      </c>
      <c r="E9879" s="72">
        <f t="shared" si="309"/>
        <v>422368273.40740734</v>
      </c>
      <c r="F9879" s="71">
        <f t="shared" si="308"/>
        <v>274.69320591012445</v>
      </c>
    </row>
    <row r="9880" spans="2:6">
      <c r="B9880">
        <v>1537600</v>
      </c>
      <c r="D9880">
        <v>9878</v>
      </c>
      <c r="E9880" s="72">
        <f t="shared" si="309"/>
        <v>422453840.85185182</v>
      </c>
      <c r="F9880" s="71">
        <f t="shared" si="308"/>
        <v>274.74885591301495</v>
      </c>
    </row>
    <row r="9881" spans="2:6">
      <c r="B9881">
        <v>1537600</v>
      </c>
      <c r="D9881">
        <v>9879</v>
      </c>
      <c r="E9881" s="72">
        <f t="shared" si="309"/>
        <v>422539416.96296293</v>
      </c>
      <c r="F9881" s="71">
        <f t="shared" si="308"/>
        <v>274.80451155239524</v>
      </c>
    </row>
    <row r="9882" spans="2:6">
      <c r="B9882">
        <v>1537600</v>
      </c>
      <c r="D9882">
        <v>9880</v>
      </c>
      <c r="E9882" s="72">
        <f t="shared" si="309"/>
        <v>422625001.74074072</v>
      </c>
      <c r="F9882" s="71">
        <f t="shared" si="308"/>
        <v>274.86017282826532</v>
      </c>
    </row>
    <row r="9883" spans="2:6">
      <c r="B9883">
        <v>1537600</v>
      </c>
      <c r="D9883">
        <v>9881</v>
      </c>
      <c r="E9883" s="72">
        <f t="shared" si="309"/>
        <v>422710595.18518513</v>
      </c>
      <c r="F9883" s="71">
        <f t="shared" si="308"/>
        <v>274.91583974062507</v>
      </c>
    </row>
    <row r="9884" spans="2:6">
      <c r="B9884">
        <v>1537600</v>
      </c>
      <c r="D9884">
        <v>9882</v>
      </c>
      <c r="E9884" s="72">
        <f t="shared" si="309"/>
        <v>422796197.29629624</v>
      </c>
      <c r="F9884" s="71">
        <f t="shared" si="308"/>
        <v>274.97151228947467</v>
      </c>
    </row>
    <row r="9885" spans="2:6">
      <c r="B9885">
        <v>1537600</v>
      </c>
      <c r="D9885">
        <v>9883</v>
      </c>
      <c r="E9885" s="72">
        <f t="shared" si="309"/>
        <v>422881808.07407403</v>
      </c>
      <c r="F9885" s="71">
        <f t="shared" si="308"/>
        <v>275.02719047481401</v>
      </c>
    </row>
    <row r="9886" spans="2:6">
      <c r="B9886">
        <v>1537600</v>
      </c>
      <c r="D9886">
        <v>9884</v>
      </c>
      <c r="E9886" s="72">
        <f t="shared" si="309"/>
        <v>422967427.51851845</v>
      </c>
      <c r="F9886" s="71">
        <f t="shared" si="308"/>
        <v>275.08287429664313</v>
      </c>
    </row>
    <row r="9887" spans="2:6">
      <c r="B9887">
        <v>1537600</v>
      </c>
      <c r="D9887">
        <v>9885</v>
      </c>
      <c r="E9887" s="72">
        <f t="shared" si="309"/>
        <v>423053055.62962955</v>
      </c>
      <c r="F9887" s="71">
        <f t="shared" si="308"/>
        <v>275.13856375496198</v>
      </c>
    </row>
    <row r="9888" spans="2:6">
      <c r="B9888">
        <v>1537600</v>
      </c>
      <c r="D9888">
        <v>9886</v>
      </c>
      <c r="E9888" s="72">
        <f t="shared" si="309"/>
        <v>423138692.40740734</v>
      </c>
      <c r="F9888" s="71">
        <f t="shared" si="308"/>
        <v>275.19425884977062</v>
      </c>
    </row>
    <row r="9889" spans="2:6">
      <c r="B9889">
        <v>1537600</v>
      </c>
      <c r="D9889">
        <v>9887</v>
      </c>
      <c r="E9889" s="72">
        <f t="shared" si="309"/>
        <v>423224337.85185182</v>
      </c>
      <c r="F9889" s="71">
        <f t="shared" si="308"/>
        <v>275.24995958106911</v>
      </c>
    </row>
    <row r="9890" spans="2:6">
      <c r="B9890">
        <v>1537600</v>
      </c>
      <c r="D9890">
        <v>9888</v>
      </c>
      <c r="E9890" s="72">
        <f t="shared" si="309"/>
        <v>423309991.96296293</v>
      </c>
      <c r="F9890" s="71">
        <f t="shared" si="308"/>
        <v>275.30566594885727</v>
      </c>
    </row>
    <row r="9891" spans="2:6">
      <c r="B9891">
        <v>1537600</v>
      </c>
      <c r="D9891">
        <v>9889</v>
      </c>
      <c r="E9891" s="72">
        <f t="shared" si="309"/>
        <v>423395654.74074072</v>
      </c>
      <c r="F9891" s="71">
        <f t="shared" si="308"/>
        <v>275.36137795313522</v>
      </c>
    </row>
    <row r="9892" spans="2:6">
      <c r="B9892">
        <v>1537600</v>
      </c>
      <c r="D9892">
        <v>9890</v>
      </c>
      <c r="E9892" s="72">
        <f t="shared" si="309"/>
        <v>423481326.18518513</v>
      </c>
      <c r="F9892" s="71">
        <f t="shared" si="308"/>
        <v>275.4170955939029</v>
      </c>
    </row>
    <row r="9893" spans="2:6">
      <c r="B9893">
        <v>1537600</v>
      </c>
      <c r="D9893">
        <v>9891</v>
      </c>
      <c r="E9893" s="72">
        <f t="shared" si="309"/>
        <v>423567006.29629624</v>
      </c>
      <c r="F9893" s="71">
        <f t="shared" si="308"/>
        <v>275.47281887116043</v>
      </c>
    </row>
    <row r="9894" spans="2:6">
      <c r="B9894">
        <v>1537600</v>
      </c>
      <c r="D9894">
        <v>9892</v>
      </c>
      <c r="E9894" s="72">
        <f t="shared" si="309"/>
        <v>423652695.07407403</v>
      </c>
      <c r="F9894" s="71">
        <f t="shared" si="308"/>
        <v>275.52854778490769</v>
      </c>
    </row>
    <row r="9895" spans="2:6">
      <c r="B9895">
        <v>1537600</v>
      </c>
      <c r="D9895">
        <v>9893</v>
      </c>
      <c r="E9895" s="72">
        <f t="shared" si="309"/>
        <v>423738392.51851845</v>
      </c>
      <c r="F9895" s="71">
        <f t="shared" si="308"/>
        <v>275.58428233514468</v>
      </c>
    </row>
    <row r="9896" spans="2:6">
      <c r="B9896">
        <v>1537600</v>
      </c>
      <c r="D9896">
        <v>9894</v>
      </c>
      <c r="E9896" s="72">
        <f t="shared" si="309"/>
        <v>423824098.62962955</v>
      </c>
      <c r="F9896" s="71">
        <f t="shared" si="308"/>
        <v>275.64002252187146</v>
      </c>
    </row>
    <row r="9897" spans="2:6">
      <c r="B9897">
        <v>1537600</v>
      </c>
      <c r="D9897">
        <v>9895</v>
      </c>
      <c r="E9897" s="72">
        <f t="shared" si="309"/>
        <v>423909813.40740734</v>
      </c>
      <c r="F9897" s="71">
        <f t="shared" si="308"/>
        <v>275.69576834508803</v>
      </c>
    </row>
    <row r="9898" spans="2:6">
      <c r="B9898">
        <v>1537600</v>
      </c>
      <c r="D9898">
        <v>9896</v>
      </c>
      <c r="E9898" s="72">
        <f t="shared" si="309"/>
        <v>423995536.85185182</v>
      </c>
      <c r="F9898" s="71">
        <f t="shared" si="308"/>
        <v>275.75151980479438</v>
      </c>
    </row>
    <row r="9899" spans="2:6">
      <c r="B9899">
        <v>1537600</v>
      </c>
      <c r="D9899">
        <v>9897</v>
      </c>
      <c r="E9899" s="72">
        <f t="shared" si="309"/>
        <v>424081268.96296293</v>
      </c>
      <c r="F9899" s="71">
        <f t="shared" si="308"/>
        <v>275.80727690099047</v>
      </c>
    </row>
    <row r="9900" spans="2:6">
      <c r="B9900">
        <v>1537600</v>
      </c>
      <c r="D9900">
        <v>9898</v>
      </c>
      <c r="E9900" s="72">
        <f t="shared" si="309"/>
        <v>424167009.74074072</v>
      </c>
      <c r="F9900" s="71">
        <f t="shared" si="308"/>
        <v>275.86303963367635</v>
      </c>
    </row>
    <row r="9901" spans="2:6">
      <c r="B9901">
        <v>1537600</v>
      </c>
      <c r="D9901">
        <v>9899</v>
      </c>
      <c r="E9901" s="72">
        <f t="shared" si="309"/>
        <v>424252759.18518513</v>
      </c>
      <c r="F9901" s="71">
        <f t="shared" si="308"/>
        <v>275.91880800285196</v>
      </c>
    </row>
    <row r="9902" spans="2:6">
      <c r="B9902">
        <v>1537600</v>
      </c>
      <c r="D9902">
        <v>9900</v>
      </c>
      <c r="E9902" s="72">
        <f t="shared" si="309"/>
        <v>424338517.29629624</v>
      </c>
      <c r="F9902" s="71">
        <f t="shared" si="308"/>
        <v>275.9745820085173</v>
      </c>
    </row>
    <row r="9903" spans="2:6">
      <c r="B9903">
        <v>1537600</v>
      </c>
      <c r="D9903">
        <v>9901</v>
      </c>
      <c r="E9903" s="72">
        <f t="shared" si="309"/>
        <v>424424284.07407403</v>
      </c>
      <c r="F9903" s="71">
        <f t="shared" si="308"/>
        <v>276.03036165067249</v>
      </c>
    </row>
    <row r="9904" spans="2:6">
      <c r="B9904">
        <v>1537600</v>
      </c>
      <c r="D9904">
        <v>9902</v>
      </c>
      <c r="E9904" s="72">
        <f t="shared" si="309"/>
        <v>424510059.51851845</v>
      </c>
      <c r="F9904" s="71">
        <f t="shared" si="308"/>
        <v>276.08614692931741</v>
      </c>
    </row>
    <row r="9905" spans="2:6">
      <c r="B9905">
        <v>1537600</v>
      </c>
      <c r="D9905">
        <v>9903</v>
      </c>
      <c r="E9905" s="72">
        <f t="shared" si="309"/>
        <v>424595843.62962955</v>
      </c>
      <c r="F9905" s="71">
        <f t="shared" si="308"/>
        <v>276.14193784445212</v>
      </c>
    </row>
    <row r="9906" spans="2:6">
      <c r="B9906">
        <v>1537600</v>
      </c>
      <c r="D9906">
        <v>9904</v>
      </c>
      <c r="E9906" s="72">
        <f t="shared" si="309"/>
        <v>424681636.40740734</v>
      </c>
      <c r="F9906" s="71">
        <f t="shared" si="308"/>
        <v>276.19773439607656</v>
      </c>
    </row>
    <row r="9907" spans="2:6">
      <c r="B9907">
        <v>1537600</v>
      </c>
      <c r="D9907">
        <v>9905</v>
      </c>
      <c r="E9907" s="72">
        <f t="shared" si="309"/>
        <v>424767437.85185182</v>
      </c>
      <c r="F9907" s="71">
        <f t="shared" si="308"/>
        <v>276.25353658419084</v>
      </c>
    </row>
    <row r="9908" spans="2:6">
      <c r="B9908">
        <v>1537600</v>
      </c>
      <c r="D9908">
        <v>9906</v>
      </c>
      <c r="E9908" s="72">
        <f t="shared" si="309"/>
        <v>424853247.96296293</v>
      </c>
      <c r="F9908" s="71">
        <f t="shared" si="308"/>
        <v>276.3093444087948</v>
      </c>
    </row>
    <row r="9909" spans="2:6">
      <c r="B9909">
        <v>1537600</v>
      </c>
      <c r="D9909">
        <v>9907</v>
      </c>
      <c r="E9909" s="72">
        <f t="shared" si="309"/>
        <v>424939066.74074072</v>
      </c>
      <c r="F9909" s="71">
        <f t="shared" si="308"/>
        <v>276.36515786988861</v>
      </c>
    </row>
    <row r="9910" spans="2:6">
      <c r="B9910">
        <v>1537600</v>
      </c>
      <c r="D9910">
        <v>9908</v>
      </c>
      <c r="E9910" s="72">
        <f t="shared" si="309"/>
        <v>425024894.18518513</v>
      </c>
      <c r="F9910" s="71">
        <f t="shared" si="308"/>
        <v>276.42097696747214</v>
      </c>
    </row>
    <row r="9911" spans="2:6">
      <c r="B9911">
        <v>1537600</v>
      </c>
      <c r="D9911">
        <v>9909</v>
      </c>
      <c r="E9911" s="72">
        <f t="shared" si="309"/>
        <v>425110730.29629624</v>
      </c>
      <c r="F9911" s="71">
        <f t="shared" si="308"/>
        <v>276.47680170154541</v>
      </c>
    </row>
    <row r="9912" spans="2:6">
      <c r="B9912">
        <v>1537600</v>
      </c>
      <c r="D9912">
        <v>9910</v>
      </c>
      <c r="E9912" s="72">
        <f t="shared" si="309"/>
        <v>425196575.07407403</v>
      </c>
      <c r="F9912" s="71">
        <f t="shared" si="308"/>
        <v>276.53263207210853</v>
      </c>
    </row>
    <row r="9913" spans="2:6">
      <c r="B9913">
        <v>1537600</v>
      </c>
      <c r="D9913">
        <v>9911</v>
      </c>
      <c r="E9913" s="72">
        <f t="shared" si="309"/>
        <v>425282428.51851845</v>
      </c>
      <c r="F9913" s="71">
        <f t="shared" si="308"/>
        <v>276.58846807916132</v>
      </c>
    </row>
    <row r="9914" spans="2:6">
      <c r="B9914">
        <v>1537600</v>
      </c>
      <c r="D9914">
        <v>9912</v>
      </c>
      <c r="E9914" s="72">
        <f t="shared" si="309"/>
        <v>425368290.62962955</v>
      </c>
      <c r="F9914" s="71">
        <f t="shared" si="308"/>
        <v>276.64430972270395</v>
      </c>
    </row>
    <row r="9915" spans="2:6">
      <c r="B9915">
        <v>1537600</v>
      </c>
      <c r="D9915">
        <v>9913</v>
      </c>
      <c r="E9915" s="72">
        <f t="shared" si="309"/>
        <v>425454161.40740734</v>
      </c>
      <c r="F9915" s="71">
        <f t="shared" si="308"/>
        <v>276.70015700273632</v>
      </c>
    </row>
    <row r="9916" spans="2:6">
      <c r="B9916">
        <v>1537600</v>
      </c>
      <c r="D9916">
        <v>9914</v>
      </c>
      <c r="E9916" s="72">
        <f t="shared" si="309"/>
        <v>425540040.85185182</v>
      </c>
      <c r="F9916" s="71">
        <f t="shared" si="308"/>
        <v>276.75600991925847</v>
      </c>
    </row>
    <row r="9917" spans="2:6">
      <c r="B9917">
        <v>1537600</v>
      </c>
      <c r="D9917">
        <v>9915</v>
      </c>
      <c r="E9917" s="72">
        <f t="shared" si="309"/>
        <v>425625928.96296293</v>
      </c>
      <c r="F9917" s="71">
        <f t="shared" si="308"/>
        <v>276.81186847227036</v>
      </c>
    </row>
    <row r="9918" spans="2:6">
      <c r="B9918">
        <v>1537600</v>
      </c>
      <c r="D9918">
        <v>9916</v>
      </c>
      <c r="E9918" s="72">
        <f t="shared" si="309"/>
        <v>425711825.74074072</v>
      </c>
      <c r="F9918" s="71">
        <f t="shared" si="308"/>
        <v>276.86773266177204</v>
      </c>
    </row>
    <row r="9919" spans="2:6">
      <c r="B9919">
        <v>1537600</v>
      </c>
      <c r="D9919">
        <v>9917</v>
      </c>
      <c r="E9919" s="72">
        <f t="shared" si="309"/>
        <v>425797731.18518513</v>
      </c>
      <c r="F9919" s="71">
        <f t="shared" si="308"/>
        <v>276.9236024877635</v>
      </c>
    </row>
    <row r="9920" spans="2:6">
      <c r="B9920">
        <v>1537600</v>
      </c>
      <c r="D9920">
        <v>9918</v>
      </c>
      <c r="E9920" s="72">
        <f t="shared" si="309"/>
        <v>425883645.29629624</v>
      </c>
      <c r="F9920" s="71">
        <f t="shared" si="308"/>
        <v>276.9794779502447</v>
      </c>
    </row>
    <row r="9921" spans="2:6">
      <c r="B9921">
        <v>1537600</v>
      </c>
      <c r="D9921">
        <v>9919</v>
      </c>
      <c r="E9921" s="72">
        <f t="shared" si="309"/>
        <v>425969568.07407403</v>
      </c>
      <c r="F9921" s="71">
        <f t="shared" si="308"/>
        <v>277.03535904921569</v>
      </c>
    </row>
    <row r="9922" spans="2:6">
      <c r="B9922">
        <v>1537600</v>
      </c>
      <c r="D9922">
        <v>9920</v>
      </c>
      <c r="E9922" s="72">
        <f t="shared" si="309"/>
        <v>426055499.51851845</v>
      </c>
      <c r="F9922" s="71">
        <f t="shared" si="308"/>
        <v>277.0912457846764</v>
      </c>
    </row>
    <row r="9923" spans="2:6">
      <c r="B9923">
        <v>1537600</v>
      </c>
      <c r="D9923">
        <v>9921</v>
      </c>
      <c r="E9923" s="72">
        <f t="shared" si="309"/>
        <v>426141439.62962955</v>
      </c>
      <c r="F9923" s="71">
        <f t="shared" ref="F9923:F9986" si="310">E9923/B9922</f>
        <v>277.14713815662691</v>
      </c>
    </row>
    <row r="9924" spans="2:6">
      <c r="B9924">
        <v>1537600</v>
      </c>
      <c r="D9924">
        <v>9922</v>
      </c>
      <c r="E9924" s="72">
        <f t="shared" ref="E9924:E9987" si="311">40+(D9923*D9923)+(E9923/1.3)</f>
        <v>426227388.40740734</v>
      </c>
      <c r="F9924" s="71">
        <f t="shared" si="310"/>
        <v>277.2030361650672</v>
      </c>
    </row>
    <row r="9925" spans="2:6">
      <c r="B9925">
        <v>1537600</v>
      </c>
      <c r="D9925">
        <v>9923</v>
      </c>
      <c r="E9925" s="72">
        <f t="shared" si="311"/>
        <v>426313345.85185182</v>
      </c>
      <c r="F9925" s="71">
        <f t="shared" si="310"/>
        <v>277.25893980999729</v>
      </c>
    </row>
    <row r="9926" spans="2:6">
      <c r="B9926">
        <v>1537600</v>
      </c>
      <c r="D9926">
        <v>9924</v>
      </c>
      <c r="E9926" s="72">
        <f t="shared" si="311"/>
        <v>426399311.96296293</v>
      </c>
      <c r="F9926" s="71">
        <f t="shared" si="310"/>
        <v>277.3148490914171</v>
      </c>
    </row>
    <row r="9927" spans="2:6">
      <c r="B9927">
        <v>1537600</v>
      </c>
      <c r="D9927">
        <v>9925</v>
      </c>
      <c r="E9927" s="72">
        <f t="shared" si="311"/>
        <v>426485286.74074072</v>
      </c>
      <c r="F9927" s="71">
        <f t="shared" si="310"/>
        <v>277.37076400932671</v>
      </c>
    </row>
    <row r="9928" spans="2:6">
      <c r="B9928">
        <v>1537600</v>
      </c>
      <c r="D9928">
        <v>9926</v>
      </c>
      <c r="E9928" s="72">
        <f t="shared" si="311"/>
        <v>426571270.18518513</v>
      </c>
      <c r="F9928" s="71">
        <f t="shared" si="310"/>
        <v>277.42668456372604</v>
      </c>
    </row>
    <row r="9929" spans="2:6">
      <c r="B9929">
        <v>1537600</v>
      </c>
      <c r="D9929">
        <v>9927</v>
      </c>
      <c r="E9929" s="72">
        <f t="shared" si="311"/>
        <v>426657262.29629624</v>
      </c>
      <c r="F9929" s="71">
        <f t="shared" si="310"/>
        <v>277.48261075461517</v>
      </c>
    </row>
    <row r="9930" spans="2:6">
      <c r="B9930">
        <v>1537600</v>
      </c>
      <c r="D9930">
        <v>9928</v>
      </c>
      <c r="E9930" s="72">
        <f t="shared" si="311"/>
        <v>426743263.07407403</v>
      </c>
      <c r="F9930" s="71">
        <f t="shared" si="310"/>
        <v>277.53854258199402</v>
      </c>
    </row>
    <row r="9931" spans="2:6">
      <c r="B9931">
        <v>1537600</v>
      </c>
      <c r="D9931">
        <v>9929</v>
      </c>
      <c r="E9931" s="72">
        <f t="shared" si="311"/>
        <v>426829272.51851845</v>
      </c>
      <c r="F9931" s="71">
        <f t="shared" si="310"/>
        <v>277.59448004586267</v>
      </c>
    </row>
    <row r="9932" spans="2:6">
      <c r="B9932">
        <v>1537600</v>
      </c>
      <c r="D9932">
        <v>9930</v>
      </c>
      <c r="E9932" s="72">
        <f t="shared" si="311"/>
        <v>426915290.62962955</v>
      </c>
      <c r="F9932" s="71">
        <f t="shared" si="310"/>
        <v>277.6504231462211</v>
      </c>
    </row>
    <row r="9933" spans="2:6">
      <c r="B9933">
        <v>1537600</v>
      </c>
      <c r="D9933">
        <v>9931</v>
      </c>
      <c r="E9933" s="72">
        <f t="shared" si="311"/>
        <v>427001317.40740734</v>
      </c>
      <c r="F9933" s="71">
        <f t="shared" si="310"/>
        <v>277.70637188306927</v>
      </c>
    </row>
    <row r="9934" spans="2:6">
      <c r="B9934">
        <v>1537600</v>
      </c>
      <c r="D9934">
        <v>9932</v>
      </c>
      <c r="E9934" s="72">
        <f t="shared" si="311"/>
        <v>427087352.85185182</v>
      </c>
      <c r="F9934" s="71">
        <f t="shared" si="310"/>
        <v>277.76232625640728</v>
      </c>
    </row>
    <row r="9935" spans="2:6">
      <c r="B9935">
        <v>1537600</v>
      </c>
      <c r="D9935">
        <v>9933</v>
      </c>
      <c r="E9935" s="72">
        <f t="shared" si="311"/>
        <v>427173396.96296293</v>
      </c>
      <c r="F9935" s="71">
        <f t="shared" si="310"/>
        <v>277.81828626623502</v>
      </c>
    </row>
    <row r="9936" spans="2:6">
      <c r="B9936">
        <v>1537600</v>
      </c>
      <c r="D9936">
        <v>9934</v>
      </c>
      <c r="E9936" s="72">
        <f t="shared" si="311"/>
        <v>427259449.74074072</v>
      </c>
      <c r="F9936" s="71">
        <f t="shared" si="310"/>
        <v>277.8742519125525</v>
      </c>
    </row>
    <row r="9937" spans="2:6">
      <c r="B9937">
        <v>1537600</v>
      </c>
      <c r="D9937">
        <v>9935</v>
      </c>
      <c r="E9937" s="72">
        <f t="shared" si="311"/>
        <v>427345511.18518513</v>
      </c>
      <c r="F9937" s="71">
        <f t="shared" si="310"/>
        <v>277.93022319535976</v>
      </c>
    </row>
    <row r="9938" spans="2:6">
      <c r="B9938">
        <v>1537600</v>
      </c>
      <c r="D9938">
        <v>9936</v>
      </c>
      <c r="E9938" s="72">
        <f t="shared" si="311"/>
        <v>427431581.29629624</v>
      </c>
      <c r="F9938" s="71">
        <f t="shared" si="310"/>
        <v>277.98620011465675</v>
      </c>
    </row>
    <row r="9939" spans="2:6">
      <c r="B9939">
        <v>1537600</v>
      </c>
      <c r="D9939">
        <v>9937</v>
      </c>
      <c r="E9939" s="72">
        <f t="shared" si="311"/>
        <v>427517660.07407403</v>
      </c>
      <c r="F9939" s="71">
        <f t="shared" si="310"/>
        <v>278.04218267044359</v>
      </c>
    </row>
    <row r="9940" spans="2:6">
      <c r="B9940">
        <v>1537600</v>
      </c>
      <c r="D9940">
        <v>9938</v>
      </c>
      <c r="E9940" s="72">
        <f t="shared" si="311"/>
        <v>427603747.51851845</v>
      </c>
      <c r="F9940" s="71">
        <f t="shared" si="310"/>
        <v>278.09817086272011</v>
      </c>
    </row>
    <row r="9941" spans="2:6">
      <c r="B9941">
        <v>1537600</v>
      </c>
      <c r="D9941">
        <v>9939</v>
      </c>
      <c r="E9941" s="72">
        <f t="shared" si="311"/>
        <v>427689843.62962955</v>
      </c>
      <c r="F9941" s="71">
        <f t="shared" si="310"/>
        <v>278.15416469148641</v>
      </c>
    </row>
    <row r="9942" spans="2:6">
      <c r="B9942">
        <v>1537600</v>
      </c>
      <c r="D9942">
        <v>9940</v>
      </c>
      <c r="E9942" s="72">
        <f t="shared" si="311"/>
        <v>427775948.40740734</v>
      </c>
      <c r="F9942" s="71">
        <f t="shared" si="310"/>
        <v>278.21016415674256</v>
      </c>
    </row>
    <row r="9943" spans="2:6">
      <c r="B9943">
        <v>1537600</v>
      </c>
      <c r="D9943">
        <v>9941</v>
      </c>
      <c r="E9943" s="72">
        <f t="shared" si="311"/>
        <v>427862061.85185182</v>
      </c>
      <c r="F9943" s="71">
        <f t="shared" si="310"/>
        <v>278.26616925848845</v>
      </c>
    </row>
    <row r="9944" spans="2:6">
      <c r="B9944">
        <v>1537600</v>
      </c>
      <c r="D9944">
        <v>9942</v>
      </c>
      <c r="E9944" s="72">
        <f t="shared" si="311"/>
        <v>427948183.96296293</v>
      </c>
      <c r="F9944" s="71">
        <f t="shared" si="310"/>
        <v>278.32217999672406</v>
      </c>
    </row>
    <row r="9945" spans="2:6">
      <c r="B9945">
        <v>1537600</v>
      </c>
      <c r="D9945">
        <v>9943</v>
      </c>
      <c r="E9945" s="72">
        <f t="shared" si="311"/>
        <v>428034314.74074072</v>
      </c>
      <c r="F9945" s="71">
        <f t="shared" si="310"/>
        <v>278.37819637144946</v>
      </c>
    </row>
    <row r="9946" spans="2:6">
      <c r="B9946">
        <v>1537600</v>
      </c>
      <c r="D9946">
        <v>9944</v>
      </c>
      <c r="E9946" s="72">
        <f t="shared" si="311"/>
        <v>428120454.18518513</v>
      </c>
      <c r="F9946" s="71">
        <f t="shared" si="310"/>
        <v>278.43421838266465</v>
      </c>
    </row>
    <row r="9947" spans="2:6">
      <c r="B9947">
        <v>1537600</v>
      </c>
      <c r="D9947">
        <v>9945</v>
      </c>
      <c r="E9947" s="72">
        <f t="shared" si="311"/>
        <v>428206602.29629624</v>
      </c>
      <c r="F9947" s="71">
        <f t="shared" si="310"/>
        <v>278.49024603036958</v>
      </c>
    </row>
    <row r="9948" spans="2:6">
      <c r="B9948">
        <v>1537600</v>
      </c>
      <c r="D9948">
        <v>9946</v>
      </c>
      <c r="E9948" s="72">
        <f t="shared" si="311"/>
        <v>428292759.07407403</v>
      </c>
      <c r="F9948" s="71">
        <f t="shared" si="310"/>
        <v>278.54627931456429</v>
      </c>
    </row>
    <row r="9949" spans="2:6">
      <c r="B9949">
        <v>1537600</v>
      </c>
      <c r="D9949">
        <v>9947</v>
      </c>
      <c r="E9949" s="72">
        <f t="shared" si="311"/>
        <v>428378924.51851845</v>
      </c>
      <c r="F9949" s="71">
        <f t="shared" si="310"/>
        <v>278.60231823524873</v>
      </c>
    </row>
    <row r="9950" spans="2:6">
      <c r="B9950">
        <v>1537600</v>
      </c>
      <c r="D9950">
        <v>9948</v>
      </c>
      <c r="E9950" s="72">
        <f t="shared" si="311"/>
        <v>428465098.62962955</v>
      </c>
      <c r="F9950" s="71">
        <f t="shared" si="310"/>
        <v>278.65836279242296</v>
      </c>
    </row>
    <row r="9951" spans="2:6">
      <c r="B9951">
        <v>1537600</v>
      </c>
      <c r="D9951">
        <v>9949</v>
      </c>
      <c r="E9951" s="72">
        <f t="shared" si="311"/>
        <v>428551281.40740734</v>
      </c>
      <c r="F9951" s="71">
        <f t="shared" si="310"/>
        <v>278.71441298608698</v>
      </c>
    </row>
    <row r="9952" spans="2:6">
      <c r="B9952">
        <v>1537600</v>
      </c>
      <c r="D9952">
        <v>9950</v>
      </c>
      <c r="E9952" s="72">
        <f t="shared" si="311"/>
        <v>428637472.85185182</v>
      </c>
      <c r="F9952" s="71">
        <f t="shared" si="310"/>
        <v>278.77046881624079</v>
      </c>
    </row>
    <row r="9953" spans="2:6">
      <c r="B9953">
        <v>1537600</v>
      </c>
      <c r="D9953">
        <v>9951</v>
      </c>
      <c r="E9953" s="72">
        <f t="shared" si="311"/>
        <v>428723672.96296293</v>
      </c>
      <c r="F9953" s="71">
        <f t="shared" si="310"/>
        <v>278.82653028288433</v>
      </c>
    </row>
    <row r="9954" spans="2:6">
      <c r="B9954">
        <v>1537600</v>
      </c>
      <c r="D9954">
        <v>9952</v>
      </c>
      <c r="E9954" s="72">
        <f t="shared" si="311"/>
        <v>428809881.74074072</v>
      </c>
      <c r="F9954" s="71">
        <f t="shared" si="310"/>
        <v>278.88259738601761</v>
      </c>
    </row>
    <row r="9955" spans="2:6">
      <c r="B9955">
        <v>1537600</v>
      </c>
      <c r="D9955">
        <v>9953</v>
      </c>
      <c r="E9955" s="72">
        <f t="shared" si="311"/>
        <v>428896099.18518513</v>
      </c>
      <c r="F9955" s="71">
        <f t="shared" si="310"/>
        <v>278.93867012564067</v>
      </c>
    </row>
    <row r="9956" spans="2:6">
      <c r="B9956">
        <v>1537600</v>
      </c>
      <c r="D9956">
        <v>9954</v>
      </c>
      <c r="E9956" s="72">
        <f t="shared" si="311"/>
        <v>428982325.29629624</v>
      </c>
      <c r="F9956" s="71">
        <f t="shared" si="310"/>
        <v>278.99474850175352</v>
      </c>
    </row>
    <row r="9957" spans="2:6">
      <c r="B9957">
        <v>1537600</v>
      </c>
      <c r="D9957">
        <v>9955</v>
      </c>
      <c r="E9957" s="72">
        <f t="shared" si="311"/>
        <v>429068560.07407403</v>
      </c>
      <c r="F9957" s="71">
        <f t="shared" si="310"/>
        <v>279.05083251435616</v>
      </c>
    </row>
    <row r="9958" spans="2:6">
      <c r="B9958">
        <v>1537600</v>
      </c>
      <c r="D9958">
        <v>9956</v>
      </c>
      <c r="E9958" s="72">
        <f t="shared" si="311"/>
        <v>429154803.51851845</v>
      </c>
      <c r="F9958" s="71">
        <f t="shared" si="310"/>
        <v>279.10692216344853</v>
      </c>
    </row>
    <row r="9959" spans="2:6">
      <c r="B9959">
        <v>1537600</v>
      </c>
      <c r="D9959">
        <v>9957</v>
      </c>
      <c r="E9959" s="72">
        <f t="shared" si="311"/>
        <v>429241055.62962955</v>
      </c>
      <c r="F9959" s="71">
        <f t="shared" si="310"/>
        <v>279.16301744903069</v>
      </c>
    </row>
    <row r="9960" spans="2:6">
      <c r="B9960">
        <v>1537600</v>
      </c>
      <c r="D9960">
        <v>9958</v>
      </c>
      <c r="E9960" s="72">
        <f t="shared" si="311"/>
        <v>429327316.40740734</v>
      </c>
      <c r="F9960" s="71">
        <f t="shared" si="310"/>
        <v>279.21911837110258</v>
      </c>
    </row>
    <row r="9961" spans="2:6">
      <c r="B9961">
        <v>1537600</v>
      </c>
      <c r="D9961">
        <v>9959</v>
      </c>
      <c r="E9961" s="72">
        <f t="shared" si="311"/>
        <v>429413585.85185182</v>
      </c>
      <c r="F9961" s="71">
        <f t="shared" si="310"/>
        <v>279.27522492966432</v>
      </c>
    </row>
    <row r="9962" spans="2:6">
      <c r="B9962">
        <v>1537600</v>
      </c>
      <c r="D9962">
        <v>9960</v>
      </c>
      <c r="E9962" s="72">
        <f t="shared" si="311"/>
        <v>429499863.96296293</v>
      </c>
      <c r="F9962" s="71">
        <f t="shared" si="310"/>
        <v>279.33133712471573</v>
      </c>
    </row>
    <row r="9963" spans="2:6">
      <c r="B9963">
        <v>1537600</v>
      </c>
      <c r="D9963">
        <v>9961</v>
      </c>
      <c r="E9963" s="72">
        <f t="shared" si="311"/>
        <v>429586150.74074072</v>
      </c>
      <c r="F9963" s="71">
        <f t="shared" si="310"/>
        <v>279.38745495625699</v>
      </c>
    </row>
    <row r="9964" spans="2:6">
      <c r="B9964">
        <v>1537600</v>
      </c>
      <c r="D9964">
        <v>9962</v>
      </c>
      <c r="E9964" s="72">
        <f t="shared" si="311"/>
        <v>429672446.18518513</v>
      </c>
      <c r="F9964" s="71">
        <f t="shared" si="310"/>
        <v>279.44357842428792</v>
      </c>
    </row>
    <row r="9965" spans="2:6">
      <c r="B9965">
        <v>1537600</v>
      </c>
      <c r="D9965">
        <v>9963</v>
      </c>
      <c r="E9965" s="72">
        <f t="shared" si="311"/>
        <v>429758750.29629624</v>
      </c>
      <c r="F9965" s="71">
        <f t="shared" si="310"/>
        <v>279.4997075288087</v>
      </c>
    </row>
    <row r="9966" spans="2:6">
      <c r="B9966">
        <v>1537600</v>
      </c>
      <c r="D9966">
        <v>9964</v>
      </c>
      <c r="E9966" s="72">
        <f t="shared" si="311"/>
        <v>429845063.07407403</v>
      </c>
      <c r="F9966" s="71">
        <f t="shared" si="310"/>
        <v>279.55584226981921</v>
      </c>
    </row>
    <row r="9967" spans="2:6">
      <c r="B9967">
        <v>1537600</v>
      </c>
      <c r="D9967">
        <v>9965</v>
      </c>
      <c r="E9967" s="72">
        <f t="shared" si="311"/>
        <v>429931384.51851845</v>
      </c>
      <c r="F9967" s="71">
        <f t="shared" si="310"/>
        <v>279.61198264731951</v>
      </c>
    </row>
    <row r="9968" spans="2:6">
      <c r="B9968">
        <v>1537600</v>
      </c>
      <c r="D9968">
        <v>9966</v>
      </c>
      <c r="E9968" s="72">
        <f t="shared" si="311"/>
        <v>430017714.62962955</v>
      </c>
      <c r="F9968" s="71">
        <f t="shared" si="310"/>
        <v>279.66812866130954</v>
      </c>
    </row>
    <row r="9969" spans="2:6">
      <c r="B9969">
        <v>1537600</v>
      </c>
      <c r="D9969">
        <v>9967</v>
      </c>
      <c r="E9969" s="72">
        <f t="shared" si="311"/>
        <v>430104053.40740734</v>
      </c>
      <c r="F9969" s="71">
        <f t="shared" si="310"/>
        <v>279.72428031178936</v>
      </c>
    </row>
    <row r="9970" spans="2:6">
      <c r="B9970">
        <v>1537600</v>
      </c>
      <c r="D9970">
        <v>9968</v>
      </c>
      <c r="E9970" s="72">
        <f t="shared" si="311"/>
        <v>430190400.85185182</v>
      </c>
      <c r="F9970" s="71">
        <f t="shared" si="310"/>
        <v>279.78043759875897</v>
      </c>
    </row>
    <row r="9971" spans="2:6">
      <c r="B9971">
        <v>1537600</v>
      </c>
      <c r="D9971">
        <v>9969</v>
      </c>
      <c r="E9971" s="72">
        <f t="shared" si="311"/>
        <v>430276756.96296293</v>
      </c>
      <c r="F9971" s="71">
        <f t="shared" si="310"/>
        <v>279.83660052221836</v>
      </c>
    </row>
    <row r="9972" spans="2:6">
      <c r="B9972">
        <v>1537600</v>
      </c>
      <c r="D9972">
        <v>9970</v>
      </c>
      <c r="E9972" s="72">
        <f t="shared" si="311"/>
        <v>430363121.74074072</v>
      </c>
      <c r="F9972" s="71">
        <f t="shared" si="310"/>
        <v>279.89276908216749</v>
      </c>
    </row>
    <row r="9973" spans="2:6">
      <c r="B9973">
        <v>1537600</v>
      </c>
      <c r="D9973">
        <v>9971</v>
      </c>
      <c r="E9973" s="72">
        <f t="shared" si="311"/>
        <v>430449495.18518513</v>
      </c>
      <c r="F9973" s="71">
        <f t="shared" si="310"/>
        <v>279.94894327860635</v>
      </c>
    </row>
    <row r="9974" spans="2:6">
      <c r="B9974">
        <v>1537600</v>
      </c>
      <c r="D9974">
        <v>9972</v>
      </c>
      <c r="E9974" s="72">
        <f t="shared" si="311"/>
        <v>430535877.29629624</v>
      </c>
      <c r="F9974" s="71">
        <f t="shared" si="310"/>
        <v>280.005123111535</v>
      </c>
    </row>
    <row r="9975" spans="2:6">
      <c r="B9975">
        <v>1537600</v>
      </c>
      <c r="D9975">
        <v>9973</v>
      </c>
      <c r="E9975" s="72">
        <f t="shared" si="311"/>
        <v>430622268.07407403</v>
      </c>
      <c r="F9975" s="71">
        <f t="shared" si="310"/>
        <v>280.06130858095344</v>
      </c>
    </row>
    <row r="9976" spans="2:6">
      <c r="B9976">
        <v>1537600</v>
      </c>
      <c r="D9976">
        <v>9974</v>
      </c>
      <c r="E9976" s="72">
        <f t="shared" si="311"/>
        <v>430708667.51851845</v>
      </c>
      <c r="F9976" s="71">
        <f t="shared" si="310"/>
        <v>280.11749968686161</v>
      </c>
    </row>
    <row r="9977" spans="2:6">
      <c r="B9977">
        <v>1537600</v>
      </c>
      <c r="D9977">
        <v>9975</v>
      </c>
      <c r="E9977" s="72">
        <f t="shared" si="311"/>
        <v>430795075.62962955</v>
      </c>
      <c r="F9977" s="71">
        <f t="shared" si="310"/>
        <v>280.17369642925962</v>
      </c>
    </row>
    <row r="9978" spans="2:6">
      <c r="B9978">
        <v>1537600</v>
      </c>
      <c r="D9978">
        <v>9976</v>
      </c>
      <c r="E9978" s="72">
        <f t="shared" si="311"/>
        <v>430881492.40740734</v>
      </c>
      <c r="F9978" s="71">
        <f t="shared" si="310"/>
        <v>280.22989880814731</v>
      </c>
    </row>
    <row r="9979" spans="2:6">
      <c r="B9979">
        <v>1537600</v>
      </c>
      <c r="D9979">
        <v>9977</v>
      </c>
      <c r="E9979" s="72">
        <f t="shared" si="311"/>
        <v>430967917.85185182</v>
      </c>
      <c r="F9979" s="71">
        <f t="shared" si="310"/>
        <v>280.28610682352485</v>
      </c>
    </row>
    <row r="9980" spans="2:6">
      <c r="B9980">
        <v>1537600</v>
      </c>
      <c r="D9980">
        <v>9978</v>
      </c>
      <c r="E9980" s="72">
        <f t="shared" si="311"/>
        <v>431054351.96296293</v>
      </c>
      <c r="F9980" s="71">
        <f t="shared" si="310"/>
        <v>280.34232047539211</v>
      </c>
    </row>
    <row r="9981" spans="2:6">
      <c r="B9981">
        <v>1537600</v>
      </c>
      <c r="D9981">
        <v>9979</v>
      </c>
      <c r="E9981" s="72">
        <f t="shared" si="311"/>
        <v>431140794.74074072</v>
      </c>
      <c r="F9981" s="71">
        <f t="shared" si="310"/>
        <v>280.39853976374917</v>
      </c>
    </row>
    <row r="9982" spans="2:6">
      <c r="B9982">
        <v>1537600</v>
      </c>
      <c r="D9982">
        <v>9980</v>
      </c>
      <c r="E9982" s="72">
        <f t="shared" si="311"/>
        <v>431227246.18518513</v>
      </c>
      <c r="F9982" s="71">
        <f t="shared" si="310"/>
        <v>280.45476468859596</v>
      </c>
    </row>
    <row r="9983" spans="2:6">
      <c r="B9983">
        <v>1537600</v>
      </c>
      <c r="D9983">
        <v>9981</v>
      </c>
      <c r="E9983" s="72">
        <f t="shared" si="311"/>
        <v>431313706.29629624</v>
      </c>
      <c r="F9983" s="71">
        <f t="shared" si="310"/>
        <v>280.51099524993253</v>
      </c>
    </row>
    <row r="9984" spans="2:6">
      <c r="B9984">
        <v>1537600</v>
      </c>
      <c r="D9984">
        <v>9982</v>
      </c>
      <c r="E9984" s="72">
        <f t="shared" si="311"/>
        <v>431400175.07407403</v>
      </c>
      <c r="F9984" s="71">
        <f t="shared" si="310"/>
        <v>280.56723144775884</v>
      </c>
    </row>
    <row r="9985" spans="2:6">
      <c r="B9985">
        <v>1537600</v>
      </c>
      <c r="D9985">
        <v>9983</v>
      </c>
      <c r="E9985" s="72">
        <f t="shared" si="311"/>
        <v>431486652.51851845</v>
      </c>
      <c r="F9985" s="71">
        <f t="shared" si="310"/>
        <v>280.62347328207494</v>
      </c>
    </row>
    <row r="9986" spans="2:6">
      <c r="B9986">
        <v>1537600</v>
      </c>
      <c r="D9986">
        <v>9984</v>
      </c>
      <c r="E9986" s="72">
        <f t="shared" si="311"/>
        <v>431573138.62962955</v>
      </c>
      <c r="F9986" s="71">
        <f t="shared" si="310"/>
        <v>280.67972075288083</v>
      </c>
    </row>
    <row r="9987" spans="2:6">
      <c r="B9987">
        <v>1537600</v>
      </c>
      <c r="D9987">
        <v>9985</v>
      </c>
      <c r="E9987" s="72">
        <f t="shared" si="311"/>
        <v>431659633.40740734</v>
      </c>
      <c r="F9987" s="71">
        <f t="shared" ref="F9987:F10050" si="312">E9987/B9986</f>
        <v>280.7359738601765</v>
      </c>
    </row>
    <row r="9988" spans="2:6">
      <c r="B9988">
        <v>1537600</v>
      </c>
      <c r="D9988">
        <v>9986</v>
      </c>
      <c r="E9988" s="72">
        <f t="shared" ref="E9988:E10051" si="313">40+(D9987*D9987)+(E9987/1.3)</f>
        <v>431746136.85185182</v>
      </c>
      <c r="F9988" s="71">
        <f t="shared" si="312"/>
        <v>280.79223260396191</v>
      </c>
    </row>
    <row r="9989" spans="2:6">
      <c r="B9989">
        <v>1537600</v>
      </c>
      <c r="D9989">
        <v>9987</v>
      </c>
      <c r="E9989" s="72">
        <f t="shared" si="313"/>
        <v>431832648.96296293</v>
      </c>
      <c r="F9989" s="71">
        <f t="shared" si="312"/>
        <v>280.8484969842371</v>
      </c>
    </row>
    <row r="9990" spans="2:6">
      <c r="B9990">
        <v>1537600</v>
      </c>
      <c r="D9990">
        <v>9988</v>
      </c>
      <c r="E9990" s="72">
        <f t="shared" si="313"/>
        <v>431919169.74074072</v>
      </c>
      <c r="F9990" s="71">
        <f t="shared" si="312"/>
        <v>280.90476700100203</v>
      </c>
    </row>
    <row r="9991" spans="2:6">
      <c r="B9991">
        <v>1537600</v>
      </c>
      <c r="D9991">
        <v>9989</v>
      </c>
      <c r="E9991" s="72">
        <f t="shared" si="313"/>
        <v>432005699.18518513</v>
      </c>
      <c r="F9991" s="71">
        <f t="shared" si="312"/>
        <v>280.96104265425674</v>
      </c>
    </row>
    <row r="9992" spans="2:6">
      <c r="B9992">
        <v>1537600</v>
      </c>
      <c r="D9992">
        <v>9990</v>
      </c>
      <c r="E9992" s="72">
        <f t="shared" si="313"/>
        <v>432092237.29629624</v>
      </c>
      <c r="F9992" s="71">
        <f t="shared" si="312"/>
        <v>281.01732394400119</v>
      </c>
    </row>
    <row r="9993" spans="2:6">
      <c r="B9993">
        <v>1537600</v>
      </c>
      <c r="D9993">
        <v>9991</v>
      </c>
      <c r="E9993" s="72">
        <f t="shared" si="313"/>
        <v>432178784.07407403</v>
      </c>
      <c r="F9993" s="71">
        <f t="shared" si="312"/>
        <v>281.07361087023543</v>
      </c>
    </row>
    <row r="9994" spans="2:6">
      <c r="B9994">
        <v>1537600</v>
      </c>
      <c r="D9994">
        <v>9992</v>
      </c>
      <c r="E9994" s="72">
        <f t="shared" si="313"/>
        <v>432265339.51851845</v>
      </c>
      <c r="F9994" s="71">
        <f t="shared" si="312"/>
        <v>281.12990343295945</v>
      </c>
    </row>
    <row r="9995" spans="2:6">
      <c r="B9995">
        <v>1537600</v>
      </c>
      <c r="D9995">
        <v>9993</v>
      </c>
      <c r="E9995" s="72">
        <f t="shared" si="313"/>
        <v>432351903.62962955</v>
      </c>
      <c r="F9995" s="71">
        <f t="shared" si="312"/>
        <v>281.18620163217321</v>
      </c>
    </row>
    <row r="9996" spans="2:6">
      <c r="B9996">
        <v>1537600</v>
      </c>
      <c r="D9996">
        <v>9994</v>
      </c>
      <c r="E9996" s="72">
        <f t="shared" si="313"/>
        <v>432438476.40740734</v>
      </c>
      <c r="F9996" s="71">
        <f t="shared" si="312"/>
        <v>281.24250546787681</v>
      </c>
    </row>
    <row r="9997" spans="2:6">
      <c r="B9997">
        <v>1537600</v>
      </c>
      <c r="D9997">
        <v>9995</v>
      </c>
      <c r="E9997" s="72">
        <f t="shared" si="313"/>
        <v>432525057.85185182</v>
      </c>
      <c r="F9997" s="71">
        <f t="shared" si="312"/>
        <v>281.29881494007014</v>
      </c>
    </row>
    <row r="9998" spans="2:6">
      <c r="B9998">
        <v>1537600</v>
      </c>
      <c r="D9998">
        <v>9996</v>
      </c>
      <c r="E9998" s="72">
        <f t="shared" si="313"/>
        <v>432611647.96296293</v>
      </c>
      <c r="F9998" s="71">
        <f t="shared" si="312"/>
        <v>281.35513004875321</v>
      </c>
    </row>
    <row r="9999" spans="2:6">
      <c r="B9999">
        <v>1537600</v>
      </c>
      <c r="D9999">
        <v>9997</v>
      </c>
      <c r="E9999" s="72">
        <f t="shared" si="313"/>
        <v>432698246.74074072</v>
      </c>
      <c r="F9999" s="71">
        <f t="shared" si="312"/>
        <v>281.41145079392606</v>
      </c>
    </row>
    <row r="10000" spans="2:6">
      <c r="B10000">
        <v>1537600</v>
      </c>
      <c r="D10000">
        <v>9998</v>
      </c>
      <c r="E10000" s="72">
        <f t="shared" si="313"/>
        <v>432784854.18518513</v>
      </c>
      <c r="F10000" s="71">
        <f t="shared" si="312"/>
        <v>281.46777717558865</v>
      </c>
    </row>
    <row r="10001" spans="2:6">
      <c r="B10001">
        <v>1537600</v>
      </c>
      <c r="D10001">
        <v>9999</v>
      </c>
      <c r="E10001" s="72">
        <f t="shared" si="313"/>
        <v>432871470.29629624</v>
      </c>
      <c r="F10001" s="71">
        <f t="shared" si="312"/>
        <v>281.52410919374103</v>
      </c>
    </row>
    <row r="10002" spans="2:6">
      <c r="B10002">
        <v>1537600</v>
      </c>
      <c r="D10002">
        <v>10000</v>
      </c>
      <c r="E10002" s="72">
        <f t="shared" si="313"/>
        <v>432958095.07407403</v>
      </c>
      <c r="F10002" s="71">
        <f t="shared" si="312"/>
        <v>281.58044684838319</v>
      </c>
    </row>
    <row r="10003" spans="2:6">
      <c r="B10003">
        <v>1537600</v>
      </c>
      <c r="D10003">
        <v>10001</v>
      </c>
      <c r="E10003" s="72">
        <f t="shared" si="313"/>
        <v>433044728.51851845</v>
      </c>
      <c r="F10003" s="71">
        <f t="shared" si="312"/>
        <v>281.63679013951514</v>
      </c>
    </row>
    <row r="10004" spans="2:6">
      <c r="B10004">
        <v>1537600</v>
      </c>
      <c r="D10004">
        <v>10002</v>
      </c>
      <c r="E10004" s="72">
        <f t="shared" si="313"/>
        <v>433131370.62962955</v>
      </c>
      <c r="F10004" s="71">
        <f t="shared" si="312"/>
        <v>281.69313906713683</v>
      </c>
    </row>
    <row r="10005" spans="2:6">
      <c r="B10005">
        <v>1537600</v>
      </c>
      <c r="D10005">
        <v>10003</v>
      </c>
      <c r="E10005" s="72">
        <f t="shared" si="313"/>
        <v>433218021.40740734</v>
      </c>
      <c r="F10005" s="71">
        <f t="shared" si="312"/>
        <v>281.7494936312483</v>
      </c>
    </row>
    <row r="10006" spans="2:6">
      <c r="B10006">
        <v>1537600</v>
      </c>
      <c r="D10006">
        <v>10004</v>
      </c>
      <c r="E10006" s="72">
        <f t="shared" si="313"/>
        <v>433304680.85185182</v>
      </c>
      <c r="F10006" s="71">
        <f t="shared" si="312"/>
        <v>281.8058538318495</v>
      </c>
    </row>
    <row r="10007" spans="2:6">
      <c r="B10007">
        <v>1537600</v>
      </c>
      <c r="D10007">
        <v>10005</v>
      </c>
      <c r="E10007" s="72">
        <f t="shared" si="313"/>
        <v>433391348.96296293</v>
      </c>
      <c r="F10007" s="71">
        <f t="shared" si="312"/>
        <v>281.8622196689405</v>
      </c>
    </row>
    <row r="10008" spans="2:6">
      <c r="B10008">
        <v>1537600</v>
      </c>
      <c r="D10008">
        <v>10006</v>
      </c>
      <c r="E10008" s="72">
        <f t="shared" si="313"/>
        <v>433478025.74074072</v>
      </c>
      <c r="F10008" s="71">
        <f t="shared" si="312"/>
        <v>281.91859114252128</v>
      </c>
    </row>
    <row r="10009" spans="2:6">
      <c r="B10009">
        <v>1537600</v>
      </c>
      <c r="D10009">
        <v>10007</v>
      </c>
      <c r="E10009" s="72">
        <f t="shared" si="313"/>
        <v>433564711.18518513</v>
      </c>
      <c r="F10009" s="71">
        <f t="shared" si="312"/>
        <v>281.97496825259179</v>
      </c>
    </row>
    <row r="10010" spans="2:6">
      <c r="B10010">
        <v>1537600</v>
      </c>
      <c r="D10010">
        <v>10008</v>
      </c>
      <c r="E10010" s="72">
        <f t="shared" si="313"/>
        <v>433651405.29629624</v>
      </c>
      <c r="F10010" s="71">
        <f t="shared" si="312"/>
        <v>282.0313509991521</v>
      </c>
    </row>
    <row r="10011" spans="2:6">
      <c r="B10011">
        <v>1537600</v>
      </c>
      <c r="D10011">
        <v>10009</v>
      </c>
      <c r="E10011" s="72">
        <f t="shared" si="313"/>
        <v>433738108.07407403</v>
      </c>
      <c r="F10011" s="71">
        <f t="shared" si="312"/>
        <v>282.08773938220213</v>
      </c>
    </row>
    <row r="10012" spans="2:6">
      <c r="B10012">
        <v>1537600</v>
      </c>
      <c r="D10012">
        <v>10010</v>
      </c>
      <c r="E10012" s="72">
        <f t="shared" si="313"/>
        <v>433824819.51851845</v>
      </c>
      <c r="F10012" s="71">
        <f t="shared" si="312"/>
        <v>282.14413340174195</v>
      </c>
    </row>
    <row r="10013" spans="2:6">
      <c r="B10013">
        <v>1537600</v>
      </c>
      <c r="D10013">
        <v>10011</v>
      </c>
      <c r="E10013" s="72">
        <f t="shared" si="313"/>
        <v>433911539.62962955</v>
      </c>
      <c r="F10013" s="71">
        <f t="shared" si="312"/>
        <v>282.20053305777157</v>
      </c>
    </row>
    <row r="10014" spans="2:6">
      <c r="B10014">
        <v>1537600</v>
      </c>
      <c r="D10014">
        <v>10012</v>
      </c>
      <c r="E10014" s="72">
        <f t="shared" si="313"/>
        <v>433998268.40740734</v>
      </c>
      <c r="F10014" s="71">
        <f t="shared" si="312"/>
        <v>282.25693835029091</v>
      </c>
    </row>
    <row r="10015" spans="2:6">
      <c r="B10015">
        <v>1537600</v>
      </c>
      <c r="D10015">
        <v>10013</v>
      </c>
      <c r="E10015" s="72">
        <f t="shared" si="313"/>
        <v>434085005.85185182</v>
      </c>
      <c r="F10015" s="71">
        <f t="shared" si="312"/>
        <v>282.3133492793001</v>
      </c>
    </row>
    <row r="10016" spans="2:6">
      <c r="B10016">
        <v>1537600</v>
      </c>
      <c r="D10016">
        <v>10014</v>
      </c>
      <c r="E10016" s="72">
        <f t="shared" si="313"/>
        <v>434171751.96296293</v>
      </c>
      <c r="F10016" s="71">
        <f t="shared" si="312"/>
        <v>282.36976584479896</v>
      </c>
    </row>
    <row r="10017" spans="2:6">
      <c r="B10017">
        <v>1537600</v>
      </c>
      <c r="D10017">
        <v>10015</v>
      </c>
      <c r="E10017" s="72">
        <f t="shared" si="313"/>
        <v>434258506.74074072</v>
      </c>
      <c r="F10017" s="71">
        <f t="shared" si="312"/>
        <v>282.42618804678767</v>
      </c>
    </row>
    <row r="10018" spans="2:6">
      <c r="B10018">
        <v>1537600</v>
      </c>
      <c r="D10018">
        <v>10016</v>
      </c>
      <c r="E10018" s="72">
        <f t="shared" si="313"/>
        <v>434345270.18518513</v>
      </c>
      <c r="F10018" s="71">
        <f t="shared" si="312"/>
        <v>282.48261588526611</v>
      </c>
    </row>
    <row r="10019" spans="2:6">
      <c r="B10019">
        <v>1537600</v>
      </c>
      <c r="D10019">
        <v>10017</v>
      </c>
      <c r="E10019" s="72">
        <f t="shared" si="313"/>
        <v>434432042.29629624</v>
      </c>
      <c r="F10019" s="71">
        <f t="shared" si="312"/>
        <v>282.53904936023429</v>
      </c>
    </row>
    <row r="10020" spans="2:6">
      <c r="B10020">
        <v>1537600</v>
      </c>
      <c r="D10020">
        <v>10018</v>
      </c>
      <c r="E10020" s="72">
        <f t="shared" si="313"/>
        <v>434518823.07407403</v>
      </c>
      <c r="F10020" s="71">
        <f t="shared" si="312"/>
        <v>282.59548847169225</v>
      </c>
    </row>
    <row r="10021" spans="2:6">
      <c r="B10021">
        <v>1537600</v>
      </c>
      <c r="D10021">
        <v>10019</v>
      </c>
      <c r="E10021" s="72">
        <f t="shared" si="313"/>
        <v>434605612.51851845</v>
      </c>
      <c r="F10021" s="71">
        <f t="shared" si="312"/>
        <v>282.65193321964</v>
      </c>
    </row>
    <row r="10022" spans="2:6">
      <c r="B10022">
        <v>1537600</v>
      </c>
      <c r="D10022">
        <v>10020</v>
      </c>
      <c r="E10022" s="72">
        <f t="shared" si="313"/>
        <v>434692410.62962955</v>
      </c>
      <c r="F10022" s="71">
        <f t="shared" si="312"/>
        <v>282.70838360407748</v>
      </c>
    </row>
    <row r="10023" spans="2:6">
      <c r="B10023">
        <v>1537600</v>
      </c>
      <c r="D10023">
        <v>10021</v>
      </c>
      <c r="E10023" s="72">
        <f t="shared" si="313"/>
        <v>434779217.40740734</v>
      </c>
      <c r="F10023" s="71">
        <f t="shared" si="312"/>
        <v>282.76483962500475</v>
      </c>
    </row>
    <row r="10024" spans="2:6">
      <c r="B10024">
        <v>1537600</v>
      </c>
      <c r="D10024">
        <v>10022</v>
      </c>
      <c r="E10024" s="72">
        <f t="shared" si="313"/>
        <v>434866032.85185182</v>
      </c>
      <c r="F10024" s="71">
        <f t="shared" si="312"/>
        <v>282.82130128242181</v>
      </c>
    </row>
    <row r="10025" spans="2:6">
      <c r="B10025">
        <v>1537600</v>
      </c>
      <c r="D10025">
        <v>10023</v>
      </c>
      <c r="E10025" s="72">
        <f t="shared" si="313"/>
        <v>434952856.96296293</v>
      </c>
      <c r="F10025" s="71">
        <f t="shared" si="312"/>
        <v>282.87776857632866</v>
      </c>
    </row>
    <row r="10026" spans="2:6">
      <c r="B10026">
        <v>1537600</v>
      </c>
      <c r="D10026">
        <v>10024</v>
      </c>
      <c r="E10026" s="72">
        <f t="shared" si="313"/>
        <v>435039689.74074072</v>
      </c>
      <c r="F10026" s="71">
        <f t="shared" si="312"/>
        <v>282.93424150672524</v>
      </c>
    </row>
    <row r="10027" spans="2:6">
      <c r="B10027">
        <v>1537600</v>
      </c>
      <c r="D10027">
        <v>10025</v>
      </c>
      <c r="E10027" s="72">
        <f t="shared" si="313"/>
        <v>435126531.18518513</v>
      </c>
      <c r="F10027" s="71">
        <f t="shared" si="312"/>
        <v>282.99072007361156</v>
      </c>
    </row>
    <row r="10028" spans="2:6">
      <c r="B10028">
        <v>1537600</v>
      </c>
      <c r="D10028">
        <v>10026</v>
      </c>
      <c r="E10028" s="72">
        <f t="shared" si="313"/>
        <v>435213381.29629624</v>
      </c>
      <c r="F10028" s="71">
        <f t="shared" si="312"/>
        <v>283.04720427698766</v>
      </c>
    </row>
    <row r="10029" spans="2:6">
      <c r="B10029">
        <v>1537600</v>
      </c>
      <c r="D10029">
        <v>10027</v>
      </c>
      <c r="E10029" s="72">
        <f t="shared" si="313"/>
        <v>435300240.07407403</v>
      </c>
      <c r="F10029" s="71">
        <f t="shared" si="312"/>
        <v>283.10369411685355</v>
      </c>
    </row>
    <row r="10030" spans="2:6">
      <c r="B10030">
        <v>1537600</v>
      </c>
      <c r="D10030">
        <v>10028</v>
      </c>
      <c r="E10030" s="72">
        <f t="shared" si="313"/>
        <v>435387107.51851845</v>
      </c>
      <c r="F10030" s="71">
        <f t="shared" si="312"/>
        <v>283.16018959320917</v>
      </c>
    </row>
    <row r="10031" spans="2:6">
      <c r="B10031">
        <v>1537600</v>
      </c>
      <c r="D10031">
        <v>10029</v>
      </c>
      <c r="E10031" s="72">
        <f t="shared" si="313"/>
        <v>435473983.62962955</v>
      </c>
      <c r="F10031" s="71">
        <f t="shared" si="312"/>
        <v>283.21669070605458</v>
      </c>
    </row>
    <row r="10032" spans="2:6">
      <c r="B10032">
        <v>1537600</v>
      </c>
      <c r="D10032">
        <v>10030</v>
      </c>
      <c r="E10032" s="72">
        <f t="shared" si="313"/>
        <v>435560868.40740734</v>
      </c>
      <c r="F10032" s="71">
        <f t="shared" si="312"/>
        <v>283.27319745538978</v>
      </c>
    </row>
    <row r="10033" spans="2:6">
      <c r="B10033">
        <v>1537600</v>
      </c>
      <c r="D10033">
        <v>10031</v>
      </c>
      <c r="E10033" s="72">
        <f t="shared" si="313"/>
        <v>435647761.85185182</v>
      </c>
      <c r="F10033" s="71">
        <f t="shared" si="312"/>
        <v>283.32970984121476</v>
      </c>
    </row>
    <row r="10034" spans="2:6">
      <c r="B10034">
        <v>1537600</v>
      </c>
      <c r="D10034">
        <v>10032</v>
      </c>
      <c r="E10034" s="72">
        <f t="shared" si="313"/>
        <v>435734663.96296293</v>
      </c>
      <c r="F10034" s="71">
        <f t="shared" si="312"/>
        <v>283.38622786352948</v>
      </c>
    </row>
    <row r="10035" spans="2:6">
      <c r="B10035">
        <v>1537600</v>
      </c>
      <c r="D10035">
        <v>10033</v>
      </c>
      <c r="E10035" s="72">
        <f t="shared" si="313"/>
        <v>435821574.74074072</v>
      </c>
      <c r="F10035" s="71">
        <f t="shared" si="312"/>
        <v>283.44275152233399</v>
      </c>
    </row>
    <row r="10036" spans="2:6">
      <c r="B10036">
        <v>1537600</v>
      </c>
      <c r="D10036">
        <v>10034</v>
      </c>
      <c r="E10036" s="72">
        <f t="shared" si="313"/>
        <v>435908494.18518513</v>
      </c>
      <c r="F10036" s="71">
        <f t="shared" si="312"/>
        <v>283.49928081762823</v>
      </c>
    </row>
    <row r="10037" spans="2:6">
      <c r="B10037">
        <v>1537600</v>
      </c>
      <c r="D10037">
        <v>10035</v>
      </c>
      <c r="E10037" s="72">
        <f t="shared" si="313"/>
        <v>435995422.29629624</v>
      </c>
      <c r="F10037" s="71">
        <f t="shared" si="312"/>
        <v>283.5558157494122</v>
      </c>
    </row>
    <row r="10038" spans="2:6">
      <c r="B10038">
        <v>1537600</v>
      </c>
      <c r="D10038">
        <v>10036</v>
      </c>
      <c r="E10038" s="72">
        <f t="shared" si="313"/>
        <v>436082359.07407403</v>
      </c>
      <c r="F10038" s="71">
        <f t="shared" si="312"/>
        <v>283.61235631768602</v>
      </c>
    </row>
    <row r="10039" spans="2:6">
      <c r="B10039">
        <v>1537600</v>
      </c>
      <c r="D10039">
        <v>10037</v>
      </c>
      <c r="E10039" s="72">
        <f t="shared" si="313"/>
        <v>436169304.51851845</v>
      </c>
      <c r="F10039" s="71">
        <f t="shared" si="312"/>
        <v>283.66890252244957</v>
      </c>
    </row>
    <row r="10040" spans="2:6">
      <c r="B10040">
        <v>1537600</v>
      </c>
      <c r="D10040">
        <v>10038</v>
      </c>
      <c r="E10040" s="72">
        <f t="shared" si="313"/>
        <v>436256258.62962955</v>
      </c>
      <c r="F10040" s="71">
        <f t="shared" si="312"/>
        <v>283.72545436370291</v>
      </c>
    </row>
    <row r="10041" spans="2:6">
      <c r="B10041">
        <v>1537600</v>
      </c>
      <c r="D10041">
        <v>10039</v>
      </c>
      <c r="E10041" s="72">
        <f t="shared" si="313"/>
        <v>436343221.40740734</v>
      </c>
      <c r="F10041" s="71">
        <f t="shared" si="312"/>
        <v>283.78201184144598</v>
      </c>
    </row>
    <row r="10042" spans="2:6">
      <c r="B10042">
        <v>1537600</v>
      </c>
      <c r="D10042">
        <v>10040</v>
      </c>
      <c r="E10042" s="72">
        <f t="shared" si="313"/>
        <v>436430192.85185182</v>
      </c>
      <c r="F10042" s="71">
        <f t="shared" si="312"/>
        <v>283.83857495567884</v>
      </c>
    </row>
    <row r="10043" spans="2:6">
      <c r="B10043">
        <v>1537600</v>
      </c>
      <c r="D10043">
        <v>10041</v>
      </c>
      <c r="E10043" s="72">
        <f t="shared" si="313"/>
        <v>436517172.96296293</v>
      </c>
      <c r="F10043" s="71">
        <f t="shared" si="312"/>
        <v>283.89514370640148</v>
      </c>
    </row>
    <row r="10044" spans="2:6">
      <c r="B10044">
        <v>1537600</v>
      </c>
      <c r="D10044">
        <v>10042</v>
      </c>
      <c r="E10044" s="72">
        <f t="shared" si="313"/>
        <v>436604161.74074072</v>
      </c>
      <c r="F10044" s="71">
        <f t="shared" si="312"/>
        <v>283.95171809361386</v>
      </c>
    </row>
    <row r="10045" spans="2:6">
      <c r="B10045">
        <v>1537600</v>
      </c>
      <c r="D10045">
        <v>10043</v>
      </c>
      <c r="E10045" s="72">
        <f t="shared" si="313"/>
        <v>436691159.18518513</v>
      </c>
      <c r="F10045" s="71">
        <f t="shared" si="312"/>
        <v>284.00829811731603</v>
      </c>
    </row>
    <row r="10046" spans="2:6">
      <c r="B10046">
        <v>1537600</v>
      </c>
      <c r="D10046">
        <v>10044</v>
      </c>
      <c r="E10046" s="72">
        <f t="shared" si="313"/>
        <v>436778165.29629624</v>
      </c>
      <c r="F10046" s="71">
        <f t="shared" si="312"/>
        <v>284.06488377750799</v>
      </c>
    </row>
    <row r="10047" spans="2:6">
      <c r="B10047">
        <v>1537600</v>
      </c>
      <c r="D10047">
        <v>10045</v>
      </c>
      <c r="E10047" s="72">
        <f t="shared" si="313"/>
        <v>436865180.07407403</v>
      </c>
      <c r="F10047" s="71">
        <f t="shared" si="312"/>
        <v>284.12147507418968</v>
      </c>
    </row>
    <row r="10048" spans="2:6">
      <c r="B10048">
        <v>1537600</v>
      </c>
      <c r="D10048">
        <v>10046</v>
      </c>
      <c r="E10048" s="72">
        <f t="shared" si="313"/>
        <v>436952203.51851845</v>
      </c>
      <c r="F10048" s="71">
        <f t="shared" si="312"/>
        <v>284.1780720073611</v>
      </c>
    </row>
    <row r="10049" spans="2:6">
      <c r="B10049">
        <v>1537600</v>
      </c>
      <c r="D10049">
        <v>10047</v>
      </c>
      <c r="E10049" s="72">
        <f t="shared" si="313"/>
        <v>437039235.62962955</v>
      </c>
      <c r="F10049" s="71">
        <f t="shared" si="312"/>
        <v>284.23467457702236</v>
      </c>
    </row>
    <row r="10050" spans="2:6">
      <c r="B10050">
        <v>1537600</v>
      </c>
      <c r="D10050">
        <v>10048</v>
      </c>
      <c r="E10050" s="72">
        <f t="shared" si="313"/>
        <v>437126276.40740734</v>
      </c>
      <c r="F10050" s="71">
        <f t="shared" si="312"/>
        <v>284.29128278317336</v>
      </c>
    </row>
    <row r="10051" spans="2:6">
      <c r="B10051">
        <v>1537600</v>
      </c>
      <c r="D10051">
        <v>10049</v>
      </c>
      <c r="E10051" s="72">
        <f t="shared" si="313"/>
        <v>437213325.85185176</v>
      </c>
      <c r="F10051" s="71">
        <f t="shared" ref="F10051:F10114" si="314">E10051/B10050</f>
        <v>284.34789662581409</v>
      </c>
    </row>
    <row r="10052" spans="2:6">
      <c r="B10052">
        <v>1537600</v>
      </c>
      <c r="D10052">
        <v>10050</v>
      </c>
      <c r="E10052" s="72">
        <f t="shared" ref="E10052:E10115" si="315">40+(D10051*D10051)+(E10051/1.3)</f>
        <v>437300383.96296287</v>
      </c>
      <c r="F10052" s="71">
        <f t="shared" si="314"/>
        <v>284.40451610494461</v>
      </c>
    </row>
    <row r="10053" spans="2:6">
      <c r="B10053">
        <v>1537600</v>
      </c>
      <c r="D10053">
        <v>10051</v>
      </c>
      <c r="E10053" s="72">
        <f t="shared" si="315"/>
        <v>437387450.74074066</v>
      </c>
      <c r="F10053" s="71">
        <f t="shared" si="314"/>
        <v>284.46114122056497</v>
      </c>
    </row>
    <row r="10054" spans="2:6">
      <c r="B10054">
        <v>1537600</v>
      </c>
      <c r="D10054">
        <v>10052</v>
      </c>
      <c r="E10054" s="72">
        <f t="shared" si="315"/>
        <v>437474526.18518513</v>
      </c>
      <c r="F10054" s="71">
        <f t="shared" si="314"/>
        <v>284.51777197267506</v>
      </c>
    </row>
    <row r="10055" spans="2:6">
      <c r="B10055">
        <v>1537600</v>
      </c>
      <c r="D10055">
        <v>10053</v>
      </c>
      <c r="E10055" s="72">
        <f t="shared" si="315"/>
        <v>437561610.29629624</v>
      </c>
      <c r="F10055" s="71">
        <f t="shared" si="314"/>
        <v>284.57440836127489</v>
      </c>
    </row>
    <row r="10056" spans="2:6">
      <c r="B10056">
        <v>1537600</v>
      </c>
      <c r="D10056">
        <v>10054</v>
      </c>
      <c r="E10056" s="72">
        <f t="shared" si="315"/>
        <v>437648703.07407403</v>
      </c>
      <c r="F10056" s="71">
        <f t="shared" si="314"/>
        <v>284.63105038636451</v>
      </c>
    </row>
    <row r="10057" spans="2:6">
      <c r="B10057">
        <v>1537600</v>
      </c>
      <c r="D10057">
        <v>10055</v>
      </c>
      <c r="E10057" s="72">
        <f t="shared" si="315"/>
        <v>437735804.51851845</v>
      </c>
      <c r="F10057" s="71">
        <f t="shared" si="314"/>
        <v>284.68769804794385</v>
      </c>
    </row>
    <row r="10058" spans="2:6">
      <c r="B10058">
        <v>1537600</v>
      </c>
      <c r="D10058">
        <v>10056</v>
      </c>
      <c r="E10058" s="72">
        <f t="shared" si="315"/>
        <v>437822914.62962955</v>
      </c>
      <c r="F10058" s="71">
        <f t="shared" si="314"/>
        <v>284.74435134601299</v>
      </c>
    </row>
    <row r="10059" spans="2:6">
      <c r="B10059">
        <v>1537600</v>
      </c>
      <c r="D10059">
        <v>10057</v>
      </c>
      <c r="E10059" s="72">
        <f t="shared" si="315"/>
        <v>437910033.40740734</v>
      </c>
      <c r="F10059" s="71">
        <f t="shared" si="314"/>
        <v>284.80101028057192</v>
      </c>
    </row>
    <row r="10060" spans="2:6">
      <c r="B10060">
        <v>1537600</v>
      </c>
      <c r="D10060">
        <v>10058</v>
      </c>
      <c r="E10060" s="72">
        <f t="shared" si="315"/>
        <v>437997160.85185176</v>
      </c>
      <c r="F10060" s="71">
        <f t="shared" si="314"/>
        <v>284.85767485162057</v>
      </c>
    </row>
    <row r="10061" spans="2:6">
      <c r="B10061">
        <v>1537600</v>
      </c>
      <c r="D10061">
        <v>10059</v>
      </c>
      <c r="E10061" s="72">
        <f t="shared" si="315"/>
        <v>438084296.96296287</v>
      </c>
      <c r="F10061" s="71">
        <f t="shared" si="314"/>
        <v>284.91434505915902</v>
      </c>
    </row>
    <row r="10062" spans="2:6">
      <c r="B10062">
        <v>1537600</v>
      </c>
      <c r="D10062">
        <v>10060</v>
      </c>
      <c r="E10062" s="72">
        <f t="shared" si="315"/>
        <v>438171441.74074066</v>
      </c>
      <c r="F10062" s="71">
        <f t="shared" si="314"/>
        <v>284.9710209031872</v>
      </c>
    </row>
    <row r="10063" spans="2:6">
      <c r="B10063">
        <v>1537600</v>
      </c>
      <c r="D10063">
        <v>10061</v>
      </c>
      <c r="E10063" s="72">
        <f t="shared" si="315"/>
        <v>438258595.18518513</v>
      </c>
      <c r="F10063" s="71">
        <f t="shared" si="314"/>
        <v>285.02770238370522</v>
      </c>
    </row>
    <row r="10064" spans="2:6">
      <c r="B10064">
        <v>1537600</v>
      </c>
      <c r="D10064">
        <v>10062</v>
      </c>
      <c r="E10064" s="72">
        <f t="shared" si="315"/>
        <v>438345757.29629624</v>
      </c>
      <c r="F10064" s="71">
        <f t="shared" si="314"/>
        <v>285.08438950071297</v>
      </c>
    </row>
    <row r="10065" spans="2:6">
      <c r="B10065">
        <v>1537600</v>
      </c>
      <c r="D10065">
        <v>10063</v>
      </c>
      <c r="E10065" s="72">
        <f t="shared" si="315"/>
        <v>438432928.07407403</v>
      </c>
      <c r="F10065" s="71">
        <f t="shared" si="314"/>
        <v>285.14108225421046</v>
      </c>
    </row>
    <row r="10066" spans="2:6">
      <c r="B10066">
        <v>1537600</v>
      </c>
      <c r="D10066">
        <v>10064</v>
      </c>
      <c r="E10066" s="72">
        <f t="shared" si="315"/>
        <v>438520107.51851845</v>
      </c>
      <c r="F10066" s="71">
        <f t="shared" si="314"/>
        <v>285.19778064419774</v>
      </c>
    </row>
    <row r="10067" spans="2:6">
      <c r="B10067">
        <v>1537600</v>
      </c>
      <c r="D10067">
        <v>10065</v>
      </c>
      <c r="E10067" s="72">
        <f t="shared" si="315"/>
        <v>438607295.62962955</v>
      </c>
      <c r="F10067" s="71">
        <f t="shared" si="314"/>
        <v>285.2544846706748</v>
      </c>
    </row>
    <row r="10068" spans="2:6">
      <c r="B10068">
        <v>1537600</v>
      </c>
      <c r="D10068">
        <v>10066</v>
      </c>
      <c r="E10068" s="72">
        <f t="shared" si="315"/>
        <v>438694492.40740734</v>
      </c>
      <c r="F10068" s="71">
        <f t="shared" si="314"/>
        <v>285.31119433364159</v>
      </c>
    </row>
    <row r="10069" spans="2:6">
      <c r="B10069">
        <v>1537600</v>
      </c>
      <c r="D10069">
        <v>10067</v>
      </c>
      <c r="E10069" s="72">
        <f t="shared" si="315"/>
        <v>438781697.85185176</v>
      </c>
      <c r="F10069" s="71">
        <f t="shared" si="314"/>
        <v>285.36790963309818</v>
      </c>
    </row>
    <row r="10070" spans="2:6">
      <c r="B10070">
        <v>1537600</v>
      </c>
      <c r="D10070">
        <v>10068</v>
      </c>
      <c r="E10070" s="72">
        <f t="shared" si="315"/>
        <v>438868911.96296287</v>
      </c>
      <c r="F10070" s="71">
        <f t="shared" si="314"/>
        <v>285.42463056904455</v>
      </c>
    </row>
    <row r="10071" spans="2:6">
      <c r="B10071">
        <v>1537600</v>
      </c>
      <c r="D10071">
        <v>10069</v>
      </c>
      <c r="E10071" s="72">
        <f t="shared" si="315"/>
        <v>438956134.74074066</v>
      </c>
      <c r="F10071" s="71">
        <f t="shared" si="314"/>
        <v>285.48135714148066</v>
      </c>
    </row>
    <row r="10072" spans="2:6">
      <c r="B10072">
        <v>1537600</v>
      </c>
      <c r="D10072">
        <v>10070</v>
      </c>
      <c r="E10072" s="72">
        <f t="shared" si="315"/>
        <v>439043366.18518513</v>
      </c>
      <c r="F10072" s="71">
        <f t="shared" si="314"/>
        <v>285.53808935040655</v>
      </c>
    </row>
    <row r="10073" spans="2:6">
      <c r="B10073">
        <v>1537600</v>
      </c>
      <c r="D10073">
        <v>10071</v>
      </c>
      <c r="E10073" s="72">
        <f t="shared" si="315"/>
        <v>439130606.29629624</v>
      </c>
      <c r="F10073" s="71">
        <f t="shared" si="314"/>
        <v>285.59482719582223</v>
      </c>
    </row>
    <row r="10074" spans="2:6">
      <c r="B10074">
        <v>1537600</v>
      </c>
      <c r="D10074">
        <v>10072</v>
      </c>
      <c r="E10074" s="72">
        <f t="shared" si="315"/>
        <v>439217855.07407403</v>
      </c>
      <c r="F10074" s="71">
        <f t="shared" si="314"/>
        <v>285.65157067772765</v>
      </c>
    </row>
    <row r="10075" spans="2:6">
      <c r="B10075">
        <v>1537600</v>
      </c>
      <c r="D10075">
        <v>10073</v>
      </c>
      <c r="E10075" s="72">
        <f t="shared" si="315"/>
        <v>439305112.51851845</v>
      </c>
      <c r="F10075" s="71">
        <f t="shared" si="314"/>
        <v>285.70831979612279</v>
      </c>
    </row>
    <row r="10076" spans="2:6">
      <c r="B10076">
        <v>1537600</v>
      </c>
      <c r="D10076">
        <v>10074</v>
      </c>
      <c r="E10076" s="72">
        <f t="shared" si="315"/>
        <v>439392378.62962955</v>
      </c>
      <c r="F10076" s="71">
        <f t="shared" si="314"/>
        <v>285.76507455100779</v>
      </c>
    </row>
    <row r="10077" spans="2:6">
      <c r="B10077">
        <v>1537600</v>
      </c>
      <c r="D10077">
        <v>10075</v>
      </c>
      <c r="E10077" s="72">
        <f t="shared" si="315"/>
        <v>439479653.40740734</v>
      </c>
      <c r="F10077" s="71">
        <f t="shared" si="314"/>
        <v>285.82183494238251</v>
      </c>
    </row>
    <row r="10078" spans="2:6">
      <c r="B10078">
        <v>1537600</v>
      </c>
      <c r="D10078">
        <v>10076</v>
      </c>
      <c r="E10078" s="72">
        <f t="shared" si="315"/>
        <v>439566936.85185176</v>
      </c>
      <c r="F10078" s="71">
        <f t="shared" si="314"/>
        <v>285.87860097024696</v>
      </c>
    </row>
    <row r="10079" spans="2:6">
      <c r="B10079">
        <v>1537600</v>
      </c>
      <c r="D10079">
        <v>10077</v>
      </c>
      <c r="E10079" s="72">
        <f t="shared" si="315"/>
        <v>439654228.96296287</v>
      </c>
      <c r="F10079" s="71">
        <f t="shared" si="314"/>
        <v>285.93537263460126</v>
      </c>
    </row>
    <row r="10080" spans="2:6">
      <c r="B10080">
        <v>1537600</v>
      </c>
      <c r="D10080">
        <v>10078</v>
      </c>
      <c r="E10080" s="72">
        <f t="shared" si="315"/>
        <v>439741529.74074066</v>
      </c>
      <c r="F10080" s="71">
        <f t="shared" si="314"/>
        <v>285.9921499354453</v>
      </c>
    </row>
    <row r="10081" spans="2:6">
      <c r="B10081">
        <v>1537600</v>
      </c>
      <c r="D10081">
        <v>10079</v>
      </c>
      <c r="E10081" s="72">
        <f t="shared" si="315"/>
        <v>439828839.18518513</v>
      </c>
      <c r="F10081" s="71">
        <f t="shared" si="314"/>
        <v>286.04893287277912</v>
      </c>
    </row>
    <row r="10082" spans="2:6">
      <c r="B10082">
        <v>1537600</v>
      </c>
      <c r="D10082">
        <v>10080</v>
      </c>
      <c r="E10082" s="72">
        <f t="shared" si="315"/>
        <v>439916157.29629624</v>
      </c>
      <c r="F10082" s="71">
        <f t="shared" si="314"/>
        <v>286.10572144660267</v>
      </c>
    </row>
    <row r="10083" spans="2:6">
      <c r="B10083">
        <v>1537600</v>
      </c>
      <c r="D10083">
        <v>10081</v>
      </c>
      <c r="E10083" s="72">
        <f t="shared" si="315"/>
        <v>440003484.07407403</v>
      </c>
      <c r="F10083" s="71">
        <f t="shared" si="314"/>
        <v>286.16251565691601</v>
      </c>
    </row>
    <row r="10084" spans="2:6">
      <c r="B10084">
        <v>1537600</v>
      </c>
      <c r="D10084">
        <v>10082</v>
      </c>
      <c r="E10084" s="72">
        <f t="shared" si="315"/>
        <v>440090819.51851845</v>
      </c>
      <c r="F10084" s="71">
        <f t="shared" si="314"/>
        <v>286.21931550371909</v>
      </c>
    </row>
    <row r="10085" spans="2:6">
      <c r="B10085">
        <v>1537600</v>
      </c>
      <c r="D10085">
        <v>10083</v>
      </c>
      <c r="E10085" s="72">
        <f t="shared" si="315"/>
        <v>440178163.62962955</v>
      </c>
      <c r="F10085" s="71">
        <f t="shared" si="314"/>
        <v>286.27612098701195</v>
      </c>
    </row>
    <row r="10086" spans="2:6">
      <c r="B10086">
        <v>1537600</v>
      </c>
      <c r="D10086">
        <v>10084</v>
      </c>
      <c r="E10086" s="72">
        <f t="shared" si="315"/>
        <v>440265516.40740734</v>
      </c>
      <c r="F10086" s="71">
        <f t="shared" si="314"/>
        <v>286.3329321067946</v>
      </c>
    </row>
    <row r="10087" spans="2:6">
      <c r="B10087">
        <v>1537600</v>
      </c>
      <c r="D10087">
        <v>10085</v>
      </c>
      <c r="E10087" s="72">
        <f t="shared" si="315"/>
        <v>440352877.85185176</v>
      </c>
      <c r="F10087" s="71">
        <f t="shared" si="314"/>
        <v>286.38974886306698</v>
      </c>
    </row>
    <row r="10088" spans="2:6">
      <c r="B10088">
        <v>1537600</v>
      </c>
      <c r="D10088">
        <v>10086</v>
      </c>
      <c r="E10088" s="72">
        <f t="shared" si="315"/>
        <v>440440247.96296287</v>
      </c>
      <c r="F10088" s="71">
        <f t="shared" si="314"/>
        <v>286.4465712558291</v>
      </c>
    </row>
    <row r="10089" spans="2:6">
      <c r="B10089">
        <v>1537600</v>
      </c>
      <c r="D10089">
        <v>10087</v>
      </c>
      <c r="E10089" s="72">
        <f t="shared" si="315"/>
        <v>440527626.74074066</v>
      </c>
      <c r="F10089" s="71">
        <f t="shared" si="314"/>
        <v>286.50339928508106</v>
      </c>
    </row>
    <row r="10090" spans="2:6">
      <c r="B10090">
        <v>1537600</v>
      </c>
      <c r="D10090">
        <v>10088</v>
      </c>
      <c r="E10090" s="72">
        <f t="shared" si="315"/>
        <v>440615014.18518513</v>
      </c>
      <c r="F10090" s="71">
        <f t="shared" si="314"/>
        <v>286.56023295082281</v>
      </c>
    </row>
    <row r="10091" spans="2:6">
      <c r="B10091">
        <v>1537600</v>
      </c>
      <c r="D10091">
        <v>10089</v>
      </c>
      <c r="E10091" s="72">
        <f t="shared" si="315"/>
        <v>440702410.29629624</v>
      </c>
      <c r="F10091" s="71">
        <f t="shared" si="314"/>
        <v>286.61707225305429</v>
      </c>
    </row>
    <row r="10092" spans="2:6">
      <c r="B10092">
        <v>1537600</v>
      </c>
      <c r="D10092">
        <v>10090</v>
      </c>
      <c r="E10092" s="72">
        <f t="shared" si="315"/>
        <v>440789815.07407403</v>
      </c>
      <c r="F10092" s="71">
        <f t="shared" si="314"/>
        <v>286.6739171917755</v>
      </c>
    </row>
    <row r="10093" spans="2:6">
      <c r="B10093">
        <v>1537600</v>
      </c>
      <c r="D10093">
        <v>10091</v>
      </c>
      <c r="E10093" s="72">
        <f t="shared" si="315"/>
        <v>440877228.51851845</v>
      </c>
      <c r="F10093" s="71">
        <f t="shared" si="314"/>
        <v>286.7307677669865</v>
      </c>
    </row>
    <row r="10094" spans="2:6">
      <c r="B10094">
        <v>1537600</v>
      </c>
      <c r="D10094">
        <v>10092</v>
      </c>
      <c r="E10094" s="72">
        <f t="shared" si="315"/>
        <v>440964650.62962955</v>
      </c>
      <c r="F10094" s="71">
        <f t="shared" si="314"/>
        <v>286.78762397868729</v>
      </c>
    </row>
    <row r="10095" spans="2:6">
      <c r="B10095">
        <v>1537600</v>
      </c>
      <c r="D10095">
        <v>10093</v>
      </c>
      <c r="E10095" s="72">
        <f t="shared" si="315"/>
        <v>441052081.40740734</v>
      </c>
      <c r="F10095" s="71">
        <f t="shared" si="314"/>
        <v>286.84448582687781</v>
      </c>
    </row>
    <row r="10096" spans="2:6">
      <c r="B10096">
        <v>1537600</v>
      </c>
      <c r="D10096">
        <v>10094</v>
      </c>
      <c r="E10096" s="72">
        <f t="shared" si="315"/>
        <v>441139520.85185176</v>
      </c>
      <c r="F10096" s="71">
        <f t="shared" si="314"/>
        <v>286.90135331155813</v>
      </c>
    </row>
    <row r="10097" spans="2:6">
      <c r="B10097">
        <v>1537600</v>
      </c>
      <c r="D10097">
        <v>10095</v>
      </c>
      <c r="E10097" s="72">
        <f t="shared" si="315"/>
        <v>441226968.96296287</v>
      </c>
      <c r="F10097" s="71">
        <f t="shared" si="314"/>
        <v>286.95822643272817</v>
      </c>
    </row>
    <row r="10098" spans="2:6">
      <c r="B10098">
        <v>1537600</v>
      </c>
      <c r="D10098">
        <v>10096</v>
      </c>
      <c r="E10098" s="72">
        <f t="shared" si="315"/>
        <v>441314425.74074066</v>
      </c>
      <c r="F10098" s="71">
        <f t="shared" si="314"/>
        <v>287.01510519038806</v>
      </c>
    </row>
    <row r="10099" spans="2:6">
      <c r="B10099">
        <v>1537600</v>
      </c>
      <c r="D10099">
        <v>10097</v>
      </c>
      <c r="E10099" s="72">
        <f t="shared" si="315"/>
        <v>441401891.18518513</v>
      </c>
      <c r="F10099" s="71">
        <f t="shared" si="314"/>
        <v>287.07198958453768</v>
      </c>
    </row>
    <row r="10100" spans="2:6">
      <c r="B10100">
        <v>1537600</v>
      </c>
      <c r="D10100">
        <v>10098</v>
      </c>
      <c r="E10100" s="72">
        <f t="shared" si="315"/>
        <v>441489365.29629624</v>
      </c>
      <c r="F10100" s="71">
        <f t="shared" si="314"/>
        <v>287.12887961517703</v>
      </c>
    </row>
    <row r="10101" spans="2:6">
      <c r="B10101">
        <v>1537600</v>
      </c>
      <c r="D10101">
        <v>10099</v>
      </c>
      <c r="E10101" s="72">
        <f t="shared" si="315"/>
        <v>441576848.07407403</v>
      </c>
      <c r="F10101" s="71">
        <f t="shared" si="314"/>
        <v>287.18577528230622</v>
      </c>
    </row>
    <row r="10102" spans="2:6">
      <c r="B10102">
        <v>1537600</v>
      </c>
      <c r="D10102">
        <v>10100</v>
      </c>
      <c r="E10102" s="72">
        <f t="shared" si="315"/>
        <v>441664339.51851845</v>
      </c>
      <c r="F10102" s="71">
        <f t="shared" si="314"/>
        <v>287.2426765859251</v>
      </c>
    </row>
    <row r="10103" spans="2:6">
      <c r="B10103">
        <v>1537600</v>
      </c>
      <c r="D10103">
        <v>10101</v>
      </c>
      <c r="E10103" s="72">
        <f t="shared" si="315"/>
        <v>441751839.62962955</v>
      </c>
      <c r="F10103" s="71">
        <f t="shared" si="314"/>
        <v>287.29958352603381</v>
      </c>
    </row>
    <row r="10104" spans="2:6">
      <c r="B10104">
        <v>1537600</v>
      </c>
      <c r="D10104">
        <v>10102</v>
      </c>
      <c r="E10104" s="72">
        <f t="shared" si="315"/>
        <v>441839348.40740734</v>
      </c>
      <c r="F10104" s="71">
        <f t="shared" si="314"/>
        <v>287.35649610263226</v>
      </c>
    </row>
    <row r="10105" spans="2:6">
      <c r="B10105">
        <v>1537600</v>
      </c>
      <c r="D10105">
        <v>10103</v>
      </c>
      <c r="E10105" s="72">
        <f t="shared" si="315"/>
        <v>441926865.85185176</v>
      </c>
      <c r="F10105" s="71">
        <f t="shared" si="314"/>
        <v>287.41341431572044</v>
      </c>
    </row>
    <row r="10106" spans="2:6">
      <c r="B10106">
        <v>1537600</v>
      </c>
      <c r="D10106">
        <v>10104</v>
      </c>
      <c r="E10106" s="72">
        <f t="shared" si="315"/>
        <v>442014391.96296287</v>
      </c>
      <c r="F10106" s="71">
        <f t="shared" si="314"/>
        <v>287.47033816529841</v>
      </c>
    </row>
    <row r="10107" spans="2:6">
      <c r="B10107">
        <v>1537600</v>
      </c>
      <c r="D10107">
        <v>10105</v>
      </c>
      <c r="E10107" s="72">
        <f t="shared" si="315"/>
        <v>442101926.74074066</v>
      </c>
      <c r="F10107" s="71">
        <f t="shared" si="314"/>
        <v>287.52726765136617</v>
      </c>
    </row>
    <row r="10108" spans="2:6">
      <c r="B10108">
        <v>1537600</v>
      </c>
      <c r="D10108">
        <v>10106</v>
      </c>
      <c r="E10108" s="72">
        <f t="shared" si="315"/>
        <v>442189470.18518513</v>
      </c>
      <c r="F10108" s="71">
        <f t="shared" si="314"/>
        <v>287.58420277392372</v>
      </c>
    </row>
    <row r="10109" spans="2:6">
      <c r="B10109">
        <v>1537600</v>
      </c>
      <c r="D10109">
        <v>10107</v>
      </c>
      <c r="E10109" s="72">
        <f t="shared" si="315"/>
        <v>442277022.29629624</v>
      </c>
      <c r="F10109" s="71">
        <f t="shared" si="314"/>
        <v>287.641143532971</v>
      </c>
    </row>
    <row r="10110" spans="2:6">
      <c r="B10110">
        <v>1537600</v>
      </c>
      <c r="D10110">
        <v>10108</v>
      </c>
      <c r="E10110" s="72">
        <f t="shared" si="315"/>
        <v>442364583.07407403</v>
      </c>
      <c r="F10110" s="71">
        <f t="shared" si="314"/>
        <v>287.69808992850807</v>
      </c>
    </row>
    <row r="10111" spans="2:6">
      <c r="B10111">
        <v>1537600</v>
      </c>
      <c r="D10111">
        <v>10109</v>
      </c>
      <c r="E10111" s="72">
        <f t="shared" si="315"/>
        <v>442452152.51851845</v>
      </c>
      <c r="F10111" s="71">
        <f t="shared" si="314"/>
        <v>287.75504196053487</v>
      </c>
    </row>
    <row r="10112" spans="2:6">
      <c r="B10112">
        <v>1537600</v>
      </c>
      <c r="D10112">
        <v>10110</v>
      </c>
      <c r="E10112" s="72">
        <f t="shared" si="315"/>
        <v>442539730.62962955</v>
      </c>
      <c r="F10112" s="71">
        <f t="shared" si="314"/>
        <v>287.81199962905146</v>
      </c>
    </row>
    <row r="10113" spans="2:6">
      <c r="B10113">
        <v>1537600</v>
      </c>
      <c r="D10113">
        <v>10111</v>
      </c>
      <c r="E10113" s="72">
        <f t="shared" si="315"/>
        <v>442627317.40740734</v>
      </c>
      <c r="F10113" s="71">
        <f t="shared" si="314"/>
        <v>287.86896293405783</v>
      </c>
    </row>
    <row r="10114" spans="2:6">
      <c r="B10114">
        <v>1537600</v>
      </c>
      <c r="D10114">
        <v>10112</v>
      </c>
      <c r="E10114" s="72">
        <f t="shared" si="315"/>
        <v>442714912.85185176</v>
      </c>
      <c r="F10114" s="71">
        <f t="shared" si="314"/>
        <v>287.92593187555394</v>
      </c>
    </row>
    <row r="10115" spans="2:6">
      <c r="B10115">
        <v>1537600</v>
      </c>
      <c r="D10115">
        <v>10113</v>
      </c>
      <c r="E10115" s="72">
        <f t="shared" si="315"/>
        <v>442802516.96296287</v>
      </c>
      <c r="F10115" s="71">
        <f t="shared" ref="F10115:F10178" si="316">E10115/B10114</f>
        <v>287.98290645353984</v>
      </c>
    </row>
    <row r="10116" spans="2:6">
      <c r="B10116">
        <v>1537600</v>
      </c>
      <c r="D10116">
        <v>10114</v>
      </c>
      <c r="E10116" s="72">
        <f t="shared" ref="E10116:E10179" si="317">40+(D10115*D10115)+(E10115/1.3)</f>
        <v>442890129.74074066</v>
      </c>
      <c r="F10116" s="71">
        <f t="shared" si="316"/>
        <v>288.03988666801553</v>
      </c>
    </row>
    <row r="10117" spans="2:6">
      <c r="B10117">
        <v>1537600</v>
      </c>
      <c r="D10117">
        <v>10115</v>
      </c>
      <c r="E10117" s="72">
        <f t="shared" si="317"/>
        <v>442977751.18518513</v>
      </c>
      <c r="F10117" s="71">
        <f t="shared" si="316"/>
        <v>288.09687251898094</v>
      </c>
    </row>
    <row r="10118" spans="2:6">
      <c r="B10118">
        <v>1537600</v>
      </c>
      <c r="D10118">
        <v>10116</v>
      </c>
      <c r="E10118" s="72">
        <f t="shared" si="317"/>
        <v>443065381.29629624</v>
      </c>
      <c r="F10118" s="71">
        <f t="shared" si="316"/>
        <v>288.15386400643615</v>
      </c>
    </row>
    <row r="10119" spans="2:6">
      <c r="B10119">
        <v>1537600</v>
      </c>
      <c r="D10119">
        <v>10117</v>
      </c>
      <c r="E10119" s="72">
        <f t="shared" si="317"/>
        <v>443153020.07407403</v>
      </c>
      <c r="F10119" s="71">
        <f t="shared" si="316"/>
        <v>288.21086113038115</v>
      </c>
    </row>
    <row r="10120" spans="2:6">
      <c r="B10120">
        <v>1537600</v>
      </c>
      <c r="D10120">
        <v>10118</v>
      </c>
      <c r="E10120" s="72">
        <f t="shared" si="317"/>
        <v>443240667.51851845</v>
      </c>
      <c r="F10120" s="71">
        <f t="shared" si="316"/>
        <v>288.26786389081587</v>
      </c>
    </row>
    <row r="10121" spans="2:6">
      <c r="B10121">
        <v>1537600</v>
      </c>
      <c r="D10121">
        <v>10119</v>
      </c>
      <c r="E10121" s="72">
        <f t="shared" si="317"/>
        <v>443328323.62962955</v>
      </c>
      <c r="F10121" s="71">
        <f t="shared" si="316"/>
        <v>288.32487228774033</v>
      </c>
    </row>
    <row r="10122" spans="2:6">
      <c r="B10122">
        <v>1537600</v>
      </c>
      <c r="D10122">
        <v>10120</v>
      </c>
      <c r="E10122" s="72">
        <f t="shared" si="317"/>
        <v>443415988.40740734</v>
      </c>
      <c r="F10122" s="71">
        <f t="shared" si="316"/>
        <v>288.38188632115464</v>
      </c>
    </row>
    <row r="10123" spans="2:6">
      <c r="B10123">
        <v>1537600</v>
      </c>
      <c r="D10123">
        <v>10121</v>
      </c>
      <c r="E10123" s="72">
        <f t="shared" si="317"/>
        <v>443503661.85185176</v>
      </c>
      <c r="F10123" s="71">
        <f t="shared" si="316"/>
        <v>288.43890599105862</v>
      </c>
    </row>
    <row r="10124" spans="2:6">
      <c r="B10124">
        <v>1537600</v>
      </c>
      <c r="D10124">
        <v>10122</v>
      </c>
      <c r="E10124" s="72">
        <f t="shared" si="317"/>
        <v>443591343.96296287</v>
      </c>
      <c r="F10124" s="71">
        <f t="shared" si="316"/>
        <v>288.49593129745244</v>
      </c>
    </row>
    <row r="10125" spans="2:6">
      <c r="B10125">
        <v>1537600</v>
      </c>
      <c r="D10125">
        <v>10123</v>
      </c>
      <c r="E10125" s="72">
        <f t="shared" si="317"/>
        <v>443679034.74074066</v>
      </c>
      <c r="F10125" s="71">
        <f t="shared" si="316"/>
        <v>288.552962240336</v>
      </c>
    </row>
    <row r="10126" spans="2:6">
      <c r="B10126">
        <v>1537600</v>
      </c>
      <c r="D10126">
        <v>10124</v>
      </c>
      <c r="E10126" s="72">
        <f t="shared" si="317"/>
        <v>443766734.18518513</v>
      </c>
      <c r="F10126" s="71">
        <f t="shared" si="316"/>
        <v>288.60999881970935</v>
      </c>
    </row>
    <row r="10127" spans="2:6">
      <c r="B10127">
        <v>1537600</v>
      </c>
      <c r="D10127">
        <v>10125</v>
      </c>
      <c r="E10127" s="72">
        <f t="shared" si="317"/>
        <v>443854442.29629624</v>
      </c>
      <c r="F10127" s="71">
        <f t="shared" si="316"/>
        <v>288.66704103557248</v>
      </c>
    </row>
    <row r="10128" spans="2:6">
      <c r="B10128">
        <v>1537600</v>
      </c>
      <c r="D10128">
        <v>10126</v>
      </c>
      <c r="E10128" s="72">
        <f t="shared" si="317"/>
        <v>443942159.07407403</v>
      </c>
      <c r="F10128" s="71">
        <f t="shared" si="316"/>
        <v>288.72408888792535</v>
      </c>
    </row>
    <row r="10129" spans="2:6">
      <c r="B10129">
        <v>1537600</v>
      </c>
      <c r="D10129">
        <v>10127</v>
      </c>
      <c r="E10129" s="72">
        <f t="shared" si="317"/>
        <v>444029884.51851845</v>
      </c>
      <c r="F10129" s="71">
        <f t="shared" si="316"/>
        <v>288.781142376768</v>
      </c>
    </row>
    <row r="10130" spans="2:6">
      <c r="B10130">
        <v>1537600</v>
      </c>
      <c r="D10130">
        <v>10128</v>
      </c>
      <c r="E10130" s="72">
        <f t="shared" si="317"/>
        <v>444117618.62962955</v>
      </c>
      <c r="F10130" s="71">
        <f t="shared" si="316"/>
        <v>288.83820150210039</v>
      </c>
    </row>
    <row r="10131" spans="2:6">
      <c r="B10131">
        <v>1537600</v>
      </c>
      <c r="D10131">
        <v>10129</v>
      </c>
      <c r="E10131" s="72">
        <f t="shared" si="317"/>
        <v>444205361.40740734</v>
      </c>
      <c r="F10131" s="71">
        <f t="shared" si="316"/>
        <v>288.89526626392257</v>
      </c>
    </row>
    <row r="10132" spans="2:6">
      <c r="B10132">
        <v>1537600</v>
      </c>
      <c r="D10132">
        <v>10130</v>
      </c>
      <c r="E10132" s="72">
        <f t="shared" si="317"/>
        <v>444293112.85185176</v>
      </c>
      <c r="F10132" s="71">
        <f t="shared" si="316"/>
        <v>288.95233666223447</v>
      </c>
    </row>
    <row r="10133" spans="2:6">
      <c r="B10133">
        <v>1537600</v>
      </c>
      <c r="D10133">
        <v>10131</v>
      </c>
      <c r="E10133" s="72">
        <f t="shared" si="317"/>
        <v>444380872.96296287</v>
      </c>
      <c r="F10133" s="71">
        <f t="shared" si="316"/>
        <v>289.00941269703623</v>
      </c>
    </row>
    <row r="10134" spans="2:6">
      <c r="B10134">
        <v>1537600</v>
      </c>
      <c r="D10134">
        <v>10132</v>
      </c>
      <c r="E10134" s="72">
        <f t="shared" si="317"/>
        <v>444468641.74074066</v>
      </c>
      <c r="F10134" s="71">
        <f t="shared" si="316"/>
        <v>289.06649436832771</v>
      </c>
    </row>
    <row r="10135" spans="2:6">
      <c r="B10135">
        <v>1537600</v>
      </c>
      <c r="D10135">
        <v>10133</v>
      </c>
      <c r="E10135" s="72">
        <f t="shared" si="317"/>
        <v>444556419.18518513</v>
      </c>
      <c r="F10135" s="71">
        <f t="shared" si="316"/>
        <v>289.12358167610898</v>
      </c>
    </row>
    <row r="10136" spans="2:6">
      <c r="B10136">
        <v>1537600</v>
      </c>
      <c r="D10136">
        <v>10134</v>
      </c>
      <c r="E10136" s="72">
        <f t="shared" si="317"/>
        <v>444644205.29629624</v>
      </c>
      <c r="F10136" s="71">
        <f t="shared" si="316"/>
        <v>289.18067462037999</v>
      </c>
    </row>
    <row r="10137" spans="2:6">
      <c r="B10137">
        <v>1537600</v>
      </c>
      <c r="D10137">
        <v>10135</v>
      </c>
      <c r="E10137" s="72">
        <f t="shared" si="317"/>
        <v>444732000.07407403</v>
      </c>
      <c r="F10137" s="71">
        <f t="shared" si="316"/>
        <v>289.23777320114078</v>
      </c>
    </row>
    <row r="10138" spans="2:6">
      <c r="B10138">
        <v>1537600</v>
      </c>
      <c r="D10138">
        <v>10136</v>
      </c>
      <c r="E10138" s="72">
        <f t="shared" si="317"/>
        <v>444819803.51851845</v>
      </c>
      <c r="F10138" s="71">
        <f t="shared" si="316"/>
        <v>289.29487741839131</v>
      </c>
    </row>
    <row r="10139" spans="2:6">
      <c r="B10139">
        <v>1537600</v>
      </c>
      <c r="D10139">
        <v>10137</v>
      </c>
      <c r="E10139" s="72">
        <f t="shared" si="317"/>
        <v>444907615.62962955</v>
      </c>
      <c r="F10139" s="71">
        <f t="shared" si="316"/>
        <v>289.35198727213162</v>
      </c>
    </row>
    <row r="10140" spans="2:6">
      <c r="B10140">
        <v>1537600</v>
      </c>
      <c r="D10140">
        <v>10138</v>
      </c>
      <c r="E10140" s="72">
        <f t="shared" si="317"/>
        <v>444995436.40740734</v>
      </c>
      <c r="F10140" s="71">
        <f t="shared" si="316"/>
        <v>289.40910276236167</v>
      </c>
    </row>
    <row r="10141" spans="2:6">
      <c r="B10141">
        <v>1537600</v>
      </c>
      <c r="D10141">
        <v>10139</v>
      </c>
      <c r="E10141" s="72">
        <f t="shared" si="317"/>
        <v>445083265.85185176</v>
      </c>
      <c r="F10141" s="71">
        <f t="shared" si="316"/>
        <v>289.4662238890815</v>
      </c>
    </row>
    <row r="10142" spans="2:6">
      <c r="B10142">
        <v>1537600</v>
      </c>
      <c r="D10142">
        <v>10140</v>
      </c>
      <c r="E10142" s="72">
        <f t="shared" si="317"/>
        <v>445171103.96296287</v>
      </c>
      <c r="F10142" s="71">
        <f t="shared" si="316"/>
        <v>289.52335065229113</v>
      </c>
    </row>
    <row r="10143" spans="2:6">
      <c r="B10143">
        <v>1537600</v>
      </c>
      <c r="D10143">
        <v>10141</v>
      </c>
      <c r="E10143" s="72">
        <f t="shared" si="317"/>
        <v>445258950.74074066</v>
      </c>
      <c r="F10143" s="71">
        <f t="shared" si="316"/>
        <v>289.58048305199054</v>
      </c>
    </row>
    <row r="10144" spans="2:6">
      <c r="B10144">
        <v>1537600</v>
      </c>
      <c r="D10144">
        <v>10142</v>
      </c>
      <c r="E10144" s="72">
        <f t="shared" si="317"/>
        <v>445346806.18518513</v>
      </c>
      <c r="F10144" s="71">
        <f t="shared" si="316"/>
        <v>289.63762108817974</v>
      </c>
    </row>
    <row r="10145" spans="2:6">
      <c r="B10145">
        <v>1537600</v>
      </c>
      <c r="D10145">
        <v>10143</v>
      </c>
      <c r="E10145" s="72">
        <f t="shared" si="317"/>
        <v>445434670.29629624</v>
      </c>
      <c r="F10145" s="71">
        <f t="shared" si="316"/>
        <v>289.69476476085862</v>
      </c>
    </row>
    <row r="10146" spans="2:6">
      <c r="B10146">
        <v>1537600</v>
      </c>
      <c r="D10146">
        <v>10144</v>
      </c>
      <c r="E10146" s="72">
        <f t="shared" si="317"/>
        <v>445522543.07407403</v>
      </c>
      <c r="F10146" s="71">
        <f t="shared" si="316"/>
        <v>289.75191407002734</v>
      </c>
    </row>
    <row r="10147" spans="2:6">
      <c r="B10147">
        <v>1537600</v>
      </c>
      <c r="D10147">
        <v>10145</v>
      </c>
      <c r="E10147" s="72">
        <f t="shared" si="317"/>
        <v>445610424.51851845</v>
      </c>
      <c r="F10147" s="71">
        <f t="shared" si="316"/>
        <v>289.80906901568579</v>
      </c>
    </row>
    <row r="10148" spans="2:6">
      <c r="B10148">
        <v>1537600</v>
      </c>
      <c r="D10148">
        <v>10146</v>
      </c>
      <c r="E10148" s="72">
        <f t="shared" si="317"/>
        <v>445698314.62962955</v>
      </c>
      <c r="F10148" s="71">
        <f t="shared" si="316"/>
        <v>289.86622959783398</v>
      </c>
    </row>
    <row r="10149" spans="2:6">
      <c r="B10149">
        <v>1537600</v>
      </c>
      <c r="D10149">
        <v>10147</v>
      </c>
      <c r="E10149" s="72">
        <f t="shared" si="317"/>
        <v>445786213.40740734</v>
      </c>
      <c r="F10149" s="71">
        <f t="shared" si="316"/>
        <v>289.92339581647201</v>
      </c>
    </row>
    <row r="10150" spans="2:6">
      <c r="B10150">
        <v>1537600</v>
      </c>
      <c r="D10150">
        <v>10148</v>
      </c>
      <c r="E10150" s="72">
        <f t="shared" si="317"/>
        <v>445874120.85185176</v>
      </c>
      <c r="F10150" s="71">
        <f t="shared" si="316"/>
        <v>289.98056767159972</v>
      </c>
    </row>
    <row r="10151" spans="2:6">
      <c r="B10151">
        <v>1537600</v>
      </c>
      <c r="D10151">
        <v>10149</v>
      </c>
      <c r="E10151" s="72">
        <f t="shared" si="317"/>
        <v>445962036.96296287</v>
      </c>
      <c r="F10151" s="71">
        <f t="shared" si="316"/>
        <v>290.03774516321727</v>
      </c>
    </row>
    <row r="10152" spans="2:6">
      <c r="B10152">
        <v>1537600</v>
      </c>
      <c r="D10152">
        <v>10150</v>
      </c>
      <c r="E10152" s="72">
        <f t="shared" si="317"/>
        <v>446049961.74074066</v>
      </c>
      <c r="F10152" s="71">
        <f t="shared" si="316"/>
        <v>290.09492829132455</v>
      </c>
    </row>
    <row r="10153" spans="2:6">
      <c r="B10153">
        <v>1537600</v>
      </c>
      <c r="D10153">
        <v>10151</v>
      </c>
      <c r="E10153" s="72">
        <f t="shared" si="317"/>
        <v>446137895.18518513</v>
      </c>
      <c r="F10153" s="71">
        <f t="shared" si="316"/>
        <v>290.15211705592168</v>
      </c>
    </row>
    <row r="10154" spans="2:6">
      <c r="B10154">
        <v>1537600</v>
      </c>
      <c r="D10154">
        <v>10152</v>
      </c>
      <c r="E10154" s="72">
        <f t="shared" si="317"/>
        <v>446225837.29629624</v>
      </c>
      <c r="F10154" s="71">
        <f t="shared" si="316"/>
        <v>290.20931145700848</v>
      </c>
    </row>
    <row r="10155" spans="2:6">
      <c r="B10155">
        <v>1537600</v>
      </c>
      <c r="D10155">
        <v>10153</v>
      </c>
      <c r="E10155" s="72">
        <f t="shared" si="317"/>
        <v>446313788.07407403</v>
      </c>
      <c r="F10155" s="71">
        <f t="shared" si="316"/>
        <v>290.26651149458507</v>
      </c>
    </row>
    <row r="10156" spans="2:6">
      <c r="B10156">
        <v>1537600</v>
      </c>
      <c r="D10156">
        <v>10154</v>
      </c>
      <c r="E10156" s="72">
        <f t="shared" si="317"/>
        <v>446401747.51851845</v>
      </c>
      <c r="F10156" s="71">
        <f t="shared" si="316"/>
        <v>290.32371716865146</v>
      </c>
    </row>
    <row r="10157" spans="2:6">
      <c r="B10157">
        <v>1537600</v>
      </c>
      <c r="D10157">
        <v>10155</v>
      </c>
      <c r="E10157" s="72">
        <f t="shared" si="317"/>
        <v>446489715.62962955</v>
      </c>
      <c r="F10157" s="71">
        <f t="shared" si="316"/>
        <v>290.38092847920757</v>
      </c>
    </row>
    <row r="10158" spans="2:6">
      <c r="B10158">
        <v>1537600</v>
      </c>
      <c r="D10158">
        <v>10156</v>
      </c>
      <c r="E10158" s="72">
        <f t="shared" si="317"/>
        <v>446577692.40740734</v>
      </c>
      <c r="F10158" s="71">
        <f t="shared" si="316"/>
        <v>290.43814542625347</v>
      </c>
    </row>
    <row r="10159" spans="2:6">
      <c r="B10159">
        <v>1537600</v>
      </c>
      <c r="D10159">
        <v>10157</v>
      </c>
      <c r="E10159" s="72">
        <f t="shared" si="317"/>
        <v>446665677.85185176</v>
      </c>
      <c r="F10159" s="71">
        <f t="shared" si="316"/>
        <v>290.4953680097891</v>
      </c>
    </row>
    <row r="10160" spans="2:6">
      <c r="B10160">
        <v>1537600</v>
      </c>
      <c r="D10160">
        <v>10158</v>
      </c>
      <c r="E10160" s="72">
        <f t="shared" si="317"/>
        <v>446753671.96296287</v>
      </c>
      <c r="F10160" s="71">
        <f t="shared" si="316"/>
        <v>290.55259622981458</v>
      </c>
    </row>
    <row r="10161" spans="2:6">
      <c r="B10161">
        <v>1537600</v>
      </c>
      <c r="D10161">
        <v>10159</v>
      </c>
      <c r="E10161" s="72">
        <f t="shared" si="317"/>
        <v>446841674.74074066</v>
      </c>
      <c r="F10161" s="71">
        <f t="shared" si="316"/>
        <v>290.60983008632979</v>
      </c>
    </row>
    <row r="10162" spans="2:6">
      <c r="B10162">
        <v>1537600</v>
      </c>
      <c r="D10162">
        <v>10160</v>
      </c>
      <c r="E10162" s="72">
        <f t="shared" si="317"/>
        <v>446929686.18518513</v>
      </c>
      <c r="F10162" s="71">
        <f t="shared" si="316"/>
        <v>290.66706957933479</v>
      </c>
    </row>
    <row r="10163" spans="2:6">
      <c r="B10163">
        <v>1537600</v>
      </c>
      <c r="D10163">
        <v>10161</v>
      </c>
      <c r="E10163" s="72">
        <f t="shared" si="317"/>
        <v>447017706.29629624</v>
      </c>
      <c r="F10163" s="71">
        <f t="shared" si="316"/>
        <v>290.72431470882952</v>
      </c>
    </row>
    <row r="10164" spans="2:6">
      <c r="B10164">
        <v>1537600</v>
      </c>
      <c r="D10164">
        <v>10162</v>
      </c>
      <c r="E10164" s="72">
        <f t="shared" si="317"/>
        <v>447105735.07407403</v>
      </c>
      <c r="F10164" s="71">
        <f t="shared" si="316"/>
        <v>290.78156547481399</v>
      </c>
    </row>
    <row r="10165" spans="2:6">
      <c r="B10165">
        <v>1537600</v>
      </c>
      <c r="D10165">
        <v>10163</v>
      </c>
      <c r="E10165" s="72">
        <f t="shared" si="317"/>
        <v>447193772.51851845</v>
      </c>
      <c r="F10165" s="71">
        <f t="shared" si="316"/>
        <v>290.8388218772883</v>
      </c>
    </row>
    <row r="10166" spans="2:6">
      <c r="B10166">
        <v>1537600</v>
      </c>
      <c r="D10166">
        <v>10164</v>
      </c>
      <c r="E10166" s="72">
        <f t="shared" si="317"/>
        <v>447281818.62962955</v>
      </c>
      <c r="F10166" s="71">
        <f t="shared" si="316"/>
        <v>290.89608391625234</v>
      </c>
    </row>
    <row r="10167" spans="2:6">
      <c r="B10167">
        <v>1537600</v>
      </c>
      <c r="D10167">
        <v>10165</v>
      </c>
      <c r="E10167" s="72">
        <f t="shared" si="317"/>
        <v>447369873.40740734</v>
      </c>
      <c r="F10167" s="71">
        <f t="shared" si="316"/>
        <v>290.95335159170611</v>
      </c>
    </row>
    <row r="10168" spans="2:6">
      <c r="B10168">
        <v>1537600</v>
      </c>
      <c r="D10168">
        <v>10166</v>
      </c>
      <c r="E10168" s="72">
        <f t="shared" si="317"/>
        <v>447457936.85185176</v>
      </c>
      <c r="F10168" s="71">
        <f t="shared" si="316"/>
        <v>291.01062490364967</v>
      </c>
    </row>
    <row r="10169" spans="2:6">
      <c r="B10169">
        <v>1537600</v>
      </c>
      <c r="D10169">
        <v>10167</v>
      </c>
      <c r="E10169" s="72">
        <f t="shared" si="317"/>
        <v>447546008.96296287</v>
      </c>
      <c r="F10169" s="71">
        <f t="shared" si="316"/>
        <v>291.06790385208302</v>
      </c>
    </row>
    <row r="10170" spans="2:6">
      <c r="B10170">
        <v>1537600</v>
      </c>
      <c r="D10170">
        <v>10168</v>
      </c>
      <c r="E10170" s="72">
        <f t="shared" si="317"/>
        <v>447634089.74074066</v>
      </c>
      <c r="F10170" s="71">
        <f t="shared" si="316"/>
        <v>291.12518843700616</v>
      </c>
    </row>
    <row r="10171" spans="2:6">
      <c r="B10171">
        <v>1537600</v>
      </c>
      <c r="D10171">
        <v>10169</v>
      </c>
      <c r="E10171" s="72">
        <f t="shared" si="317"/>
        <v>447722179.18518513</v>
      </c>
      <c r="F10171" s="71">
        <f t="shared" si="316"/>
        <v>291.18247865841903</v>
      </c>
    </row>
    <row r="10172" spans="2:6">
      <c r="B10172">
        <v>1537600</v>
      </c>
      <c r="D10172">
        <v>10170</v>
      </c>
      <c r="E10172" s="72">
        <f t="shared" si="317"/>
        <v>447810277.29629624</v>
      </c>
      <c r="F10172" s="71">
        <f t="shared" si="316"/>
        <v>291.23977451632169</v>
      </c>
    </row>
    <row r="10173" spans="2:6">
      <c r="B10173">
        <v>1537600</v>
      </c>
      <c r="D10173">
        <v>10171</v>
      </c>
      <c r="E10173" s="72">
        <f t="shared" si="317"/>
        <v>447898384.07407403</v>
      </c>
      <c r="F10173" s="71">
        <f t="shared" si="316"/>
        <v>291.29707601071414</v>
      </c>
    </row>
    <row r="10174" spans="2:6">
      <c r="B10174">
        <v>1537600</v>
      </c>
      <c r="D10174">
        <v>10172</v>
      </c>
      <c r="E10174" s="72">
        <f t="shared" si="317"/>
        <v>447986499.51851845</v>
      </c>
      <c r="F10174" s="71">
        <f t="shared" si="316"/>
        <v>291.35438314159626</v>
      </c>
    </row>
    <row r="10175" spans="2:6">
      <c r="B10175">
        <v>1537600</v>
      </c>
      <c r="D10175">
        <v>10173</v>
      </c>
      <c r="E10175" s="72">
        <f t="shared" si="317"/>
        <v>448074623.62962955</v>
      </c>
      <c r="F10175" s="71">
        <f t="shared" si="316"/>
        <v>291.41169590896823</v>
      </c>
    </row>
    <row r="10176" spans="2:6">
      <c r="B10176">
        <v>1537600</v>
      </c>
      <c r="D10176">
        <v>10174</v>
      </c>
      <c r="E10176" s="72">
        <f t="shared" si="317"/>
        <v>448162756.40740734</v>
      </c>
      <c r="F10176" s="71">
        <f t="shared" si="316"/>
        <v>291.46901431282998</v>
      </c>
    </row>
    <row r="10177" spans="2:6">
      <c r="B10177">
        <v>1537600</v>
      </c>
      <c r="D10177">
        <v>10175</v>
      </c>
      <c r="E10177" s="72">
        <f t="shared" si="317"/>
        <v>448250897.85185176</v>
      </c>
      <c r="F10177" s="71">
        <f t="shared" si="316"/>
        <v>291.52633835318142</v>
      </c>
    </row>
    <row r="10178" spans="2:6">
      <c r="B10178">
        <v>1537600</v>
      </c>
      <c r="D10178">
        <v>10176</v>
      </c>
      <c r="E10178" s="72">
        <f t="shared" si="317"/>
        <v>448339047.96296287</v>
      </c>
      <c r="F10178" s="71">
        <f t="shared" si="316"/>
        <v>291.58366803002269</v>
      </c>
    </row>
    <row r="10179" spans="2:6">
      <c r="B10179">
        <v>1537600</v>
      </c>
      <c r="D10179">
        <v>10177</v>
      </c>
      <c r="E10179" s="72">
        <f t="shared" si="317"/>
        <v>448427206.74074066</v>
      </c>
      <c r="F10179" s="71">
        <f t="shared" ref="F10179:F10242" si="318">E10179/B10178</f>
        <v>291.6410033433537</v>
      </c>
    </row>
    <row r="10180" spans="2:6">
      <c r="B10180">
        <v>1537600</v>
      </c>
      <c r="D10180">
        <v>10178</v>
      </c>
      <c r="E10180" s="72">
        <f t="shared" ref="E10180:E10243" si="319">40+(D10179*D10179)+(E10179/1.3)</f>
        <v>448515374.18518513</v>
      </c>
      <c r="F10180" s="71">
        <f t="shared" si="318"/>
        <v>291.6983442931745</v>
      </c>
    </row>
    <row r="10181" spans="2:6">
      <c r="B10181">
        <v>1537600</v>
      </c>
      <c r="D10181">
        <v>10179</v>
      </c>
      <c r="E10181" s="72">
        <f t="shared" si="319"/>
        <v>448603550.29629624</v>
      </c>
      <c r="F10181" s="71">
        <f t="shared" si="318"/>
        <v>291.75569087948509</v>
      </c>
    </row>
    <row r="10182" spans="2:6">
      <c r="B10182">
        <v>1537600</v>
      </c>
      <c r="D10182">
        <v>10180</v>
      </c>
      <c r="E10182" s="72">
        <f t="shared" si="319"/>
        <v>448691735.07407403</v>
      </c>
      <c r="F10182" s="71">
        <f t="shared" si="318"/>
        <v>291.81304310228541</v>
      </c>
    </row>
    <row r="10183" spans="2:6">
      <c r="B10183">
        <v>1537600</v>
      </c>
      <c r="D10183">
        <v>10181</v>
      </c>
      <c r="E10183" s="72">
        <f t="shared" si="319"/>
        <v>448779928.51851845</v>
      </c>
      <c r="F10183" s="71">
        <f t="shared" si="318"/>
        <v>291.87040096157546</v>
      </c>
    </row>
    <row r="10184" spans="2:6">
      <c r="B10184">
        <v>1537600</v>
      </c>
      <c r="D10184">
        <v>10182</v>
      </c>
      <c r="E10184" s="72">
        <f t="shared" si="319"/>
        <v>448868130.62962955</v>
      </c>
      <c r="F10184" s="71">
        <f t="shared" si="318"/>
        <v>291.92776445735535</v>
      </c>
    </row>
    <row r="10185" spans="2:6">
      <c r="B10185">
        <v>1537600</v>
      </c>
      <c r="D10185">
        <v>10183</v>
      </c>
      <c r="E10185" s="72">
        <f t="shared" si="319"/>
        <v>448956341.40740734</v>
      </c>
      <c r="F10185" s="71">
        <f t="shared" si="318"/>
        <v>291.98513358962498</v>
      </c>
    </row>
    <row r="10186" spans="2:6">
      <c r="B10186">
        <v>1537600</v>
      </c>
      <c r="D10186">
        <v>10184</v>
      </c>
      <c r="E10186" s="72">
        <f t="shared" si="319"/>
        <v>449044560.85185176</v>
      </c>
      <c r="F10186" s="71">
        <f t="shared" si="318"/>
        <v>292.04250835838434</v>
      </c>
    </row>
    <row r="10187" spans="2:6">
      <c r="B10187">
        <v>1537600</v>
      </c>
      <c r="D10187">
        <v>10185</v>
      </c>
      <c r="E10187" s="72">
        <f t="shared" si="319"/>
        <v>449132788.96296287</v>
      </c>
      <c r="F10187" s="71">
        <f t="shared" si="318"/>
        <v>292.09988876363349</v>
      </c>
    </row>
    <row r="10188" spans="2:6">
      <c r="B10188">
        <v>1537600</v>
      </c>
      <c r="D10188">
        <v>10186</v>
      </c>
      <c r="E10188" s="72">
        <f t="shared" si="319"/>
        <v>449221025.74074066</v>
      </c>
      <c r="F10188" s="71">
        <f t="shared" si="318"/>
        <v>292.15727480537242</v>
      </c>
    </row>
    <row r="10189" spans="2:6">
      <c r="B10189">
        <v>1537600</v>
      </c>
      <c r="D10189">
        <v>10187</v>
      </c>
      <c r="E10189" s="72">
        <f t="shared" si="319"/>
        <v>449309271.18518513</v>
      </c>
      <c r="F10189" s="71">
        <f t="shared" si="318"/>
        <v>292.21466648360115</v>
      </c>
    </row>
    <row r="10190" spans="2:6">
      <c r="B10190">
        <v>1537600</v>
      </c>
      <c r="D10190">
        <v>10188</v>
      </c>
      <c r="E10190" s="72">
        <f t="shared" si="319"/>
        <v>449397525.29629624</v>
      </c>
      <c r="F10190" s="71">
        <f t="shared" si="318"/>
        <v>292.27206379831961</v>
      </c>
    </row>
    <row r="10191" spans="2:6">
      <c r="B10191">
        <v>1537600</v>
      </c>
      <c r="D10191">
        <v>10189</v>
      </c>
      <c r="E10191" s="72">
        <f t="shared" si="319"/>
        <v>449485788.07407403</v>
      </c>
      <c r="F10191" s="71">
        <f t="shared" si="318"/>
        <v>292.32946674952785</v>
      </c>
    </row>
    <row r="10192" spans="2:6">
      <c r="B10192">
        <v>1537600</v>
      </c>
      <c r="D10192">
        <v>10190</v>
      </c>
      <c r="E10192" s="72">
        <f t="shared" si="319"/>
        <v>449574059.51851845</v>
      </c>
      <c r="F10192" s="71">
        <f t="shared" si="318"/>
        <v>292.38687533722583</v>
      </c>
    </row>
    <row r="10193" spans="2:6">
      <c r="B10193">
        <v>1537600</v>
      </c>
      <c r="D10193">
        <v>10191</v>
      </c>
      <c r="E10193" s="72">
        <f t="shared" si="319"/>
        <v>449662339.62962955</v>
      </c>
      <c r="F10193" s="71">
        <f t="shared" si="318"/>
        <v>292.4442895614136</v>
      </c>
    </row>
    <row r="10194" spans="2:6">
      <c r="B10194">
        <v>1537600</v>
      </c>
      <c r="D10194">
        <v>10192</v>
      </c>
      <c r="E10194" s="72">
        <f t="shared" si="319"/>
        <v>449750628.40740734</v>
      </c>
      <c r="F10194" s="71">
        <f t="shared" si="318"/>
        <v>292.50170942209115</v>
      </c>
    </row>
    <row r="10195" spans="2:6">
      <c r="B10195">
        <v>1537600</v>
      </c>
      <c r="D10195">
        <v>10193</v>
      </c>
      <c r="E10195" s="72">
        <f t="shared" si="319"/>
        <v>449838925.85185176</v>
      </c>
      <c r="F10195" s="71">
        <f t="shared" si="318"/>
        <v>292.55913491925844</v>
      </c>
    </row>
    <row r="10196" spans="2:6">
      <c r="B10196">
        <v>1537600</v>
      </c>
      <c r="D10196">
        <v>10194</v>
      </c>
      <c r="E10196" s="72">
        <f t="shared" si="319"/>
        <v>449927231.96296287</v>
      </c>
      <c r="F10196" s="71">
        <f t="shared" si="318"/>
        <v>292.61656605291552</v>
      </c>
    </row>
    <row r="10197" spans="2:6">
      <c r="B10197">
        <v>1537600</v>
      </c>
      <c r="D10197">
        <v>10195</v>
      </c>
      <c r="E10197" s="72">
        <f t="shared" si="319"/>
        <v>450015546.74074066</v>
      </c>
      <c r="F10197" s="71">
        <f t="shared" si="318"/>
        <v>292.67400282306232</v>
      </c>
    </row>
    <row r="10198" spans="2:6">
      <c r="B10198">
        <v>1537600</v>
      </c>
      <c r="D10198">
        <v>10196</v>
      </c>
      <c r="E10198" s="72">
        <f t="shared" si="319"/>
        <v>450103870.18518513</v>
      </c>
      <c r="F10198" s="71">
        <f t="shared" si="318"/>
        <v>292.73144522969898</v>
      </c>
    </row>
    <row r="10199" spans="2:6">
      <c r="B10199">
        <v>1537600</v>
      </c>
      <c r="D10199">
        <v>10197</v>
      </c>
      <c r="E10199" s="72">
        <f t="shared" si="319"/>
        <v>450192202.29629624</v>
      </c>
      <c r="F10199" s="71">
        <f t="shared" si="318"/>
        <v>292.78889327282536</v>
      </c>
    </row>
    <row r="10200" spans="2:6">
      <c r="B10200">
        <v>1537600</v>
      </c>
      <c r="D10200">
        <v>10198</v>
      </c>
      <c r="E10200" s="72">
        <f t="shared" si="319"/>
        <v>450280543.07407403</v>
      </c>
      <c r="F10200" s="71">
        <f t="shared" si="318"/>
        <v>292.84634695244148</v>
      </c>
    </row>
    <row r="10201" spans="2:6">
      <c r="B10201">
        <v>1537600</v>
      </c>
      <c r="D10201">
        <v>10199</v>
      </c>
      <c r="E10201" s="72">
        <f t="shared" si="319"/>
        <v>450368892.51851845</v>
      </c>
      <c r="F10201" s="71">
        <f t="shared" si="318"/>
        <v>292.90380626854738</v>
      </c>
    </row>
    <row r="10202" spans="2:6">
      <c r="B10202">
        <v>1537600</v>
      </c>
      <c r="D10202">
        <v>10200</v>
      </c>
      <c r="E10202" s="72">
        <f t="shared" si="319"/>
        <v>450457250.62962955</v>
      </c>
      <c r="F10202" s="71">
        <f t="shared" si="318"/>
        <v>292.96127122114302</v>
      </c>
    </row>
    <row r="10203" spans="2:6">
      <c r="B10203">
        <v>1537600</v>
      </c>
      <c r="D10203">
        <v>10201</v>
      </c>
      <c r="E10203" s="72">
        <f t="shared" si="319"/>
        <v>450545617.40740734</v>
      </c>
      <c r="F10203" s="71">
        <f t="shared" si="318"/>
        <v>293.01874181022851</v>
      </c>
    </row>
    <row r="10204" spans="2:6">
      <c r="B10204">
        <v>1537600</v>
      </c>
      <c r="D10204">
        <v>10202</v>
      </c>
      <c r="E10204" s="72">
        <f t="shared" si="319"/>
        <v>450633992.85185176</v>
      </c>
      <c r="F10204" s="71">
        <f t="shared" si="318"/>
        <v>293.07621803580372</v>
      </c>
    </row>
    <row r="10205" spans="2:6">
      <c r="B10205">
        <v>1537600</v>
      </c>
      <c r="D10205">
        <v>10203</v>
      </c>
      <c r="E10205" s="72">
        <f t="shared" si="319"/>
        <v>450722376.96296287</v>
      </c>
      <c r="F10205" s="71">
        <f t="shared" si="318"/>
        <v>293.13369989786867</v>
      </c>
    </row>
    <row r="10206" spans="2:6">
      <c r="B10206">
        <v>1537600</v>
      </c>
      <c r="D10206">
        <v>10204</v>
      </c>
      <c r="E10206" s="72">
        <f t="shared" si="319"/>
        <v>450810769.74074066</v>
      </c>
      <c r="F10206" s="71">
        <f t="shared" si="318"/>
        <v>293.1911873964234</v>
      </c>
    </row>
    <row r="10207" spans="2:6">
      <c r="B10207">
        <v>1537600</v>
      </c>
      <c r="D10207">
        <v>10205</v>
      </c>
      <c r="E10207" s="72">
        <f t="shared" si="319"/>
        <v>450899171.18518513</v>
      </c>
      <c r="F10207" s="71">
        <f t="shared" si="318"/>
        <v>293.24868053146798</v>
      </c>
    </row>
    <row r="10208" spans="2:6">
      <c r="B10208">
        <v>1537600</v>
      </c>
      <c r="D10208">
        <v>10206</v>
      </c>
      <c r="E10208" s="72">
        <f t="shared" si="319"/>
        <v>450987581.29629624</v>
      </c>
      <c r="F10208" s="71">
        <f t="shared" si="318"/>
        <v>293.30617930300224</v>
      </c>
    </row>
    <row r="10209" spans="2:6">
      <c r="B10209">
        <v>1537600</v>
      </c>
      <c r="D10209">
        <v>10207</v>
      </c>
      <c r="E10209" s="72">
        <f t="shared" si="319"/>
        <v>451076000.07407403</v>
      </c>
      <c r="F10209" s="71">
        <f t="shared" si="318"/>
        <v>293.36368371102628</v>
      </c>
    </row>
    <row r="10210" spans="2:6">
      <c r="B10210">
        <v>1537600</v>
      </c>
      <c r="D10210">
        <v>10208</v>
      </c>
      <c r="E10210" s="72">
        <f t="shared" si="319"/>
        <v>451164427.51851845</v>
      </c>
      <c r="F10210" s="71">
        <f t="shared" si="318"/>
        <v>293.42119375554012</v>
      </c>
    </row>
    <row r="10211" spans="2:6">
      <c r="B10211">
        <v>1537600</v>
      </c>
      <c r="D10211">
        <v>10209</v>
      </c>
      <c r="E10211" s="72">
        <f t="shared" si="319"/>
        <v>451252863.62962955</v>
      </c>
      <c r="F10211" s="71">
        <f t="shared" si="318"/>
        <v>293.47870943654368</v>
      </c>
    </row>
    <row r="10212" spans="2:6">
      <c r="B10212">
        <v>1537600</v>
      </c>
      <c r="D10212">
        <v>10210</v>
      </c>
      <c r="E10212" s="72">
        <f t="shared" si="319"/>
        <v>451341308.40740734</v>
      </c>
      <c r="F10212" s="71">
        <f t="shared" si="318"/>
        <v>293.53623075403704</v>
      </c>
    </row>
    <row r="10213" spans="2:6">
      <c r="B10213">
        <v>1537600</v>
      </c>
      <c r="D10213">
        <v>10211</v>
      </c>
      <c r="E10213" s="72">
        <f t="shared" si="319"/>
        <v>451429761.85185176</v>
      </c>
      <c r="F10213" s="71">
        <f t="shared" si="318"/>
        <v>293.59375770802012</v>
      </c>
    </row>
    <row r="10214" spans="2:6">
      <c r="B10214">
        <v>1537600</v>
      </c>
      <c r="D10214">
        <v>10212</v>
      </c>
      <c r="E10214" s="72">
        <f t="shared" si="319"/>
        <v>451518223.96296287</v>
      </c>
      <c r="F10214" s="71">
        <f t="shared" si="318"/>
        <v>293.651290298493</v>
      </c>
    </row>
    <row r="10215" spans="2:6">
      <c r="B10215">
        <v>1537600</v>
      </c>
      <c r="D10215">
        <v>10213</v>
      </c>
      <c r="E10215" s="72">
        <f t="shared" si="319"/>
        <v>451606694.74074066</v>
      </c>
      <c r="F10215" s="71">
        <f t="shared" si="318"/>
        <v>293.70882852545566</v>
      </c>
    </row>
    <row r="10216" spans="2:6">
      <c r="B10216">
        <v>1537600</v>
      </c>
      <c r="D10216">
        <v>10214</v>
      </c>
      <c r="E10216" s="72">
        <f t="shared" si="319"/>
        <v>451695174.18518513</v>
      </c>
      <c r="F10216" s="71">
        <f t="shared" si="318"/>
        <v>293.76637238890811</v>
      </c>
    </row>
    <row r="10217" spans="2:6">
      <c r="B10217">
        <v>1537600</v>
      </c>
      <c r="D10217">
        <v>10215</v>
      </c>
      <c r="E10217" s="72">
        <f t="shared" si="319"/>
        <v>451783662.29629624</v>
      </c>
      <c r="F10217" s="71">
        <f t="shared" si="318"/>
        <v>293.82392188885029</v>
      </c>
    </row>
    <row r="10218" spans="2:6">
      <c r="B10218">
        <v>1537600</v>
      </c>
      <c r="D10218">
        <v>10216</v>
      </c>
      <c r="E10218" s="72">
        <f t="shared" si="319"/>
        <v>451872159.07407403</v>
      </c>
      <c r="F10218" s="71">
        <f t="shared" si="318"/>
        <v>293.88147702528227</v>
      </c>
    </row>
    <row r="10219" spans="2:6">
      <c r="B10219">
        <v>1537600</v>
      </c>
      <c r="D10219">
        <v>10217</v>
      </c>
      <c r="E10219" s="72">
        <f t="shared" si="319"/>
        <v>451960664.51851845</v>
      </c>
      <c r="F10219" s="71">
        <f t="shared" si="318"/>
        <v>293.93903779820397</v>
      </c>
    </row>
    <row r="10220" spans="2:6">
      <c r="B10220">
        <v>1537600</v>
      </c>
      <c r="D10220">
        <v>10218</v>
      </c>
      <c r="E10220" s="72">
        <f t="shared" si="319"/>
        <v>452049178.62962955</v>
      </c>
      <c r="F10220" s="71">
        <f t="shared" si="318"/>
        <v>293.99660420761546</v>
      </c>
    </row>
    <row r="10221" spans="2:6">
      <c r="B10221">
        <v>1537600</v>
      </c>
      <c r="D10221">
        <v>10219</v>
      </c>
      <c r="E10221" s="72">
        <f t="shared" si="319"/>
        <v>452137701.40740734</v>
      </c>
      <c r="F10221" s="71">
        <f t="shared" si="318"/>
        <v>294.05417625351674</v>
      </c>
    </row>
    <row r="10222" spans="2:6">
      <c r="B10222">
        <v>1537600</v>
      </c>
      <c r="D10222">
        <v>10220</v>
      </c>
      <c r="E10222" s="72">
        <f t="shared" si="319"/>
        <v>452226232.85185176</v>
      </c>
      <c r="F10222" s="71">
        <f t="shared" si="318"/>
        <v>294.11175393590776</v>
      </c>
    </row>
    <row r="10223" spans="2:6">
      <c r="B10223">
        <v>1537600</v>
      </c>
      <c r="D10223">
        <v>10221</v>
      </c>
      <c r="E10223" s="72">
        <f t="shared" si="319"/>
        <v>452314772.96296287</v>
      </c>
      <c r="F10223" s="71">
        <f t="shared" si="318"/>
        <v>294.16933725478856</v>
      </c>
    </row>
    <row r="10224" spans="2:6">
      <c r="B10224">
        <v>1537600</v>
      </c>
      <c r="D10224">
        <v>10222</v>
      </c>
      <c r="E10224" s="72">
        <f t="shared" si="319"/>
        <v>452403321.74074066</v>
      </c>
      <c r="F10224" s="71">
        <f t="shared" si="318"/>
        <v>294.22692621015909</v>
      </c>
    </row>
    <row r="10225" spans="2:6">
      <c r="B10225">
        <v>1537600</v>
      </c>
      <c r="D10225">
        <v>10223</v>
      </c>
      <c r="E10225" s="72">
        <f t="shared" si="319"/>
        <v>452491879.18518513</v>
      </c>
      <c r="F10225" s="71">
        <f t="shared" si="318"/>
        <v>294.28452080201947</v>
      </c>
    </row>
    <row r="10226" spans="2:6">
      <c r="B10226">
        <v>1537600</v>
      </c>
      <c r="D10226">
        <v>10224</v>
      </c>
      <c r="E10226" s="72">
        <f t="shared" si="319"/>
        <v>452580445.29629624</v>
      </c>
      <c r="F10226" s="71">
        <f t="shared" si="318"/>
        <v>294.34212103036958</v>
      </c>
    </row>
    <row r="10227" spans="2:6">
      <c r="B10227">
        <v>1537600</v>
      </c>
      <c r="D10227">
        <v>10225</v>
      </c>
      <c r="E10227" s="72">
        <f t="shared" si="319"/>
        <v>452669020.07407403</v>
      </c>
      <c r="F10227" s="71">
        <f t="shared" si="318"/>
        <v>294.39972689520943</v>
      </c>
    </row>
    <row r="10228" spans="2:6">
      <c r="B10228">
        <v>1537600</v>
      </c>
      <c r="D10228">
        <v>10226</v>
      </c>
      <c r="E10228" s="72">
        <f t="shared" si="319"/>
        <v>452757603.51851845</v>
      </c>
      <c r="F10228" s="71">
        <f t="shared" si="318"/>
        <v>294.45733839653906</v>
      </c>
    </row>
    <row r="10229" spans="2:6">
      <c r="B10229">
        <v>1537600</v>
      </c>
      <c r="D10229">
        <v>10227</v>
      </c>
      <c r="E10229" s="72">
        <f t="shared" si="319"/>
        <v>452846195.62962955</v>
      </c>
      <c r="F10229" s="71">
        <f t="shared" si="318"/>
        <v>294.51495553435848</v>
      </c>
    </row>
    <row r="10230" spans="2:6">
      <c r="B10230">
        <v>1537600</v>
      </c>
      <c r="D10230">
        <v>10228</v>
      </c>
      <c r="E10230" s="72">
        <f t="shared" si="319"/>
        <v>452934796.40740734</v>
      </c>
      <c r="F10230" s="71">
        <f t="shared" si="318"/>
        <v>294.57257830866763</v>
      </c>
    </row>
    <row r="10231" spans="2:6">
      <c r="B10231">
        <v>1537600</v>
      </c>
      <c r="D10231">
        <v>10229</v>
      </c>
      <c r="E10231" s="72">
        <f t="shared" si="319"/>
        <v>453023405.85185176</v>
      </c>
      <c r="F10231" s="71">
        <f t="shared" si="318"/>
        <v>294.63020671946657</v>
      </c>
    </row>
    <row r="10232" spans="2:6">
      <c r="B10232">
        <v>1537600</v>
      </c>
      <c r="D10232">
        <v>10230</v>
      </c>
      <c r="E10232" s="72">
        <f t="shared" si="319"/>
        <v>453112023.96296287</v>
      </c>
      <c r="F10232" s="71">
        <f t="shared" si="318"/>
        <v>294.68784076675524</v>
      </c>
    </row>
    <row r="10233" spans="2:6">
      <c r="B10233">
        <v>1537600</v>
      </c>
      <c r="D10233">
        <v>10231</v>
      </c>
      <c r="E10233" s="72">
        <f t="shared" si="319"/>
        <v>453200650.74074066</v>
      </c>
      <c r="F10233" s="71">
        <f t="shared" si="318"/>
        <v>294.74548045053371</v>
      </c>
    </row>
    <row r="10234" spans="2:6">
      <c r="B10234">
        <v>1537600</v>
      </c>
      <c r="D10234">
        <v>10232</v>
      </c>
      <c r="E10234" s="72">
        <f t="shared" si="319"/>
        <v>453289286.18518513</v>
      </c>
      <c r="F10234" s="71">
        <f t="shared" si="318"/>
        <v>294.80312577080201</v>
      </c>
    </row>
    <row r="10235" spans="2:6">
      <c r="B10235">
        <v>1537600</v>
      </c>
      <c r="D10235">
        <v>10233</v>
      </c>
      <c r="E10235" s="72">
        <f t="shared" si="319"/>
        <v>453377930.29629624</v>
      </c>
      <c r="F10235" s="71">
        <f t="shared" si="318"/>
        <v>294.86077672755999</v>
      </c>
    </row>
    <row r="10236" spans="2:6">
      <c r="B10236">
        <v>1537600</v>
      </c>
      <c r="D10236">
        <v>10234</v>
      </c>
      <c r="E10236" s="72">
        <f t="shared" si="319"/>
        <v>453466583.07407403</v>
      </c>
      <c r="F10236" s="71">
        <f t="shared" si="318"/>
        <v>294.91843332080776</v>
      </c>
    </row>
    <row r="10237" spans="2:6">
      <c r="B10237">
        <v>1537600</v>
      </c>
      <c r="D10237">
        <v>10235</v>
      </c>
      <c r="E10237" s="72">
        <f t="shared" si="319"/>
        <v>453555244.51851845</v>
      </c>
      <c r="F10237" s="71">
        <f t="shared" si="318"/>
        <v>294.97609555054532</v>
      </c>
    </row>
    <row r="10238" spans="2:6">
      <c r="B10238">
        <v>1537600</v>
      </c>
      <c r="D10238">
        <v>10236</v>
      </c>
      <c r="E10238" s="72">
        <f t="shared" si="319"/>
        <v>453643914.62962955</v>
      </c>
      <c r="F10238" s="71">
        <f t="shared" si="318"/>
        <v>295.03376341677262</v>
      </c>
    </row>
    <row r="10239" spans="2:6">
      <c r="B10239">
        <v>1537600</v>
      </c>
      <c r="D10239">
        <v>10237</v>
      </c>
      <c r="E10239" s="72">
        <f t="shared" si="319"/>
        <v>453732593.40740734</v>
      </c>
      <c r="F10239" s="71">
        <f t="shared" si="318"/>
        <v>295.09143691948969</v>
      </c>
    </row>
    <row r="10240" spans="2:6">
      <c r="B10240">
        <v>1537600</v>
      </c>
      <c r="D10240">
        <v>10238</v>
      </c>
      <c r="E10240" s="72">
        <f t="shared" si="319"/>
        <v>453821280.85185176</v>
      </c>
      <c r="F10240" s="71">
        <f t="shared" si="318"/>
        <v>295.14911605869651</v>
      </c>
    </row>
    <row r="10241" spans="2:6">
      <c r="B10241">
        <v>1537600</v>
      </c>
      <c r="D10241">
        <v>10239</v>
      </c>
      <c r="E10241" s="72">
        <f t="shared" si="319"/>
        <v>453909976.96296287</v>
      </c>
      <c r="F10241" s="71">
        <f t="shared" si="318"/>
        <v>295.20680083439311</v>
      </c>
    </row>
    <row r="10242" spans="2:6">
      <c r="B10242">
        <v>1537600</v>
      </c>
      <c r="D10242">
        <v>10240</v>
      </c>
      <c r="E10242" s="72">
        <f t="shared" si="319"/>
        <v>453998681.74074066</v>
      </c>
      <c r="F10242" s="71">
        <f t="shared" si="318"/>
        <v>295.2644912465795</v>
      </c>
    </row>
    <row r="10243" spans="2:6">
      <c r="B10243">
        <v>1537600</v>
      </c>
      <c r="D10243">
        <v>10241</v>
      </c>
      <c r="E10243" s="72">
        <f t="shared" si="319"/>
        <v>454087395.18518513</v>
      </c>
      <c r="F10243" s="71">
        <f t="shared" ref="F10243:F10306" si="320">E10243/B10242</f>
        <v>295.32218729525567</v>
      </c>
    </row>
    <row r="10244" spans="2:6">
      <c r="B10244">
        <v>1537600</v>
      </c>
      <c r="D10244">
        <v>10242</v>
      </c>
      <c r="E10244" s="72">
        <f t="shared" ref="E10244:E10307" si="321">40+(D10243*D10243)+(E10243/1.3)</f>
        <v>454176117.29629624</v>
      </c>
      <c r="F10244" s="71">
        <f t="shared" si="320"/>
        <v>295.37988898042158</v>
      </c>
    </row>
    <row r="10245" spans="2:6">
      <c r="B10245">
        <v>1537600</v>
      </c>
      <c r="D10245">
        <v>10243</v>
      </c>
      <c r="E10245" s="72">
        <f t="shared" si="321"/>
        <v>454264848.07407403</v>
      </c>
      <c r="F10245" s="71">
        <f t="shared" si="320"/>
        <v>295.43759630207728</v>
      </c>
    </row>
    <row r="10246" spans="2:6">
      <c r="B10246">
        <v>1537600</v>
      </c>
      <c r="D10246">
        <v>10244</v>
      </c>
      <c r="E10246" s="72">
        <f t="shared" si="321"/>
        <v>454353587.51851845</v>
      </c>
      <c r="F10246" s="71">
        <f t="shared" si="320"/>
        <v>295.49530926022271</v>
      </c>
    </row>
    <row r="10247" spans="2:6">
      <c r="B10247">
        <v>1537600</v>
      </c>
      <c r="D10247">
        <v>10245</v>
      </c>
      <c r="E10247" s="72">
        <f t="shared" si="321"/>
        <v>454442335.62962955</v>
      </c>
      <c r="F10247" s="71">
        <f t="shared" si="320"/>
        <v>295.55302785485793</v>
      </c>
    </row>
    <row r="10248" spans="2:6">
      <c r="B10248">
        <v>1537600</v>
      </c>
      <c r="D10248">
        <v>10246</v>
      </c>
      <c r="E10248" s="72">
        <f t="shared" si="321"/>
        <v>454531092.40740734</v>
      </c>
      <c r="F10248" s="71">
        <f t="shared" si="320"/>
        <v>295.61075208598294</v>
      </c>
    </row>
    <row r="10249" spans="2:6">
      <c r="B10249">
        <v>1537600</v>
      </c>
      <c r="D10249">
        <v>10247</v>
      </c>
      <c r="E10249" s="72">
        <f t="shared" si="321"/>
        <v>454619857.85185176</v>
      </c>
      <c r="F10249" s="71">
        <f t="shared" si="320"/>
        <v>295.66848195359768</v>
      </c>
    </row>
    <row r="10250" spans="2:6">
      <c r="B10250">
        <v>1537600</v>
      </c>
      <c r="D10250">
        <v>10248</v>
      </c>
      <c r="E10250" s="72">
        <f t="shared" si="321"/>
        <v>454708631.96296287</v>
      </c>
      <c r="F10250" s="71">
        <f t="shared" si="320"/>
        <v>295.72621745770215</v>
      </c>
    </row>
    <row r="10251" spans="2:6">
      <c r="B10251">
        <v>1537600</v>
      </c>
      <c r="D10251">
        <v>10249</v>
      </c>
      <c r="E10251" s="72">
        <f t="shared" si="321"/>
        <v>454797414.74074066</v>
      </c>
      <c r="F10251" s="71">
        <f t="shared" si="320"/>
        <v>295.78395859829646</v>
      </c>
    </row>
    <row r="10252" spans="2:6">
      <c r="B10252">
        <v>1537600</v>
      </c>
      <c r="D10252">
        <v>10250</v>
      </c>
      <c r="E10252" s="72">
        <f t="shared" si="321"/>
        <v>454886206.18518513</v>
      </c>
      <c r="F10252" s="71">
        <f t="shared" si="320"/>
        <v>295.84170537538057</v>
      </c>
    </row>
    <row r="10253" spans="2:6">
      <c r="B10253">
        <v>1537600</v>
      </c>
      <c r="D10253">
        <v>10251</v>
      </c>
      <c r="E10253" s="72">
        <f t="shared" si="321"/>
        <v>454975006.29629624</v>
      </c>
      <c r="F10253" s="71">
        <f t="shared" si="320"/>
        <v>295.89945778895435</v>
      </c>
    </row>
    <row r="10254" spans="2:6">
      <c r="B10254">
        <v>1537600</v>
      </c>
      <c r="D10254">
        <v>10252</v>
      </c>
      <c r="E10254" s="72">
        <f t="shared" si="321"/>
        <v>455063815.07407403</v>
      </c>
      <c r="F10254" s="71">
        <f t="shared" si="320"/>
        <v>295.95721583901798</v>
      </c>
    </row>
    <row r="10255" spans="2:6">
      <c r="B10255">
        <v>1537600</v>
      </c>
      <c r="D10255">
        <v>10253</v>
      </c>
      <c r="E10255" s="72">
        <f t="shared" si="321"/>
        <v>455152632.51851845</v>
      </c>
      <c r="F10255" s="71">
        <f t="shared" si="320"/>
        <v>296.01497952557133</v>
      </c>
    </row>
    <row r="10256" spans="2:6">
      <c r="B10256">
        <v>1537600</v>
      </c>
      <c r="D10256">
        <v>10254</v>
      </c>
      <c r="E10256" s="72">
        <f t="shared" si="321"/>
        <v>455241458.62962955</v>
      </c>
      <c r="F10256" s="71">
        <f t="shared" si="320"/>
        <v>296.07274884861442</v>
      </c>
    </row>
    <row r="10257" spans="2:6">
      <c r="B10257">
        <v>1537600</v>
      </c>
      <c r="D10257">
        <v>10255</v>
      </c>
      <c r="E10257" s="72">
        <f t="shared" si="321"/>
        <v>455330293.40740734</v>
      </c>
      <c r="F10257" s="71">
        <f t="shared" si="320"/>
        <v>296.13052380814736</v>
      </c>
    </row>
    <row r="10258" spans="2:6">
      <c r="B10258">
        <v>1537600</v>
      </c>
      <c r="D10258">
        <v>10256</v>
      </c>
      <c r="E10258" s="72">
        <f t="shared" si="321"/>
        <v>455419136.85185176</v>
      </c>
      <c r="F10258" s="71">
        <f t="shared" si="320"/>
        <v>296.18830440416997</v>
      </c>
    </row>
    <row r="10259" spans="2:6">
      <c r="B10259">
        <v>1537600</v>
      </c>
      <c r="D10259">
        <v>10257</v>
      </c>
      <c r="E10259" s="72">
        <f t="shared" si="321"/>
        <v>455507988.96296287</v>
      </c>
      <c r="F10259" s="71">
        <f t="shared" si="320"/>
        <v>296.24609063668242</v>
      </c>
    </row>
    <row r="10260" spans="2:6">
      <c r="B10260">
        <v>1537600</v>
      </c>
      <c r="D10260">
        <v>10258</v>
      </c>
      <c r="E10260" s="72">
        <f t="shared" si="321"/>
        <v>455596849.74074066</v>
      </c>
      <c r="F10260" s="71">
        <f t="shared" si="320"/>
        <v>296.30388250568461</v>
      </c>
    </row>
    <row r="10261" spans="2:6">
      <c r="B10261">
        <v>1537600</v>
      </c>
      <c r="D10261">
        <v>10259</v>
      </c>
      <c r="E10261" s="72">
        <f t="shared" si="321"/>
        <v>455685719.18518513</v>
      </c>
      <c r="F10261" s="71">
        <f t="shared" si="320"/>
        <v>296.36168001117659</v>
      </c>
    </row>
    <row r="10262" spans="2:6">
      <c r="B10262">
        <v>1537600</v>
      </c>
      <c r="D10262">
        <v>10260</v>
      </c>
      <c r="E10262" s="72">
        <f t="shared" si="321"/>
        <v>455774597.29629624</v>
      </c>
      <c r="F10262" s="71">
        <f t="shared" si="320"/>
        <v>296.4194831531583</v>
      </c>
    </row>
    <row r="10263" spans="2:6">
      <c r="B10263">
        <v>1537600</v>
      </c>
      <c r="D10263">
        <v>10261</v>
      </c>
      <c r="E10263" s="72">
        <f t="shared" si="321"/>
        <v>455863484.07407403</v>
      </c>
      <c r="F10263" s="71">
        <f t="shared" si="320"/>
        <v>296.47729193162985</v>
      </c>
    </row>
    <row r="10264" spans="2:6">
      <c r="B10264">
        <v>1537600</v>
      </c>
      <c r="D10264">
        <v>10262</v>
      </c>
      <c r="E10264" s="72">
        <f t="shared" si="321"/>
        <v>455952379.51851845</v>
      </c>
      <c r="F10264" s="71">
        <f t="shared" si="320"/>
        <v>296.53510634659108</v>
      </c>
    </row>
    <row r="10265" spans="2:6">
      <c r="B10265">
        <v>1537600</v>
      </c>
      <c r="D10265">
        <v>10263</v>
      </c>
      <c r="E10265" s="72">
        <f t="shared" si="321"/>
        <v>456041283.62962955</v>
      </c>
      <c r="F10265" s="71">
        <f t="shared" si="320"/>
        <v>296.5929263980421</v>
      </c>
    </row>
    <row r="10266" spans="2:6">
      <c r="B10266">
        <v>1537600</v>
      </c>
      <c r="D10266">
        <v>10264</v>
      </c>
      <c r="E10266" s="72">
        <f t="shared" si="321"/>
        <v>456130196.40740734</v>
      </c>
      <c r="F10266" s="71">
        <f t="shared" si="320"/>
        <v>296.6507520859829</v>
      </c>
    </row>
    <row r="10267" spans="2:6">
      <c r="B10267">
        <v>1537600</v>
      </c>
      <c r="D10267">
        <v>10265</v>
      </c>
      <c r="E10267" s="72">
        <f t="shared" si="321"/>
        <v>456219117.85185176</v>
      </c>
      <c r="F10267" s="71">
        <f t="shared" si="320"/>
        <v>296.7085834104135</v>
      </c>
    </row>
    <row r="10268" spans="2:6">
      <c r="B10268">
        <v>1537600</v>
      </c>
      <c r="D10268">
        <v>10266</v>
      </c>
      <c r="E10268" s="72">
        <f t="shared" si="321"/>
        <v>456308047.96296287</v>
      </c>
      <c r="F10268" s="71">
        <f t="shared" si="320"/>
        <v>296.76642037133382</v>
      </c>
    </row>
    <row r="10269" spans="2:6">
      <c r="B10269">
        <v>1537600</v>
      </c>
      <c r="D10269">
        <v>10267</v>
      </c>
      <c r="E10269" s="72">
        <f t="shared" si="321"/>
        <v>456396986.74074066</v>
      </c>
      <c r="F10269" s="71">
        <f t="shared" si="320"/>
        <v>296.82426296874394</v>
      </c>
    </row>
    <row r="10270" spans="2:6">
      <c r="B10270">
        <v>1537600</v>
      </c>
      <c r="D10270">
        <v>10268</v>
      </c>
      <c r="E10270" s="72">
        <f t="shared" si="321"/>
        <v>456485934.18518513</v>
      </c>
      <c r="F10270" s="71">
        <f t="shared" si="320"/>
        <v>296.88211120264384</v>
      </c>
    </row>
    <row r="10271" spans="2:6">
      <c r="B10271">
        <v>1537600</v>
      </c>
      <c r="D10271">
        <v>10269</v>
      </c>
      <c r="E10271" s="72">
        <f t="shared" si="321"/>
        <v>456574890.29629624</v>
      </c>
      <c r="F10271" s="71">
        <f t="shared" si="320"/>
        <v>296.93996507303348</v>
      </c>
    </row>
    <row r="10272" spans="2:6">
      <c r="B10272">
        <v>1537600</v>
      </c>
      <c r="D10272">
        <v>10270</v>
      </c>
      <c r="E10272" s="72">
        <f t="shared" si="321"/>
        <v>456663855.07407403</v>
      </c>
      <c r="F10272" s="71">
        <f t="shared" si="320"/>
        <v>296.99782457991284</v>
      </c>
    </row>
    <row r="10273" spans="2:6">
      <c r="B10273">
        <v>1537600</v>
      </c>
      <c r="D10273">
        <v>10271</v>
      </c>
      <c r="E10273" s="72">
        <f t="shared" si="321"/>
        <v>456752828.51851845</v>
      </c>
      <c r="F10273" s="71">
        <f t="shared" si="320"/>
        <v>297.05568972328206</v>
      </c>
    </row>
    <row r="10274" spans="2:6">
      <c r="B10274">
        <v>1537600</v>
      </c>
      <c r="D10274">
        <v>10272</v>
      </c>
      <c r="E10274" s="72">
        <f t="shared" si="321"/>
        <v>456841810.62962955</v>
      </c>
      <c r="F10274" s="71">
        <f t="shared" si="320"/>
        <v>297.11356050314095</v>
      </c>
    </row>
    <row r="10275" spans="2:6">
      <c r="B10275">
        <v>1537600</v>
      </c>
      <c r="D10275">
        <v>10273</v>
      </c>
      <c r="E10275" s="72">
        <f t="shared" si="321"/>
        <v>456930801.40740734</v>
      </c>
      <c r="F10275" s="71">
        <f t="shared" si="320"/>
        <v>297.17143691948968</v>
      </c>
    </row>
    <row r="10276" spans="2:6">
      <c r="B10276">
        <v>1537600</v>
      </c>
      <c r="D10276">
        <v>10274</v>
      </c>
      <c r="E10276" s="72">
        <f t="shared" si="321"/>
        <v>457019800.85185176</v>
      </c>
      <c r="F10276" s="71">
        <f t="shared" si="320"/>
        <v>297.22931897232814</v>
      </c>
    </row>
    <row r="10277" spans="2:6">
      <c r="B10277">
        <v>1537600</v>
      </c>
      <c r="D10277">
        <v>10275</v>
      </c>
      <c r="E10277" s="72">
        <f t="shared" si="321"/>
        <v>457108808.96296287</v>
      </c>
      <c r="F10277" s="71">
        <f t="shared" si="320"/>
        <v>297.2872066616564</v>
      </c>
    </row>
    <row r="10278" spans="2:6">
      <c r="B10278">
        <v>1537600</v>
      </c>
      <c r="D10278">
        <v>10276</v>
      </c>
      <c r="E10278" s="72">
        <f t="shared" si="321"/>
        <v>457197825.74074066</v>
      </c>
      <c r="F10278" s="71">
        <f t="shared" si="320"/>
        <v>297.34509998747438</v>
      </c>
    </row>
    <row r="10279" spans="2:6">
      <c r="B10279">
        <v>1537600</v>
      </c>
      <c r="D10279">
        <v>10277</v>
      </c>
      <c r="E10279" s="72">
        <f t="shared" si="321"/>
        <v>457286851.18518513</v>
      </c>
      <c r="F10279" s="71">
        <f t="shared" si="320"/>
        <v>297.40299894978222</v>
      </c>
    </row>
    <row r="10280" spans="2:6">
      <c r="B10280">
        <v>1537600</v>
      </c>
      <c r="D10280">
        <v>10278</v>
      </c>
      <c r="E10280" s="72">
        <f t="shared" si="321"/>
        <v>457375885.29629624</v>
      </c>
      <c r="F10280" s="71">
        <f t="shared" si="320"/>
        <v>297.46090354857978</v>
      </c>
    </row>
    <row r="10281" spans="2:6">
      <c r="B10281">
        <v>1537600</v>
      </c>
      <c r="D10281">
        <v>10279</v>
      </c>
      <c r="E10281" s="72">
        <f t="shared" si="321"/>
        <v>457464928.07407403</v>
      </c>
      <c r="F10281" s="71">
        <f t="shared" si="320"/>
        <v>297.51881378386707</v>
      </c>
    </row>
    <row r="10282" spans="2:6">
      <c r="B10282">
        <v>1537600</v>
      </c>
      <c r="D10282">
        <v>10280</v>
      </c>
      <c r="E10282" s="72">
        <f t="shared" si="321"/>
        <v>457553979.51851845</v>
      </c>
      <c r="F10282" s="71">
        <f t="shared" si="320"/>
        <v>297.57672965564416</v>
      </c>
    </row>
    <row r="10283" spans="2:6">
      <c r="B10283">
        <v>1537600</v>
      </c>
      <c r="D10283">
        <v>10281</v>
      </c>
      <c r="E10283" s="72">
        <f t="shared" si="321"/>
        <v>457643039.62962955</v>
      </c>
      <c r="F10283" s="71">
        <f t="shared" si="320"/>
        <v>297.63465116391097</v>
      </c>
    </row>
    <row r="10284" spans="2:6">
      <c r="B10284">
        <v>1537600</v>
      </c>
      <c r="D10284">
        <v>10282</v>
      </c>
      <c r="E10284" s="72">
        <f t="shared" si="321"/>
        <v>457732108.40740734</v>
      </c>
      <c r="F10284" s="71">
        <f t="shared" si="320"/>
        <v>297.69257830866763</v>
      </c>
    </row>
    <row r="10285" spans="2:6">
      <c r="B10285">
        <v>1537600</v>
      </c>
      <c r="D10285">
        <v>10283</v>
      </c>
      <c r="E10285" s="72">
        <f t="shared" si="321"/>
        <v>457821185.85185176</v>
      </c>
      <c r="F10285" s="71">
        <f t="shared" si="320"/>
        <v>297.75051108991397</v>
      </c>
    </row>
    <row r="10286" spans="2:6">
      <c r="B10286">
        <v>1537600</v>
      </c>
      <c r="D10286">
        <v>10284</v>
      </c>
      <c r="E10286" s="72">
        <f t="shared" si="321"/>
        <v>457910271.96296287</v>
      </c>
      <c r="F10286" s="71">
        <f t="shared" si="320"/>
        <v>297.80844950765015</v>
      </c>
    </row>
    <row r="10287" spans="2:6">
      <c r="B10287">
        <v>1537600</v>
      </c>
      <c r="D10287">
        <v>10285</v>
      </c>
      <c r="E10287" s="72">
        <f t="shared" si="321"/>
        <v>457999366.74074066</v>
      </c>
      <c r="F10287" s="71">
        <f t="shared" si="320"/>
        <v>297.86639356187607</v>
      </c>
    </row>
    <row r="10288" spans="2:6">
      <c r="B10288">
        <v>1537600</v>
      </c>
      <c r="D10288">
        <v>10286</v>
      </c>
      <c r="E10288" s="72">
        <f t="shared" si="321"/>
        <v>458088470.18518513</v>
      </c>
      <c r="F10288" s="71">
        <f t="shared" si="320"/>
        <v>297.92434325259177</v>
      </c>
    </row>
    <row r="10289" spans="2:6">
      <c r="B10289">
        <v>1537600</v>
      </c>
      <c r="D10289">
        <v>10287</v>
      </c>
      <c r="E10289" s="72">
        <f t="shared" si="321"/>
        <v>458177582.29629624</v>
      </c>
      <c r="F10289" s="71">
        <f t="shared" si="320"/>
        <v>297.98229857979726</v>
      </c>
    </row>
    <row r="10290" spans="2:6">
      <c r="B10290">
        <v>1537600</v>
      </c>
      <c r="D10290">
        <v>10288</v>
      </c>
      <c r="E10290" s="72">
        <f t="shared" si="321"/>
        <v>458266703.07407403</v>
      </c>
      <c r="F10290" s="71">
        <f t="shared" si="320"/>
        <v>298.04025954349248</v>
      </c>
    </row>
    <row r="10291" spans="2:6">
      <c r="B10291">
        <v>1537600</v>
      </c>
      <c r="D10291">
        <v>10289</v>
      </c>
      <c r="E10291" s="72">
        <f t="shared" si="321"/>
        <v>458355832.51851845</v>
      </c>
      <c r="F10291" s="71">
        <f t="shared" si="320"/>
        <v>298.09822614367744</v>
      </c>
    </row>
    <row r="10292" spans="2:6">
      <c r="B10292">
        <v>1537600</v>
      </c>
      <c r="D10292">
        <v>10290</v>
      </c>
      <c r="E10292" s="72">
        <f t="shared" si="321"/>
        <v>458444970.62962955</v>
      </c>
      <c r="F10292" s="71">
        <f t="shared" si="320"/>
        <v>298.15619838035218</v>
      </c>
    </row>
    <row r="10293" spans="2:6">
      <c r="B10293">
        <v>1537600</v>
      </c>
      <c r="D10293">
        <v>10291</v>
      </c>
      <c r="E10293" s="72">
        <f t="shared" si="321"/>
        <v>458534117.40740734</v>
      </c>
      <c r="F10293" s="71">
        <f t="shared" si="320"/>
        <v>298.21417625351677</v>
      </c>
    </row>
    <row r="10294" spans="2:6">
      <c r="B10294">
        <v>1537600</v>
      </c>
      <c r="D10294">
        <v>10292</v>
      </c>
      <c r="E10294" s="72">
        <f t="shared" si="321"/>
        <v>458623272.85185176</v>
      </c>
      <c r="F10294" s="71">
        <f t="shared" si="320"/>
        <v>298.27215976317103</v>
      </c>
    </row>
    <row r="10295" spans="2:6">
      <c r="B10295">
        <v>1537600</v>
      </c>
      <c r="D10295">
        <v>10293</v>
      </c>
      <c r="E10295" s="72">
        <f t="shared" si="321"/>
        <v>458712436.96296287</v>
      </c>
      <c r="F10295" s="71">
        <f t="shared" si="320"/>
        <v>298.33014890931508</v>
      </c>
    </row>
    <row r="10296" spans="2:6">
      <c r="B10296">
        <v>1537600</v>
      </c>
      <c r="D10296">
        <v>10294</v>
      </c>
      <c r="E10296" s="72">
        <f t="shared" si="321"/>
        <v>458801609.74074066</v>
      </c>
      <c r="F10296" s="71">
        <f t="shared" si="320"/>
        <v>298.38814369194893</v>
      </c>
    </row>
    <row r="10297" spans="2:6">
      <c r="B10297">
        <v>1537600</v>
      </c>
      <c r="D10297">
        <v>10295</v>
      </c>
      <c r="E10297" s="72">
        <f t="shared" si="321"/>
        <v>458890791.18518513</v>
      </c>
      <c r="F10297" s="71">
        <f t="shared" si="320"/>
        <v>298.44614411107256</v>
      </c>
    </row>
    <row r="10298" spans="2:6">
      <c r="B10298">
        <v>1537600</v>
      </c>
      <c r="D10298">
        <v>10296</v>
      </c>
      <c r="E10298" s="72">
        <f t="shared" si="321"/>
        <v>458979981.29629624</v>
      </c>
      <c r="F10298" s="71">
        <f t="shared" si="320"/>
        <v>298.50415016668592</v>
      </c>
    </row>
    <row r="10299" spans="2:6">
      <c r="B10299">
        <v>1537600</v>
      </c>
      <c r="D10299">
        <v>10297</v>
      </c>
      <c r="E10299" s="72">
        <f t="shared" si="321"/>
        <v>459069180.07407403</v>
      </c>
      <c r="F10299" s="71">
        <f t="shared" si="320"/>
        <v>298.56216185878907</v>
      </c>
    </row>
    <row r="10300" spans="2:6">
      <c r="B10300">
        <v>1537600</v>
      </c>
      <c r="D10300">
        <v>10298</v>
      </c>
      <c r="E10300" s="72">
        <f t="shared" si="321"/>
        <v>459158387.51851845</v>
      </c>
      <c r="F10300" s="71">
        <f t="shared" si="320"/>
        <v>298.62017918738195</v>
      </c>
    </row>
    <row r="10301" spans="2:6">
      <c r="B10301">
        <v>1537600</v>
      </c>
      <c r="D10301">
        <v>10299</v>
      </c>
      <c r="E10301" s="72">
        <f t="shared" si="321"/>
        <v>459247603.62962955</v>
      </c>
      <c r="F10301" s="71">
        <f t="shared" si="320"/>
        <v>298.67820215246456</v>
      </c>
    </row>
    <row r="10302" spans="2:6">
      <c r="B10302">
        <v>1537600</v>
      </c>
      <c r="D10302">
        <v>10300</v>
      </c>
      <c r="E10302" s="72">
        <f t="shared" si="321"/>
        <v>459336828.40740734</v>
      </c>
      <c r="F10302" s="71">
        <f t="shared" si="320"/>
        <v>298.73623075403702</v>
      </c>
    </row>
    <row r="10303" spans="2:6">
      <c r="B10303">
        <v>1537600</v>
      </c>
      <c r="D10303">
        <v>10301</v>
      </c>
      <c r="E10303" s="72">
        <f t="shared" si="321"/>
        <v>459426061.85185176</v>
      </c>
      <c r="F10303" s="71">
        <f t="shared" si="320"/>
        <v>298.79426499209922</v>
      </c>
    </row>
    <row r="10304" spans="2:6">
      <c r="B10304">
        <v>1537600</v>
      </c>
      <c r="D10304">
        <v>10302</v>
      </c>
      <c r="E10304" s="72">
        <f t="shared" si="321"/>
        <v>459515303.96296287</v>
      </c>
      <c r="F10304" s="71">
        <f t="shared" si="320"/>
        <v>298.8523048666512</v>
      </c>
    </row>
    <row r="10305" spans="2:6">
      <c r="B10305">
        <v>1537600</v>
      </c>
      <c r="D10305">
        <v>10303</v>
      </c>
      <c r="E10305" s="72">
        <f t="shared" si="321"/>
        <v>459604554.74074066</v>
      </c>
      <c r="F10305" s="71">
        <f t="shared" si="320"/>
        <v>298.91035037769291</v>
      </c>
    </row>
    <row r="10306" spans="2:6">
      <c r="B10306">
        <v>1537600</v>
      </c>
      <c r="D10306">
        <v>10304</v>
      </c>
      <c r="E10306" s="72">
        <f t="shared" si="321"/>
        <v>459693814.18518513</v>
      </c>
      <c r="F10306" s="71">
        <f t="shared" si="320"/>
        <v>298.96840152522446</v>
      </c>
    </row>
    <row r="10307" spans="2:6">
      <c r="B10307">
        <v>1537600</v>
      </c>
      <c r="D10307">
        <v>10305</v>
      </c>
      <c r="E10307" s="72">
        <f t="shared" si="321"/>
        <v>459783082.29629624</v>
      </c>
      <c r="F10307" s="71">
        <f t="shared" ref="F10307:F10370" si="322">E10307/B10306</f>
        <v>299.02645830924575</v>
      </c>
    </row>
    <row r="10308" spans="2:6">
      <c r="B10308">
        <v>1537600</v>
      </c>
      <c r="D10308">
        <v>10306</v>
      </c>
      <c r="E10308" s="72">
        <f t="shared" ref="E10308:E10371" si="323">40+(D10307*D10307)+(E10307/1.3)</f>
        <v>459872359.07407403</v>
      </c>
      <c r="F10308" s="71">
        <f t="shared" si="322"/>
        <v>299.08452072975678</v>
      </c>
    </row>
    <row r="10309" spans="2:6">
      <c r="B10309">
        <v>1537600</v>
      </c>
      <c r="D10309">
        <v>10307</v>
      </c>
      <c r="E10309" s="72">
        <f t="shared" si="323"/>
        <v>459961644.51851845</v>
      </c>
      <c r="F10309" s="71">
        <f t="shared" si="322"/>
        <v>299.14258878675759</v>
      </c>
    </row>
    <row r="10310" spans="2:6">
      <c r="B10310">
        <v>1537600</v>
      </c>
      <c r="D10310">
        <v>10308</v>
      </c>
      <c r="E10310" s="72">
        <f t="shared" si="323"/>
        <v>460050938.62962955</v>
      </c>
      <c r="F10310" s="71">
        <f t="shared" si="322"/>
        <v>299.20066248024813</v>
      </c>
    </row>
    <row r="10311" spans="2:6">
      <c r="B10311">
        <v>1537600</v>
      </c>
      <c r="D10311">
        <v>10309</v>
      </c>
      <c r="E10311" s="72">
        <f t="shared" si="323"/>
        <v>460140241.40740734</v>
      </c>
      <c r="F10311" s="71">
        <f t="shared" si="322"/>
        <v>299.25874181022851</v>
      </c>
    </row>
    <row r="10312" spans="2:6">
      <c r="B10312">
        <v>1537600</v>
      </c>
      <c r="D10312">
        <v>10310</v>
      </c>
      <c r="E10312" s="72">
        <f t="shared" si="323"/>
        <v>460229552.85185176</v>
      </c>
      <c r="F10312" s="71">
        <f t="shared" si="322"/>
        <v>299.31682677669858</v>
      </c>
    </row>
    <row r="10313" spans="2:6">
      <c r="B10313">
        <v>1537600</v>
      </c>
      <c r="D10313">
        <v>10311</v>
      </c>
      <c r="E10313" s="72">
        <f t="shared" si="323"/>
        <v>460318872.96296287</v>
      </c>
      <c r="F10313" s="71">
        <f t="shared" si="322"/>
        <v>299.37491737965848</v>
      </c>
    </row>
    <row r="10314" spans="2:6">
      <c r="B10314">
        <v>1537600</v>
      </c>
      <c r="D10314">
        <v>10312</v>
      </c>
      <c r="E10314" s="72">
        <f t="shared" si="323"/>
        <v>460408201.74074066</v>
      </c>
      <c r="F10314" s="71">
        <f t="shared" si="322"/>
        <v>299.43301361910812</v>
      </c>
    </row>
    <row r="10315" spans="2:6">
      <c r="B10315">
        <v>1537600</v>
      </c>
      <c r="D10315">
        <v>10313</v>
      </c>
      <c r="E10315" s="72">
        <f t="shared" si="323"/>
        <v>460497539.18518513</v>
      </c>
      <c r="F10315" s="71">
        <f t="shared" si="322"/>
        <v>299.49111549504755</v>
      </c>
    </row>
    <row r="10316" spans="2:6">
      <c r="B10316">
        <v>1537600</v>
      </c>
      <c r="D10316">
        <v>10314</v>
      </c>
      <c r="E10316" s="72">
        <f t="shared" si="323"/>
        <v>460586885.29629624</v>
      </c>
      <c r="F10316" s="71">
        <f t="shared" si="322"/>
        <v>299.54922300747677</v>
      </c>
    </row>
    <row r="10317" spans="2:6">
      <c r="B10317">
        <v>1537600</v>
      </c>
      <c r="D10317">
        <v>10315</v>
      </c>
      <c r="E10317" s="72">
        <f t="shared" si="323"/>
        <v>460676240.07407403</v>
      </c>
      <c r="F10317" s="71">
        <f t="shared" si="322"/>
        <v>299.60733615639572</v>
      </c>
    </row>
    <row r="10318" spans="2:6">
      <c r="B10318">
        <v>1537600</v>
      </c>
      <c r="D10318">
        <v>10316</v>
      </c>
      <c r="E10318" s="72">
        <f t="shared" si="323"/>
        <v>460765603.51851845</v>
      </c>
      <c r="F10318" s="71">
        <f t="shared" si="322"/>
        <v>299.6654549418044</v>
      </c>
    </row>
    <row r="10319" spans="2:6">
      <c r="B10319">
        <v>1537600</v>
      </c>
      <c r="D10319">
        <v>10317</v>
      </c>
      <c r="E10319" s="72">
        <f t="shared" si="323"/>
        <v>460854975.62962955</v>
      </c>
      <c r="F10319" s="71">
        <f t="shared" si="322"/>
        <v>299.72357936370287</v>
      </c>
    </row>
    <row r="10320" spans="2:6">
      <c r="B10320">
        <v>1537600</v>
      </c>
      <c r="D10320">
        <v>10318</v>
      </c>
      <c r="E10320" s="72">
        <f t="shared" si="323"/>
        <v>460944356.40740734</v>
      </c>
      <c r="F10320" s="71">
        <f t="shared" si="322"/>
        <v>299.78170942209113</v>
      </c>
    </row>
    <row r="10321" spans="2:6">
      <c r="B10321">
        <v>1537600</v>
      </c>
      <c r="D10321">
        <v>10319</v>
      </c>
      <c r="E10321" s="72">
        <f t="shared" si="323"/>
        <v>461033745.85185176</v>
      </c>
      <c r="F10321" s="71">
        <f t="shared" si="322"/>
        <v>299.83984511696917</v>
      </c>
    </row>
    <row r="10322" spans="2:6">
      <c r="B10322">
        <v>1537600</v>
      </c>
      <c r="D10322">
        <v>10320</v>
      </c>
      <c r="E10322" s="72">
        <f t="shared" si="323"/>
        <v>461123143.96296287</v>
      </c>
      <c r="F10322" s="71">
        <f t="shared" si="322"/>
        <v>299.89798644833695</v>
      </c>
    </row>
    <row r="10323" spans="2:6">
      <c r="B10323">
        <v>1537600</v>
      </c>
      <c r="D10323">
        <v>10321</v>
      </c>
      <c r="E10323" s="72">
        <f t="shared" si="323"/>
        <v>461212550.74074066</v>
      </c>
      <c r="F10323" s="71">
        <f t="shared" si="322"/>
        <v>299.95613341619452</v>
      </c>
    </row>
    <row r="10324" spans="2:6">
      <c r="B10324">
        <v>1537600</v>
      </c>
      <c r="D10324">
        <v>10322</v>
      </c>
      <c r="E10324" s="72">
        <f t="shared" si="323"/>
        <v>461301966.18518513</v>
      </c>
      <c r="F10324" s="71">
        <f t="shared" si="322"/>
        <v>300.01428602054182</v>
      </c>
    </row>
    <row r="10325" spans="2:6">
      <c r="B10325">
        <v>1537600</v>
      </c>
      <c r="D10325">
        <v>10323</v>
      </c>
      <c r="E10325" s="72">
        <f t="shared" si="323"/>
        <v>461391390.29629624</v>
      </c>
      <c r="F10325" s="71">
        <f t="shared" si="322"/>
        <v>300.07244426137891</v>
      </c>
    </row>
    <row r="10326" spans="2:6">
      <c r="B10326">
        <v>1537600</v>
      </c>
      <c r="D10326">
        <v>10324</v>
      </c>
      <c r="E10326" s="72">
        <f t="shared" si="323"/>
        <v>461480823.07407403</v>
      </c>
      <c r="F10326" s="71">
        <f t="shared" si="322"/>
        <v>300.13060813870578</v>
      </c>
    </row>
    <row r="10327" spans="2:6">
      <c r="B10327">
        <v>1537600</v>
      </c>
      <c r="D10327">
        <v>10325</v>
      </c>
      <c r="E10327" s="72">
        <f t="shared" si="323"/>
        <v>461570264.51851845</v>
      </c>
      <c r="F10327" s="71">
        <f t="shared" si="322"/>
        <v>300.18877765252239</v>
      </c>
    </row>
    <row r="10328" spans="2:6">
      <c r="B10328">
        <v>1537600</v>
      </c>
      <c r="D10328">
        <v>10326</v>
      </c>
      <c r="E10328" s="72">
        <f t="shared" si="323"/>
        <v>461659714.62962955</v>
      </c>
      <c r="F10328" s="71">
        <f t="shared" si="322"/>
        <v>300.24695280282879</v>
      </c>
    </row>
    <row r="10329" spans="2:6">
      <c r="B10329">
        <v>1537600</v>
      </c>
      <c r="D10329">
        <v>10327</v>
      </c>
      <c r="E10329" s="72">
        <f t="shared" si="323"/>
        <v>461749173.40740734</v>
      </c>
      <c r="F10329" s="71">
        <f t="shared" si="322"/>
        <v>300.30513358962497</v>
      </c>
    </row>
    <row r="10330" spans="2:6">
      <c r="B10330">
        <v>1537600</v>
      </c>
      <c r="D10330">
        <v>10328</v>
      </c>
      <c r="E10330" s="72">
        <f t="shared" si="323"/>
        <v>461838640.85185176</v>
      </c>
      <c r="F10330" s="71">
        <f t="shared" si="322"/>
        <v>300.36332001291089</v>
      </c>
    </row>
    <row r="10331" spans="2:6">
      <c r="B10331">
        <v>1537600</v>
      </c>
      <c r="D10331">
        <v>10329</v>
      </c>
      <c r="E10331" s="72">
        <f t="shared" si="323"/>
        <v>461928116.96296287</v>
      </c>
      <c r="F10331" s="71">
        <f t="shared" si="322"/>
        <v>300.42151207268654</v>
      </c>
    </row>
    <row r="10332" spans="2:6">
      <c r="B10332">
        <v>1537600</v>
      </c>
      <c r="D10332">
        <v>10330</v>
      </c>
      <c r="E10332" s="72">
        <f t="shared" si="323"/>
        <v>462017601.74074066</v>
      </c>
      <c r="F10332" s="71">
        <f t="shared" si="322"/>
        <v>300.47970976895203</v>
      </c>
    </row>
    <row r="10333" spans="2:6">
      <c r="B10333">
        <v>1537600</v>
      </c>
      <c r="D10333">
        <v>10331</v>
      </c>
      <c r="E10333" s="72">
        <f t="shared" si="323"/>
        <v>462107095.18518513</v>
      </c>
      <c r="F10333" s="71">
        <f t="shared" si="322"/>
        <v>300.53791310170732</v>
      </c>
    </row>
    <row r="10334" spans="2:6">
      <c r="B10334">
        <v>1537600</v>
      </c>
      <c r="D10334">
        <v>10332</v>
      </c>
      <c r="E10334" s="72">
        <f t="shared" si="323"/>
        <v>462196597.29629624</v>
      </c>
      <c r="F10334" s="71">
        <f t="shared" si="322"/>
        <v>300.59612207095228</v>
      </c>
    </row>
    <row r="10335" spans="2:6">
      <c r="B10335">
        <v>1537600</v>
      </c>
      <c r="D10335">
        <v>10333</v>
      </c>
      <c r="E10335" s="72">
        <f t="shared" si="323"/>
        <v>462286108.07407403</v>
      </c>
      <c r="F10335" s="71">
        <f t="shared" si="322"/>
        <v>300.65433667668708</v>
      </c>
    </row>
    <row r="10336" spans="2:6">
      <c r="B10336">
        <v>1537600</v>
      </c>
      <c r="D10336">
        <v>10334</v>
      </c>
      <c r="E10336" s="72">
        <f t="shared" si="323"/>
        <v>462375627.51851845</v>
      </c>
      <c r="F10336" s="71">
        <f t="shared" si="322"/>
        <v>300.71255691891156</v>
      </c>
    </row>
    <row r="10337" spans="2:6">
      <c r="B10337">
        <v>1537600</v>
      </c>
      <c r="D10337">
        <v>10335</v>
      </c>
      <c r="E10337" s="72">
        <f t="shared" si="323"/>
        <v>462465155.62962955</v>
      </c>
      <c r="F10337" s="71">
        <f t="shared" si="322"/>
        <v>300.77078279762588</v>
      </c>
    </row>
    <row r="10338" spans="2:6">
      <c r="B10338">
        <v>1537600</v>
      </c>
      <c r="D10338">
        <v>10336</v>
      </c>
      <c r="E10338" s="72">
        <f t="shared" si="323"/>
        <v>462554692.40740734</v>
      </c>
      <c r="F10338" s="71">
        <f t="shared" si="322"/>
        <v>300.82901431282994</v>
      </c>
    </row>
    <row r="10339" spans="2:6">
      <c r="B10339">
        <v>1537600</v>
      </c>
      <c r="D10339">
        <v>10337</v>
      </c>
      <c r="E10339" s="72">
        <f t="shared" si="323"/>
        <v>462644237.85185176</v>
      </c>
      <c r="F10339" s="71">
        <f t="shared" si="322"/>
        <v>300.88725146452379</v>
      </c>
    </row>
    <row r="10340" spans="2:6">
      <c r="B10340">
        <v>1537600</v>
      </c>
      <c r="D10340">
        <v>10338</v>
      </c>
      <c r="E10340" s="72">
        <f t="shared" si="323"/>
        <v>462733791.96296287</v>
      </c>
      <c r="F10340" s="71">
        <f t="shared" si="322"/>
        <v>300.94549425270736</v>
      </c>
    </row>
    <row r="10341" spans="2:6">
      <c r="B10341">
        <v>1537600</v>
      </c>
      <c r="D10341">
        <v>10339</v>
      </c>
      <c r="E10341" s="72">
        <f t="shared" si="323"/>
        <v>462823354.74074066</v>
      </c>
      <c r="F10341" s="71">
        <f t="shared" si="322"/>
        <v>301.00374267738079</v>
      </c>
    </row>
    <row r="10342" spans="2:6">
      <c r="B10342">
        <v>1537600</v>
      </c>
      <c r="D10342">
        <v>10340</v>
      </c>
      <c r="E10342" s="72">
        <f t="shared" si="323"/>
        <v>462912926.18518513</v>
      </c>
      <c r="F10342" s="71">
        <f t="shared" si="322"/>
        <v>301.06199673854394</v>
      </c>
    </row>
    <row r="10343" spans="2:6">
      <c r="B10343">
        <v>1537600</v>
      </c>
      <c r="D10343">
        <v>10341</v>
      </c>
      <c r="E10343" s="72">
        <f t="shared" si="323"/>
        <v>463002506.29629624</v>
      </c>
      <c r="F10343" s="71">
        <f t="shared" si="322"/>
        <v>301.12025643619683</v>
      </c>
    </row>
    <row r="10344" spans="2:6">
      <c r="B10344">
        <v>1537600</v>
      </c>
      <c r="D10344">
        <v>10342</v>
      </c>
      <c r="E10344" s="72">
        <f t="shared" si="323"/>
        <v>463092095.07407403</v>
      </c>
      <c r="F10344" s="71">
        <f t="shared" si="322"/>
        <v>301.1785217703395</v>
      </c>
    </row>
    <row r="10345" spans="2:6">
      <c r="B10345">
        <v>1537600</v>
      </c>
      <c r="D10345">
        <v>10343</v>
      </c>
      <c r="E10345" s="72">
        <f t="shared" si="323"/>
        <v>463181692.51851845</v>
      </c>
      <c r="F10345" s="71">
        <f t="shared" si="322"/>
        <v>301.23679274097191</v>
      </c>
    </row>
    <row r="10346" spans="2:6">
      <c r="B10346">
        <v>1537600</v>
      </c>
      <c r="D10346">
        <v>10344</v>
      </c>
      <c r="E10346" s="72">
        <f t="shared" si="323"/>
        <v>463271298.62962955</v>
      </c>
      <c r="F10346" s="71">
        <f t="shared" si="322"/>
        <v>301.29506934809416</v>
      </c>
    </row>
    <row r="10347" spans="2:6">
      <c r="B10347">
        <v>1537600</v>
      </c>
      <c r="D10347">
        <v>10345</v>
      </c>
      <c r="E10347" s="72">
        <f t="shared" si="323"/>
        <v>463360913.40740734</v>
      </c>
      <c r="F10347" s="71">
        <f t="shared" si="322"/>
        <v>301.35335159170614</v>
      </c>
    </row>
    <row r="10348" spans="2:6">
      <c r="B10348">
        <v>1537600</v>
      </c>
      <c r="D10348">
        <v>10346</v>
      </c>
      <c r="E10348" s="72">
        <f t="shared" si="323"/>
        <v>463450536.85185176</v>
      </c>
      <c r="F10348" s="71">
        <f t="shared" si="322"/>
        <v>301.41163947180786</v>
      </c>
    </row>
    <row r="10349" spans="2:6">
      <c r="B10349">
        <v>1537600</v>
      </c>
      <c r="D10349">
        <v>10347</v>
      </c>
      <c r="E10349" s="72">
        <f t="shared" si="323"/>
        <v>463540168.96296287</v>
      </c>
      <c r="F10349" s="71">
        <f t="shared" si="322"/>
        <v>301.46993298839936</v>
      </c>
    </row>
    <row r="10350" spans="2:6">
      <c r="B10350">
        <v>1537600</v>
      </c>
      <c r="D10350">
        <v>10348</v>
      </c>
      <c r="E10350" s="72">
        <f t="shared" si="323"/>
        <v>463629809.74074066</v>
      </c>
      <c r="F10350" s="71">
        <f t="shared" si="322"/>
        <v>301.52823214148066</v>
      </c>
    </row>
    <row r="10351" spans="2:6">
      <c r="B10351">
        <v>1537600</v>
      </c>
      <c r="D10351">
        <v>10349</v>
      </c>
      <c r="E10351" s="72">
        <f t="shared" si="323"/>
        <v>463719459.18518513</v>
      </c>
      <c r="F10351" s="71">
        <f t="shared" si="322"/>
        <v>301.58653693105174</v>
      </c>
    </row>
    <row r="10352" spans="2:6">
      <c r="B10352">
        <v>1537600</v>
      </c>
      <c r="D10352">
        <v>10350</v>
      </c>
      <c r="E10352" s="72">
        <f t="shared" si="323"/>
        <v>463809117.29629624</v>
      </c>
      <c r="F10352" s="71">
        <f t="shared" si="322"/>
        <v>301.64484735711255</v>
      </c>
    </row>
    <row r="10353" spans="2:6">
      <c r="B10353">
        <v>1537600</v>
      </c>
      <c r="D10353">
        <v>10351</v>
      </c>
      <c r="E10353" s="72">
        <f t="shared" si="323"/>
        <v>463898784.07407403</v>
      </c>
      <c r="F10353" s="71">
        <f t="shared" si="322"/>
        <v>301.70316341966316</v>
      </c>
    </row>
    <row r="10354" spans="2:6">
      <c r="B10354">
        <v>1537600</v>
      </c>
      <c r="D10354">
        <v>10352</v>
      </c>
      <c r="E10354" s="72">
        <f t="shared" si="323"/>
        <v>463988459.51851845</v>
      </c>
      <c r="F10354" s="71">
        <f t="shared" si="322"/>
        <v>301.76148511870349</v>
      </c>
    </row>
    <row r="10355" spans="2:6">
      <c r="B10355">
        <v>1537600</v>
      </c>
      <c r="D10355">
        <v>10353</v>
      </c>
      <c r="E10355" s="72">
        <f t="shared" si="323"/>
        <v>464078143.62962955</v>
      </c>
      <c r="F10355" s="71">
        <f t="shared" si="322"/>
        <v>301.81981245423356</v>
      </c>
    </row>
    <row r="10356" spans="2:6">
      <c r="B10356">
        <v>1537600</v>
      </c>
      <c r="D10356">
        <v>10354</v>
      </c>
      <c r="E10356" s="72">
        <f t="shared" si="323"/>
        <v>464167836.40740734</v>
      </c>
      <c r="F10356" s="71">
        <f t="shared" si="322"/>
        <v>301.87814542625347</v>
      </c>
    </row>
    <row r="10357" spans="2:6">
      <c r="B10357">
        <v>1537600</v>
      </c>
      <c r="D10357">
        <v>10355</v>
      </c>
      <c r="E10357" s="72">
        <f t="shared" si="323"/>
        <v>464257537.85185176</v>
      </c>
      <c r="F10357" s="71">
        <f t="shared" si="322"/>
        <v>301.93648403476311</v>
      </c>
    </row>
    <row r="10358" spans="2:6">
      <c r="B10358">
        <v>1537600</v>
      </c>
      <c r="D10358">
        <v>10356</v>
      </c>
      <c r="E10358" s="72">
        <f t="shared" si="323"/>
        <v>464347247.96296287</v>
      </c>
      <c r="F10358" s="71">
        <f t="shared" si="322"/>
        <v>301.99482827976254</v>
      </c>
    </row>
    <row r="10359" spans="2:6">
      <c r="B10359">
        <v>1537600</v>
      </c>
      <c r="D10359">
        <v>10357</v>
      </c>
      <c r="E10359" s="72">
        <f t="shared" si="323"/>
        <v>464436966.74074066</v>
      </c>
      <c r="F10359" s="71">
        <f t="shared" si="322"/>
        <v>302.05317816125171</v>
      </c>
    </row>
    <row r="10360" spans="2:6">
      <c r="B10360">
        <v>1537600</v>
      </c>
      <c r="D10360">
        <v>10358</v>
      </c>
      <c r="E10360" s="72">
        <f t="shared" si="323"/>
        <v>464526694.18518513</v>
      </c>
      <c r="F10360" s="71">
        <f t="shared" si="322"/>
        <v>302.11153367923072</v>
      </c>
    </row>
    <row r="10361" spans="2:6">
      <c r="B10361">
        <v>1537600</v>
      </c>
      <c r="D10361">
        <v>10359</v>
      </c>
      <c r="E10361" s="72">
        <f t="shared" si="323"/>
        <v>464616430.29629624</v>
      </c>
      <c r="F10361" s="71">
        <f t="shared" si="322"/>
        <v>302.1698948336994</v>
      </c>
    </row>
    <row r="10362" spans="2:6">
      <c r="B10362">
        <v>1537600</v>
      </c>
      <c r="D10362">
        <v>10360</v>
      </c>
      <c r="E10362" s="72">
        <f t="shared" si="323"/>
        <v>464706175.07407403</v>
      </c>
      <c r="F10362" s="71">
        <f t="shared" si="322"/>
        <v>302.22826162465793</v>
      </c>
    </row>
    <row r="10363" spans="2:6">
      <c r="B10363">
        <v>1537600</v>
      </c>
      <c r="D10363">
        <v>10361</v>
      </c>
      <c r="E10363" s="72">
        <f t="shared" si="323"/>
        <v>464795928.51851845</v>
      </c>
      <c r="F10363" s="71">
        <f t="shared" si="322"/>
        <v>302.28663405210619</v>
      </c>
    </row>
    <row r="10364" spans="2:6">
      <c r="B10364">
        <v>1537600</v>
      </c>
      <c r="D10364">
        <v>10362</v>
      </c>
      <c r="E10364" s="72">
        <f t="shared" si="323"/>
        <v>464885690.62962955</v>
      </c>
      <c r="F10364" s="71">
        <f t="shared" si="322"/>
        <v>302.34501211604419</v>
      </c>
    </row>
    <row r="10365" spans="2:6">
      <c r="B10365">
        <v>1537600</v>
      </c>
      <c r="D10365">
        <v>10363</v>
      </c>
      <c r="E10365" s="72">
        <f t="shared" si="323"/>
        <v>464975461.40740734</v>
      </c>
      <c r="F10365" s="71">
        <f t="shared" si="322"/>
        <v>302.40339581647197</v>
      </c>
    </row>
    <row r="10366" spans="2:6">
      <c r="B10366">
        <v>1537600</v>
      </c>
      <c r="D10366">
        <v>10364</v>
      </c>
      <c r="E10366" s="72">
        <f t="shared" si="323"/>
        <v>465065240.85185176</v>
      </c>
      <c r="F10366" s="71">
        <f t="shared" si="322"/>
        <v>302.46178515338954</v>
      </c>
    </row>
    <row r="10367" spans="2:6">
      <c r="B10367">
        <v>1537600</v>
      </c>
      <c r="D10367">
        <v>10365</v>
      </c>
      <c r="E10367" s="72">
        <f t="shared" si="323"/>
        <v>465155028.96296287</v>
      </c>
      <c r="F10367" s="71">
        <f t="shared" si="322"/>
        <v>302.52018012679684</v>
      </c>
    </row>
    <row r="10368" spans="2:6">
      <c r="B10368">
        <v>1537600</v>
      </c>
      <c r="D10368">
        <v>10366</v>
      </c>
      <c r="E10368" s="72">
        <f t="shared" si="323"/>
        <v>465244825.74074066</v>
      </c>
      <c r="F10368" s="71">
        <f t="shared" si="322"/>
        <v>302.57858073669399</v>
      </c>
    </row>
    <row r="10369" spans="2:6">
      <c r="B10369">
        <v>1537600</v>
      </c>
      <c r="D10369">
        <v>10367</v>
      </c>
      <c r="E10369" s="72">
        <f t="shared" si="323"/>
        <v>465334631.18518513</v>
      </c>
      <c r="F10369" s="71">
        <f t="shared" si="322"/>
        <v>302.63698698308087</v>
      </c>
    </row>
    <row r="10370" spans="2:6">
      <c r="B10370">
        <v>1537600</v>
      </c>
      <c r="D10370">
        <v>10368</v>
      </c>
      <c r="E10370" s="72">
        <f t="shared" si="323"/>
        <v>465424445.29629624</v>
      </c>
      <c r="F10370" s="71">
        <f t="shared" si="322"/>
        <v>302.69539886595749</v>
      </c>
    </row>
    <row r="10371" spans="2:6">
      <c r="B10371">
        <v>1537600</v>
      </c>
      <c r="D10371">
        <v>10369</v>
      </c>
      <c r="E10371" s="72">
        <f t="shared" si="323"/>
        <v>465514268.07407403</v>
      </c>
      <c r="F10371" s="71">
        <f t="shared" ref="F10371:F10434" si="324">E10371/B10370</f>
        <v>302.75381638532389</v>
      </c>
    </row>
    <row r="10372" spans="2:6">
      <c r="B10372">
        <v>1537600</v>
      </c>
      <c r="D10372">
        <v>10370</v>
      </c>
      <c r="E10372" s="72">
        <f t="shared" ref="E10372:E10435" si="325">40+(D10371*D10371)+(E10371/1.3)</f>
        <v>465604099.51851845</v>
      </c>
      <c r="F10372" s="71">
        <f t="shared" si="324"/>
        <v>302.81223954118008</v>
      </c>
    </row>
    <row r="10373" spans="2:6">
      <c r="B10373">
        <v>1537600</v>
      </c>
      <c r="D10373">
        <v>10371</v>
      </c>
      <c r="E10373" s="72">
        <f t="shared" si="325"/>
        <v>465693939.62962955</v>
      </c>
      <c r="F10373" s="71">
        <f t="shared" si="324"/>
        <v>302.870668333526</v>
      </c>
    </row>
    <row r="10374" spans="2:6">
      <c r="B10374">
        <v>1537600</v>
      </c>
      <c r="D10374">
        <v>10372</v>
      </c>
      <c r="E10374" s="72">
        <f t="shared" si="325"/>
        <v>465783788.40740734</v>
      </c>
      <c r="F10374" s="71">
        <f t="shared" si="324"/>
        <v>302.92910276236171</v>
      </c>
    </row>
    <row r="10375" spans="2:6">
      <c r="B10375">
        <v>1537600</v>
      </c>
      <c r="D10375">
        <v>10373</v>
      </c>
      <c r="E10375" s="72">
        <f t="shared" si="325"/>
        <v>465873645.85185176</v>
      </c>
      <c r="F10375" s="71">
        <f t="shared" si="324"/>
        <v>302.98754282768715</v>
      </c>
    </row>
    <row r="10376" spans="2:6">
      <c r="B10376">
        <v>1537600</v>
      </c>
      <c r="D10376">
        <v>10374</v>
      </c>
      <c r="E10376" s="72">
        <f t="shared" si="325"/>
        <v>465963511.96296287</v>
      </c>
      <c r="F10376" s="71">
        <f t="shared" si="324"/>
        <v>303.04598852950238</v>
      </c>
    </row>
    <row r="10377" spans="2:6">
      <c r="B10377">
        <v>1537600</v>
      </c>
      <c r="D10377">
        <v>10375</v>
      </c>
      <c r="E10377" s="72">
        <f t="shared" si="325"/>
        <v>466053386.74074066</v>
      </c>
      <c r="F10377" s="71">
        <f t="shared" si="324"/>
        <v>303.1044398678074</v>
      </c>
    </row>
    <row r="10378" spans="2:6">
      <c r="B10378">
        <v>1537600</v>
      </c>
      <c r="D10378">
        <v>10376</v>
      </c>
      <c r="E10378" s="72">
        <f t="shared" si="325"/>
        <v>466143270.18518513</v>
      </c>
      <c r="F10378" s="71">
        <f t="shared" si="324"/>
        <v>303.16289684260221</v>
      </c>
    </row>
    <row r="10379" spans="2:6">
      <c r="B10379">
        <v>1537600</v>
      </c>
      <c r="D10379">
        <v>10377</v>
      </c>
      <c r="E10379" s="72">
        <f t="shared" si="325"/>
        <v>466233162.29629624</v>
      </c>
      <c r="F10379" s="71">
        <f t="shared" si="324"/>
        <v>303.22135945388675</v>
      </c>
    </row>
    <row r="10380" spans="2:6">
      <c r="B10380">
        <v>1537600</v>
      </c>
      <c r="D10380">
        <v>10378</v>
      </c>
      <c r="E10380" s="72">
        <f t="shared" si="325"/>
        <v>466323063.07407403</v>
      </c>
      <c r="F10380" s="71">
        <f t="shared" si="324"/>
        <v>303.27982770166108</v>
      </c>
    </row>
    <row r="10381" spans="2:6">
      <c r="B10381">
        <v>1537600</v>
      </c>
      <c r="D10381">
        <v>10379</v>
      </c>
      <c r="E10381" s="72">
        <f t="shared" si="325"/>
        <v>466412972.51851845</v>
      </c>
      <c r="F10381" s="71">
        <f t="shared" si="324"/>
        <v>303.33830158592514</v>
      </c>
    </row>
    <row r="10382" spans="2:6">
      <c r="B10382">
        <v>1537600</v>
      </c>
      <c r="D10382">
        <v>10380</v>
      </c>
      <c r="E10382" s="72">
        <f t="shared" si="325"/>
        <v>466502890.62962955</v>
      </c>
      <c r="F10382" s="71">
        <f t="shared" si="324"/>
        <v>303.39678110667893</v>
      </c>
    </row>
    <row r="10383" spans="2:6">
      <c r="B10383">
        <v>1537600</v>
      </c>
      <c r="D10383">
        <v>10381</v>
      </c>
      <c r="E10383" s="72">
        <f t="shared" si="325"/>
        <v>466592817.40740734</v>
      </c>
      <c r="F10383" s="71">
        <f t="shared" si="324"/>
        <v>303.45526626392257</v>
      </c>
    </row>
    <row r="10384" spans="2:6">
      <c r="B10384">
        <v>1537600</v>
      </c>
      <c r="D10384">
        <v>10382</v>
      </c>
      <c r="E10384" s="72">
        <f t="shared" si="325"/>
        <v>466682752.85185176</v>
      </c>
      <c r="F10384" s="71">
        <f t="shared" si="324"/>
        <v>303.51375705765594</v>
      </c>
    </row>
    <row r="10385" spans="2:6">
      <c r="B10385">
        <v>1537600</v>
      </c>
      <c r="D10385">
        <v>10383</v>
      </c>
      <c r="E10385" s="72">
        <f t="shared" si="325"/>
        <v>466772696.96296287</v>
      </c>
      <c r="F10385" s="71">
        <f t="shared" si="324"/>
        <v>303.5722534878791</v>
      </c>
    </row>
    <row r="10386" spans="2:6">
      <c r="B10386">
        <v>1537600</v>
      </c>
      <c r="D10386">
        <v>10384</v>
      </c>
      <c r="E10386" s="72">
        <f t="shared" si="325"/>
        <v>466862649.74074066</v>
      </c>
      <c r="F10386" s="71">
        <f t="shared" si="324"/>
        <v>303.63075555459199</v>
      </c>
    </row>
    <row r="10387" spans="2:6">
      <c r="B10387">
        <v>1537600</v>
      </c>
      <c r="D10387">
        <v>10385</v>
      </c>
      <c r="E10387" s="72">
        <f t="shared" si="325"/>
        <v>466952611.18518513</v>
      </c>
      <c r="F10387" s="71">
        <f t="shared" si="324"/>
        <v>303.68926325779472</v>
      </c>
    </row>
    <row r="10388" spans="2:6">
      <c r="B10388">
        <v>1537600</v>
      </c>
      <c r="D10388">
        <v>10386</v>
      </c>
      <c r="E10388" s="72">
        <f t="shared" si="325"/>
        <v>467042581.29629624</v>
      </c>
      <c r="F10388" s="71">
        <f t="shared" si="324"/>
        <v>303.74777659748713</v>
      </c>
    </row>
    <row r="10389" spans="2:6">
      <c r="B10389">
        <v>1537600</v>
      </c>
      <c r="D10389">
        <v>10387</v>
      </c>
      <c r="E10389" s="72">
        <f t="shared" si="325"/>
        <v>467132560.07407403</v>
      </c>
      <c r="F10389" s="71">
        <f t="shared" si="324"/>
        <v>303.80629557366939</v>
      </c>
    </row>
    <row r="10390" spans="2:6">
      <c r="B10390">
        <v>1537600</v>
      </c>
      <c r="D10390">
        <v>10388</v>
      </c>
      <c r="E10390" s="72">
        <f t="shared" si="325"/>
        <v>467222547.51851845</v>
      </c>
      <c r="F10390" s="71">
        <f t="shared" si="324"/>
        <v>303.86482018634132</v>
      </c>
    </row>
    <row r="10391" spans="2:6">
      <c r="B10391">
        <v>1537600</v>
      </c>
      <c r="D10391">
        <v>10389</v>
      </c>
      <c r="E10391" s="72">
        <f t="shared" si="325"/>
        <v>467312543.62962955</v>
      </c>
      <c r="F10391" s="71">
        <f t="shared" si="324"/>
        <v>303.9233504355031</v>
      </c>
    </row>
    <row r="10392" spans="2:6">
      <c r="B10392">
        <v>1537600</v>
      </c>
      <c r="D10392">
        <v>10390</v>
      </c>
      <c r="E10392" s="72">
        <f t="shared" si="325"/>
        <v>467402548.40740734</v>
      </c>
      <c r="F10392" s="71">
        <f t="shared" si="324"/>
        <v>303.9818863211546</v>
      </c>
    </row>
    <row r="10393" spans="2:6">
      <c r="B10393">
        <v>1537600</v>
      </c>
      <c r="D10393">
        <v>10391</v>
      </c>
      <c r="E10393" s="72">
        <f t="shared" si="325"/>
        <v>467492561.85185176</v>
      </c>
      <c r="F10393" s="71">
        <f t="shared" si="324"/>
        <v>304.0404278432959</v>
      </c>
    </row>
    <row r="10394" spans="2:6">
      <c r="B10394">
        <v>1537600</v>
      </c>
      <c r="D10394">
        <v>10392</v>
      </c>
      <c r="E10394" s="72">
        <f t="shared" si="325"/>
        <v>467582583.96296287</v>
      </c>
      <c r="F10394" s="71">
        <f t="shared" si="324"/>
        <v>304.09897500192693</v>
      </c>
    </row>
    <row r="10395" spans="2:6">
      <c r="B10395">
        <v>1537600</v>
      </c>
      <c r="D10395">
        <v>10393</v>
      </c>
      <c r="E10395" s="72">
        <f t="shared" si="325"/>
        <v>467672614.74074066</v>
      </c>
      <c r="F10395" s="71">
        <f t="shared" si="324"/>
        <v>304.15752779704775</v>
      </c>
    </row>
    <row r="10396" spans="2:6">
      <c r="B10396">
        <v>1537600</v>
      </c>
      <c r="D10396">
        <v>10394</v>
      </c>
      <c r="E10396" s="72">
        <f t="shared" si="325"/>
        <v>467762654.18518513</v>
      </c>
      <c r="F10396" s="71">
        <f t="shared" si="324"/>
        <v>304.21608622865841</v>
      </c>
    </row>
    <row r="10397" spans="2:6">
      <c r="B10397">
        <v>1537600</v>
      </c>
      <c r="D10397">
        <v>10395</v>
      </c>
      <c r="E10397" s="72">
        <f t="shared" si="325"/>
        <v>467852702.29629624</v>
      </c>
      <c r="F10397" s="71">
        <f t="shared" si="324"/>
        <v>304.27465029675875</v>
      </c>
    </row>
    <row r="10398" spans="2:6">
      <c r="B10398">
        <v>1537600</v>
      </c>
      <c r="D10398">
        <v>10396</v>
      </c>
      <c r="E10398" s="72">
        <f t="shared" si="325"/>
        <v>467942759.07407403</v>
      </c>
      <c r="F10398" s="71">
        <f t="shared" si="324"/>
        <v>304.33322000134888</v>
      </c>
    </row>
    <row r="10399" spans="2:6">
      <c r="B10399">
        <v>1537600</v>
      </c>
      <c r="D10399">
        <v>10397</v>
      </c>
      <c r="E10399" s="72">
        <f t="shared" si="325"/>
        <v>468032824.51851845</v>
      </c>
      <c r="F10399" s="71">
        <f t="shared" si="324"/>
        <v>304.39179534242874</v>
      </c>
    </row>
    <row r="10400" spans="2:6">
      <c r="B10400">
        <v>1537600</v>
      </c>
      <c r="D10400">
        <v>10398</v>
      </c>
      <c r="E10400" s="72">
        <f t="shared" si="325"/>
        <v>468122898.62962955</v>
      </c>
      <c r="F10400" s="71">
        <f t="shared" si="324"/>
        <v>304.45037631999838</v>
      </c>
    </row>
    <row r="10401" spans="2:6">
      <c r="B10401">
        <v>1537600</v>
      </c>
      <c r="D10401">
        <v>10399</v>
      </c>
      <c r="E10401" s="72">
        <f t="shared" si="325"/>
        <v>468212981.40740734</v>
      </c>
      <c r="F10401" s="71">
        <f t="shared" si="324"/>
        <v>304.50896293405782</v>
      </c>
    </row>
    <row r="10402" spans="2:6">
      <c r="B10402">
        <v>1537600</v>
      </c>
      <c r="D10402">
        <v>10400</v>
      </c>
      <c r="E10402" s="72">
        <f t="shared" si="325"/>
        <v>468303072.85185176</v>
      </c>
      <c r="F10402" s="71">
        <f t="shared" si="324"/>
        <v>304.56755518460704</v>
      </c>
    </row>
    <row r="10403" spans="2:6">
      <c r="B10403">
        <v>1537600</v>
      </c>
      <c r="D10403">
        <v>10401</v>
      </c>
      <c r="E10403" s="72">
        <f t="shared" si="325"/>
        <v>468393172.96296287</v>
      </c>
      <c r="F10403" s="71">
        <f t="shared" si="324"/>
        <v>304.626153071646</v>
      </c>
    </row>
    <row r="10404" spans="2:6">
      <c r="B10404">
        <v>1537600</v>
      </c>
      <c r="D10404">
        <v>10402</v>
      </c>
      <c r="E10404" s="72">
        <f t="shared" si="325"/>
        <v>468483281.74074066</v>
      </c>
      <c r="F10404" s="71">
        <f t="shared" si="324"/>
        <v>304.68475659517475</v>
      </c>
    </row>
    <row r="10405" spans="2:6">
      <c r="B10405">
        <v>1537600</v>
      </c>
      <c r="D10405">
        <v>10403</v>
      </c>
      <c r="E10405" s="72">
        <f t="shared" si="325"/>
        <v>468573399.18518513</v>
      </c>
      <c r="F10405" s="71">
        <f t="shared" si="324"/>
        <v>304.74336575519322</v>
      </c>
    </row>
    <row r="10406" spans="2:6">
      <c r="B10406">
        <v>1537600</v>
      </c>
      <c r="D10406">
        <v>10404</v>
      </c>
      <c r="E10406" s="72">
        <f t="shared" si="325"/>
        <v>468663525.29629624</v>
      </c>
      <c r="F10406" s="71">
        <f t="shared" si="324"/>
        <v>304.80198055170149</v>
      </c>
    </row>
    <row r="10407" spans="2:6">
      <c r="B10407">
        <v>1537600</v>
      </c>
      <c r="D10407">
        <v>10405</v>
      </c>
      <c r="E10407" s="72">
        <f t="shared" si="325"/>
        <v>468753660.07407403</v>
      </c>
      <c r="F10407" s="71">
        <f t="shared" si="324"/>
        <v>304.86060098469954</v>
      </c>
    </row>
    <row r="10408" spans="2:6">
      <c r="B10408">
        <v>1537600</v>
      </c>
      <c r="D10408">
        <v>10406</v>
      </c>
      <c r="E10408" s="72">
        <f t="shared" si="325"/>
        <v>468843803.51851845</v>
      </c>
      <c r="F10408" s="71">
        <f t="shared" si="324"/>
        <v>304.91922705418733</v>
      </c>
    </row>
    <row r="10409" spans="2:6">
      <c r="B10409">
        <v>1537600</v>
      </c>
      <c r="D10409">
        <v>10407</v>
      </c>
      <c r="E10409" s="72">
        <f t="shared" si="325"/>
        <v>468933955.62962955</v>
      </c>
      <c r="F10409" s="71">
        <f t="shared" si="324"/>
        <v>304.97785876016491</v>
      </c>
    </row>
    <row r="10410" spans="2:6">
      <c r="B10410">
        <v>1537600</v>
      </c>
      <c r="D10410">
        <v>10408</v>
      </c>
      <c r="E10410" s="72">
        <f t="shared" si="325"/>
        <v>469024116.40740734</v>
      </c>
      <c r="F10410" s="71">
        <f t="shared" si="324"/>
        <v>305.03649610263227</v>
      </c>
    </row>
    <row r="10411" spans="2:6">
      <c r="B10411">
        <v>1537600</v>
      </c>
      <c r="D10411">
        <v>10409</v>
      </c>
      <c r="E10411" s="72">
        <f t="shared" si="325"/>
        <v>469114285.85185176</v>
      </c>
      <c r="F10411" s="71">
        <f t="shared" si="324"/>
        <v>305.09513908158931</v>
      </c>
    </row>
    <row r="10412" spans="2:6">
      <c r="B10412">
        <v>1537600</v>
      </c>
      <c r="D10412">
        <v>10410</v>
      </c>
      <c r="E10412" s="72">
        <f t="shared" si="325"/>
        <v>469204463.96296287</v>
      </c>
      <c r="F10412" s="71">
        <f t="shared" si="324"/>
        <v>305.15378769703619</v>
      </c>
    </row>
    <row r="10413" spans="2:6">
      <c r="B10413">
        <v>1537600</v>
      </c>
      <c r="D10413">
        <v>10411</v>
      </c>
      <c r="E10413" s="72">
        <f t="shared" si="325"/>
        <v>469294650.74074066</v>
      </c>
      <c r="F10413" s="71">
        <f t="shared" si="324"/>
        <v>305.21244194897287</v>
      </c>
    </row>
    <row r="10414" spans="2:6">
      <c r="B10414">
        <v>1537600</v>
      </c>
      <c r="D10414">
        <v>10412</v>
      </c>
      <c r="E10414" s="72">
        <f t="shared" si="325"/>
        <v>469384846.18518513</v>
      </c>
      <c r="F10414" s="71">
        <f t="shared" si="324"/>
        <v>305.27110183739927</v>
      </c>
    </row>
    <row r="10415" spans="2:6">
      <c r="B10415">
        <v>1537600</v>
      </c>
      <c r="D10415">
        <v>10413</v>
      </c>
      <c r="E10415" s="72">
        <f t="shared" si="325"/>
        <v>469475050.29629624</v>
      </c>
      <c r="F10415" s="71">
        <f t="shared" si="324"/>
        <v>305.32976736231547</v>
      </c>
    </row>
    <row r="10416" spans="2:6">
      <c r="B10416">
        <v>1537600</v>
      </c>
      <c r="D10416">
        <v>10414</v>
      </c>
      <c r="E10416" s="72">
        <f t="shared" si="325"/>
        <v>469565263.07407403</v>
      </c>
      <c r="F10416" s="71">
        <f t="shared" si="324"/>
        <v>305.38843852372139</v>
      </c>
    </row>
    <row r="10417" spans="2:6">
      <c r="B10417">
        <v>1537600</v>
      </c>
      <c r="D10417">
        <v>10415</v>
      </c>
      <c r="E10417" s="72">
        <f t="shared" si="325"/>
        <v>469655484.51851845</v>
      </c>
      <c r="F10417" s="71">
        <f t="shared" si="324"/>
        <v>305.4471153216171</v>
      </c>
    </row>
    <row r="10418" spans="2:6">
      <c r="B10418">
        <v>1537600</v>
      </c>
      <c r="D10418">
        <v>10416</v>
      </c>
      <c r="E10418" s="72">
        <f t="shared" si="325"/>
        <v>469745714.62962955</v>
      </c>
      <c r="F10418" s="71">
        <f t="shared" si="324"/>
        <v>305.50579775600255</v>
      </c>
    </row>
    <row r="10419" spans="2:6">
      <c r="B10419">
        <v>1537600</v>
      </c>
      <c r="D10419">
        <v>10417</v>
      </c>
      <c r="E10419" s="72">
        <f t="shared" si="325"/>
        <v>469835953.40740734</v>
      </c>
      <c r="F10419" s="71">
        <f t="shared" si="324"/>
        <v>305.56448582687784</v>
      </c>
    </row>
    <row r="10420" spans="2:6">
      <c r="B10420">
        <v>1537600</v>
      </c>
      <c r="D10420">
        <v>10418</v>
      </c>
      <c r="E10420" s="72">
        <f t="shared" si="325"/>
        <v>469926200.85185176</v>
      </c>
      <c r="F10420" s="71">
        <f t="shared" si="324"/>
        <v>305.62317953424281</v>
      </c>
    </row>
    <row r="10421" spans="2:6">
      <c r="B10421">
        <v>1537600</v>
      </c>
      <c r="D10421">
        <v>10419</v>
      </c>
      <c r="E10421" s="72">
        <f t="shared" si="325"/>
        <v>470016456.96296287</v>
      </c>
      <c r="F10421" s="71">
        <f t="shared" si="324"/>
        <v>305.68187887809762</v>
      </c>
    </row>
    <row r="10422" spans="2:6">
      <c r="B10422">
        <v>1537600</v>
      </c>
      <c r="D10422">
        <v>10420</v>
      </c>
      <c r="E10422" s="72">
        <f t="shared" si="325"/>
        <v>470106721.74074066</v>
      </c>
      <c r="F10422" s="71">
        <f t="shared" si="324"/>
        <v>305.74058385844216</v>
      </c>
    </row>
    <row r="10423" spans="2:6">
      <c r="B10423">
        <v>1537600</v>
      </c>
      <c r="D10423">
        <v>10421</v>
      </c>
      <c r="E10423" s="72">
        <f t="shared" si="325"/>
        <v>470196995.18518513</v>
      </c>
      <c r="F10423" s="71">
        <f t="shared" si="324"/>
        <v>305.7992944752765</v>
      </c>
    </row>
    <row r="10424" spans="2:6">
      <c r="B10424">
        <v>1537600</v>
      </c>
      <c r="D10424">
        <v>10422</v>
      </c>
      <c r="E10424" s="72">
        <f t="shared" si="325"/>
        <v>470287277.29629624</v>
      </c>
      <c r="F10424" s="71">
        <f t="shared" si="324"/>
        <v>305.85801072860056</v>
      </c>
    </row>
    <row r="10425" spans="2:6">
      <c r="B10425">
        <v>1537600</v>
      </c>
      <c r="D10425">
        <v>10423</v>
      </c>
      <c r="E10425" s="72">
        <f t="shared" si="325"/>
        <v>470377568.07407403</v>
      </c>
      <c r="F10425" s="71">
        <f t="shared" si="324"/>
        <v>305.91673261841441</v>
      </c>
    </row>
    <row r="10426" spans="2:6">
      <c r="B10426">
        <v>1537600</v>
      </c>
      <c r="D10426">
        <v>10424</v>
      </c>
      <c r="E10426" s="72">
        <f t="shared" si="325"/>
        <v>470467867.51851845</v>
      </c>
      <c r="F10426" s="71">
        <f t="shared" si="324"/>
        <v>305.97546014471806</v>
      </c>
    </row>
    <row r="10427" spans="2:6">
      <c r="B10427">
        <v>1537600</v>
      </c>
      <c r="D10427">
        <v>10425</v>
      </c>
      <c r="E10427" s="72">
        <f t="shared" si="325"/>
        <v>470558175.62962955</v>
      </c>
      <c r="F10427" s="71">
        <f t="shared" si="324"/>
        <v>306.03419330751143</v>
      </c>
    </row>
    <row r="10428" spans="2:6">
      <c r="B10428">
        <v>1537600</v>
      </c>
      <c r="D10428">
        <v>10426</v>
      </c>
      <c r="E10428" s="72">
        <f t="shared" si="325"/>
        <v>470648492.40740734</v>
      </c>
      <c r="F10428" s="71">
        <f t="shared" si="324"/>
        <v>306.09293210679459</v>
      </c>
    </row>
    <row r="10429" spans="2:6">
      <c r="B10429">
        <v>1537600</v>
      </c>
      <c r="D10429">
        <v>10427</v>
      </c>
      <c r="E10429" s="72">
        <f t="shared" si="325"/>
        <v>470738817.85185176</v>
      </c>
      <c r="F10429" s="71">
        <f t="shared" si="324"/>
        <v>306.15167654256749</v>
      </c>
    </row>
    <row r="10430" spans="2:6">
      <c r="B10430">
        <v>1537600</v>
      </c>
      <c r="D10430">
        <v>10428</v>
      </c>
      <c r="E10430" s="72">
        <f t="shared" si="325"/>
        <v>470829151.96296287</v>
      </c>
      <c r="F10430" s="71">
        <f t="shared" si="324"/>
        <v>306.21042661483017</v>
      </c>
    </row>
    <row r="10431" spans="2:6">
      <c r="B10431">
        <v>1537600</v>
      </c>
      <c r="D10431">
        <v>10429</v>
      </c>
      <c r="E10431" s="72">
        <f t="shared" si="325"/>
        <v>470919494.74074066</v>
      </c>
      <c r="F10431" s="71">
        <f t="shared" si="324"/>
        <v>306.26918232358264</v>
      </c>
    </row>
    <row r="10432" spans="2:6">
      <c r="B10432">
        <v>1537600</v>
      </c>
      <c r="D10432">
        <v>10430</v>
      </c>
      <c r="E10432" s="72">
        <f t="shared" si="325"/>
        <v>471009846.18518513</v>
      </c>
      <c r="F10432" s="71">
        <f t="shared" si="324"/>
        <v>306.3279436688249</v>
      </c>
    </row>
    <row r="10433" spans="2:6">
      <c r="B10433">
        <v>1537600</v>
      </c>
      <c r="D10433">
        <v>10431</v>
      </c>
      <c r="E10433" s="72">
        <f t="shared" si="325"/>
        <v>471100206.29629624</v>
      </c>
      <c r="F10433" s="71">
        <f t="shared" si="324"/>
        <v>306.38671065055689</v>
      </c>
    </row>
    <row r="10434" spans="2:6">
      <c r="B10434">
        <v>1537600</v>
      </c>
      <c r="D10434">
        <v>10432</v>
      </c>
      <c r="E10434" s="72">
        <f t="shared" si="325"/>
        <v>471190575.07407403</v>
      </c>
      <c r="F10434" s="71">
        <f t="shared" si="324"/>
        <v>306.44548326877862</v>
      </c>
    </row>
    <row r="10435" spans="2:6">
      <c r="B10435">
        <v>1537600</v>
      </c>
      <c r="D10435">
        <v>10433</v>
      </c>
      <c r="E10435" s="72">
        <f t="shared" si="325"/>
        <v>471280952.51851845</v>
      </c>
      <c r="F10435" s="71">
        <f t="shared" ref="F10435:F10498" si="326">E10435/B10434</f>
        <v>306.50426152349013</v>
      </c>
    </row>
    <row r="10436" spans="2:6">
      <c r="B10436">
        <v>1537600</v>
      </c>
      <c r="D10436">
        <v>10434</v>
      </c>
      <c r="E10436" s="72">
        <f t="shared" ref="E10436:E10499" si="327">40+(D10435*D10435)+(E10435/1.3)</f>
        <v>471371338.62962955</v>
      </c>
      <c r="F10436" s="71">
        <f t="shared" si="326"/>
        <v>306.56304541469143</v>
      </c>
    </row>
    <row r="10437" spans="2:6">
      <c r="B10437">
        <v>1537600</v>
      </c>
      <c r="D10437">
        <v>10435</v>
      </c>
      <c r="E10437" s="72">
        <f t="shared" si="327"/>
        <v>471461733.40740734</v>
      </c>
      <c r="F10437" s="71">
        <f t="shared" si="326"/>
        <v>306.62183494238252</v>
      </c>
    </row>
    <row r="10438" spans="2:6">
      <c r="B10438">
        <v>1537600</v>
      </c>
      <c r="D10438">
        <v>10436</v>
      </c>
      <c r="E10438" s="72">
        <f t="shared" si="327"/>
        <v>471552136.85185176</v>
      </c>
      <c r="F10438" s="71">
        <f t="shared" si="326"/>
        <v>306.68063010656334</v>
      </c>
    </row>
    <row r="10439" spans="2:6">
      <c r="B10439">
        <v>1537600</v>
      </c>
      <c r="D10439">
        <v>10437</v>
      </c>
      <c r="E10439" s="72">
        <f t="shared" si="327"/>
        <v>471642548.96296287</v>
      </c>
      <c r="F10439" s="71">
        <f t="shared" si="326"/>
        <v>306.7394309072339</v>
      </c>
    </row>
    <row r="10440" spans="2:6">
      <c r="B10440">
        <v>1537600</v>
      </c>
      <c r="D10440">
        <v>10438</v>
      </c>
      <c r="E10440" s="72">
        <f t="shared" si="327"/>
        <v>471732969.74074066</v>
      </c>
      <c r="F10440" s="71">
        <f t="shared" si="326"/>
        <v>306.79823734439429</v>
      </c>
    </row>
    <row r="10441" spans="2:6">
      <c r="B10441">
        <v>1537600</v>
      </c>
      <c r="D10441">
        <v>10439</v>
      </c>
      <c r="E10441" s="72">
        <f t="shared" si="327"/>
        <v>471823399.18518513</v>
      </c>
      <c r="F10441" s="71">
        <f t="shared" si="326"/>
        <v>306.85704941804443</v>
      </c>
    </row>
    <row r="10442" spans="2:6">
      <c r="B10442">
        <v>1537600</v>
      </c>
      <c r="D10442">
        <v>10440</v>
      </c>
      <c r="E10442" s="72">
        <f t="shared" si="327"/>
        <v>471913837.29629624</v>
      </c>
      <c r="F10442" s="71">
        <f t="shared" si="326"/>
        <v>306.91586712818435</v>
      </c>
    </row>
    <row r="10443" spans="2:6">
      <c r="B10443">
        <v>1537600</v>
      </c>
      <c r="D10443">
        <v>10441</v>
      </c>
      <c r="E10443" s="72">
        <f t="shared" si="327"/>
        <v>472004284.07407403</v>
      </c>
      <c r="F10443" s="71">
        <f t="shared" si="326"/>
        <v>306.974690474814</v>
      </c>
    </row>
    <row r="10444" spans="2:6">
      <c r="B10444">
        <v>1537600</v>
      </c>
      <c r="D10444">
        <v>10442</v>
      </c>
      <c r="E10444" s="72">
        <f t="shared" si="327"/>
        <v>472094739.51851845</v>
      </c>
      <c r="F10444" s="71">
        <f t="shared" si="326"/>
        <v>307.03351945793344</v>
      </c>
    </row>
    <row r="10445" spans="2:6">
      <c r="B10445">
        <v>1537600</v>
      </c>
      <c r="D10445">
        <v>10443</v>
      </c>
      <c r="E10445" s="72">
        <f t="shared" si="327"/>
        <v>472185203.62962955</v>
      </c>
      <c r="F10445" s="71">
        <f t="shared" si="326"/>
        <v>307.09235407754261</v>
      </c>
    </row>
    <row r="10446" spans="2:6">
      <c r="B10446">
        <v>1537600</v>
      </c>
      <c r="D10446">
        <v>10444</v>
      </c>
      <c r="E10446" s="72">
        <f t="shared" si="327"/>
        <v>472275676.40740734</v>
      </c>
      <c r="F10446" s="71">
        <f t="shared" si="326"/>
        <v>307.15119433364163</v>
      </c>
    </row>
    <row r="10447" spans="2:6">
      <c r="B10447">
        <v>1537600</v>
      </c>
      <c r="D10447">
        <v>10445</v>
      </c>
      <c r="E10447" s="72">
        <f t="shared" si="327"/>
        <v>472366157.85185176</v>
      </c>
      <c r="F10447" s="71">
        <f t="shared" si="326"/>
        <v>307.21004022623032</v>
      </c>
    </row>
    <row r="10448" spans="2:6">
      <c r="B10448">
        <v>1537600</v>
      </c>
      <c r="D10448">
        <v>10446</v>
      </c>
      <c r="E10448" s="72">
        <f t="shared" si="327"/>
        <v>472456647.96296287</v>
      </c>
      <c r="F10448" s="71">
        <f t="shared" si="326"/>
        <v>307.26889175530886</v>
      </c>
    </row>
    <row r="10449" spans="2:6">
      <c r="B10449">
        <v>1537600</v>
      </c>
      <c r="D10449">
        <v>10447</v>
      </c>
      <c r="E10449" s="72">
        <f t="shared" si="327"/>
        <v>472547146.74074066</v>
      </c>
      <c r="F10449" s="71">
        <f t="shared" si="326"/>
        <v>307.32774892087713</v>
      </c>
    </row>
    <row r="10450" spans="2:6">
      <c r="B10450">
        <v>1537600</v>
      </c>
      <c r="D10450">
        <v>10448</v>
      </c>
      <c r="E10450" s="72">
        <f t="shared" si="327"/>
        <v>472637654.18518513</v>
      </c>
      <c r="F10450" s="71">
        <f t="shared" si="326"/>
        <v>307.38661172293519</v>
      </c>
    </row>
    <row r="10451" spans="2:6">
      <c r="B10451">
        <v>1537600</v>
      </c>
      <c r="D10451">
        <v>10449</v>
      </c>
      <c r="E10451" s="72">
        <f t="shared" si="327"/>
        <v>472728170.29629624</v>
      </c>
      <c r="F10451" s="71">
        <f t="shared" si="326"/>
        <v>307.44548016148298</v>
      </c>
    </row>
    <row r="10452" spans="2:6">
      <c r="B10452">
        <v>1537600</v>
      </c>
      <c r="D10452">
        <v>10450</v>
      </c>
      <c r="E10452" s="72">
        <f t="shared" si="327"/>
        <v>472818695.07407403</v>
      </c>
      <c r="F10452" s="71">
        <f t="shared" si="326"/>
        <v>307.50435423652056</v>
      </c>
    </row>
    <row r="10453" spans="2:6">
      <c r="B10453">
        <v>1537600</v>
      </c>
      <c r="D10453">
        <v>10451</v>
      </c>
      <c r="E10453" s="72">
        <f t="shared" si="327"/>
        <v>472909228.51851845</v>
      </c>
      <c r="F10453" s="71">
        <f t="shared" si="326"/>
        <v>307.56323394804792</v>
      </c>
    </row>
    <row r="10454" spans="2:6">
      <c r="B10454">
        <v>1537600</v>
      </c>
      <c r="D10454">
        <v>10452</v>
      </c>
      <c r="E10454" s="72">
        <f t="shared" si="327"/>
        <v>472999770.62962955</v>
      </c>
      <c r="F10454" s="71">
        <f t="shared" si="326"/>
        <v>307.62211929606502</v>
      </c>
    </row>
    <row r="10455" spans="2:6">
      <c r="B10455">
        <v>1537600</v>
      </c>
      <c r="D10455">
        <v>10453</v>
      </c>
      <c r="E10455" s="72">
        <f t="shared" si="327"/>
        <v>473090321.40740734</v>
      </c>
      <c r="F10455" s="71">
        <f t="shared" si="326"/>
        <v>307.68101028057191</v>
      </c>
    </row>
    <row r="10456" spans="2:6">
      <c r="B10456">
        <v>1537600</v>
      </c>
      <c r="D10456">
        <v>10454</v>
      </c>
      <c r="E10456" s="72">
        <f t="shared" si="327"/>
        <v>473180880.85185176</v>
      </c>
      <c r="F10456" s="71">
        <f t="shared" si="326"/>
        <v>307.73990690156853</v>
      </c>
    </row>
    <row r="10457" spans="2:6">
      <c r="B10457">
        <v>1537600</v>
      </c>
      <c r="D10457">
        <v>10455</v>
      </c>
      <c r="E10457" s="72">
        <f t="shared" si="327"/>
        <v>473271448.96296287</v>
      </c>
      <c r="F10457" s="71">
        <f t="shared" si="326"/>
        <v>307.79880915905494</v>
      </c>
    </row>
    <row r="10458" spans="2:6">
      <c r="B10458">
        <v>1537600</v>
      </c>
      <c r="D10458">
        <v>10456</v>
      </c>
      <c r="E10458" s="72">
        <f t="shared" si="327"/>
        <v>473362025.74074066</v>
      </c>
      <c r="F10458" s="71">
        <f t="shared" si="326"/>
        <v>307.85771705303114</v>
      </c>
    </row>
    <row r="10459" spans="2:6">
      <c r="B10459">
        <v>1537600</v>
      </c>
      <c r="D10459">
        <v>10457</v>
      </c>
      <c r="E10459" s="72">
        <f t="shared" si="327"/>
        <v>473452611.18518513</v>
      </c>
      <c r="F10459" s="71">
        <f t="shared" si="326"/>
        <v>307.91663058349712</v>
      </c>
    </row>
    <row r="10460" spans="2:6">
      <c r="B10460">
        <v>1537600</v>
      </c>
      <c r="D10460">
        <v>10458</v>
      </c>
      <c r="E10460" s="72">
        <f t="shared" si="327"/>
        <v>473543205.29629624</v>
      </c>
      <c r="F10460" s="71">
        <f t="shared" si="326"/>
        <v>307.97554975045279</v>
      </c>
    </row>
    <row r="10461" spans="2:6">
      <c r="B10461">
        <v>1537600</v>
      </c>
      <c r="D10461">
        <v>10459</v>
      </c>
      <c r="E10461" s="72">
        <f t="shared" si="327"/>
        <v>473633808.07407403</v>
      </c>
      <c r="F10461" s="71">
        <f t="shared" si="326"/>
        <v>308.03447455389829</v>
      </c>
    </row>
    <row r="10462" spans="2:6">
      <c r="B10462">
        <v>1537600</v>
      </c>
      <c r="D10462">
        <v>10460</v>
      </c>
      <c r="E10462" s="72">
        <f t="shared" si="327"/>
        <v>473724419.51851845</v>
      </c>
      <c r="F10462" s="71">
        <f t="shared" si="326"/>
        <v>308.09340499383353</v>
      </c>
    </row>
    <row r="10463" spans="2:6">
      <c r="B10463">
        <v>1537600</v>
      </c>
      <c r="D10463">
        <v>10461</v>
      </c>
      <c r="E10463" s="72">
        <f t="shared" si="327"/>
        <v>473815039.62962955</v>
      </c>
      <c r="F10463" s="71">
        <f t="shared" si="326"/>
        <v>308.15234107025856</v>
      </c>
    </row>
    <row r="10464" spans="2:6">
      <c r="B10464">
        <v>1537600</v>
      </c>
      <c r="D10464">
        <v>10462</v>
      </c>
      <c r="E10464" s="72">
        <f t="shared" si="327"/>
        <v>473905668.40740734</v>
      </c>
      <c r="F10464" s="71">
        <f t="shared" si="326"/>
        <v>308.21128278317337</v>
      </c>
    </row>
    <row r="10465" spans="2:6">
      <c r="B10465">
        <v>1537600</v>
      </c>
      <c r="D10465">
        <v>10463</v>
      </c>
      <c r="E10465" s="72">
        <f t="shared" si="327"/>
        <v>473996305.85185176</v>
      </c>
      <c r="F10465" s="71">
        <f t="shared" si="326"/>
        <v>308.27023013257786</v>
      </c>
    </row>
    <row r="10466" spans="2:6">
      <c r="B10466">
        <v>1537600</v>
      </c>
      <c r="D10466">
        <v>10464</v>
      </c>
      <c r="E10466" s="72">
        <f t="shared" si="327"/>
        <v>474086951.96296287</v>
      </c>
      <c r="F10466" s="71">
        <f t="shared" si="326"/>
        <v>308.3291831184722</v>
      </c>
    </row>
    <row r="10467" spans="2:6">
      <c r="B10467">
        <v>1537600</v>
      </c>
      <c r="D10467">
        <v>10465</v>
      </c>
      <c r="E10467" s="72">
        <f t="shared" si="327"/>
        <v>474177606.74074066</v>
      </c>
      <c r="F10467" s="71">
        <f t="shared" si="326"/>
        <v>308.38814174085633</v>
      </c>
    </row>
    <row r="10468" spans="2:6">
      <c r="B10468">
        <v>1537600</v>
      </c>
      <c r="D10468">
        <v>10466</v>
      </c>
      <c r="E10468" s="72">
        <f t="shared" si="327"/>
        <v>474268270.18518513</v>
      </c>
      <c r="F10468" s="71">
        <f t="shared" si="326"/>
        <v>308.44710599973018</v>
      </c>
    </row>
    <row r="10469" spans="2:6">
      <c r="B10469">
        <v>1537600</v>
      </c>
      <c r="D10469">
        <v>10467</v>
      </c>
      <c r="E10469" s="72">
        <f t="shared" si="327"/>
        <v>474358942.29629624</v>
      </c>
      <c r="F10469" s="71">
        <f t="shared" si="326"/>
        <v>308.50607589509383</v>
      </c>
    </row>
    <row r="10470" spans="2:6">
      <c r="B10470">
        <v>1537600</v>
      </c>
      <c r="D10470">
        <v>10468</v>
      </c>
      <c r="E10470" s="72">
        <f t="shared" si="327"/>
        <v>474449623.07407403</v>
      </c>
      <c r="F10470" s="71">
        <f t="shared" si="326"/>
        <v>308.56505142694721</v>
      </c>
    </row>
    <row r="10471" spans="2:6">
      <c r="B10471">
        <v>1537600</v>
      </c>
      <c r="D10471">
        <v>10469</v>
      </c>
      <c r="E10471" s="72">
        <f t="shared" si="327"/>
        <v>474540312.51851845</v>
      </c>
      <c r="F10471" s="71">
        <f t="shared" si="326"/>
        <v>308.62403259529037</v>
      </c>
    </row>
    <row r="10472" spans="2:6">
      <c r="B10472">
        <v>1537600</v>
      </c>
      <c r="D10472">
        <v>10470</v>
      </c>
      <c r="E10472" s="72">
        <f t="shared" si="327"/>
        <v>474631010.62962955</v>
      </c>
      <c r="F10472" s="71">
        <f t="shared" si="326"/>
        <v>308.68301940012327</v>
      </c>
    </row>
    <row r="10473" spans="2:6">
      <c r="B10473">
        <v>1537600</v>
      </c>
      <c r="D10473">
        <v>10471</v>
      </c>
      <c r="E10473" s="72">
        <f t="shared" si="327"/>
        <v>474721717.40740734</v>
      </c>
      <c r="F10473" s="71">
        <f t="shared" si="326"/>
        <v>308.74201184144596</v>
      </c>
    </row>
    <row r="10474" spans="2:6">
      <c r="B10474">
        <v>1537600</v>
      </c>
      <c r="D10474">
        <v>10472</v>
      </c>
      <c r="E10474" s="72">
        <f t="shared" si="327"/>
        <v>474812432.85185176</v>
      </c>
      <c r="F10474" s="71">
        <f t="shared" si="326"/>
        <v>308.80100991925843</v>
      </c>
    </row>
    <row r="10475" spans="2:6">
      <c r="B10475">
        <v>1537600</v>
      </c>
      <c r="D10475">
        <v>10473</v>
      </c>
      <c r="E10475" s="72">
        <f t="shared" si="327"/>
        <v>474903156.96296287</v>
      </c>
      <c r="F10475" s="71">
        <f t="shared" si="326"/>
        <v>308.86001363356064</v>
      </c>
    </row>
    <row r="10476" spans="2:6">
      <c r="B10476">
        <v>1537600</v>
      </c>
      <c r="D10476">
        <v>10474</v>
      </c>
      <c r="E10476" s="72">
        <f t="shared" si="327"/>
        <v>474993889.74074066</v>
      </c>
      <c r="F10476" s="71">
        <f t="shared" si="326"/>
        <v>308.91902298435264</v>
      </c>
    </row>
    <row r="10477" spans="2:6">
      <c r="B10477">
        <v>1537600</v>
      </c>
      <c r="D10477">
        <v>10475</v>
      </c>
      <c r="E10477" s="72">
        <f t="shared" si="327"/>
        <v>475084631.18518513</v>
      </c>
      <c r="F10477" s="71">
        <f t="shared" si="326"/>
        <v>308.97803797163448</v>
      </c>
    </row>
    <row r="10478" spans="2:6">
      <c r="B10478">
        <v>1537600</v>
      </c>
      <c r="D10478">
        <v>10476</v>
      </c>
      <c r="E10478" s="72">
        <f t="shared" si="327"/>
        <v>475175381.29629624</v>
      </c>
      <c r="F10478" s="71">
        <f t="shared" si="326"/>
        <v>309.03705859540599</v>
      </c>
    </row>
    <row r="10479" spans="2:6">
      <c r="B10479">
        <v>1537600</v>
      </c>
      <c r="D10479">
        <v>10477</v>
      </c>
      <c r="E10479" s="72">
        <f t="shared" si="327"/>
        <v>475266140.07407403</v>
      </c>
      <c r="F10479" s="71">
        <f t="shared" si="326"/>
        <v>309.0960848556673</v>
      </c>
    </row>
    <row r="10480" spans="2:6">
      <c r="B10480">
        <v>1537600</v>
      </c>
      <c r="D10480">
        <v>10478</v>
      </c>
      <c r="E10480" s="72">
        <f t="shared" si="327"/>
        <v>475356907.51851845</v>
      </c>
      <c r="F10480" s="71">
        <f t="shared" si="326"/>
        <v>309.15511675241834</v>
      </c>
    </row>
    <row r="10481" spans="2:6">
      <c r="B10481">
        <v>1537600</v>
      </c>
      <c r="D10481">
        <v>10479</v>
      </c>
      <c r="E10481" s="72">
        <f t="shared" si="327"/>
        <v>475447683.62962955</v>
      </c>
      <c r="F10481" s="71">
        <f t="shared" si="326"/>
        <v>309.21415428565916</v>
      </c>
    </row>
    <row r="10482" spans="2:6">
      <c r="B10482">
        <v>1537600</v>
      </c>
      <c r="D10482">
        <v>10480</v>
      </c>
      <c r="E10482" s="72">
        <f t="shared" si="327"/>
        <v>475538468.40740734</v>
      </c>
      <c r="F10482" s="71">
        <f t="shared" si="326"/>
        <v>309.27319745538978</v>
      </c>
    </row>
    <row r="10483" spans="2:6">
      <c r="B10483">
        <v>1537600</v>
      </c>
      <c r="D10483">
        <v>10481</v>
      </c>
      <c r="E10483" s="72">
        <f t="shared" si="327"/>
        <v>475629261.85185176</v>
      </c>
      <c r="F10483" s="71">
        <f t="shared" si="326"/>
        <v>309.33224626161012</v>
      </c>
    </row>
    <row r="10484" spans="2:6">
      <c r="B10484">
        <v>1537600</v>
      </c>
      <c r="D10484">
        <v>10482</v>
      </c>
      <c r="E10484" s="72">
        <f t="shared" si="327"/>
        <v>475720063.96296287</v>
      </c>
      <c r="F10484" s="71">
        <f t="shared" si="326"/>
        <v>309.39130070432026</v>
      </c>
    </row>
    <row r="10485" spans="2:6">
      <c r="B10485">
        <v>1537600</v>
      </c>
      <c r="D10485">
        <v>10483</v>
      </c>
      <c r="E10485" s="72">
        <f t="shared" si="327"/>
        <v>475810874.74074066</v>
      </c>
      <c r="F10485" s="71">
        <f t="shared" si="326"/>
        <v>309.45036078352018</v>
      </c>
    </row>
    <row r="10486" spans="2:6">
      <c r="B10486">
        <v>1537600</v>
      </c>
      <c r="D10486">
        <v>10484</v>
      </c>
      <c r="E10486" s="72">
        <f t="shared" si="327"/>
        <v>475901694.18518513</v>
      </c>
      <c r="F10486" s="71">
        <f t="shared" si="326"/>
        <v>309.50942649920989</v>
      </c>
    </row>
    <row r="10487" spans="2:6">
      <c r="B10487">
        <v>1537600</v>
      </c>
      <c r="D10487">
        <v>10485</v>
      </c>
      <c r="E10487" s="72">
        <f t="shared" si="327"/>
        <v>475992522.29629624</v>
      </c>
      <c r="F10487" s="71">
        <f t="shared" si="326"/>
        <v>309.56849785138934</v>
      </c>
    </row>
    <row r="10488" spans="2:6">
      <c r="B10488">
        <v>1537600</v>
      </c>
      <c r="D10488">
        <v>10486</v>
      </c>
      <c r="E10488" s="72">
        <f t="shared" si="327"/>
        <v>476083359.07407403</v>
      </c>
      <c r="F10488" s="71">
        <f t="shared" si="326"/>
        <v>309.62757484005857</v>
      </c>
    </row>
    <row r="10489" spans="2:6">
      <c r="B10489">
        <v>1537600</v>
      </c>
      <c r="D10489">
        <v>10487</v>
      </c>
      <c r="E10489" s="72">
        <f t="shared" si="327"/>
        <v>476174204.51851845</v>
      </c>
      <c r="F10489" s="71">
        <f t="shared" si="326"/>
        <v>309.68665746521754</v>
      </c>
    </row>
    <row r="10490" spans="2:6">
      <c r="B10490">
        <v>1537600</v>
      </c>
      <c r="D10490">
        <v>10488</v>
      </c>
      <c r="E10490" s="72">
        <f t="shared" si="327"/>
        <v>476265058.62962955</v>
      </c>
      <c r="F10490" s="71">
        <f t="shared" si="326"/>
        <v>309.74574572686623</v>
      </c>
    </row>
    <row r="10491" spans="2:6">
      <c r="B10491">
        <v>1537600</v>
      </c>
      <c r="D10491">
        <v>10489</v>
      </c>
      <c r="E10491" s="72">
        <f t="shared" si="327"/>
        <v>476355921.40740734</v>
      </c>
      <c r="F10491" s="71">
        <f t="shared" si="326"/>
        <v>309.80483962500477</v>
      </c>
    </row>
    <row r="10492" spans="2:6">
      <c r="B10492">
        <v>1537600</v>
      </c>
      <c r="D10492">
        <v>10490</v>
      </c>
      <c r="E10492" s="72">
        <f t="shared" si="327"/>
        <v>476446792.85185176</v>
      </c>
      <c r="F10492" s="71">
        <f t="shared" si="326"/>
        <v>309.86393915963305</v>
      </c>
    </row>
    <row r="10493" spans="2:6">
      <c r="B10493">
        <v>1537600</v>
      </c>
      <c r="D10493">
        <v>10491</v>
      </c>
      <c r="E10493" s="72">
        <f t="shared" si="327"/>
        <v>476537672.96296287</v>
      </c>
      <c r="F10493" s="71">
        <f t="shared" si="326"/>
        <v>309.92304433075111</v>
      </c>
    </row>
    <row r="10494" spans="2:6">
      <c r="B10494">
        <v>1537600</v>
      </c>
      <c r="D10494">
        <v>10492</v>
      </c>
      <c r="E10494" s="72">
        <f t="shared" si="327"/>
        <v>476628561.74074066</v>
      </c>
      <c r="F10494" s="71">
        <f t="shared" si="326"/>
        <v>309.98215513835891</v>
      </c>
    </row>
    <row r="10495" spans="2:6">
      <c r="B10495">
        <v>1537600</v>
      </c>
      <c r="D10495">
        <v>10493</v>
      </c>
      <c r="E10495" s="72">
        <f t="shared" si="327"/>
        <v>476719459.18518513</v>
      </c>
      <c r="F10495" s="71">
        <f t="shared" si="326"/>
        <v>310.04127158245649</v>
      </c>
    </row>
    <row r="10496" spans="2:6">
      <c r="B10496">
        <v>1537600</v>
      </c>
      <c r="D10496">
        <v>10494</v>
      </c>
      <c r="E10496" s="72">
        <f t="shared" si="327"/>
        <v>476810365.29629624</v>
      </c>
      <c r="F10496" s="71">
        <f t="shared" si="326"/>
        <v>310.10039366304386</v>
      </c>
    </row>
    <row r="10497" spans="2:6">
      <c r="B10497">
        <v>1537600</v>
      </c>
      <c r="D10497">
        <v>10495</v>
      </c>
      <c r="E10497" s="72">
        <f t="shared" si="327"/>
        <v>476901280.07407403</v>
      </c>
      <c r="F10497" s="71">
        <f t="shared" si="326"/>
        <v>310.15952138012096</v>
      </c>
    </row>
    <row r="10498" spans="2:6">
      <c r="B10498">
        <v>1537600</v>
      </c>
      <c r="D10498">
        <v>10496</v>
      </c>
      <c r="E10498" s="72">
        <f t="shared" si="327"/>
        <v>476992203.51851845</v>
      </c>
      <c r="F10498" s="71">
        <f t="shared" si="326"/>
        <v>310.21865473368786</v>
      </c>
    </row>
    <row r="10499" spans="2:6">
      <c r="B10499">
        <v>1537600</v>
      </c>
      <c r="D10499">
        <v>10497</v>
      </c>
      <c r="E10499" s="72">
        <f t="shared" si="327"/>
        <v>477083135.62962955</v>
      </c>
      <c r="F10499" s="71">
        <f t="shared" ref="F10499:F10562" si="328">E10499/B10498</f>
        <v>310.27779372374448</v>
      </c>
    </row>
    <row r="10500" spans="2:6">
      <c r="B10500">
        <v>1537600</v>
      </c>
      <c r="D10500">
        <v>10498</v>
      </c>
      <c r="E10500" s="72">
        <f t="shared" ref="E10500:E10563" si="329">40+(D10499*D10499)+(E10499/1.3)</f>
        <v>477174076.40740734</v>
      </c>
      <c r="F10500" s="71">
        <f t="shared" si="328"/>
        <v>310.33693835029095</v>
      </c>
    </row>
    <row r="10501" spans="2:6">
      <c r="B10501">
        <v>1537600</v>
      </c>
      <c r="D10501">
        <v>10499</v>
      </c>
      <c r="E10501" s="72">
        <f t="shared" si="329"/>
        <v>477265025.85185176</v>
      </c>
      <c r="F10501" s="71">
        <f t="shared" si="328"/>
        <v>310.39608861332709</v>
      </c>
    </row>
    <row r="10502" spans="2:6">
      <c r="B10502">
        <v>1537600</v>
      </c>
      <c r="D10502">
        <v>10500</v>
      </c>
      <c r="E10502" s="72">
        <f t="shared" si="329"/>
        <v>477355983.96296287</v>
      </c>
      <c r="F10502" s="71">
        <f t="shared" si="328"/>
        <v>310.45524451285308</v>
      </c>
    </row>
    <row r="10503" spans="2:6">
      <c r="B10503">
        <v>1537600</v>
      </c>
      <c r="D10503">
        <v>10501</v>
      </c>
      <c r="E10503" s="72">
        <f t="shared" si="329"/>
        <v>477446950.74074066</v>
      </c>
      <c r="F10503" s="71">
        <f t="shared" si="328"/>
        <v>310.51440604886881</v>
      </c>
    </row>
    <row r="10504" spans="2:6">
      <c r="B10504">
        <v>1537600</v>
      </c>
      <c r="D10504">
        <v>10502</v>
      </c>
      <c r="E10504" s="72">
        <f t="shared" si="329"/>
        <v>477537926.18518513</v>
      </c>
      <c r="F10504" s="71">
        <f t="shared" si="328"/>
        <v>310.57357322137432</v>
      </c>
    </row>
    <row r="10505" spans="2:6">
      <c r="B10505">
        <v>1537600</v>
      </c>
      <c r="D10505">
        <v>10503</v>
      </c>
      <c r="E10505" s="72">
        <f t="shared" si="329"/>
        <v>477628910.29629624</v>
      </c>
      <c r="F10505" s="71">
        <f t="shared" si="328"/>
        <v>310.63274603036956</v>
      </c>
    </row>
    <row r="10506" spans="2:6">
      <c r="B10506">
        <v>1537600</v>
      </c>
      <c r="D10506">
        <v>10504</v>
      </c>
      <c r="E10506" s="72">
        <f t="shared" si="329"/>
        <v>477719903.07407403</v>
      </c>
      <c r="F10506" s="71">
        <f t="shared" si="328"/>
        <v>310.69192447585459</v>
      </c>
    </row>
    <row r="10507" spans="2:6">
      <c r="B10507">
        <v>1537600</v>
      </c>
      <c r="D10507">
        <v>10505</v>
      </c>
      <c r="E10507" s="72">
        <f t="shared" si="329"/>
        <v>477810904.51851845</v>
      </c>
      <c r="F10507" s="71">
        <f t="shared" si="328"/>
        <v>310.75110855782935</v>
      </c>
    </row>
    <row r="10508" spans="2:6">
      <c r="B10508">
        <v>1537600</v>
      </c>
      <c r="D10508">
        <v>10506</v>
      </c>
      <c r="E10508" s="72">
        <f t="shared" si="329"/>
        <v>477901914.62962955</v>
      </c>
      <c r="F10508" s="71">
        <f t="shared" si="328"/>
        <v>310.81029827629391</v>
      </c>
    </row>
    <row r="10509" spans="2:6">
      <c r="B10509">
        <v>1537600</v>
      </c>
      <c r="D10509">
        <v>10507</v>
      </c>
      <c r="E10509" s="72">
        <f t="shared" si="329"/>
        <v>477992933.40740734</v>
      </c>
      <c r="F10509" s="71">
        <f t="shared" si="328"/>
        <v>310.86949363124825</v>
      </c>
    </row>
    <row r="10510" spans="2:6">
      <c r="B10510">
        <v>1537600</v>
      </c>
      <c r="D10510">
        <v>10508</v>
      </c>
      <c r="E10510" s="72">
        <f t="shared" si="329"/>
        <v>478083960.85185176</v>
      </c>
      <c r="F10510" s="71">
        <f t="shared" si="328"/>
        <v>310.92869462269238</v>
      </c>
    </row>
    <row r="10511" spans="2:6">
      <c r="B10511">
        <v>1537600</v>
      </c>
      <c r="D10511">
        <v>10509</v>
      </c>
      <c r="E10511" s="72">
        <f t="shared" si="329"/>
        <v>478174996.96296287</v>
      </c>
      <c r="F10511" s="71">
        <f t="shared" si="328"/>
        <v>310.98790125062624</v>
      </c>
    </row>
    <row r="10512" spans="2:6">
      <c r="B10512">
        <v>1537600</v>
      </c>
      <c r="D10512">
        <v>10510</v>
      </c>
      <c r="E10512" s="72">
        <f t="shared" si="329"/>
        <v>478266041.74074066</v>
      </c>
      <c r="F10512" s="71">
        <f t="shared" si="328"/>
        <v>311.04711351504983</v>
      </c>
    </row>
    <row r="10513" spans="2:6">
      <c r="B10513">
        <v>1537600</v>
      </c>
      <c r="D10513">
        <v>10511</v>
      </c>
      <c r="E10513" s="72">
        <f t="shared" si="329"/>
        <v>478357095.18518513</v>
      </c>
      <c r="F10513" s="71">
        <f t="shared" si="328"/>
        <v>311.10633141596327</v>
      </c>
    </row>
    <row r="10514" spans="2:6">
      <c r="B10514">
        <v>1537600</v>
      </c>
      <c r="D10514">
        <v>10512</v>
      </c>
      <c r="E10514" s="72">
        <f t="shared" si="329"/>
        <v>478448157.29629624</v>
      </c>
      <c r="F10514" s="71">
        <f t="shared" si="328"/>
        <v>311.16555495336644</v>
      </c>
    </row>
    <row r="10515" spans="2:6">
      <c r="B10515">
        <v>1537600</v>
      </c>
      <c r="D10515">
        <v>10513</v>
      </c>
      <c r="E10515" s="72">
        <f t="shared" si="329"/>
        <v>478539228.07407403</v>
      </c>
      <c r="F10515" s="71">
        <f t="shared" si="328"/>
        <v>311.2247841272594</v>
      </c>
    </row>
    <row r="10516" spans="2:6">
      <c r="B10516">
        <v>1537600</v>
      </c>
      <c r="D10516">
        <v>10514</v>
      </c>
      <c r="E10516" s="72">
        <f t="shared" si="329"/>
        <v>478630307.51851845</v>
      </c>
      <c r="F10516" s="71">
        <f t="shared" si="328"/>
        <v>311.28401893764209</v>
      </c>
    </row>
    <row r="10517" spans="2:6">
      <c r="B10517">
        <v>1537600</v>
      </c>
      <c r="D10517">
        <v>10515</v>
      </c>
      <c r="E10517" s="72">
        <f t="shared" si="329"/>
        <v>478721395.62962955</v>
      </c>
      <c r="F10517" s="71">
        <f t="shared" si="328"/>
        <v>311.34325938451451</v>
      </c>
    </row>
    <row r="10518" spans="2:6">
      <c r="B10518">
        <v>1537600</v>
      </c>
      <c r="D10518">
        <v>10516</v>
      </c>
      <c r="E10518" s="72">
        <f t="shared" si="329"/>
        <v>478812492.40740734</v>
      </c>
      <c r="F10518" s="71">
        <f t="shared" si="328"/>
        <v>311.40250546787678</v>
      </c>
    </row>
    <row r="10519" spans="2:6">
      <c r="B10519">
        <v>1537600</v>
      </c>
      <c r="D10519">
        <v>10517</v>
      </c>
      <c r="E10519" s="72">
        <f t="shared" si="329"/>
        <v>478903597.85185176</v>
      </c>
      <c r="F10519" s="71">
        <f t="shared" si="328"/>
        <v>311.46175718772878</v>
      </c>
    </row>
    <row r="10520" spans="2:6">
      <c r="B10520">
        <v>1537600</v>
      </c>
      <c r="D10520">
        <v>10518</v>
      </c>
      <c r="E10520" s="72">
        <f t="shared" si="329"/>
        <v>478994711.96296287</v>
      </c>
      <c r="F10520" s="71">
        <f t="shared" si="328"/>
        <v>311.52101454407057</v>
      </c>
    </row>
    <row r="10521" spans="2:6">
      <c r="B10521">
        <v>1537600</v>
      </c>
      <c r="D10521">
        <v>10519</v>
      </c>
      <c r="E10521" s="72">
        <f t="shared" si="329"/>
        <v>479085834.74074066</v>
      </c>
      <c r="F10521" s="71">
        <f t="shared" si="328"/>
        <v>311.58027753690209</v>
      </c>
    </row>
    <row r="10522" spans="2:6">
      <c r="B10522">
        <v>1537600</v>
      </c>
      <c r="D10522">
        <v>10520</v>
      </c>
      <c r="E10522" s="72">
        <f t="shared" si="329"/>
        <v>479176966.18518513</v>
      </c>
      <c r="F10522" s="71">
        <f t="shared" si="328"/>
        <v>311.6395461662234</v>
      </c>
    </row>
    <row r="10523" spans="2:6">
      <c r="B10523">
        <v>1537600</v>
      </c>
      <c r="D10523">
        <v>10521</v>
      </c>
      <c r="E10523" s="72">
        <f t="shared" si="329"/>
        <v>479268106.29629624</v>
      </c>
      <c r="F10523" s="71">
        <f t="shared" si="328"/>
        <v>311.69882043203449</v>
      </c>
    </row>
    <row r="10524" spans="2:6">
      <c r="B10524">
        <v>1537600</v>
      </c>
      <c r="D10524">
        <v>10522</v>
      </c>
      <c r="E10524" s="72">
        <f t="shared" si="329"/>
        <v>479359255.07407403</v>
      </c>
      <c r="F10524" s="71">
        <f t="shared" si="328"/>
        <v>311.75810033433532</v>
      </c>
    </row>
    <row r="10525" spans="2:6">
      <c r="B10525">
        <v>1537600</v>
      </c>
      <c r="D10525">
        <v>10523</v>
      </c>
      <c r="E10525" s="72">
        <f t="shared" si="329"/>
        <v>479450412.51851845</v>
      </c>
      <c r="F10525" s="71">
        <f t="shared" si="328"/>
        <v>311.81738587312594</v>
      </c>
    </row>
    <row r="10526" spans="2:6">
      <c r="B10526">
        <v>1537600</v>
      </c>
      <c r="D10526">
        <v>10524</v>
      </c>
      <c r="E10526" s="72">
        <f t="shared" si="329"/>
        <v>479541578.62962955</v>
      </c>
      <c r="F10526" s="71">
        <f t="shared" si="328"/>
        <v>311.87667704840629</v>
      </c>
    </row>
    <row r="10527" spans="2:6">
      <c r="B10527">
        <v>1537600</v>
      </c>
      <c r="D10527">
        <v>10525</v>
      </c>
      <c r="E10527" s="72">
        <f t="shared" si="329"/>
        <v>479632753.40740734</v>
      </c>
      <c r="F10527" s="71">
        <f t="shared" si="328"/>
        <v>311.93597386017649</v>
      </c>
    </row>
    <row r="10528" spans="2:6">
      <c r="B10528">
        <v>1537600</v>
      </c>
      <c r="D10528">
        <v>10526</v>
      </c>
      <c r="E10528" s="72">
        <f t="shared" si="329"/>
        <v>479723936.85185176</v>
      </c>
      <c r="F10528" s="71">
        <f t="shared" si="328"/>
        <v>311.99527630843636</v>
      </c>
    </row>
    <row r="10529" spans="2:6">
      <c r="B10529">
        <v>1537600</v>
      </c>
      <c r="D10529">
        <v>10527</v>
      </c>
      <c r="E10529" s="72">
        <f t="shared" si="329"/>
        <v>479815128.96296287</v>
      </c>
      <c r="F10529" s="71">
        <f t="shared" si="328"/>
        <v>312.05458439318602</v>
      </c>
    </row>
    <row r="10530" spans="2:6">
      <c r="B10530">
        <v>1537600</v>
      </c>
      <c r="D10530">
        <v>10528</v>
      </c>
      <c r="E10530" s="72">
        <f t="shared" si="329"/>
        <v>479906329.74074066</v>
      </c>
      <c r="F10530" s="71">
        <f t="shared" si="328"/>
        <v>312.11389811442552</v>
      </c>
    </row>
    <row r="10531" spans="2:6">
      <c r="B10531">
        <v>1537600</v>
      </c>
      <c r="D10531">
        <v>10529</v>
      </c>
      <c r="E10531" s="72">
        <f t="shared" si="329"/>
        <v>479997539.18518513</v>
      </c>
      <c r="F10531" s="71">
        <f t="shared" si="328"/>
        <v>312.17321747215476</v>
      </c>
    </row>
    <row r="10532" spans="2:6">
      <c r="B10532">
        <v>1537600</v>
      </c>
      <c r="D10532">
        <v>10530</v>
      </c>
      <c r="E10532" s="72">
        <f t="shared" si="329"/>
        <v>480088757.29629624</v>
      </c>
      <c r="F10532" s="71">
        <f t="shared" si="328"/>
        <v>312.23254246637373</v>
      </c>
    </row>
    <row r="10533" spans="2:6">
      <c r="B10533">
        <v>1537600</v>
      </c>
      <c r="D10533">
        <v>10531</v>
      </c>
      <c r="E10533" s="72">
        <f t="shared" si="329"/>
        <v>480179984.07407403</v>
      </c>
      <c r="F10533" s="71">
        <f t="shared" si="328"/>
        <v>312.29187309708249</v>
      </c>
    </row>
    <row r="10534" spans="2:6">
      <c r="B10534">
        <v>1537600</v>
      </c>
      <c r="D10534">
        <v>10532</v>
      </c>
      <c r="E10534" s="72">
        <f t="shared" si="329"/>
        <v>480271219.51851845</v>
      </c>
      <c r="F10534" s="71">
        <f t="shared" si="328"/>
        <v>312.35120936428098</v>
      </c>
    </row>
    <row r="10535" spans="2:6">
      <c r="B10535">
        <v>1537600</v>
      </c>
      <c r="D10535">
        <v>10533</v>
      </c>
      <c r="E10535" s="72">
        <f t="shared" si="329"/>
        <v>480362463.62962955</v>
      </c>
      <c r="F10535" s="71">
        <f t="shared" si="328"/>
        <v>312.41055126796925</v>
      </c>
    </row>
    <row r="10536" spans="2:6">
      <c r="B10536">
        <v>1537600</v>
      </c>
      <c r="D10536">
        <v>10534</v>
      </c>
      <c r="E10536" s="72">
        <f t="shared" si="329"/>
        <v>480453716.40740734</v>
      </c>
      <c r="F10536" s="71">
        <f t="shared" si="328"/>
        <v>312.46989880814732</v>
      </c>
    </row>
    <row r="10537" spans="2:6">
      <c r="B10537">
        <v>1537600</v>
      </c>
      <c r="D10537">
        <v>10535</v>
      </c>
      <c r="E10537" s="72">
        <f t="shared" si="329"/>
        <v>480544977.85185176</v>
      </c>
      <c r="F10537" s="71">
        <f t="shared" si="328"/>
        <v>312.52925198481512</v>
      </c>
    </row>
    <row r="10538" spans="2:6">
      <c r="B10538">
        <v>1537600</v>
      </c>
      <c r="D10538">
        <v>10536</v>
      </c>
      <c r="E10538" s="72">
        <f t="shared" si="329"/>
        <v>480636247.96296287</v>
      </c>
      <c r="F10538" s="71">
        <f t="shared" si="328"/>
        <v>312.58861079797271</v>
      </c>
    </row>
    <row r="10539" spans="2:6">
      <c r="B10539">
        <v>1537600</v>
      </c>
      <c r="D10539">
        <v>10537</v>
      </c>
      <c r="E10539" s="72">
        <f t="shared" si="329"/>
        <v>480727526.74074066</v>
      </c>
      <c r="F10539" s="71">
        <f t="shared" si="328"/>
        <v>312.64797524762008</v>
      </c>
    </row>
    <row r="10540" spans="2:6">
      <c r="B10540">
        <v>1537600</v>
      </c>
      <c r="D10540">
        <v>10538</v>
      </c>
      <c r="E10540" s="72">
        <f t="shared" si="329"/>
        <v>480818814.18518513</v>
      </c>
      <c r="F10540" s="71">
        <f t="shared" si="328"/>
        <v>312.70734533375725</v>
      </c>
    </row>
    <row r="10541" spans="2:6">
      <c r="B10541">
        <v>1537600</v>
      </c>
      <c r="D10541">
        <v>10539</v>
      </c>
      <c r="E10541" s="72">
        <f t="shared" si="329"/>
        <v>480910110.29629624</v>
      </c>
      <c r="F10541" s="71">
        <f t="shared" si="328"/>
        <v>312.76672105638414</v>
      </c>
    </row>
    <row r="10542" spans="2:6">
      <c r="B10542">
        <v>1537600</v>
      </c>
      <c r="D10542">
        <v>10540</v>
      </c>
      <c r="E10542" s="72">
        <f t="shared" si="329"/>
        <v>481001415.07407403</v>
      </c>
      <c r="F10542" s="71">
        <f t="shared" si="328"/>
        <v>312.82610241550083</v>
      </c>
    </row>
    <row r="10543" spans="2:6">
      <c r="B10543">
        <v>1537600</v>
      </c>
      <c r="D10543">
        <v>10541</v>
      </c>
      <c r="E10543" s="72">
        <f t="shared" si="329"/>
        <v>481092728.51851845</v>
      </c>
      <c r="F10543" s="71">
        <f t="shared" si="328"/>
        <v>312.88548941110719</v>
      </c>
    </row>
    <row r="10544" spans="2:6">
      <c r="B10544">
        <v>1537600</v>
      </c>
      <c r="D10544">
        <v>10542</v>
      </c>
      <c r="E10544" s="72">
        <f t="shared" si="329"/>
        <v>481184050.62962955</v>
      </c>
      <c r="F10544" s="71">
        <f t="shared" si="328"/>
        <v>312.94488204320339</v>
      </c>
    </row>
    <row r="10545" spans="2:6">
      <c r="B10545">
        <v>1537600</v>
      </c>
      <c r="D10545">
        <v>10543</v>
      </c>
      <c r="E10545" s="72">
        <f t="shared" si="329"/>
        <v>481275381.40740734</v>
      </c>
      <c r="F10545" s="71">
        <f t="shared" si="328"/>
        <v>313.00428031178939</v>
      </c>
    </row>
    <row r="10546" spans="2:6">
      <c r="B10546">
        <v>1537600</v>
      </c>
      <c r="D10546">
        <v>10544</v>
      </c>
      <c r="E10546" s="72">
        <f t="shared" si="329"/>
        <v>481366720.85185176</v>
      </c>
      <c r="F10546" s="71">
        <f t="shared" si="328"/>
        <v>313.06368421686511</v>
      </c>
    </row>
    <row r="10547" spans="2:6">
      <c r="B10547">
        <v>1537600</v>
      </c>
      <c r="D10547">
        <v>10545</v>
      </c>
      <c r="E10547" s="72">
        <f t="shared" si="329"/>
        <v>481458068.96296287</v>
      </c>
      <c r="F10547" s="71">
        <f t="shared" si="328"/>
        <v>313.12309375843057</v>
      </c>
    </row>
    <row r="10548" spans="2:6">
      <c r="B10548">
        <v>1537600</v>
      </c>
      <c r="D10548">
        <v>10546</v>
      </c>
      <c r="E10548" s="72">
        <f t="shared" si="329"/>
        <v>481549425.74074066</v>
      </c>
      <c r="F10548" s="71">
        <f t="shared" si="328"/>
        <v>313.18250893648587</v>
      </c>
    </row>
    <row r="10549" spans="2:6">
      <c r="B10549">
        <v>1537600</v>
      </c>
      <c r="D10549">
        <v>10547</v>
      </c>
      <c r="E10549" s="72">
        <f t="shared" si="329"/>
        <v>481640791.18518513</v>
      </c>
      <c r="F10549" s="71">
        <f t="shared" si="328"/>
        <v>313.24192975103091</v>
      </c>
    </row>
    <row r="10550" spans="2:6">
      <c r="B10550">
        <v>1537600</v>
      </c>
      <c r="D10550">
        <v>10548</v>
      </c>
      <c r="E10550" s="72">
        <f t="shared" si="329"/>
        <v>481732165.29629624</v>
      </c>
      <c r="F10550" s="71">
        <f t="shared" si="328"/>
        <v>313.30135620206573</v>
      </c>
    </row>
    <row r="10551" spans="2:6">
      <c r="B10551">
        <v>1537600</v>
      </c>
      <c r="D10551">
        <v>10549</v>
      </c>
      <c r="E10551" s="72">
        <f t="shared" si="329"/>
        <v>481823548.07407403</v>
      </c>
      <c r="F10551" s="71">
        <f t="shared" si="328"/>
        <v>313.36078828959029</v>
      </c>
    </row>
    <row r="10552" spans="2:6">
      <c r="B10552">
        <v>1537600</v>
      </c>
      <c r="D10552">
        <v>10550</v>
      </c>
      <c r="E10552" s="72">
        <f t="shared" si="329"/>
        <v>481914939.51851845</v>
      </c>
      <c r="F10552" s="71">
        <f t="shared" si="328"/>
        <v>313.42022601360463</v>
      </c>
    </row>
    <row r="10553" spans="2:6">
      <c r="B10553">
        <v>1537600</v>
      </c>
      <c r="D10553">
        <v>10551</v>
      </c>
      <c r="E10553" s="72">
        <f t="shared" si="329"/>
        <v>482006339.62962955</v>
      </c>
      <c r="F10553" s="71">
        <f t="shared" si="328"/>
        <v>313.47966937410871</v>
      </c>
    </row>
    <row r="10554" spans="2:6">
      <c r="B10554">
        <v>1537600</v>
      </c>
      <c r="D10554">
        <v>10552</v>
      </c>
      <c r="E10554" s="72">
        <f t="shared" si="329"/>
        <v>482097748.40740734</v>
      </c>
      <c r="F10554" s="71">
        <f t="shared" si="328"/>
        <v>313.53911837110257</v>
      </c>
    </row>
    <row r="10555" spans="2:6">
      <c r="B10555">
        <v>1537600</v>
      </c>
      <c r="D10555">
        <v>10553</v>
      </c>
      <c r="E10555" s="72">
        <f t="shared" si="329"/>
        <v>482189165.85185176</v>
      </c>
      <c r="F10555" s="71">
        <f t="shared" si="328"/>
        <v>313.59857300458623</v>
      </c>
    </row>
    <row r="10556" spans="2:6">
      <c r="B10556">
        <v>1537600</v>
      </c>
      <c r="D10556">
        <v>10554</v>
      </c>
      <c r="E10556" s="72">
        <f t="shared" si="329"/>
        <v>482280591.96296287</v>
      </c>
      <c r="F10556" s="71">
        <f t="shared" si="328"/>
        <v>313.65803327455961</v>
      </c>
    </row>
    <row r="10557" spans="2:6">
      <c r="B10557">
        <v>1537600</v>
      </c>
      <c r="D10557">
        <v>10555</v>
      </c>
      <c r="E10557" s="72">
        <f t="shared" si="329"/>
        <v>482372026.74074066</v>
      </c>
      <c r="F10557" s="71">
        <f t="shared" si="328"/>
        <v>313.71749918102279</v>
      </c>
    </row>
    <row r="10558" spans="2:6">
      <c r="B10558">
        <v>1537600</v>
      </c>
      <c r="D10558">
        <v>10556</v>
      </c>
      <c r="E10558" s="72">
        <f t="shared" si="329"/>
        <v>482463470.18518513</v>
      </c>
      <c r="F10558" s="71">
        <f t="shared" si="328"/>
        <v>313.77697072397575</v>
      </c>
    </row>
    <row r="10559" spans="2:6">
      <c r="B10559">
        <v>1537600</v>
      </c>
      <c r="D10559">
        <v>10557</v>
      </c>
      <c r="E10559" s="72">
        <f t="shared" si="329"/>
        <v>482554922.29629624</v>
      </c>
      <c r="F10559" s="71">
        <f t="shared" si="328"/>
        <v>313.83644790341845</v>
      </c>
    </row>
    <row r="10560" spans="2:6">
      <c r="B10560">
        <v>1537600</v>
      </c>
      <c r="D10560">
        <v>10558</v>
      </c>
      <c r="E10560" s="72">
        <f t="shared" si="329"/>
        <v>482646383.07407403</v>
      </c>
      <c r="F10560" s="71">
        <f t="shared" si="328"/>
        <v>313.89593071935093</v>
      </c>
    </row>
    <row r="10561" spans="2:6">
      <c r="B10561">
        <v>1537600</v>
      </c>
      <c r="D10561">
        <v>10559</v>
      </c>
      <c r="E10561" s="72">
        <f t="shared" si="329"/>
        <v>482737852.51851845</v>
      </c>
      <c r="F10561" s="71">
        <f t="shared" si="328"/>
        <v>313.9554191717732</v>
      </c>
    </row>
    <row r="10562" spans="2:6">
      <c r="B10562">
        <v>1537600</v>
      </c>
      <c r="D10562">
        <v>10560</v>
      </c>
      <c r="E10562" s="72">
        <f t="shared" si="329"/>
        <v>482829330.62962955</v>
      </c>
      <c r="F10562" s="71">
        <f t="shared" si="328"/>
        <v>314.0149132606852</v>
      </c>
    </row>
    <row r="10563" spans="2:6">
      <c r="B10563">
        <v>1537600</v>
      </c>
      <c r="D10563">
        <v>10561</v>
      </c>
      <c r="E10563" s="72">
        <f t="shared" si="329"/>
        <v>482920817.40740734</v>
      </c>
      <c r="F10563" s="71">
        <f t="shared" ref="F10563:F10626" si="330">E10563/B10562</f>
        <v>314.074412986087</v>
      </c>
    </row>
    <row r="10564" spans="2:6">
      <c r="B10564">
        <v>1537600</v>
      </c>
      <c r="D10564">
        <v>10562</v>
      </c>
      <c r="E10564" s="72">
        <f t="shared" ref="E10564:E10627" si="331">40+(D10563*D10563)+(E10563/1.3)</f>
        <v>483012312.85185176</v>
      </c>
      <c r="F10564" s="71">
        <f t="shared" si="330"/>
        <v>314.13391834797852</v>
      </c>
    </row>
    <row r="10565" spans="2:6">
      <c r="B10565">
        <v>1537600</v>
      </c>
      <c r="D10565">
        <v>10563</v>
      </c>
      <c r="E10565" s="72">
        <f t="shared" si="331"/>
        <v>483103816.96296287</v>
      </c>
      <c r="F10565" s="71">
        <f t="shared" si="330"/>
        <v>314.19342934635984</v>
      </c>
    </row>
    <row r="10566" spans="2:6">
      <c r="B10566">
        <v>1537600</v>
      </c>
      <c r="D10566">
        <v>10564</v>
      </c>
      <c r="E10566" s="72">
        <f t="shared" si="331"/>
        <v>483195329.74074066</v>
      </c>
      <c r="F10566" s="71">
        <f t="shared" si="330"/>
        <v>314.25294598123094</v>
      </c>
    </row>
    <row r="10567" spans="2:6">
      <c r="B10567">
        <v>1537600</v>
      </c>
      <c r="D10567">
        <v>10565</v>
      </c>
      <c r="E10567" s="72">
        <f t="shared" si="331"/>
        <v>483286851.18518513</v>
      </c>
      <c r="F10567" s="71">
        <f t="shared" si="330"/>
        <v>314.31246825259177</v>
      </c>
    </row>
    <row r="10568" spans="2:6">
      <c r="B10568">
        <v>1537600</v>
      </c>
      <c r="D10568">
        <v>10566</v>
      </c>
      <c r="E10568" s="72">
        <f t="shared" si="331"/>
        <v>483378381.29629624</v>
      </c>
      <c r="F10568" s="71">
        <f t="shared" si="330"/>
        <v>314.37199616044239</v>
      </c>
    </row>
    <row r="10569" spans="2:6">
      <c r="B10569">
        <v>1537600</v>
      </c>
      <c r="D10569">
        <v>10567</v>
      </c>
      <c r="E10569" s="72">
        <f t="shared" si="331"/>
        <v>483469920.07407403</v>
      </c>
      <c r="F10569" s="71">
        <f t="shared" si="330"/>
        <v>314.4315297047828</v>
      </c>
    </row>
    <row r="10570" spans="2:6">
      <c r="B10570">
        <v>1537600</v>
      </c>
      <c r="D10570">
        <v>10568</v>
      </c>
      <c r="E10570" s="72">
        <f t="shared" si="331"/>
        <v>483561467.51851845</v>
      </c>
      <c r="F10570" s="71">
        <f t="shared" si="330"/>
        <v>314.49106888561295</v>
      </c>
    </row>
    <row r="10571" spans="2:6">
      <c r="B10571">
        <v>1537600</v>
      </c>
      <c r="D10571">
        <v>10569</v>
      </c>
      <c r="E10571" s="72">
        <f t="shared" si="331"/>
        <v>483653023.62962955</v>
      </c>
      <c r="F10571" s="71">
        <f t="shared" si="330"/>
        <v>314.55061370293288</v>
      </c>
    </row>
    <row r="10572" spans="2:6">
      <c r="B10572">
        <v>1537600</v>
      </c>
      <c r="D10572">
        <v>10570</v>
      </c>
      <c r="E10572" s="72">
        <f t="shared" si="331"/>
        <v>483744588.40740734</v>
      </c>
      <c r="F10572" s="71">
        <f t="shared" si="330"/>
        <v>314.61016415674254</v>
      </c>
    </row>
    <row r="10573" spans="2:6">
      <c r="B10573">
        <v>1537600</v>
      </c>
      <c r="D10573">
        <v>10571</v>
      </c>
      <c r="E10573" s="72">
        <f t="shared" si="331"/>
        <v>483836161.85185176</v>
      </c>
      <c r="F10573" s="71">
        <f t="shared" si="330"/>
        <v>314.66972024704199</v>
      </c>
    </row>
    <row r="10574" spans="2:6">
      <c r="B10574">
        <v>1537600</v>
      </c>
      <c r="D10574">
        <v>10572</v>
      </c>
      <c r="E10574" s="72">
        <f t="shared" si="331"/>
        <v>483927743.96296287</v>
      </c>
      <c r="F10574" s="71">
        <f t="shared" si="330"/>
        <v>314.72928197383123</v>
      </c>
    </row>
    <row r="10575" spans="2:6">
      <c r="B10575">
        <v>1537600</v>
      </c>
      <c r="D10575">
        <v>10573</v>
      </c>
      <c r="E10575" s="72">
        <f t="shared" si="331"/>
        <v>484019334.74074066</v>
      </c>
      <c r="F10575" s="71">
        <f t="shared" si="330"/>
        <v>314.78884933711021</v>
      </c>
    </row>
    <row r="10576" spans="2:6">
      <c r="B10576">
        <v>1537600</v>
      </c>
      <c r="D10576">
        <v>10574</v>
      </c>
      <c r="E10576" s="72">
        <f t="shared" si="331"/>
        <v>484110934.18518513</v>
      </c>
      <c r="F10576" s="71">
        <f t="shared" si="330"/>
        <v>314.84842233687897</v>
      </c>
    </row>
    <row r="10577" spans="2:6">
      <c r="B10577">
        <v>1537600</v>
      </c>
      <c r="D10577">
        <v>10575</v>
      </c>
      <c r="E10577" s="72">
        <f t="shared" si="331"/>
        <v>484202542.29629624</v>
      </c>
      <c r="F10577" s="71">
        <f t="shared" si="330"/>
        <v>314.90800097313752</v>
      </c>
    </row>
    <row r="10578" spans="2:6">
      <c r="B10578">
        <v>1537600</v>
      </c>
      <c r="D10578">
        <v>10576</v>
      </c>
      <c r="E10578" s="72">
        <f t="shared" si="331"/>
        <v>484294159.07407403</v>
      </c>
      <c r="F10578" s="71">
        <f t="shared" si="330"/>
        <v>314.9675852458858</v>
      </c>
    </row>
    <row r="10579" spans="2:6">
      <c r="B10579">
        <v>1537600</v>
      </c>
      <c r="D10579">
        <v>10577</v>
      </c>
      <c r="E10579" s="72">
        <f t="shared" si="331"/>
        <v>484385784.51851845</v>
      </c>
      <c r="F10579" s="71">
        <f t="shared" si="330"/>
        <v>315.02717515512387</v>
      </c>
    </row>
    <row r="10580" spans="2:6">
      <c r="B10580">
        <v>1537600</v>
      </c>
      <c r="D10580">
        <v>10578</v>
      </c>
      <c r="E10580" s="72">
        <f t="shared" si="331"/>
        <v>484477418.62962955</v>
      </c>
      <c r="F10580" s="71">
        <f t="shared" si="330"/>
        <v>315.08677070085167</v>
      </c>
    </row>
    <row r="10581" spans="2:6">
      <c r="B10581">
        <v>1537600</v>
      </c>
      <c r="D10581">
        <v>10579</v>
      </c>
      <c r="E10581" s="72">
        <f t="shared" si="331"/>
        <v>484569061.40740734</v>
      </c>
      <c r="F10581" s="71">
        <f t="shared" si="330"/>
        <v>315.14637188306926</v>
      </c>
    </row>
    <row r="10582" spans="2:6">
      <c r="B10582">
        <v>1537600</v>
      </c>
      <c r="D10582">
        <v>10580</v>
      </c>
      <c r="E10582" s="72">
        <f t="shared" si="331"/>
        <v>484660712.85185176</v>
      </c>
      <c r="F10582" s="71">
        <f t="shared" si="330"/>
        <v>315.20597870177664</v>
      </c>
    </row>
    <row r="10583" spans="2:6">
      <c r="B10583">
        <v>1537600</v>
      </c>
      <c r="D10583">
        <v>10581</v>
      </c>
      <c r="E10583" s="72">
        <f t="shared" si="331"/>
        <v>484752372.96296287</v>
      </c>
      <c r="F10583" s="71">
        <f t="shared" si="330"/>
        <v>315.26559115697376</v>
      </c>
    </row>
    <row r="10584" spans="2:6">
      <c r="B10584">
        <v>1537600</v>
      </c>
      <c r="D10584">
        <v>10582</v>
      </c>
      <c r="E10584" s="72">
        <f t="shared" si="331"/>
        <v>484844041.74074066</v>
      </c>
      <c r="F10584" s="71">
        <f t="shared" si="330"/>
        <v>315.32520924866066</v>
      </c>
    </row>
    <row r="10585" spans="2:6">
      <c r="B10585">
        <v>1537600</v>
      </c>
      <c r="D10585">
        <v>10583</v>
      </c>
      <c r="E10585" s="72">
        <f t="shared" si="331"/>
        <v>484935719.18518513</v>
      </c>
      <c r="F10585" s="71">
        <f t="shared" si="330"/>
        <v>315.38483297683734</v>
      </c>
    </row>
    <row r="10586" spans="2:6">
      <c r="B10586">
        <v>1537600</v>
      </c>
      <c r="D10586">
        <v>10584</v>
      </c>
      <c r="E10586" s="72">
        <f t="shared" si="331"/>
        <v>485027405.29629624</v>
      </c>
      <c r="F10586" s="71">
        <f t="shared" si="330"/>
        <v>315.44446234150382</v>
      </c>
    </row>
    <row r="10587" spans="2:6">
      <c r="B10587">
        <v>1537600</v>
      </c>
      <c r="D10587">
        <v>10585</v>
      </c>
      <c r="E10587" s="72">
        <f t="shared" si="331"/>
        <v>485119100.07407403</v>
      </c>
      <c r="F10587" s="71">
        <f t="shared" si="330"/>
        <v>315.50409734266003</v>
      </c>
    </row>
    <row r="10588" spans="2:6">
      <c r="B10588">
        <v>1537600</v>
      </c>
      <c r="D10588">
        <v>10586</v>
      </c>
      <c r="E10588" s="72">
        <f t="shared" si="331"/>
        <v>485210803.51851845</v>
      </c>
      <c r="F10588" s="71">
        <f t="shared" si="330"/>
        <v>315.56373798030597</v>
      </c>
    </row>
    <row r="10589" spans="2:6">
      <c r="B10589">
        <v>1537600</v>
      </c>
      <c r="D10589">
        <v>10587</v>
      </c>
      <c r="E10589" s="72">
        <f t="shared" si="331"/>
        <v>485302515.62962955</v>
      </c>
      <c r="F10589" s="71">
        <f t="shared" si="330"/>
        <v>315.6233842544417</v>
      </c>
    </row>
    <row r="10590" spans="2:6">
      <c r="B10590">
        <v>1537600</v>
      </c>
      <c r="D10590">
        <v>10588</v>
      </c>
      <c r="E10590" s="72">
        <f t="shared" si="331"/>
        <v>485394236.40740734</v>
      </c>
      <c r="F10590" s="71">
        <f t="shared" si="330"/>
        <v>315.68303616506722</v>
      </c>
    </row>
    <row r="10591" spans="2:6">
      <c r="B10591">
        <v>1537600</v>
      </c>
      <c r="D10591">
        <v>10589</v>
      </c>
      <c r="E10591" s="72">
        <f t="shared" si="331"/>
        <v>485485965.85185176</v>
      </c>
      <c r="F10591" s="71">
        <f t="shared" si="330"/>
        <v>315.74269371218247</v>
      </c>
    </row>
    <row r="10592" spans="2:6">
      <c r="B10592">
        <v>1537600</v>
      </c>
      <c r="D10592">
        <v>10590</v>
      </c>
      <c r="E10592" s="72">
        <f t="shared" si="331"/>
        <v>485577703.96296287</v>
      </c>
      <c r="F10592" s="71">
        <f t="shared" si="330"/>
        <v>315.80235689578751</v>
      </c>
    </row>
    <row r="10593" spans="2:6">
      <c r="B10593">
        <v>1537600</v>
      </c>
      <c r="D10593">
        <v>10591</v>
      </c>
      <c r="E10593" s="72">
        <f t="shared" si="331"/>
        <v>485669450.74074066</v>
      </c>
      <c r="F10593" s="71">
        <f t="shared" si="330"/>
        <v>315.86202571588234</v>
      </c>
    </row>
    <row r="10594" spans="2:6">
      <c r="B10594">
        <v>1537600</v>
      </c>
      <c r="D10594">
        <v>10592</v>
      </c>
      <c r="E10594" s="72">
        <f t="shared" si="331"/>
        <v>485761206.18518513</v>
      </c>
      <c r="F10594" s="71">
        <f t="shared" si="330"/>
        <v>315.9217001724669</v>
      </c>
    </row>
    <row r="10595" spans="2:6">
      <c r="B10595">
        <v>1537600</v>
      </c>
      <c r="D10595">
        <v>10593</v>
      </c>
      <c r="E10595" s="72">
        <f t="shared" si="331"/>
        <v>485852970.29629624</v>
      </c>
      <c r="F10595" s="71">
        <f t="shared" si="330"/>
        <v>315.98138026554125</v>
      </c>
    </row>
    <row r="10596" spans="2:6">
      <c r="B10596">
        <v>1537600</v>
      </c>
      <c r="D10596">
        <v>10594</v>
      </c>
      <c r="E10596" s="72">
        <f t="shared" si="331"/>
        <v>485944743.07407403</v>
      </c>
      <c r="F10596" s="71">
        <f t="shared" si="330"/>
        <v>316.04106599510538</v>
      </c>
    </row>
    <row r="10597" spans="2:6">
      <c r="B10597">
        <v>1537600</v>
      </c>
      <c r="D10597">
        <v>10595</v>
      </c>
      <c r="E10597" s="72">
        <f t="shared" si="331"/>
        <v>486036524.51851845</v>
      </c>
      <c r="F10597" s="71">
        <f t="shared" si="330"/>
        <v>316.10075736115925</v>
      </c>
    </row>
    <row r="10598" spans="2:6">
      <c r="B10598">
        <v>1537600</v>
      </c>
      <c r="D10598">
        <v>10596</v>
      </c>
      <c r="E10598" s="72">
        <f t="shared" si="331"/>
        <v>486128314.62962955</v>
      </c>
      <c r="F10598" s="71">
        <f t="shared" si="330"/>
        <v>316.16045436370291</v>
      </c>
    </row>
    <row r="10599" spans="2:6">
      <c r="B10599">
        <v>1537600</v>
      </c>
      <c r="D10599">
        <v>10597</v>
      </c>
      <c r="E10599" s="72">
        <f t="shared" si="331"/>
        <v>486220113.40740734</v>
      </c>
      <c r="F10599" s="71">
        <f t="shared" si="330"/>
        <v>316.2201570027363</v>
      </c>
    </row>
    <row r="10600" spans="2:6">
      <c r="B10600">
        <v>1537600</v>
      </c>
      <c r="D10600">
        <v>10598</v>
      </c>
      <c r="E10600" s="72">
        <f t="shared" si="331"/>
        <v>486311920.85185176</v>
      </c>
      <c r="F10600" s="71">
        <f t="shared" si="330"/>
        <v>316.27986527825948</v>
      </c>
    </row>
    <row r="10601" spans="2:6">
      <c r="B10601">
        <v>1537600</v>
      </c>
      <c r="D10601">
        <v>10599</v>
      </c>
      <c r="E10601" s="72">
        <f t="shared" si="331"/>
        <v>486403736.96296287</v>
      </c>
      <c r="F10601" s="71">
        <f t="shared" si="330"/>
        <v>316.33957919027239</v>
      </c>
    </row>
    <row r="10602" spans="2:6">
      <c r="B10602">
        <v>1537600</v>
      </c>
      <c r="D10602">
        <v>10600</v>
      </c>
      <c r="E10602" s="72">
        <f t="shared" si="331"/>
        <v>486495561.74074066</v>
      </c>
      <c r="F10602" s="71">
        <f t="shared" si="330"/>
        <v>316.39929873877514</v>
      </c>
    </row>
    <row r="10603" spans="2:6">
      <c r="B10603">
        <v>1537600</v>
      </c>
      <c r="D10603">
        <v>10601</v>
      </c>
      <c r="E10603" s="72">
        <f t="shared" si="331"/>
        <v>486587395.18518513</v>
      </c>
      <c r="F10603" s="71">
        <f t="shared" si="330"/>
        <v>316.45902392376763</v>
      </c>
    </row>
    <row r="10604" spans="2:6">
      <c r="B10604">
        <v>1537600</v>
      </c>
      <c r="D10604">
        <v>10602</v>
      </c>
      <c r="E10604" s="72">
        <f t="shared" si="331"/>
        <v>486679237.29629624</v>
      </c>
      <c r="F10604" s="71">
        <f t="shared" si="330"/>
        <v>316.51875474524991</v>
      </c>
    </row>
    <row r="10605" spans="2:6">
      <c r="B10605">
        <v>1537600</v>
      </c>
      <c r="D10605">
        <v>10603</v>
      </c>
      <c r="E10605" s="72">
        <f t="shared" si="331"/>
        <v>486771088.07407403</v>
      </c>
      <c r="F10605" s="71">
        <f t="shared" si="330"/>
        <v>316.57849120322192</v>
      </c>
    </row>
    <row r="10606" spans="2:6">
      <c r="B10606">
        <v>1537600</v>
      </c>
      <c r="D10606">
        <v>10604</v>
      </c>
      <c r="E10606" s="72">
        <f t="shared" si="331"/>
        <v>486862947.51851845</v>
      </c>
      <c r="F10606" s="71">
        <f t="shared" si="330"/>
        <v>316.63823329768371</v>
      </c>
    </row>
    <row r="10607" spans="2:6">
      <c r="B10607">
        <v>1537600</v>
      </c>
      <c r="D10607">
        <v>10605</v>
      </c>
      <c r="E10607" s="72">
        <f t="shared" si="331"/>
        <v>486954815.62962955</v>
      </c>
      <c r="F10607" s="71">
        <f t="shared" si="330"/>
        <v>316.69798102863524</v>
      </c>
    </row>
    <row r="10608" spans="2:6">
      <c r="B10608">
        <v>1537600</v>
      </c>
      <c r="D10608">
        <v>10606</v>
      </c>
      <c r="E10608" s="72">
        <f t="shared" si="331"/>
        <v>487046692.40740734</v>
      </c>
      <c r="F10608" s="71">
        <f t="shared" si="330"/>
        <v>316.75773439607656</v>
      </c>
    </row>
    <row r="10609" spans="2:6">
      <c r="B10609">
        <v>1537600</v>
      </c>
      <c r="D10609">
        <v>10607</v>
      </c>
      <c r="E10609" s="72">
        <f t="shared" si="331"/>
        <v>487138577.85185176</v>
      </c>
      <c r="F10609" s="71">
        <f t="shared" si="330"/>
        <v>316.81749340000766</v>
      </c>
    </row>
    <row r="10610" spans="2:6">
      <c r="B10610">
        <v>1537600</v>
      </c>
      <c r="D10610">
        <v>10608</v>
      </c>
      <c r="E10610" s="72">
        <f t="shared" si="331"/>
        <v>487230471.96296287</v>
      </c>
      <c r="F10610" s="71">
        <f t="shared" si="330"/>
        <v>316.8772580404285</v>
      </c>
    </row>
    <row r="10611" spans="2:6">
      <c r="B10611">
        <v>1537600</v>
      </c>
      <c r="D10611">
        <v>10609</v>
      </c>
      <c r="E10611" s="72">
        <f t="shared" si="331"/>
        <v>487322374.74074066</v>
      </c>
      <c r="F10611" s="71">
        <f t="shared" si="330"/>
        <v>316.93702831733913</v>
      </c>
    </row>
    <row r="10612" spans="2:6">
      <c r="B10612">
        <v>1537600</v>
      </c>
      <c r="D10612">
        <v>10610</v>
      </c>
      <c r="E10612" s="72">
        <f t="shared" si="331"/>
        <v>487414286.18518513</v>
      </c>
      <c r="F10612" s="71">
        <f t="shared" si="330"/>
        <v>316.99680423073954</v>
      </c>
    </row>
    <row r="10613" spans="2:6">
      <c r="B10613">
        <v>1537600</v>
      </c>
      <c r="D10613">
        <v>10611</v>
      </c>
      <c r="E10613" s="72">
        <f t="shared" si="331"/>
        <v>487506206.29629624</v>
      </c>
      <c r="F10613" s="71">
        <f t="shared" si="330"/>
        <v>317.05658578062969</v>
      </c>
    </row>
    <row r="10614" spans="2:6">
      <c r="B10614">
        <v>1537600</v>
      </c>
      <c r="D10614">
        <v>10612</v>
      </c>
      <c r="E10614" s="72">
        <f t="shared" si="331"/>
        <v>487598135.07407403</v>
      </c>
      <c r="F10614" s="71">
        <f t="shared" si="330"/>
        <v>317.11637296700962</v>
      </c>
    </row>
    <row r="10615" spans="2:6">
      <c r="B10615">
        <v>1537600</v>
      </c>
      <c r="D10615">
        <v>10613</v>
      </c>
      <c r="E10615" s="72">
        <f t="shared" si="331"/>
        <v>487690072.51851845</v>
      </c>
      <c r="F10615" s="71">
        <f t="shared" si="330"/>
        <v>317.17616578987935</v>
      </c>
    </row>
    <row r="10616" spans="2:6">
      <c r="B10616">
        <v>1537600</v>
      </c>
      <c r="D10616">
        <v>10614</v>
      </c>
      <c r="E10616" s="72">
        <f t="shared" si="331"/>
        <v>487782018.62962955</v>
      </c>
      <c r="F10616" s="71">
        <f t="shared" si="330"/>
        <v>317.2359642492388</v>
      </c>
    </row>
    <row r="10617" spans="2:6">
      <c r="B10617">
        <v>1537600</v>
      </c>
      <c r="D10617">
        <v>10615</v>
      </c>
      <c r="E10617" s="72">
        <f t="shared" si="331"/>
        <v>487873973.40740734</v>
      </c>
      <c r="F10617" s="71">
        <f t="shared" si="330"/>
        <v>317.29576834508805</v>
      </c>
    </row>
    <row r="10618" spans="2:6">
      <c r="B10618">
        <v>1537600</v>
      </c>
      <c r="D10618">
        <v>10616</v>
      </c>
      <c r="E10618" s="72">
        <f t="shared" si="331"/>
        <v>487965936.85185176</v>
      </c>
      <c r="F10618" s="71">
        <f t="shared" si="330"/>
        <v>317.35557807742703</v>
      </c>
    </row>
    <row r="10619" spans="2:6">
      <c r="B10619">
        <v>1537600</v>
      </c>
      <c r="D10619">
        <v>10617</v>
      </c>
      <c r="E10619" s="72">
        <f t="shared" si="331"/>
        <v>488057908.96296287</v>
      </c>
      <c r="F10619" s="71">
        <f t="shared" si="330"/>
        <v>317.41539344625579</v>
      </c>
    </row>
    <row r="10620" spans="2:6">
      <c r="B10620">
        <v>1537600</v>
      </c>
      <c r="D10620">
        <v>10618</v>
      </c>
      <c r="E10620" s="72">
        <f t="shared" si="331"/>
        <v>488149889.74074066</v>
      </c>
      <c r="F10620" s="71">
        <f t="shared" si="330"/>
        <v>317.47521445157429</v>
      </c>
    </row>
    <row r="10621" spans="2:6">
      <c r="B10621">
        <v>1537600</v>
      </c>
      <c r="D10621">
        <v>10619</v>
      </c>
      <c r="E10621" s="72">
        <f t="shared" si="331"/>
        <v>488241879.18518513</v>
      </c>
      <c r="F10621" s="71">
        <f t="shared" si="330"/>
        <v>317.53504109338263</v>
      </c>
    </row>
    <row r="10622" spans="2:6">
      <c r="B10622">
        <v>1537600</v>
      </c>
      <c r="D10622">
        <v>10620</v>
      </c>
      <c r="E10622" s="72">
        <f t="shared" si="331"/>
        <v>488333877.29629624</v>
      </c>
      <c r="F10622" s="71">
        <f t="shared" si="330"/>
        <v>317.59487337168071</v>
      </c>
    </row>
    <row r="10623" spans="2:6">
      <c r="B10623">
        <v>1537600</v>
      </c>
      <c r="D10623">
        <v>10621</v>
      </c>
      <c r="E10623" s="72">
        <f t="shared" si="331"/>
        <v>488425884.07407403</v>
      </c>
      <c r="F10623" s="71">
        <f t="shared" si="330"/>
        <v>317.65471128646857</v>
      </c>
    </row>
    <row r="10624" spans="2:6">
      <c r="B10624">
        <v>1537600</v>
      </c>
      <c r="D10624">
        <v>10622</v>
      </c>
      <c r="E10624" s="72">
        <f t="shared" si="331"/>
        <v>488517899.51851845</v>
      </c>
      <c r="F10624" s="71">
        <f t="shared" si="330"/>
        <v>317.71455483774611</v>
      </c>
    </row>
    <row r="10625" spans="2:6">
      <c r="B10625">
        <v>1537600</v>
      </c>
      <c r="D10625">
        <v>10623</v>
      </c>
      <c r="E10625" s="72">
        <f t="shared" si="331"/>
        <v>488609923.62962955</v>
      </c>
      <c r="F10625" s="71">
        <f t="shared" si="330"/>
        <v>317.77440402551349</v>
      </c>
    </row>
    <row r="10626" spans="2:6">
      <c r="B10626">
        <v>1537600</v>
      </c>
      <c r="D10626">
        <v>10624</v>
      </c>
      <c r="E10626" s="72">
        <f t="shared" si="331"/>
        <v>488701956.40740734</v>
      </c>
      <c r="F10626" s="71">
        <f t="shared" si="330"/>
        <v>317.83425884977066</v>
      </c>
    </row>
    <row r="10627" spans="2:6">
      <c r="B10627">
        <v>1537600</v>
      </c>
      <c r="D10627">
        <v>10625</v>
      </c>
      <c r="E10627" s="72">
        <f t="shared" si="331"/>
        <v>488793997.85185176</v>
      </c>
      <c r="F10627" s="71">
        <f t="shared" ref="F10627:F10690" si="332">E10627/B10626</f>
        <v>317.89411931051751</v>
      </c>
    </row>
    <row r="10628" spans="2:6">
      <c r="B10628">
        <v>1537600</v>
      </c>
      <c r="D10628">
        <v>10626</v>
      </c>
      <c r="E10628" s="72">
        <f t="shared" ref="E10628:E10691" si="333">40+(D10627*D10627)+(E10627/1.3)</f>
        <v>488886047.96296287</v>
      </c>
      <c r="F10628" s="71">
        <f t="shared" si="332"/>
        <v>317.9539854077542</v>
      </c>
    </row>
    <row r="10629" spans="2:6">
      <c r="B10629">
        <v>1537600</v>
      </c>
      <c r="D10629">
        <v>10627</v>
      </c>
      <c r="E10629" s="72">
        <f t="shared" si="333"/>
        <v>488978106.74074066</v>
      </c>
      <c r="F10629" s="71">
        <f t="shared" si="332"/>
        <v>318.01385714148063</v>
      </c>
    </row>
    <row r="10630" spans="2:6">
      <c r="B10630">
        <v>1537600</v>
      </c>
      <c r="D10630">
        <v>10628</v>
      </c>
      <c r="E10630" s="72">
        <f t="shared" si="333"/>
        <v>489070174.18518513</v>
      </c>
      <c r="F10630" s="71">
        <f t="shared" si="332"/>
        <v>318.0737345116969</v>
      </c>
    </row>
    <row r="10631" spans="2:6">
      <c r="B10631">
        <v>1537600</v>
      </c>
      <c r="D10631">
        <v>10629</v>
      </c>
      <c r="E10631" s="72">
        <f t="shared" si="333"/>
        <v>489162250.29629624</v>
      </c>
      <c r="F10631" s="71">
        <f t="shared" si="332"/>
        <v>318.13361751840284</v>
      </c>
    </row>
    <row r="10632" spans="2:6">
      <c r="B10632">
        <v>1537600</v>
      </c>
      <c r="D10632">
        <v>10630</v>
      </c>
      <c r="E10632" s="72">
        <f t="shared" si="333"/>
        <v>489254335.07407403</v>
      </c>
      <c r="F10632" s="71">
        <f t="shared" si="332"/>
        <v>318.19350616159863</v>
      </c>
    </row>
    <row r="10633" spans="2:6">
      <c r="B10633">
        <v>1537600</v>
      </c>
      <c r="D10633">
        <v>10631</v>
      </c>
      <c r="E10633" s="72">
        <f t="shared" si="333"/>
        <v>489346428.51851845</v>
      </c>
      <c r="F10633" s="71">
        <f t="shared" si="332"/>
        <v>318.2534004412841</v>
      </c>
    </row>
    <row r="10634" spans="2:6">
      <c r="B10634">
        <v>1537600</v>
      </c>
      <c r="D10634">
        <v>10632</v>
      </c>
      <c r="E10634" s="72">
        <f t="shared" si="333"/>
        <v>489438530.62962955</v>
      </c>
      <c r="F10634" s="71">
        <f t="shared" si="332"/>
        <v>318.31330035745941</v>
      </c>
    </row>
    <row r="10635" spans="2:6">
      <c r="B10635">
        <v>1537600</v>
      </c>
      <c r="D10635">
        <v>10633</v>
      </c>
      <c r="E10635" s="72">
        <f t="shared" si="333"/>
        <v>489530641.40740734</v>
      </c>
      <c r="F10635" s="71">
        <f t="shared" si="332"/>
        <v>318.37320591012445</v>
      </c>
    </row>
    <row r="10636" spans="2:6">
      <c r="B10636">
        <v>1537600</v>
      </c>
      <c r="D10636">
        <v>10634</v>
      </c>
      <c r="E10636" s="72">
        <f t="shared" si="333"/>
        <v>489622760.85185176</v>
      </c>
      <c r="F10636" s="71">
        <f t="shared" si="332"/>
        <v>318.43311709927923</v>
      </c>
    </row>
    <row r="10637" spans="2:6">
      <c r="B10637">
        <v>1537600</v>
      </c>
      <c r="D10637">
        <v>10635</v>
      </c>
      <c r="E10637" s="72">
        <f t="shared" si="333"/>
        <v>489714888.96296287</v>
      </c>
      <c r="F10637" s="71">
        <f t="shared" si="332"/>
        <v>318.49303392492379</v>
      </c>
    </row>
    <row r="10638" spans="2:6">
      <c r="B10638">
        <v>1537600</v>
      </c>
      <c r="D10638">
        <v>10636</v>
      </c>
      <c r="E10638" s="72">
        <f t="shared" si="333"/>
        <v>489807025.74074066</v>
      </c>
      <c r="F10638" s="71">
        <f t="shared" si="332"/>
        <v>318.5529563870582</v>
      </c>
    </row>
    <row r="10639" spans="2:6">
      <c r="B10639">
        <v>1537600</v>
      </c>
      <c r="D10639">
        <v>10637</v>
      </c>
      <c r="E10639" s="72">
        <f t="shared" si="333"/>
        <v>489899171.18518513</v>
      </c>
      <c r="F10639" s="71">
        <f t="shared" si="332"/>
        <v>318.61288448568234</v>
      </c>
    </row>
    <row r="10640" spans="2:6">
      <c r="B10640">
        <v>1537600</v>
      </c>
      <c r="D10640">
        <v>10638</v>
      </c>
      <c r="E10640" s="72">
        <f t="shared" si="333"/>
        <v>489991325.29629624</v>
      </c>
      <c r="F10640" s="71">
        <f t="shared" si="332"/>
        <v>318.67281822079622</v>
      </c>
    </row>
    <row r="10641" spans="2:6">
      <c r="B10641">
        <v>1537600</v>
      </c>
      <c r="D10641">
        <v>10639</v>
      </c>
      <c r="E10641" s="72">
        <f t="shared" si="333"/>
        <v>490083488.07407403</v>
      </c>
      <c r="F10641" s="71">
        <f t="shared" si="332"/>
        <v>318.73275759239988</v>
      </c>
    </row>
    <row r="10642" spans="2:6">
      <c r="B10642">
        <v>1537600</v>
      </c>
      <c r="D10642">
        <v>10640</v>
      </c>
      <c r="E10642" s="72">
        <f t="shared" si="333"/>
        <v>490175659.51851845</v>
      </c>
      <c r="F10642" s="71">
        <f t="shared" si="332"/>
        <v>318.79270260049327</v>
      </c>
    </row>
    <row r="10643" spans="2:6">
      <c r="B10643">
        <v>1537600</v>
      </c>
      <c r="D10643">
        <v>10641</v>
      </c>
      <c r="E10643" s="72">
        <f t="shared" si="333"/>
        <v>490267839.62962955</v>
      </c>
      <c r="F10643" s="71">
        <f t="shared" si="332"/>
        <v>318.85265324507645</v>
      </c>
    </row>
    <row r="10644" spans="2:6">
      <c r="B10644">
        <v>1537600</v>
      </c>
      <c r="D10644">
        <v>10642</v>
      </c>
      <c r="E10644" s="72">
        <f t="shared" si="333"/>
        <v>490360028.40740734</v>
      </c>
      <c r="F10644" s="71">
        <f t="shared" si="332"/>
        <v>318.91260952614942</v>
      </c>
    </row>
    <row r="10645" spans="2:6">
      <c r="B10645">
        <v>1537600</v>
      </c>
      <c r="D10645">
        <v>10643</v>
      </c>
      <c r="E10645" s="72">
        <f t="shared" si="333"/>
        <v>490452225.85185176</v>
      </c>
      <c r="F10645" s="71">
        <f t="shared" si="332"/>
        <v>318.97257144371213</v>
      </c>
    </row>
    <row r="10646" spans="2:6">
      <c r="B10646">
        <v>1537600</v>
      </c>
      <c r="D10646">
        <v>10644</v>
      </c>
      <c r="E10646" s="72">
        <f t="shared" si="333"/>
        <v>490544431.96296287</v>
      </c>
      <c r="F10646" s="71">
        <f t="shared" si="332"/>
        <v>319.03253899776462</v>
      </c>
    </row>
    <row r="10647" spans="2:6">
      <c r="B10647">
        <v>1537600</v>
      </c>
      <c r="D10647">
        <v>10645</v>
      </c>
      <c r="E10647" s="72">
        <f t="shared" si="333"/>
        <v>490636646.74074066</v>
      </c>
      <c r="F10647" s="71">
        <f t="shared" si="332"/>
        <v>319.0925121883069</v>
      </c>
    </row>
    <row r="10648" spans="2:6">
      <c r="B10648">
        <v>1537600</v>
      </c>
      <c r="D10648">
        <v>10646</v>
      </c>
      <c r="E10648" s="72">
        <f t="shared" si="333"/>
        <v>490728870.18518513</v>
      </c>
      <c r="F10648" s="71">
        <f t="shared" si="332"/>
        <v>319.15249101533891</v>
      </c>
    </row>
    <row r="10649" spans="2:6">
      <c r="B10649">
        <v>1537600</v>
      </c>
      <c r="D10649">
        <v>10647</v>
      </c>
      <c r="E10649" s="72">
        <f t="shared" si="333"/>
        <v>490821102.29629624</v>
      </c>
      <c r="F10649" s="71">
        <f t="shared" si="332"/>
        <v>319.21247547886071</v>
      </c>
    </row>
    <row r="10650" spans="2:6">
      <c r="B10650">
        <v>1537600</v>
      </c>
      <c r="D10650">
        <v>10648</v>
      </c>
      <c r="E10650" s="72">
        <f t="shared" si="333"/>
        <v>490913343.07407403</v>
      </c>
      <c r="F10650" s="71">
        <f t="shared" si="332"/>
        <v>319.2724655788723</v>
      </c>
    </row>
    <row r="10651" spans="2:6">
      <c r="B10651">
        <v>1537600</v>
      </c>
      <c r="D10651">
        <v>10649</v>
      </c>
      <c r="E10651" s="72">
        <f t="shared" si="333"/>
        <v>491005592.51851845</v>
      </c>
      <c r="F10651" s="71">
        <f t="shared" si="332"/>
        <v>319.33246131537362</v>
      </c>
    </row>
    <row r="10652" spans="2:6">
      <c r="B10652">
        <v>1537600</v>
      </c>
      <c r="D10652">
        <v>10650</v>
      </c>
      <c r="E10652" s="72">
        <f t="shared" si="333"/>
        <v>491097850.62962955</v>
      </c>
      <c r="F10652" s="71">
        <f t="shared" si="332"/>
        <v>319.39246268836467</v>
      </c>
    </row>
    <row r="10653" spans="2:6">
      <c r="B10653">
        <v>1537600</v>
      </c>
      <c r="D10653">
        <v>10651</v>
      </c>
      <c r="E10653" s="72">
        <f t="shared" si="333"/>
        <v>491190117.40740734</v>
      </c>
      <c r="F10653" s="71">
        <f t="shared" si="332"/>
        <v>319.45246969784557</v>
      </c>
    </row>
    <row r="10654" spans="2:6">
      <c r="B10654">
        <v>1537600</v>
      </c>
      <c r="D10654">
        <v>10652</v>
      </c>
      <c r="E10654" s="72">
        <f t="shared" si="333"/>
        <v>491282392.85185176</v>
      </c>
      <c r="F10654" s="71">
        <f t="shared" si="332"/>
        <v>319.5124823438162</v>
      </c>
    </row>
    <row r="10655" spans="2:6">
      <c r="B10655">
        <v>1537600</v>
      </c>
      <c r="D10655">
        <v>10653</v>
      </c>
      <c r="E10655" s="72">
        <f t="shared" si="333"/>
        <v>491374676.96296287</v>
      </c>
      <c r="F10655" s="71">
        <f t="shared" si="332"/>
        <v>319.57250062627656</v>
      </c>
    </row>
    <row r="10656" spans="2:6">
      <c r="B10656">
        <v>1537600</v>
      </c>
      <c r="D10656">
        <v>10654</v>
      </c>
      <c r="E10656" s="72">
        <f t="shared" si="333"/>
        <v>491466969.74074066</v>
      </c>
      <c r="F10656" s="71">
        <f t="shared" si="332"/>
        <v>319.63252454522677</v>
      </c>
    </row>
    <row r="10657" spans="2:6">
      <c r="B10657">
        <v>1537600</v>
      </c>
      <c r="D10657">
        <v>10655</v>
      </c>
      <c r="E10657" s="72">
        <f t="shared" si="333"/>
        <v>491559271.18518513</v>
      </c>
      <c r="F10657" s="71">
        <f t="shared" si="332"/>
        <v>319.69255410066671</v>
      </c>
    </row>
    <row r="10658" spans="2:6">
      <c r="B10658">
        <v>1537600</v>
      </c>
      <c r="D10658">
        <v>10656</v>
      </c>
      <c r="E10658" s="72">
        <f t="shared" si="333"/>
        <v>491651581.29629624</v>
      </c>
      <c r="F10658" s="71">
        <f t="shared" si="332"/>
        <v>319.75258929259638</v>
      </c>
    </row>
    <row r="10659" spans="2:6">
      <c r="B10659">
        <v>1537600</v>
      </c>
      <c r="D10659">
        <v>10657</v>
      </c>
      <c r="E10659" s="72">
        <f t="shared" si="333"/>
        <v>491743900.07407403</v>
      </c>
      <c r="F10659" s="71">
        <f t="shared" si="332"/>
        <v>319.8126301210159</v>
      </c>
    </row>
    <row r="10660" spans="2:6">
      <c r="B10660">
        <v>1537600</v>
      </c>
      <c r="D10660">
        <v>10658</v>
      </c>
      <c r="E10660" s="72">
        <f t="shared" si="333"/>
        <v>491836227.51851845</v>
      </c>
      <c r="F10660" s="71">
        <f t="shared" si="332"/>
        <v>319.87267658592509</v>
      </c>
    </row>
    <row r="10661" spans="2:6">
      <c r="B10661">
        <v>1537600</v>
      </c>
      <c r="D10661">
        <v>10659</v>
      </c>
      <c r="E10661" s="72">
        <f t="shared" si="333"/>
        <v>491928563.62962955</v>
      </c>
      <c r="F10661" s="71">
        <f t="shared" si="332"/>
        <v>319.93272868732413</v>
      </c>
    </row>
    <row r="10662" spans="2:6">
      <c r="B10662">
        <v>1537600</v>
      </c>
      <c r="D10662">
        <v>10660</v>
      </c>
      <c r="E10662" s="72">
        <f t="shared" si="333"/>
        <v>492020908.40740734</v>
      </c>
      <c r="F10662" s="71">
        <f t="shared" si="332"/>
        <v>319.9927864252129</v>
      </c>
    </row>
    <row r="10663" spans="2:6">
      <c r="B10663">
        <v>1537600</v>
      </c>
      <c r="D10663">
        <v>10661</v>
      </c>
      <c r="E10663" s="72">
        <f t="shared" si="333"/>
        <v>492113261.85185176</v>
      </c>
      <c r="F10663" s="71">
        <f t="shared" si="332"/>
        <v>320.0528497995914</v>
      </c>
    </row>
    <row r="10664" spans="2:6">
      <c r="B10664">
        <v>1537600</v>
      </c>
      <c r="D10664">
        <v>10662</v>
      </c>
      <c r="E10664" s="72">
        <f t="shared" si="333"/>
        <v>492205623.96296287</v>
      </c>
      <c r="F10664" s="71">
        <f t="shared" si="332"/>
        <v>320.11291881045975</v>
      </c>
    </row>
    <row r="10665" spans="2:6">
      <c r="B10665">
        <v>1537600</v>
      </c>
      <c r="D10665">
        <v>10663</v>
      </c>
      <c r="E10665" s="72">
        <f t="shared" si="333"/>
        <v>492297994.74074066</v>
      </c>
      <c r="F10665" s="71">
        <f t="shared" si="332"/>
        <v>320.17299345781782</v>
      </c>
    </row>
    <row r="10666" spans="2:6">
      <c r="B10666">
        <v>1537600</v>
      </c>
      <c r="D10666">
        <v>10664</v>
      </c>
      <c r="E10666" s="72">
        <f t="shared" si="333"/>
        <v>492390374.18518513</v>
      </c>
      <c r="F10666" s="71">
        <f t="shared" si="332"/>
        <v>320.23307374166569</v>
      </c>
    </row>
    <row r="10667" spans="2:6">
      <c r="B10667">
        <v>1537600</v>
      </c>
      <c r="D10667">
        <v>10665</v>
      </c>
      <c r="E10667" s="72">
        <f t="shared" si="333"/>
        <v>492482762.29629624</v>
      </c>
      <c r="F10667" s="71">
        <f t="shared" si="332"/>
        <v>320.29315966200329</v>
      </c>
    </row>
    <row r="10668" spans="2:6">
      <c r="B10668">
        <v>1537600</v>
      </c>
      <c r="D10668">
        <v>10666</v>
      </c>
      <c r="E10668" s="72">
        <f t="shared" si="333"/>
        <v>492575159.07407403</v>
      </c>
      <c r="F10668" s="71">
        <f t="shared" si="332"/>
        <v>320.35325121883068</v>
      </c>
    </row>
    <row r="10669" spans="2:6">
      <c r="B10669">
        <v>1537600</v>
      </c>
      <c r="D10669">
        <v>10667</v>
      </c>
      <c r="E10669" s="72">
        <f t="shared" si="333"/>
        <v>492667564.51851845</v>
      </c>
      <c r="F10669" s="71">
        <f t="shared" si="332"/>
        <v>320.4133484121478</v>
      </c>
    </row>
    <row r="10670" spans="2:6">
      <c r="B10670">
        <v>1537600</v>
      </c>
      <c r="D10670">
        <v>10668</v>
      </c>
      <c r="E10670" s="72">
        <f t="shared" si="333"/>
        <v>492759978.62962955</v>
      </c>
      <c r="F10670" s="71">
        <f t="shared" si="332"/>
        <v>320.47345124195471</v>
      </c>
    </row>
    <row r="10671" spans="2:6">
      <c r="B10671">
        <v>1537600</v>
      </c>
      <c r="D10671">
        <v>10669</v>
      </c>
      <c r="E10671" s="72">
        <f t="shared" si="333"/>
        <v>492852401.40740734</v>
      </c>
      <c r="F10671" s="71">
        <f t="shared" si="332"/>
        <v>320.5335597082514</v>
      </c>
    </row>
    <row r="10672" spans="2:6">
      <c r="B10672">
        <v>1537600</v>
      </c>
      <c r="D10672">
        <v>10670</v>
      </c>
      <c r="E10672" s="72">
        <f t="shared" si="333"/>
        <v>492944832.85185176</v>
      </c>
      <c r="F10672" s="71">
        <f t="shared" si="332"/>
        <v>320.59367381103783</v>
      </c>
    </row>
    <row r="10673" spans="2:6">
      <c r="B10673">
        <v>1537600</v>
      </c>
      <c r="D10673">
        <v>10671</v>
      </c>
      <c r="E10673" s="72">
        <f t="shared" si="333"/>
        <v>493037272.96296287</v>
      </c>
      <c r="F10673" s="71">
        <f t="shared" si="332"/>
        <v>320.65379355031405</v>
      </c>
    </row>
    <row r="10674" spans="2:6">
      <c r="B10674">
        <v>1537600</v>
      </c>
      <c r="D10674">
        <v>10672</v>
      </c>
      <c r="E10674" s="72">
        <f t="shared" si="333"/>
        <v>493129721.74074066</v>
      </c>
      <c r="F10674" s="71">
        <f t="shared" si="332"/>
        <v>320.71391892608005</v>
      </c>
    </row>
    <row r="10675" spans="2:6">
      <c r="B10675">
        <v>1537600</v>
      </c>
      <c r="D10675">
        <v>10673</v>
      </c>
      <c r="E10675" s="72">
        <f t="shared" si="333"/>
        <v>493222179.18518513</v>
      </c>
      <c r="F10675" s="71">
        <f t="shared" si="332"/>
        <v>320.77404993833579</v>
      </c>
    </row>
    <row r="10676" spans="2:6">
      <c r="B10676">
        <v>1537600</v>
      </c>
      <c r="D10676">
        <v>10674</v>
      </c>
      <c r="E10676" s="72">
        <f t="shared" si="333"/>
        <v>493314645.29629624</v>
      </c>
      <c r="F10676" s="71">
        <f t="shared" si="332"/>
        <v>320.83418658708132</v>
      </c>
    </row>
    <row r="10677" spans="2:6">
      <c r="B10677">
        <v>1537600</v>
      </c>
      <c r="D10677">
        <v>10675</v>
      </c>
      <c r="E10677" s="72">
        <f t="shared" si="333"/>
        <v>493407120.07407403</v>
      </c>
      <c r="F10677" s="71">
        <f t="shared" si="332"/>
        <v>320.89432887231663</v>
      </c>
    </row>
    <row r="10678" spans="2:6">
      <c r="B10678">
        <v>1537600</v>
      </c>
      <c r="D10678">
        <v>10676</v>
      </c>
      <c r="E10678" s="72">
        <f t="shared" si="333"/>
        <v>493499603.51851845</v>
      </c>
      <c r="F10678" s="71">
        <f t="shared" si="332"/>
        <v>320.95447679404168</v>
      </c>
    </row>
    <row r="10679" spans="2:6">
      <c r="B10679">
        <v>1537600</v>
      </c>
      <c r="D10679">
        <v>10677</v>
      </c>
      <c r="E10679" s="72">
        <f t="shared" si="333"/>
        <v>493592095.62962955</v>
      </c>
      <c r="F10679" s="71">
        <f t="shared" si="332"/>
        <v>321.01463035225646</v>
      </c>
    </row>
    <row r="10680" spans="2:6">
      <c r="B10680">
        <v>1537600</v>
      </c>
      <c r="D10680">
        <v>10678</v>
      </c>
      <c r="E10680" s="72">
        <f t="shared" si="333"/>
        <v>493684596.40740734</v>
      </c>
      <c r="F10680" s="71">
        <f t="shared" si="332"/>
        <v>321.07478954696109</v>
      </c>
    </row>
    <row r="10681" spans="2:6">
      <c r="B10681">
        <v>1537600</v>
      </c>
      <c r="D10681">
        <v>10679</v>
      </c>
      <c r="E10681" s="72">
        <f t="shared" si="333"/>
        <v>493777105.85185176</v>
      </c>
      <c r="F10681" s="71">
        <f t="shared" si="332"/>
        <v>321.13495437815538</v>
      </c>
    </row>
    <row r="10682" spans="2:6">
      <c r="B10682">
        <v>1537600</v>
      </c>
      <c r="D10682">
        <v>10680</v>
      </c>
      <c r="E10682" s="72">
        <f t="shared" si="333"/>
        <v>493869623.96296287</v>
      </c>
      <c r="F10682" s="71">
        <f t="shared" si="332"/>
        <v>321.19512484583953</v>
      </c>
    </row>
    <row r="10683" spans="2:6">
      <c r="B10683">
        <v>1537600</v>
      </c>
      <c r="D10683">
        <v>10681</v>
      </c>
      <c r="E10683" s="72">
        <f t="shared" si="333"/>
        <v>493962150.74074066</v>
      </c>
      <c r="F10683" s="71">
        <f t="shared" si="332"/>
        <v>321.25530095001341</v>
      </c>
    </row>
    <row r="10684" spans="2:6">
      <c r="B10684">
        <v>1537600</v>
      </c>
      <c r="D10684">
        <v>10682</v>
      </c>
      <c r="E10684" s="72">
        <f t="shared" si="333"/>
        <v>494054686.18518513</v>
      </c>
      <c r="F10684" s="71">
        <f t="shared" si="332"/>
        <v>321.31548269067713</v>
      </c>
    </row>
    <row r="10685" spans="2:6">
      <c r="B10685">
        <v>1537600</v>
      </c>
      <c r="D10685">
        <v>10683</v>
      </c>
      <c r="E10685" s="72">
        <f t="shared" si="333"/>
        <v>494147230.29629624</v>
      </c>
      <c r="F10685" s="71">
        <f t="shared" si="332"/>
        <v>321.37567006783053</v>
      </c>
    </row>
    <row r="10686" spans="2:6">
      <c r="B10686">
        <v>1537600</v>
      </c>
      <c r="D10686">
        <v>10684</v>
      </c>
      <c r="E10686" s="72">
        <f t="shared" si="333"/>
        <v>494239783.07407403</v>
      </c>
      <c r="F10686" s="71">
        <f t="shared" si="332"/>
        <v>321.43586308147377</v>
      </c>
    </row>
    <row r="10687" spans="2:6">
      <c r="B10687">
        <v>1537600</v>
      </c>
      <c r="D10687">
        <v>10685</v>
      </c>
      <c r="E10687" s="72">
        <f t="shared" si="333"/>
        <v>494332344.51851845</v>
      </c>
      <c r="F10687" s="71">
        <f t="shared" si="332"/>
        <v>321.49606173160669</v>
      </c>
    </row>
    <row r="10688" spans="2:6">
      <c r="B10688">
        <v>1537600</v>
      </c>
      <c r="D10688">
        <v>10686</v>
      </c>
      <c r="E10688" s="72">
        <f t="shared" si="333"/>
        <v>494424914.62962955</v>
      </c>
      <c r="F10688" s="71">
        <f t="shared" si="332"/>
        <v>321.55626601822939</v>
      </c>
    </row>
    <row r="10689" spans="2:6">
      <c r="B10689">
        <v>1537600</v>
      </c>
      <c r="D10689">
        <v>10687</v>
      </c>
      <c r="E10689" s="72">
        <f t="shared" si="333"/>
        <v>494517493.40740734</v>
      </c>
      <c r="F10689" s="71">
        <f t="shared" si="332"/>
        <v>321.61647594134195</v>
      </c>
    </row>
    <row r="10690" spans="2:6">
      <c r="B10690">
        <v>1537600</v>
      </c>
      <c r="D10690">
        <v>10688</v>
      </c>
      <c r="E10690" s="72">
        <f t="shared" si="333"/>
        <v>494610080.85185176</v>
      </c>
      <c r="F10690" s="71">
        <f t="shared" si="332"/>
        <v>321.67669150094417</v>
      </c>
    </row>
    <row r="10691" spans="2:6">
      <c r="B10691">
        <v>1537600</v>
      </c>
      <c r="D10691">
        <v>10689</v>
      </c>
      <c r="E10691" s="72">
        <f t="shared" si="333"/>
        <v>494702676.96296287</v>
      </c>
      <c r="F10691" s="71">
        <f t="shared" ref="F10691:F10754" si="334">E10691/B10690</f>
        <v>321.73691269703619</v>
      </c>
    </row>
    <row r="10692" spans="2:6">
      <c r="B10692">
        <v>1537600</v>
      </c>
      <c r="D10692">
        <v>10690</v>
      </c>
      <c r="E10692" s="72">
        <f t="shared" ref="E10692:E10755" si="335">40+(D10691*D10691)+(E10691/1.3)</f>
        <v>494795281.74074066</v>
      </c>
      <c r="F10692" s="71">
        <f t="shared" si="334"/>
        <v>321.79713952961799</v>
      </c>
    </row>
    <row r="10693" spans="2:6">
      <c r="B10693">
        <v>1537600</v>
      </c>
      <c r="D10693">
        <v>10691</v>
      </c>
      <c r="E10693" s="72">
        <f t="shared" si="335"/>
        <v>494887895.18518513</v>
      </c>
      <c r="F10693" s="71">
        <f t="shared" si="334"/>
        <v>321.85737199868959</v>
      </c>
    </row>
    <row r="10694" spans="2:6">
      <c r="B10694">
        <v>1537600</v>
      </c>
      <c r="D10694">
        <v>10692</v>
      </c>
      <c r="E10694" s="72">
        <f t="shared" si="335"/>
        <v>494980517.29629624</v>
      </c>
      <c r="F10694" s="71">
        <f t="shared" si="334"/>
        <v>321.91761010425091</v>
      </c>
    </row>
    <row r="10695" spans="2:6">
      <c r="B10695">
        <v>1537600</v>
      </c>
      <c r="D10695">
        <v>10693</v>
      </c>
      <c r="E10695" s="72">
        <f t="shared" si="335"/>
        <v>495073148.07407403</v>
      </c>
      <c r="F10695" s="71">
        <f t="shared" si="334"/>
        <v>321.97785384630203</v>
      </c>
    </row>
    <row r="10696" spans="2:6">
      <c r="B10696">
        <v>1537600</v>
      </c>
      <c r="D10696">
        <v>10694</v>
      </c>
      <c r="E10696" s="72">
        <f t="shared" si="335"/>
        <v>495165787.51851845</v>
      </c>
      <c r="F10696" s="71">
        <f t="shared" si="334"/>
        <v>322.03810322484293</v>
      </c>
    </row>
    <row r="10697" spans="2:6">
      <c r="B10697">
        <v>1537600</v>
      </c>
      <c r="D10697">
        <v>10695</v>
      </c>
      <c r="E10697" s="72">
        <f t="shared" si="335"/>
        <v>495258435.62962955</v>
      </c>
      <c r="F10697" s="71">
        <f t="shared" si="334"/>
        <v>322.09835823987356</v>
      </c>
    </row>
    <row r="10698" spans="2:6">
      <c r="B10698">
        <v>1537600</v>
      </c>
      <c r="D10698">
        <v>10696</v>
      </c>
      <c r="E10698" s="72">
        <f t="shared" si="335"/>
        <v>495351092.40740734</v>
      </c>
      <c r="F10698" s="71">
        <f t="shared" si="334"/>
        <v>322.15861889139393</v>
      </c>
    </row>
    <row r="10699" spans="2:6">
      <c r="B10699">
        <v>1537600</v>
      </c>
      <c r="D10699">
        <v>10697</v>
      </c>
      <c r="E10699" s="72">
        <f t="shared" si="335"/>
        <v>495443757.85185176</v>
      </c>
      <c r="F10699" s="71">
        <f t="shared" si="334"/>
        <v>322.21888517940408</v>
      </c>
    </row>
    <row r="10700" spans="2:6">
      <c r="B10700">
        <v>1537600</v>
      </c>
      <c r="D10700">
        <v>10698</v>
      </c>
      <c r="E10700" s="72">
        <f t="shared" si="335"/>
        <v>495536431.96296287</v>
      </c>
      <c r="F10700" s="71">
        <f t="shared" si="334"/>
        <v>322.27915710390403</v>
      </c>
    </row>
    <row r="10701" spans="2:6">
      <c r="B10701">
        <v>1537600</v>
      </c>
      <c r="D10701">
        <v>10699</v>
      </c>
      <c r="E10701" s="72">
        <f t="shared" si="335"/>
        <v>495629114.74074066</v>
      </c>
      <c r="F10701" s="71">
        <f t="shared" si="334"/>
        <v>322.33943466489376</v>
      </c>
    </row>
    <row r="10702" spans="2:6">
      <c r="B10702">
        <v>1537600</v>
      </c>
      <c r="D10702">
        <v>10700</v>
      </c>
      <c r="E10702" s="72">
        <f t="shared" si="335"/>
        <v>495721806.18518513</v>
      </c>
      <c r="F10702" s="71">
        <f t="shared" si="334"/>
        <v>322.39971786237328</v>
      </c>
    </row>
    <row r="10703" spans="2:6">
      <c r="B10703">
        <v>1537600</v>
      </c>
      <c r="D10703">
        <v>10701</v>
      </c>
      <c r="E10703" s="72">
        <f t="shared" si="335"/>
        <v>495814506.29629624</v>
      </c>
      <c r="F10703" s="71">
        <f t="shared" si="334"/>
        <v>322.46000669634253</v>
      </c>
    </row>
    <row r="10704" spans="2:6">
      <c r="B10704">
        <v>1537600</v>
      </c>
      <c r="D10704">
        <v>10702</v>
      </c>
      <c r="E10704" s="72">
        <f t="shared" si="335"/>
        <v>495907215.07407403</v>
      </c>
      <c r="F10704" s="71">
        <f t="shared" si="334"/>
        <v>322.52030116680152</v>
      </c>
    </row>
    <row r="10705" spans="2:6">
      <c r="B10705">
        <v>1537600</v>
      </c>
      <c r="D10705">
        <v>10703</v>
      </c>
      <c r="E10705" s="72">
        <f t="shared" si="335"/>
        <v>495999932.51851845</v>
      </c>
      <c r="F10705" s="71">
        <f t="shared" si="334"/>
        <v>322.58060127375029</v>
      </c>
    </row>
    <row r="10706" spans="2:6">
      <c r="B10706">
        <v>1537600</v>
      </c>
      <c r="D10706">
        <v>10704</v>
      </c>
      <c r="E10706" s="72">
        <f t="shared" si="335"/>
        <v>496092658.62962955</v>
      </c>
      <c r="F10706" s="71">
        <f t="shared" si="334"/>
        <v>322.64090701718885</v>
      </c>
    </row>
    <row r="10707" spans="2:6">
      <c r="B10707">
        <v>1537600</v>
      </c>
      <c r="D10707">
        <v>10705</v>
      </c>
      <c r="E10707" s="72">
        <f t="shared" si="335"/>
        <v>496185393.40740734</v>
      </c>
      <c r="F10707" s="71">
        <f t="shared" si="334"/>
        <v>322.70121839711715</v>
      </c>
    </row>
    <row r="10708" spans="2:6">
      <c r="B10708">
        <v>1537600</v>
      </c>
      <c r="D10708">
        <v>10706</v>
      </c>
      <c r="E10708" s="72">
        <f t="shared" si="335"/>
        <v>496278136.85185176</v>
      </c>
      <c r="F10708" s="71">
        <f t="shared" si="334"/>
        <v>322.76153541353523</v>
      </c>
    </row>
    <row r="10709" spans="2:6">
      <c r="B10709">
        <v>1537600</v>
      </c>
      <c r="D10709">
        <v>10707</v>
      </c>
      <c r="E10709" s="72">
        <f t="shared" si="335"/>
        <v>496370888.96296287</v>
      </c>
      <c r="F10709" s="71">
        <f t="shared" si="334"/>
        <v>322.8218580664431</v>
      </c>
    </row>
    <row r="10710" spans="2:6">
      <c r="B10710">
        <v>1537600</v>
      </c>
      <c r="D10710">
        <v>10708</v>
      </c>
      <c r="E10710" s="72">
        <f t="shared" si="335"/>
        <v>496463649.74074066</v>
      </c>
      <c r="F10710" s="71">
        <f t="shared" si="334"/>
        <v>322.8821863558407</v>
      </c>
    </row>
    <row r="10711" spans="2:6">
      <c r="B10711">
        <v>1537600</v>
      </c>
      <c r="D10711">
        <v>10709</v>
      </c>
      <c r="E10711" s="72">
        <f t="shared" si="335"/>
        <v>496556419.18518513</v>
      </c>
      <c r="F10711" s="71">
        <f t="shared" si="334"/>
        <v>322.94252028172809</v>
      </c>
    </row>
    <row r="10712" spans="2:6">
      <c r="B10712">
        <v>1537600</v>
      </c>
      <c r="D10712">
        <v>10710</v>
      </c>
      <c r="E10712" s="72">
        <f t="shared" si="335"/>
        <v>496649197.29629624</v>
      </c>
      <c r="F10712" s="71">
        <f t="shared" si="334"/>
        <v>323.00285984410527</v>
      </c>
    </row>
    <row r="10713" spans="2:6">
      <c r="B10713">
        <v>1537600</v>
      </c>
      <c r="D10713">
        <v>10711</v>
      </c>
      <c r="E10713" s="72">
        <f t="shared" si="335"/>
        <v>496741984.07407403</v>
      </c>
      <c r="F10713" s="71">
        <f t="shared" si="334"/>
        <v>323.06320504297219</v>
      </c>
    </row>
    <row r="10714" spans="2:6">
      <c r="B10714">
        <v>1537600</v>
      </c>
      <c r="D10714">
        <v>10712</v>
      </c>
      <c r="E10714" s="72">
        <f t="shared" si="335"/>
        <v>496834779.51851845</v>
      </c>
      <c r="F10714" s="71">
        <f t="shared" si="334"/>
        <v>323.12355587832883</v>
      </c>
    </row>
    <row r="10715" spans="2:6">
      <c r="B10715">
        <v>1537600</v>
      </c>
      <c r="D10715">
        <v>10713</v>
      </c>
      <c r="E10715" s="72">
        <f t="shared" si="335"/>
        <v>496927583.62962955</v>
      </c>
      <c r="F10715" s="71">
        <f t="shared" si="334"/>
        <v>323.18391235017532</v>
      </c>
    </row>
    <row r="10716" spans="2:6">
      <c r="B10716">
        <v>1537600</v>
      </c>
      <c r="D10716">
        <v>10714</v>
      </c>
      <c r="E10716" s="72">
        <f t="shared" si="335"/>
        <v>497020396.40740734</v>
      </c>
      <c r="F10716" s="71">
        <f t="shared" si="334"/>
        <v>323.24427445851154</v>
      </c>
    </row>
    <row r="10717" spans="2:6">
      <c r="B10717">
        <v>1537600</v>
      </c>
      <c r="D10717">
        <v>10715</v>
      </c>
      <c r="E10717" s="72">
        <f t="shared" si="335"/>
        <v>497113217.85185176</v>
      </c>
      <c r="F10717" s="71">
        <f t="shared" si="334"/>
        <v>323.30464220333749</v>
      </c>
    </row>
    <row r="10718" spans="2:6">
      <c r="B10718">
        <v>1537600</v>
      </c>
      <c r="D10718">
        <v>10716</v>
      </c>
      <c r="E10718" s="72">
        <f t="shared" si="335"/>
        <v>497206047.96296287</v>
      </c>
      <c r="F10718" s="71">
        <f t="shared" si="334"/>
        <v>323.36501558465329</v>
      </c>
    </row>
    <row r="10719" spans="2:6">
      <c r="B10719">
        <v>1537600</v>
      </c>
      <c r="D10719">
        <v>10717</v>
      </c>
      <c r="E10719" s="72">
        <f t="shared" si="335"/>
        <v>497298886.74074066</v>
      </c>
      <c r="F10719" s="71">
        <f t="shared" si="334"/>
        <v>323.42539460245882</v>
      </c>
    </row>
    <row r="10720" spans="2:6">
      <c r="B10720">
        <v>1537600</v>
      </c>
      <c r="D10720">
        <v>10718</v>
      </c>
      <c r="E10720" s="72">
        <f t="shared" si="335"/>
        <v>497391734.18518513</v>
      </c>
      <c r="F10720" s="71">
        <f t="shared" si="334"/>
        <v>323.48577925675414</v>
      </c>
    </row>
    <row r="10721" spans="2:6">
      <c r="B10721">
        <v>1537600</v>
      </c>
      <c r="D10721">
        <v>10719</v>
      </c>
      <c r="E10721" s="72">
        <f t="shared" si="335"/>
        <v>497484590.29629624</v>
      </c>
      <c r="F10721" s="71">
        <f t="shared" si="334"/>
        <v>323.54616954753919</v>
      </c>
    </row>
    <row r="10722" spans="2:6">
      <c r="B10722">
        <v>1537600</v>
      </c>
      <c r="D10722">
        <v>10720</v>
      </c>
      <c r="E10722" s="72">
        <f t="shared" si="335"/>
        <v>497577455.07407403</v>
      </c>
      <c r="F10722" s="71">
        <f t="shared" si="334"/>
        <v>323.60656547481403</v>
      </c>
    </row>
    <row r="10723" spans="2:6">
      <c r="B10723">
        <v>1537600</v>
      </c>
      <c r="D10723">
        <v>10721</v>
      </c>
      <c r="E10723" s="72">
        <f t="shared" si="335"/>
        <v>497670328.51851845</v>
      </c>
      <c r="F10723" s="71">
        <f t="shared" si="334"/>
        <v>323.6669670385786</v>
      </c>
    </row>
    <row r="10724" spans="2:6">
      <c r="B10724">
        <v>1537600</v>
      </c>
      <c r="D10724">
        <v>10722</v>
      </c>
      <c r="E10724" s="72">
        <f t="shared" si="335"/>
        <v>497763210.62962955</v>
      </c>
      <c r="F10724" s="71">
        <f t="shared" si="334"/>
        <v>323.72737423883297</v>
      </c>
    </row>
    <row r="10725" spans="2:6">
      <c r="B10725">
        <v>1537600</v>
      </c>
      <c r="D10725">
        <v>10723</v>
      </c>
      <c r="E10725" s="72">
        <f t="shared" si="335"/>
        <v>497856101.40740734</v>
      </c>
      <c r="F10725" s="71">
        <f t="shared" si="334"/>
        <v>323.78778707557711</v>
      </c>
    </row>
    <row r="10726" spans="2:6">
      <c r="B10726">
        <v>1537600</v>
      </c>
      <c r="D10726">
        <v>10724</v>
      </c>
      <c r="E10726" s="72">
        <f t="shared" si="335"/>
        <v>497949000.85185176</v>
      </c>
      <c r="F10726" s="71">
        <f t="shared" si="334"/>
        <v>323.84820554881099</v>
      </c>
    </row>
    <row r="10727" spans="2:6">
      <c r="B10727">
        <v>1537600</v>
      </c>
      <c r="D10727">
        <v>10725</v>
      </c>
      <c r="E10727" s="72">
        <f t="shared" si="335"/>
        <v>498041908.96296287</v>
      </c>
      <c r="F10727" s="71">
        <f t="shared" si="334"/>
        <v>323.90862965853466</v>
      </c>
    </row>
    <row r="10728" spans="2:6">
      <c r="B10728">
        <v>1537600</v>
      </c>
      <c r="D10728">
        <v>10726</v>
      </c>
      <c r="E10728" s="72">
        <f t="shared" si="335"/>
        <v>498134825.74074066</v>
      </c>
      <c r="F10728" s="71">
        <f t="shared" si="334"/>
        <v>323.96905940474807</v>
      </c>
    </row>
    <row r="10729" spans="2:6">
      <c r="B10729">
        <v>1537600</v>
      </c>
      <c r="D10729">
        <v>10727</v>
      </c>
      <c r="E10729" s="72">
        <f t="shared" si="335"/>
        <v>498227751.18518513</v>
      </c>
      <c r="F10729" s="71">
        <f t="shared" si="334"/>
        <v>324.02949478745131</v>
      </c>
    </row>
    <row r="10730" spans="2:6">
      <c r="B10730">
        <v>1537600</v>
      </c>
      <c r="D10730">
        <v>10728</v>
      </c>
      <c r="E10730" s="72">
        <f t="shared" si="335"/>
        <v>498320685.29629624</v>
      </c>
      <c r="F10730" s="71">
        <f t="shared" si="334"/>
        <v>324.08993580664429</v>
      </c>
    </row>
    <row r="10731" spans="2:6">
      <c r="B10731">
        <v>1537600</v>
      </c>
      <c r="D10731">
        <v>10729</v>
      </c>
      <c r="E10731" s="72">
        <f t="shared" si="335"/>
        <v>498413628.07407403</v>
      </c>
      <c r="F10731" s="71">
        <f t="shared" si="334"/>
        <v>324.150382462327</v>
      </c>
    </row>
    <row r="10732" spans="2:6">
      <c r="B10732">
        <v>1537600</v>
      </c>
      <c r="D10732">
        <v>10730</v>
      </c>
      <c r="E10732" s="72">
        <f t="shared" si="335"/>
        <v>498506579.51851845</v>
      </c>
      <c r="F10732" s="71">
        <f t="shared" si="334"/>
        <v>324.2108347544995</v>
      </c>
    </row>
    <row r="10733" spans="2:6">
      <c r="B10733">
        <v>1537600</v>
      </c>
      <c r="D10733">
        <v>10731</v>
      </c>
      <c r="E10733" s="72">
        <f t="shared" si="335"/>
        <v>498599539.62962955</v>
      </c>
      <c r="F10733" s="71">
        <f t="shared" si="334"/>
        <v>324.27129268316179</v>
      </c>
    </row>
    <row r="10734" spans="2:6">
      <c r="B10734">
        <v>1537600</v>
      </c>
      <c r="D10734">
        <v>10732</v>
      </c>
      <c r="E10734" s="72">
        <f t="shared" si="335"/>
        <v>498692508.40740734</v>
      </c>
      <c r="F10734" s="71">
        <f t="shared" si="334"/>
        <v>324.33175624831381</v>
      </c>
    </row>
    <row r="10735" spans="2:6">
      <c r="B10735">
        <v>1537600</v>
      </c>
      <c r="D10735">
        <v>10733</v>
      </c>
      <c r="E10735" s="72">
        <f t="shared" si="335"/>
        <v>498785485.85185176</v>
      </c>
      <c r="F10735" s="71">
        <f t="shared" si="334"/>
        <v>324.39222544995562</v>
      </c>
    </row>
    <row r="10736" spans="2:6">
      <c r="B10736">
        <v>1537600</v>
      </c>
      <c r="D10736">
        <v>10734</v>
      </c>
      <c r="E10736" s="72">
        <f t="shared" si="335"/>
        <v>498878471.96296287</v>
      </c>
      <c r="F10736" s="71">
        <f t="shared" si="334"/>
        <v>324.45270028808721</v>
      </c>
    </row>
    <row r="10737" spans="2:6">
      <c r="B10737">
        <v>1537600</v>
      </c>
      <c r="D10737">
        <v>10735</v>
      </c>
      <c r="E10737" s="72">
        <f t="shared" si="335"/>
        <v>498971466.74074066</v>
      </c>
      <c r="F10737" s="71">
        <f t="shared" si="334"/>
        <v>324.51318076270854</v>
      </c>
    </row>
    <row r="10738" spans="2:6">
      <c r="B10738">
        <v>1537600</v>
      </c>
      <c r="D10738">
        <v>10736</v>
      </c>
      <c r="E10738" s="72">
        <f t="shared" si="335"/>
        <v>499064470.18518513</v>
      </c>
      <c r="F10738" s="71">
        <f t="shared" si="334"/>
        <v>324.57366687381966</v>
      </c>
    </row>
    <row r="10739" spans="2:6">
      <c r="B10739">
        <v>1537600</v>
      </c>
      <c r="D10739">
        <v>10737</v>
      </c>
      <c r="E10739" s="72">
        <f t="shared" si="335"/>
        <v>499157482.29629624</v>
      </c>
      <c r="F10739" s="71">
        <f t="shared" si="334"/>
        <v>324.63415862142057</v>
      </c>
    </row>
    <row r="10740" spans="2:6">
      <c r="B10740">
        <v>1537600</v>
      </c>
      <c r="D10740">
        <v>10738</v>
      </c>
      <c r="E10740" s="72">
        <f t="shared" si="335"/>
        <v>499250503.07407403</v>
      </c>
      <c r="F10740" s="71">
        <f t="shared" si="334"/>
        <v>324.69465600551121</v>
      </c>
    </row>
    <row r="10741" spans="2:6">
      <c r="B10741">
        <v>1537600</v>
      </c>
      <c r="D10741">
        <v>10739</v>
      </c>
      <c r="E10741" s="72">
        <f t="shared" si="335"/>
        <v>499343532.51851845</v>
      </c>
      <c r="F10741" s="71">
        <f t="shared" si="334"/>
        <v>324.75515902609158</v>
      </c>
    </row>
    <row r="10742" spans="2:6">
      <c r="B10742">
        <v>1537600</v>
      </c>
      <c r="D10742">
        <v>10740</v>
      </c>
      <c r="E10742" s="72">
        <f t="shared" si="335"/>
        <v>499436570.62962955</v>
      </c>
      <c r="F10742" s="71">
        <f t="shared" si="334"/>
        <v>324.81566768316179</v>
      </c>
    </row>
    <row r="10743" spans="2:6">
      <c r="B10743">
        <v>1537600</v>
      </c>
      <c r="D10743">
        <v>10741</v>
      </c>
      <c r="E10743" s="72">
        <f t="shared" si="335"/>
        <v>499529617.40740734</v>
      </c>
      <c r="F10743" s="71">
        <f t="shared" si="334"/>
        <v>324.87618197672174</v>
      </c>
    </row>
    <row r="10744" spans="2:6">
      <c r="B10744">
        <v>1537600</v>
      </c>
      <c r="D10744">
        <v>10742</v>
      </c>
      <c r="E10744" s="72">
        <f t="shared" si="335"/>
        <v>499622672.85185176</v>
      </c>
      <c r="F10744" s="71">
        <f t="shared" si="334"/>
        <v>324.93670190677142</v>
      </c>
    </row>
    <row r="10745" spans="2:6">
      <c r="B10745">
        <v>1537600</v>
      </c>
      <c r="D10745">
        <v>10743</v>
      </c>
      <c r="E10745" s="72">
        <f t="shared" si="335"/>
        <v>499715736.96296287</v>
      </c>
      <c r="F10745" s="71">
        <f t="shared" si="334"/>
        <v>324.99722747331094</v>
      </c>
    </row>
    <row r="10746" spans="2:6">
      <c r="B10746">
        <v>1537600</v>
      </c>
      <c r="D10746">
        <v>10744</v>
      </c>
      <c r="E10746" s="72">
        <f t="shared" si="335"/>
        <v>499808809.74074066</v>
      </c>
      <c r="F10746" s="71">
        <f t="shared" si="334"/>
        <v>325.0577586763402</v>
      </c>
    </row>
    <row r="10747" spans="2:6">
      <c r="B10747">
        <v>1537600</v>
      </c>
      <c r="D10747">
        <v>10745</v>
      </c>
      <c r="E10747" s="72">
        <f t="shared" si="335"/>
        <v>499901891.18518513</v>
      </c>
      <c r="F10747" s="71">
        <f t="shared" si="334"/>
        <v>325.11829551585924</v>
      </c>
    </row>
    <row r="10748" spans="2:6">
      <c r="B10748">
        <v>1537600</v>
      </c>
      <c r="D10748">
        <v>10746</v>
      </c>
      <c r="E10748" s="72">
        <f t="shared" si="335"/>
        <v>499994981.29629624</v>
      </c>
      <c r="F10748" s="71">
        <f t="shared" si="334"/>
        <v>325.17883799186802</v>
      </c>
    </row>
    <row r="10749" spans="2:6">
      <c r="B10749">
        <v>1537600</v>
      </c>
      <c r="D10749">
        <v>10747</v>
      </c>
      <c r="E10749" s="72">
        <f t="shared" si="335"/>
        <v>500088080.07407403</v>
      </c>
      <c r="F10749" s="71">
        <f t="shared" si="334"/>
        <v>325.23938610436659</v>
      </c>
    </row>
    <row r="10750" spans="2:6">
      <c r="B10750">
        <v>1537600</v>
      </c>
      <c r="D10750">
        <v>10748</v>
      </c>
      <c r="E10750" s="72">
        <f t="shared" si="335"/>
        <v>500181187.51851845</v>
      </c>
      <c r="F10750" s="71">
        <f t="shared" si="334"/>
        <v>325.29993985335489</v>
      </c>
    </row>
    <row r="10751" spans="2:6">
      <c r="B10751">
        <v>1537600</v>
      </c>
      <c r="D10751">
        <v>10749</v>
      </c>
      <c r="E10751" s="72">
        <f t="shared" si="335"/>
        <v>500274303.62962955</v>
      </c>
      <c r="F10751" s="71">
        <f t="shared" si="334"/>
        <v>325.36049923883297</v>
      </c>
    </row>
    <row r="10752" spans="2:6">
      <c r="B10752">
        <v>1537600</v>
      </c>
      <c r="D10752">
        <v>10750</v>
      </c>
      <c r="E10752" s="72">
        <f t="shared" si="335"/>
        <v>500367428.40740734</v>
      </c>
      <c r="F10752" s="71">
        <f t="shared" si="334"/>
        <v>325.42106426080085</v>
      </c>
    </row>
    <row r="10753" spans="2:6">
      <c r="B10753">
        <v>1537600</v>
      </c>
      <c r="D10753">
        <v>10751</v>
      </c>
      <c r="E10753" s="72">
        <f t="shared" si="335"/>
        <v>500460561.85185176</v>
      </c>
      <c r="F10753" s="71">
        <f t="shared" si="334"/>
        <v>325.48163491925845</v>
      </c>
    </row>
    <row r="10754" spans="2:6">
      <c r="B10754">
        <v>1537600</v>
      </c>
      <c r="D10754">
        <v>10752</v>
      </c>
      <c r="E10754" s="72">
        <f t="shared" si="335"/>
        <v>500553703.96296287</v>
      </c>
      <c r="F10754" s="71">
        <f t="shared" si="334"/>
        <v>325.54221121420579</v>
      </c>
    </row>
    <row r="10755" spans="2:6">
      <c r="B10755">
        <v>1537600</v>
      </c>
      <c r="D10755">
        <v>10753</v>
      </c>
      <c r="E10755" s="72">
        <f t="shared" si="335"/>
        <v>500646854.74074066</v>
      </c>
      <c r="F10755" s="71">
        <f t="shared" ref="F10755:F10818" si="336">E10755/B10754</f>
        <v>325.60279314564298</v>
      </c>
    </row>
    <row r="10756" spans="2:6">
      <c r="B10756">
        <v>1537600</v>
      </c>
      <c r="D10756">
        <v>10754</v>
      </c>
      <c r="E10756" s="72">
        <f t="shared" ref="E10756:E10819" si="337">40+(D10755*D10755)+(E10755/1.3)</f>
        <v>500740014.18518513</v>
      </c>
      <c r="F10756" s="71">
        <f t="shared" si="336"/>
        <v>325.66338071356995</v>
      </c>
    </row>
    <row r="10757" spans="2:6">
      <c r="B10757">
        <v>1537600</v>
      </c>
      <c r="D10757">
        <v>10755</v>
      </c>
      <c r="E10757" s="72">
        <f t="shared" si="337"/>
        <v>500833182.29629624</v>
      </c>
      <c r="F10757" s="71">
        <f t="shared" si="336"/>
        <v>325.72397391798665</v>
      </c>
    </row>
    <row r="10758" spans="2:6">
      <c r="B10758">
        <v>1537600</v>
      </c>
      <c r="D10758">
        <v>10756</v>
      </c>
      <c r="E10758" s="72">
        <f t="shared" si="337"/>
        <v>500926359.07407403</v>
      </c>
      <c r="F10758" s="71">
        <f t="shared" si="336"/>
        <v>325.78457275889309</v>
      </c>
    </row>
    <row r="10759" spans="2:6">
      <c r="B10759">
        <v>1537600</v>
      </c>
      <c r="D10759">
        <v>10757</v>
      </c>
      <c r="E10759" s="72">
        <f t="shared" si="337"/>
        <v>501019544.51851845</v>
      </c>
      <c r="F10759" s="71">
        <f t="shared" si="336"/>
        <v>325.84517723628932</v>
      </c>
    </row>
    <row r="10760" spans="2:6">
      <c r="B10760">
        <v>1537600</v>
      </c>
      <c r="D10760">
        <v>10758</v>
      </c>
      <c r="E10760" s="72">
        <f t="shared" si="337"/>
        <v>501112738.62962955</v>
      </c>
      <c r="F10760" s="71">
        <f t="shared" si="336"/>
        <v>325.90578735017533</v>
      </c>
    </row>
    <row r="10761" spans="2:6">
      <c r="B10761">
        <v>1537600</v>
      </c>
      <c r="D10761">
        <v>10759</v>
      </c>
      <c r="E10761" s="72">
        <f t="shared" si="337"/>
        <v>501205941.40740734</v>
      </c>
      <c r="F10761" s="71">
        <f t="shared" si="336"/>
        <v>325.96640310055108</v>
      </c>
    </row>
    <row r="10762" spans="2:6">
      <c r="B10762">
        <v>1537600</v>
      </c>
      <c r="D10762">
        <v>10760</v>
      </c>
      <c r="E10762" s="72">
        <f t="shared" si="337"/>
        <v>501299152.85185176</v>
      </c>
      <c r="F10762" s="71">
        <f t="shared" si="336"/>
        <v>326.02702448741661</v>
      </c>
    </row>
    <row r="10763" spans="2:6">
      <c r="B10763">
        <v>1537600</v>
      </c>
      <c r="D10763">
        <v>10761</v>
      </c>
      <c r="E10763" s="72">
        <f t="shared" si="337"/>
        <v>501392372.96296287</v>
      </c>
      <c r="F10763" s="71">
        <f t="shared" si="336"/>
        <v>326.08765151077188</v>
      </c>
    </row>
    <row r="10764" spans="2:6">
      <c r="B10764">
        <v>1537600</v>
      </c>
      <c r="D10764">
        <v>10762</v>
      </c>
      <c r="E10764" s="72">
        <f t="shared" si="337"/>
        <v>501485601.74074066</v>
      </c>
      <c r="F10764" s="71">
        <f t="shared" si="336"/>
        <v>326.14828417061699</v>
      </c>
    </row>
    <row r="10765" spans="2:6">
      <c r="B10765">
        <v>1537600</v>
      </c>
      <c r="D10765">
        <v>10763</v>
      </c>
      <c r="E10765" s="72">
        <f t="shared" si="337"/>
        <v>501578839.18518513</v>
      </c>
      <c r="F10765" s="71">
        <f t="shared" si="336"/>
        <v>326.20892246695183</v>
      </c>
    </row>
    <row r="10766" spans="2:6">
      <c r="B10766">
        <v>1537600</v>
      </c>
      <c r="D10766">
        <v>10764</v>
      </c>
      <c r="E10766" s="72">
        <f t="shared" si="337"/>
        <v>501672085.29629624</v>
      </c>
      <c r="F10766" s="71">
        <f t="shared" si="336"/>
        <v>326.26956639977641</v>
      </c>
    </row>
    <row r="10767" spans="2:6">
      <c r="B10767">
        <v>1537600</v>
      </c>
      <c r="D10767">
        <v>10765</v>
      </c>
      <c r="E10767" s="72">
        <f t="shared" si="337"/>
        <v>501765340.07407403</v>
      </c>
      <c r="F10767" s="71">
        <f t="shared" si="336"/>
        <v>326.33021596909083</v>
      </c>
    </row>
    <row r="10768" spans="2:6">
      <c r="B10768">
        <v>1537600</v>
      </c>
      <c r="D10768">
        <v>10766</v>
      </c>
      <c r="E10768" s="72">
        <f t="shared" si="337"/>
        <v>501858603.51851845</v>
      </c>
      <c r="F10768" s="71">
        <f t="shared" si="336"/>
        <v>326.39087117489493</v>
      </c>
    </row>
    <row r="10769" spans="2:6">
      <c r="B10769">
        <v>1537600</v>
      </c>
      <c r="D10769">
        <v>10767</v>
      </c>
      <c r="E10769" s="72">
        <f t="shared" si="337"/>
        <v>501951875.62962955</v>
      </c>
      <c r="F10769" s="71">
        <f t="shared" si="336"/>
        <v>326.45153201718881</v>
      </c>
    </row>
    <row r="10770" spans="2:6">
      <c r="B10770">
        <v>1537600</v>
      </c>
      <c r="D10770">
        <v>10768</v>
      </c>
      <c r="E10770" s="72">
        <f t="shared" si="337"/>
        <v>502045156.40740734</v>
      </c>
      <c r="F10770" s="71">
        <f t="shared" si="336"/>
        <v>326.51219849597254</v>
      </c>
    </row>
    <row r="10771" spans="2:6">
      <c r="B10771">
        <v>1537600</v>
      </c>
      <c r="D10771">
        <v>10769</v>
      </c>
      <c r="E10771" s="72">
        <f t="shared" si="337"/>
        <v>502138445.85185176</v>
      </c>
      <c r="F10771" s="71">
        <f t="shared" si="336"/>
        <v>326.57287061124595</v>
      </c>
    </row>
    <row r="10772" spans="2:6">
      <c r="B10772">
        <v>1537600</v>
      </c>
      <c r="D10772">
        <v>10770</v>
      </c>
      <c r="E10772" s="72">
        <f t="shared" si="337"/>
        <v>502231743.96296287</v>
      </c>
      <c r="F10772" s="71">
        <f t="shared" si="336"/>
        <v>326.63354836300914</v>
      </c>
    </row>
    <row r="10773" spans="2:6">
      <c r="B10773">
        <v>1537600</v>
      </c>
      <c r="D10773">
        <v>10771</v>
      </c>
      <c r="E10773" s="72">
        <f t="shared" si="337"/>
        <v>502325050.74074066</v>
      </c>
      <c r="F10773" s="71">
        <f t="shared" si="336"/>
        <v>326.69423175126212</v>
      </c>
    </row>
    <row r="10774" spans="2:6">
      <c r="B10774">
        <v>1537600</v>
      </c>
      <c r="D10774">
        <v>10772</v>
      </c>
      <c r="E10774" s="72">
        <f t="shared" si="337"/>
        <v>502418366.18518513</v>
      </c>
      <c r="F10774" s="71">
        <f t="shared" si="336"/>
        <v>326.75492077600489</v>
      </c>
    </row>
    <row r="10775" spans="2:6">
      <c r="B10775">
        <v>1537600</v>
      </c>
      <c r="D10775">
        <v>10773</v>
      </c>
      <c r="E10775" s="72">
        <f t="shared" si="337"/>
        <v>502511690.29629624</v>
      </c>
      <c r="F10775" s="71">
        <f t="shared" si="336"/>
        <v>326.8156154372374</v>
      </c>
    </row>
    <row r="10776" spans="2:6">
      <c r="B10776">
        <v>1537600</v>
      </c>
      <c r="D10776">
        <v>10774</v>
      </c>
      <c r="E10776" s="72">
        <f t="shared" si="337"/>
        <v>502605023.07407403</v>
      </c>
      <c r="F10776" s="71">
        <f t="shared" si="336"/>
        <v>326.87631573495969</v>
      </c>
    </row>
    <row r="10777" spans="2:6">
      <c r="B10777">
        <v>1537600</v>
      </c>
      <c r="D10777">
        <v>10775</v>
      </c>
      <c r="E10777" s="72">
        <f t="shared" si="337"/>
        <v>502698364.51851845</v>
      </c>
      <c r="F10777" s="71">
        <f t="shared" si="336"/>
        <v>326.93702166917171</v>
      </c>
    </row>
    <row r="10778" spans="2:6">
      <c r="B10778">
        <v>1537600</v>
      </c>
      <c r="D10778">
        <v>10776</v>
      </c>
      <c r="E10778" s="72">
        <f t="shared" si="337"/>
        <v>502791714.62962955</v>
      </c>
      <c r="F10778" s="71">
        <f t="shared" si="336"/>
        <v>326.99773323987353</v>
      </c>
    </row>
    <row r="10779" spans="2:6">
      <c r="B10779">
        <v>1537600</v>
      </c>
      <c r="D10779">
        <v>10777</v>
      </c>
      <c r="E10779" s="72">
        <f t="shared" si="337"/>
        <v>502885073.40740734</v>
      </c>
      <c r="F10779" s="71">
        <f t="shared" si="336"/>
        <v>327.05845044706513</v>
      </c>
    </row>
    <row r="10780" spans="2:6">
      <c r="B10780">
        <v>1537600</v>
      </c>
      <c r="D10780">
        <v>10778</v>
      </c>
      <c r="E10780" s="72">
        <f t="shared" si="337"/>
        <v>502978440.85185176</v>
      </c>
      <c r="F10780" s="71">
        <f t="shared" si="336"/>
        <v>327.11917329074646</v>
      </c>
    </row>
    <row r="10781" spans="2:6">
      <c r="B10781">
        <v>1537600</v>
      </c>
      <c r="D10781">
        <v>10779</v>
      </c>
      <c r="E10781" s="72">
        <f t="shared" si="337"/>
        <v>503071816.96296287</v>
      </c>
      <c r="F10781" s="71">
        <f t="shared" si="336"/>
        <v>327.17990177091758</v>
      </c>
    </row>
    <row r="10782" spans="2:6">
      <c r="B10782">
        <v>1537600</v>
      </c>
      <c r="D10782">
        <v>10780</v>
      </c>
      <c r="E10782" s="72">
        <f t="shared" si="337"/>
        <v>503165201.74074066</v>
      </c>
      <c r="F10782" s="71">
        <f t="shared" si="336"/>
        <v>327.24063588757849</v>
      </c>
    </row>
    <row r="10783" spans="2:6">
      <c r="B10783">
        <v>1537600</v>
      </c>
      <c r="D10783">
        <v>10781</v>
      </c>
      <c r="E10783" s="72">
        <f t="shared" si="337"/>
        <v>503258595.18518513</v>
      </c>
      <c r="F10783" s="71">
        <f t="shared" si="336"/>
        <v>327.30137564072913</v>
      </c>
    </row>
    <row r="10784" spans="2:6">
      <c r="B10784">
        <v>1537600</v>
      </c>
      <c r="D10784">
        <v>10782</v>
      </c>
      <c r="E10784" s="72">
        <f t="shared" si="337"/>
        <v>503351997.29629624</v>
      </c>
      <c r="F10784" s="71">
        <f t="shared" si="336"/>
        <v>327.36212103036956</v>
      </c>
    </row>
    <row r="10785" spans="2:6">
      <c r="B10785">
        <v>1537600</v>
      </c>
      <c r="D10785">
        <v>10783</v>
      </c>
      <c r="E10785" s="72">
        <f t="shared" si="337"/>
        <v>503445408.07407403</v>
      </c>
      <c r="F10785" s="71">
        <f t="shared" si="336"/>
        <v>327.42287205649978</v>
      </c>
    </row>
    <row r="10786" spans="2:6">
      <c r="B10786">
        <v>1537600</v>
      </c>
      <c r="D10786">
        <v>10784</v>
      </c>
      <c r="E10786" s="72">
        <f t="shared" si="337"/>
        <v>503538827.51851845</v>
      </c>
      <c r="F10786" s="71">
        <f t="shared" si="336"/>
        <v>327.48362871911968</v>
      </c>
    </row>
    <row r="10787" spans="2:6">
      <c r="B10787">
        <v>1537600</v>
      </c>
      <c r="D10787">
        <v>10785</v>
      </c>
      <c r="E10787" s="72">
        <f t="shared" si="337"/>
        <v>503632255.62962955</v>
      </c>
      <c r="F10787" s="71">
        <f t="shared" si="336"/>
        <v>327.54439101822942</v>
      </c>
    </row>
    <row r="10788" spans="2:6">
      <c r="B10788">
        <v>1537600</v>
      </c>
      <c r="D10788">
        <v>10786</v>
      </c>
      <c r="E10788" s="72">
        <f t="shared" si="337"/>
        <v>503725692.40740734</v>
      </c>
      <c r="F10788" s="71">
        <f t="shared" si="336"/>
        <v>327.60515895382889</v>
      </c>
    </row>
    <row r="10789" spans="2:6">
      <c r="B10789">
        <v>1537600</v>
      </c>
      <c r="D10789">
        <v>10787</v>
      </c>
      <c r="E10789" s="72">
        <f t="shared" si="337"/>
        <v>503819137.85185176</v>
      </c>
      <c r="F10789" s="71">
        <f t="shared" si="336"/>
        <v>327.66593252591815</v>
      </c>
    </row>
    <row r="10790" spans="2:6">
      <c r="B10790">
        <v>1537600</v>
      </c>
      <c r="D10790">
        <v>10788</v>
      </c>
      <c r="E10790" s="72">
        <f t="shared" si="337"/>
        <v>503912591.96296287</v>
      </c>
      <c r="F10790" s="71">
        <f t="shared" si="336"/>
        <v>327.7267117344972</v>
      </c>
    </row>
    <row r="10791" spans="2:6">
      <c r="B10791">
        <v>1537600</v>
      </c>
      <c r="D10791">
        <v>10789</v>
      </c>
      <c r="E10791" s="72">
        <f t="shared" si="337"/>
        <v>504006054.74074066</v>
      </c>
      <c r="F10791" s="71">
        <f t="shared" si="336"/>
        <v>327.78749657956598</v>
      </c>
    </row>
    <row r="10792" spans="2:6">
      <c r="B10792">
        <v>1537600</v>
      </c>
      <c r="D10792">
        <v>10790</v>
      </c>
      <c r="E10792" s="72">
        <f t="shared" si="337"/>
        <v>504099526.18518513</v>
      </c>
      <c r="F10792" s="71">
        <f t="shared" si="336"/>
        <v>327.84828706112455</v>
      </c>
    </row>
    <row r="10793" spans="2:6">
      <c r="B10793">
        <v>1537600</v>
      </c>
      <c r="D10793">
        <v>10791</v>
      </c>
      <c r="E10793" s="72">
        <f t="shared" si="337"/>
        <v>504193006.29629624</v>
      </c>
      <c r="F10793" s="71">
        <f t="shared" si="336"/>
        <v>327.90908317917291</v>
      </c>
    </row>
    <row r="10794" spans="2:6">
      <c r="B10794">
        <v>1537600</v>
      </c>
      <c r="D10794">
        <v>10792</v>
      </c>
      <c r="E10794" s="72">
        <f t="shared" si="337"/>
        <v>504286495.07407403</v>
      </c>
      <c r="F10794" s="71">
        <f t="shared" si="336"/>
        <v>327.969884933711</v>
      </c>
    </row>
    <row r="10795" spans="2:6">
      <c r="B10795">
        <v>1537600</v>
      </c>
      <c r="D10795">
        <v>10793</v>
      </c>
      <c r="E10795" s="72">
        <f t="shared" si="337"/>
        <v>504379992.51851845</v>
      </c>
      <c r="F10795" s="71">
        <f t="shared" si="336"/>
        <v>328.03069232473882</v>
      </c>
    </row>
    <row r="10796" spans="2:6">
      <c r="B10796">
        <v>1537600</v>
      </c>
      <c r="D10796">
        <v>10794</v>
      </c>
      <c r="E10796" s="72">
        <f t="shared" si="337"/>
        <v>504473498.62962955</v>
      </c>
      <c r="F10796" s="71">
        <f t="shared" si="336"/>
        <v>328.09150535225649</v>
      </c>
    </row>
    <row r="10797" spans="2:6">
      <c r="B10797">
        <v>1537600</v>
      </c>
      <c r="D10797">
        <v>10795</v>
      </c>
      <c r="E10797" s="72">
        <f t="shared" si="337"/>
        <v>504567013.40740734</v>
      </c>
      <c r="F10797" s="71">
        <f t="shared" si="336"/>
        <v>328.15232401626389</v>
      </c>
    </row>
    <row r="10798" spans="2:6">
      <c r="B10798">
        <v>1537600</v>
      </c>
      <c r="D10798">
        <v>10796</v>
      </c>
      <c r="E10798" s="72">
        <f t="shared" si="337"/>
        <v>504660536.85185176</v>
      </c>
      <c r="F10798" s="71">
        <f t="shared" si="336"/>
        <v>328.21314831676102</v>
      </c>
    </row>
    <row r="10799" spans="2:6">
      <c r="B10799">
        <v>1537600</v>
      </c>
      <c r="D10799">
        <v>10797</v>
      </c>
      <c r="E10799" s="72">
        <f t="shared" si="337"/>
        <v>504754068.96296287</v>
      </c>
      <c r="F10799" s="71">
        <f t="shared" si="336"/>
        <v>328.27397825374794</v>
      </c>
    </row>
    <row r="10800" spans="2:6">
      <c r="B10800">
        <v>1537600</v>
      </c>
      <c r="D10800">
        <v>10798</v>
      </c>
      <c r="E10800" s="72">
        <f t="shared" si="337"/>
        <v>504847609.74074066</v>
      </c>
      <c r="F10800" s="71">
        <f t="shared" si="336"/>
        <v>328.33481382722465</v>
      </c>
    </row>
    <row r="10801" spans="2:6">
      <c r="B10801">
        <v>1537600</v>
      </c>
      <c r="D10801">
        <v>10799</v>
      </c>
      <c r="E10801" s="72">
        <f t="shared" si="337"/>
        <v>504941159.18518513</v>
      </c>
      <c r="F10801" s="71">
        <f t="shared" si="336"/>
        <v>328.39565503719115</v>
      </c>
    </row>
    <row r="10802" spans="2:6">
      <c r="B10802">
        <v>1537600</v>
      </c>
      <c r="D10802">
        <v>10800</v>
      </c>
      <c r="E10802" s="72">
        <f t="shared" si="337"/>
        <v>505034717.29629624</v>
      </c>
      <c r="F10802" s="71">
        <f t="shared" si="336"/>
        <v>328.45650188364738</v>
      </c>
    </row>
    <row r="10803" spans="2:6">
      <c r="B10803">
        <v>1537600</v>
      </c>
      <c r="D10803">
        <v>10801</v>
      </c>
      <c r="E10803" s="72">
        <f t="shared" si="337"/>
        <v>505128284.07407403</v>
      </c>
      <c r="F10803" s="71">
        <f t="shared" si="336"/>
        <v>328.51735436659339</v>
      </c>
    </row>
    <row r="10804" spans="2:6">
      <c r="B10804">
        <v>1537600</v>
      </c>
      <c r="D10804">
        <v>10802</v>
      </c>
      <c r="E10804" s="72">
        <f t="shared" si="337"/>
        <v>505221859.51851845</v>
      </c>
      <c r="F10804" s="71">
        <f t="shared" si="336"/>
        <v>328.57821248602914</v>
      </c>
    </row>
    <row r="10805" spans="2:6">
      <c r="B10805">
        <v>1537600</v>
      </c>
      <c r="D10805">
        <v>10803</v>
      </c>
      <c r="E10805" s="72">
        <f t="shared" si="337"/>
        <v>505315443.62962955</v>
      </c>
      <c r="F10805" s="71">
        <f t="shared" si="336"/>
        <v>328.63907624195468</v>
      </c>
    </row>
    <row r="10806" spans="2:6">
      <c r="B10806">
        <v>1537600</v>
      </c>
      <c r="D10806">
        <v>10804</v>
      </c>
      <c r="E10806" s="72">
        <f t="shared" si="337"/>
        <v>505409036.40740734</v>
      </c>
      <c r="F10806" s="71">
        <f t="shared" si="336"/>
        <v>328.69994563437001</v>
      </c>
    </row>
    <row r="10807" spans="2:6">
      <c r="B10807">
        <v>1537600</v>
      </c>
      <c r="D10807">
        <v>10805</v>
      </c>
      <c r="E10807" s="72">
        <f t="shared" si="337"/>
        <v>505502637.85185176</v>
      </c>
      <c r="F10807" s="71">
        <f t="shared" si="336"/>
        <v>328.76082066327507</v>
      </c>
    </row>
    <row r="10808" spans="2:6">
      <c r="B10808">
        <v>1537600</v>
      </c>
      <c r="D10808">
        <v>10806</v>
      </c>
      <c r="E10808" s="72">
        <f t="shared" si="337"/>
        <v>505596247.96296287</v>
      </c>
      <c r="F10808" s="71">
        <f t="shared" si="336"/>
        <v>328.82170132866992</v>
      </c>
    </row>
    <row r="10809" spans="2:6">
      <c r="B10809">
        <v>1537600</v>
      </c>
      <c r="D10809">
        <v>10807</v>
      </c>
      <c r="E10809" s="72">
        <f t="shared" si="337"/>
        <v>505689866.74074066</v>
      </c>
      <c r="F10809" s="71">
        <f t="shared" si="336"/>
        <v>328.88258763055455</v>
      </c>
    </row>
    <row r="10810" spans="2:6">
      <c r="B10810">
        <v>1537600</v>
      </c>
      <c r="D10810">
        <v>10808</v>
      </c>
      <c r="E10810" s="72">
        <f t="shared" si="337"/>
        <v>505783494.18518513</v>
      </c>
      <c r="F10810" s="71">
        <f t="shared" si="336"/>
        <v>328.94347956892892</v>
      </c>
    </row>
    <row r="10811" spans="2:6">
      <c r="B10811">
        <v>1537600</v>
      </c>
      <c r="D10811">
        <v>10809</v>
      </c>
      <c r="E10811" s="72">
        <f t="shared" si="337"/>
        <v>505877130.29629624</v>
      </c>
      <c r="F10811" s="71">
        <f t="shared" si="336"/>
        <v>329.00437714379308</v>
      </c>
    </row>
    <row r="10812" spans="2:6">
      <c r="B10812">
        <v>1537600</v>
      </c>
      <c r="D10812">
        <v>10810</v>
      </c>
      <c r="E10812" s="72">
        <f t="shared" si="337"/>
        <v>505970775.07407403</v>
      </c>
      <c r="F10812" s="71">
        <f t="shared" si="336"/>
        <v>329.06528035514702</v>
      </c>
    </row>
    <row r="10813" spans="2:6">
      <c r="B10813">
        <v>1537600</v>
      </c>
      <c r="D10813">
        <v>10811</v>
      </c>
      <c r="E10813" s="72">
        <f t="shared" si="337"/>
        <v>506064428.51851845</v>
      </c>
      <c r="F10813" s="71">
        <f t="shared" si="336"/>
        <v>329.12618920299064</v>
      </c>
    </row>
    <row r="10814" spans="2:6">
      <c r="B10814">
        <v>1537600</v>
      </c>
      <c r="D10814">
        <v>10812</v>
      </c>
      <c r="E10814" s="72">
        <f t="shared" si="337"/>
        <v>506158090.62962955</v>
      </c>
      <c r="F10814" s="71">
        <f t="shared" si="336"/>
        <v>329.18710368732411</v>
      </c>
    </row>
    <row r="10815" spans="2:6">
      <c r="B10815">
        <v>1537600</v>
      </c>
      <c r="D10815">
        <v>10813</v>
      </c>
      <c r="E10815" s="72">
        <f t="shared" si="337"/>
        <v>506251761.40740734</v>
      </c>
      <c r="F10815" s="71">
        <f t="shared" si="336"/>
        <v>329.24802380814731</v>
      </c>
    </row>
    <row r="10816" spans="2:6">
      <c r="B10816">
        <v>1537600</v>
      </c>
      <c r="D10816">
        <v>10814</v>
      </c>
      <c r="E10816" s="72">
        <f t="shared" si="337"/>
        <v>506345440.85185176</v>
      </c>
      <c r="F10816" s="71">
        <f t="shared" si="336"/>
        <v>329.3089495654603</v>
      </c>
    </row>
    <row r="10817" spans="2:6">
      <c r="B10817">
        <v>1537600</v>
      </c>
      <c r="D10817">
        <v>10815</v>
      </c>
      <c r="E10817" s="72">
        <f t="shared" si="337"/>
        <v>506439128.96296287</v>
      </c>
      <c r="F10817" s="71">
        <f t="shared" si="336"/>
        <v>329.36988095926307</v>
      </c>
    </row>
    <row r="10818" spans="2:6">
      <c r="B10818">
        <v>1537600</v>
      </c>
      <c r="D10818">
        <v>10816</v>
      </c>
      <c r="E10818" s="72">
        <f t="shared" si="337"/>
        <v>506532825.74074066</v>
      </c>
      <c r="F10818" s="71">
        <f t="shared" si="336"/>
        <v>329.43081798955558</v>
      </c>
    </row>
    <row r="10819" spans="2:6">
      <c r="B10819">
        <v>1537600</v>
      </c>
      <c r="D10819">
        <v>10817</v>
      </c>
      <c r="E10819" s="72">
        <f t="shared" si="337"/>
        <v>506626531.18518513</v>
      </c>
      <c r="F10819" s="71">
        <f t="shared" ref="F10819:F10882" si="338">E10819/B10818</f>
        <v>329.49176065633787</v>
      </c>
    </row>
    <row r="10820" spans="2:6">
      <c r="B10820">
        <v>1537600</v>
      </c>
      <c r="D10820">
        <v>10818</v>
      </c>
      <c r="E10820" s="72">
        <f t="shared" ref="E10820:E10883" si="339">40+(D10819*D10819)+(E10819/1.3)</f>
        <v>506720245.29629624</v>
      </c>
      <c r="F10820" s="71">
        <f t="shared" si="338"/>
        <v>329.55270895960996</v>
      </c>
    </row>
    <row r="10821" spans="2:6">
      <c r="B10821">
        <v>1537600</v>
      </c>
      <c r="D10821">
        <v>10819</v>
      </c>
      <c r="E10821" s="72">
        <f t="shared" si="339"/>
        <v>506813968.07407403</v>
      </c>
      <c r="F10821" s="71">
        <f t="shared" si="338"/>
        <v>329.61366289937177</v>
      </c>
    </row>
    <row r="10822" spans="2:6">
      <c r="B10822">
        <v>1537600</v>
      </c>
      <c r="D10822">
        <v>10820</v>
      </c>
      <c r="E10822" s="72">
        <f t="shared" si="339"/>
        <v>506907699.51851845</v>
      </c>
      <c r="F10822" s="71">
        <f t="shared" si="338"/>
        <v>329.67462247562332</v>
      </c>
    </row>
    <row r="10823" spans="2:6">
      <c r="B10823">
        <v>1537600</v>
      </c>
      <c r="D10823">
        <v>10821</v>
      </c>
      <c r="E10823" s="72">
        <f t="shared" si="339"/>
        <v>507001439.62962955</v>
      </c>
      <c r="F10823" s="71">
        <f t="shared" si="338"/>
        <v>329.73558768836472</v>
      </c>
    </row>
    <row r="10824" spans="2:6">
      <c r="B10824">
        <v>1537600</v>
      </c>
      <c r="D10824">
        <v>10822</v>
      </c>
      <c r="E10824" s="72">
        <f t="shared" si="339"/>
        <v>507095188.40740734</v>
      </c>
      <c r="F10824" s="71">
        <f t="shared" si="338"/>
        <v>329.79655853759584</v>
      </c>
    </row>
    <row r="10825" spans="2:6">
      <c r="B10825">
        <v>1537600</v>
      </c>
      <c r="D10825">
        <v>10823</v>
      </c>
      <c r="E10825" s="72">
        <f t="shared" si="339"/>
        <v>507188945.85185176</v>
      </c>
      <c r="F10825" s="71">
        <f t="shared" si="338"/>
        <v>329.8575350233167</v>
      </c>
    </row>
    <row r="10826" spans="2:6">
      <c r="B10826">
        <v>1537600</v>
      </c>
      <c r="D10826">
        <v>10824</v>
      </c>
      <c r="E10826" s="72">
        <f t="shared" si="339"/>
        <v>507282711.96296287</v>
      </c>
      <c r="F10826" s="71">
        <f t="shared" si="338"/>
        <v>329.91851714552735</v>
      </c>
    </row>
    <row r="10827" spans="2:6">
      <c r="B10827">
        <v>1537600</v>
      </c>
      <c r="D10827">
        <v>10825</v>
      </c>
      <c r="E10827" s="72">
        <f t="shared" si="339"/>
        <v>507376486.74074066</v>
      </c>
      <c r="F10827" s="71">
        <f t="shared" si="338"/>
        <v>329.97950490422778</v>
      </c>
    </row>
    <row r="10828" spans="2:6">
      <c r="B10828">
        <v>1537600</v>
      </c>
      <c r="D10828">
        <v>10826</v>
      </c>
      <c r="E10828" s="72">
        <f t="shared" si="339"/>
        <v>507470270.18518513</v>
      </c>
      <c r="F10828" s="71">
        <f t="shared" si="338"/>
        <v>330.040498299418</v>
      </c>
    </row>
    <row r="10829" spans="2:6">
      <c r="B10829">
        <v>1537600</v>
      </c>
      <c r="D10829">
        <v>10827</v>
      </c>
      <c r="E10829" s="72">
        <f t="shared" si="339"/>
        <v>507564062.29629624</v>
      </c>
      <c r="F10829" s="71">
        <f t="shared" si="338"/>
        <v>330.10149733109796</v>
      </c>
    </row>
    <row r="10830" spans="2:6">
      <c r="B10830">
        <v>1537600</v>
      </c>
      <c r="D10830">
        <v>10828</v>
      </c>
      <c r="E10830" s="72">
        <f t="shared" si="339"/>
        <v>507657863.07407403</v>
      </c>
      <c r="F10830" s="71">
        <f t="shared" si="338"/>
        <v>330.1625019992677</v>
      </c>
    </row>
    <row r="10831" spans="2:6">
      <c r="B10831">
        <v>1537600</v>
      </c>
      <c r="D10831">
        <v>10829</v>
      </c>
      <c r="E10831" s="72">
        <f t="shared" si="339"/>
        <v>507751672.51851845</v>
      </c>
      <c r="F10831" s="71">
        <f t="shared" si="338"/>
        <v>330.22351230392718</v>
      </c>
    </row>
    <row r="10832" spans="2:6">
      <c r="B10832">
        <v>1537600</v>
      </c>
      <c r="D10832">
        <v>10830</v>
      </c>
      <c r="E10832" s="72">
        <f t="shared" si="339"/>
        <v>507845490.62962955</v>
      </c>
      <c r="F10832" s="71">
        <f t="shared" si="338"/>
        <v>330.28452824507644</v>
      </c>
    </row>
    <row r="10833" spans="2:6">
      <c r="B10833">
        <v>1537600</v>
      </c>
      <c r="D10833">
        <v>10831</v>
      </c>
      <c r="E10833" s="72">
        <f t="shared" si="339"/>
        <v>507939317.40740734</v>
      </c>
      <c r="F10833" s="71">
        <f t="shared" si="338"/>
        <v>330.3455498227155</v>
      </c>
    </row>
    <row r="10834" spans="2:6">
      <c r="B10834">
        <v>1537600</v>
      </c>
      <c r="D10834">
        <v>10832</v>
      </c>
      <c r="E10834" s="72">
        <f t="shared" si="339"/>
        <v>508033152.85185176</v>
      </c>
      <c r="F10834" s="71">
        <f t="shared" si="338"/>
        <v>330.40657703684428</v>
      </c>
    </row>
    <row r="10835" spans="2:6">
      <c r="B10835">
        <v>1537600</v>
      </c>
      <c r="D10835">
        <v>10833</v>
      </c>
      <c r="E10835" s="72">
        <f t="shared" si="339"/>
        <v>508126996.96296287</v>
      </c>
      <c r="F10835" s="71">
        <f t="shared" si="338"/>
        <v>330.46760988746286</v>
      </c>
    </row>
    <row r="10836" spans="2:6">
      <c r="B10836">
        <v>1537600</v>
      </c>
      <c r="D10836">
        <v>10834</v>
      </c>
      <c r="E10836" s="72">
        <f t="shared" si="339"/>
        <v>508220849.74074066</v>
      </c>
      <c r="F10836" s="71">
        <f t="shared" si="338"/>
        <v>330.52864837457116</v>
      </c>
    </row>
    <row r="10837" spans="2:6">
      <c r="B10837">
        <v>1537600</v>
      </c>
      <c r="D10837">
        <v>10835</v>
      </c>
      <c r="E10837" s="72">
        <f t="shared" si="339"/>
        <v>508314711.18518513</v>
      </c>
      <c r="F10837" s="71">
        <f t="shared" si="338"/>
        <v>330.58969249816931</v>
      </c>
    </row>
    <row r="10838" spans="2:6">
      <c r="B10838">
        <v>1537600</v>
      </c>
      <c r="D10838">
        <v>10836</v>
      </c>
      <c r="E10838" s="72">
        <f t="shared" si="339"/>
        <v>508408581.29629624</v>
      </c>
      <c r="F10838" s="71">
        <f t="shared" si="338"/>
        <v>330.6507422582572</v>
      </c>
    </row>
    <row r="10839" spans="2:6">
      <c r="B10839">
        <v>1537600</v>
      </c>
      <c r="D10839">
        <v>10837</v>
      </c>
      <c r="E10839" s="72">
        <f t="shared" si="339"/>
        <v>508502460.07407403</v>
      </c>
      <c r="F10839" s="71">
        <f t="shared" si="338"/>
        <v>330.71179765483481</v>
      </c>
    </row>
    <row r="10840" spans="2:6">
      <c r="B10840">
        <v>1537600</v>
      </c>
      <c r="D10840">
        <v>10838</v>
      </c>
      <c r="E10840" s="72">
        <f t="shared" si="339"/>
        <v>508596347.51851845</v>
      </c>
      <c r="F10840" s="71">
        <f t="shared" si="338"/>
        <v>330.77285868790221</v>
      </c>
    </row>
    <row r="10841" spans="2:6">
      <c r="B10841">
        <v>1537600</v>
      </c>
      <c r="D10841">
        <v>10839</v>
      </c>
      <c r="E10841" s="72">
        <f t="shared" si="339"/>
        <v>508690243.62962955</v>
      </c>
      <c r="F10841" s="71">
        <f t="shared" si="338"/>
        <v>330.83392535745941</v>
      </c>
    </row>
    <row r="10842" spans="2:6">
      <c r="B10842">
        <v>1537600</v>
      </c>
      <c r="D10842">
        <v>10840</v>
      </c>
      <c r="E10842" s="72">
        <f t="shared" si="339"/>
        <v>508784148.40740734</v>
      </c>
      <c r="F10842" s="71">
        <f t="shared" si="338"/>
        <v>330.89499766350633</v>
      </c>
    </row>
    <row r="10843" spans="2:6">
      <c r="B10843">
        <v>1537600</v>
      </c>
      <c r="D10843">
        <v>10841</v>
      </c>
      <c r="E10843" s="72">
        <f t="shared" si="339"/>
        <v>508878061.85185176</v>
      </c>
      <c r="F10843" s="71">
        <f t="shared" si="338"/>
        <v>330.95607560604304</v>
      </c>
    </row>
    <row r="10844" spans="2:6">
      <c r="B10844">
        <v>1537600</v>
      </c>
      <c r="D10844">
        <v>10842</v>
      </c>
      <c r="E10844" s="72">
        <f t="shared" si="339"/>
        <v>508971983.96296287</v>
      </c>
      <c r="F10844" s="71">
        <f t="shared" si="338"/>
        <v>331.01715918506949</v>
      </c>
    </row>
    <row r="10845" spans="2:6">
      <c r="B10845">
        <v>1537600</v>
      </c>
      <c r="D10845">
        <v>10843</v>
      </c>
      <c r="E10845" s="72">
        <f t="shared" si="339"/>
        <v>509065914.74074066</v>
      </c>
      <c r="F10845" s="71">
        <f t="shared" si="338"/>
        <v>331.07824840058578</v>
      </c>
    </row>
    <row r="10846" spans="2:6">
      <c r="B10846">
        <v>1537600</v>
      </c>
      <c r="D10846">
        <v>10844</v>
      </c>
      <c r="E10846" s="72">
        <f t="shared" si="339"/>
        <v>509159854.18518513</v>
      </c>
      <c r="F10846" s="71">
        <f t="shared" si="338"/>
        <v>331.1393432525918</v>
      </c>
    </row>
    <row r="10847" spans="2:6">
      <c r="B10847">
        <v>1537600</v>
      </c>
      <c r="D10847">
        <v>10845</v>
      </c>
      <c r="E10847" s="72">
        <f t="shared" si="339"/>
        <v>509253802.29629624</v>
      </c>
      <c r="F10847" s="71">
        <f t="shared" si="338"/>
        <v>331.20044374108755</v>
      </c>
    </row>
    <row r="10848" spans="2:6">
      <c r="B10848">
        <v>1537600</v>
      </c>
      <c r="D10848">
        <v>10846</v>
      </c>
      <c r="E10848" s="72">
        <f t="shared" si="339"/>
        <v>509347759.07407403</v>
      </c>
      <c r="F10848" s="71">
        <f t="shared" si="338"/>
        <v>331.2615498660731</v>
      </c>
    </row>
    <row r="10849" spans="2:6">
      <c r="B10849">
        <v>1537600</v>
      </c>
      <c r="D10849">
        <v>10847</v>
      </c>
      <c r="E10849" s="72">
        <f t="shared" si="339"/>
        <v>509441724.51851845</v>
      </c>
      <c r="F10849" s="71">
        <f t="shared" si="338"/>
        <v>331.32266162754843</v>
      </c>
    </row>
    <row r="10850" spans="2:6">
      <c r="B10850">
        <v>1537600</v>
      </c>
      <c r="D10850">
        <v>10848</v>
      </c>
      <c r="E10850" s="72">
        <f t="shared" si="339"/>
        <v>509535698.62962955</v>
      </c>
      <c r="F10850" s="71">
        <f t="shared" si="338"/>
        <v>331.38377902551349</v>
      </c>
    </row>
    <row r="10851" spans="2:6">
      <c r="B10851">
        <v>1537600</v>
      </c>
      <c r="D10851">
        <v>10849</v>
      </c>
      <c r="E10851" s="72">
        <f t="shared" si="339"/>
        <v>509629681.40740734</v>
      </c>
      <c r="F10851" s="71">
        <f t="shared" si="338"/>
        <v>331.44490205996834</v>
      </c>
    </row>
    <row r="10852" spans="2:6">
      <c r="B10852">
        <v>1537600</v>
      </c>
      <c r="D10852">
        <v>10850</v>
      </c>
      <c r="E10852" s="72">
        <f t="shared" si="339"/>
        <v>509723672.85185176</v>
      </c>
      <c r="F10852" s="71">
        <f t="shared" si="338"/>
        <v>331.50603073091298</v>
      </c>
    </row>
    <row r="10853" spans="2:6">
      <c r="B10853">
        <v>1537600</v>
      </c>
      <c r="D10853">
        <v>10851</v>
      </c>
      <c r="E10853" s="72">
        <f t="shared" si="339"/>
        <v>509817672.96296287</v>
      </c>
      <c r="F10853" s="71">
        <f t="shared" si="338"/>
        <v>331.56716503834735</v>
      </c>
    </row>
    <row r="10854" spans="2:6">
      <c r="B10854">
        <v>1537600</v>
      </c>
      <c r="D10854">
        <v>10852</v>
      </c>
      <c r="E10854" s="72">
        <f t="shared" si="339"/>
        <v>509911681.74074066</v>
      </c>
      <c r="F10854" s="71">
        <f t="shared" si="338"/>
        <v>331.62830498227152</v>
      </c>
    </row>
    <row r="10855" spans="2:6">
      <c r="B10855">
        <v>1537600</v>
      </c>
      <c r="D10855">
        <v>10853</v>
      </c>
      <c r="E10855" s="72">
        <f t="shared" si="339"/>
        <v>510005699.18518513</v>
      </c>
      <c r="F10855" s="71">
        <f t="shared" si="338"/>
        <v>331.68945056268547</v>
      </c>
    </row>
    <row r="10856" spans="2:6">
      <c r="B10856">
        <v>1537600</v>
      </c>
      <c r="D10856">
        <v>10854</v>
      </c>
      <c r="E10856" s="72">
        <f t="shared" si="339"/>
        <v>510099725.29629624</v>
      </c>
      <c r="F10856" s="71">
        <f t="shared" si="338"/>
        <v>331.75060177958915</v>
      </c>
    </row>
    <row r="10857" spans="2:6">
      <c r="B10857">
        <v>1537600</v>
      </c>
      <c r="D10857">
        <v>10855</v>
      </c>
      <c r="E10857" s="72">
        <f t="shared" si="339"/>
        <v>510193760.07407403</v>
      </c>
      <c r="F10857" s="71">
        <f t="shared" si="338"/>
        <v>331.81175863298262</v>
      </c>
    </row>
    <row r="10858" spans="2:6">
      <c r="B10858">
        <v>1537600</v>
      </c>
      <c r="D10858">
        <v>10856</v>
      </c>
      <c r="E10858" s="72">
        <f t="shared" si="339"/>
        <v>510287803.51851845</v>
      </c>
      <c r="F10858" s="71">
        <f t="shared" si="338"/>
        <v>331.87292112286582</v>
      </c>
    </row>
    <row r="10859" spans="2:6">
      <c r="B10859">
        <v>1537600</v>
      </c>
      <c r="D10859">
        <v>10857</v>
      </c>
      <c r="E10859" s="72">
        <f t="shared" si="339"/>
        <v>510381855.62962955</v>
      </c>
      <c r="F10859" s="71">
        <f t="shared" si="338"/>
        <v>331.93408924923881</v>
      </c>
    </row>
    <row r="10860" spans="2:6">
      <c r="B10860">
        <v>1537600</v>
      </c>
      <c r="D10860">
        <v>10858</v>
      </c>
      <c r="E10860" s="72">
        <f t="shared" si="339"/>
        <v>510475916.40740734</v>
      </c>
      <c r="F10860" s="71">
        <f t="shared" si="338"/>
        <v>331.99526301210153</v>
      </c>
    </row>
    <row r="10861" spans="2:6">
      <c r="B10861">
        <v>1537600</v>
      </c>
      <c r="D10861">
        <v>10859</v>
      </c>
      <c r="E10861" s="72">
        <f t="shared" si="339"/>
        <v>510569985.85185176</v>
      </c>
      <c r="F10861" s="71">
        <f t="shared" si="338"/>
        <v>332.05644241145404</v>
      </c>
    </row>
    <row r="10862" spans="2:6">
      <c r="B10862">
        <v>1537600</v>
      </c>
      <c r="D10862">
        <v>10860</v>
      </c>
      <c r="E10862" s="72">
        <f t="shared" si="339"/>
        <v>510664063.96296287</v>
      </c>
      <c r="F10862" s="71">
        <f t="shared" si="338"/>
        <v>332.11762744729634</v>
      </c>
    </row>
    <row r="10863" spans="2:6">
      <c r="B10863">
        <v>1537600</v>
      </c>
      <c r="D10863">
        <v>10861</v>
      </c>
      <c r="E10863" s="72">
        <f t="shared" si="339"/>
        <v>510758150.74074066</v>
      </c>
      <c r="F10863" s="71">
        <f t="shared" si="338"/>
        <v>332.17881811962843</v>
      </c>
    </row>
    <row r="10864" spans="2:6">
      <c r="B10864">
        <v>1537600</v>
      </c>
      <c r="D10864">
        <v>10862</v>
      </c>
      <c r="E10864" s="72">
        <f t="shared" si="339"/>
        <v>510852246.18518513</v>
      </c>
      <c r="F10864" s="71">
        <f t="shared" si="338"/>
        <v>332.24001442845025</v>
      </c>
    </row>
    <row r="10865" spans="2:6">
      <c r="B10865">
        <v>1537600</v>
      </c>
      <c r="D10865">
        <v>10863</v>
      </c>
      <c r="E10865" s="72">
        <f t="shared" si="339"/>
        <v>510946350.29629624</v>
      </c>
      <c r="F10865" s="71">
        <f t="shared" si="338"/>
        <v>332.30121637376186</v>
      </c>
    </row>
    <row r="10866" spans="2:6">
      <c r="B10866">
        <v>1537600</v>
      </c>
      <c r="D10866">
        <v>10864</v>
      </c>
      <c r="E10866" s="72">
        <f t="shared" si="339"/>
        <v>511040463.07407403</v>
      </c>
      <c r="F10866" s="71">
        <f t="shared" si="338"/>
        <v>332.36242395556326</v>
      </c>
    </row>
    <row r="10867" spans="2:6">
      <c r="B10867">
        <v>1537600</v>
      </c>
      <c r="D10867">
        <v>10865</v>
      </c>
      <c r="E10867" s="72">
        <f t="shared" si="339"/>
        <v>511134584.51851845</v>
      </c>
      <c r="F10867" s="71">
        <f t="shared" si="338"/>
        <v>332.42363717385433</v>
      </c>
    </row>
    <row r="10868" spans="2:6">
      <c r="B10868">
        <v>1537600</v>
      </c>
      <c r="D10868">
        <v>10866</v>
      </c>
      <c r="E10868" s="72">
        <f t="shared" si="339"/>
        <v>511228714.62962955</v>
      </c>
      <c r="F10868" s="71">
        <f t="shared" si="338"/>
        <v>332.48485602863525</v>
      </c>
    </row>
    <row r="10869" spans="2:6">
      <c r="B10869">
        <v>1537600</v>
      </c>
      <c r="D10869">
        <v>10867</v>
      </c>
      <c r="E10869" s="72">
        <f t="shared" si="339"/>
        <v>511322853.40740734</v>
      </c>
      <c r="F10869" s="71">
        <f t="shared" si="338"/>
        <v>332.5460805199059</v>
      </c>
    </row>
    <row r="10870" spans="2:6">
      <c r="B10870">
        <v>1537600</v>
      </c>
      <c r="D10870">
        <v>10868</v>
      </c>
      <c r="E10870" s="72">
        <f t="shared" si="339"/>
        <v>511417000.85185176</v>
      </c>
      <c r="F10870" s="71">
        <f t="shared" si="338"/>
        <v>332.60731064766634</v>
      </c>
    </row>
    <row r="10871" spans="2:6">
      <c r="B10871">
        <v>1537600</v>
      </c>
      <c r="D10871">
        <v>10869</v>
      </c>
      <c r="E10871" s="72">
        <f t="shared" si="339"/>
        <v>511511156.96296287</v>
      </c>
      <c r="F10871" s="71">
        <f t="shared" si="338"/>
        <v>332.66854641191651</v>
      </c>
    </row>
    <row r="10872" spans="2:6">
      <c r="B10872">
        <v>1537600</v>
      </c>
      <c r="D10872">
        <v>10870</v>
      </c>
      <c r="E10872" s="72">
        <f t="shared" si="339"/>
        <v>511605321.74074066</v>
      </c>
      <c r="F10872" s="71">
        <f t="shared" si="338"/>
        <v>332.72978781265653</v>
      </c>
    </row>
    <row r="10873" spans="2:6">
      <c r="B10873">
        <v>1537600</v>
      </c>
      <c r="D10873">
        <v>10871</v>
      </c>
      <c r="E10873" s="72">
        <f t="shared" si="339"/>
        <v>511699495.18518513</v>
      </c>
      <c r="F10873" s="71">
        <f t="shared" si="338"/>
        <v>332.79103484988627</v>
      </c>
    </row>
    <row r="10874" spans="2:6">
      <c r="B10874">
        <v>1537600</v>
      </c>
      <c r="D10874">
        <v>10872</v>
      </c>
      <c r="E10874" s="72">
        <f t="shared" si="339"/>
        <v>511793677.29629624</v>
      </c>
      <c r="F10874" s="71">
        <f t="shared" si="338"/>
        <v>332.85228752360575</v>
      </c>
    </row>
    <row r="10875" spans="2:6">
      <c r="B10875">
        <v>1537600</v>
      </c>
      <c r="D10875">
        <v>10873</v>
      </c>
      <c r="E10875" s="72">
        <f t="shared" si="339"/>
        <v>511887868.07407403</v>
      </c>
      <c r="F10875" s="71">
        <f t="shared" si="338"/>
        <v>332.91354583381508</v>
      </c>
    </row>
    <row r="10876" spans="2:6">
      <c r="B10876">
        <v>1537600</v>
      </c>
      <c r="D10876">
        <v>10874</v>
      </c>
      <c r="E10876" s="72">
        <f t="shared" si="339"/>
        <v>511982067.51851845</v>
      </c>
      <c r="F10876" s="71">
        <f t="shared" si="338"/>
        <v>332.97480978051408</v>
      </c>
    </row>
    <row r="10877" spans="2:6">
      <c r="B10877">
        <v>1537600</v>
      </c>
      <c r="D10877">
        <v>10875</v>
      </c>
      <c r="E10877" s="72">
        <f t="shared" si="339"/>
        <v>512076275.62962955</v>
      </c>
      <c r="F10877" s="71">
        <f t="shared" si="338"/>
        <v>333.03607936370287</v>
      </c>
    </row>
    <row r="10878" spans="2:6">
      <c r="B10878">
        <v>1537600</v>
      </c>
      <c r="D10878">
        <v>10876</v>
      </c>
      <c r="E10878" s="72">
        <f t="shared" si="339"/>
        <v>512170492.40740734</v>
      </c>
      <c r="F10878" s="71">
        <f t="shared" si="338"/>
        <v>333.09735458338145</v>
      </c>
    </row>
    <row r="10879" spans="2:6">
      <c r="B10879">
        <v>1537600</v>
      </c>
      <c r="D10879">
        <v>10877</v>
      </c>
      <c r="E10879" s="72">
        <f t="shared" si="339"/>
        <v>512264717.85185176</v>
      </c>
      <c r="F10879" s="71">
        <f t="shared" si="338"/>
        <v>333.15863543954981</v>
      </c>
    </row>
    <row r="10880" spans="2:6">
      <c r="B10880">
        <v>1537600</v>
      </c>
      <c r="D10880">
        <v>10878</v>
      </c>
      <c r="E10880" s="72">
        <f t="shared" si="339"/>
        <v>512358951.96296287</v>
      </c>
      <c r="F10880" s="71">
        <f t="shared" si="338"/>
        <v>333.21992193220791</v>
      </c>
    </row>
    <row r="10881" spans="2:6">
      <c r="B10881">
        <v>1537600</v>
      </c>
      <c r="D10881">
        <v>10879</v>
      </c>
      <c r="E10881" s="72">
        <f t="shared" si="339"/>
        <v>512453194.74074066</v>
      </c>
      <c r="F10881" s="71">
        <f t="shared" si="338"/>
        <v>333.2812140613558</v>
      </c>
    </row>
    <row r="10882" spans="2:6">
      <c r="B10882">
        <v>1537600</v>
      </c>
      <c r="D10882">
        <v>10880</v>
      </c>
      <c r="E10882" s="72">
        <f t="shared" si="339"/>
        <v>512547446.18518513</v>
      </c>
      <c r="F10882" s="71">
        <f t="shared" si="338"/>
        <v>333.34251182699347</v>
      </c>
    </row>
    <row r="10883" spans="2:6">
      <c r="B10883">
        <v>1537600</v>
      </c>
      <c r="D10883">
        <v>10881</v>
      </c>
      <c r="E10883" s="72">
        <f t="shared" si="339"/>
        <v>512641706.29629624</v>
      </c>
      <c r="F10883" s="71">
        <f t="shared" ref="F10883:F10946" si="340">E10883/B10882</f>
        <v>333.40381522912088</v>
      </c>
    </row>
    <row r="10884" spans="2:6">
      <c r="B10884">
        <v>1537600</v>
      </c>
      <c r="D10884">
        <v>10882</v>
      </c>
      <c r="E10884" s="72">
        <f t="shared" ref="E10884:E10947" si="341">40+(D10883*D10883)+(E10883/1.3)</f>
        <v>512735975.07407403</v>
      </c>
      <c r="F10884" s="71">
        <f t="shared" si="340"/>
        <v>333.46512426773808</v>
      </c>
    </row>
    <row r="10885" spans="2:6">
      <c r="B10885">
        <v>1537600</v>
      </c>
      <c r="D10885">
        <v>10883</v>
      </c>
      <c r="E10885" s="72">
        <f t="shared" si="341"/>
        <v>512830252.51851845</v>
      </c>
      <c r="F10885" s="71">
        <f t="shared" si="340"/>
        <v>333.526438942845</v>
      </c>
    </row>
    <row r="10886" spans="2:6">
      <c r="B10886">
        <v>1537600</v>
      </c>
      <c r="D10886">
        <v>10884</v>
      </c>
      <c r="E10886" s="72">
        <f t="shared" si="341"/>
        <v>512924538.62962955</v>
      </c>
      <c r="F10886" s="71">
        <f t="shared" si="340"/>
        <v>333.58775925444172</v>
      </c>
    </row>
    <row r="10887" spans="2:6">
      <c r="B10887">
        <v>1537600</v>
      </c>
      <c r="D10887">
        <v>10885</v>
      </c>
      <c r="E10887" s="72">
        <f t="shared" si="341"/>
        <v>513018833.40740734</v>
      </c>
      <c r="F10887" s="71">
        <f t="shared" si="340"/>
        <v>333.64908520252817</v>
      </c>
    </row>
    <row r="10888" spans="2:6">
      <c r="B10888">
        <v>1537600</v>
      </c>
      <c r="D10888">
        <v>10886</v>
      </c>
      <c r="E10888" s="72">
        <f t="shared" si="341"/>
        <v>513113136.85185176</v>
      </c>
      <c r="F10888" s="71">
        <f t="shared" si="340"/>
        <v>333.71041678710441</v>
      </c>
    </row>
    <row r="10889" spans="2:6">
      <c r="B10889">
        <v>1537600</v>
      </c>
      <c r="D10889">
        <v>10887</v>
      </c>
      <c r="E10889" s="72">
        <f t="shared" si="341"/>
        <v>513207448.96296287</v>
      </c>
      <c r="F10889" s="71">
        <f t="shared" si="340"/>
        <v>333.77175400817043</v>
      </c>
    </row>
    <row r="10890" spans="2:6">
      <c r="B10890">
        <v>1537600</v>
      </c>
      <c r="D10890">
        <v>10888</v>
      </c>
      <c r="E10890" s="72">
        <f t="shared" si="341"/>
        <v>513301769.74074066</v>
      </c>
      <c r="F10890" s="71">
        <f t="shared" si="340"/>
        <v>333.83309686572625</v>
      </c>
    </row>
    <row r="10891" spans="2:6">
      <c r="B10891">
        <v>1537600</v>
      </c>
      <c r="D10891">
        <v>10889</v>
      </c>
      <c r="E10891" s="72">
        <f t="shared" si="341"/>
        <v>513396099.18518513</v>
      </c>
      <c r="F10891" s="71">
        <f t="shared" si="340"/>
        <v>333.89444535977179</v>
      </c>
    </row>
    <row r="10892" spans="2:6">
      <c r="B10892">
        <v>1537600</v>
      </c>
      <c r="D10892">
        <v>10890</v>
      </c>
      <c r="E10892" s="72">
        <f t="shared" si="341"/>
        <v>513490437.29629624</v>
      </c>
      <c r="F10892" s="71">
        <f t="shared" si="340"/>
        <v>333.95579949030713</v>
      </c>
    </row>
    <row r="10893" spans="2:6">
      <c r="B10893">
        <v>1537600</v>
      </c>
      <c r="D10893">
        <v>10891</v>
      </c>
      <c r="E10893" s="72">
        <f t="shared" si="341"/>
        <v>513584784.07407403</v>
      </c>
      <c r="F10893" s="71">
        <f t="shared" si="340"/>
        <v>334.01715925733225</v>
      </c>
    </row>
    <row r="10894" spans="2:6">
      <c r="B10894">
        <v>1537600</v>
      </c>
      <c r="D10894">
        <v>10892</v>
      </c>
      <c r="E10894" s="72">
        <f t="shared" si="341"/>
        <v>513679139.51851845</v>
      </c>
      <c r="F10894" s="71">
        <f t="shared" si="340"/>
        <v>334.07852466084705</v>
      </c>
    </row>
    <row r="10895" spans="2:6">
      <c r="B10895">
        <v>1537600</v>
      </c>
      <c r="D10895">
        <v>10893</v>
      </c>
      <c r="E10895" s="72">
        <f t="shared" si="341"/>
        <v>513773503.62962955</v>
      </c>
      <c r="F10895" s="71">
        <f t="shared" si="340"/>
        <v>334.1398957008517</v>
      </c>
    </row>
    <row r="10896" spans="2:6">
      <c r="B10896">
        <v>1537600</v>
      </c>
      <c r="D10896">
        <v>10894</v>
      </c>
      <c r="E10896" s="72">
        <f t="shared" si="341"/>
        <v>513867876.40740734</v>
      </c>
      <c r="F10896" s="71">
        <f t="shared" si="340"/>
        <v>334.20127237734607</v>
      </c>
    </row>
    <row r="10897" spans="2:6">
      <c r="B10897">
        <v>1537600</v>
      </c>
      <c r="D10897">
        <v>10895</v>
      </c>
      <c r="E10897" s="72">
        <f t="shared" si="341"/>
        <v>513962257.85185176</v>
      </c>
      <c r="F10897" s="71">
        <f t="shared" si="340"/>
        <v>334.26265469033024</v>
      </c>
    </row>
    <row r="10898" spans="2:6">
      <c r="B10898">
        <v>1537600</v>
      </c>
      <c r="D10898">
        <v>10896</v>
      </c>
      <c r="E10898" s="72">
        <f t="shared" si="341"/>
        <v>514056647.96296287</v>
      </c>
      <c r="F10898" s="71">
        <f t="shared" si="340"/>
        <v>334.32404263980413</v>
      </c>
    </row>
    <row r="10899" spans="2:6">
      <c r="B10899">
        <v>1537600</v>
      </c>
      <c r="D10899">
        <v>10897</v>
      </c>
      <c r="E10899" s="72">
        <f t="shared" si="341"/>
        <v>514151046.74074066</v>
      </c>
      <c r="F10899" s="71">
        <f t="shared" si="340"/>
        <v>334.38543622576788</v>
      </c>
    </row>
    <row r="10900" spans="2:6">
      <c r="B10900">
        <v>1537600</v>
      </c>
      <c r="D10900">
        <v>10898</v>
      </c>
      <c r="E10900" s="72">
        <f t="shared" si="341"/>
        <v>514245454.18518513</v>
      </c>
      <c r="F10900" s="71">
        <f t="shared" si="340"/>
        <v>334.44683544822135</v>
      </c>
    </row>
    <row r="10901" spans="2:6">
      <c r="B10901">
        <v>1537600</v>
      </c>
      <c r="D10901">
        <v>10899</v>
      </c>
      <c r="E10901" s="72">
        <f t="shared" si="341"/>
        <v>514339870.29629624</v>
      </c>
      <c r="F10901" s="71">
        <f t="shared" si="340"/>
        <v>334.50824030716456</v>
      </c>
    </row>
    <row r="10902" spans="2:6">
      <c r="B10902">
        <v>1537600</v>
      </c>
      <c r="D10902">
        <v>10900</v>
      </c>
      <c r="E10902" s="72">
        <f t="shared" si="341"/>
        <v>514434295.07407403</v>
      </c>
      <c r="F10902" s="71">
        <f t="shared" si="340"/>
        <v>334.56965080259755</v>
      </c>
    </row>
    <row r="10903" spans="2:6">
      <c r="B10903">
        <v>1537600</v>
      </c>
      <c r="D10903">
        <v>10901</v>
      </c>
      <c r="E10903" s="72">
        <f t="shared" si="341"/>
        <v>514528728.51851845</v>
      </c>
      <c r="F10903" s="71">
        <f t="shared" si="340"/>
        <v>334.63106693452033</v>
      </c>
    </row>
    <row r="10904" spans="2:6">
      <c r="B10904">
        <v>1537600</v>
      </c>
      <c r="D10904">
        <v>10902</v>
      </c>
      <c r="E10904" s="72">
        <f t="shared" si="341"/>
        <v>514623170.62962955</v>
      </c>
      <c r="F10904" s="71">
        <f t="shared" si="340"/>
        <v>334.69248870293285</v>
      </c>
    </row>
    <row r="10905" spans="2:6">
      <c r="B10905">
        <v>1537600</v>
      </c>
      <c r="D10905">
        <v>10903</v>
      </c>
      <c r="E10905" s="72">
        <f t="shared" si="341"/>
        <v>514717621.40740734</v>
      </c>
      <c r="F10905" s="71">
        <f t="shared" si="340"/>
        <v>334.75391610783515</v>
      </c>
    </row>
    <row r="10906" spans="2:6">
      <c r="B10906">
        <v>1537600</v>
      </c>
      <c r="D10906">
        <v>10904</v>
      </c>
      <c r="E10906" s="72">
        <f t="shared" si="341"/>
        <v>514812080.85185176</v>
      </c>
      <c r="F10906" s="71">
        <f t="shared" si="340"/>
        <v>334.81534914922719</v>
      </c>
    </row>
    <row r="10907" spans="2:6">
      <c r="B10907">
        <v>1537600</v>
      </c>
      <c r="D10907">
        <v>10905</v>
      </c>
      <c r="E10907" s="72">
        <f t="shared" si="341"/>
        <v>514906548.96296287</v>
      </c>
      <c r="F10907" s="71">
        <f t="shared" si="340"/>
        <v>334.87678782710907</v>
      </c>
    </row>
    <row r="10908" spans="2:6">
      <c r="B10908">
        <v>1537600</v>
      </c>
      <c r="D10908">
        <v>10906</v>
      </c>
      <c r="E10908" s="72">
        <f t="shared" si="341"/>
        <v>515001025.74074066</v>
      </c>
      <c r="F10908" s="71">
        <f t="shared" si="340"/>
        <v>334.93823214148068</v>
      </c>
    </row>
    <row r="10909" spans="2:6">
      <c r="B10909">
        <v>1537600</v>
      </c>
      <c r="D10909">
        <v>10907</v>
      </c>
      <c r="E10909" s="72">
        <f t="shared" si="341"/>
        <v>515095511.18518513</v>
      </c>
      <c r="F10909" s="71">
        <f t="shared" si="340"/>
        <v>334.99968209234203</v>
      </c>
    </row>
    <row r="10910" spans="2:6">
      <c r="B10910">
        <v>1537600</v>
      </c>
      <c r="D10910">
        <v>10908</v>
      </c>
      <c r="E10910" s="72">
        <f t="shared" si="341"/>
        <v>515190005.29629624</v>
      </c>
      <c r="F10910" s="71">
        <f t="shared" si="340"/>
        <v>335.06113767969316</v>
      </c>
    </row>
    <row r="10911" spans="2:6">
      <c r="B10911">
        <v>1537600</v>
      </c>
      <c r="D10911">
        <v>10909</v>
      </c>
      <c r="E10911" s="72">
        <f t="shared" si="341"/>
        <v>515284508.07407403</v>
      </c>
      <c r="F10911" s="71">
        <f t="shared" si="340"/>
        <v>335.12259890353408</v>
      </c>
    </row>
    <row r="10912" spans="2:6">
      <c r="B10912">
        <v>1537600</v>
      </c>
      <c r="D10912">
        <v>10910</v>
      </c>
      <c r="E10912" s="72">
        <f t="shared" si="341"/>
        <v>515379019.51851845</v>
      </c>
      <c r="F10912" s="71">
        <f t="shared" si="340"/>
        <v>335.18406576386474</v>
      </c>
    </row>
    <row r="10913" spans="2:6">
      <c r="B10913">
        <v>1537600</v>
      </c>
      <c r="D10913">
        <v>10911</v>
      </c>
      <c r="E10913" s="72">
        <f t="shared" si="341"/>
        <v>515473539.62962955</v>
      </c>
      <c r="F10913" s="71">
        <f t="shared" si="340"/>
        <v>335.24553826068518</v>
      </c>
    </row>
    <row r="10914" spans="2:6">
      <c r="B10914">
        <v>1537600</v>
      </c>
      <c r="D10914">
        <v>10912</v>
      </c>
      <c r="E10914" s="72">
        <f t="shared" si="341"/>
        <v>515568068.40740734</v>
      </c>
      <c r="F10914" s="71">
        <f t="shared" si="340"/>
        <v>335.30701639399541</v>
      </c>
    </row>
    <row r="10915" spans="2:6">
      <c r="B10915">
        <v>1537600</v>
      </c>
      <c r="D10915">
        <v>10913</v>
      </c>
      <c r="E10915" s="72">
        <f t="shared" si="341"/>
        <v>515662605.85185176</v>
      </c>
      <c r="F10915" s="71">
        <f t="shared" si="340"/>
        <v>335.36850016379537</v>
      </c>
    </row>
    <row r="10916" spans="2:6">
      <c r="B10916">
        <v>1537600</v>
      </c>
      <c r="D10916">
        <v>10914</v>
      </c>
      <c r="E10916" s="72">
        <f t="shared" si="341"/>
        <v>515757151.96296287</v>
      </c>
      <c r="F10916" s="71">
        <f t="shared" si="340"/>
        <v>335.42998957008513</v>
      </c>
    </row>
    <row r="10917" spans="2:6">
      <c r="B10917">
        <v>1537600</v>
      </c>
      <c r="D10917">
        <v>10915</v>
      </c>
      <c r="E10917" s="72">
        <f t="shared" si="341"/>
        <v>515851706.74074066</v>
      </c>
      <c r="F10917" s="71">
        <f t="shared" si="340"/>
        <v>335.49148461286461</v>
      </c>
    </row>
    <row r="10918" spans="2:6">
      <c r="B10918">
        <v>1537600</v>
      </c>
      <c r="D10918">
        <v>10916</v>
      </c>
      <c r="E10918" s="72">
        <f t="shared" si="341"/>
        <v>515946270.18518513</v>
      </c>
      <c r="F10918" s="71">
        <f t="shared" si="340"/>
        <v>335.55298529213394</v>
      </c>
    </row>
    <row r="10919" spans="2:6">
      <c r="B10919">
        <v>1537600</v>
      </c>
      <c r="D10919">
        <v>10917</v>
      </c>
      <c r="E10919" s="72">
        <f t="shared" si="341"/>
        <v>516040842.29629624</v>
      </c>
      <c r="F10919" s="71">
        <f t="shared" si="340"/>
        <v>335.614491607893</v>
      </c>
    </row>
    <row r="10920" spans="2:6">
      <c r="B10920">
        <v>1537600</v>
      </c>
      <c r="D10920">
        <v>10918</v>
      </c>
      <c r="E10920" s="72">
        <f t="shared" si="341"/>
        <v>516135423.07407403</v>
      </c>
      <c r="F10920" s="71">
        <f t="shared" si="340"/>
        <v>335.67600356014179</v>
      </c>
    </row>
    <row r="10921" spans="2:6">
      <c r="B10921">
        <v>1537600</v>
      </c>
      <c r="D10921">
        <v>10919</v>
      </c>
      <c r="E10921" s="72">
        <f t="shared" si="341"/>
        <v>516230012.51851845</v>
      </c>
      <c r="F10921" s="71">
        <f t="shared" si="340"/>
        <v>335.73752114888038</v>
      </c>
    </row>
    <row r="10922" spans="2:6">
      <c r="B10922">
        <v>1537600</v>
      </c>
      <c r="D10922">
        <v>10920</v>
      </c>
      <c r="E10922" s="72">
        <f t="shared" si="341"/>
        <v>516324610.62962955</v>
      </c>
      <c r="F10922" s="71">
        <f t="shared" si="340"/>
        <v>335.79904437410869</v>
      </c>
    </row>
    <row r="10923" spans="2:6">
      <c r="B10923">
        <v>1537600</v>
      </c>
      <c r="D10923">
        <v>10921</v>
      </c>
      <c r="E10923" s="72">
        <f t="shared" si="341"/>
        <v>516419217.40740734</v>
      </c>
      <c r="F10923" s="71">
        <f t="shared" si="340"/>
        <v>335.86057323582685</v>
      </c>
    </row>
    <row r="10924" spans="2:6">
      <c r="B10924">
        <v>1537600</v>
      </c>
      <c r="D10924">
        <v>10922</v>
      </c>
      <c r="E10924" s="72">
        <f t="shared" si="341"/>
        <v>516513832.85185176</v>
      </c>
      <c r="F10924" s="71">
        <f t="shared" si="340"/>
        <v>335.92210773403468</v>
      </c>
    </row>
    <row r="10925" spans="2:6">
      <c r="B10925">
        <v>1537600</v>
      </c>
      <c r="D10925">
        <v>10923</v>
      </c>
      <c r="E10925" s="72">
        <f t="shared" si="341"/>
        <v>516608456.96296287</v>
      </c>
      <c r="F10925" s="71">
        <f t="shared" si="340"/>
        <v>335.98364786873236</v>
      </c>
    </row>
    <row r="10926" spans="2:6">
      <c r="B10926">
        <v>1537600</v>
      </c>
      <c r="D10926">
        <v>10924</v>
      </c>
      <c r="E10926" s="72">
        <f t="shared" si="341"/>
        <v>516703089.74074066</v>
      </c>
      <c r="F10926" s="71">
        <f t="shared" si="340"/>
        <v>336.04519363991977</v>
      </c>
    </row>
    <row r="10927" spans="2:6">
      <c r="B10927">
        <v>1537600</v>
      </c>
      <c r="D10927">
        <v>10925</v>
      </c>
      <c r="E10927" s="72">
        <f t="shared" si="341"/>
        <v>516797731.18518513</v>
      </c>
      <c r="F10927" s="71">
        <f t="shared" si="340"/>
        <v>336.10674504759697</v>
      </c>
    </row>
    <row r="10928" spans="2:6">
      <c r="B10928">
        <v>1537600</v>
      </c>
      <c r="D10928">
        <v>10926</v>
      </c>
      <c r="E10928" s="72">
        <f t="shared" si="341"/>
        <v>516892381.29629624</v>
      </c>
      <c r="F10928" s="71">
        <f t="shared" si="340"/>
        <v>336.16830209176396</v>
      </c>
    </row>
    <row r="10929" spans="2:6">
      <c r="B10929">
        <v>1537600</v>
      </c>
      <c r="D10929">
        <v>10927</v>
      </c>
      <c r="E10929" s="72">
        <f t="shared" si="341"/>
        <v>516987040.07407403</v>
      </c>
      <c r="F10929" s="71">
        <f t="shared" si="340"/>
        <v>336.22986477242068</v>
      </c>
    </row>
    <row r="10930" spans="2:6">
      <c r="B10930">
        <v>1537600</v>
      </c>
      <c r="D10930">
        <v>10928</v>
      </c>
      <c r="E10930" s="72">
        <f t="shared" si="341"/>
        <v>517081707.51851845</v>
      </c>
      <c r="F10930" s="71">
        <f t="shared" si="340"/>
        <v>336.29143308956714</v>
      </c>
    </row>
    <row r="10931" spans="2:6">
      <c r="B10931">
        <v>1537600</v>
      </c>
      <c r="D10931">
        <v>10929</v>
      </c>
      <c r="E10931" s="72">
        <f t="shared" si="341"/>
        <v>517176383.62962955</v>
      </c>
      <c r="F10931" s="71">
        <f t="shared" si="340"/>
        <v>336.35300704320338</v>
      </c>
    </row>
    <row r="10932" spans="2:6">
      <c r="B10932">
        <v>1537600</v>
      </c>
      <c r="D10932">
        <v>10930</v>
      </c>
      <c r="E10932" s="72">
        <f t="shared" si="341"/>
        <v>517271068.40740734</v>
      </c>
      <c r="F10932" s="71">
        <f t="shared" si="340"/>
        <v>336.41458663332946</v>
      </c>
    </row>
    <row r="10933" spans="2:6">
      <c r="B10933">
        <v>1537600</v>
      </c>
      <c r="D10933">
        <v>10931</v>
      </c>
      <c r="E10933" s="72">
        <f t="shared" si="341"/>
        <v>517365761.85185176</v>
      </c>
      <c r="F10933" s="71">
        <f t="shared" si="340"/>
        <v>336.47617185994523</v>
      </c>
    </row>
    <row r="10934" spans="2:6">
      <c r="B10934">
        <v>1537600</v>
      </c>
      <c r="D10934">
        <v>10932</v>
      </c>
      <c r="E10934" s="72">
        <f t="shared" si="341"/>
        <v>517460463.96296287</v>
      </c>
      <c r="F10934" s="71">
        <f t="shared" si="340"/>
        <v>336.53776272305078</v>
      </c>
    </row>
    <row r="10935" spans="2:6">
      <c r="B10935">
        <v>1537600</v>
      </c>
      <c r="D10935">
        <v>10933</v>
      </c>
      <c r="E10935" s="72">
        <f t="shared" si="341"/>
        <v>517555174.74074066</v>
      </c>
      <c r="F10935" s="71">
        <f t="shared" si="340"/>
        <v>336.59935922264611</v>
      </c>
    </row>
    <row r="10936" spans="2:6">
      <c r="B10936">
        <v>1537600</v>
      </c>
      <c r="D10936">
        <v>10934</v>
      </c>
      <c r="E10936" s="72">
        <f t="shared" si="341"/>
        <v>517649894.18518513</v>
      </c>
      <c r="F10936" s="71">
        <f t="shared" si="340"/>
        <v>336.66096135873124</v>
      </c>
    </row>
    <row r="10937" spans="2:6">
      <c r="B10937">
        <v>1537600</v>
      </c>
      <c r="D10937">
        <v>10935</v>
      </c>
      <c r="E10937" s="72">
        <f t="shared" si="341"/>
        <v>517744622.29629624</v>
      </c>
      <c r="F10937" s="71">
        <f t="shared" si="340"/>
        <v>336.7225691313061</v>
      </c>
    </row>
    <row r="10938" spans="2:6">
      <c r="B10938">
        <v>1537600</v>
      </c>
      <c r="D10938">
        <v>10936</v>
      </c>
      <c r="E10938" s="72">
        <f t="shared" si="341"/>
        <v>517839359.07407403</v>
      </c>
      <c r="F10938" s="71">
        <f t="shared" si="340"/>
        <v>336.78418254037075</v>
      </c>
    </row>
    <row r="10939" spans="2:6">
      <c r="B10939">
        <v>1537600</v>
      </c>
      <c r="D10939">
        <v>10937</v>
      </c>
      <c r="E10939" s="72">
        <f t="shared" si="341"/>
        <v>517934104.51851845</v>
      </c>
      <c r="F10939" s="71">
        <f t="shared" si="340"/>
        <v>336.84580158592513</v>
      </c>
    </row>
    <row r="10940" spans="2:6">
      <c r="B10940">
        <v>1537600</v>
      </c>
      <c r="D10940">
        <v>10938</v>
      </c>
      <c r="E10940" s="72">
        <f t="shared" si="341"/>
        <v>518028858.62962955</v>
      </c>
      <c r="F10940" s="71">
        <f t="shared" si="340"/>
        <v>336.9074262679693</v>
      </c>
    </row>
    <row r="10941" spans="2:6">
      <c r="B10941">
        <v>1537600</v>
      </c>
      <c r="D10941">
        <v>10939</v>
      </c>
      <c r="E10941" s="72">
        <f t="shared" si="341"/>
        <v>518123621.40740734</v>
      </c>
      <c r="F10941" s="71">
        <f t="shared" si="340"/>
        <v>336.9690565865032</v>
      </c>
    </row>
    <row r="10942" spans="2:6">
      <c r="B10942">
        <v>1537600</v>
      </c>
      <c r="D10942">
        <v>10940</v>
      </c>
      <c r="E10942" s="72">
        <f t="shared" si="341"/>
        <v>518218392.85185176</v>
      </c>
      <c r="F10942" s="71">
        <f t="shared" si="340"/>
        <v>337.03069254152689</v>
      </c>
    </row>
    <row r="10943" spans="2:6">
      <c r="B10943">
        <v>1537600</v>
      </c>
      <c r="D10943">
        <v>10941</v>
      </c>
      <c r="E10943" s="72">
        <f t="shared" si="341"/>
        <v>518313172.96296287</v>
      </c>
      <c r="F10943" s="71">
        <f t="shared" si="340"/>
        <v>337.09233413304037</v>
      </c>
    </row>
    <row r="10944" spans="2:6">
      <c r="B10944">
        <v>1537600</v>
      </c>
      <c r="D10944">
        <v>10942</v>
      </c>
      <c r="E10944" s="72">
        <f t="shared" si="341"/>
        <v>518407961.74074066</v>
      </c>
      <c r="F10944" s="71">
        <f t="shared" si="340"/>
        <v>337.15398136104363</v>
      </c>
    </row>
    <row r="10945" spans="2:6">
      <c r="B10945">
        <v>1537600</v>
      </c>
      <c r="D10945">
        <v>10943</v>
      </c>
      <c r="E10945" s="72">
        <f t="shared" si="341"/>
        <v>518502759.18518513</v>
      </c>
      <c r="F10945" s="71">
        <f t="shared" si="340"/>
        <v>337.21563422553663</v>
      </c>
    </row>
    <row r="10946" spans="2:6">
      <c r="B10946">
        <v>1537600</v>
      </c>
      <c r="D10946">
        <v>10944</v>
      </c>
      <c r="E10946" s="72">
        <f t="shared" si="341"/>
        <v>518597565.29629624</v>
      </c>
      <c r="F10946" s="71">
        <f t="shared" si="340"/>
        <v>337.27729272651942</v>
      </c>
    </row>
    <row r="10947" spans="2:6">
      <c r="B10947">
        <v>1537600</v>
      </c>
      <c r="D10947">
        <v>10945</v>
      </c>
      <c r="E10947" s="72">
        <f t="shared" si="341"/>
        <v>518692380.07407403</v>
      </c>
      <c r="F10947" s="71">
        <f t="shared" ref="F10947:F11010" si="342">E10947/B10946</f>
        <v>337.33895686399194</v>
      </c>
    </row>
    <row r="10948" spans="2:6">
      <c r="B10948">
        <v>1537600</v>
      </c>
      <c r="D10948">
        <v>10946</v>
      </c>
      <c r="E10948" s="72">
        <f t="shared" ref="E10948:E11011" si="343">40+(D10947*D10947)+(E10947/1.3)</f>
        <v>518787203.51851845</v>
      </c>
      <c r="F10948" s="71">
        <f t="shared" si="342"/>
        <v>337.40062663795425</v>
      </c>
    </row>
    <row r="10949" spans="2:6">
      <c r="B10949">
        <v>1537600</v>
      </c>
      <c r="D10949">
        <v>10947</v>
      </c>
      <c r="E10949" s="72">
        <f t="shared" si="343"/>
        <v>518882035.62962955</v>
      </c>
      <c r="F10949" s="71">
        <f t="shared" si="342"/>
        <v>337.46230204840634</v>
      </c>
    </row>
    <row r="10950" spans="2:6">
      <c r="B10950">
        <v>1537600</v>
      </c>
      <c r="D10950">
        <v>10948</v>
      </c>
      <c r="E10950" s="72">
        <f t="shared" si="343"/>
        <v>518976876.40740734</v>
      </c>
      <c r="F10950" s="71">
        <f t="shared" si="342"/>
        <v>337.52398309534817</v>
      </c>
    </row>
    <row r="10951" spans="2:6">
      <c r="B10951">
        <v>1537600</v>
      </c>
      <c r="D10951">
        <v>10949</v>
      </c>
      <c r="E10951" s="72">
        <f t="shared" si="343"/>
        <v>519071725.85185176</v>
      </c>
      <c r="F10951" s="71">
        <f t="shared" si="342"/>
        <v>337.58566977877979</v>
      </c>
    </row>
    <row r="10952" spans="2:6">
      <c r="B10952">
        <v>1537600</v>
      </c>
      <c r="D10952">
        <v>10950</v>
      </c>
      <c r="E10952" s="72">
        <f t="shared" si="343"/>
        <v>519166583.96296287</v>
      </c>
      <c r="F10952" s="71">
        <f t="shared" si="342"/>
        <v>337.64736209870114</v>
      </c>
    </row>
    <row r="10953" spans="2:6">
      <c r="B10953">
        <v>1537600</v>
      </c>
      <c r="D10953">
        <v>10951</v>
      </c>
      <c r="E10953" s="72">
        <f t="shared" si="343"/>
        <v>519261450.74074066</v>
      </c>
      <c r="F10953" s="71">
        <f t="shared" si="342"/>
        <v>337.70906005511227</v>
      </c>
    </row>
    <row r="10954" spans="2:6">
      <c r="B10954">
        <v>1537600</v>
      </c>
      <c r="D10954">
        <v>10952</v>
      </c>
      <c r="E10954" s="72">
        <f t="shared" si="343"/>
        <v>519356326.18518513</v>
      </c>
      <c r="F10954" s="71">
        <f t="shared" si="342"/>
        <v>337.7707636480132</v>
      </c>
    </row>
    <row r="10955" spans="2:6">
      <c r="B10955">
        <v>1537600</v>
      </c>
      <c r="D10955">
        <v>10953</v>
      </c>
      <c r="E10955" s="72">
        <f t="shared" si="343"/>
        <v>519451210.29629624</v>
      </c>
      <c r="F10955" s="71">
        <f t="shared" si="342"/>
        <v>337.83247287740392</v>
      </c>
    </row>
    <row r="10956" spans="2:6">
      <c r="B10956">
        <v>1537600</v>
      </c>
      <c r="D10956">
        <v>10954</v>
      </c>
      <c r="E10956" s="72">
        <f t="shared" si="343"/>
        <v>519546103.07407403</v>
      </c>
      <c r="F10956" s="71">
        <f t="shared" si="342"/>
        <v>337.89418774328436</v>
      </c>
    </row>
    <row r="10957" spans="2:6">
      <c r="B10957">
        <v>1537600</v>
      </c>
      <c r="D10957">
        <v>10955</v>
      </c>
      <c r="E10957" s="72">
        <f t="shared" si="343"/>
        <v>519641004.51851845</v>
      </c>
      <c r="F10957" s="71">
        <f t="shared" si="342"/>
        <v>337.95590824565454</v>
      </c>
    </row>
    <row r="10958" spans="2:6">
      <c r="B10958">
        <v>1537600</v>
      </c>
      <c r="D10958">
        <v>10956</v>
      </c>
      <c r="E10958" s="72">
        <f t="shared" si="343"/>
        <v>519735914.62962955</v>
      </c>
      <c r="F10958" s="71">
        <f t="shared" si="342"/>
        <v>338.01763438451457</v>
      </c>
    </row>
    <row r="10959" spans="2:6">
      <c r="B10959">
        <v>1537600</v>
      </c>
      <c r="D10959">
        <v>10957</v>
      </c>
      <c r="E10959" s="72">
        <f t="shared" si="343"/>
        <v>519830833.40740734</v>
      </c>
      <c r="F10959" s="71">
        <f t="shared" si="342"/>
        <v>338.07936615986432</v>
      </c>
    </row>
    <row r="10960" spans="2:6">
      <c r="B10960">
        <v>1537600</v>
      </c>
      <c r="D10960">
        <v>10958</v>
      </c>
      <c r="E10960" s="72">
        <f t="shared" si="343"/>
        <v>519925760.85185176</v>
      </c>
      <c r="F10960" s="71">
        <f t="shared" si="342"/>
        <v>338.14110357170381</v>
      </c>
    </row>
    <row r="10961" spans="2:6">
      <c r="B10961">
        <v>1537600</v>
      </c>
      <c r="D10961">
        <v>10959</v>
      </c>
      <c r="E10961" s="72">
        <f t="shared" si="343"/>
        <v>520020696.96296287</v>
      </c>
      <c r="F10961" s="71">
        <f t="shared" si="342"/>
        <v>338.20284662003309</v>
      </c>
    </row>
    <row r="10962" spans="2:6">
      <c r="B10962">
        <v>1537600</v>
      </c>
      <c r="D10962">
        <v>10960</v>
      </c>
      <c r="E10962" s="72">
        <f t="shared" si="343"/>
        <v>520115641.74074066</v>
      </c>
      <c r="F10962" s="71">
        <f t="shared" si="342"/>
        <v>338.26459530485215</v>
      </c>
    </row>
    <row r="10963" spans="2:6">
      <c r="B10963">
        <v>1537600</v>
      </c>
      <c r="D10963">
        <v>10961</v>
      </c>
      <c r="E10963" s="72">
        <f t="shared" si="343"/>
        <v>520210595.18518513</v>
      </c>
      <c r="F10963" s="71">
        <f t="shared" si="342"/>
        <v>338.326349626161</v>
      </c>
    </row>
    <row r="10964" spans="2:6">
      <c r="B10964">
        <v>1537600</v>
      </c>
      <c r="D10964">
        <v>10962</v>
      </c>
      <c r="E10964" s="72">
        <f t="shared" si="343"/>
        <v>520305557.29629624</v>
      </c>
      <c r="F10964" s="71">
        <f t="shared" si="342"/>
        <v>338.38810958395959</v>
      </c>
    </row>
    <row r="10965" spans="2:6">
      <c r="B10965">
        <v>1537600</v>
      </c>
      <c r="D10965">
        <v>10963</v>
      </c>
      <c r="E10965" s="72">
        <f t="shared" si="343"/>
        <v>520400528.07407403</v>
      </c>
      <c r="F10965" s="71">
        <f t="shared" si="342"/>
        <v>338.44987517824796</v>
      </c>
    </row>
    <row r="10966" spans="2:6">
      <c r="B10966">
        <v>1537600</v>
      </c>
      <c r="D10966">
        <v>10964</v>
      </c>
      <c r="E10966" s="72">
        <f t="shared" si="343"/>
        <v>520495507.51851845</v>
      </c>
      <c r="F10966" s="71">
        <f t="shared" si="342"/>
        <v>338.51164640902607</v>
      </c>
    </row>
    <row r="10967" spans="2:6">
      <c r="B10967">
        <v>1537600</v>
      </c>
      <c r="D10967">
        <v>10965</v>
      </c>
      <c r="E10967" s="72">
        <f t="shared" si="343"/>
        <v>520590495.62962955</v>
      </c>
      <c r="F10967" s="71">
        <f t="shared" si="342"/>
        <v>338.57342327629391</v>
      </c>
    </row>
    <row r="10968" spans="2:6">
      <c r="B10968">
        <v>1537600</v>
      </c>
      <c r="D10968">
        <v>10966</v>
      </c>
      <c r="E10968" s="72">
        <f t="shared" si="343"/>
        <v>520685492.40740734</v>
      </c>
      <c r="F10968" s="71">
        <f t="shared" si="342"/>
        <v>338.63520578005159</v>
      </c>
    </row>
    <row r="10969" spans="2:6">
      <c r="B10969">
        <v>1537600</v>
      </c>
      <c r="D10969">
        <v>10967</v>
      </c>
      <c r="E10969" s="72">
        <f t="shared" si="343"/>
        <v>520780497.85185176</v>
      </c>
      <c r="F10969" s="71">
        <f t="shared" si="342"/>
        <v>338.69699392029901</v>
      </c>
    </row>
    <row r="10970" spans="2:6">
      <c r="B10970">
        <v>1537600</v>
      </c>
      <c r="D10970">
        <v>10968</v>
      </c>
      <c r="E10970" s="72">
        <f t="shared" si="343"/>
        <v>520875511.96296287</v>
      </c>
      <c r="F10970" s="71">
        <f t="shared" si="342"/>
        <v>338.75878769703621</v>
      </c>
    </row>
    <row r="10971" spans="2:6">
      <c r="B10971">
        <v>1537600</v>
      </c>
      <c r="D10971">
        <v>10969</v>
      </c>
      <c r="E10971" s="72">
        <f t="shared" si="343"/>
        <v>520970534.74074066</v>
      </c>
      <c r="F10971" s="71">
        <f t="shared" si="342"/>
        <v>338.82058711026315</v>
      </c>
    </row>
    <row r="10972" spans="2:6">
      <c r="B10972">
        <v>1537600</v>
      </c>
      <c r="D10972">
        <v>10970</v>
      </c>
      <c r="E10972" s="72">
        <f t="shared" si="343"/>
        <v>521065566.18518513</v>
      </c>
      <c r="F10972" s="71">
        <f t="shared" si="342"/>
        <v>338.88239215997993</v>
      </c>
    </row>
    <row r="10973" spans="2:6">
      <c r="B10973">
        <v>1537600</v>
      </c>
      <c r="D10973">
        <v>10971</v>
      </c>
      <c r="E10973" s="72">
        <f t="shared" si="343"/>
        <v>521160606.29629624</v>
      </c>
      <c r="F10973" s="71">
        <f t="shared" si="342"/>
        <v>338.94420284618644</v>
      </c>
    </row>
    <row r="10974" spans="2:6">
      <c r="B10974">
        <v>1537600</v>
      </c>
      <c r="D10974">
        <v>10972</v>
      </c>
      <c r="E10974" s="72">
        <f t="shared" si="343"/>
        <v>521255655.07407403</v>
      </c>
      <c r="F10974" s="71">
        <f t="shared" si="342"/>
        <v>339.00601916888269</v>
      </c>
    </row>
    <row r="10975" spans="2:6">
      <c r="B10975">
        <v>1537600</v>
      </c>
      <c r="D10975">
        <v>10973</v>
      </c>
      <c r="E10975" s="72">
        <f t="shared" si="343"/>
        <v>521350712.51851845</v>
      </c>
      <c r="F10975" s="71">
        <f t="shared" si="342"/>
        <v>339.06784112806872</v>
      </c>
    </row>
    <row r="10976" spans="2:6">
      <c r="B10976">
        <v>1537600</v>
      </c>
      <c r="D10976">
        <v>10974</v>
      </c>
      <c r="E10976" s="72">
        <f t="shared" si="343"/>
        <v>521445778.62962955</v>
      </c>
      <c r="F10976" s="71">
        <f t="shared" si="342"/>
        <v>339.12966872374449</v>
      </c>
    </row>
    <row r="10977" spans="2:6">
      <c r="B10977">
        <v>1537600</v>
      </c>
      <c r="D10977">
        <v>10975</v>
      </c>
      <c r="E10977" s="72">
        <f t="shared" si="343"/>
        <v>521540853.40740734</v>
      </c>
      <c r="F10977" s="71">
        <f t="shared" si="342"/>
        <v>339.1915019559101</v>
      </c>
    </row>
    <row r="10978" spans="2:6">
      <c r="B10978">
        <v>1537600</v>
      </c>
      <c r="D10978">
        <v>10976</v>
      </c>
      <c r="E10978" s="72">
        <f t="shared" si="343"/>
        <v>521635936.85185176</v>
      </c>
      <c r="F10978" s="71">
        <f t="shared" si="342"/>
        <v>339.25334082456538</v>
      </c>
    </row>
    <row r="10979" spans="2:6">
      <c r="B10979">
        <v>1537600</v>
      </c>
      <c r="D10979">
        <v>10977</v>
      </c>
      <c r="E10979" s="72">
        <f t="shared" si="343"/>
        <v>521731028.96296287</v>
      </c>
      <c r="F10979" s="71">
        <f t="shared" si="342"/>
        <v>339.31518532971052</v>
      </c>
    </row>
    <row r="10980" spans="2:6">
      <c r="B10980">
        <v>1537600</v>
      </c>
      <c r="D10980">
        <v>10978</v>
      </c>
      <c r="E10980" s="72">
        <f t="shared" si="343"/>
        <v>521826129.74074066</v>
      </c>
      <c r="F10980" s="71">
        <f t="shared" si="342"/>
        <v>339.37703547134538</v>
      </c>
    </row>
    <row r="10981" spans="2:6">
      <c r="B10981">
        <v>1537600</v>
      </c>
      <c r="D10981">
        <v>10979</v>
      </c>
      <c r="E10981" s="72">
        <f t="shared" si="343"/>
        <v>521921239.18518513</v>
      </c>
      <c r="F10981" s="71">
        <f t="shared" si="342"/>
        <v>339.43889124947003</v>
      </c>
    </row>
    <row r="10982" spans="2:6">
      <c r="B10982">
        <v>1537600</v>
      </c>
      <c r="D10982">
        <v>10980</v>
      </c>
      <c r="E10982" s="72">
        <f t="shared" si="343"/>
        <v>522016357.29629624</v>
      </c>
      <c r="F10982" s="71">
        <f t="shared" si="342"/>
        <v>339.50075266408442</v>
      </c>
    </row>
    <row r="10983" spans="2:6">
      <c r="B10983">
        <v>1537600</v>
      </c>
      <c r="D10983">
        <v>10981</v>
      </c>
      <c r="E10983" s="72">
        <f t="shared" si="343"/>
        <v>522111484.07407403</v>
      </c>
      <c r="F10983" s="71">
        <f t="shared" si="342"/>
        <v>339.56261971518865</v>
      </c>
    </row>
    <row r="10984" spans="2:6">
      <c r="B10984">
        <v>1537600</v>
      </c>
      <c r="D10984">
        <v>10982</v>
      </c>
      <c r="E10984" s="72">
        <f t="shared" si="343"/>
        <v>522206619.51851845</v>
      </c>
      <c r="F10984" s="71">
        <f t="shared" si="342"/>
        <v>339.62449240278255</v>
      </c>
    </row>
    <row r="10985" spans="2:6">
      <c r="B10985">
        <v>1537600</v>
      </c>
      <c r="D10985">
        <v>10983</v>
      </c>
      <c r="E10985" s="72">
        <f t="shared" si="343"/>
        <v>522301763.62962955</v>
      </c>
      <c r="F10985" s="71">
        <f t="shared" si="342"/>
        <v>339.68637072686624</v>
      </c>
    </row>
    <row r="10986" spans="2:6">
      <c r="B10986">
        <v>1537600</v>
      </c>
      <c r="D10986">
        <v>10984</v>
      </c>
      <c r="E10986" s="72">
        <f t="shared" si="343"/>
        <v>522396916.40740734</v>
      </c>
      <c r="F10986" s="71">
        <f t="shared" si="342"/>
        <v>339.74825468743973</v>
      </c>
    </row>
    <row r="10987" spans="2:6">
      <c r="B10987">
        <v>1537600</v>
      </c>
      <c r="D10987">
        <v>10985</v>
      </c>
      <c r="E10987" s="72">
        <f t="shared" si="343"/>
        <v>522492077.85185176</v>
      </c>
      <c r="F10987" s="71">
        <f t="shared" si="342"/>
        <v>339.81014428450294</v>
      </c>
    </row>
    <row r="10988" spans="2:6">
      <c r="B10988">
        <v>1537600</v>
      </c>
      <c r="D10988">
        <v>10986</v>
      </c>
      <c r="E10988" s="72">
        <f t="shared" si="343"/>
        <v>522587247.96296287</v>
      </c>
      <c r="F10988" s="71">
        <f t="shared" si="342"/>
        <v>339.872039518056</v>
      </c>
    </row>
    <row r="10989" spans="2:6">
      <c r="B10989">
        <v>1537600</v>
      </c>
      <c r="D10989">
        <v>10987</v>
      </c>
      <c r="E10989" s="72">
        <f t="shared" si="343"/>
        <v>522682426.74074066</v>
      </c>
      <c r="F10989" s="71">
        <f t="shared" si="342"/>
        <v>339.93394038809879</v>
      </c>
    </row>
    <row r="10990" spans="2:6">
      <c r="B10990">
        <v>1537600</v>
      </c>
      <c r="D10990">
        <v>10988</v>
      </c>
      <c r="E10990" s="72">
        <f t="shared" si="343"/>
        <v>522777614.18518513</v>
      </c>
      <c r="F10990" s="71">
        <f t="shared" si="342"/>
        <v>339.99584689463131</v>
      </c>
    </row>
    <row r="10991" spans="2:6">
      <c r="B10991">
        <v>1537600</v>
      </c>
      <c r="D10991">
        <v>10989</v>
      </c>
      <c r="E10991" s="72">
        <f t="shared" si="343"/>
        <v>522872810.29629624</v>
      </c>
      <c r="F10991" s="71">
        <f t="shared" si="342"/>
        <v>340.05775903765363</v>
      </c>
    </row>
    <row r="10992" spans="2:6">
      <c r="B10992">
        <v>1537600</v>
      </c>
      <c r="D10992">
        <v>10990</v>
      </c>
      <c r="E10992" s="72">
        <f t="shared" si="343"/>
        <v>522968015.07407403</v>
      </c>
      <c r="F10992" s="71">
        <f t="shared" si="342"/>
        <v>340.11967681716573</v>
      </c>
    </row>
    <row r="10993" spans="2:6">
      <c r="B10993">
        <v>1537600</v>
      </c>
      <c r="D10993">
        <v>10991</v>
      </c>
      <c r="E10993" s="72">
        <f t="shared" si="343"/>
        <v>523063228.51851845</v>
      </c>
      <c r="F10993" s="71">
        <f t="shared" si="342"/>
        <v>340.18160023316756</v>
      </c>
    </row>
    <row r="10994" spans="2:6">
      <c r="B10994">
        <v>1537600</v>
      </c>
      <c r="D10994">
        <v>10992</v>
      </c>
      <c r="E10994" s="72">
        <f t="shared" si="343"/>
        <v>523158450.62962955</v>
      </c>
      <c r="F10994" s="71">
        <f t="shared" si="342"/>
        <v>340.24352928565918</v>
      </c>
    </row>
    <row r="10995" spans="2:6">
      <c r="B10995">
        <v>1537600</v>
      </c>
      <c r="D10995">
        <v>10993</v>
      </c>
      <c r="E10995" s="72">
        <f t="shared" si="343"/>
        <v>523253681.40740734</v>
      </c>
      <c r="F10995" s="71">
        <f t="shared" si="342"/>
        <v>340.30546397464059</v>
      </c>
    </row>
    <row r="10996" spans="2:6">
      <c r="B10996">
        <v>1537600</v>
      </c>
      <c r="D10996">
        <v>10994</v>
      </c>
      <c r="E10996" s="72">
        <f t="shared" si="343"/>
        <v>523348920.85185176</v>
      </c>
      <c r="F10996" s="71">
        <f t="shared" si="342"/>
        <v>340.36740430011173</v>
      </c>
    </row>
    <row r="10997" spans="2:6">
      <c r="B10997">
        <v>1537600</v>
      </c>
      <c r="D10997">
        <v>10995</v>
      </c>
      <c r="E10997" s="72">
        <f t="shared" si="343"/>
        <v>523444168.96296287</v>
      </c>
      <c r="F10997" s="71">
        <f t="shared" si="342"/>
        <v>340.4293502620726</v>
      </c>
    </row>
    <row r="10998" spans="2:6">
      <c r="B10998">
        <v>1537600</v>
      </c>
      <c r="D10998">
        <v>10996</v>
      </c>
      <c r="E10998" s="72">
        <f t="shared" si="343"/>
        <v>523539425.74074066</v>
      </c>
      <c r="F10998" s="71">
        <f t="shared" si="342"/>
        <v>340.49130186052332</v>
      </c>
    </row>
    <row r="10999" spans="2:6">
      <c r="B10999">
        <v>1537600</v>
      </c>
      <c r="D10999">
        <v>10997</v>
      </c>
      <c r="E10999" s="72">
        <f t="shared" si="343"/>
        <v>523634691.18518513</v>
      </c>
      <c r="F10999" s="71">
        <f t="shared" si="342"/>
        <v>340.55325909546377</v>
      </c>
    </row>
    <row r="11000" spans="2:6">
      <c r="B11000">
        <v>1537600</v>
      </c>
      <c r="D11000">
        <v>10998</v>
      </c>
      <c r="E11000" s="72">
        <f t="shared" si="343"/>
        <v>523729965.29629624</v>
      </c>
      <c r="F11000" s="71">
        <f t="shared" si="342"/>
        <v>340.61522196689401</v>
      </c>
    </row>
    <row r="11001" spans="2:6">
      <c r="B11001">
        <v>1537600</v>
      </c>
      <c r="D11001">
        <v>10999</v>
      </c>
      <c r="E11001" s="72">
        <f t="shared" si="343"/>
        <v>523825248.07407403</v>
      </c>
      <c r="F11001" s="71">
        <f t="shared" si="342"/>
        <v>340.67719047481404</v>
      </c>
    </row>
    <row r="11002" spans="2:6">
      <c r="B11002">
        <v>1537600</v>
      </c>
      <c r="D11002">
        <v>11000</v>
      </c>
      <c r="E11002" s="72">
        <f t="shared" si="343"/>
        <v>523920539.51851845</v>
      </c>
      <c r="F11002" s="71">
        <f t="shared" si="342"/>
        <v>340.73916461922374</v>
      </c>
    </row>
    <row r="11003" spans="2:6">
      <c r="B11003">
        <v>1537600</v>
      </c>
      <c r="D11003">
        <v>11001</v>
      </c>
      <c r="E11003" s="72">
        <f t="shared" si="343"/>
        <v>524015839.62962955</v>
      </c>
      <c r="F11003" s="71">
        <f t="shared" si="342"/>
        <v>340.80114440012329</v>
      </c>
    </row>
    <row r="11004" spans="2:6">
      <c r="B11004">
        <v>1537600</v>
      </c>
      <c r="D11004">
        <v>11002</v>
      </c>
      <c r="E11004" s="72">
        <f t="shared" si="343"/>
        <v>524111148.40740734</v>
      </c>
      <c r="F11004" s="71">
        <f t="shared" si="342"/>
        <v>340.86312981751257</v>
      </c>
    </row>
    <row r="11005" spans="2:6">
      <c r="B11005">
        <v>1537600</v>
      </c>
      <c r="D11005">
        <v>11003</v>
      </c>
      <c r="E11005" s="72">
        <f t="shared" si="343"/>
        <v>524206465.85185176</v>
      </c>
      <c r="F11005" s="71">
        <f t="shared" si="342"/>
        <v>340.92512087139164</v>
      </c>
    </row>
    <row r="11006" spans="2:6">
      <c r="B11006">
        <v>1537600</v>
      </c>
      <c r="D11006">
        <v>11004</v>
      </c>
      <c r="E11006" s="72">
        <f t="shared" si="343"/>
        <v>524301791.96296287</v>
      </c>
      <c r="F11006" s="71">
        <f t="shared" si="342"/>
        <v>340.98711756176044</v>
      </c>
    </row>
    <row r="11007" spans="2:6">
      <c r="B11007">
        <v>1537600</v>
      </c>
      <c r="D11007">
        <v>11005</v>
      </c>
      <c r="E11007" s="72">
        <f t="shared" si="343"/>
        <v>524397126.74074066</v>
      </c>
      <c r="F11007" s="71">
        <f t="shared" si="342"/>
        <v>341.04911988861903</v>
      </c>
    </row>
    <row r="11008" spans="2:6">
      <c r="B11008">
        <v>1537600</v>
      </c>
      <c r="D11008">
        <v>11006</v>
      </c>
      <c r="E11008" s="72">
        <f t="shared" si="343"/>
        <v>524492470.18518513</v>
      </c>
      <c r="F11008" s="71">
        <f t="shared" si="342"/>
        <v>341.11112785196747</v>
      </c>
    </row>
    <row r="11009" spans="2:6">
      <c r="B11009">
        <v>1537600</v>
      </c>
      <c r="D11009">
        <v>11007</v>
      </c>
      <c r="E11009" s="72">
        <f t="shared" si="343"/>
        <v>524587822.29629624</v>
      </c>
      <c r="F11009" s="71">
        <f t="shared" si="342"/>
        <v>341.17314145180558</v>
      </c>
    </row>
    <row r="11010" spans="2:6">
      <c r="B11010">
        <v>1537600</v>
      </c>
      <c r="D11010">
        <v>11008</v>
      </c>
      <c r="E11010" s="72">
        <f t="shared" si="343"/>
        <v>524683183.07407403</v>
      </c>
      <c r="F11010" s="71">
        <f t="shared" si="342"/>
        <v>341.23516068813348</v>
      </c>
    </row>
    <row r="11011" spans="2:6">
      <c r="B11011">
        <v>1537600</v>
      </c>
      <c r="D11011">
        <v>11009</v>
      </c>
      <c r="E11011" s="72">
        <f t="shared" si="343"/>
        <v>524778552.51851845</v>
      </c>
      <c r="F11011" s="71">
        <f t="shared" ref="F11011:F11074" si="344">E11011/B11010</f>
        <v>341.29718556095111</v>
      </c>
    </row>
    <row r="11012" spans="2:6">
      <c r="B11012">
        <v>1537600</v>
      </c>
      <c r="D11012">
        <v>11010</v>
      </c>
      <c r="E11012" s="72">
        <f t="shared" ref="E11012:E11075" si="345">40+(D11011*D11011)+(E11011/1.3)</f>
        <v>524873930.62962955</v>
      </c>
      <c r="F11012" s="71">
        <f t="shared" si="344"/>
        <v>341.35921607025853</v>
      </c>
    </row>
    <row r="11013" spans="2:6">
      <c r="B11013">
        <v>1537600</v>
      </c>
      <c r="D11013">
        <v>11011</v>
      </c>
      <c r="E11013" s="72">
        <f t="shared" si="345"/>
        <v>524969317.40740734</v>
      </c>
      <c r="F11013" s="71">
        <f t="shared" si="344"/>
        <v>341.42125221605579</v>
      </c>
    </row>
    <row r="11014" spans="2:6">
      <c r="B11014">
        <v>1537600</v>
      </c>
      <c r="D11014">
        <v>11012</v>
      </c>
      <c r="E11014" s="72">
        <f t="shared" si="345"/>
        <v>525064712.85185176</v>
      </c>
      <c r="F11014" s="71">
        <f t="shared" si="344"/>
        <v>341.48329399834273</v>
      </c>
    </row>
    <row r="11015" spans="2:6">
      <c r="B11015">
        <v>1537600</v>
      </c>
      <c r="D11015">
        <v>11013</v>
      </c>
      <c r="E11015" s="72">
        <f t="shared" si="345"/>
        <v>525160116.96296287</v>
      </c>
      <c r="F11015" s="71">
        <f t="shared" si="344"/>
        <v>341.54534141711946</v>
      </c>
    </row>
    <row r="11016" spans="2:6">
      <c r="B11016">
        <v>1537600</v>
      </c>
      <c r="D11016">
        <v>11014</v>
      </c>
      <c r="E11016" s="72">
        <f t="shared" si="345"/>
        <v>525255529.74074066</v>
      </c>
      <c r="F11016" s="71">
        <f t="shared" si="344"/>
        <v>341.60739447238598</v>
      </c>
    </row>
    <row r="11017" spans="2:6">
      <c r="B11017">
        <v>1537600</v>
      </c>
      <c r="D11017">
        <v>11015</v>
      </c>
      <c r="E11017" s="72">
        <f t="shared" si="345"/>
        <v>525350951.18518513</v>
      </c>
      <c r="F11017" s="71">
        <f t="shared" si="344"/>
        <v>341.66945316414228</v>
      </c>
    </row>
    <row r="11018" spans="2:6">
      <c r="B11018">
        <v>1537600</v>
      </c>
      <c r="D11018">
        <v>11016</v>
      </c>
      <c r="E11018" s="72">
        <f t="shared" si="345"/>
        <v>525446381.29629624</v>
      </c>
      <c r="F11018" s="71">
        <f t="shared" si="344"/>
        <v>341.73151749238832</v>
      </c>
    </row>
    <row r="11019" spans="2:6">
      <c r="B11019">
        <v>1537600</v>
      </c>
      <c r="D11019">
        <v>11017</v>
      </c>
      <c r="E11019" s="72">
        <f t="shared" si="345"/>
        <v>525541820.07407403</v>
      </c>
      <c r="F11019" s="71">
        <f t="shared" si="344"/>
        <v>341.79358745712409</v>
      </c>
    </row>
    <row r="11020" spans="2:6">
      <c r="B11020">
        <v>1537600</v>
      </c>
      <c r="D11020">
        <v>11018</v>
      </c>
      <c r="E11020" s="72">
        <f t="shared" si="345"/>
        <v>525637267.51851845</v>
      </c>
      <c r="F11020" s="71">
        <f t="shared" si="344"/>
        <v>341.85566305834965</v>
      </c>
    </row>
    <row r="11021" spans="2:6">
      <c r="B11021">
        <v>1537600</v>
      </c>
      <c r="D11021">
        <v>11019</v>
      </c>
      <c r="E11021" s="72">
        <f t="shared" si="345"/>
        <v>525732723.62962955</v>
      </c>
      <c r="F11021" s="71">
        <f t="shared" si="344"/>
        <v>341.917744296065</v>
      </c>
    </row>
    <row r="11022" spans="2:6">
      <c r="B11022">
        <v>1537600</v>
      </c>
      <c r="D11022">
        <v>11020</v>
      </c>
      <c r="E11022" s="72">
        <f t="shared" si="345"/>
        <v>525828188.40740734</v>
      </c>
      <c r="F11022" s="71">
        <f t="shared" si="344"/>
        <v>341.97983117027013</v>
      </c>
    </row>
    <row r="11023" spans="2:6">
      <c r="B11023">
        <v>1537600</v>
      </c>
      <c r="D11023">
        <v>11021</v>
      </c>
      <c r="E11023" s="72">
        <f t="shared" si="345"/>
        <v>525923661.85185176</v>
      </c>
      <c r="F11023" s="71">
        <f t="shared" si="344"/>
        <v>342.041923680965</v>
      </c>
    </row>
    <row r="11024" spans="2:6">
      <c r="B11024">
        <v>1537600</v>
      </c>
      <c r="D11024">
        <v>11022</v>
      </c>
      <c r="E11024" s="72">
        <f t="shared" si="345"/>
        <v>526019143.96296287</v>
      </c>
      <c r="F11024" s="71">
        <f t="shared" si="344"/>
        <v>342.1040218281496</v>
      </c>
    </row>
    <row r="11025" spans="2:6">
      <c r="B11025">
        <v>1537600</v>
      </c>
      <c r="D11025">
        <v>11023</v>
      </c>
      <c r="E11025" s="72">
        <f t="shared" si="345"/>
        <v>526114634.74074066</v>
      </c>
      <c r="F11025" s="71">
        <f t="shared" si="344"/>
        <v>342.16612561182404</v>
      </c>
    </row>
    <row r="11026" spans="2:6">
      <c r="B11026">
        <v>1537600</v>
      </c>
      <c r="D11026">
        <v>11024</v>
      </c>
      <c r="E11026" s="72">
        <f t="shared" si="345"/>
        <v>526210134.18518513</v>
      </c>
      <c r="F11026" s="71">
        <f t="shared" si="344"/>
        <v>342.22823503198828</v>
      </c>
    </row>
    <row r="11027" spans="2:6">
      <c r="B11027">
        <v>1537600</v>
      </c>
      <c r="D11027">
        <v>11025</v>
      </c>
      <c r="E11027" s="72">
        <f t="shared" si="345"/>
        <v>526305642.29629624</v>
      </c>
      <c r="F11027" s="71">
        <f t="shared" si="344"/>
        <v>342.29035008864219</v>
      </c>
    </row>
    <row r="11028" spans="2:6">
      <c r="B11028">
        <v>1537600</v>
      </c>
      <c r="D11028">
        <v>11026</v>
      </c>
      <c r="E11028" s="72">
        <f t="shared" si="345"/>
        <v>526401159.07407403</v>
      </c>
      <c r="F11028" s="71">
        <f t="shared" si="344"/>
        <v>342.35247078178594</v>
      </c>
    </row>
    <row r="11029" spans="2:6">
      <c r="B11029">
        <v>1537600</v>
      </c>
      <c r="D11029">
        <v>11027</v>
      </c>
      <c r="E11029" s="72">
        <f t="shared" si="345"/>
        <v>526496684.51851845</v>
      </c>
      <c r="F11029" s="71">
        <f t="shared" si="344"/>
        <v>342.41459711141937</v>
      </c>
    </row>
    <row r="11030" spans="2:6">
      <c r="B11030">
        <v>1537600</v>
      </c>
      <c r="D11030">
        <v>11028</v>
      </c>
      <c r="E11030" s="72">
        <f t="shared" si="345"/>
        <v>526592218.62962955</v>
      </c>
      <c r="F11030" s="71">
        <f t="shared" si="344"/>
        <v>342.47672907754264</v>
      </c>
    </row>
    <row r="11031" spans="2:6">
      <c r="B11031">
        <v>1537600</v>
      </c>
      <c r="D11031">
        <v>11029</v>
      </c>
      <c r="E11031" s="72">
        <f t="shared" si="345"/>
        <v>526687761.40740734</v>
      </c>
      <c r="F11031" s="71">
        <f t="shared" si="344"/>
        <v>342.53886668015565</v>
      </c>
    </row>
    <row r="11032" spans="2:6">
      <c r="B11032">
        <v>1537600</v>
      </c>
      <c r="D11032">
        <v>11030</v>
      </c>
      <c r="E11032" s="72">
        <f t="shared" si="345"/>
        <v>526783312.85185176</v>
      </c>
      <c r="F11032" s="71">
        <f t="shared" si="344"/>
        <v>342.60100991925844</v>
      </c>
    </row>
    <row r="11033" spans="2:6">
      <c r="B11033">
        <v>1537600</v>
      </c>
      <c r="D11033">
        <v>11031</v>
      </c>
      <c r="E11033" s="72">
        <f t="shared" si="345"/>
        <v>526878872.96296287</v>
      </c>
      <c r="F11033" s="71">
        <f t="shared" si="344"/>
        <v>342.66315879485097</v>
      </c>
    </row>
    <row r="11034" spans="2:6">
      <c r="B11034">
        <v>1537600</v>
      </c>
      <c r="D11034">
        <v>11032</v>
      </c>
      <c r="E11034" s="72">
        <f t="shared" si="345"/>
        <v>526974441.74074066</v>
      </c>
      <c r="F11034" s="71">
        <f t="shared" si="344"/>
        <v>342.72531330693329</v>
      </c>
    </row>
    <row r="11035" spans="2:6">
      <c r="B11035">
        <v>1537600</v>
      </c>
      <c r="D11035">
        <v>11033</v>
      </c>
      <c r="E11035" s="72">
        <f t="shared" si="345"/>
        <v>527070019.18518513</v>
      </c>
      <c r="F11035" s="71">
        <f t="shared" si="344"/>
        <v>342.78747345550545</v>
      </c>
    </row>
    <row r="11036" spans="2:6">
      <c r="B11036">
        <v>1537600</v>
      </c>
      <c r="D11036">
        <v>11034</v>
      </c>
      <c r="E11036" s="72">
        <f t="shared" si="345"/>
        <v>527165605.29629624</v>
      </c>
      <c r="F11036" s="71">
        <f t="shared" si="344"/>
        <v>342.84963924056729</v>
      </c>
    </row>
    <row r="11037" spans="2:6">
      <c r="B11037">
        <v>1537600</v>
      </c>
      <c r="D11037">
        <v>11035</v>
      </c>
      <c r="E11037" s="72">
        <f t="shared" si="345"/>
        <v>527261200.07407403</v>
      </c>
      <c r="F11037" s="71">
        <f t="shared" si="344"/>
        <v>342.91181066211891</v>
      </c>
    </row>
    <row r="11038" spans="2:6">
      <c r="B11038">
        <v>1537600</v>
      </c>
      <c r="D11038">
        <v>11036</v>
      </c>
      <c r="E11038" s="72">
        <f t="shared" si="345"/>
        <v>527356803.51851845</v>
      </c>
      <c r="F11038" s="71">
        <f t="shared" si="344"/>
        <v>342.97398772016027</v>
      </c>
    </row>
    <row r="11039" spans="2:6">
      <c r="B11039">
        <v>1537600</v>
      </c>
      <c r="D11039">
        <v>11037</v>
      </c>
      <c r="E11039" s="72">
        <f t="shared" si="345"/>
        <v>527452415.62962955</v>
      </c>
      <c r="F11039" s="71">
        <f t="shared" si="344"/>
        <v>343.03617041469141</v>
      </c>
    </row>
    <row r="11040" spans="2:6">
      <c r="B11040">
        <v>1537600</v>
      </c>
      <c r="D11040">
        <v>11038</v>
      </c>
      <c r="E11040" s="72">
        <f t="shared" si="345"/>
        <v>527548036.40740734</v>
      </c>
      <c r="F11040" s="71">
        <f t="shared" si="344"/>
        <v>343.09835874571235</v>
      </c>
    </row>
    <row r="11041" spans="2:6">
      <c r="B11041">
        <v>1537600</v>
      </c>
      <c r="D11041">
        <v>11039</v>
      </c>
      <c r="E11041" s="72">
        <f t="shared" si="345"/>
        <v>527643665.85185176</v>
      </c>
      <c r="F11041" s="71">
        <f t="shared" si="344"/>
        <v>343.16055271322307</v>
      </c>
    </row>
    <row r="11042" spans="2:6">
      <c r="B11042">
        <v>1537600</v>
      </c>
      <c r="D11042">
        <v>11040</v>
      </c>
      <c r="E11042" s="72">
        <f t="shared" si="345"/>
        <v>527739303.96296287</v>
      </c>
      <c r="F11042" s="71">
        <f t="shared" si="344"/>
        <v>343.22275231722352</v>
      </c>
    </row>
    <row r="11043" spans="2:6">
      <c r="B11043">
        <v>1537600</v>
      </c>
      <c r="D11043">
        <v>11041</v>
      </c>
      <c r="E11043" s="72">
        <f t="shared" si="345"/>
        <v>527834950.74074066</v>
      </c>
      <c r="F11043" s="71">
        <f t="shared" si="344"/>
        <v>343.28495755771377</v>
      </c>
    </row>
    <row r="11044" spans="2:6">
      <c r="B11044">
        <v>1537600</v>
      </c>
      <c r="D11044">
        <v>11042</v>
      </c>
      <c r="E11044" s="72">
        <f t="shared" si="345"/>
        <v>527930606.18518513</v>
      </c>
      <c r="F11044" s="71">
        <f t="shared" si="344"/>
        <v>343.34716843469374</v>
      </c>
    </row>
    <row r="11045" spans="2:6">
      <c r="B11045">
        <v>1537600</v>
      </c>
      <c r="D11045">
        <v>11043</v>
      </c>
      <c r="E11045" s="72">
        <f t="shared" si="345"/>
        <v>528026270.29629624</v>
      </c>
      <c r="F11045" s="71">
        <f t="shared" si="344"/>
        <v>343.40938494816351</v>
      </c>
    </row>
    <row r="11046" spans="2:6">
      <c r="B11046">
        <v>1537600</v>
      </c>
      <c r="D11046">
        <v>11044</v>
      </c>
      <c r="E11046" s="72">
        <f t="shared" si="345"/>
        <v>528121943.07407403</v>
      </c>
      <c r="F11046" s="71">
        <f t="shared" si="344"/>
        <v>343.47160709812306</v>
      </c>
    </row>
    <row r="11047" spans="2:6">
      <c r="B11047">
        <v>1537600</v>
      </c>
      <c r="D11047">
        <v>11045</v>
      </c>
      <c r="E11047" s="72">
        <f t="shared" si="345"/>
        <v>528217624.51851845</v>
      </c>
      <c r="F11047" s="71">
        <f t="shared" si="344"/>
        <v>343.53383488457234</v>
      </c>
    </row>
    <row r="11048" spans="2:6">
      <c r="B11048">
        <v>1537600</v>
      </c>
      <c r="D11048">
        <v>11046</v>
      </c>
      <c r="E11048" s="72">
        <f t="shared" si="345"/>
        <v>528313314.62962955</v>
      </c>
      <c r="F11048" s="71">
        <f t="shared" si="344"/>
        <v>343.59606830751142</v>
      </c>
    </row>
    <row r="11049" spans="2:6">
      <c r="B11049">
        <v>1537600</v>
      </c>
      <c r="D11049">
        <v>11047</v>
      </c>
      <c r="E11049" s="72">
        <f t="shared" si="345"/>
        <v>528409013.40740734</v>
      </c>
      <c r="F11049" s="71">
        <f t="shared" si="344"/>
        <v>343.65830736694028</v>
      </c>
    </row>
    <row r="11050" spans="2:6">
      <c r="B11050">
        <v>1537600</v>
      </c>
      <c r="D11050">
        <v>11048</v>
      </c>
      <c r="E11050" s="72">
        <f t="shared" si="345"/>
        <v>528504720.85185176</v>
      </c>
      <c r="F11050" s="71">
        <f t="shared" si="344"/>
        <v>343.72055206285887</v>
      </c>
    </row>
    <row r="11051" spans="2:6">
      <c r="B11051">
        <v>1537600</v>
      </c>
      <c r="D11051">
        <v>11049</v>
      </c>
      <c r="E11051" s="72">
        <f t="shared" si="345"/>
        <v>528600436.96296287</v>
      </c>
      <c r="F11051" s="71">
        <f t="shared" si="344"/>
        <v>343.7828023952672</v>
      </c>
    </row>
    <row r="11052" spans="2:6">
      <c r="B11052">
        <v>1537600</v>
      </c>
      <c r="D11052">
        <v>11050</v>
      </c>
      <c r="E11052" s="72">
        <f t="shared" si="345"/>
        <v>528696161.74074066</v>
      </c>
      <c r="F11052" s="71">
        <f t="shared" si="344"/>
        <v>343.84505836416537</v>
      </c>
    </row>
    <row r="11053" spans="2:6">
      <c r="B11053">
        <v>1537600</v>
      </c>
      <c r="D11053">
        <v>11051</v>
      </c>
      <c r="E11053" s="72">
        <f t="shared" si="345"/>
        <v>528791895.18518513</v>
      </c>
      <c r="F11053" s="71">
        <f t="shared" si="344"/>
        <v>343.90731996955327</v>
      </c>
    </row>
    <row r="11054" spans="2:6">
      <c r="B11054">
        <v>1537600</v>
      </c>
      <c r="D11054">
        <v>11052</v>
      </c>
      <c r="E11054" s="72">
        <f t="shared" si="345"/>
        <v>528887637.29629624</v>
      </c>
      <c r="F11054" s="71">
        <f t="shared" si="344"/>
        <v>343.96958721143096</v>
      </c>
    </row>
    <row r="11055" spans="2:6">
      <c r="B11055">
        <v>1537600</v>
      </c>
      <c r="D11055">
        <v>11053</v>
      </c>
      <c r="E11055" s="72">
        <f t="shared" si="345"/>
        <v>528983388.07407403</v>
      </c>
      <c r="F11055" s="71">
        <f t="shared" si="344"/>
        <v>344.03186008979839</v>
      </c>
    </row>
    <row r="11056" spans="2:6">
      <c r="B11056">
        <v>1537600</v>
      </c>
      <c r="D11056">
        <v>11054</v>
      </c>
      <c r="E11056" s="72">
        <f t="shared" si="345"/>
        <v>529079147.51851845</v>
      </c>
      <c r="F11056" s="71">
        <f t="shared" si="344"/>
        <v>344.0941386046556</v>
      </c>
    </row>
    <row r="11057" spans="2:6">
      <c r="B11057">
        <v>1537600</v>
      </c>
      <c r="D11057">
        <v>11055</v>
      </c>
      <c r="E11057" s="72">
        <f t="shared" si="345"/>
        <v>529174915.62962955</v>
      </c>
      <c r="F11057" s="71">
        <f t="shared" si="344"/>
        <v>344.1564227560026</v>
      </c>
    </row>
    <row r="11058" spans="2:6">
      <c r="B11058">
        <v>1537600</v>
      </c>
      <c r="D11058">
        <v>11056</v>
      </c>
      <c r="E11058" s="72">
        <f t="shared" si="345"/>
        <v>529270692.40740734</v>
      </c>
      <c r="F11058" s="71">
        <f t="shared" si="344"/>
        <v>344.21871254383933</v>
      </c>
    </row>
    <row r="11059" spans="2:6">
      <c r="B11059">
        <v>1537600</v>
      </c>
      <c r="D11059">
        <v>11057</v>
      </c>
      <c r="E11059" s="72">
        <f t="shared" si="345"/>
        <v>529366477.85185176</v>
      </c>
      <c r="F11059" s="71">
        <f t="shared" si="344"/>
        <v>344.2810079681658</v>
      </c>
    </row>
    <row r="11060" spans="2:6">
      <c r="B11060">
        <v>1537600</v>
      </c>
      <c r="D11060">
        <v>11058</v>
      </c>
      <c r="E11060" s="72">
        <f t="shared" si="345"/>
        <v>529462271.96296287</v>
      </c>
      <c r="F11060" s="71">
        <f t="shared" si="344"/>
        <v>344.34330902898211</v>
      </c>
    </row>
    <row r="11061" spans="2:6">
      <c r="B11061">
        <v>1537600</v>
      </c>
      <c r="D11061">
        <v>11059</v>
      </c>
      <c r="E11061" s="72">
        <f t="shared" si="345"/>
        <v>529558074.74074066</v>
      </c>
      <c r="F11061" s="71">
        <f t="shared" si="344"/>
        <v>344.40561572628815</v>
      </c>
    </row>
    <row r="11062" spans="2:6">
      <c r="B11062">
        <v>1537600</v>
      </c>
      <c r="D11062">
        <v>11060</v>
      </c>
      <c r="E11062" s="72">
        <f t="shared" si="345"/>
        <v>529653886.18518513</v>
      </c>
      <c r="F11062" s="71">
        <f t="shared" si="344"/>
        <v>344.46792806008398</v>
      </c>
    </row>
    <row r="11063" spans="2:6">
      <c r="B11063">
        <v>1537600</v>
      </c>
      <c r="D11063">
        <v>11061</v>
      </c>
      <c r="E11063" s="72">
        <f t="shared" si="345"/>
        <v>529749706.29629624</v>
      </c>
      <c r="F11063" s="71">
        <f t="shared" si="344"/>
        <v>344.53024603036954</v>
      </c>
    </row>
    <row r="11064" spans="2:6">
      <c r="B11064">
        <v>1537600</v>
      </c>
      <c r="D11064">
        <v>11062</v>
      </c>
      <c r="E11064" s="72">
        <f t="shared" si="345"/>
        <v>529845535.07407403</v>
      </c>
      <c r="F11064" s="71">
        <f t="shared" si="344"/>
        <v>344.59256963714495</v>
      </c>
    </row>
    <row r="11065" spans="2:6">
      <c r="B11065">
        <v>1537600</v>
      </c>
      <c r="D11065">
        <v>11063</v>
      </c>
      <c r="E11065" s="72">
        <f t="shared" si="345"/>
        <v>529941372.51851845</v>
      </c>
      <c r="F11065" s="71">
        <f t="shared" si="344"/>
        <v>344.65489888041003</v>
      </c>
    </row>
    <row r="11066" spans="2:6">
      <c r="B11066">
        <v>1537600</v>
      </c>
      <c r="D11066">
        <v>11064</v>
      </c>
      <c r="E11066" s="72">
        <f t="shared" si="345"/>
        <v>530037218.62962955</v>
      </c>
      <c r="F11066" s="71">
        <f t="shared" si="344"/>
        <v>344.7172337601649</v>
      </c>
    </row>
    <row r="11067" spans="2:6">
      <c r="B11067">
        <v>1537600</v>
      </c>
      <c r="D11067">
        <v>11065</v>
      </c>
      <c r="E11067" s="72">
        <f t="shared" si="345"/>
        <v>530133073.40740734</v>
      </c>
      <c r="F11067" s="71">
        <f t="shared" si="344"/>
        <v>344.77957427640956</v>
      </c>
    </row>
    <row r="11068" spans="2:6">
      <c r="B11068">
        <v>1537600</v>
      </c>
      <c r="D11068">
        <v>11066</v>
      </c>
      <c r="E11068" s="72">
        <f t="shared" si="345"/>
        <v>530228936.85185176</v>
      </c>
      <c r="F11068" s="71">
        <f t="shared" si="344"/>
        <v>344.84192042914395</v>
      </c>
    </row>
    <row r="11069" spans="2:6">
      <c r="B11069">
        <v>1537600</v>
      </c>
      <c r="D11069">
        <v>11067</v>
      </c>
      <c r="E11069" s="72">
        <f t="shared" si="345"/>
        <v>530324808.96296287</v>
      </c>
      <c r="F11069" s="71">
        <f t="shared" si="344"/>
        <v>344.90427221836813</v>
      </c>
    </row>
    <row r="11070" spans="2:6">
      <c r="B11070">
        <v>1537600</v>
      </c>
      <c r="D11070">
        <v>11068</v>
      </c>
      <c r="E11070" s="72">
        <f t="shared" si="345"/>
        <v>530420689.74074066</v>
      </c>
      <c r="F11070" s="71">
        <f t="shared" si="344"/>
        <v>344.9666296440821</v>
      </c>
    </row>
    <row r="11071" spans="2:6">
      <c r="B11071">
        <v>1537600</v>
      </c>
      <c r="D11071">
        <v>11069</v>
      </c>
      <c r="E11071" s="72">
        <f t="shared" si="345"/>
        <v>530516579.18518513</v>
      </c>
      <c r="F11071" s="71">
        <f t="shared" si="344"/>
        <v>345.02899270628586</v>
      </c>
    </row>
    <row r="11072" spans="2:6">
      <c r="B11072">
        <v>1537600</v>
      </c>
      <c r="D11072">
        <v>11070</v>
      </c>
      <c r="E11072" s="72">
        <f t="shared" si="345"/>
        <v>530612477.29629624</v>
      </c>
      <c r="F11072" s="71">
        <f t="shared" si="344"/>
        <v>345.09136140497935</v>
      </c>
    </row>
    <row r="11073" spans="2:6">
      <c r="B11073">
        <v>1537600</v>
      </c>
      <c r="D11073">
        <v>11071</v>
      </c>
      <c r="E11073" s="72">
        <f t="shared" si="345"/>
        <v>530708384.07407403</v>
      </c>
      <c r="F11073" s="71">
        <f t="shared" si="344"/>
        <v>345.15373574016263</v>
      </c>
    </row>
    <row r="11074" spans="2:6">
      <c r="B11074">
        <v>1537600</v>
      </c>
      <c r="D11074">
        <v>11072</v>
      </c>
      <c r="E11074" s="72">
        <f t="shared" si="345"/>
        <v>530804299.51851845</v>
      </c>
      <c r="F11074" s="71">
        <f t="shared" si="344"/>
        <v>345.21611571183564</v>
      </c>
    </row>
    <row r="11075" spans="2:6">
      <c r="B11075">
        <v>1537600</v>
      </c>
      <c r="D11075">
        <v>11073</v>
      </c>
      <c r="E11075" s="72">
        <f t="shared" si="345"/>
        <v>530900223.62962955</v>
      </c>
      <c r="F11075" s="71">
        <f t="shared" ref="F11075:F11138" si="346">E11075/B11074</f>
        <v>345.27850131999838</v>
      </c>
    </row>
    <row r="11076" spans="2:6">
      <c r="B11076">
        <v>1537600</v>
      </c>
      <c r="D11076">
        <v>11074</v>
      </c>
      <c r="E11076" s="72">
        <f t="shared" ref="E11076:E11139" si="347">40+(D11075*D11075)+(E11075/1.3)</f>
        <v>530996156.40740734</v>
      </c>
      <c r="F11076" s="71">
        <f t="shared" si="346"/>
        <v>345.34089256465097</v>
      </c>
    </row>
    <row r="11077" spans="2:6">
      <c r="B11077">
        <v>1537600</v>
      </c>
      <c r="D11077">
        <v>11075</v>
      </c>
      <c r="E11077" s="72">
        <f t="shared" si="347"/>
        <v>531092097.85185176</v>
      </c>
      <c r="F11077" s="71">
        <f t="shared" si="346"/>
        <v>345.40328944579329</v>
      </c>
    </row>
    <row r="11078" spans="2:6">
      <c r="B11078">
        <v>1537600</v>
      </c>
      <c r="D11078">
        <v>11076</v>
      </c>
      <c r="E11078" s="72">
        <f t="shared" si="347"/>
        <v>531188047.96296287</v>
      </c>
      <c r="F11078" s="71">
        <f t="shared" si="346"/>
        <v>345.4656919634254</v>
      </c>
    </row>
    <row r="11079" spans="2:6">
      <c r="B11079">
        <v>1537600</v>
      </c>
      <c r="D11079">
        <v>11077</v>
      </c>
      <c r="E11079" s="72">
        <f t="shared" si="347"/>
        <v>531284006.74074066</v>
      </c>
      <c r="F11079" s="71">
        <f t="shared" si="346"/>
        <v>345.52810011754724</v>
      </c>
    </row>
    <row r="11080" spans="2:6">
      <c r="B11080">
        <v>1537600</v>
      </c>
      <c r="D11080">
        <v>11078</v>
      </c>
      <c r="E11080" s="72">
        <f t="shared" si="347"/>
        <v>531379974.18518513</v>
      </c>
      <c r="F11080" s="71">
        <f t="shared" si="346"/>
        <v>345.59051390815893</v>
      </c>
    </row>
    <row r="11081" spans="2:6">
      <c r="B11081">
        <v>1537600</v>
      </c>
      <c r="D11081">
        <v>11079</v>
      </c>
      <c r="E11081" s="72">
        <f t="shared" si="347"/>
        <v>531475950.29629624</v>
      </c>
      <c r="F11081" s="71">
        <f t="shared" si="346"/>
        <v>345.65293333526029</v>
      </c>
    </row>
    <row r="11082" spans="2:6">
      <c r="B11082">
        <v>1537600</v>
      </c>
      <c r="D11082">
        <v>11080</v>
      </c>
      <c r="E11082" s="72">
        <f t="shared" si="347"/>
        <v>531571935.07407403</v>
      </c>
      <c r="F11082" s="71">
        <f t="shared" si="346"/>
        <v>345.71535839885149</v>
      </c>
    </row>
    <row r="11083" spans="2:6">
      <c r="B11083">
        <v>1537600</v>
      </c>
      <c r="D11083">
        <v>11081</v>
      </c>
      <c r="E11083" s="72">
        <f t="shared" si="347"/>
        <v>531667928.51851845</v>
      </c>
      <c r="F11083" s="71">
        <f t="shared" si="346"/>
        <v>345.77778909893237</v>
      </c>
    </row>
    <row r="11084" spans="2:6">
      <c r="B11084">
        <v>1537600</v>
      </c>
      <c r="D11084">
        <v>11082</v>
      </c>
      <c r="E11084" s="72">
        <f t="shared" si="347"/>
        <v>531763930.62962955</v>
      </c>
      <c r="F11084" s="71">
        <f t="shared" si="346"/>
        <v>345.8402254355031</v>
      </c>
    </row>
    <row r="11085" spans="2:6">
      <c r="B11085">
        <v>1537600</v>
      </c>
      <c r="D11085">
        <v>11083</v>
      </c>
      <c r="E11085" s="72">
        <f t="shared" si="347"/>
        <v>531859941.40740734</v>
      </c>
      <c r="F11085" s="71">
        <f t="shared" si="346"/>
        <v>345.90266740856356</v>
      </c>
    </row>
    <row r="11086" spans="2:6">
      <c r="B11086">
        <v>1537600</v>
      </c>
      <c r="D11086">
        <v>11084</v>
      </c>
      <c r="E11086" s="72">
        <f t="shared" si="347"/>
        <v>531955960.85185176</v>
      </c>
      <c r="F11086" s="71">
        <f t="shared" si="346"/>
        <v>345.96511501811381</v>
      </c>
    </row>
    <row r="11087" spans="2:6">
      <c r="B11087">
        <v>1537600</v>
      </c>
      <c r="D11087">
        <v>11085</v>
      </c>
      <c r="E11087" s="72">
        <f t="shared" si="347"/>
        <v>532051988.96296287</v>
      </c>
      <c r="F11087" s="71">
        <f t="shared" si="346"/>
        <v>346.02756826415379</v>
      </c>
    </row>
    <row r="11088" spans="2:6">
      <c r="B11088">
        <v>1537600</v>
      </c>
      <c r="D11088">
        <v>11086</v>
      </c>
      <c r="E11088" s="72">
        <f t="shared" si="347"/>
        <v>532148025.74074066</v>
      </c>
      <c r="F11088" s="71">
        <f t="shared" si="346"/>
        <v>346.09002714668355</v>
      </c>
    </row>
    <row r="11089" spans="2:6">
      <c r="B11089">
        <v>1537600</v>
      </c>
      <c r="D11089">
        <v>11087</v>
      </c>
      <c r="E11089" s="72">
        <f t="shared" si="347"/>
        <v>532244071.18518513</v>
      </c>
      <c r="F11089" s="71">
        <f t="shared" si="346"/>
        <v>346.15249166570311</v>
      </c>
    </row>
    <row r="11090" spans="2:6">
      <c r="B11090">
        <v>1537600</v>
      </c>
      <c r="D11090">
        <v>11088</v>
      </c>
      <c r="E11090" s="72">
        <f t="shared" si="347"/>
        <v>532340125.29629624</v>
      </c>
      <c r="F11090" s="71">
        <f t="shared" si="346"/>
        <v>346.21496182121246</v>
      </c>
    </row>
    <row r="11091" spans="2:6">
      <c r="B11091">
        <v>1537600</v>
      </c>
      <c r="D11091">
        <v>11089</v>
      </c>
      <c r="E11091" s="72">
        <f t="shared" si="347"/>
        <v>532436188.07407403</v>
      </c>
      <c r="F11091" s="71">
        <f t="shared" si="346"/>
        <v>346.27743761321153</v>
      </c>
    </row>
    <row r="11092" spans="2:6">
      <c r="B11092">
        <v>1537600</v>
      </c>
      <c r="D11092">
        <v>11090</v>
      </c>
      <c r="E11092" s="72">
        <f t="shared" si="347"/>
        <v>532532259.51851845</v>
      </c>
      <c r="F11092" s="71">
        <f t="shared" si="346"/>
        <v>346.33991904170034</v>
      </c>
    </row>
    <row r="11093" spans="2:6">
      <c r="B11093">
        <v>1537600</v>
      </c>
      <c r="D11093">
        <v>11091</v>
      </c>
      <c r="E11093" s="72">
        <f t="shared" si="347"/>
        <v>532628339.62962955</v>
      </c>
      <c r="F11093" s="71">
        <f t="shared" si="346"/>
        <v>346.40240610667894</v>
      </c>
    </row>
    <row r="11094" spans="2:6">
      <c r="B11094">
        <v>1537600</v>
      </c>
      <c r="D11094">
        <v>11092</v>
      </c>
      <c r="E11094" s="72">
        <f t="shared" si="347"/>
        <v>532724428.40740734</v>
      </c>
      <c r="F11094" s="71">
        <f t="shared" si="346"/>
        <v>346.46489880814732</v>
      </c>
    </row>
    <row r="11095" spans="2:6">
      <c r="B11095">
        <v>1537600</v>
      </c>
      <c r="D11095">
        <v>11093</v>
      </c>
      <c r="E11095" s="72">
        <f t="shared" si="347"/>
        <v>532820525.85185176</v>
      </c>
      <c r="F11095" s="71">
        <f t="shared" si="346"/>
        <v>346.52739714610544</v>
      </c>
    </row>
    <row r="11096" spans="2:6">
      <c r="B11096">
        <v>1537600</v>
      </c>
      <c r="D11096">
        <v>11094</v>
      </c>
      <c r="E11096" s="72">
        <f t="shared" si="347"/>
        <v>532916631.96296287</v>
      </c>
      <c r="F11096" s="71">
        <f t="shared" si="346"/>
        <v>346.58990112055335</v>
      </c>
    </row>
    <row r="11097" spans="2:6">
      <c r="B11097">
        <v>1537600</v>
      </c>
      <c r="D11097">
        <v>11095</v>
      </c>
      <c r="E11097" s="72">
        <f t="shared" si="347"/>
        <v>533012746.74074066</v>
      </c>
      <c r="F11097" s="71">
        <f t="shared" si="346"/>
        <v>346.65241073149105</v>
      </c>
    </row>
    <row r="11098" spans="2:6">
      <c r="B11098">
        <v>1537600</v>
      </c>
      <c r="D11098">
        <v>11096</v>
      </c>
      <c r="E11098" s="72">
        <f t="shared" si="347"/>
        <v>533108870.18518513</v>
      </c>
      <c r="F11098" s="71">
        <f t="shared" si="346"/>
        <v>346.71492597891853</v>
      </c>
    </row>
    <row r="11099" spans="2:6">
      <c r="B11099">
        <v>1537600</v>
      </c>
      <c r="D11099">
        <v>11097</v>
      </c>
      <c r="E11099" s="72">
        <f t="shared" si="347"/>
        <v>533205002.29629624</v>
      </c>
      <c r="F11099" s="71">
        <f t="shared" si="346"/>
        <v>346.77744686283575</v>
      </c>
    </row>
    <row r="11100" spans="2:6">
      <c r="B11100">
        <v>1537600</v>
      </c>
      <c r="D11100">
        <v>11098</v>
      </c>
      <c r="E11100" s="72">
        <f t="shared" si="347"/>
        <v>533301143.07407403</v>
      </c>
      <c r="F11100" s="71">
        <f t="shared" si="346"/>
        <v>346.83997338324275</v>
      </c>
    </row>
    <row r="11101" spans="2:6">
      <c r="B11101">
        <v>1537600</v>
      </c>
      <c r="D11101">
        <v>11099</v>
      </c>
      <c r="E11101" s="72">
        <f t="shared" si="347"/>
        <v>533397292.51851845</v>
      </c>
      <c r="F11101" s="71">
        <f t="shared" si="346"/>
        <v>346.90250554013949</v>
      </c>
    </row>
    <row r="11102" spans="2:6">
      <c r="B11102">
        <v>1537600</v>
      </c>
      <c r="D11102">
        <v>11100</v>
      </c>
      <c r="E11102" s="72">
        <f t="shared" si="347"/>
        <v>533493450.62962955</v>
      </c>
      <c r="F11102" s="71">
        <f t="shared" si="346"/>
        <v>346.96504333352601</v>
      </c>
    </row>
    <row r="11103" spans="2:6">
      <c r="B11103">
        <v>1537600</v>
      </c>
      <c r="D11103">
        <v>11101</v>
      </c>
      <c r="E11103" s="72">
        <f t="shared" si="347"/>
        <v>533589617.40740734</v>
      </c>
      <c r="F11103" s="71">
        <f t="shared" si="346"/>
        <v>347.02758676340227</v>
      </c>
    </row>
    <row r="11104" spans="2:6">
      <c r="B11104">
        <v>1537600</v>
      </c>
      <c r="D11104">
        <v>11102</v>
      </c>
      <c r="E11104" s="72">
        <f t="shared" si="347"/>
        <v>533685792.85185176</v>
      </c>
      <c r="F11104" s="71">
        <f t="shared" si="346"/>
        <v>347.09013582976831</v>
      </c>
    </row>
    <row r="11105" spans="2:6">
      <c r="B11105">
        <v>1537600</v>
      </c>
      <c r="D11105">
        <v>11103</v>
      </c>
      <c r="E11105" s="72">
        <f t="shared" si="347"/>
        <v>533781976.96296287</v>
      </c>
      <c r="F11105" s="71">
        <f t="shared" si="346"/>
        <v>347.15269053262415</v>
      </c>
    </row>
    <row r="11106" spans="2:6">
      <c r="B11106">
        <v>1537600</v>
      </c>
      <c r="D11106">
        <v>11104</v>
      </c>
      <c r="E11106" s="72">
        <f t="shared" si="347"/>
        <v>533878169.74074066</v>
      </c>
      <c r="F11106" s="71">
        <f t="shared" si="346"/>
        <v>347.21525087196972</v>
      </c>
    </row>
    <row r="11107" spans="2:6">
      <c r="B11107">
        <v>1537600</v>
      </c>
      <c r="D11107">
        <v>11105</v>
      </c>
      <c r="E11107" s="72">
        <f t="shared" si="347"/>
        <v>533974371.18518513</v>
      </c>
      <c r="F11107" s="71">
        <f t="shared" si="346"/>
        <v>347.27781684780513</v>
      </c>
    </row>
    <row r="11108" spans="2:6">
      <c r="B11108">
        <v>1537600</v>
      </c>
      <c r="D11108">
        <v>11106</v>
      </c>
      <c r="E11108" s="72">
        <f t="shared" si="347"/>
        <v>534070581.29629624</v>
      </c>
      <c r="F11108" s="71">
        <f t="shared" si="346"/>
        <v>347.34038846013021</v>
      </c>
    </row>
    <row r="11109" spans="2:6">
      <c r="B11109">
        <v>1537600</v>
      </c>
      <c r="D11109">
        <v>11107</v>
      </c>
      <c r="E11109" s="72">
        <f t="shared" si="347"/>
        <v>534166800.07407403</v>
      </c>
      <c r="F11109" s="71">
        <f t="shared" si="346"/>
        <v>347.40296570894515</v>
      </c>
    </row>
    <row r="11110" spans="2:6">
      <c r="B11110">
        <v>1537600</v>
      </c>
      <c r="D11110">
        <v>11108</v>
      </c>
      <c r="E11110" s="72">
        <f t="shared" si="347"/>
        <v>534263027.51851845</v>
      </c>
      <c r="F11110" s="71">
        <f t="shared" si="346"/>
        <v>347.46554859424975</v>
      </c>
    </row>
    <row r="11111" spans="2:6">
      <c r="B11111">
        <v>1537600</v>
      </c>
      <c r="D11111">
        <v>11109</v>
      </c>
      <c r="E11111" s="72">
        <f t="shared" si="347"/>
        <v>534359263.62962955</v>
      </c>
      <c r="F11111" s="71">
        <f t="shared" si="346"/>
        <v>347.52813711604421</v>
      </c>
    </row>
    <row r="11112" spans="2:6">
      <c r="B11112">
        <v>1537600</v>
      </c>
      <c r="D11112">
        <v>11110</v>
      </c>
      <c r="E11112" s="72">
        <f t="shared" si="347"/>
        <v>534455508.40740734</v>
      </c>
      <c r="F11112" s="71">
        <f t="shared" si="346"/>
        <v>347.59073127432839</v>
      </c>
    </row>
    <row r="11113" spans="2:6">
      <c r="B11113">
        <v>1537600</v>
      </c>
      <c r="D11113">
        <v>11111</v>
      </c>
      <c r="E11113" s="72">
        <f t="shared" si="347"/>
        <v>534551761.85185176</v>
      </c>
      <c r="F11113" s="71">
        <f t="shared" si="346"/>
        <v>347.65333106910236</v>
      </c>
    </row>
    <row r="11114" spans="2:6">
      <c r="B11114">
        <v>1537600</v>
      </c>
      <c r="D11114">
        <v>11112</v>
      </c>
      <c r="E11114" s="72">
        <f t="shared" si="347"/>
        <v>534648023.96296287</v>
      </c>
      <c r="F11114" s="71">
        <f t="shared" si="346"/>
        <v>347.71593650036607</v>
      </c>
    </row>
    <row r="11115" spans="2:6">
      <c r="B11115">
        <v>1537600</v>
      </c>
      <c r="D11115">
        <v>11113</v>
      </c>
      <c r="E11115" s="72">
        <f t="shared" si="347"/>
        <v>534744294.74074066</v>
      </c>
      <c r="F11115" s="71">
        <f t="shared" si="346"/>
        <v>347.77854756811956</v>
      </c>
    </row>
    <row r="11116" spans="2:6">
      <c r="B11116">
        <v>1537600</v>
      </c>
      <c r="D11116">
        <v>11114</v>
      </c>
      <c r="E11116" s="72">
        <f t="shared" si="347"/>
        <v>534840574.18518513</v>
      </c>
      <c r="F11116" s="71">
        <f t="shared" si="346"/>
        <v>347.84116427236285</v>
      </c>
    </row>
    <row r="11117" spans="2:6">
      <c r="B11117">
        <v>1537600</v>
      </c>
      <c r="D11117">
        <v>11115</v>
      </c>
      <c r="E11117" s="72">
        <f t="shared" si="347"/>
        <v>534936862.29629624</v>
      </c>
      <c r="F11117" s="71">
        <f t="shared" si="346"/>
        <v>347.90378661309592</v>
      </c>
    </row>
    <row r="11118" spans="2:6">
      <c r="B11118">
        <v>1537600</v>
      </c>
      <c r="D11118">
        <v>11116</v>
      </c>
      <c r="E11118" s="72">
        <f t="shared" si="347"/>
        <v>535033159.07407403</v>
      </c>
      <c r="F11118" s="71">
        <f t="shared" si="346"/>
        <v>347.96641459031872</v>
      </c>
    </row>
    <row r="11119" spans="2:6">
      <c r="B11119">
        <v>1537600</v>
      </c>
      <c r="D11119">
        <v>11117</v>
      </c>
      <c r="E11119" s="72">
        <f t="shared" si="347"/>
        <v>535129464.51851845</v>
      </c>
      <c r="F11119" s="71">
        <f t="shared" si="346"/>
        <v>348.02904820403126</v>
      </c>
    </row>
    <row r="11120" spans="2:6">
      <c r="B11120">
        <v>1537600</v>
      </c>
      <c r="D11120">
        <v>11118</v>
      </c>
      <c r="E11120" s="72">
        <f t="shared" si="347"/>
        <v>535225778.62962955</v>
      </c>
      <c r="F11120" s="71">
        <f t="shared" si="346"/>
        <v>348.09168745423358</v>
      </c>
    </row>
    <row r="11121" spans="2:6">
      <c r="B11121">
        <v>1537600</v>
      </c>
      <c r="D11121">
        <v>11119</v>
      </c>
      <c r="E11121" s="72">
        <f t="shared" si="347"/>
        <v>535322101.40740734</v>
      </c>
      <c r="F11121" s="71">
        <f t="shared" si="346"/>
        <v>348.15433234092569</v>
      </c>
    </row>
    <row r="11122" spans="2:6">
      <c r="B11122">
        <v>1537600</v>
      </c>
      <c r="D11122">
        <v>11120</v>
      </c>
      <c r="E11122" s="72">
        <f t="shared" si="347"/>
        <v>535418432.85185176</v>
      </c>
      <c r="F11122" s="71">
        <f t="shared" si="346"/>
        <v>348.21698286410754</v>
      </c>
    </row>
    <row r="11123" spans="2:6">
      <c r="B11123">
        <v>1537600</v>
      </c>
      <c r="D11123">
        <v>11121</v>
      </c>
      <c r="E11123" s="72">
        <f t="shared" si="347"/>
        <v>535514772.96296287</v>
      </c>
      <c r="F11123" s="71">
        <f t="shared" si="346"/>
        <v>348.27963902377917</v>
      </c>
    </row>
    <row r="11124" spans="2:6">
      <c r="B11124">
        <v>1537600</v>
      </c>
      <c r="D11124">
        <v>11122</v>
      </c>
      <c r="E11124" s="72">
        <f t="shared" si="347"/>
        <v>535611121.74074066</v>
      </c>
      <c r="F11124" s="71">
        <f t="shared" si="346"/>
        <v>348.34230081994059</v>
      </c>
    </row>
    <row r="11125" spans="2:6">
      <c r="B11125">
        <v>1537600</v>
      </c>
      <c r="D11125">
        <v>11123</v>
      </c>
      <c r="E11125" s="72">
        <f t="shared" si="347"/>
        <v>535707479.18518513</v>
      </c>
      <c r="F11125" s="71">
        <f t="shared" si="346"/>
        <v>348.4049682525918</v>
      </c>
    </row>
    <row r="11126" spans="2:6">
      <c r="B11126">
        <v>1537600</v>
      </c>
      <c r="D11126">
        <v>11124</v>
      </c>
      <c r="E11126" s="72">
        <f t="shared" si="347"/>
        <v>535803845.29629624</v>
      </c>
      <c r="F11126" s="71">
        <f t="shared" si="346"/>
        <v>348.46764132173274</v>
      </c>
    </row>
    <row r="11127" spans="2:6">
      <c r="B11127">
        <v>1537600</v>
      </c>
      <c r="D11127">
        <v>11125</v>
      </c>
      <c r="E11127" s="72">
        <f t="shared" si="347"/>
        <v>535900220.07407403</v>
      </c>
      <c r="F11127" s="71">
        <f t="shared" si="346"/>
        <v>348.53032002736342</v>
      </c>
    </row>
    <row r="11128" spans="2:6">
      <c r="B11128">
        <v>1537600</v>
      </c>
      <c r="D11128">
        <v>11126</v>
      </c>
      <c r="E11128" s="72">
        <f t="shared" si="347"/>
        <v>535996603.51851845</v>
      </c>
      <c r="F11128" s="71">
        <f t="shared" si="346"/>
        <v>348.59300436948388</v>
      </c>
    </row>
    <row r="11129" spans="2:6">
      <c r="B11129">
        <v>1537600</v>
      </c>
      <c r="D11129">
        <v>11127</v>
      </c>
      <c r="E11129" s="72">
        <f t="shared" si="347"/>
        <v>536092995.62962955</v>
      </c>
      <c r="F11129" s="71">
        <f t="shared" si="346"/>
        <v>348.65569434809413</v>
      </c>
    </row>
    <row r="11130" spans="2:6">
      <c r="B11130">
        <v>1537600</v>
      </c>
      <c r="D11130">
        <v>11128</v>
      </c>
      <c r="E11130" s="72">
        <f t="shared" si="347"/>
        <v>536189396.40740734</v>
      </c>
      <c r="F11130" s="71">
        <f t="shared" si="346"/>
        <v>348.71838996319417</v>
      </c>
    </row>
    <row r="11131" spans="2:6">
      <c r="B11131">
        <v>1537600</v>
      </c>
      <c r="D11131">
        <v>11129</v>
      </c>
      <c r="E11131" s="72">
        <f t="shared" si="347"/>
        <v>536285805.85185176</v>
      </c>
      <c r="F11131" s="71">
        <f t="shared" si="346"/>
        <v>348.78109121478394</v>
      </c>
    </row>
    <row r="11132" spans="2:6">
      <c r="B11132">
        <v>1537600</v>
      </c>
      <c r="D11132">
        <v>11130</v>
      </c>
      <c r="E11132" s="72">
        <f t="shared" si="347"/>
        <v>536382223.96296287</v>
      </c>
      <c r="F11132" s="71">
        <f t="shared" si="346"/>
        <v>348.84379810286345</v>
      </c>
    </row>
    <row r="11133" spans="2:6">
      <c r="B11133">
        <v>1537600</v>
      </c>
      <c r="D11133">
        <v>11131</v>
      </c>
      <c r="E11133" s="72">
        <f t="shared" si="347"/>
        <v>536478650.74074066</v>
      </c>
      <c r="F11133" s="71">
        <f t="shared" si="346"/>
        <v>348.90651062743279</v>
      </c>
    </row>
    <row r="11134" spans="2:6">
      <c r="B11134">
        <v>1537600</v>
      </c>
      <c r="D11134">
        <v>11132</v>
      </c>
      <c r="E11134" s="72">
        <f t="shared" si="347"/>
        <v>536575086.18518513</v>
      </c>
      <c r="F11134" s="71">
        <f t="shared" si="346"/>
        <v>348.96922878849188</v>
      </c>
    </row>
    <row r="11135" spans="2:6">
      <c r="B11135">
        <v>1537600</v>
      </c>
      <c r="D11135">
        <v>11133</v>
      </c>
      <c r="E11135" s="72">
        <f t="shared" si="347"/>
        <v>536671530.29629624</v>
      </c>
      <c r="F11135" s="71">
        <f t="shared" si="346"/>
        <v>349.03195258604075</v>
      </c>
    </row>
    <row r="11136" spans="2:6">
      <c r="B11136">
        <v>1537600</v>
      </c>
      <c r="D11136">
        <v>11134</v>
      </c>
      <c r="E11136" s="72">
        <f t="shared" si="347"/>
        <v>536767983.07407403</v>
      </c>
      <c r="F11136" s="71">
        <f t="shared" si="346"/>
        <v>349.09468202007935</v>
      </c>
    </row>
    <row r="11137" spans="2:6">
      <c r="B11137">
        <v>1537600</v>
      </c>
      <c r="D11137">
        <v>11135</v>
      </c>
      <c r="E11137" s="72">
        <f t="shared" si="347"/>
        <v>536864444.51851845</v>
      </c>
      <c r="F11137" s="71">
        <f t="shared" si="346"/>
        <v>349.15741709060774</v>
      </c>
    </row>
    <row r="11138" spans="2:6">
      <c r="B11138">
        <v>1537600</v>
      </c>
      <c r="D11138">
        <v>11136</v>
      </c>
      <c r="E11138" s="72">
        <f t="shared" si="347"/>
        <v>536960914.62962961</v>
      </c>
      <c r="F11138" s="71">
        <f t="shared" si="346"/>
        <v>349.22015779762592</v>
      </c>
    </row>
    <row r="11139" spans="2:6">
      <c r="B11139">
        <v>1537600</v>
      </c>
      <c r="D11139">
        <v>11137</v>
      </c>
      <c r="E11139" s="72">
        <f t="shared" si="347"/>
        <v>537057393.4074074</v>
      </c>
      <c r="F11139" s="71">
        <f t="shared" ref="F11139:F11202" si="348">E11139/B11138</f>
        <v>349.28290414113383</v>
      </c>
    </row>
    <row r="11140" spans="2:6">
      <c r="B11140">
        <v>1537600</v>
      </c>
      <c r="D11140">
        <v>11138</v>
      </c>
      <c r="E11140" s="72">
        <f t="shared" ref="E11140:E11203" si="349">40+(D11139*D11139)+(E11139/1.3)</f>
        <v>537153880.85185182</v>
      </c>
      <c r="F11140" s="71">
        <f t="shared" si="348"/>
        <v>349.34565612113153</v>
      </c>
    </row>
    <row r="11141" spans="2:6">
      <c r="B11141">
        <v>1537600</v>
      </c>
      <c r="D11141">
        <v>11139</v>
      </c>
      <c r="E11141" s="72">
        <f t="shared" si="349"/>
        <v>537250376.96296287</v>
      </c>
      <c r="F11141" s="71">
        <f t="shared" si="348"/>
        <v>349.40841373761896</v>
      </c>
    </row>
    <row r="11142" spans="2:6">
      <c r="B11142">
        <v>1537600</v>
      </c>
      <c r="D11142">
        <v>11140</v>
      </c>
      <c r="E11142" s="72">
        <f t="shared" si="349"/>
        <v>537346881.74074066</v>
      </c>
      <c r="F11142" s="71">
        <f t="shared" si="348"/>
        <v>349.47117699059618</v>
      </c>
    </row>
    <row r="11143" spans="2:6">
      <c r="B11143">
        <v>1537600</v>
      </c>
      <c r="D11143">
        <v>11141</v>
      </c>
      <c r="E11143" s="72">
        <f t="shared" si="349"/>
        <v>537443395.18518519</v>
      </c>
      <c r="F11143" s="71">
        <f t="shared" si="348"/>
        <v>349.53394588006319</v>
      </c>
    </row>
    <row r="11144" spans="2:6">
      <c r="B11144">
        <v>1537600</v>
      </c>
      <c r="D11144">
        <v>11142</v>
      </c>
      <c r="E11144" s="72">
        <f t="shared" si="349"/>
        <v>537539917.29629636</v>
      </c>
      <c r="F11144" s="71">
        <f t="shared" si="348"/>
        <v>349.59672040601998</v>
      </c>
    </row>
    <row r="11145" spans="2:6">
      <c r="B11145">
        <v>1537600</v>
      </c>
      <c r="D11145">
        <v>11143</v>
      </c>
      <c r="E11145" s="72">
        <f t="shared" si="349"/>
        <v>537636448.07407403</v>
      </c>
      <c r="F11145" s="71">
        <f t="shared" si="348"/>
        <v>349.65950056846646</v>
      </c>
    </row>
    <row r="11146" spans="2:6">
      <c r="B11146">
        <v>1537600</v>
      </c>
      <c r="D11146">
        <v>11144</v>
      </c>
      <c r="E11146" s="72">
        <f t="shared" si="349"/>
        <v>537732987.51851845</v>
      </c>
      <c r="F11146" s="71">
        <f t="shared" si="348"/>
        <v>349.72228636740272</v>
      </c>
    </row>
    <row r="11147" spans="2:6">
      <c r="B11147">
        <v>1537600</v>
      </c>
      <c r="D11147">
        <v>11145</v>
      </c>
      <c r="E11147" s="72">
        <f t="shared" si="349"/>
        <v>537829535.62962961</v>
      </c>
      <c r="F11147" s="71">
        <f t="shared" si="348"/>
        <v>349.78507780282882</v>
      </c>
    </row>
    <row r="11148" spans="2:6">
      <c r="B11148">
        <v>1537600</v>
      </c>
      <c r="D11148">
        <v>11146</v>
      </c>
      <c r="E11148" s="72">
        <f t="shared" si="349"/>
        <v>537926092.4074074</v>
      </c>
      <c r="F11148" s="71">
        <f t="shared" si="348"/>
        <v>349.84787487474466</v>
      </c>
    </row>
    <row r="11149" spans="2:6">
      <c r="B11149">
        <v>1537600</v>
      </c>
      <c r="D11149">
        <v>11147</v>
      </c>
      <c r="E11149" s="72">
        <f t="shared" si="349"/>
        <v>538022657.85185182</v>
      </c>
      <c r="F11149" s="71">
        <f t="shared" si="348"/>
        <v>349.91067758315023</v>
      </c>
    </row>
    <row r="11150" spans="2:6">
      <c r="B11150">
        <v>1537600</v>
      </c>
      <c r="D11150">
        <v>11148</v>
      </c>
      <c r="E11150" s="72">
        <f t="shared" si="349"/>
        <v>538119231.96296287</v>
      </c>
      <c r="F11150" s="71">
        <f t="shared" si="348"/>
        <v>349.97348592804559</v>
      </c>
    </row>
    <row r="11151" spans="2:6">
      <c r="B11151">
        <v>1537600</v>
      </c>
      <c r="D11151">
        <v>11149</v>
      </c>
      <c r="E11151" s="72">
        <f t="shared" si="349"/>
        <v>538215814.74074066</v>
      </c>
      <c r="F11151" s="71">
        <f t="shared" si="348"/>
        <v>350.03629990943068</v>
      </c>
    </row>
    <row r="11152" spans="2:6">
      <c r="B11152">
        <v>1537600</v>
      </c>
      <c r="D11152">
        <v>11150</v>
      </c>
      <c r="E11152" s="72">
        <f t="shared" si="349"/>
        <v>538312406.18518519</v>
      </c>
      <c r="F11152" s="71">
        <f t="shared" si="348"/>
        <v>350.09911952730567</v>
      </c>
    </row>
    <row r="11153" spans="2:6">
      <c r="B11153">
        <v>1537600</v>
      </c>
      <c r="D11153">
        <v>11151</v>
      </c>
      <c r="E11153" s="72">
        <f t="shared" si="349"/>
        <v>538409006.29629636</v>
      </c>
      <c r="F11153" s="71">
        <f t="shared" si="348"/>
        <v>350.16194478167034</v>
      </c>
    </row>
    <row r="11154" spans="2:6">
      <c r="B11154">
        <v>1537600</v>
      </c>
      <c r="D11154">
        <v>11152</v>
      </c>
      <c r="E11154" s="72">
        <f t="shared" si="349"/>
        <v>538505615.07407403</v>
      </c>
      <c r="F11154" s="71">
        <f t="shared" si="348"/>
        <v>350.22477567252474</v>
      </c>
    </row>
    <row r="11155" spans="2:6">
      <c r="B11155">
        <v>1537600</v>
      </c>
      <c r="D11155">
        <v>11153</v>
      </c>
      <c r="E11155" s="72">
        <f t="shared" si="349"/>
        <v>538602232.51851845</v>
      </c>
      <c r="F11155" s="71">
        <f t="shared" si="348"/>
        <v>350.28761219986893</v>
      </c>
    </row>
    <row r="11156" spans="2:6">
      <c r="B11156">
        <v>1537600</v>
      </c>
      <c r="D11156">
        <v>11154</v>
      </c>
      <c r="E11156" s="72">
        <f t="shared" si="349"/>
        <v>538698858.62962961</v>
      </c>
      <c r="F11156" s="71">
        <f t="shared" si="348"/>
        <v>350.35045436370291</v>
      </c>
    </row>
    <row r="11157" spans="2:6">
      <c r="B11157">
        <v>1537600</v>
      </c>
      <c r="D11157">
        <v>11155</v>
      </c>
      <c r="E11157" s="72">
        <f t="shared" si="349"/>
        <v>538795493.4074074</v>
      </c>
      <c r="F11157" s="71">
        <f t="shared" si="348"/>
        <v>350.41330216402667</v>
      </c>
    </row>
    <row r="11158" spans="2:6">
      <c r="B11158">
        <v>1537600</v>
      </c>
      <c r="D11158">
        <v>11156</v>
      </c>
      <c r="E11158" s="72">
        <f t="shared" si="349"/>
        <v>538892136.85185182</v>
      </c>
      <c r="F11158" s="71">
        <f t="shared" si="348"/>
        <v>350.47615560084017</v>
      </c>
    </row>
    <row r="11159" spans="2:6">
      <c r="B11159">
        <v>1537600</v>
      </c>
      <c r="D11159">
        <v>11157</v>
      </c>
      <c r="E11159" s="72">
        <f t="shared" si="349"/>
        <v>538988788.96296287</v>
      </c>
      <c r="F11159" s="71">
        <f t="shared" si="348"/>
        <v>350.5390146741434</v>
      </c>
    </row>
    <row r="11160" spans="2:6">
      <c r="B11160">
        <v>1537600</v>
      </c>
      <c r="D11160">
        <v>11158</v>
      </c>
      <c r="E11160" s="72">
        <f t="shared" si="349"/>
        <v>539085449.74074066</v>
      </c>
      <c r="F11160" s="71">
        <f t="shared" si="348"/>
        <v>350.60187938393642</v>
      </c>
    </row>
    <row r="11161" spans="2:6">
      <c r="B11161">
        <v>1537600</v>
      </c>
      <c r="D11161">
        <v>11159</v>
      </c>
      <c r="E11161" s="72">
        <f t="shared" si="349"/>
        <v>539182119.18518519</v>
      </c>
      <c r="F11161" s="71">
        <f t="shared" si="348"/>
        <v>350.66474973021928</v>
      </c>
    </row>
    <row r="11162" spans="2:6">
      <c r="B11162">
        <v>1537600</v>
      </c>
      <c r="D11162">
        <v>11160</v>
      </c>
      <c r="E11162" s="72">
        <f t="shared" si="349"/>
        <v>539278797.29629636</v>
      </c>
      <c r="F11162" s="71">
        <f t="shared" si="348"/>
        <v>350.72762571299188</v>
      </c>
    </row>
    <row r="11163" spans="2:6">
      <c r="B11163">
        <v>1537600</v>
      </c>
      <c r="D11163">
        <v>11161</v>
      </c>
      <c r="E11163" s="72">
        <f t="shared" si="349"/>
        <v>539375484.07407403</v>
      </c>
      <c r="F11163" s="71">
        <f t="shared" si="348"/>
        <v>350.79050733225421</v>
      </c>
    </row>
    <row r="11164" spans="2:6">
      <c r="B11164">
        <v>1537600</v>
      </c>
      <c r="D11164">
        <v>11162</v>
      </c>
      <c r="E11164" s="72">
        <f t="shared" si="349"/>
        <v>539472179.51851845</v>
      </c>
      <c r="F11164" s="71">
        <f t="shared" si="348"/>
        <v>350.85339458800627</v>
      </c>
    </row>
    <row r="11165" spans="2:6">
      <c r="B11165">
        <v>1537600</v>
      </c>
      <c r="D11165">
        <v>11163</v>
      </c>
      <c r="E11165" s="72">
        <f t="shared" si="349"/>
        <v>539568883.62962961</v>
      </c>
      <c r="F11165" s="71">
        <f t="shared" si="348"/>
        <v>350.91628748024817</v>
      </c>
    </row>
    <row r="11166" spans="2:6">
      <c r="B11166">
        <v>1537600</v>
      </c>
      <c r="D11166">
        <v>11164</v>
      </c>
      <c r="E11166" s="72">
        <f t="shared" si="349"/>
        <v>539665596.4074074</v>
      </c>
      <c r="F11166" s="71">
        <f t="shared" si="348"/>
        <v>350.97918600897987</v>
      </c>
    </row>
    <row r="11167" spans="2:6">
      <c r="B11167">
        <v>1537600</v>
      </c>
      <c r="D11167">
        <v>11165</v>
      </c>
      <c r="E11167" s="72">
        <f t="shared" si="349"/>
        <v>539762317.85185182</v>
      </c>
      <c r="F11167" s="71">
        <f t="shared" si="348"/>
        <v>351.04209017420123</v>
      </c>
    </row>
    <row r="11168" spans="2:6">
      <c r="B11168">
        <v>1537600</v>
      </c>
      <c r="D11168">
        <v>11166</v>
      </c>
      <c r="E11168" s="72">
        <f t="shared" si="349"/>
        <v>539859047.96296287</v>
      </c>
      <c r="F11168" s="71">
        <f t="shared" si="348"/>
        <v>351.10499997591239</v>
      </c>
    </row>
    <row r="11169" spans="2:6">
      <c r="B11169">
        <v>1537600</v>
      </c>
      <c r="D11169">
        <v>11167</v>
      </c>
      <c r="E11169" s="72">
        <f t="shared" si="349"/>
        <v>539955786.74074066</v>
      </c>
      <c r="F11169" s="71">
        <f t="shared" si="348"/>
        <v>351.16791541411334</v>
      </c>
    </row>
    <row r="11170" spans="2:6">
      <c r="B11170">
        <v>1537600</v>
      </c>
      <c r="D11170">
        <v>11168</v>
      </c>
      <c r="E11170" s="72">
        <f t="shared" si="349"/>
        <v>540052534.18518519</v>
      </c>
      <c r="F11170" s="71">
        <f t="shared" si="348"/>
        <v>351.23083648880413</v>
      </c>
    </row>
    <row r="11171" spans="2:6">
      <c r="B11171">
        <v>1537600</v>
      </c>
      <c r="D11171">
        <v>11169</v>
      </c>
      <c r="E11171" s="72">
        <f t="shared" si="349"/>
        <v>540149290.29629636</v>
      </c>
      <c r="F11171" s="71">
        <f t="shared" si="348"/>
        <v>351.2937631999846</v>
      </c>
    </row>
    <row r="11172" spans="2:6">
      <c r="B11172">
        <v>1537600</v>
      </c>
      <c r="D11172">
        <v>11170</v>
      </c>
      <c r="E11172" s="72">
        <f t="shared" si="349"/>
        <v>540246055.07407403</v>
      </c>
      <c r="F11172" s="71">
        <f t="shared" si="348"/>
        <v>351.35669554765479</v>
      </c>
    </row>
    <row r="11173" spans="2:6">
      <c r="B11173">
        <v>1537600</v>
      </c>
      <c r="D11173">
        <v>11171</v>
      </c>
      <c r="E11173" s="72">
        <f t="shared" si="349"/>
        <v>540342828.51851845</v>
      </c>
      <c r="F11173" s="71">
        <f t="shared" si="348"/>
        <v>351.41963353181478</v>
      </c>
    </row>
    <row r="11174" spans="2:6">
      <c r="B11174">
        <v>1537600</v>
      </c>
      <c r="D11174">
        <v>11172</v>
      </c>
      <c r="E11174" s="72">
        <f t="shared" si="349"/>
        <v>540439610.62962961</v>
      </c>
      <c r="F11174" s="71">
        <f t="shared" si="348"/>
        <v>351.48257715246461</v>
      </c>
    </row>
    <row r="11175" spans="2:6">
      <c r="B11175">
        <v>1537600</v>
      </c>
      <c r="D11175">
        <v>11173</v>
      </c>
      <c r="E11175" s="72">
        <f t="shared" si="349"/>
        <v>540536401.4074074</v>
      </c>
      <c r="F11175" s="71">
        <f t="shared" si="348"/>
        <v>351.54552640960418</v>
      </c>
    </row>
    <row r="11176" spans="2:6">
      <c r="B11176">
        <v>1537600</v>
      </c>
      <c r="D11176">
        <v>11174</v>
      </c>
      <c r="E11176" s="72">
        <f t="shared" si="349"/>
        <v>540633200.85185182</v>
      </c>
      <c r="F11176" s="71">
        <f t="shared" si="348"/>
        <v>351.60848130323348</v>
      </c>
    </row>
    <row r="11177" spans="2:6">
      <c r="B11177">
        <v>1537600</v>
      </c>
      <c r="D11177">
        <v>11175</v>
      </c>
      <c r="E11177" s="72">
        <f t="shared" si="349"/>
        <v>540730008.96296287</v>
      </c>
      <c r="F11177" s="71">
        <f t="shared" si="348"/>
        <v>351.67144183335256</v>
      </c>
    </row>
    <row r="11178" spans="2:6">
      <c r="B11178">
        <v>1537600</v>
      </c>
      <c r="D11178">
        <v>11176</v>
      </c>
      <c r="E11178" s="72">
        <f t="shared" si="349"/>
        <v>540826825.74074066</v>
      </c>
      <c r="F11178" s="71">
        <f t="shared" si="348"/>
        <v>351.73440799996143</v>
      </c>
    </row>
    <row r="11179" spans="2:6">
      <c r="B11179">
        <v>1537600</v>
      </c>
      <c r="D11179">
        <v>11177</v>
      </c>
      <c r="E11179" s="72">
        <f t="shared" si="349"/>
        <v>540923651.18518519</v>
      </c>
      <c r="F11179" s="71">
        <f t="shared" si="348"/>
        <v>351.7973798030601</v>
      </c>
    </row>
    <row r="11180" spans="2:6">
      <c r="B11180">
        <v>1537600</v>
      </c>
      <c r="D11180">
        <v>11178</v>
      </c>
      <c r="E11180" s="72">
        <f t="shared" si="349"/>
        <v>541020485.29629636</v>
      </c>
      <c r="F11180" s="71">
        <f t="shared" si="348"/>
        <v>351.86035724264849</v>
      </c>
    </row>
    <row r="11181" spans="2:6">
      <c r="B11181">
        <v>1537600</v>
      </c>
      <c r="D11181">
        <v>11179</v>
      </c>
      <c r="E11181" s="72">
        <f t="shared" si="349"/>
        <v>541117328.07407403</v>
      </c>
      <c r="F11181" s="71">
        <f t="shared" si="348"/>
        <v>351.92334031872662</v>
      </c>
    </row>
    <row r="11182" spans="2:6">
      <c r="B11182">
        <v>1537600</v>
      </c>
      <c r="D11182">
        <v>11180</v>
      </c>
      <c r="E11182" s="72">
        <f t="shared" si="349"/>
        <v>541214179.51851845</v>
      </c>
      <c r="F11182" s="71">
        <f t="shared" si="348"/>
        <v>351.98632903129453</v>
      </c>
    </row>
    <row r="11183" spans="2:6">
      <c r="B11183">
        <v>1537600</v>
      </c>
      <c r="D11183">
        <v>11181</v>
      </c>
      <c r="E11183" s="72">
        <f t="shared" si="349"/>
        <v>541311039.62962961</v>
      </c>
      <c r="F11183" s="71">
        <f t="shared" si="348"/>
        <v>352.04932338035223</v>
      </c>
    </row>
    <row r="11184" spans="2:6">
      <c r="B11184">
        <v>1537600</v>
      </c>
      <c r="D11184">
        <v>11182</v>
      </c>
      <c r="E11184" s="72">
        <f t="shared" si="349"/>
        <v>541407908.4074074</v>
      </c>
      <c r="F11184" s="71">
        <f t="shared" si="348"/>
        <v>352.11232336589973</v>
      </c>
    </row>
    <row r="11185" spans="2:6">
      <c r="B11185">
        <v>1537600</v>
      </c>
      <c r="D11185">
        <v>11183</v>
      </c>
      <c r="E11185" s="72">
        <f t="shared" si="349"/>
        <v>541504785.85185182</v>
      </c>
      <c r="F11185" s="71">
        <f t="shared" si="348"/>
        <v>352.17532898793695</v>
      </c>
    </row>
    <row r="11186" spans="2:6">
      <c r="B11186">
        <v>1537600</v>
      </c>
      <c r="D11186">
        <v>11184</v>
      </c>
      <c r="E11186" s="72">
        <f t="shared" si="349"/>
        <v>541601671.96296287</v>
      </c>
      <c r="F11186" s="71">
        <f t="shared" si="348"/>
        <v>352.23834024646391</v>
      </c>
    </row>
    <row r="11187" spans="2:6">
      <c r="B11187">
        <v>1537600</v>
      </c>
      <c r="D11187">
        <v>11185</v>
      </c>
      <c r="E11187" s="72">
        <f t="shared" si="349"/>
        <v>541698566.74074066</v>
      </c>
      <c r="F11187" s="71">
        <f t="shared" si="348"/>
        <v>352.30135714148065</v>
      </c>
    </row>
    <row r="11188" spans="2:6">
      <c r="B11188">
        <v>1537600</v>
      </c>
      <c r="D11188">
        <v>11186</v>
      </c>
      <c r="E11188" s="72">
        <f t="shared" si="349"/>
        <v>541795470.18518519</v>
      </c>
      <c r="F11188" s="71">
        <f t="shared" si="348"/>
        <v>352.36437967298724</v>
      </c>
    </row>
    <row r="11189" spans="2:6">
      <c r="B11189">
        <v>1537600</v>
      </c>
      <c r="D11189">
        <v>11187</v>
      </c>
      <c r="E11189" s="72">
        <f t="shared" si="349"/>
        <v>541892382.29629636</v>
      </c>
      <c r="F11189" s="71">
        <f t="shared" si="348"/>
        <v>352.42740784098356</v>
      </c>
    </row>
    <row r="11190" spans="2:6">
      <c r="B11190">
        <v>1537600</v>
      </c>
      <c r="D11190">
        <v>11188</v>
      </c>
      <c r="E11190" s="72">
        <f t="shared" si="349"/>
        <v>541989303.07407403</v>
      </c>
      <c r="F11190" s="71">
        <f t="shared" si="348"/>
        <v>352.49044164546956</v>
      </c>
    </row>
    <row r="11191" spans="2:6">
      <c r="B11191">
        <v>1537600</v>
      </c>
      <c r="D11191">
        <v>11189</v>
      </c>
      <c r="E11191" s="72">
        <f t="shared" si="349"/>
        <v>542086232.51851845</v>
      </c>
      <c r="F11191" s="71">
        <f t="shared" si="348"/>
        <v>352.5534810864454</v>
      </c>
    </row>
    <row r="11192" spans="2:6">
      <c r="B11192">
        <v>1537600</v>
      </c>
      <c r="D11192">
        <v>11190</v>
      </c>
      <c r="E11192" s="72">
        <f t="shared" si="349"/>
        <v>542183170.62962961</v>
      </c>
      <c r="F11192" s="71">
        <f t="shared" si="348"/>
        <v>352.61652616391103</v>
      </c>
    </row>
    <row r="11193" spans="2:6">
      <c r="B11193">
        <v>1537600</v>
      </c>
      <c r="D11193">
        <v>11191</v>
      </c>
      <c r="E11193" s="72">
        <f t="shared" si="349"/>
        <v>542280117.4074074</v>
      </c>
      <c r="F11193" s="71">
        <f t="shared" si="348"/>
        <v>352.6795768778664</v>
      </c>
    </row>
    <row r="11194" spans="2:6">
      <c r="B11194">
        <v>1537600</v>
      </c>
      <c r="D11194">
        <v>11192</v>
      </c>
      <c r="E11194" s="72">
        <f t="shared" si="349"/>
        <v>542377072.85185182</v>
      </c>
      <c r="F11194" s="71">
        <f t="shared" si="348"/>
        <v>352.74263322831155</v>
      </c>
    </row>
    <row r="11195" spans="2:6">
      <c r="B11195">
        <v>1537600</v>
      </c>
      <c r="D11195">
        <v>11193</v>
      </c>
      <c r="E11195" s="72">
        <f t="shared" si="349"/>
        <v>542474036.96296287</v>
      </c>
      <c r="F11195" s="71">
        <f t="shared" si="348"/>
        <v>352.80569521524637</v>
      </c>
    </row>
    <row r="11196" spans="2:6">
      <c r="B11196">
        <v>1537600</v>
      </c>
      <c r="D11196">
        <v>11194</v>
      </c>
      <c r="E11196" s="72">
        <f t="shared" si="349"/>
        <v>542571009.74074066</v>
      </c>
      <c r="F11196" s="71">
        <f t="shared" si="348"/>
        <v>352.8687628386711</v>
      </c>
    </row>
    <row r="11197" spans="2:6">
      <c r="B11197">
        <v>1537600</v>
      </c>
      <c r="D11197">
        <v>11195</v>
      </c>
      <c r="E11197" s="72">
        <f t="shared" si="349"/>
        <v>542667991.18518519</v>
      </c>
      <c r="F11197" s="71">
        <f t="shared" si="348"/>
        <v>352.93183609858556</v>
      </c>
    </row>
    <row r="11198" spans="2:6">
      <c r="B11198">
        <v>1537600</v>
      </c>
      <c r="D11198">
        <v>11196</v>
      </c>
      <c r="E11198" s="72">
        <f t="shared" si="349"/>
        <v>542764981.29629636</v>
      </c>
      <c r="F11198" s="71">
        <f t="shared" si="348"/>
        <v>352.99491499498981</v>
      </c>
    </row>
    <row r="11199" spans="2:6">
      <c r="B11199">
        <v>1537600</v>
      </c>
      <c r="D11199">
        <v>11197</v>
      </c>
      <c r="E11199" s="72">
        <f t="shared" si="349"/>
        <v>542861980.07407403</v>
      </c>
      <c r="F11199" s="71">
        <f t="shared" si="348"/>
        <v>353.05799952788374</v>
      </c>
    </row>
    <row r="11200" spans="2:6">
      <c r="B11200">
        <v>1537600</v>
      </c>
      <c r="D11200">
        <v>11198</v>
      </c>
      <c r="E11200" s="72">
        <f t="shared" si="349"/>
        <v>542958987.51851845</v>
      </c>
      <c r="F11200" s="71">
        <f t="shared" si="348"/>
        <v>353.12108969726745</v>
      </c>
    </row>
    <row r="11201" spans="2:6">
      <c r="B11201">
        <v>1537600</v>
      </c>
      <c r="D11201">
        <v>11199</v>
      </c>
      <c r="E11201" s="72">
        <f t="shared" si="349"/>
        <v>543056003.62962961</v>
      </c>
      <c r="F11201" s="71">
        <f t="shared" si="348"/>
        <v>353.18418550314101</v>
      </c>
    </row>
    <row r="11202" spans="2:6">
      <c r="B11202">
        <v>1537600</v>
      </c>
      <c r="D11202">
        <v>11200</v>
      </c>
      <c r="E11202" s="72">
        <f t="shared" si="349"/>
        <v>543153028.4074074</v>
      </c>
      <c r="F11202" s="71">
        <f t="shared" si="348"/>
        <v>353.2472869455043</v>
      </c>
    </row>
    <row r="11203" spans="2:6">
      <c r="B11203">
        <v>1537600</v>
      </c>
      <c r="D11203">
        <v>11201</v>
      </c>
      <c r="E11203" s="72">
        <f t="shared" si="349"/>
        <v>543250061.85185182</v>
      </c>
      <c r="F11203" s="71">
        <f t="shared" ref="F11203:F11266" si="350">E11203/B11202</f>
        <v>353.31039402435732</v>
      </c>
    </row>
    <row r="11204" spans="2:6">
      <c r="B11204">
        <v>1537600</v>
      </c>
      <c r="D11204">
        <v>11202</v>
      </c>
      <c r="E11204" s="72">
        <f t="shared" ref="E11204:E11267" si="351">40+(D11203*D11203)+(E11203/1.3)</f>
        <v>543347103.96296287</v>
      </c>
      <c r="F11204" s="71">
        <f t="shared" si="350"/>
        <v>353.37350673970008</v>
      </c>
    </row>
    <row r="11205" spans="2:6">
      <c r="B11205">
        <v>1537600</v>
      </c>
      <c r="D11205">
        <v>11203</v>
      </c>
      <c r="E11205" s="72">
        <f t="shared" si="351"/>
        <v>543444154.74074066</v>
      </c>
      <c r="F11205" s="71">
        <f t="shared" si="350"/>
        <v>353.43662509153268</v>
      </c>
    </row>
    <row r="11206" spans="2:6">
      <c r="B11206">
        <v>1537600</v>
      </c>
      <c r="D11206">
        <v>11204</v>
      </c>
      <c r="E11206" s="72">
        <f t="shared" si="351"/>
        <v>543541214.18518519</v>
      </c>
      <c r="F11206" s="71">
        <f t="shared" si="350"/>
        <v>353.49974907985512</v>
      </c>
    </row>
    <row r="11207" spans="2:6">
      <c r="B11207">
        <v>1537600</v>
      </c>
      <c r="D11207">
        <v>11205</v>
      </c>
      <c r="E11207" s="72">
        <f t="shared" si="351"/>
        <v>543638282.29629636</v>
      </c>
      <c r="F11207" s="71">
        <f t="shared" si="350"/>
        <v>353.56287870466724</v>
      </c>
    </row>
    <row r="11208" spans="2:6">
      <c r="B11208">
        <v>1537600</v>
      </c>
      <c r="D11208">
        <v>11206</v>
      </c>
      <c r="E11208" s="72">
        <f t="shared" si="351"/>
        <v>543735359.07407403</v>
      </c>
      <c r="F11208" s="71">
        <f t="shared" si="350"/>
        <v>353.62601396596904</v>
      </c>
    </row>
    <row r="11209" spans="2:6">
      <c r="B11209">
        <v>1537600</v>
      </c>
      <c r="D11209">
        <v>11207</v>
      </c>
      <c r="E11209" s="72">
        <f t="shared" si="351"/>
        <v>543832444.51851845</v>
      </c>
      <c r="F11209" s="71">
        <f t="shared" si="350"/>
        <v>353.68915486376068</v>
      </c>
    </row>
    <row r="11210" spans="2:6">
      <c r="B11210">
        <v>1537600</v>
      </c>
      <c r="D11210">
        <v>11208</v>
      </c>
      <c r="E11210" s="72">
        <f t="shared" si="351"/>
        <v>543929538.62962961</v>
      </c>
      <c r="F11210" s="71">
        <f t="shared" si="350"/>
        <v>353.75230139804216</v>
      </c>
    </row>
    <row r="11211" spans="2:6">
      <c r="B11211">
        <v>1537600</v>
      </c>
      <c r="D11211">
        <v>11209</v>
      </c>
      <c r="E11211" s="72">
        <f t="shared" si="351"/>
        <v>544026641.4074074</v>
      </c>
      <c r="F11211" s="71">
        <f t="shared" si="350"/>
        <v>353.81545356881333</v>
      </c>
    </row>
    <row r="11212" spans="2:6">
      <c r="B11212">
        <v>1537600</v>
      </c>
      <c r="D11212">
        <v>11210</v>
      </c>
      <c r="E11212" s="72">
        <f t="shared" si="351"/>
        <v>544123752.85185182</v>
      </c>
      <c r="F11212" s="71">
        <f t="shared" si="350"/>
        <v>353.87861137607428</v>
      </c>
    </row>
    <row r="11213" spans="2:6">
      <c r="B11213">
        <v>1537600</v>
      </c>
      <c r="D11213">
        <v>11211</v>
      </c>
      <c r="E11213" s="72">
        <f t="shared" si="351"/>
        <v>544220872.96296287</v>
      </c>
      <c r="F11213" s="71">
        <f t="shared" si="350"/>
        <v>353.94177481982496</v>
      </c>
    </row>
    <row r="11214" spans="2:6">
      <c r="B11214">
        <v>1537600</v>
      </c>
      <c r="D11214">
        <v>11212</v>
      </c>
      <c r="E11214" s="72">
        <f t="shared" si="351"/>
        <v>544318001.74074066</v>
      </c>
      <c r="F11214" s="71">
        <f t="shared" si="350"/>
        <v>354.00494390006548</v>
      </c>
    </row>
    <row r="11215" spans="2:6">
      <c r="B11215">
        <v>1537600</v>
      </c>
      <c r="D11215">
        <v>11213</v>
      </c>
      <c r="E11215" s="72">
        <f t="shared" si="351"/>
        <v>544415139.18518519</v>
      </c>
      <c r="F11215" s="71">
        <f t="shared" si="350"/>
        <v>354.0681186167958</v>
      </c>
    </row>
    <row r="11216" spans="2:6">
      <c r="B11216">
        <v>1537600</v>
      </c>
      <c r="D11216">
        <v>11214</v>
      </c>
      <c r="E11216" s="72">
        <f t="shared" si="351"/>
        <v>544512285.29629636</v>
      </c>
      <c r="F11216" s="71">
        <f t="shared" si="350"/>
        <v>354.13129897001585</v>
      </c>
    </row>
    <row r="11217" spans="2:6">
      <c r="B11217">
        <v>1537600</v>
      </c>
      <c r="D11217">
        <v>11215</v>
      </c>
      <c r="E11217" s="72">
        <f t="shared" si="351"/>
        <v>544609440.07407403</v>
      </c>
      <c r="F11217" s="71">
        <f t="shared" si="350"/>
        <v>354.19448495972557</v>
      </c>
    </row>
    <row r="11218" spans="2:6">
      <c r="B11218">
        <v>1537600</v>
      </c>
      <c r="D11218">
        <v>11216</v>
      </c>
      <c r="E11218" s="72">
        <f t="shared" si="351"/>
        <v>544706603.51851845</v>
      </c>
      <c r="F11218" s="71">
        <f t="shared" si="350"/>
        <v>354.25767658592508</v>
      </c>
    </row>
    <row r="11219" spans="2:6">
      <c r="B11219">
        <v>1537600</v>
      </c>
      <c r="D11219">
        <v>11217</v>
      </c>
      <c r="E11219" s="72">
        <f t="shared" si="351"/>
        <v>544803775.62962961</v>
      </c>
      <c r="F11219" s="71">
        <f t="shared" si="350"/>
        <v>354.3208738486145</v>
      </c>
    </row>
    <row r="11220" spans="2:6">
      <c r="B11220">
        <v>1537600</v>
      </c>
      <c r="D11220">
        <v>11218</v>
      </c>
      <c r="E11220" s="72">
        <f t="shared" si="351"/>
        <v>544900956.4074074</v>
      </c>
      <c r="F11220" s="71">
        <f t="shared" si="350"/>
        <v>354.38407674779359</v>
      </c>
    </row>
    <row r="11221" spans="2:6">
      <c r="B11221">
        <v>1537600</v>
      </c>
      <c r="D11221">
        <v>11219</v>
      </c>
      <c r="E11221" s="72">
        <f t="shared" si="351"/>
        <v>544998145.85185182</v>
      </c>
      <c r="F11221" s="71">
        <f t="shared" si="350"/>
        <v>354.44728528346241</v>
      </c>
    </row>
    <row r="11222" spans="2:6">
      <c r="B11222">
        <v>1537600</v>
      </c>
      <c r="D11222">
        <v>11220</v>
      </c>
      <c r="E11222" s="72">
        <f t="shared" si="351"/>
        <v>545095343.96296287</v>
      </c>
      <c r="F11222" s="71">
        <f t="shared" si="350"/>
        <v>354.51049945562102</v>
      </c>
    </row>
    <row r="11223" spans="2:6">
      <c r="B11223">
        <v>1537600</v>
      </c>
      <c r="D11223">
        <v>11221</v>
      </c>
      <c r="E11223" s="72">
        <f t="shared" si="351"/>
        <v>545192550.74074066</v>
      </c>
      <c r="F11223" s="71">
        <f t="shared" si="350"/>
        <v>354.57371926426941</v>
      </c>
    </row>
    <row r="11224" spans="2:6">
      <c r="B11224">
        <v>1537600</v>
      </c>
      <c r="D11224">
        <v>11222</v>
      </c>
      <c r="E11224" s="72">
        <f t="shared" si="351"/>
        <v>545289766.18518519</v>
      </c>
      <c r="F11224" s="71">
        <f t="shared" si="350"/>
        <v>354.63694470940766</v>
      </c>
    </row>
    <row r="11225" spans="2:6">
      <c r="B11225">
        <v>1537600</v>
      </c>
      <c r="D11225">
        <v>11223</v>
      </c>
      <c r="E11225" s="72">
        <f t="shared" si="351"/>
        <v>545386990.29629636</v>
      </c>
      <c r="F11225" s="71">
        <f t="shared" si="350"/>
        <v>354.70017579103563</v>
      </c>
    </row>
    <row r="11226" spans="2:6">
      <c r="B11226">
        <v>1537600</v>
      </c>
      <c r="D11226">
        <v>11224</v>
      </c>
      <c r="E11226" s="72">
        <f t="shared" si="351"/>
        <v>545484223.07407403</v>
      </c>
      <c r="F11226" s="71">
        <f t="shared" si="350"/>
        <v>354.76341250915323</v>
      </c>
    </row>
    <row r="11227" spans="2:6">
      <c r="B11227">
        <v>1537600</v>
      </c>
      <c r="D11227">
        <v>11225</v>
      </c>
      <c r="E11227" s="72">
        <f t="shared" si="351"/>
        <v>545581464.51851845</v>
      </c>
      <c r="F11227" s="71">
        <f t="shared" si="350"/>
        <v>354.82665486376072</v>
      </c>
    </row>
    <row r="11228" spans="2:6">
      <c r="B11228">
        <v>1537600</v>
      </c>
      <c r="D11228">
        <v>11226</v>
      </c>
      <c r="E11228" s="72">
        <f t="shared" si="351"/>
        <v>545678714.62962961</v>
      </c>
      <c r="F11228" s="71">
        <f t="shared" si="350"/>
        <v>354.88990285485795</v>
      </c>
    </row>
    <row r="11229" spans="2:6">
      <c r="B11229">
        <v>1537600</v>
      </c>
      <c r="D11229">
        <v>11227</v>
      </c>
      <c r="E11229" s="72">
        <f t="shared" si="351"/>
        <v>545775973.4074074</v>
      </c>
      <c r="F11229" s="71">
        <f t="shared" si="350"/>
        <v>354.95315648244497</v>
      </c>
    </row>
    <row r="11230" spans="2:6">
      <c r="B11230">
        <v>1537600</v>
      </c>
      <c r="D11230">
        <v>11228</v>
      </c>
      <c r="E11230" s="72">
        <f t="shared" si="351"/>
        <v>545873240.85185182</v>
      </c>
      <c r="F11230" s="71">
        <f t="shared" si="350"/>
        <v>355.01641574652172</v>
      </c>
    </row>
    <row r="11231" spans="2:6">
      <c r="B11231">
        <v>1537600</v>
      </c>
      <c r="D11231">
        <v>11229</v>
      </c>
      <c r="E11231" s="72">
        <f t="shared" si="351"/>
        <v>545970516.96296287</v>
      </c>
      <c r="F11231" s="71">
        <f t="shared" si="350"/>
        <v>355.07968064708825</v>
      </c>
    </row>
    <row r="11232" spans="2:6">
      <c r="B11232">
        <v>1537600</v>
      </c>
      <c r="D11232">
        <v>11230</v>
      </c>
      <c r="E11232" s="72">
        <f t="shared" si="351"/>
        <v>546067801.74074066</v>
      </c>
      <c r="F11232" s="71">
        <f t="shared" si="350"/>
        <v>355.14295118414452</v>
      </c>
    </row>
    <row r="11233" spans="2:6">
      <c r="B11233">
        <v>1537600</v>
      </c>
      <c r="D11233">
        <v>11231</v>
      </c>
      <c r="E11233" s="72">
        <f t="shared" si="351"/>
        <v>546165095.18518519</v>
      </c>
      <c r="F11233" s="71">
        <f t="shared" si="350"/>
        <v>355.20622735769069</v>
      </c>
    </row>
    <row r="11234" spans="2:6">
      <c r="B11234">
        <v>1537600</v>
      </c>
      <c r="D11234">
        <v>11232</v>
      </c>
      <c r="E11234" s="72">
        <f t="shared" si="351"/>
        <v>546262397.29629636</v>
      </c>
      <c r="F11234" s="71">
        <f t="shared" si="350"/>
        <v>355.26950916772654</v>
      </c>
    </row>
    <row r="11235" spans="2:6">
      <c r="B11235">
        <v>1537600</v>
      </c>
      <c r="D11235">
        <v>11233</v>
      </c>
      <c r="E11235" s="72">
        <f t="shared" si="351"/>
        <v>546359708.07407403</v>
      </c>
      <c r="F11235" s="71">
        <f t="shared" si="350"/>
        <v>355.33279661425212</v>
      </c>
    </row>
    <row r="11236" spans="2:6">
      <c r="B11236">
        <v>1537600</v>
      </c>
      <c r="D11236">
        <v>11234</v>
      </c>
      <c r="E11236" s="72">
        <f t="shared" si="351"/>
        <v>546457027.51851845</v>
      </c>
      <c r="F11236" s="71">
        <f t="shared" si="350"/>
        <v>355.39608969726748</v>
      </c>
    </row>
    <row r="11237" spans="2:6">
      <c r="B11237">
        <v>1537600</v>
      </c>
      <c r="D11237">
        <v>11235</v>
      </c>
      <c r="E11237" s="72">
        <f t="shared" si="351"/>
        <v>546554355.62962961</v>
      </c>
      <c r="F11237" s="71">
        <f t="shared" si="350"/>
        <v>355.45938841677264</v>
      </c>
    </row>
    <row r="11238" spans="2:6">
      <c r="B11238">
        <v>1537600</v>
      </c>
      <c r="D11238">
        <v>11236</v>
      </c>
      <c r="E11238" s="72">
        <f t="shared" si="351"/>
        <v>546651692.4074074</v>
      </c>
      <c r="F11238" s="71">
        <f t="shared" si="350"/>
        <v>355.52269277276758</v>
      </c>
    </row>
    <row r="11239" spans="2:6">
      <c r="B11239">
        <v>1537600</v>
      </c>
      <c r="D11239">
        <v>11237</v>
      </c>
      <c r="E11239" s="72">
        <f t="shared" si="351"/>
        <v>546749037.85185182</v>
      </c>
      <c r="F11239" s="71">
        <f t="shared" si="350"/>
        <v>355.5860027652522</v>
      </c>
    </row>
    <row r="11240" spans="2:6">
      <c r="B11240">
        <v>1537600</v>
      </c>
      <c r="D11240">
        <v>11238</v>
      </c>
      <c r="E11240" s="72">
        <f t="shared" si="351"/>
        <v>546846391.96296287</v>
      </c>
      <c r="F11240" s="71">
        <f t="shared" si="350"/>
        <v>355.64931839422661</v>
      </c>
    </row>
    <row r="11241" spans="2:6">
      <c r="B11241">
        <v>1537600</v>
      </c>
      <c r="D11241">
        <v>11239</v>
      </c>
      <c r="E11241" s="72">
        <f t="shared" si="351"/>
        <v>546943754.74074066</v>
      </c>
      <c r="F11241" s="71">
        <f t="shared" si="350"/>
        <v>355.71263965969086</v>
      </c>
    </row>
    <row r="11242" spans="2:6">
      <c r="B11242">
        <v>1537600</v>
      </c>
      <c r="D11242">
        <v>11240</v>
      </c>
      <c r="E11242" s="72">
        <f t="shared" si="351"/>
        <v>547041126.18518519</v>
      </c>
      <c r="F11242" s="71">
        <f t="shared" si="350"/>
        <v>355.77596656164491</v>
      </c>
    </row>
    <row r="11243" spans="2:6">
      <c r="B11243">
        <v>1537600</v>
      </c>
      <c r="D11243">
        <v>11241</v>
      </c>
      <c r="E11243" s="72">
        <f t="shared" si="351"/>
        <v>547138506.29629636</v>
      </c>
      <c r="F11243" s="71">
        <f t="shared" si="350"/>
        <v>355.83929910008868</v>
      </c>
    </row>
    <row r="11244" spans="2:6">
      <c r="B11244">
        <v>1537600</v>
      </c>
      <c r="D11244">
        <v>11242</v>
      </c>
      <c r="E11244" s="72">
        <f t="shared" si="351"/>
        <v>547235895.07407403</v>
      </c>
      <c r="F11244" s="71">
        <f t="shared" si="350"/>
        <v>355.90263727502213</v>
      </c>
    </row>
    <row r="11245" spans="2:6">
      <c r="B11245">
        <v>1537600</v>
      </c>
      <c r="D11245">
        <v>11243</v>
      </c>
      <c r="E11245" s="72">
        <f t="shared" si="351"/>
        <v>547333292.51851845</v>
      </c>
      <c r="F11245" s="71">
        <f t="shared" si="350"/>
        <v>355.96598108644542</v>
      </c>
    </row>
    <row r="11246" spans="2:6">
      <c r="B11246">
        <v>1537600</v>
      </c>
      <c r="D11246">
        <v>11244</v>
      </c>
      <c r="E11246" s="72">
        <f t="shared" si="351"/>
        <v>547430698.62962961</v>
      </c>
      <c r="F11246" s="71">
        <f t="shared" si="350"/>
        <v>356.02933053435851</v>
      </c>
    </row>
    <row r="11247" spans="2:6">
      <c r="B11247">
        <v>1537600</v>
      </c>
      <c r="D11247">
        <v>11245</v>
      </c>
      <c r="E11247" s="72">
        <f t="shared" si="351"/>
        <v>547528113.4074074</v>
      </c>
      <c r="F11247" s="71">
        <f t="shared" si="350"/>
        <v>356.09268561876132</v>
      </c>
    </row>
    <row r="11248" spans="2:6">
      <c r="B11248">
        <v>1537600</v>
      </c>
      <c r="D11248">
        <v>11246</v>
      </c>
      <c r="E11248" s="72">
        <f t="shared" si="351"/>
        <v>547625536.85185182</v>
      </c>
      <c r="F11248" s="71">
        <f t="shared" si="350"/>
        <v>356.15604633965387</v>
      </c>
    </row>
    <row r="11249" spans="2:6">
      <c r="B11249">
        <v>1537600</v>
      </c>
      <c r="D11249">
        <v>11247</v>
      </c>
      <c r="E11249" s="72">
        <f t="shared" si="351"/>
        <v>547722968.96296287</v>
      </c>
      <c r="F11249" s="71">
        <f t="shared" si="350"/>
        <v>356.2194126970362</v>
      </c>
    </row>
    <row r="11250" spans="2:6">
      <c r="B11250">
        <v>1537600</v>
      </c>
      <c r="D11250">
        <v>11248</v>
      </c>
      <c r="E11250" s="72">
        <f t="shared" si="351"/>
        <v>547820409.74074066</v>
      </c>
      <c r="F11250" s="71">
        <f t="shared" si="350"/>
        <v>356.28278469090833</v>
      </c>
    </row>
    <row r="11251" spans="2:6">
      <c r="B11251">
        <v>1537600</v>
      </c>
      <c r="D11251">
        <v>11249</v>
      </c>
      <c r="E11251" s="72">
        <f t="shared" si="351"/>
        <v>547917859.18518519</v>
      </c>
      <c r="F11251" s="71">
        <f t="shared" si="350"/>
        <v>356.3461623212703</v>
      </c>
    </row>
    <row r="11252" spans="2:6">
      <c r="B11252">
        <v>1537600</v>
      </c>
      <c r="D11252">
        <v>11250</v>
      </c>
      <c r="E11252" s="72">
        <f t="shared" si="351"/>
        <v>548015317.29629636</v>
      </c>
      <c r="F11252" s="71">
        <f t="shared" si="350"/>
        <v>356.409545588122</v>
      </c>
    </row>
    <row r="11253" spans="2:6">
      <c r="B11253">
        <v>1537600</v>
      </c>
      <c r="D11253">
        <v>11251</v>
      </c>
      <c r="E11253" s="72">
        <f t="shared" si="351"/>
        <v>548112784.07407403</v>
      </c>
      <c r="F11253" s="71">
        <f t="shared" si="350"/>
        <v>356.47293449146332</v>
      </c>
    </row>
    <row r="11254" spans="2:6">
      <c r="B11254">
        <v>1537600</v>
      </c>
      <c r="D11254">
        <v>11252</v>
      </c>
      <c r="E11254" s="72">
        <f t="shared" si="351"/>
        <v>548210259.51851845</v>
      </c>
      <c r="F11254" s="71">
        <f t="shared" si="350"/>
        <v>356.53632903129454</v>
      </c>
    </row>
    <row r="11255" spans="2:6">
      <c r="B11255">
        <v>1537600</v>
      </c>
      <c r="D11255">
        <v>11253</v>
      </c>
      <c r="E11255" s="72">
        <f t="shared" si="351"/>
        <v>548307743.62962961</v>
      </c>
      <c r="F11255" s="71">
        <f t="shared" si="350"/>
        <v>356.5997292076155</v>
      </c>
    </row>
    <row r="11256" spans="2:6">
      <c r="B11256">
        <v>1537600</v>
      </c>
      <c r="D11256">
        <v>11254</v>
      </c>
      <c r="E11256" s="72">
        <f t="shared" si="351"/>
        <v>548405236.4074074</v>
      </c>
      <c r="F11256" s="71">
        <f t="shared" si="350"/>
        <v>356.66313502042624</v>
      </c>
    </row>
    <row r="11257" spans="2:6">
      <c r="B11257">
        <v>1537600</v>
      </c>
      <c r="D11257">
        <v>11255</v>
      </c>
      <c r="E11257" s="72">
        <f t="shared" si="351"/>
        <v>548502737.85185182</v>
      </c>
      <c r="F11257" s="71">
        <f t="shared" si="350"/>
        <v>356.72654646972671</v>
      </c>
    </row>
    <row r="11258" spans="2:6">
      <c r="B11258">
        <v>1537600</v>
      </c>
      <c r="D11258">
        <v>11256</v>
      </c>
      <c r="E11258" s="72">
        <f t="shared" si="351"/>
        <v>548600247.96296287</v>
      </c>
      <c r="F11258" s="71">
        <f t="shared" si="350"/>
        <v>356.78996355551698</v>
      </c>
    </row>
    <row r="11259" spans="2:6">
      <c r="B11259">
        <v>1537600</v>
      </c>
      <c r="D11259">
        <v>11257</v>
      </c>
      <c r="E11259" s="72">
        <f t="shared" si="351"/>
        <v>548697766.74074066</v>
      </c>
      <c r="F11259" s="71">
        <f t="shared" si="350"/>
        <v>356.85338627779697</v>
      </c>
    </row>
    <row r="11260" spans="2:6">
      <c r="B11260">
        <v>1537600</v>
      </c>
      <c r="D11260">
        <v>11258</v>
      </c>
      <c r="E11260" s="72">
        <f t="shared" si="351"/>
        <v>548795294.18518519</v>
      </c>
      <c r="F11260" s="71">
        <f t="shared" si="350"/>
        <v>356.91681463656687</v>
      </c>
    </row>
    <row r="11261" spans="2:6">
      <c r="B11261">
        <v>1537600</v>
      </c>
      <c r="D11261">
        <v>11259</v>
      </c>
      <c r="E11261" s="72">
        <f t="shared" si="351"/>
        <v>548892830.29629636</v>
      </c>
      <c r="F11261" s="71">
        <f t="shared" si="350"/>
        <v>356.98024863182644</v>
      </c>
    </row>
    <row r="11262" spans="2:6">
      <c r="B11262">
        <v>1537600</v>
      </c>
      <c r="D11262">
        <v>11260</v>
      </c>
      <c r="E11262" s="72">
        <f t="shared" si="351"/>
        <v>548990375.07407403</v>
      </c>
      <c r="F11262" s="71">
        <f t="shared" si="350"/>
        <v>357.04368826357575</v>
      </c>
    </row>
    <row r="11263" spans="2:6">
      <c r="B11263">
        <v>1537600</v>
      </c>
      <c r="D11263">
        <v>11261</v>
      </c>
      <c r="E11263" s="72">
        <f t="shared" si="351"/>
        <v>549087928.51851845</v>
      </c>
      <c r="F11263" s="71">
        <f t="shared" si="350"/>
        <v>357.10713353181478</v>
      </c>
    </row>
    <row r="11264" spans="2:6">
      <c r="B11264">
        <v>1537600</v>
      </c>
      <c r="D11264">
        <v>11262</v>
      </c>
      <c r="E11264" s="72">
        <f t="shared" si="351"/>
        <v>549185490.62962961</v>
      </c>
      <c r="F11264" s="71">
        <f t="shared" si="350"/>
        <v>357.17058443654372</v>
      </c>
    </row>
    <row r="11265" spans="2:6">
      <c r="B11265">
        <v>1537600</v>
      </c>
      <c r="D11265">
        <v>11263</v>
      </c>
      <c r="E11265" s="72">
        <f t="shared" si="351"/>
        <v>549283061.4074074</v>
      </c>
      <c r="F11265" s="71">
        <f t="shared" si="350"/>
        <v>357.23404097776233</v>
      </c>
    </row>
    <row r="11266" spans="2:6">
      <c r="B11266">
        <v>1537600</v>
      </c>
      <c r="D11266">
        <v>11264</v>
      </c>
      <c r="E11266" s="72">
        <f t="shared" si="351"/>
        <v>549380640.85185182</v>
      </c>
      <c r="F11266" s="71">
        <f t="shared" si="350"/>
        <v>357.29750315547074</v>
      </c>
    </row>
    <row r="11267" spans="2:6">
      <c r="B11267">
        <v>1537600</v>
      </c>
      <c r="D11267">
        <v>11265</v>
      </c>
      <c r="E11267" s="72">
        <f t="shared" si="351"/>
        <v>549478228.96296287</v>
      </c>
      <c r="F11267" s="71">
        <f t="shared" ref="F11267:F11330" si="352">E11267/B11266</f>
        <v>357.36097096966887</v>
      </c>
    </row>
    <row r="11268" spans="2:6">
      <c r="B11268">
        <v>1537600</v>
      </c>
      <c r="D11268">
        <v>11266</v>
      </c>
      <c r="E11268" s="72">
        <f t="shared" ref="E11268:E11331" si="353">40+(D11267*D11267)+(E11267/1.3)</f>
        <v>549575825.74074066</v>
      </c>
      <c r="F11268" s="71">
        <f t="shared" si="352"/>
        <v>357.42444442035685</v>
      </c>
    </row>
    <row r="11269" spans="2:6">
      <c r="B11269">
        <v>1537600</v>
      </c>
      <c r="D11269">
        <v>11267</v>
      </c>
      <c r="E11269" s="72">
        <f t="shared" si="353"/>
        <v>549673431.18518519</v>
      </c>
      <c r="F11269" s="71">
        <f t="shared" si="352"/>
        <v>357.48792350753462</v>
      </c>
    </row>
    <row r="11270" spans="2:6">
      <c r="B11270">
        <v>1537600</v>
      </c>
      <c r="D11270">
        <v>11268</v>
      </c>
      <c r="E11270" s="72">
        <f t="shared" si="353"/>
        <v>549771045.29629636</v>
      </c>
      <c r="F11270" s="71">
        <f t="shared" si="352"/>
        <v>357.55140823120212</v>
      </c>
    </row>
    <row r="11271" spans="2:6">
      <c r="B11271">
        <v>1537600</v>
      </c>
      <c r="D11271">
        <v>11269</v>
      </c>
      <c r="E11271" s="72">
        <f t="shared" si="353"/>
        <v>549868668.07407403</v>
      </c>
      <c r="F11271" s="71">
        <f t="shared" si="352"/>
        <v>357.61489859135929</v>
      </c>
    </row>
    <row r="11272" spans="2:6">
      <c r="B11272">
        <v>1537600</v>
      </c>
      <c r="D11272">
        <v>11270</v>
      </c>
      <c r="E11272" s="72">
        <f t="shared" si="353"/>
        <v>549966299.51851845</v>
      </c>
      <c r="F11272" s="71">
        <f t="shared" si="352"/>
        <v>357.67839458800626</v>
      </c>
    </row>
    <row r="11273" spans="2:6">
      <c r="B11273">
        <v>1537600</v>
      </c>
      <c r="D11273">
        <v>11271</v>
      </c>
      <c r="E11273" s="72">
        <f t="shared" si="353"/>
        <v>550063939.62962961</v>
      </c>
      <c r="F11273" s="71">
        <f t="shared" si="352"/>
        <v>357.74189622114307</v>
      </c>
    </row>
    <row r="11274" spans="2:6">
      <c r="B11274">
        <v>1537600</v>
      </c>
      <c r="D11274">
        <v>11272</v>
      </c>
      <c r="E11274" s="72">
        <f t="shared" si="353"/>
        <v>550161588.4074074</v>
      </c>
      <c r="F11274" s="71">
        <f t="shared" si="352"/>
        <v>357.80540349076966</v>
      </c>
    </row>
    <row r="11275" spans="2:6">
      <c r="B11275">
        <v>1537600</v>
      </c>
      <c r="D11275">
        <v>11273</v>
      </c>
      <c r="E11275" s="72">
        <f t="shared" si="353"/>
        <v>550259245.85185182</v>
      </c>
      <c r="F11275" s="71">
        <f t="shared" si="352"/>
        <v>357.86891639688594</v>
      </c>
    </row>
    <row r="11276" spans="2:6">
      <c r="B11276">
        <v>1537600</v>
      </c>
      <c r="D11276">
        <v>11274</v>
      </c>
      <c r="E11276" s="72">
        <f t="shared" si="353"/>
        <v>550356911.96296287</v>
      </c>
      <c r="F11276" s="71">
        <f t="shared" si="352"/>
        <v>357.932434939492</v>
      </c>
    </row>
    <row r="11277" spans="2:6">
      <c r="B11277">
        <v>1537600</v>
      </c>
      <c r="D11277">
        <v>11275</v>
      </c>
      <c r="E11277" s="72">
        <f t="shared" si="353"/>
        <v>550454586.74074066</v>
      </c>
      <c r="F11277" s="71">
        <f t="shared" si="352"/>
        <v>357.99595911858785</v>
      </c>
    </row>
    <row r="11278" spans="2:6">
      <c r="B11278">
        <v>1537600</v>
      </c>
      <c r="D11278">
        <v>11276</v>
      </c>
      <c r="E11278" s="72">
        <f t="shared" si="353"/>
        <v>550552270.18518519</v>
      </c>
      <c r="F11278" s="71">
        <f t="shared" si="352"/>
        <v>358.05948893417349</v>
      </c>
    </row>
    <row r="11279" spans="2:6">
      <c r="B11279">
        <v>1537600</v>
      </c>
      <c r="D11279">
        <v>11277</v>
      </c>
      <c r="E11279" s="72">
        <f t="shared" si="353"/>
        <v>550649962.29629636</v>
      </c>
      <c r="F11279" s="71">
        <f t="shared" si="352"/>
        <v>358.12302438624891</v>
      </c>
    </row>
    <row r="11280" spans="2:6">
      <c r="B11280">
        <v>1537600</v>
      </c>
      <c r="D11280">
        <v>11278</v>
      </c>
      <c r="E11280" s="72">
        <f t="shared" si="353"/>
        <v>550747663.07407403</v>
      </c>
      <c r="F11280" s="71">
        <f t="shared" si="352"/>
        <v>358.18656547481402</v>
      </c>
    </row>
    <row r="11281" spans="2:6">
      <c r="B11281">
        <v>1537600</v>
      </c>
      <c r="D11281">
        <v>11279</v>
      </c>
      <c r="E11281" s="72">
        <f t="shared" si="353"/>
        <v>550845372.51851845</v>
      </c>
      <c r="F11281" s="71">
        <f t="shared" si="352"/>
        <v>358.25011219986891</v>
      </c>
    </row>
    <row r="11282" spans="2:6">
      <c r="B11282">
        <v>1537600</v>
      </c>
      <c r="D11282">
        <v>11280</v>
      </c>
      <c r="E11282" s="72">
        <f t="shared" si="353"/>
        <v>550943090.62962961</v>
      </c>
      <c r="F11282" s="71">
        <f t="shared" si="352"/>
        <v>358.31366456141365</v>
      </c>
    </row>
    <row r="11283" spans="2:6">
      <c r="B11283">
        <v>1537600</v>
      </c>
      <c r="D11283">
        <v>11281</v>
      </c>
      <c r="E11283" s="72">
        <f t="shared" si="353"/>
        <v>551040817.4074074</v>
      </c>
      <c r="F11283" s="71">
        <f t="shared" si="352"/>
        <v>358.37722255944811</v>
      </c>
    </row>
    <row r="11284" spans="2:6">
      <c r="B11284">
        <v>1537600</v>
      </c>
      <c r="D11284">
        <v>11282</v>
      </c>
      <c r="E11284" s="72">
        <f t="shared" si="353"/>
        <v>551138552.85185182</v>
      </c>
      <c r="F11284" s="71">
        <f t="shared" si="352"/>
        <v>358.44078619397231</v>
      </c>
    </row>
    <row r="11285" spans="2:6">
      <c r="B11285">
        <v>1537600</v>
      </c>
      <c r="D11285">
        <v>11283</v>
      </c>
      <c r="E11285" s="72">
        <f t="shared" si="353"/>
        <v>551236296.96296287</v>
      </c>
      <c r="F11285" s="71">
        <f t="shared" si="352"/>
        <v>358.50435546498625</v>
      </c>
    </row>
    <row r="11286" spans="2:6">
      <c r="B11286">
        <v>1537600</v>
      </c>
      <c r="D11286">
        <v>11284</v>
      </c>
      <c r="E11286" s="72">
        <f t="shared" si="353"/>
        <v>551334049.74074066</v>
      </c>
      <c r="F11286" s="71">
        <f t="shared" si="352"/>
        <v>358.56793037249003</v>
      </c>
    </row>
    <row r="11287" spans="2:6">
      <c r="B11287">
        <v>1537600</v>
      </c>
      <c r="D11287">
        <v>11285</v>
      </c>
      <c r="E11287" s="72">
        <f t="shared" si="353"/>
        <v>551431811.18518519</v>
      </c>
      <c r="F11287" s="71">
        <f t="shared" si="352"/>
        <v>358.63151091648359</v>
      </c>
    </row>
    <row r="11288" spans="2:6">
      <c r="B11288">
        <v>1537600</v>
      </c>
      <c r="D11288">
        <v>11286</v>
      </c>
      <c r="E11288" s="72">
        <f t="shared" si="353"/>
        <v>551529581.29629636</v>
      </c>
      <c r="F11288" s="71">
        <f t="shared" si="352"/>
        <v>358.69509709696695</v>
      </c>
    </row>
    <row r="11289" spans="2:6">
      <c r="B11289">
        <v>1537600</v>
      </c>
      <c r="D11289">
        <v>11287</v>
      </c>
      <c r="E11289" s="72">
        <f t="shared" si="353"/>
        <v>551627360.07407403</v>
      </c>
      <c r="F11289" s="71">
        <f t="shared" si="352"/>
        <v>358.75868891393992</v>
      </c>
    </row>
    <row r="11290" spans="2:6">
      <c r="B11290">
        <v>1537600</v>
      </c>
      <c r="D11290">
        <v>11288</v>
      </c>
      <c r="E11290" s="72">
        <f t="shared" si="353"/>
        <v>551725147.51851845</v>
      </c>
      <c r="F11290" s="71">
        <f t="shared" si="352"/>
        <v>358.82228636740274</v>
      </c>
    </row>
    <row r="11291" spans="2:6">
      <c r="B11291">
        <v>1537600</v>
      </c>
      <c r="D11291">
        <v>11289</v>
      </c>
      <c r="E11291" s="72">
        <f t="shared" si="353"/>
        <v>551822943.62962961</v>
      </c>
      <c r="F11291" s="71">
        <f t="shared" si="352"/>
        <v>358.88588945735535</v>
      </c>
    </row>
    <row r="11292" spans="2:6">
      <c r="B11292">
        <v>1537600</v>
      </c>
      <c r="D11292">
        <v>11290</v>
      </c>
      <c r="E11292" s="72">
        <f t="shared" si="353"/>
        <v>551920748.4074074</v>
      </c>
      <c r="F11292" s="71">
        <f t="shared" si="352"/>
        <v>358.94949818379774</v>
      </c>
    </row>
    <row r="11293" spans="2:6">
      <c r="B11293">
        <v>1537600</v>
      </c>
      <c r="D11293">
        <v>11291</v>
      </c>
      <c r="E11293" s="72">
        <f t="shared" si="353"/>
        <v>552018561.85185182</v>
      </c>
      <c r="F11293" s="71">
        <f t="shared" si="352"/>
        <v>359.01311254672987</v>
      </c>
    </row>
    <row r="11294" spans="2:6">
      <c r="B11294">
        <v>1537600</v>
      </c>
      <c r="D11294">
        <v>11292</v>
      </c>
      <c r="E11294" s="72">
        <f t="shared" si="353"/>
        <v>552116383.96296287</v>
      </c>
      <c r="F11294" s="71">
        <f t="shared" si="352"/>
        <v>359.07673254615173</v>
      </c>
    </row>
    <row r="11295" spans="2:6">
      <c r="B11295">
        <v>1537600</v>
      </c>
      <c r="D11295">
        <v>11293</v>
      </c>
      <c r="E11295" s="72">
        <f t="shared" si="353"/>
        <v>552214214.74074066</v>
      </c>
      <c r="F11295" s="71">
        <f t="shared" si="352"/>
        <v>359.14035818206338</v>
      </c>
    </row>
    <row r="11296" spans="2:6">
      <c r="B11296">
        <v>1537600</v>
      </c>
      <c r="D11296">
        <v>11294</v>
      </c>
      <c r="E11296" s="72">
        <f t="shared" si="353"/>
        <v>552312054.18518519</v>
      </c>
      <c r="F11296" s="71">
        <f t="shared" si="352"/>
        <v>359.20398945446487</v>
      </c>
    </row>
    <row r="11297" spans="2:6">
      <c r="B11297">
        <v>1537600</v>
      </c>
      <c r="D11297">
        <v>11295</v>
      </c>
      <c r="E11297" s="72">
        <f t="shared" si="353"/>
        <v>552409902.29629636</v>
      </c>
      <c r="F11297" s="71">
        <f t="shared" si="352"/>
        <v>359.2676263633561</v>
      </c>
    </row>
    <row r="11298" spans="2:6">
      <c r="B11298">
        <v>1537600</v>
      </c>
      <c r="D11298">
        <v>11296</v>
      </c>
      <c r="E11298" s="72">
        <f t="shared" si="353"/>
        <v>552507759.07407403</v>
      </c>
      <c r="F11298" s="71">
        <f t="shared" si="352"/>
        <v>359.331268908737</v>
      </c>
    </row>
    <row r="11299" spans="2:6">
      <c r="B11299">
        <v>1537600</v>
      </c>
      <c r="D11299">
        <v>11297</v>
      </c>
      <c r="E11299" s="72">
        <f t="shared" si="353"/>
        <v>552605624.51851845</v>
      </c>
      <c r="F11299" s="71">
        <f t="shared" si="352"/>
        <v>359.39491709060775</v>
      </c>
    </row>
    <row r="11300" spans="2:6">
      <c r="B11300">
        <v>1537600</v>
      </c>
      <c r="D11300">
        <v>11298</v>
      </c>
      <c r="E11300" s="72">
        <f t="shared" si="353"/>
        <v>552703498.62962961</v>
      </c>
      <c r="F11300" s="71">
        <f t="shared" si="352"/>
        <v>359.45857090896828</v>
      </c>
    </row>
    <row r="11301" spans="2:6">
      <c r="B11301">
        <v>1537600</v>
      </c>
      <c r="D11301">
        <v>11299</v>
      </c>
      <c r="E11301" s="72">
        <f t="shared" si="353"/>
        <v>552801381.4074074</v>
      </c>
      <c r="F11301" s="71">
        <f t="shared" si="352"/>
        <v>359.52223036381855</v>
      </c>
    </row>
    <row r="11302" spans="2:6">
      <c r="B11302">
        <v>1537600</v>
      </c>
      <c r="D11302">
        <v>11300</v>
      </c>
      <c r="E11302" s="72">
        <f t="shared" si="353"/>
        <v>552899272.85185182</v>
      </c>
      <c r="F11302" s="71">
        <f t="shared" si="352"/>
        <v>359.58589545515855</v>
      </c>
    </row>
    <row r="11303" spans="2:6">
      <c r="B11303">
        <v>1537600</v>
      </c>
      <c r="D11303">
        <v>11301</v>
      </c>
      <c r="E11303" s="72">
        <f t="shared" si="353"/>
        <v>552997172.96296287</v>
      </c>
      <c r="F11303" s="71">
        <f t="shared" si="352"/>
        <v>359.64956618298834</v>
      </c>
    </row>
    <row r="11304" spans="2:6">
      <c r="B11304">
        <v>1537600</v>
      </c>
      <c r="D11304">
        <v>11302</v>
      </c>
      <c r="E11304" s="72">
        <f t="shared" si="353"/>
        <v>553095081.74074066</v>
      </c>
      <c r="F11304" s="71">
        <f t="shared" si="352"/>
        <v>359.71324254730791</v>
      </c>
    </row>
    <row r="11305" spans="2:6">
      <c r="B11305">
        <v>1537600</v>
      </c>
      <c r="D11305">
        <v>11303</v>
      </c>
      <c r="E11305" s="72">
        <f t="shared" si="353"/>
        <v>553192999.18518519</v>
      </c>
      <c r="F11305" s="71">
        <f t="shared" si="352"/>
        <v>359.77692454811734</v>
      </c>
    </row>
    <row r="11306" spans="2:6">
      <c r="B11306">
        <v>1537600</v>
      </c>
      <c r="D11306">
        <v>11304</v>
      </c>
      <c r="E11306" s="72">
        <f t="shared" si="353"/>
        <v>553290925.29629636</v>
      </c>
      <c r="F11306" s="71">
        <f t="shared" si="352"/>
        <v>359.84061218541649</v>
      </c>
    </row>
    <row r="11307" spans="2:6">
      <c r="B11307">
        <v>1537600</v>
      </c>
      <c r="D11307">
        <v>11305</v>
      </c>
      <c r="E11307" s="72">
        <f t="shared" si="353"/>
        <v>553388860.07407403</v>
      </c>
      <c r="F11307" s="71">
        <f t="shared" si="352"/>
        <v>359.90430545920526</v>
      </c>
    </row>
    <row r="11308" spans="2:6">
      <c r="B11308">
        <v>1537600</v>
      </c>
      <c r="D11308">
        <v>11306</v>
      </c>
      <c r="E11308" s="72">
        <f t="shared" si="353"/>
        <v>553486803.51851845</v>
      </c>
      <c r="F11308" s="71">
        <f t="shared" si="352"/>
        <v>359.96800436948388</v>
      </c>
    </row>
    <row r="11309" spans="2:6">
      <c r="B11309">
        <v>1537600</v>
      </c>
      <c r="D11309">
        <v>11307</v>
      </c>
      <c r="E11309" s="72">
        <f t="shared" si="353"/>
        <v>553584755.62962961</v>
      </c>
      <c r="F11309" s="71">
        <f t="shared" si="352"/>
        <v>360.03170891625234</v>
      </c>
    </row>
    <row r="11310" spans="2:6">
      <c r="B11310">
        <v>1537600</v>
      </c>
      <c r="D11310">
        <v>11308</v>
      </c>
      <c r="E11310" s="72">
        <f t="shared" si="353"/>
        <v>553682716.4074074</v>
      </c>
      <c r="F11310" s="71">
        <f t="shared" si="352"/>
        <v>360.09541909951054</v>
      </c>
    </row>
    <row r="11311" spans="2:6">
      <c r="B11311">
        <v>1537600</v>
      </c>
      <c r="D11311">
        <v>11309</v>
      </c>
      <c r="E11311" s="72">
        <f t="shared" si="353"/>
        <v>553780685.85185182</v>
      </c>
      <c r="F11311" s="71">
        <f t="shared" si="352"/>
        <v>360.15913491925846</v>
      </c>
    </row>
    <row r="11312" spans="2:6">
      <c r="B11312">
        <v>1537600</v>
      </c>
      <c r="D11312">
        <v>11310</v>
      </c>
      <c r="E11312" s="72">
        <f t="shared" si="353"/>
        <v>553878663.96296287</v>
      </c>
      <c r="F11312" s="71">
        <f t="shared" si="352"/>
        <v>360.22285637549612</v>
      </c>
    </row>
    <row r="11313" spans="2:6">
      <c r="B11313">
        <v>1537600</v>
      </c>
      <c r="D11313">
        <v>11311</v>
      </c>
      <c r="E11313" s="72">
        <f t="shared" si="353"/>
        <v>553976650.74074066</v>
      </c>
      <c r="F11313" s="71">
        <f t="shared" si="352"/>
        <v>360.28658346822363</v>
      </c>
    </row>
    <row r="11314" spans="2:6">
      <c r="B11314">
        <v>1537600</v>
      </c>
      <c r="D11314">
        <v>11312</v>
      </c>
      <c r="E11314" s="72">
        <f t="shared" si="353"/>
        <v>554074646.18518519</v>
      </c>
      <c r="F11314" s="71">
        <f t="shared" si="352"/>
        <v>360.35031619744092</v>
      </c>
    </row>
    <row r="11315" spans="2:6">
      <c r="B11315">
        <v>1537600</v>
      </c>
      <c r="D11315">
        <v>11313</v>
      </c>
      <c r="E11315" s="72">
        <f t="shared" si="353"/>
        <v>554172650.29629636</v>
      </c>
      <c r="F11315" s="71">
        <f t="shared" si="352"/>
        <v>360.414054563148</v>
      </c>
    </row>
    <row r="11316" spans="2:6">
      <c r="B11316">
        <v>1537600</v>
      </c>
      <c r="D11316">
        <v>11314</v>
      </c>
      <c r="E11316" s="72">
        <f t="shared" si="353"/>
        <v>554270663.07407403</v>
      </c>
      <c r="F11316" s="71">
        <f t="shared" si="352"/>
        <v>360.4777985653447</v>
      </c>
    </row>
    <row r="11317" spans="2:6">
      <c r="B11317">
        <v>1537600</v>
      </c>
      <c r="D11317">
        <v>11315</v>
      </c>
      <c r="E11317" s="72">
        <f t="shared" si="353"/>
        <v>554368684.51851845</v>
      </c>
      <c r="F11317" s="71">
        <f t="shared" si="352"/>
        <v>360.54154820403124</v>
      </c>
    </row>
    <row r="11318" spans="2:6">
      <c r="B11318">
        <v>1537600</v>
      </c>
      <c r="D11318">
        <v>11316</v>
      </c>
      <c r="E11318" s="72">
        <f t="shared" si="353"/>
        <v>554466714.62962961</v>
      </c>
      <c r="F11318" s="71">
        <f t="shared" si="352"/>
        <v>360.60530347920758</v>
      </c>
    </row>
    <row r="11319" spans="2:6">
      <c r="B11319">
        <v>1537600</v>
      </c>
      <c r="D11319">
        <v>11317</v>
      </c>
      <c r="E11319" s="72">
        <f t="shared" si="353"/>
        <v>554564753.4074074</v>
      </c>
      <c r="F11319" s="71">
        <f t="shared" si="352"/>
        <v>360.6690643908737</v>
      </c>
    </row>
    <row r="11320" spans="2:6">
      <c r="B11320">
        <v>1537600</v>
      </c>
      <c r="D11320">
        <v>11318</v>
      </c>
      <c r="E11320" s="72">
        <f t="shared" si="353"/>
        <v>554662800.85185182</v>
      </c>
      <c r="F11320" s="71">
        <f t="shared" si="352"/>
        <v>360.73283093902955</v>
      </c>
    </row>
    <row r="11321" spans="2:6">
      <c r="B11321">
        <v>1537600</v>
      </c>
      <c r="D11321">
        <v>11319</v>
      </c>
      <c r="E11321" s="72">
        <f t="shared" si="353"/>
        <v>554760856.96296287</v>
      </c>
      <c r="F11321" s="71">
        <f t="shared" si="352"/>
        <v>360.79660312367514</v>
      </c>
    </row>
    <row r="11322" spans="2:6">
      <c r="B11322">
        <v>1537600</v>
      </c>
      <c r="D11322">
        <v>11320</v>
      </c>
      <c r="E11322" s="72">
        <f t="shared" si="353"/>
        <v>554858921.74074066</v>
      </c>
      <c r="F11322" s="71">
        <f t="shared" si="352"/>
        <v>360.86038094481052</v>
      </c>
    </row>
    <row r="11323" spans="2:6">
      <c r="B11323">
        <v>1537600</v>
      </c>
      <c r="D11323">
        <v>11321</v>
      </c>
      <c r="E11323" s="72">
        <f t="shared" si="353"/>
        <v>554956995.18518519</v>
      </c>
      <c r="F11323" s="71">
        <f t="shared" si="352"/>
        <v>360.92416440243574</v>
      </c>
    </row>
    <row r="11324" spans="2:6">
      <c r="B11324">
        <v>1537600</v>
      </c>
      <c r="D11324">
        <v>11322</v>
      </c>
      <c r="E11324" s="72">
        <f t="shared" si="353"/>
        <v>555055077.29629636</v>
      </c>
      <c r="F11324" s="71">
        <f t="shared" si="352"/>
        <v>360.98795349655069</v>
      </c>
    </row>
    <row r="11325" spans="2:6">
      <c r="B11325">
        <v>1537600</v>
      </c>
      <c r="D11325">
        <v>11323</v>
      </c>
      <c r="E11325" s="72">
        <f t="shared" si="353"/>
        <v>555153168.07407403</v>
      </c>
      <c r="F11325" s="71">
        <f t="shared" si="352"/>
        <v>361.05174822715531</v>
      </c>
    </row>
    <row r="11326" spans="2:6">
      <c r="B11326">
        <v>1537600</v>
      </c>
      <c r="D11326">
        <v>11324</v>
      </c>
      <c r="E11326" s="72">
        <f t="shared" si="353"/>
        <v>555251267.51851845</v>
      </c>
      <c r="F11326" s="71">
        <f t="shared" si="352"/>
        <v>361.11554859424979</v>
      </c>
    </row>
    <row r="11327" spans="2:6">
      <c r="B11327">
        <v>1537600</v>
      </c>
      <c r="D11327">
        <v>11325</v>
      </c>
      <c r="E11327" s="72">
        <f t="shared" si="353"/>
        <v>555349375.62962961</v>
      </c>
      <c r="F11327" s="71">
        <f t="shared" si="352"/>
        <v>361.17935459783405</v>
      </c>
    </row>
    <row r="11328" spans="2:6">
      <c r="B11328">
        <v>1537600</v>
      </c>
      <c r="D11328">
        <v>11326</v>
      </c>
      <c r="E11328" s="72">
        <f t="shared" si="353"/>
        <v>555447492.4074074</v>
      </c>
      <c r="F11328" s="71">
        <f t="shared" si="352"/>
        <v>361.24316623790804</v>
      </c>
    </row>
    <row r="11329" spans="2:6">
      <c r="B11329">
        <v>1537600</v>
      </c>
      <c r="D11329">
        <v>11327</v>
      </c>
      <c r="E11329" s="72">
        <f t="shared" si="353"/>
        <v>555545617.85185182</v>
      </c>
      <c r="F11329" s="71">
        <f t="shared" si="352"/>
        <v>361.30698351447177</v>
      </c>
    </row>
    <row r="11330" spans="2:6">
      <c r="B11330">
        <v>1537600</v>
      </c>
      <c r="D11330">
        <v>11328</v>
      </c>
      <c r="E11330" s="72">
        <f t="shared" si="353"/>
        <v>555643751.96296287</v>
      </c>
      <c r="F11330" s="71">
        <f t="shared" si="352"/>
        <v>361.37080642752528</v>
      </c>
    </row>
    <row r="11331" spans="2:6">
      <c r="B11331">
        <v>1537600</v>
      </c>
      <c r="D11331">
        <v>11329</v>
      </c>
      <c r="E11331" s="72">
        <f t="shared" si="353"/>
        <v>555741894.74074066</v>
      </c>
      <c r="F11331" s="71">
        <f t="shared" ref="F11331:F11394" si="354">E11331/B11330</f>
        <v>361.43463497706858</v>
      </c>
    </row>
    <row r="11332" spans="2:6">
      <c r="B11332">
        <v>1537600</v>
      </c>
      <c r="D11332">
        <v>11330</v>
      </c>
      <c r="E11332" s="72">
        <f t="shared" ref="E11332:E11395" si="355">40+(D11331*D11331)+(E11331/1.3)</f>
        <v>555840046.18518519</v>
      </c>
      <c r="F11332" s="71">
        <f t="shared" si="354"/>
        <v>361.49846916310173</v>
      </c>
    </row>
    <row r="11333" spans="2:6">
      <c r="B11333">
        <v>1537600</v>
      </c>
      <c r="D11333">
        <v>11331</v>
      </c>
      <c r="E11333" s="72">
        <f t="shared" si="355"/>
        <v>555938206.29629636</v>
      </c>
      <c r="F11333" s="71">
        <f t="shared" si="354"/>
        <v>361.56230898562455</v>
      </c>
    </row>
    <row r="11334" spans="2:6">
      <c r="B11334">
        <v>1537600</v>
      </c>
      <c r="D11334">
        <v>11332</v>
      </c>
      <c r="E11334" s="72">
        <f t="shared" si="355"/>
        <v>556036375.07407403</v>
      </c>
      <c r="F11334" s="71">
        <f t="shared" si="354"/>
        <v>361.62615444463711</v>
      </c>
    </row>
    <row r="11335" spans="2:6">
      <c r="B11335">
        <v>1537600</v>
      </c>
      <c r="D11335">
        <v>11333</v>
      </c>
      <c r="E11335" s="72">
        <f t="shared" si="355"/>
        <v>556134552.51851845</v>
      </c>
      <c r="F11335" s="71">
        <f t="shared" si="354"/>
        <v>361.69000554013945</v>
      </c>
    </row>
    <row r="11336" spans="2:6">
      <c r="B11336">
        <v>1537600</v>
      </c>
      <c r="D11336">
        <v>11334</v>
      </c>
      <c r="E11336" s="72">
        <f t="shared" si="355"/>
        <v>556232738.62962961</v>
      </c>
      <c r="F11336" s="71">
        <f t="shared" si="354"/>
        <v>361.75386227213164</v>
      </c>
    </row>
    <row r="11337" spans="2:6">
      <c r="B11337">
        <v>1537600</v>
      </c>
      <c r="D11337">
        <v>11335</v>
      </c>
      <c r="E11337" s="72">
        <f t="shared" si="355"/>
        <v>556330933.4074074</v>
      </c>
      <c r="F11337" s="71">
        <f t="shared" si="354"/>
        <v>361.81772464061356</v>
      </c>
    </row>
    <row r="11338" spans="2:6">
      <c r="B11338">
        <v>1537600</v>
      </c>
      <c r="D11338">
        <v>11336</v>
      </c>
      <c r="E11338" s="72">
        <f t="shared" si="355"/>
        <v>556429136.85185182</v>
      </c>
      <c r="F11338" s="71">
        <f t="shared" si="354"/>
        <v>361.88159264558521</v>
      </c>
    </row>
    <row r="11339" spans="2:6">
      <c r="B11339">
        <v>1537600</v>
      </c>
      <c r="D11339">
        <v>11337</v>
      </c>
      <c r="E11339" s="72">
        <f t="shared" si="355"/>
        <v>556527348.96296287</v>
      </c>
      <c r="F11339" s="71">
        <f t="shared" si="354"/>
        <v>361.9454662870466</v>
      </c>
    </row>
    <row r="11340" spans="2:6">
      <c r="B11340">
        <v>1537600</v>
      </c>
      <c r="D11340">
        <v>11338</v>
      </c>
      <c r="E11340" s="72">
        <f t="shared" si="355"/>
        <v>556625569.74074066</v>
      </c>
      <c r="F11340" s="71">
        <f t="shared" si="354"/>
        <v>362.00934556499783</v>
      </c>
    </row>
    <row r="11341" spans="2:6">
      <c r="B11341">
        <v>1537600</v>
      </c>
      <c r="D11341">
        <v>11339</v>
      </c>
      <c r="E11341" s="72">
        <f t="shared" si="355"/>
        <v>556723799.18518519</v>
      </c>
      <c r="F11341" s="71">
        <f t="shared" si="354"/>
        <v>362.07323047943885</v>
      </c>
    </row>
    <row r="11342" spans="2:6">
      <c r="B11342">
        <v>1537600</v>
      </c>
      <c r="D11342">
        <v>11340</v>
      </c>
      <c r="E11342" s="72">
        <f t="shared" si="355"/>
        <v>556822037.29629636</v>
      </c>
      <c r="F11342" s="71">
        <f t="shared" si="354"/>
        <v>362.13712103036966</v>
      </c>
    </row>
    <row r="11343" spans="2:6">
      <c r="B11343">
        <v>1537600</v>
      </c>
      <c r="D11343">
        <v>11341</v>
      </c>
      <c r="E11343" s="72">
        <f t="shared" si="355"/>
        <v>556920284.07407403</v>
      </c>
      <c r="F11343" s="71">
        <f t="shared" si="354"/>
        <v>362.20101721779008</v>
      </c>
    </row>
    <row r="11344" spans="2:6">
      <c r="B11344">
        <v>1537600</v>
      </c>
      <c r="D11344">
        <v>11342</v>
      </c>
      <c r="E11344" s="72">
        <f t="shared" si="355"/>
        <v>557018539.51851845</v>
      </c>
      <c r="F11344" s="71">
        <f t="shared" si="354"/>
        <v>362.26491904170035</v>
      </c>
    </row>
    <row r="11345" spans="2:6">
      <c r="B11345">
        <v>1537600</v>
      </c>
      <c r="D11345">
        <v>11343</v>
      </c>
      <c r="E11345" s="72">
        <f t="shared" si="355"/>
        <v>557116803.62962961</v>
      </c>
      <c r="F11345" s="71">
        <f t="shared" si="354"/>
        <v>362.32882650210041</v>
      </c>
    </row>
    <row r="11346" spans="2:6">
      <c r="B11346">
        <v>1537600</v>
      </c>
      <c r="D11346">
        <v>11344</v>
      </c>
      <c r="E11346" s="72">
        <f t="shared" si="355"/>
        <v>557215076.4074074</v>
      </c>
      <c r="F11346" s="71">
        <f t="shared" si="354"/>
        <v>362.39273959899026</v>
      </c>
    </row>
    <row r="11347" spans="2:6">
      <c r="B11347">
        <v>1537600</v>
      </c>
      <c r="D11347">
        <v>11345</v>
      </c>
      <c r="E11347" s="72">
        <f t="shared" si="355"/>
        <v>557313357.85185182</v>
      </c>
      <c r="F11347" s="71">
        <f t="shared" si="354"/>
        <v>362.45665833236978</v>
      </c>
    </row>
    <row r="11348" spans="2:6">
      <c r="B11348">
        <v>1537600</v>
      </c>
      <c r="D11348">
        <v>11346</v>
      </c>
      <c r="E11348" s="72">
        <f t="shared" si="355"/>
        <v>557411647.96296287</v>
      </c>
      <c r="F11348" s="71">
        <f t="shared" si="354"/>
        <v>362.5205827022391</v>
      </c>
    </row>
    <row r="11349" spans="2:6">
      <c r="B11349">
        <v>1537600</v>
      </c>
      <c r="D11349">
        <v>11347</v>
      </c>
      <c r="E11349" s="72">
        <f t="shared" si="355"/>
        <v>557509946.74074066</v>
      </c>
      <c r="F11349" s="71">
        <f t="shared" si="354"/>
        <v>362.58451270859825</v>
      </c>
    </row>
    <row r="11350" spans="2:6">
      <c r="B11350">
        <v>1537600</v>
      </c>
      <c r="D11350">
        <v>11348</v>
      </c>
      <c r="E11350" s="72">
        <f t="shared" si="355"/>
        <v>557608254.18518519</v>
      </c>
      <c r="F11350" s="71">
        <f t="shared" si="354"/>
        <v>362.6484483514472</v>
      </c>
    </row>
    <row r="11351" spans="2:6">
      <c r="B11351">
        <v>1537600</v>
      </c>
      <c r="D11351">
        <v>11349</v>
      </c>
      <c r="E11351" s="72">
        <f t="shared" si="355"/>
        <v>557706570.29629636</v>
      </c>
      <c r="F11351" s="71">
        <f t="shared" si="354"/>
        <v>362.71238963078588</v>
      </c>
    </row>
    <row r="11352" spans="2:6">
      <c r="B11352">
        <v>1537600</v>
      </c>
      <c r="D11352">
        <v>11350</v>
      </c>
      <c r="E11352" s="72">
        <f t="shared" si="355"/>
        <v>557804895.07407403</v>
      </c>
      <c r="F11352" s="71">
        <f t="shared" si="354"/>
        <v>362.77633654661423</v>
      </c>
    </row>
    <row r="11353" spans="2:6">
      <c r="B11353">
        <v>1537600</v>
      </c>
      <c r="D11353">
        <v>11351</v>
      </c>
      <c r="E11353" s="72">
        <f t="shared" si="355"/>
        <v>557903228.51851845</v>
      </c>
      <c r="F11353" s="71">
        <f t="shared" si="354"/>
        <v>362.84028909893237</v>
      </c>
    </row>
    <row r="11354" spans="2:6">
      <c r="B11354">
        <v>1537600</v>
      </c>
      <c r="D11354">
        <v>11352</v>
      </c>
      <c r="E11354" s="72">
        <f t="shared" si="355"/>
        <v>558001570.62962961</v>
      </c>
      <c r="F11354" s="71">
        <f t="shared" si="354"/>
        <v>362.90424728774036</v>
      </c>
    </row>
    <row r="11355" spans="2:6">
      <c r="B11355">
        <v>1537600</v>
      </c>
      <c r="D11355">
        <v>11353</v>
      </c>
      <c r="E11355" s="72">
        <f t="shared" si="355"/>
        <v>558099921.4074074</v>
      </c>
      <c r="F11355" s="71">
        <f t="shared" si="354"/>
        <v>362.96821111303814</v>
      </c>
    </row>
    <row r="11356" spans="2:6">
      <c r="B11356">
        <v>1537600</v>
      </c>
      <c r="D11356">
        <v>11354</v>
      </c>
      <c r="E11356" s="72">
        <f t="shared" si="355"/>
        <v>558198280.85185182</v>
      </c>
      <c r="F11356" s="71">
        <f t="shared" si="354"/>
        <v>363.03218057482559</v>
      </c>
    </row>
    <row r="11357" spans="2:6">
      <c r="B11357">
        <v>1537600</v>
      </c>
      <c r="D11357">
        <v>11355</v>
      </c>
      <c r="E11357" s="72">
        <f t="shared" si="355"/>
        <v>558296648.96296287</v>
      </c>
      <c r="F11357" s="71">
        <f t="shared" si="354"/>
        <v>363.09615567310283</v>
      </c>
    </row>
    <row r="11358" spans="2:6">
      <c r="B11358">
        <v>1537600</v>
      </c>
      <c r="D11358">
        <v>11356</v>
      </c>
      <c r="E11358" s="72">
        <f t="shared" si="355"/>
        <v>558395025.74074066</v>
      </c>
      <c r="F11358" s="71">
        <f t="shared" si="354"/>
        <v>363.16013640786986</v>
      </c>
    </row>
    <row r="11359" spans="2:6">
      <c r="B11359">
        <v>1537600</v>
      </c>
      <c r="D11359">
        <v>11357</v>
      </c>
      <c r="E11359" s="72">
        <f t="shared" si="355"/>
        <v>558493411.18518519</v>
      </c>
      <c r="F11359" s="71">
        <f t="shared" si="354"/>
        <v>363.22412277912667</v>
      </c>
    </row>
    <row r="11360" spans="2:6">
      <c r="B11360">
        <v>1537600</v>
      </c>
      <c r="D11360">
        <v>11358</v>
      </c>
      <c r="E11360" s="72">
        <f t="shared" si="355"/>
        <v>558591805.29629636</v>
      </c>
      <c r="F11360" s="71">
        <f t="shared" si="354"/>
        <v>363.28811478687328</v>
      </c>
    </row>
    <row r="11361" spans="2:6">
      <c r="B11361">
        <v>1537600</v>
      </c>
      <c r="D11361">
        <v>11359</v>
      </c>
      <c r="E11361" s="72">
        <f t="shared" si="355"/>
        <v>558690208.07407403</v>
      </c>
      <c r="F11361" s="71">
        <f t="shared" si="354"/>
        <v>363.35211243110956</v>
      </c>
    </row>
    <row r="11362" spans="2:6">
      <c r="B11362">
        <v>1537600</v>
      </c>
      <c r="D11362">
        <v>11360</v>
      </c>
      <c r="E11362" s="72">
        <f t="shared" si="355"/>
        <v>558788619.51851845</v>
      </c>
      <c r="F11362" s="71">
        <f t="shared" si="354"/>
        <v>363.41611571183563</v>
      </c>
    </row>
    <row r="11363" spans="2:6">
      <c r="B11363">
        <v>1537600</v>
      </c>
      <c r="D11363">
        <v>11361</v>
      </c>
      <c r="E11363" s="72">
        <f t="shared" si="355"/>
        <v>558887039.62962961</v>
      </c>
      <c r="F11363" s="71">
        <f t="shared" si="354"/>
        <v>363.48012462905149</v>
      </c>
    </row>
    <row r="11364" spans="2:6">
      <c r="B11364">
        <v>1537600</v>
      </c>
      <c r="D11364">
        <v>11362</v>
      </c>
      <c r="E11364" s="72">
        <f t="shared" si="355"/>
        <v>558985468.4074074</v>
      </c>
      <c r="F11364" s="71">
        <f t="shared" si="354"/>
        <v>363.54413918275714</v>
      </c>
    </row>
    <row r="11365" spans="2:6">
      <c r="B11365">
        <v>1537600</v>
      </c>
      <c r="D11365">
        <v>11363</v>
      </c>
      <c r="E11365" s="72">
        <f t="shared" si="355"/>
        <v>559083905.85185182</v>
      </c>
      <c r="F11365" s="71">
        <f t="shared" si="354"/>
        <v>363.60815937295251</v>
      </c>
    </row>
    <row r="11366" spans="2:6">
      <c r="B11366">
        <v>1537600</v>
      </c>
      <c r="D11366">
        <v>11364</v>
      </c>
      <c r="E11366" s="72">
        <f t="shared" si="355"/>
        <v>559182351.96296287</v>
      </c>
      <c r="F11366" s="71">
        <f t="shared" si="354"/>
        <v>363.67218519963768</v>
      </c>
    </row>
    <row r="11367" spans="2:6">
      <c r="B11367">
        <v>1537600</v>
      </c>
      <c r="D11367">
        <v>11365</v>
      </c>
      <c r="E11367" s="72">
        <f t="shared" si="355"/>
        <v>559280806.74074066</v>
      </c>
      <c r="F11367" s="71">
        <f t="shared" si="354"/>
        <v>363.73621666281258</v>
      </c>
    </row>
    <row r="11368" spans="2:6">
      <c r="B11368">
        <v>1537600</v>
      </c>
      <c r="D11368">
        <v>11366</v>
      </c>
      <c r="E11368" s="72">
        <f t="shared" si="355"/>
        <v>559379270.18518519</v>
      </c>
      <c r="F11368" s="71">
        <f t="shared" si="354"/>
        <v>363.80025376247738</v>
      </c>
    </row>
    <row r="11369" spans="2:6">
      <c r="B11369">
        <v>1537600</v>
      </c>
      <c r="D11369">
        <v>11367</v>
      </c>
      <c r="E11369" s="72">
        <f t="shared" si="355"/>
        <v>559477742.29629636</v>
      </c>
      <c r="F11369" s="71">
        <f t="shared" si="354"/>
        <v>363.86429649863186</v>
      </c>
    </row>
    <row r="11370" spans="2:6">
      <c r="B11370">
        <v>1537600</v>
      </c>
      <c r="D11370">
        <v>11368</v>
      </c>
      <c r="E11370" s="72">
        <f t="shared" si="355"/>
        <v>559576223.07407403</v>
      </c>
      <c r="F11370" s="71">
        <f t="shared" si="354"/>
        <v>363.92834487127601</v>
      </c>
    </row>
    <row r="11371" spans="2:6">
      <c r="B11371">
        <v>1537600</v>
      </c>
      <c r="D11371">
        <v>11369</v>
      </c>
      <c r="E11371" s="72">
        <f t="shared" si="355"/>
        <v>559674712.51851845</v>
      </c>
      <c r="F11371" s="71">
        <f t="shared" si="354"/>
        <v>363.99239888041001</v>
      </c>
    </row>
    <row r="11372" spans="2:6">
      <c r="B11372">
        <v>1537600</v>
      </c>
      <c r="D11372">
        <v>11370</v>
      </c>
      <c r="E11372" s="72">
        <f t="shared" si="355"/>
        <v>559773210.62962961</v>
      </c>
      <c r="F11372" s="71">
        <f t="shared" si="354"/>
        <v>364.05645852603385</v>
      </c>
    </row>
    <row r="11373" spans="2:6">
      <c r="B11373">
        <v>1537600</v>
      </c>
      <c r="D11373">
        <v>11371</v>
      </c>
      <c r="E11373" s="72">
        <f t="shared" si="355"/>
        <v>559871717.4074074</v>
      </c>
      <c r="F11373" s="71">
        <f t="shared" si="354"/>
        <v>364.12052380814737</v>
      </c>
    </row>
    <row r="11374" spans="2:6">
      <c r="B11374">
        <v>1537600</v>
      </c>
      <c r="D11374">
        <v>11372</v>
      </c>
      <c r="E11374" s="72">
        <f t="shared" si="355"/>
        <v>559970232.85185182</v>
      </c>
      <c r="F11374" s="71">
        <f t="shared" si="354"/>
        <v>364.18459472675067</v>
      </c>
    </row>
    <row r="11375" spans="2:6">
      <c r="B11375">
        <v>1537600</v>
      </c>
      <c r="D11375">
        <v>11373</v>
      </c>
      <c r="E11375" s="72">
        <f t="shared" si="355"/>
        <v>560068756.96296287</v>
      </c>
      <c r="F11375" s="71">
        <f t="shared" si="354"/>
        <v>364.24867128184371</v>
      </c>
    </row>
    <row r="11376" spans="2:6">
      <c r="B11376">
        <v>1537600</v>
      </c>
      <c r="D11376">
        <v>11374</v>
      </c>
      <c r="E11376" s="72">
        <f t="shared" si="355"/>
        <v>560167289.74074066</v>
      </c>
      <c r="F11376" s="71">
        <f t="shared" si="354"/>
        <v>364.31275347342654</v>
      </c>
    </row>
    <row r="11377" spans="2:6">
      <c r="B11377">
        <v>1537600</v>
      </c>
      <c r="D11377">
        <v>11375</v>
      </c>
      <c r="E11377" s="72">
        <f t="shared" si="355"/>
        <v>560265831.18518519</v>
      </c>
      <c r="F11377" s="71">
        <f t="shared" si="354"/>
        <v>364.37684130149921</v>
      </c>
    </row>
    <row r="11378" spans="2:6">
      <c r="B11378">
        <v>1537600</v>
      </c>
      <c r="D11378">
        <v>11376</v>
      </c>
      <c r="E11378" s="72">
        <f t="shared" si="355"/>
        <v>560364381.29629636</v>
      </c>
      <c r="F11378" s="71">
        <f t="shared" si="354"/>
        <v>364.44093476606162</v>
      </c>
    </row>
    <row r="11379" spans="2:6">
      <c r="B11379">
        <v>1537600</v>
      </c>
      <c r="D11379">
        <v>11377</v>
      </c>
      <c r="E11379" s="72">
        <f t="shared" si="355"/>
        <v>560462940.07407403</v>
      </c>
      <c r="F11379" s="71">
        <f t="shared" si="354"/>
        <v>364.5050338671137</v>
      </c>
    </row>
    <row r="11380" spans="2:6">
      <c r="B11380">
        <v>1537600</v>
      </c>
      <c r="D11380">
        <v>11378</v>
      </c>
      <c r="E11380" s="72">
        <f t="shared" si="355"/>
        <v>560561507.51851845</v>
      </c>
      <c r="F11380" s="71">
        <f t="shared" si="354"/>
        <v>364.56913860465562</v>
      </c>
    </row>
    <row r="11381" spans="2:6">
      <c r="B11381">
        <v>1537600</v>
      </c>
      <c r="D11381">
        <v>11379</v>
      </c>
      <c r="E11381" s="72">
        <f t="shared" si="355"/>
        <v>560660083.62962961</v>
      </c>
      <c r="F11381" s="71">
        <f t="shared" si="354"/>
        <v>364.63324897868733</v>
      </c>
    </row>
    <row r="11382" spans="2:6">
      <c r="B11382">
        <v>1537600</v>
      </c>
      <c r="D11382">
        <v>11380</v>
      </c>
      <c r="E11382" s="72">
        <f t="shared" si="355"/>
        <v>560758668.4074074</v>
      </c>
      <c r="F11382" s="71">
        <f t="shared" si="354"/>
        <v>364.69736498920878</v>
      </c>
    </row>
    <row r="11383" spans="2:6">
      <c r="B11383">
        <v>1537600</v>
      </c>
      <c r="D11383">
        <v>11381</v>
      </c>
      <c r="E11383" s="72">
        <f t="shared" si="355"/>
        <v>560857261.85185182</v>
      </c>
      <c r="F11383" s="71">
        <f t="shared" si="354"/>
        <v>364.76148663621996</v>
      </c>
    </row>
    <row r="11384" spans="2:6">
      <c r="B11384">
        <v>1537600</v>
      </c>
      <c r="D11384">
        <v>11382</v>
      </c>
      <c r="E11384" s="72">
        <f t="shared" si="355"/>
        <v>560955863.96296287</v>
      </c>
      <c r="F11384" s="71">
        <f t="shared" si="354"/>
        <v>364.82561391972092</v>
      </c>
    </row>
    <row r="11385" spans="2:6">
      <c r="B11385">
        <v>1537600</v>
      </c>
      <c r="D11385">
        <v>11383</v>
      </c>
      <c r="E11385" s="72">
        <f t="shared" si="355"/>
        <v>561054474.74074066</v>
      </c>
      <c r="F11385" s="71">
        <f t="shared" si="354"/>
        <v>364.88974683971168</v>
      </c>
    </row>
    <row r="11386" spans="2:6">
      <c r="B11386">
        <v>1537600</v>
      </c>
      <c r="D11386">
        <v>11384</v>
      </c>
      <c r="E11386" s="72">
        <f t="shared" si="355"/>
        <v>561153094.18518519</v>
      </c>
      <c r="F11386" s="71">
        <f t="shared" si="354"/>
        <v>364.95388539619222</v>
      </c>
    </row>
    <row r="11387" spans="2:6">
      <c r="B11387">
        <v>1537600</v>
      </c>
      <c r="D11387">
        <v>11385</v>
      </c>
      <c r="E11387" s="72">
        <f t="shared" si="355"/>
        <v>561251722.29629636</v>
      </c>
      <c r="F11387" s="71">
        <f t="shared" si="354"/>
        <v>365.01802958916255</v>
      </c>
    </row>
    <row r="11388" spans="2:6">
      <c r="B11388">
        <v>1537600</v>
      </c>
      <c r="D11388">
        <v>11386</v>
      </c>
      <c r="E11388" s="72">
        <f t="shared" si="355"/>
        <v>561350359.07407403</v>
      </c>
      <c r="F11388" s="71">
        <f t="shared" si="354"/>
        <v>365.08217941862256</v>
      </c>
    </row>
    <row r="11389" spans="2:6">
      <c r="B11389">
        <v>1537600</v>
      </c>
      <c r="D11389">
        <v>11387</v>
      </c>
      <c r="E11389" s="72">
        <f t="shared" si="355"/>
        <v>561449004.51851845</v>
      </c>
      <c r="F11389" s="71">
        <f t="shared" si="354"/>
        <v>365.14633488457235</v>
      </c>
    </row>
    <row r="11390" spans="2:6">
      <c r="B11390">
        <v>1537600</v>
      </c>
      <c r="D11390">
        <v>11388</v>
      </c>
      <c r="E11390" s="72">
        <f t="shared" si="355"/>
        <v>561547658.62962961</v>
      </c>
      <c r="F11390" s="71">
        <f t="shared" si="354"/>
        <v>365.210495987012</v>
      </c>
    </row>
    <row r="11391" spans="2:6">
      <c r="B11391">
        <v>1537600</v>
      </c>
      <c r="D11391">
        <v>11389</v>
      </c>
      <c r="E11391" s="72">
        <f t="shared" si="355"/>
        <v>561646321.4074074</v>
      </c>
      <c r="F11391" s="71">
        <f t="shared" si="354"/>
        <v>365.27466272594131</v>
      </c>
    </row>
    <row r="11392" spans="2:6">
      <c r="B11392">
        <v>1537600</v>
      </c>
      <c r="D11392">
        <v>11390</v>
      </c>
      <c r="E11392" s="72">
        <f t="shared" si="355"/>
        <v>561744992.85185182</v>
      </c>
      <c r="F11392" s="71">
        <f t="shared" si="354"/>
        <v>365.33883510136047</v>
      </c>
    </row>
    <row r="11393" spans="2:6">
      <c r="B11393">
        <v>1537600</v>
      </c>
      <c r="D11393">
        <v>11391</v>
      </c>
      <c r="E11393" s="72">
        <f t="shared" si="355"/>
        <v>561843672.96296287</v>
      </c>
      <c r="F11393" s="71">
        <f t="shared" si="354"/>
        <v>365.40301311326931</v>
      </c>
    </row>
    <row r="11394" spans="2:6">
      <c r="B11394">
        <v>1537600</v>
      </c>
      <c r="D11394">
        <v>11392</v>
      </c>
      <c r="E11394" s="72">
        <f t="shared" si="355"/>
        <v>561942361.74074066</v>
      </c>
      <c r="F11394" s="71">
        <f t="shared" si="354"/>
        <v>365.46719676166794</v>
      </c>
    </row>
    <row r="11395" spans="2:6">
      <c r="B11395">
        <v>1537600</v>
      </c>
      <c r="D11395">
        <v>11393</v>
      </c>
      <c r="E11395" s="72">
        <f t="shared" si="355"/>
        <v>562041059.18518519</v>
      </c>
      <c r="F11395" s="71">
        <f t="shared" ref="F11395:F11458" si="356">E11395/B11394</f>
        <v>365.53138604655646</v>
      </c>
    </row>
    <row r="11396" spans="2:6">
      <c r="B11396">
        <v>1537600</v>
      </c>
      <c r="D11396">
        <v>11394</v>
      </c>
      <c r="E11396" s="72">
        <f t="shared" ref="E11396:E11459" si="357">40+(D11395*D11395)+(E11395/1.3)</f>
        <v>562139765.29629636</v>
      </c>
      <c r="F11396" s="71">
        <f t="shared" si="356"/>
        <v>365.59558096793467</v>
      </c>
    </row>
    <row r="11397" spans="2:6">
      <c r="B11397">
        <v>1537600</v>
      </c>
      <c r="D11397">
        <v>11395</v>
      </c>
      <c r="E11397" s="72">
        <f t="shared" si="357"/>
        <v>562238480.07407403</v>
      </c>
      <c r="F11397" s="71">
        <f t="shared" si="356"/>
        <v>365.65978152580254</v>
      </c>
    </row>
    <row r="11398" spans="2:6">
      <c r="B11398">
        <v>1537600</v>
      </c>
      <c r="D11398">
        <v>11396</v>
      </c>
      <c r="E11398" s="72">
        <f t="shared" si="357"/>
        <v>562337203.51851845</v>
      </c>
      <c r="F11398" s="71">
        <f t="shared" si="356"/>
        <v>365.72398772016027</v>
      </c>
    </row>
    <row r="11399" spans="2:6">
      <c r="B11399">
        <v>1537600</v>
      </c>
      <c r="D11399">
        <v>11397</v>
      </c>
      <c r="E11399" s="72">
        <f t="shared" si="357"/>
        <v>562435935.62962961</v>
      </c>
      <c r="F11399" s="71">
        <f t="shared" si="356"/>
        <v>365.78819955100784</v>
      </c>
    </row>
    <row r="11400" spans="2:6">
      <c r="B11400">
        <v>1537600</v>
      </c>
      <c r="D11400">
        <v>11398</v>
      </c>
      <c r="E11400" s="72">
        <f t="shared" si="357"/>
        <v>562534676.4074074</v>
      </c>
      <c r="F11400" s="71">
        <f t="shared" si="356"/>
        <v>365.85241701834508</v>
      </c>
    </row>
    <row r="11401" spans="2:6">
      <c r="B11401">
        <v>1537600</v>
      </c>
      <c r="D11401">
        <v>11399</v>
      </c>
      <c r="E11401" s="72">
        <f t="shared" si="357"/>
        <v>562633425.85185182</v>
      </c>
      <c r="F11401" s="71">
        <f t="shared" si="356"/>
        <v>365.91664012217211</v>
      </c>
    </row>
    <row r="11402" spans="2:6">
      <c r="B11402">
        <v>1537600</v>
      </c>
      <c r="D11402">
        <v>11400</v>
      </c>
      <c r="E11402" s="72">
        <f t="shared" si="357"/>
        <v>562732183.96296287</v>
      </c>
      <c r="F11402" s="71">
        <f t="shared" si="356"/>
        <v>365.98086886248888</v>
      </c>
    </row>
    <row r="11403" spans="2:6">
      <c r="B11403">
        <v>1537600</v>
      </c>
      <c r="D11403">
        <v>11401</v>
      </c>
      <c r="E11403" s="72">
        <f t="shared" si="357"/>
        <v>562830950.74074066</v>
      </c>
      <c r="F11403" s="71">
        <f t="shared" si="356"/>
        <v>366.04510323929543</v>
      </c>
    </row>
    <row r="11404" spans="2:6">
      <c r="B11404">
        <v>1537600</v>
      </c>
      <c r="D11404">
        <v>11402</v>
      </c>
      <c r="E11404" s="72">
        <f t="shared" si="357"/>
        <v>562929726.18518519</v>
      </c>
      <c r="F11404" s="71">
        <f t="shared" si="356"/>
        <v>366.10934325259183</v>
      </c>
    </row>
    <row r="11405" spans="2:6">
      <c r="B11405">
        <v>1537600</v>
      </c>
      <c r="D11405">
        <v>11403</v>
      </c>
      <c r="E11405" s="72">
        <f t="shared" si="357"/>
        <v>563028510.29629636</v>
      </c>
      <c r="F11405" s="71">
        <f t="shared" si="356"/>
        <v>366.17358890237796</v>
      </c>
    </row>
    <row r="11406" spans="2:6">
      <c r="B11406">
        <v>1537600</v>
      </c>
      <c r="D11406">
        <v>11404</v>
      </c>
      <c r="E11406" s="72">
        <f t="shared" si="357"/>
        <v>563127303.07407403</v>
      </c>
      <c r="F11406" s="71">
        <f t="shared" si="356"/>
        <v>366.23784018865376</v>
      </c>
    </row>
    <row r="11407" spans="2:6">
      <c r="B11407">
        <v>1537600</v>
      </c>
      <c r="D11407">
        <v>11405</v>
      </c>
      <c r="E11407" s="72">
        <f t="shared" si="357"/>
        <v>563226104.51851845</v>
      </c>
      <c r="F11407" s="71">
        <f t="shared" si="356"/>
        <v>366.30209711141941</v>
      </c>
    </row>
    <row r="11408" spans="2:6">
      <c r="B11408">
        <v>1537600</v>
      </c>
      <c r="D11408">
        <v>11406</v>
      </c>
      <c r="E11408" s="72">
        <f t="shared" si="357"/>
        <v>563324914.62962961</v>
      </c>
      <c r="F11408" s="71">
        <f t="shared" si="356"/>
        <v>366.36635967067485</v>
      </c>
    </row>
    <row r="11409" spans="2:6">
      <c r="B11409">
        <v>1537600</v>
      </c>
      <c r="D11409">
        <v>11407</v>
      </c>
      <c r="E11409" s="72">
        <f t="shared" si="357"/>
        <v>563423733.4074074</v>
      </c>
      <c r="F11409" s="71">
        <f t="shared" si="356"/>
        <v>366.43062786642002</v>
      </c>
    </row>
    <row r="11410" spans="2:6">
      <c r="B11410">
        <v>1537600</v>
      </c>
      <c r="D11410">
        <v>11408</v>
      </c>
      <c r="E11410" s="72">
        <f t="shared" si="357"/>
        <v>563522560.85185182</v>
      </c>
      <c r="F11410" s="71">
        <f t="shared" si="356"/>
        <v>366.49490169865493</v>
      </c>
    </row>
    <row r="11411" spans="2:6">
      <c r="B11411">
        <v>1537600</v>
      </c>
      <c r="D11411">
        <v>11409</v>
      </c>
      <c r="E11411" s="72">
        <f t="shared" si="357"/>
        <v>563621396.96296287</v>
      </c>
      <c r="F11411" s="71">
        <f t="shared" si="356"/>
        <v>366.55918116737962</v>
      </c>
    </row>
    <row r="11412" spans="2:6">
      <c r="B11412">
        <v>1537600</v>
      </c>
      <c r="D11412">
        <v>11410</v>
      </c>
      <c r="E11412" s="72">
        <f t="shared" si="357"/>
        <v>563720241.74074066</v>
      </c>
      <c r="F11412" s="71">
        <f t="shared" si="356"/>
        <v>366.6234662725941</v>
      </c>
    </row>
    <row r="11413" spans="2:6">
      <c r="B11413">
        <v>1537600</v>
      </c>
      <c r="D11413">
        <v>11411</v>
      </c>
      <c r="E11413" s="72">
        <f t="shared" si="357"/>
        <v>563819095.18518519</v>
      </c>
      <c r="F11413" s="71">
        <f t="shared" si="356"/>
        <v>366.68775701429837</v>
      </c>
    </row>
    <row r="11414" spans="2:6">
      <c r="B11414">
        <v>1537600</v>
      </c>
      <c r="D11414">
        <v>11412</v>
      </c>
      <c r="E11414" s="72">
        <f t="shared" si="357"/>
        <v>563917957.29629636</v>
      </c>
      <c r="F11414" s="71">
        <f t="shared" si="356"/>
        <v>366.75205339249243</v>
      </c>
    </row>
    <row r="11415" spans="2:6">
      <c r="B11415">
        <v>1537600</v>
      </c>
      <c r="D11415">
        <v>11413</v>
      </c>
      <c r="E11415" s="72">
        <f t="shared" si="357"/>
        <v>564016828.07407403</v>
      </c>
      <c r="F11415" s="71">
        <f t="shared" si="356"/>
        <v>366.81635540717616</v>
      </c>
    </row>
    <row r="11416" spans="2:6">
      <c r="B11416">
        <v>1537600</v>
      </c>
      <c r="D11416">
        <v>11414</v>
      </c>
      <c r="E11416" s="72">
        <f t="shared" si="357"/>
        <v>564115707.51851845</v>
      </c>
      <c r="F11416" s="71">
        <f t="shared" si="356"/>
        <v>366.88066305834968</v>
      </c>
    </row>
    <row r="11417" spans="2:6">
      <c r="B11417">
        <v>1537600</v>
      </c>
      <c r="D11417">
        <v>11415</v>
      </c>
      <c r="E11417" s="72">
        <f t="shared" si="357"/>
        <v>564214595.62962961</v>
      </c>
      <c r="F11417" s="71">
        <f t="shared" si="356"/>
        <v>366.94497634601299</v>
      </c>
    </row>
    <row r="11418" spans="2:6">
      <c r="B11418">
        <v>1537600</v>
      </c>
      <c r="D11418">
        <v>11416</v>
      </c>
      <c r="E11418" s="72">
        <f t="shared" si="357"/>
        <v>564313492.4074074</v>
      </c>
      <c r="F11418" s="71">
        <f t="shared" si="356"/>
        <v>367.00929527016609</v>
      </c>
    </row>
    <row r="11419" spans="2:6">
      <c r="B11419">
        <v>1537600</v>
      </c>
      <c r="D11419">
        <v>11417</v>
      </c>
      <c r="E11419" s="72">
        <f t="shared" si="357"/>
        <v>564412397.85185182</v>
      </c>
      <c r="F11419" s="71">
        <f t="shared" si="356"/>
        <v>367.07361983080892</v>
      </c>
    </row>
    <row r="11420" spans="2:6">
      <c r="B11420">
        <v>1537600</v>
      </c>
      <c r="D11420">
        <v>11418</v>
      </c>
      <c r="E11420" s="72">
        <f t="shared" si="357"/>
        <v>564511311.96296287</v>
      </c>
      <c r="F11420" s="71">
        <f t="shared" si="356"/>
        <v>367.13795002794149</v>
      </c>
    </row>
    <row r="11421" spans="2:6">
      <c r="B11421">
        <v>1537600</v>
      </c>
      <c r="D11421">
        <v>11419</v>
      </c>
      <c r="E11421" s="72">
        <f t="shared" si="357"/>
        <v>564610234.74074066</v>
      </c>
      <c r="F11421" s="71">
        <f t="shared" si="356"/>
        <v>367.20228586156389</v>
      </c>
    </row>
    <row r="11422" spans="2:6">
      <c r="B11422">
        <v>1537600</v>
      </c>
      <c r="D11422">
        <v>11420</v>
      </c>
      <c r="E11422" s="72">
        <f t="shared" si="357"/>
        <v>564709166.18518519</v>
      </c>
      <c r="F11422" s="71">
        <f t="shared" si="356"/>
        <v>367.26662733167609</v>
      </c>
    </row>
    <row r="11423" spans="2:6">
      <c r="B11423">
        <v>1537600</v>
      </c>
      <c r="D11423">
        <v>11421</v>
      </c>
      <c r="E11423" s="72">
        <f t="shared" si="357"/>
        <v>564808106.29629636</v>
      </c>
      <c r="F11423" s="71">
        <f t="shared" si="356"/>
        <v>367.33097443827808</v>
      </c>
    </row>
    <row r="11424" spans="2:6">
      <c r="B11424">
        <v>1537600</v>
      </c>
      <c r="D11424">
        <v>11422</v>
      </c>
      <c r="E11424" s="72">
        <f t="shared" si="357"/>
        <v>564907055.07407403</v>
      </c>
      <c r="F11424" s="71">
        <f t="shared" si="356"/>
        <v>367.39532718136968</v>
      </c>
    </row>
    <row r="11425" spans="2:6">
      <c r="B11425">
        <v>1537600</v>
      </c>
      <c r="D11425">
        <v>11423</v>
      </c>
      <c r="E11425" s="72">
        <f t="shared" si="357"/>
        <v>565006012.51851845</v>
      </c>
      <c r="F11425" s="71">
        <f t="shared" si="356"/>
        <v>367.45968556095113</v>
      </c>
    </row>
    <row r="11426" spans="2:6">
      <c r="B11426">
        <v>1537600</v>
      </c>
      <c r="D11426">
        <v>11424</v>
      </c>
      <c r="E11426" s="72">
        <f t="shared" si="357"/>
        <v>565104978.62962961</v>
      </c>
      <c r="F11426" s="71">
        <f t="shared" si="356"/>
        <v>367.52404957702237</v>
      </c>
    </row>
    <row r="11427" spans="2:6">
      <c r="B11427">
        <v>1537600</v>
      </c>
      <c r="D11427">
        <v>11425</v>
      </c>
      <c r="E11427" s="72">
        <f t="shared" si="357"/>
        <v>565203953.4074074</v>
      </c>
      <c r="F11427" s="71">
        <f t="shared" si="356"/>
        <v>367.58841922958339</v>
      </c>
    </row>
    <row r="11428" spans="2:6">
      <c r="B11428">
        <v>1537600</v>
      </c>
      <c r="D11428">
        <v>11426</v>
      </c>
      <c r="E11428" s="72">
        <f t="shared" si="357"/>
        <v>565302936.85185182</v>
      </c>
      <c r="F11428" s="71">
        <f t="shared" si="356"/>
        <v>367.6527945186341</v>
      </c>
    </row>
    <row r="11429" spans="2:6">
      <c r="B11429">
        <v>1537600</v>
      </c>
      <c r="D11429">
        <v>11427</v>
      </c>
      <c r="E11429" s="72">
        <f t="shared" si="357"/>
        <v>565401928.96296287</v>
      </c>
      <c r="F11429" s="71">
        <f t="shared" si="356"/>
        <v>367.71717544417459</v>
      </c>
    </row>
    <row r="11430" spans="2:6">
      <c r="B11430">
        <v>1537600</v>
      </c>
      <c r="D11430">
        <v>11428</v>
      </c>
      <c r="E11430" s="72">
        <f t="shared" si="357"/>
        <v>565500929.74074066</v>
      </c>
      <c r="F11430" s="71">
        <f t="shared" si="356"/>
        <v>367.78156200620492</v>
      </c>
    </row>
    <row r="11431" spans="2:6">
      <c r="B11431">
        <v>1537600</v>
      </c>
      <c r="D11431">
        <v>11429</v>
      </c>
      <c r="E11431" s="72">
        <f t="shared" si="357"/>
        <v>565599939.18518519</v>
      </c>
      <c r="F11431" s="71">
        <f t="shared" si="356"/>
        <v>367.84595420472505</v>
      </c>
    </row>
    <row r="11432" spans="2:6">
      <c r="B11432">
        <v>1537600</v>
      </c>
      <c r="D11432">
        <v>11430</v>
      </c>
      <c r="E11432" s="72">
        <f t="shared" si="357"/>
        <v>565698957.29629636</v>
      </c>
      <c r="F11432" s="71">
        <f t="shared" si="356"/>
        <v>367.9103520397349</v>
      </c>
    </row>
    <row r="11433" spans="2:6">
      <c r="B11433">
        <v>1537600</v>
      </c>
      <c r="D11433">
        <v>11431</v>
      </c>
      <c r="E11433" s="72">
        <f t="shared" si="357"/>
        <v>565797984.07407403</v>
      </c>
      <c r="F11433" s="71">
        <f t="shared" si="356"/>
        <v>367.97475551123443</v>
      </c>
    </row>
    <row r="11434" spans="2:6">
      <c r="B11434">
        <v>1537600</v>
      </c>
      <c r="D11434">
        <v>11432</v>
      </c>
      <c r="E11434" s="72">
        <f t="shared" si="357"/>
        <v>565897019.51851845</v>
      </c>
      <c r="F11434" s="71">
        <f t="shared" si="356"/>
        <v>368.03916461922375</v>
      </c>
    </row>
    <row r="11435" spans="2:6">
      <c r="B11435">
        <v>1537600</v>
      </c>
      <c r="D11435">
        <v>11433</v>
      </c>
      <c r="E11435" s="72">
        <f t="shared" si="357"/>
        <v>565996063.62962961</v>
      </c>
      <c r="F11435" s="71">
        <f t="shared" si="356"/>
        <v>368.10357936370292</v>
      </c>
    </row>
    <row r="11436" spans="2:6">
      <c r="B11436">
        <v>1537600</v>
      </c>
      <c r="D11436">
        <v>11434</v>
      </c>
      <c r="E11436" s="72">
        <f t="shared" si="357"/>
        <v>566095116.4074074</v>
      </c>
      <c r="F11436" s="71">
        <f t="shared" si="356"/>
        <v>368.16799974467182</v>
      </c>
    </row>
    <row r="11437" spans="2:6">
      <c r="B11437">
        <v>1537600</v>
      </c>
      <c r="D11437">
        <v>11435</v>
      </c>
      <c r="E11437" s="72">
        <f t="shared" si="357"/>
        <v>566194177.85185182</v>
      </c>
      <c r="F11437" s="71">
        <f t="shared" si="356"/>
        <v>368.2324257621305</v>
      </c>
    </row>
    <row r="11438" spans="2:6">
      <c r="B11438">
        <v>1537600</v>
      </c>
      <c r="D11438">
        <v>11436</v>
      </c>
      <c r="E11438" s="72">
        <f t="shared" si="357"/>
        <v>566293247.96296287</v>
      </c>
      <c r="F11438" s="71">
        <f t="shared" si="356"/>
        <v>368.29685741607886</v>
      </c>
    </row>
    <row r="11439" spans="2:6">
      <c r="B11439">
        <v>1537600</v>
      </c>
      <c r="D11439">
        <v>11437</v>
      </c>
      <c r="E11439" s="72">
        <f t="shared" si="357"/>
        <v>566392326.74074066</v>
      </c>
      <c r="F11439" s="71">
        <f t="shared" si="356"/>
        <v>368.36129470651707</v>
      </c>
    </row>
    <row r="11440" spans="2:6">
      <c r="B11440">
        <v>1537600</v>
      </c>
      <c r="D11440">
        <v>11438</v>
      </c>
      <c r="E11440" s="72">
        <f t="shared" si="357"/>
        <v>566491414.18518519</v>
      </c>
      <c r="F11440" s="71">
        <f t="shared" si="356"/>
        <v>368.42573763344512</v>
      </c>
    </row>
    <row r="11441" spans="2:6">
      <c r="B11441">
        <v>1537600</v>
      </c>
      <c r="D11441">
        <v>11439</v>
      </c>
      <c r="E11441" s="72">
        <f t="shared" si="357"/>
        <v>566590510.29629636</v>
      </c>
      <c r="F11441" s="71">
        <f t="shared" si="356"/>
        <v>368.49018619686285</v>
      </c>
    </row>
    <row r="11442" spans="2:6">
      <c r="B11442">
        <v>1537600</v>
      </c>
      <c r="D11442">
        <v>11440</v>
      </c>
      <c r="E11442" s="72">
        <f t="shared" si="357"/>
        <v>566689615.07407403</v>
      </c>
      <c r="F11442" s="71">
        <f t="shared" si="356"/>
        <v>368.55464039677031</v>
      </c>
    </row>
    <row r="11443" spans="2:6">
      <c r="B11443">
        <v>1537600</v>
      </c>
      <c r="D11443">
        <v>11441</v>
      </c>
      <c r="E11443" s="72">
        <f t="shared" si="357"/>
        <v>566788728.51851845</v>
      </c>
      <c r="F11443" s="71">
        <f t="shared" si="356"/>
        <v>368.61910023316756</v>
      </c>
    </row>
    <row r="11444" spans="2:6">
      <c r="B11444">
        <v>1537600</v>
      </c>
      <c r="D11444">
        <v>11442</v>
      </c>
      <c r="E11444" s="72">
        <f t="shared" si="357"/>
        <v>566887850.62962961</v>
      </c>
      <c r="F11444" s="71">
        <f t="shared" si="356"/>
        <v>368.68356570605465</v>
      </c>
    </row>
    <row r="11445" spans="2:6">
      <c r="B11445">
        <v>1537600</v>
      </c>
      <c r="D11445">
        <v>11443</v>
      </c>
      <c r="E11445" s="72">
        <f t="shared" si="357"/>
        <v>566986981.4074074</v>
      </c>
      <c r="F11445" s="71">
        <f t="shared" si="356"/>
        <v>368.74803681543148</v>
      </c>
    </row>
    <row r="11446" spans="2:6">
      <c r="B11446">
        <v>1537600</v>
      </c>
      <c r="D11446">
        <v>11444</v>
      </c>
      <c r="E11446" s="72">
        <f t="shared" si="357"/>
        <v>567086120.85185182</v>
      </c>
      <c r="F11446" s="71">
        <f t="shared" si="356"/>
        <v>368.81251356129803</v>
      </c>
    </row>
    <row r="11447" spans="2:6">
      <c r="B11447">
        <v>1537600</v>
      </c>
      <c r="D11447">
        <v>11445</v>
      </c>
      <c r="E11447" s="72">
        <f t="shared" si="357"/>
        <v>567185268.96296287</v>
      </c>
      <c r="F11447" s="71">
        <f t="shared" si="356"/>
        <v>368.87699594365432</v>
      </c>
    </row>
    <row r="11448" spans="2:6">
      <c r="B11448">
        <v>1537600</v>
      </c>
      <c r="D11448">
        <v>11446</v>
      </c>
      <c r="E11448" s="72">
        <f t="shared" si="357"/>
        <v>567284425.74074066</v>
      </c>
      <c r="F11448" s="71">
        <f t="shared" si="356"/>
        <v>368.9414839625004</v>
      </c>
    </row>
    <row r="11449" spans="2:6">
      <c r="B11449">
        <v>1537600</v>
      </c>
      <c r="D11449">
        <v>11447</v>
      </c>
      <c r="E11449" s="72">
        <f t="shared" si="357"/>
        <v>567383591.18518519</v>
      </c>
      <c r="F11449" s="71">
        <f t="shared" si="356"/>
        <v>369.00597761783638</v>
      </c>
    </row>
    <row r="11450" spans="2:6">
      <c r="B11450">
        <v>1537600</v>
      </c>
      <c r="D11450">
        <v>11448</v>
      </c>
      <c r="E11450" s="72">
        <f t="shared" si="357"/>
        <v>567482765.29629636</v>
      </c>
      <c r="F11450" s="71">
        <f t="shared" si="356"/>
        <v>369.07047690966203</v>
      </c>
    </row>
    <row r="11451" spans="2:6">
      <c r="B11451">
        <v>1537600</v>
      </c>
      <c r="D11451">
        <v>11449</v>
      </c>
      <c r="E11451" s="72">
        <f t="shared" si="357"/>
        <v>567581948.07407403</v>
      </c>
      <c r="F11451" s="71">
        <f t="shared" si="356"/>
        <v>369.13498183797736</v>
      </c>
    </row>
    <row r="11452" spans="2:6">
      <c r="B11452">
        <v>1537600</v>
      </c>
      <c r="D11452">
        <v>11450</v>
      </c>
      <c r="E11452" s="72">
        <f t="shared" si="357"/>
        <v>567681139.51851845</v>
      </c>
      <c r="F11452" s="71">
        <f t="shared" si="356"/>
        <v>369.19949240278254</v>
      </c>
    </row>
    <row r="11453" spans="2:6">
      <c r="B11453">
        <v>1537600</v>
      </c>
      <c r="D11453">
        <v>11451</v>
      </c>
      <c r="E11453" s="72">
        <f t="shared" si="357"/>
        <v>567780339.62962961</v>
      </c>
      <c r="F11453" s="71">
        <f t="shared" si="356"/>
        <v>369.2640086040775</v>
      </c>
    </row>
    <row r="11454" spans="2:6">
      <c r="B11454">
        <v>1537600</v>
      </c>
      <c r="D11454">
        <v>11452</v>
      </c>
      <c r="E11454" s="72">
        <f t="shared" si="357"/>
        <v>567879548.4074074</v>
      </c>
      <c r="F11454" s="71">
        <f t="shared" si="356"/>
        <v>369.32853044186226</v>
      </c>
    </row>
    <row r="11455" spans="2:6">
      <c r="B11455">
        <v>1537600</v>
      </c>
      <c r="D11455">
        <v>11453</v>
      </c>
      <c r="E11455" s="72">
        <f t="shared" si="357"/>
        <v>567978765.85185182</v>
      </c>
      <c r="F11455" s="71">
        <f t="shared" si="356"/>
        <v>369.39305791613674</v>
      </c>
    </row>
    <row r="11456" spans="2:6">
      <c r="B11456">
        <v>1537600</v>
      </c>
      <c r="D11456">
        <v>11454</v>
      </c>
      <c r="E11456" s="72">
        <f t="shared" si="357"/>
        <v>568077991.96296287</v>
      </c>
      <c r="F11456" s="71">
        <f t="shared" si="356"/>
        <v>369.4575910269009</v>
      </c>
    </row>
    <row r="11457" spans="2:6">
      <c r="B11457">
        <v>1537600</v>
      </c>
      <c r="D11457">
        <v>11455</v>
      </c>
      <c r="E11457" s="72">
        <f t="shared" si="357"/>
        <v>568177226.74074066</v>
      </c>
      <c r="F11457" s="71">
        <f t="shared" si="356"/>
        <v>369.52212977415496</v>
      </c>
    </row>
    <row r="11458" spans="2:6">
      <c r="B11458">
        <v>1537600</v>
      </c>
      <c r="D11458">
        <v>11456</v>
      </c>
      <c r="E11458" s="72">
        <f t="shared" si="357"/>
        <v>568276470.18518519</v>
      </c>
      <c r="F11458" s="71">
        <f t="shared" si="356"/>
        <v>369.58667415789881</v>
      </c>
    </row>
    <row r="11459" spans="2:6">
      <c r="B11459">
        <v>1537600</v>
      </c>
      <c r="D11459">
        <v>11457</v>
      </c>
      <c r="E11459" s="72">
        <f t="shared" si="357"/>
        <v>568375722.29629636</v>
      </c>
      <c r="F11459" s="71">
        <f t="shared" ref="F11459:F11522" si="358">E11459/B11458</f>
        <v>369.6512241781324</v>
      </c>
    </row>
    <row r="11460" spans="2:6">
      <c r="B11460">
        <v>1537600</v>
      </c>
      <c r="D11460">
        <v>11458</v>
      </c>
      <c r="E11460" s="72">
        <f t="shared" ref="E11460:E11523" si="359">40+(D11459*D11459)+(E11459/1.3)</f>
        <v>568474983.07407403</v>
      </c>
      <c r="F11460" s="71">
        <f t="shared" si="358"/>
        <v>369.71577983485565</v>
      </c>
    </row>
    <row r="11461" spans="2:6">
      <c r="B11461">
        <v>1537600</v>
      </c>
      <c r="D11461">
        <v>11459</v>
      </c>
      <c r="E11461" s="72">
        <f t="shared" si="359"/>
        <v>568574252.51851845</v>
      </c>
      <c r="F11461" s="71">
        <f t="shared" si="358"/>
        <v>369.7803411280687</v>
      </c>
    </row>
    <row r="11462" spans="2:6">
      <c r="B11462">
        <v>1537600</v>
      </c>
      <c r="D11462">
        <v>11460</v>
      </c>
      <c r="E11462" s="72">
        <f t="shared" si="359"/>
        <v>568673530.62962961</v>
      </c>
      <c r="F11462" s="71">
        <f t="shared" si="358"/>
        <v>369.84490805777159</v>
      </c>
    </row>
    <row r="11463" spans="2:6">
      <c r="B11463">
        <v>1537600</v>
      </c>
      <c r="D11463">
        <v>11461</v>
      </c>
      <c r="E11463" s="72">
        <f t="shared" si="359"/>
        <v>568772817.4074074</v>
      </c>
      <c r="F11463" s="71">
        <f t="shared" si="358"/>
        <v>369.90948062396421</v>
      </c>
    </row>
    <row r="11464" spans="2:6">
      <c r="B11464">
        <v>1537600</v>
      </c>
      <c r="D11464">
        <v>11462</v>
      </c>
      <c r="E11464" s="72">
        <f t="shared" si="359"/>
        <v>568872112.85185182</v>
      </c>
      <c r="F11464" s="71">
        <f t="shared" si="358"/>
        <v>369.97405882664663</v>
      </c>
    </row>
    <row r="11465" spans="2:6">
      <c r="B11465">
        <v>1537600</v>
      </c>
      <c r="D11465">
        <v>11463</v>
      </c>
      <c r="E11465" s="72">
        <f t="shared" si="359"/>
        <v>568971416.96296287</v>
      </c>
      <c r="F11465" s="71">
        <f t="shared" si="358"/>
        <v>370.03864266581871</v>
      </c>
    </row>
    <row r="11466" spans="2:6">
      <c r="B11466">
        <v>1537600</v>
      </c>
      <c r="D11466">
        <v>11464</v>
      </c>
      <c r="E11466" s="72">
        <f t="shared" si="359"/>
        <v>569070729.74074066</v>
      </c>
      <c r="F11466" s="71">
        <f t="shared" si="358"/>
        <v>370.10323214148065</v>
      </c>
    </row>
    <row r="11467" spans="2:6">
      <c r="B11467">
        <v>1537600</v>
      </c>
      <c r="D11467">
        <v>11465</v>
      </c>
      <c r="E11467" s="72">
        <f t="shared" si="359"/>
        <v>569170051.18518519</v>
      </c>
      <c r="F11467" s="71">
        <f t="shared" si="358"/>
        <v>370.16782725363242</v>
      </c>
    </row>
    <row r="11468" spans="2:6">
      <c r="B11468">
        <v>1537600</v>
      </c>
      <c r="D11468">
        <v>11466</v>
      </c>
      <c r="E11468" s="72">
        <f t="shared" si="359"/>
        <v>569269381.29629636</v>
      </c>
      <c r="F11468" s="71">
        <f t="shared" si="358"/>
        <v>370.23242800227393</v>
      </c>
    </row>
    <row r="11469" spans="2:6">
      <c r="B11469">
        <v>1537600</v>
      </c>
      <c r="D11469">
        <v>11467</v>
      </c>
      <c r="E11469" s="72">
        <f t="shared" si="359"/>
        <v>569368720.07407403</v>
      </c>
      <c r="F11469" s="71">
        <f t="shared" si="358"/>
        <v>370.29703438740506</v>
      </c>
    </row>
    <row r="11470" spans="2:6">
      <c r="B11470">
        <v>1537600</v>
      </c>
      <c r="D11470">
        <v>11468</v>
      </c>
      <c r="E11470" s="72">
        <f t="shared" si="359"/>
        <v>569468067.51851845</v>
      </c>
      <c r="F11470" s="71">
        <f t="shared" si="358"/>
        <v>370.36164640902604</v>
      </c>
    </row>
    <row r="11471" spans="2:6">
      <c r="B11471">
        <v>1537600</v>
      </c>
      <c r="D11471">
        <v>11469</v>
      </c>
      <c r="E11471" s="72">
        <f t="shared" si="359"/>
        <v>569567423.62962961</v>
      </c>
      <c r="F11471" s="71">
        <f t="shared" si="358"/>
        <v>370.42626406713686</v>
      </c>
    </row>
    <row r="11472" spans="2:6">
      <c r="B11472">
        <v>1537600</v>
      </c>
      <c r="D11472">
        <v>11470</v>
      </c>
      <c r="E11472" s="72">
        <f t="shared" si="359"/>
        <v>569666788.4074074</v>
      </c>
      <c r="F11472" s="71">
        <f t="shared" si="358"/>
        <v>370.49088736173741</v>
      </c>
    </row>
    <row r="11473" spans="2:6">
      <c r="B11473">
        <v>1537600</v>
      </c>
      <c r="D11473">
        <v>11471</v>
      </c>
      <c r="E11473" s="72">
        <f t="shared" si="359"/>
        <v>569766161.85185182</v>
      </c>
      <c r="F11473" s="71">
        <f t="shared" si="358"/>
        <v>370.55551629282769</v>
      </c>
    </row>
    <row r="11474" spans="2:6">
      <c r="B11474">
        <v>1537600</v>
      </c>
      <c r="D11474">
        <v>11472</v>
      </c>
      <c r="E11474" s="72">
        <f t="shared" si="359"/>
        <v>569865543.96296287</v>
      </c>
      <c r="F11474" s="71">
        <f t="shared" si="358"/>
        <v>370.6201508604077</v>
      </c>
    </row>
    <row r="11475" spans="2:6">
      <c r="B11475">
        <v>1537600</v>
      </c>
      <c r="D11475">
        <v>11473</v>
      </c>
      <c r="E11475" s="72">
        <f t="shared" si="359"/>
        <v>569964934.74074066</v>
      </c>
      <c r="F11475" s="71">
        <f t="shared" si="358"/>
        <v>370.68479106447751</v>
      </c>
    </row>
    <row r="11476" spans="2:6">
      <c r="B11476">
        <v>1537600</v>
      </c>
      <c r="D11476">
        <v>11474</v>
      </c>
      <c r="E11476" s="72">
        <f t="shared" si="359"/>
        <v>570064334.18518519</v>
      </c>
      <c r="F11476" s="71">
        <f t="shared" si="358"/>
        <v>370.74943690503721</v>
      </c>
    </row>
    <row r="11477" spans="2:6">
      <c r="B11477">
        <v>1537600</v>
      </c>
      <c r="D11477">
        <v>11475</v>
      </c>
      <c r="E11477" s="72">
        <f t="shared" si="359"/>
        <v>570163742.29629636</v>
      </c>
      <c r="F11477" s="71">
        <f t="shared" si="358"/>
        <v>370.8140883820866</v>
      </c>
    </row>
    <row r="11478" spans="2:6">
      <c r="B11478">
        <v>1537600</v>
      </c>
      <c r="D11478">
        <v>11476</v>
      </c>
      <c r="E11478" s="72">
        <f t="shared" si="359"/>
        <v>570263159.07407403</v>
      </c>
      <c r="F11478" s="71">
        <f t="shared" si="358"/>
        <v>370.87874549562565</v>
      </c>
    </row>
    <row r="11479" spans="2:6">
      <c r="B11479">
        <v>1537600</v>
      </c>
      <c r="D11479">
        <v>11477</v>
      </c>
      <c r="E11479" s="72">
        <f t="shared" si="359"/>
        <v>570362584.51851845</v>
      </c>
      <c r="F11479" s="71">
        <f t="shared" si="358"/>
        <v>370.94340824565455</v>
      </c>
    </row>
    <row r="11480" spans="2:6">
      <c r="B11480">
        <v>1537600</v>
      </c>
      <c r="D11480">
        <v>11478</v>
      </c>
      <c r="E11480" s="72">
        <f t="shared" si="359"/>
        <v>570462018.62962961</v>
      </c>
      <c r="F11480" s="71">
        <f t="shared" si="358"/>
        <v>371.00807663217324</v>
      </c>
    </row>
    <row r="11481" spans="2:6">
      <c r="B11481">
        <v>1537600</v>
      </c>
      <c r="D11481">
        <v>11479</v>
      </c>
      <c r="E11481" s="72">
        <f t="shared" si="359"/>
        <v>570561461.4074074</v>
      </c>
      <c r="F11481" s="71">
        <f t="shared" si="358"/>
        <v>371.07275065518172</v>
      </c>
    </row>
    <row r="11482" spans="2:6">
      <c r="B11482">
        <v>1537600</v>
      </c>
      <c r="D11482">
        <v>11480</v>
      </c>
      <c r="E11482" s="72">
        <f t="shared" si="359"/>
        <v>570660912.85185182</v>
      </c>
      <c r="F11482" s="71">
        <f t="shared" si="358"/>
        <v>371.13743031467993</v>
      </c>
    </row>
    <row r="11483" spans="2:6">
      <c r="B11483">
        <v>1537600</v>
      </c>
      <c r="D11483">
        <v>11481</v>
      </c>
      <c r="E11483" s="72">
        <f t="shared" si="359"/>
        <v>570760372.96296287</v>
      </c>
      <c r="F11483" s="71">
        <f t="shared" si="358"/>
        <v>371.20211561066782</v>
      </c>
    </row>
    <row r="11484" spans="2:6">
      <c r="B11484">
        <v>1537600</v>
      </c>
      <c r="D11484">
        <v>11482</v>
      </c>
      <c r="E11484" s="72">
        <f t="shared" si="359"/>
        <v>570859841.74074066</v>
      </c>
      <c r="F11484" s="71">
        <f t="shared" si="358"/>
        <v>371.26680654314561</v>
      </c>
    </row>
    <row r="11485" spans="2:6">
      <c r="B11485">
        <v>1537600</v>
      </c>
      <c r="D11485">
        <v>11483</v>
      </c>
      <c r="E11485" s="72">
        <f t="shared" si="359"/>
        <v>570959319.18518519</v>
      </c>
      <c r="F11485" s="71">
        <f t="shared" si="358"/>
        <v>371.33150311211318</v>
      </c>
    </row>
    <row r="11486" spans="2:6">
      <c r="B11486">
        <v>1537600</v>
      </c>
      <c r="D11486">
        <v>11484</v>
      </c>
      <c r="E11486" s="72">
        <f t="shared" si="359"/>
        <v>571058805.29629636</v>
      </c>
      <c r="F11486" s="71">
        <f t="shared" si="358"/>
        <v>371.39620531757049</v>
      </c>
    </row>
    <row r="11487" spans="2:6">
      <c r="B11487">
        <v>1537600</v>
      </c>
      <c r="D11487">
        <v>11485</v>
      </c>
      <c r="E11487" s="72">
        <f t="shared" si="359"/>
        <v>571158300.07407403</v>
      </c>
      <c r="F11487" s="71">
        <f t="shared" si="358"/>
        <v>371.46091315951747</v>
      </c>
    </row>
    <row r="11488" spans="2:6">
      <c r="B11488">
        <v>1537600</v>
      </c>
      <c r="D11488">
        <v>11486</v>
      </c>
      <c r="E11488" s="72">
        <f t="shared" si="359"/>
        <v>571257803.51851845</v>
      </c>
      <c r="F11488" s="71">
        <f t="shared" si="358"/>
        <v>371.52562663795425</v>
      </c>
    </row>
    <row r="11489" spans="2:6">
      <c r="B11489">
        <v>1537600</v>
      </c>
      <c r="D11489">
        <v>11487</v>
      </c>
      <c r="E11489" s="72">
        <f t="shared" si="359"/>
        <v>571357315.62962961</v>
      </c>
      <c r="F11489" s="71">
        <f t="shared" si="358"/>
        <v>371.59034575288086</v>
      </c>
    </row>
    <row r="11490" spans="2:6">
      <c r="B11490">
        <v>1537600</v>
      </c>
      <c r="D11490">
        <v>11488</v>
      </c>
      <c r="E11490" s="72">
        <f t="shared" si="359"/>
        <v>571456836.4074074</v>
      </c>
      <c r="F11490" s="71">
        <f t="shared" si="358"/>
        <v>371.65507050429721</v>
      </c>
    </row>
    <row r="11491" spans="2:6">
      <c r="B11491">
        <v>1537600</v>
      </c>
      <c r="D11491">
        <v>11489</v>
      </c>
      <c r="E11491" s="72">
        <f t="shared" si="359"/>
        <v>571556365.85185182</v>
      </c>
      <c r="F11491" s="71">
        <f t="shared" si="358"/>
        <v>371.7198008922033</v>
      </c>
    </row>
    <row r="11492" spans="2:6">
      <c r="B11492">
        <v>1537600</v>
      </c>
      <c r="D11492">
        <v>11490</v>
      </c>
      <c r="E11492" s="72">
        <f t="shared" si="359"/>
        <v>571655903.96296287</v>
      </c>
      <c r="F11492" s="71">
        <f t="shared" si="358"/>
        <v>371.78453691659917</v>
      </c>
    </row>
    <row r="11493" spans="2:6">
      <c r="B11493">
        <v>1537600</v>
      </c>
      <c r="D11493">
        <v>11491</v>
      </c>
      <c r="E11493" s="72">
        <f t="shared" si="359"/>
        <v>571755450.74074066</v>
      </c>
      <c r="F11493" s="71">
        <f t="shared" si="358"/>
        <v>371.84927857748482</v>
      </c>
    </row>
    <row r="11494" spans="2:6">
      <c r="B11494">
        <v>1537600</v>
      </c>
      <c r="D11494">
        <v>11492</v>
      </c>
      <c r="E11494" s="72">
        <f t="shared" si="359"/>
        <v>571855006.18518519</v>
      </c>
      <c r="F11494" s="71">
        <f t="shared" si="358"/>
        <v>371.91402587486027</v>
      </c>
    </row>
    <row r="11495" spans="2:6">
      <c r="B11495">
        <v>1537600</v>
      </c>
      <c r="D11495">
        <v>11493</v>
      </c>
      <c r="E11495" s="72">
        <f t="shared" si="359"/>
        <v>571954570.29629636</v>
      </c>
      <c r="F11495" s="71">
        <f t="shared" si="358"/>
        <v>371.97877880872551</v>
      </c>
    </row>
    <row r="11496" spans="2:6">
      <c r="B11496">
        <v>1537600</v>
      </c>
      <c r="D11496">
        <v>11494</v>
      </c>
      <c r="E11496" s="72">
        <f t="shared" si="359"/>
        <v>572054143.07407403</v>
      </c>
      <c r="F11496" s="71">
        <f t="shared" si="358"/>
        <v>372.04353737908042</v>
      </c>
    </row>
    <row r="11497" spans="2:6">
      <c r="B11497">
        <v>1537600</v>
      </c>
      <c r="D11497">
        <v>11495</v>
      </c>
      <c r="E11497" s="72">
        <f t="shared" si="359"/>
        <v>572153724.51851845</v>
      </c>
      <c r="F11497" s="71">
        <f t="shared" si="358"/>
        <v>372.10830158592512</v>
      </c>
    </row>
    <row r="11498" spans="2:6">
      <c r="B11498">
        <v>1537600</v>
      </c>
      <c r="D11498">
        <v>11496</v>
      </c>
      <c r="E11498" s="72">
        <f t="shared" si="359"/>
        <v>572253314.62962961</v>
      </c>
      <c r="F11498" s="71">
        <f t="shared" si="358"/>
        <v>372.17307142925961</v>
      </c>
    </row>
    <row r="11499" spans="2:6">
      <c r="B11499">
        <v>1537600</v>
      </c>
      <c r="D11499">
        <v>11497</v>
      </c>
      <c r="E11499" s="72">
        <f t="shared" si="359"/>
        <v>572352913.4074074</v>
      </c>
      <c r="F11499" s="71">
        <f t="shared" si="358"/>
        <v>372.23784690908388</v>
      </c>
    </row>
    <row r="11500" spans="2:6">
      <c r="B11500">
        <v>1537600</v>
      </c>
      <c r="D11500">
        <v>11498</v>
      </c>
      <c r="E11500" s="72">
        <f t="shared" si="359"/>
        <v>572452520.85185182</v>
      </c>
      <c r="F11500" s="71">
        <f t="shared" si="358"/>
        <v>372.30262802539789</v>
      </c>
    </row>
    <row r="11501" spans="2:6">
      <c r="B11501">
        <v>1537600</v>
      </c>
      <c r="D11501">
        <v>11499</v>
      </c>
      <c r="E11501" s="72">
        <f t="shared" si="359"/>
        <v>572552136.96296287</v>
      </c>
      <c r="F11501" s="71">
        <f t="shared" si="358"/>
        <v>372.36741477820163</v>
      </c>
    </row>
    <row r="11502" spans="2:6">
      <c r="B11502">
        <v>1537600</v>
      </c>
      <c r="D11502">
        <v>11500</v>
      </c>
      <c r="E11502" s="72">
        <f t="shared" si="359"/>
        <v>572651761.74074066</v>
      </c>
      <c r="F11502" s="71">
        <f t="shared" si="358"/>
        <v>372.43220716749522</v>
      </c>
    </row>
    <row r="11503" spans="2:6">
      <c r="B11503">
        <v>1537600</v>
      </c>
      <c r="D11503">
        <v>11501</v>
      </c>
      <c r="E11503" s="72">
        <f t="shared" si="359"/>
        <v>572751395.18518519</v>
      </c>
      <c r="F11503" s="71">
        <f t="shared" si="358"/>
        <v>372.4970051932786</v>
      </c>
    </row>
    <row r="11504" spans="2:6">
      <c r="B11504">
        <v>1537600</v>
      </c>
      <c r="D11504">
        <v>11502</v>
      </c>
      <c r="E11504" s="72">
        <f t="shared" si="359"/>
        <v>572851037.29629636</v>
      </c>
      <c r="F11504" s="71">
        <f t="shared" si="358"/>
        <v>372.56180885555176</v>
      </c>
    </row>
    <row r="11505" spans="2:6">
      <c r="B11505">
        <v>1537600</v>
      </c>
      <c r="D11505">
        <v>11503</v>
      </c>
      <c r="E11505" s="72">
        <f t="shared" si="359"/>
        <v>572950688.07407403</v>
      </c>
      <c r="F11505" s="71">
        <f t="shared" si="358"/>
        <v>372.62661815431454</v>
      </c>
    </row>
    <row r="11506" spans="2:6">
      <c r="B11506">
        <v>1537600</v>
      </c>
      <c r="D11506">
        <v>11504</v>
      </c>
      <c r="E11506" s="72">
        <f t="shared" si="359"/>
        <v>573050347.51851845</v>
      </c>
      <c r="F11506" s="71">
        <f t="shared" si="358"/>
        <v>372.69143308956717</v>
      </c>
    </row>
    <row r="11507" spans="2:6">
      <c r="B11507">
        <v>1537600</v>
      </c>
      <c r="D11507">
        <v>11505</v>
      </c>
      <c r="E11507" s="72">
        <f t="shared" si="359"/>
        <v>573150015.62962961</v>
      </c>
      <c r="F11507" s="71">
        <f t="shared" si="358"/>
        <v>372.75625366130959</v>
      </c>
    </row>
    <row r="11508" spans="2:6">
      <c r="B11508">
        <v>1537600</v>
      </c>
      <c r="D11508">
        <v>11506</v>
      </c>
      <c r="E11508" s="72">
        <f t="shared" si="359"/>
        <v>573249692.4074074</v>
      </c>
      <c r="F11508" s="71">
        <f t="shared" si="358"/>
        <v>372.82107986954173</v>
      </c>
    </row>
    <row r="11509" spans="2:6">
      <c r="B11509">
        <v>1537600</v>
      </c>
      <c r="D11509">
        <v>11507</v>
      </c>
      <c r="E11509" s="72">
        <f t="shared" si="359"/>
        <v>573349377.85185182</v>
      </c>
      <c r="F11509" s="71">
        <f t="shared" si="358"/>
        <v>372.88591171426367</v>
      </c>
    </row>
    <row r="11510" spans="2:6">
      <c r="B11510">
        <v>1537600</v>
      </c>
      <c r="D11510">
        <v>11508</v>
      </c>
      <c r="E11510" s="72">
        <f t="shared" si="359"/>
        <v>573449071.96296287</v>
      </c>
      <c r="F11510" s="71">
        <f t="shared" si="358"/>
        <v>372.95074919547534</v>
      </c>
    </row>
    <row r="11511" spans="2:6">
      <c r="B11511">
        <v>1537600</v>
      </c>
      <c r="D11511">
        <v>11509</v>
      </c>
      <c r="E11511" s="72">
        <f t="shared" si="359"/>
        <v>573548774.74074066</v>
      </c>
      <c r="F11511" s="71">
        <f t="shared" si="358"/>
        <v>373.0155923131768</v>
      </c>
    </row>
    <row r="11512" spans="2:6">
      <c r="B11512">
        <v>1537600</v>
      </c>
      <c r="D11512">
        <v>11510</v>
      </c>
      <c r="E11512" s="72">
        <f t="shared" si="359"/>
        <v>573648486.18518519</v>
      </c>
      <c r="F11512" s="71">
        <f t="shared" si="358"/>
        <v>373.0804410673681</v>
      </c>
    </row>
    <row r="11513" spans="2:6">
      <c r="B11513">
        <v>1537600</v>
      </c>
      <c r="D11513">
        <v>11511</v>
      </c>
      <c r="E11513" s="72">
        <f t="shared" si="359"/>
        <v>573748206.29629636</v>
      </c>
      <c r="F11513" s="71">
        <f t="shared" si="358"/>
        <v>373.14529545804913</v>
      </c>
    </row>
    <row r="11514" spans="2:6">
      <c r="B11514">
        <v>1537600</v>
      </c>
      <c r="D11514">
        <v>11512</v>
      </c>
      <c r="E11514" s="72">
        <f t="shared" si="359"/>
        <v>573847935.07407403</v>
      </c>
      <c r="F11514" s="71">
        <f t="shared" si="358"/>
        <v>373.21015548521984</v>
      </c>
    </row>
    <row r="11515" spans="2:6">
      <c r="B11515">
        <v>1537600</v>
      </c>
      <c r="D11515">
        <v>11513</v>
      </c>
      <c r="E11515" s="72">
        <f t="shared" si="359"/>
        <v>573947672.51851845</v>
      </c>
      <c r="F11515" s="71">
        <f t="shared" si="358"/>
        <v>373.27502114888034</v>
      </c>
    </row>
    <row r="11516" spans="2:6">
      <c r="B11516">
        <v>1537600</v>
      </c>
      <c r="D11516">
        <v>11514</v>
      </c>
      <c r="E11516" s="72">
        <f t="shared" si="359"/>
        <v>574047418.62962961</v>
      </c>
      <c r="F11516" s="71">
        <f t="shared" si="358"/>
        <v>373.33989244903069</v>
      </c>
    </row>
    <row r="11517" spans="2:6">
      <c r="B11517">
        <v>1537600</v>
      </c>
      <c r="D11517">
        <v>11515</v>
      </c>
      <c r="E11517" s="72">
        <f t="shared" si="359"/>
        <v>574147173.4074074</v>
      </c>
      <c r="F11517" s="71">
        <f t="shared" si="358"/>
        <v>373.40476938567076</v>
      </c>
    </row>
    <row r="11518" spans="2:6">
      <c r="B11518">
        <v>1537600</v>
      </c>
      <c r="D11518">
        <v>11516</v>
      </c>
      <c r="E11518" s="72">
        <f t="shared" si="359"/>
        <v>574246936.85185182</v>
      </c>
      <c r="F11518" s="71">
        <f t="shared" si="358"/>
        <v>373.46965195880063</v>
      </c>
    </row>
    <row r="11519" spans="2:6">
      <c r="B11519">
        <v>1537600</v>
      </c>
      <c r="D11519">
        <v>11517</v>
      </c>
      <c r="E11519" s="72">
        <f t="shared" si="359"/>
        <v>574346708.96296287</v>
      </c>
      <c r="F11519" s="71">
        <f t="shared" si="358"/>
        <v>373.53454016842016</v>
      </c>
    </row>
    <row r="11520" spans="2:6">
      <c r="B11520">
        <v>1537600</v>
      </c>
      <c r="D11520">
        <v>11518</v>
      </c>
      <c r="E11520" s="72">
        <f t="shared" si="359"/>
        <v>574446489.74074066</v>
      </c>
      <c r="F11520" s="71">
        <f t="shared" si="358"/>
        <v>373.59943401452955</v>
      </c>
    </row>
    <row r="11521" spans="2:6">
      <c r="B11521">
        <v>1537600</v>
      </c>
      <c r="D11521">
        <v>11519</v>
      </c>
      <c r="E11521" s="72">
        <f t="shared" si="359"/>
        <v>574546279.18518519</v>
      </c>
      <c r="F11521" s="71">
        <f t="shared" si="358"/>
        <v>373.66433349712878</v>
      </c>
    </row>
    <row r="11522" spans="2:6">
      <c r="B11522">
        <v>1537600</v>
      </c>
      <c r="D11522">
        <v>11520</v>
      </c>
      <c r="E11522" s="72">
        <f t="shared" si="359"/>
        <v>574646077.29629636</v>
      </c>
      <c r="F11522" s="71">
        <f t="shared" si="358"/>
        <v>373.72923861621774</v>
      </c>
    </row>
    <row r="11523" spans="2:6">
      <c r="B11523">
        <v>1537600</v>
      </c>
      <c r="D11523">
        <v>11521</v>
      </c>
      <c r="E11523" s="72">
        <f t="shared" si="359"/>
        <v>574745884.07407403</v>
      </c>
      <c r="F11523" s="71">
        <f t="shared" ref="F11523:F11586" si="360">E11523/B11522</f>
        <v>373.79414937179632</v>
      </c>
    </row>
    <row r="11524" spans="2:6">
      <c r="B11524">
        <v>1537600</v>
      </c>
      <c r="D11524">
        <v>11522</v>
      </c>
      <c r="E11524" s="72">
        <f t="shared" ref="E11524:E11587" si="361">40+(D11523*D11523)+(E11523/1.3)</f>
        <v>574845699.51851845</v>
      </c>
      <c r="F11524" s="71">
        <f t="shared" si="360"/>
        <v>373.85906576386475</v>
      </c>
    </row>
    <row r="11525" spans="2:6">
      <c r="B11525">
        <v>1537600</v>
      </c>
      <c r="D11525">
        <v>11523</v>
      </c>
      <c r="E11525" s="72">
        <f t="shared" si="361"/>
        <v>574945523.62962961</v>
      </c>
      <c r="F11525" s="71">
        <f t="shared" si="360"/>
        <v>373.92398779242302</v>
      </c>
    </row>
    <row r="11526" spans="2:6">
      <c r="B11526">
        <v>1537600</v>
      </c>
      <c r="D11526">
        <v>11524</v>
      </c>
      <c r="E11526" s="72">
        <f t="shared" si="361"/>
        <v>575045356.4074074</v>
      </c>
      <c r="F11526" s="71">
        <f t="shared" si="360"/>
        <v>373.98891545747102</v>
      </c>
    </row>
    <row r="11527" spans="2:6">
      <c r="B11527">
        <v>1537600</v>
      </c>
      <c r="D11527">
        <v>11525</v>
      </c>
      <c r="E11527" s="72">
        <f t="shared" si="361"/>
        <v>575145197.85185182</v>
      </c>
      <c r="F11527" s="71">
        <f t="shared" si="360"/>
        <v>374.0538487590087</v>
      </c>
    </row>
    <row r="11528" spans="2:6">
      <c r="B11528">
        <v>1537600</v>
      </c>
      <c r="D11528">
        <v>11526</v>
      </c>
      <c r="E11528" s="72">
        <f t="shared" si="361"/>
        <v>575245047.96296287</v>
      </c>
      <c r="F11528" s="71">
        <f t="shared" si="360"/>
        <v>374.11878769703623</v>
      </c>
    </row>
    <row r="11529" spans="2:6">
      <c r="B11529">
        <v>1537600</v>
      </c>
      <c r="D11529">
        <v>11527</v>
      </c>
      <c r="E11529" s="72">
        <f t="shared" si="361"/>
        <v>575344906.74074066</v>
      </c>
      <c r="F11529" s="71">
        <f t="shared" si="360"/>
        <v>374.18373227155348</v>
      </c>
    </row>
    <row r="11530" spans="2:6">
      <c r="B11530">
        <v>1537600</v>
      </c>
      <c r="D11530">
        <v>11528</v>
      </c>
      <c r="E11530" s="72">
        <f t="shared" si="361"/>
        <v>575444774.18518519</v>
      </c>
      <c r="F11530" s="71">
        <f t="shared" si="360"/>
        <v>374.24868248256058</v>
      </c>
    </row>
    <row r="11531" spans="2:6">
      <c r="B11531">
        <v>1537600</v>
      </c>
      <c r="D11531">
        <v>11529</v>
      </c>
      <c r="E11531" s="72">
        <f t="shared" si="361"/>
        <v>575544650.29629636</v>
      </c>
      <c r="F11531" s="71">
        <f t="shared" si="360"/>
        <v>374.31363833005747</v>
      </c>
    </row>
    <row r="11532" spans="2:6">
      <c r="B11532">
        <v>1537600</v>
      </c>
      <c r="D11532">
        <v>11530</v>
      </c>
      <c r="E11532" s="72">
        <f t="shared" si="361"/>
        <v>575644535.07407403</v>
      </c>
      <c r="F11532" s="71">
        <f t="shared" si="360"/>
        <v>374.37859981404398</v>
      </c>
    </row>
    <row r="11533" spans="2:6">
      <c r="B11533">
        <v>1537600</v>
      </c>
      <c r="D11533">
        <v>11531</v>
      </c>
      <c r="E11533" s="72">
        <f t="shared" si="361"/>
        <v>575744428.51851845</v>
      </c>
      <c r="F11533" s="71">
        <f t="shared" si="360"/>
        <v>374.44356693452033</v>
      </c>
    </row>
    <row r="11534" spans="2:6">
      <c r="B11534">
        <v>1537600</v>
      </c>
      <c r="D11534">
        <v>11532</v>
      </c>
      <c r="E11534" s="72">
        <f t="shared" si="361"/>
        <v>575844330.62962961</v>
      </c>
      <c r="F11534" s="71">
        <f t="shared" si="360"/>
        <v>374.50853969148648</v>
      </c>
    </row>
    <row r="11535" spans="2:6">
      <c r="B11535">
        <v>1537600</v>
      </c>
      <c r="D11535">
        <v>11533</v>
      </c>
      <c r="E11535" s="72">
        <f t="shared" si="361"/>
        <v>575944241.4074074</v>
      </c>
      <c r="F11535" s="71">
        <f t="shared" si="360"/>
        <v>374.57351808494241</v>
      </c>
    </row>
    <row r="11536" spans="2:6">
      <c r="B11536">
        <v>1537600</v>
      </c>
      <c r="D11536">
        <v>11534</v>
      </c>
      <c r="E11536" s="72">
        <f t="shared" si="361"/>
        <v>576044160.85185182</v>
      </c>
      <c r="F11536" s="71">
        <f t="shared" si="360"/>
        <v>374.63850211488801</v>
      </c>
    </row>
    <row r="11537" spans="2:6">
      <c r="B11537">
        <v>1537600</v>
      </c>
      <c r="D11537">
        <v>11535</v>
      </c>
      <c r="E11537" s="72">
        <f t="shared" si="361"/>
        <v>576144088.96296287</v>
      </c>
      <c r="F11537" s="71">
        <f t="shared" si="360"/>
        <v>374.70349178132341</v>
      </c>
    </row>
    <row r="11538" spans="2:6">
      <c r="B11538">
        <v>1537600</v>
      </c>
      <c r="D11538">
        <v>11536</v>
      </c>
      <c r="E11538" s="72">
        <f t="shared" si="361"/>
        <v>576244025.74074066</v>
      </c>
      <c r="F11538" s="71">
        <f t="shared" si="360"/>
        <v>374.76848708424859</v>
      </c>
    </row>
    <row r="11539" spans="2:6">
      <c r="B11539">
        <v>1537600</v>
      </c>
      <c r="D11539">
        <v>11537</v>
      </c>
      <c r="E11539" s="72">
        <f t="shared" si="361"/>
        <v>576343971.18518519</v>
      </c>
      <c r="F11539" s="71">
        <f t="shared" si="360"/>
        <v>374.83348802366362</v>
      </c>
    </row>
    <row r="11540" spans="2:6">
      <c r="B11540">
        <v>1537600</v>
      </c>
      <c r="D11540">
        <v>11538</v>
      </c>
      <c r="E11540" s="72">
        <f t="shared" si="361"/>
        <v>576443925.29629636</v>
      </c>
      <c r="F11540" s="71">
        <f t="shared" si="360"/>
        <v>374.89849459956838</v>
      </c>
    </row>
    <row r="11541" spans="2:6">
      <c r="B11541">
        <v>1537600</v>
      </c>
      <c r="D11541">
        <v>11539</v>
      </c>
      <c r="E11541" s="72">
        <f t="shared" si="361"/>
        <v>576543888.07407403</v>
      </c>
      <c r="F11541" s="71">
        <f t="shared" si="360"/>
        <v>374.96350681196282</v>
      </c>
    </row>
    <row r="11542" spans="2:6">
      <c r="B11542">
        <v>1537600</v>
      </c>
      <c r="D11542">
        <v>11540</v>
      </c>
      <c r="E11542" s="72">
        <f t="shared" si="361"/>
        <v>576643859.51851845</v>
      </c>
      <c r="F11542" s="71">
        <f t="shared" si="360"/>
        <v>375.02852466084704</v>
      </c>
    </row>
    <row r="11543" spans="2:6">
      <c r="B11543">
        <v>1537600</v>
      </c>
      <c r="D11543">
        <v>11541</v>
      </c>
      <c r="E11543" s="72">
        <f t="shared" si="361"/>
        <v>576743839.62962961</v>
      </c>
      <c r="F11543" s="71">
        <f t="shared" si="360"/>
        <v>375.09354814622111</v>
      </c>
    </row>
    <row r="11544" spans="2:6">
      <c r="B11544">
        <v>1537600</v>
      </c>
      <c r="D11544">
        <v>11542</v>
      </c>
      <c r="E11544" s="72">
        <f t="shared" si="361"/>
        <v>576843828.4074074</v>
      </c>
      <c r="F11544" s="71">
        <f t="shared" si="360"/>
        <v>375.15857726808491</v>
      </c>
    </row>
    <row r="11545" spans="2:6">
      <c r="B11545">
        <v>1537600</v>
      </c>
      <c r="D11545">
        <v>11543</v>
      </c>
      <c r="E11545" s="72">
        <f t="shared" si="361"/>
        <v>576943825.85185182</v>
      </c>
      <c r="F11545" s="71">
        <f t="shared" si="360"/>
        <v>375.2236120264385</v>
      </c>
    </row>
    <row r="11546" spans="2:6">
      <c r="B11546">
        <v>1537600</v>
      </c>
      <c r="D11546">
        <v>11544</v>
      </c>
      <c r="E11546" s="72">
        <f t="shared" si="361"/>
        <v>577043831.96296287</v>
      </c>
      <c r="F11546" s="71">
        <f t="shared" si="360"/>
        <v>375.28865242128177</v>
      </c>
    </row>
    <row r="11547" spans="2:6">
      <c r="B11547">
        <v>1537600</v>
      </c>
      <c r="D11547">
        <v>11545</v>
      </c>
      <c r="E11547" s="72">
        <f t="shared" si="361"/>
        <v>577143846.74074066</v>
      </c>
      <c r="F11547" s="71">
        <f t="shared" si="360"/>
        <v>375.35369845261488</v>
      </c>
    </row>
    <row r="11548" spans="2:6">
      <c r="B11548">
        <v>1537600</v>
      </c>
      <c r="D11548">
        <v>11546</v>
      </c>
      <c r="E11548" s="72">
        <f t="shared" si="361"/>
        <v>577243870.18518519</v>
      </c>
      <c r="F11548" s="71">
        <f t="shared" si="360"/>
        <v>375.41875012043783</v>
      </c>
    </row>
    <row r="11549" spans="2:6">
      <c r="B11549">
        <v>1537600</v>
      </c>
      <c r="D11549">
        <v>11547</v>
      </c>
      <c r="E11549" s="72">
        <f t="shared" si="361"/>
        <v>577343902.29629636</v>
      </c>
      <c r="F11549" s="71">
        <f t="shared" si="360"/>
        <v>375.48380742475047</v>
      </c>
    </row>
    <row r="11550" spans="2:6">
      <c r="B11550">
        <v>1537600</v>
      </c>
      <c r="D11550">
        <v>11548</v>
      </c>
      <c r="E11550" s="72">
        <f t="shared" si="361"/>
        <v>577443943.07407403</v>
      </c>
      <c r="F11550" s="71">
        <f t="shared" si="360"/>
        <v>375.54887036555283</v>
      </c>
    </row>
    <row r="11551" spans="2:6">
      <c r="B11551">
        <v>1537600</v>
      </c>
      <c r="D11551">
        <v>11549</v>
      </c>
      <c r="E11551" s="72">
        <f t="shared" si="361"/>
        <v>577543992.51851845</v>
      </c>
      <c r="F11551" s="71">
        <f t="shared" si="360"/>
        <v>375.61393894284498</v>
      </c>
    </row>
    <row r="11552" spans="2:6">
      <c r="B11552">
        <v>1537600</v>
      </c>
      <c r="D11552">
        <v>11550</v>
      </c>
      <c r="E11552" s="72">
        <f t="shared" si="361"/>
        <v>577644050.62962961</v>
      </c>
      <c r="F11552" s="71">
        <f t="shared" si="360"/>
        <v>375.67901315662698</v>
      </c>
    </row>
    <row r="11553" spans="2:6">
      <c r="B11553">
        <v>1537600</v>
      </c>
      <c r="D11553">
        <v>11551</v>
      </c>
      <c r="E11553" s="72">
        <f t="shared" si="361"/>
        <v>577744117.4074074</v>
      </c>
      <c r="F11553" s="71">
        <f t="shared" si="360"/>
        <v>375.74409300689865</v>
      </c>
    </row>
    <row r="11554" spans="2:6">
      <c r="B11554">
        <v>1537600</v>
      </c>
      <c r="D11554">
        <v>11552</v>
      </c>
      <c r="E11554" s="72">
        <f t="shared" si="361"/>
        <v>577844192.85185182</v>
      </c>
      <c r="F11554" s="71">
        <f t="shared" si="360"/>
        <v>375.80917849366011</v>
      </c>
    </row>
    <row r="11555" spans="2:6">
      <c r="B11555">
        <v>1537600</v>
      </c>
      <c r="D11555">
        <v>11553</v>
      </c>
      <c r="E11555" s="72">
        <f t="shared" si="361"/>
        <v>577944276.96296287</v>
      </c>
      <c r="F11555" s="71">
        <f t="shared" si="360"/>
        <v>375.87426961691131</v>
      </c>
    </row>
    <row r="11556" spans="2:6">
      <c r="B11556">
        <v>1537600</v>
      </c>
      <c r="D11556">
        <v>11554</v>
      </c>
      <c r="E11556" s="72">
        <f t="shared" si="361"/>
        <v>578044369.74074066</v>
      </c>
      <c r="F11556" s="71">
        <f t="shared" si="360"/>
        <v>375.93936637665234</v>
      </c>
    </row>
    <row r="11557" spans="2:6">
      <c r="B11557">
        <v>1537600</v>
      </c>
      <c r="D11557">
        <v>11555</v>
      </c>
      <c r="E11557" s="72">
        <f t="shared" si="361"/>
        <v>578144471.18518519</v>
      </c>
      <c r="F11557" s="71">
        <f t="shared" si="360"/>
        <v>376.00446877288317</v>
      </c>
    </row>
    <row r="11558" spans="2:6">
      <c r="B11558">
        <v>1537600</v>
      </c>
      <c r="D11558">
        <v>11556</v>
      </c>
      <c r="E11558" s="72">
        <f t="shared" si="361"/>
        <v>578244581.29629636</v>
      </c>
      <c r="F11558" s="71">
        <f t="shared" si="360"/>
        <v>376.06957680560379</v>
      </c>
    </row>
    <row r="11559" spans="2:6">
      <c r="B11559">
        <v>1537600</v>
      </c>
      <c r="D11559">
        <v>11557</v>
      </c>
      <c r="E11559" s="72">
        <f t="shared" si="361"/>
        <v>578344700.07407403</v>
      </c>
      <c r="F11559" s="71">
        <f t="shared" si="360"/>
        <v>376.13469047481402</v>
      </c>
    </row>
    <row r="11560" spans="2:6">
      <c r="B11560">
        <v>1537600</v>
      </c>
      <c r="D11560">
        <v>11558</v>
      </c>
      <c r="E11560" s="72">
        <f t="shared" si="361"/>
        <v>578444827.51851845</v>
      </c>
      <c r="F11560" s="71">
        <f t="shared" si="360"/>
        <v>376.1998097805141</v>
      </c>
    </row>
    <row r="11561" spans="2:6">
      <c r="B11561">
        <v>1537600</v>
      </c>
      <c r="D11561">
        <v>11559</v>
      </c>
      <c r="E11561" s="72">
        <f t="shared" si="361"/>
        <v>578544963.62962961</v>
      </c>
      <c r="F11561" s="71">
        <f t="shared" si="360"/>
        <v>376.26493472270397</v>
      </c>
    </row>
    <row r="11562" spans="2:6">
      <c r="B11562">
        <v>1537600</v>
      </c>
      <c r="D11562">
        <v>11560</v>
      </c>
      <c r="E11562" s="72">
        <f t="shared" si="361"/>
        <v>578645108.4074074</v>
      </c>
      <c r="F11562" s="71">
        <f t="shared" si="360"/>
        <v>376.33006530138357</v>
      </c>
    </row>
    <row r="11563" spans="2:6">
      <c r="B11563">
        <v>1537600</v>
      </c>
      <c r="D11563">
        <v>11561</v>
      </c>
      <c r="E11563" s="72">
        <f t="shared" si="361"/>
        <v>578745261.85185182</v>
      </c>
      <c r="F11563" s="71">
        <f t="shared" si="360"/>
        <v>376.39520151655296</v>
      </c>
    </row>
    <row r="11564" spans="2:6">
      <c r="B11564">
        <v>1537600</v>
      </c>
      <c r="D11564">
        <v>11562</v>
      </c>
      <c r="E11564" s="72">
        <f t="shared" si="361"/>
        <v>578845423.96296287</v>
      </c>
      <c r="F11564" s="71">
        <f t="shared" si="360"/>
        <v>376.46034336821208</v>
      </c>
    </row>
    <row r="11565" spans="2:6">
      <c r="B11565">
        <v>1537600</v>
      </c>
      <c r="D11565">
        <v>11563</v>
      </c>
      <c r="E11565" s="72">
        <f t="shared" si="361"/>
        <v>578945594.74074066</v>
      </c>
      <c r="F11565" s="71">
        <f t="shared" si="360"/>
        <v>376.52549085636099</v>
      </c>
    </row>
    <row r="11566" spans="2:6">
      <c r="B11566">
        <v>1537600</v>
      </c>
      <c r="D11566">
        <v>11564</v>
      </c>
      <c r="E11566" s="72">
        <f t="shared" si="361"/>
        <v>579045774.18518519</v>
      </c>
      <c r="F11566" s="71">
        <f t="shared" si="360"/>
        <v>376.59064398099974</v>
      </c>
    </row>
    <row r="11567" spans="2:6">
      <c r="B11567">
        <v>1537600</v>
      </c>
      <c r="D11567">
        <v>11565</v>
      </c>
      <c r="E11567" s="72">
        <f t="shared" si="361"/>
        <v>579145962.29629636</v>
      </c>
      <c r="F11567" s="71">
        <f t="shared" si="360"/>
        <v>376.65580274212823</v>
      </c>
    </row>
    <row r="11568" spans="2:6">
      <c r="B11568">
        <v>1537600</v>
      </c>
      <c r="D11568">
        <v>11566</v>
      </c>
      <c r="E11568" s="72">
        <f t="shared" si="361"/>
        <v>579246159.07407403</v>
      </c>
      <c r="F11568" s="71">
        <f t="shared" si="360"/>
        <v>376.72096713974639</v>
      </c>
    </row>
    <row r="11569" spans="2:6">
      <c r="B11569">
        <v>1537600</v>
      </c>
      <c r="D11569">
        <v>11567</v>
      </c>
      <c r="E11569" s="72">
        <f t="shared" si="361"/>
        <v>579346364.51851845</v>
      </c>
      <c r="F11569" s="71">
        <f t="shared" si="360"/>
        <v>376.78613717385434</v>
      </c>
    </row>
    <row r="11570" spans="2:6">
      <c r="B11570">
        <v>1537600</v>
      </c>
      <c r="D11570">
        <v>11568</v>
      </c>
      <c r="E11570" s="72">
        <f t="shared" si="361"/>
        <v>579446578.62962961</v>
      </c>
      <c r="F11570" s="71">
        <f t="shared" si="360"/>
        <v>376.85131284445214</v>
      </c>
    </row>
    <row r="11571" spans="2:6">
      <c r="B11571">
        <v>1537600</v>
      </c>
      <c r="D11571">
        <v>11569</v>
      </c>
      <c r="E11571" s="72">
        <f t="shared" si="361"/>
        <v>579546801.4074074</v>
      </c>
      <c r="F11571" s="71">
        <f t="shared" si="360"/>
        <v>376.91649415153967</v>
      </c>
    </row>
    <row r="11572" spans="2:6">
      <c r="B11572">
        <v>1537600</v>
      </c>
      <c r="D11572">
        <v>11570</v>
      </c>
      <c r="E11572" s="72">
        <f t="shared" si="361"/>
        <v>579647032.85185182</v>
      </c>
      <c r="F11572" s="71">
        <f t="shared" si="360"/>
        <v>376.98168109511693</v>
      </c>
    </row>
    <row r="11573" spans="2:6">
      <c r="B11573">
        <v>1537600</v>
      </c>
      <c r="D11573">
        <v>11571</v>
      </c>
      <c r="E11573" s="72">
        <f t="shared" si="361"/>
        <v>579747272.96296287</v>
      </c>
      <c r="F11573" s="71">
        <f t="shared" si="360"/>
        <v>377.04687367518397</v>
      </c>
    </row>
    <row r="11574" spans="2:6">
      <c r="B11574">
        <v>1537600</v>
      </c>
      <c r="D11574">
        <v>11572</v>
      </c>
      <c r="E11574" s="72">
        <f t="shared" si="361"/>
        <v>579847521.74074066</v>
      </c>
      <c r="F11574" s="71">
        <f t="shared" si="360"/>
        <v>377.11207189174081</v>
      </c>
    </row>
    <row r="11575" spans="2:6">
      <c r="B11575">
        <v>1537600</v>
      </c>
      <c r="D11575">
        <v>11573</v>
      </c>
      <c r="E11575" s="72">
        <f t="shared" si="361"/>
        <v>579947779.18518519</v>
      </c>
      <c r="F11575" s="71">
        <f t="shared" si="360"/>
        <v>377.17727574478744</v>
      </c>
    </row>
    <row r="11576" spans="2:6">
      <c r="B11576">
        <v>1537600</v>
      </c>
      <c r="D11576">
        <v>11574</v>
      </c>
      <c r="E11576" s="72">
        <f t="shared" si="361"/>
        <v>580048045.29629636</v>
      </c>
      <c r="F11576" s="71">
        <f t="shared" si="360"/>
        <v>377.24248523432385</v>
      </c>
    </row>
    <row r="11577" spans="2:6">
      <c r="B11577">
        <v>1537600</v>
      </c>
      <c r="D11577">
        <v>11575</v>
      </c>
      <c r="E11577" s="72">
        <f t="shared" si="361"/>
        <v>580148320.07407403</v>
      </c>
      <c r="F11577" s="71">
        <f t="shared" si="360"/>
        <v>377.30770036034994</v>
      </c>
    </row>
    <row r="11578" spans="2:6">
      <c r="B11578">
        <v>1537600</v>
      </c>
      <c r="D11578">
        <v>11576</v>
      </c>
      <c r="E11578" s="72">
        <f t="shared" si="361"/>
        <v>580248603.51851845</v>
      </c>
      <c r="F11578" s="71">
        <f t="shared" si="360"/>
        <v>377.37292112286582</v>
      </c>
    </row>
    <row r="11579" spans="2:6">
      <c r="B11579">
        <v>1537600</v>
      </c>
      <c r="D11579">
        <v>11577</v>
      </c>
      <c r="E11579" s="72">
        <f t="shared" si="361"/>
        <v>580348895.62962961</v>
      </c>
      <c r="F11579" s="71">
        <f t="shared" si="360"/>
        <v>377.43814752187149</v>
      </c>
    </row>
    <row r="11580" spans="2:6">
      <c r="B11580">
        <v>1537600</v>
      </c>
      <c r="D11580">
        <v>11578</v>
      </c>
      <c r="E11580" s="72">
        <f t="shared" si="361"/>
        <v>580449196.4074074</v>
      </c>
      <c r="F11580" s="71">
        <f t="shared" si="360"/>
        <v>377.50337955736694</v>
      </c>
    </row>
    <row r="11581" spans="2:6">
      <c r="B11581">
        <v>1537600</v>
      </c>
      <c r="D11581">
        <v>11579</v>
      </c>
      <c r="E11581" s="72">
        <f t="shared" si="361"/>
        <v>580549505.85185182</v>
      </c>
      <c r="F11581" s="71">
        <f t="shared" si="360"/>
        <v>377.56861722935213</v>
      </c>
    </row>
    <row r="11582" spans="2:6">
      <c r="B11582">
        <v>1537600</v>
      </c>
      <c r="D11582">
        <v>11580</v>
      </c>
      <c r="E11582" s="72">
        <f t="shared" si="361"/>
        <v>580649823.96296287</v>
      </c>
      <c r="F11582" s="71">
        <f t="shared" si="360"/>
        <v>377.63386053782705</v>
      </c>
    </row>
    <row r="11583" spans="2:6">
      <c r="B11583">
        <v>1537600</v>
      </c>
      <c r="D11583">
        <v>11581</v>
      </c>
      <c r="E11583" s="72">
        <f t="shared" si="361"/>
        <v>580750150.74074066</v>
      </c>
      <c r="F11583" s="71">
        <f t="shared" si="360"/>
        <v>377.69910948279181</v>
      </c>
    </row>
    <row r="11584" spans="2:6">
      <c r="B11584">
        <v>1537600</v>
      </c>
      <c r="D11584">
        <v>11582</v>
      </c>
      <c r="E11584" s="72">
        <f t="shared" si="361"/>
        <v>580850486.18518519</v>
      </c>
      <c r="F11584" s="71">
        <f t="shared" si="360"/>
        <v>377.76436406424637</v>
      </c>
    </row>
    <row r="11585" spans="2:6">
      <c r="B11585">
        <v>1537600</v>
      </c>
      <c r="D11585">
        <v>11583</v>
      </c>
      <c r="E11585" s="72">
        <f t="shared" si="361"/>
        <v>580950830.29629636</v>
      </c>
      <c r="F11585" s="71">
        <f t="shared" si="360"/>
        <v>377.82962428219065</v>
      </c>
    </row>
    <row r="11586" spans="2:6">
      <c r="B11586">
        <v>1537600</v>
      </c>
      <c r="D11586">
        <v>11584</v>
      </c>
      <c r="E11586" s="72">
        <f t="shared" si="361"/>
        <v>581051183.07407403</v>
      </c>
      <c r="F11586" s="71">
        <f t="shared" si="360"/>
        <v>377.89489013662461</v>
      </c>
    </row>
    <row r="11587" spans="2:6">
      <c r="B11587">
        <v>1537600</v>
      </c>
      <c r="D11587">
        <v>11585</v>
      </c>
      <c r="E11587" s="72">
        <f t="shared" si="361"/>
        <v>581151544.51851845</v>
      </c>
      <c r="F11587" s="71">
        <f t="shared" ref="F11587:F11650" si="362">E11587/B11586</f>
        <v>377.96016162754842</v>
      </c>
    </row>
    <row r="11588" spans="2:6">
      <c r="B11588">
        <v>1537600</v>
      </c>
      <c r="D11588">
        <v>11586</v>
      </c>
      <c r="E11588" s="72">
        <f t="shared" ref="E11588:E11651" si="363">40+(D11587*D11587)+(E11587/1.3)</f>
        <v>581251914.62962961</v>
      </c>
      <c r="F11588" s="71">
        <f t="shared" si="362"/>
        <v>378.02543875496201</v>
      </c>
    </row>
    <row r="11589" spans="2:6">
      <c r="B11589">
        <v>1537600</v>
      </c>
      <c r="D11589">
        <v>11587</v>
      </c>
      <c r="E11589" s="72">
        <f t="shared" si="363"/>
        <v>581352293.4074074</v>
      </c>
      <c r="F11589" s="71">
        <f t="shared" si="362"/>
        <v>378.09072151886539</v>
      </c>
    </row>
    <row r="11590" spans="2:6">
      <c r="B11590">
        <v>1537600</v>
      </c>
      <c r="D11590">
        <v>11588</v>
      </c>
      <c r="E11590" s="72">
        <f t="shared" si="363"/>
        <v>581452680.85185182</v>
      </c>
      <c r="F11590" s="71">
        <f t="shared" si="362"/>
        <v>378.15600991925845</v>
      </c>
    </row>
    <row r="11591" spans="2:6">
      <c r="B11591">
        <v>1537600</v>
      </c>
      <c r="D11591">
        <v>11589</v>
      </c>
      <c r="E11591" s="72">
        <f t="shared" si="363"/>
        <v>581553076.96296287</v>
      </c>
      <c r="F11591" s="71">
        <f t="shared" si="362"/>
        <v>378.2213039561413</v>
      </c>
    </row>
    <row r="11592" spans="2:6">
      <c r="B11592">
        <v>1537600</v>
      </c>
      <c r="D11592">
        <v>11590</v>
      </c>
      <c r="E11592" s="72">
        <f t="shared" si="363"/>
        <v>581653481.74074066</v>
      </c>
      <c r="F11592" s="71">
        <f t="shared" si="362"/>
        <v>378.28660362951393</v>
      </c>
    </row>
    <row r="11593" spans="2:6">
      <c r="B11593">
        <v>1537600</v>
      </c>
      <c r="D11593">
        <v>11591</v>
      </c>
      <c r="E11593" s="72">
        <f t="shared" si="363"/>
        <v>581753895.18518519</v>
      </c>
      <c r="F11593" s="71">
        <f t="shared" si="362"/>
        <v>378.35190893937641</v>
      </c>
    </row>
    <row r="11594" spans="2:6">
      <c r="B11594">
        <v>1537600</v>
      </c>
      <c r="D11594">
        <v>11592</v>
      </c>
      <c r="E11594" s="72">
        <f t="shared" si="363"/>
        <v>581854317.29629636</v>
      </c>
      <c r="F11594" s="71">
        <f t="shared" si="362"/>
        <v>378.41721988572863</v>
      </c>
    </row>
    <row r="11595" spans="2:6">
      <c r="B11595">
        <v>1537600</v>
      </c>
      <c r="D11595">
        <v>11593</v>
      </c>
      <c r="E11595" s="72">
        <f t="shared" si="363"/>
        <v>581954748.07407403</v>
      </c>
      <c r="F11595" s="71">
        <f t="shared" si="362"/>
        <v>378.48253646857052</v>
      </c>
    </row>
    <row r="11596" spans="2:6">
      <c r="B11596">
        <v>1537600</v>
      </c>
      <c r="D11596">
        <v>11594</v>
      </c>
      <c r="E11596" s="72">
        <f t="shared" si="363"/>
        <v>582055187.51851845</v>
      </c>
      <c r="F11596" s="71">
        <f t="shared" si="362"/>
        <v>378.54785868790219</v>
      </c>
    </row>
    <row r="11597" spans="2:6">
      <c r="B11597">
        <v>1537600</v>
      </c>
      <c r="D11597">
        <v>11595</v>
      </c>
      <c r="E11597" s="72">
        <f t="shared" si="363"/>
        <v>582155635.62962961</v>
      </c>
      <c r="F11597" s="71">
        <f t="shared" si="362"/>
        <v>378.61318654372371</v>
      </c>
    </row>
    <row r="11598" spans="2:6">
      <c r="B11598">
        <v>1537600</v>
      </c>
      <c r="D11598">
        <v>11596</v>
      </c>
      <c r="E11598" s="72">
        <f t="shared" si="363"/>
        <v>582256092.4074074</v>
      </c>
      <c r="F11598" s="71">
        <f t="shared" si="362"/>
        <v>378.67852003603497</v>
      </c>
    </row>
    <row r="11599" spans="2:6">
      <c r="B11599">
        <v>1537600</v>
      </c>
      <c r="D11599">
        <v>11597</v>
      </c>
      <c r="E11599" s="72">
        <f t="shared" si="363"/>
        <v>582356557.85185182</v>
      </c>
      <c r="F11599" s="71">
        <f t="shared" si="362"/>
        <v>378.74385916483601</v>
      </c>
    </row>
    <row r="11600" spans="2:6">
      <c r="B11600">
        <v>1537600</v>
      </c>
      <c r="D11600">
        <v>11598</v>
      </c>
      <c r="E11600" s="72">
        <f t="shared" si="363"/>
        <v>582457031.96296287</v>
      </c>
      <c r="F11600" s="71">
        <f t="shared" si="362"/>
        <v>378.80920393012673</v>
      </c>
    </row>
    <row r="11601" spans="2:6">
      <c r="B11601">
        <v>1537600</v>
      </c>
      <c r="D11601">
        <v>11599</v>
      </c>
      <c r="E11601" s="72">
        <f t="shared" si="363"/>
        <v>582557514.74074066</v>
      </c>
      <c r="F11601" s="71">
        <f t="shared" si="362"/>
        <v>378.87455433190729</v>
      </c>
    </row>
    <row r="11602" spans="2:6">
      <c r="B11602">
        <v>1537600</v>
      </c>
      <c r="D11602">
        <v>11600</v>
      </c>
      <c r="E11602" s="72">
        <f t="shared" si="363"/>
        <v>582658006.18518519</v>
      </c>
      <c r="F11602" s="71">
        <f t="shared" si="362"/>
        <v>378.9399103701777</v>
      </c>
    </row>
    <row r="11603" spans="2:6">
      <c r="B11603">
        <v>1537600</v>
      </c>
      <c r="D11603">
        <v>11601</v>
      </c>
      <c r="E11603" s="72">
        <f t="shared" si="363"/>
        <v>582758506.29629636</v>
      </c>
      <c r="F11603" s="71">
        <f t="shared" si="362"/>
        <v>379.00527204493778</v>
      </c>
    </row>
    <row r="11604" spans="2:6">
      <c r="B11604">
        <v>1537600</v>
      </c>
      <c r="D11604">
        <v>11602</v>
      </c>
      <c r="E11604" s="72">
        <f t="shared" si="363"/>
        <v>582859015.07407403</v>
      </c>
      <c r="F11604" s="71">
        <f t="shared" si="362"/>
        <v>379.0706393561876</v>
      </c>
    </row>
    <row r="11605" spans="2:6">
      <c r="B11605">
        <v>1537600</v>
      </c>
      <c r="D11605">
        <v>11603</v>
      </c>
      <c r="E11605" s="72">
        <f t="shared" si="363"/>
        <v>582959532.51851845</v>
      </c>
      <c r="F11605" s="71">
        <f t="shared" si="362"/>
        <v>379.1360123039272</v>
      </c>
    </row>
    <row r="11606" spans="2:6">
      <c r="B11606">
        <v>1537600</v>
      </c>
      <c r="D11606">
        <v>11604</v>
      </c>
      <c r="E11606" s="72">
        <f t="shared" si="363"/>
        <v>583060058.62962961</v>
      </c>
      <c r="F11606" s="71">
        <f t="shared" si="362"/>
        <v>379.2013908881566</v>
      </c>
    </row>
    <row r="11607" spans="2:6">
      <c r="B11607">
        <v>1537600</v>
      </c>
      <c r="D11607">
        <v>11605</v>
      </c>
      <c r="E11607" s="72">
        <f t="shared" si="363"/>
        <v>583160593.4074074</v>
      </c>
      <c r="F11607" s="71">
        <f t="shared" si="362"/>
        <v>379.26677510887578</v>
      </c>
    </row>
    <row r="11608" spans="2:6">
      <c r="B11608">
        <v>1537600</v>
      </c>
      <c r="D11608">
        <v>11606</v>
      </c>
      <c r="E11608" s="72">
        <f t="shared" si="363"/>
        <v>583261136.85185182</v>
      </c>
      <c r="F11608" s="71">
        <f t="shared" si="362"/>
        <v>379.33216496608469</v>
      </c>
    </row>
    <row r="11609" spans="2:6">
      <c r="B11609">
        <v>1537600</v>
      </c>
      <c r="D11609">
        <v>11607</v>
      </c>
      <c r="E11609" s="72">
        <f t="shared" si="363"/>
        <v>583361688.96296287</v>
      </c>
      <c r="F11609" s="71">
        <f t="shared" si="362"/>
        <v>379.39756045978334</v>
      </c>
    </row>
    <row r="11610" spans="2:6">
      <c r="B11610">
        <v>1537600</v>
      </c>
      <c r="D11610">
        <v>11608</v>
      </c>
      <c r="E11610" s="72">
        <f t="shared" si="363"/>
        <v>583462249.74074066</v>
      </c>
      <c r="F11610" s="71">
        <f t="shared" si="362"/>
        <v>379.46296158997183</v>
      </c>
    </row>
    <row r="11611" spans="2:6">
      <c r="B11611">
        <v>1537600</v>
      </c>
      <c r="D11611">
        <v>11609</v>
      </c>
      <c r="E11611" s="72">
        <f t="shared" si="363"/>
        <v>583562819.18518519</v>
      </c>
      <c r="F11611" s="71">
        <f t="shared" si="362"/>
        <v>379.52836835665011</v>
      </c>
    </row>
    <row r="11612" spans="2:6">
      <c r="B11612">
        <v>1537600</v>
      </c>
      <c r="D11612">
        <v>11610</v>
      </c>
      <c r="E11612" s="72">
        <f t="shared" si="363"/>
        <v>583663397.29629636</v>
      </c>
      <c r="F11612" s="71">
        <f t="shared" si="362"/>
        <v>379.59378075981812</v>
      </c>
    </row>
    <row r="11613" spans="2:6">
      <c r="B11613">
        <v>1537600</v>
      </c>
      <c r="D11613">
        <v>11611</v>
      </c>
      <c r="E11613" s="72">
        <f t="shared" si="363"/>
        <v>583763984.07407403</v>
      </c>
      <c r="F11613" s="71">
        <f t="shared" si="362"/>
        <v>379.6591987994758</v>
      </c>
    </row>
    <row r="11614" spans="2:6">
      <c r="B11614">
        <v>1537600</v>
      </c>
      <c r="D11614">
        <v>11612</v>
      </c>
      <c r="E11614" s="72">
        <f t="shared" si="363"/>
        <v>583864579.51851845</v>
      </c>
      <c r="F11614" s="71">
        <f t="shared" si="362"/>
        <v>379.72462247562333</v>
      </c>
    </row>
    <row r="11615" spans="2:6">
      <c r="B11615">
        <v>1537600</v>
      </c>
      <c r="D11615">
        <v>11613</v>
      </c>
      <c r="E11615" s="72">
        <f t="shared" si="363"/>
        <v>583965183.62962961</v>
      </c>
      <c r="F11615" s="71">
        <f t="shared" si="362"/>
        <v>379.79005178826066</v>
      </c>
    </row>
    <row r="11616" spans="2:6">
      <c r="B11616">
        <v>1537600</v>
      </c>
      <c r="D11616">
        <v>11614</v>
      </c>
      <c r="E11616" s="72">
        <f t="shared" si="363"/>
        <v>584065796.4074074</v>
      </c>
      <c r="F11616" s="71">
        <f t="shared" si="362"/>
        <v>379.85548673738776</v>
      </c>
    </row>
    <row r="11617" spans="2:6">
      <c r="B11617">
        <v>1537600</v>
      </c>
      <c r="D11617">
        <v>11615</v>
      </c>
      <c r="E11617" s="72">
        <f t="shared" si="363"/>
        <v>584166417.85185182</v>
      </c>
      <c r="F11617" s="71">
        <f t="shared" si="362"/>
        <v>379.92092732300455</v>
      </c>
    </row>
    <row r="11618" spans="2:6">
      <c r="B11618">
        <v>1537600</v>
      </c>
      <c r="D11618">
        <v>11616</v>
      </c>
      <c r="E11618" s="72">
        <f t="shared" si="363"/>
        <v>584267047.96296287</v>
      </c>
      <c r="F11618" s="71">
        <f t="shared" si="362"/>
        <v>379.98637354511112</v>
      </c>
    </row>
    <row r="11619" spans="2:6">
      <c r="B11619">
        <v>1537600</v>
      </c>
      <c r="D11619">
        <v>11617</v>
      </c>
      <c r="E11619" s="72">
        <f t="shared" si="363"/>
        <v>584367686.74074066</v>
      </c>
      <c r="F11619" s="71">
        <f t="shared" si="362"/>
        <v>380.05182540370748</v>
      </c>
    </row>
    <row r="11620" spans="2:6">
      <c r="B11620">
        <v>1537600</v>
      </c>
      <c r="D11620">
        <v>11618</v>
      </c>
      <c r="E11620" s="72">
        <f t="shared" si="363"/>
        <v>584468334.18518519</v>
      </c>
      <c r="F11620" s="71">
        <f t="shared" si="362"/>
        <v>380.11728289879369</v>
      </c>
    </row>
    <row r="11621" spans="2:6">
      <c r="B11621">
        <v>1537600</v>
      </c>
      <c r="D11621">
        <v>11619</v>
      </c>
      <c r="E11621" s="72">
        <f t="shared" si="363"/>
        <v>584568990.29629636</v>
      </c>
      <c r="F11621" s="71">
        <f t="shared" si="362"/>
        <v>380.18274603036963</v>
      </c>
    </row>
    <row r="11622" spans="2:6">
      <c r="B11622">
        <v>1537600</v>
      </c>
      <c r="D11622">
        <v>11620</v>
      </c>
      <c r="E11622" s="72">
        <f t="shared" si="363"/>
        <v>584669655.07407403</v>
      </c>
      <c r="F11622" s="71">
        <f t="shared" si="362"/>
        <v>380.24821479843524</v>
      </c>
    </row>
    <row r="11623" spans="2:6">
      <c r="B11623">
        <v>1537600</v>
      </c>
      <c r="D11623">
        <v>11621</v>
      </c>
      <c r="E11623" s="72">
        <f t="shared" si="363"/>
        <v>584770328.51851845</v>
      </c>
      <c r="F11623" s="71">
        <f t="shared" si="362"/>
        <v>380.31368920299064</v>
      </c>
    </row>
    <row r="11624" spans="2:6">
      <c r="B11624">
        <v>1537600</v>
      </c>
      <c r="D11624">
        <v>11622</v>
      </c>
      <c r="E11624" s="72">
        <f t="shared" si="363"/>
        <v>584871010.62962961</v>
      </c>
      <c r="F11624" s="71">
        <f t="shared" si="362"/>
        <v>380.37916924403589</v>
      </c>
    </row>
    <row r="11625" spans="2:6">
      <c r="B11625">
        <v>1537600</v>
      </c>
      <c r="D11625">
        <v>11623</v>
      </c>
      <c r="E11625" s="72">
        <f t="shared" si="363"/>
        <v>584971701.4074074</v>
      </c>
      <c r="F11625" s="71">
        <f t="shared" si="362"/>
        <v>380.44465492157087</v>
      </c>
    </row>
    <row r="11626" spans="2:6">
      <c r="B11626">
        <v>1537600</v>
      </c>
      <c r="D11626">
        <v>11624</v>
      </c>
      <c r="E11626" s="72">
        <f t="shared" si="363"/>
        <v>585072400.85185182</v>
      </c>
      <c r="F11626" s="71">
        <f t="shared" si="362"/>
        <v>380.51014623559564</v>
      </c>
    </row>
    <row r="11627" spans="2:6">
      <c r="B11627">
        <v>1537600</v>
      </c>
      <c r="D11627">
        <v>11625</v>
      </c>
      <c r="E11627" s="72">
        <f t="shared" si="363"/>
        <v>585173108.96296287</v>
      </c>
      <c r="F11627" s="71">
        <f t="shared" si="362"/>
        <v>380.57564318611009</v>
      </c>
    </row>
    <row r="11628" spans="2:6">
      <c r="B11628">
        <v>1537600</v>
      </c>
      <c r="D11628">
        <v>11626</v>
      </c>
      <c r="E11628" s="72">
        <f t="shared" si="363"/>
        <v>585273825.74074066</v>
      </c>
      <c r="F11628" s="71">
        <f t="shared" si="362"/>
        <v>380.64114577311437</v>
      </c>
    </row>
    <row r="11629" spans="2:6">
      <c r="B11629">
        <v>1537600</v>
      </c>
      <c r="D11629">
        <v>11627</v>
      </c>
      <c r="E11629" s="72">
        <f t="shared" si="363"/>
        <v>585374551.18518519</v>
      </c>
      <c r="F11629" s="71">
        <f t="shared" si="362"/>
        <v>380.70665399660845</v>
      </c>
    </row>
    <row r="11630" spans="2:6">
      <c r="B11630">
        <v>1537600</v>
      </c>
      <c r="D11630">
        <v>11628</v>
      </c>
      <c r="E11630" s="72">
        <f t="shared" si="363"/>
        <v>585475285.29629636</v>
      </c>
      <c r="F11630" s="71">
        <f t="shared" si="362"/>
        <v>380.77216785659232</v>
      </c>
    </row>
    <row r="11631" spans="2:6">
      <c r="B11631">
        <v>1537600</v>
      </c>
      <c r="D11631">
        <v>11629</v>
      </c>
      <c r="E11631" s="72">
        <f t="shared" si="363"/>
        <v>585576028.07407403</v>
      </c>
      <c r="F11631" s="71">
        <f t="shared" si="362"/>
        <v>380.83768735306586</v>
      </c>
    </row>
    <row r="11632" spans="2:6">
      <c r="B11632">
        <v>1537600</v>
      </c>
      <c r="D11632">
        <v>11630</v>
      </c>
      <c r="E11632" s="72">
        <f t="shared" si="363"/>
        <v>585676779.51851845</v>
      </c>
      <c r="F11632" s="71">
        <f t="shared" si="362"/>
        <v>380.90321248602919</v>
      </c>
    </row>
    <row r="11633" spans="2:6">
      <c r="B11633">
        <v>1537600</v>
      </c>
      <c r="D11633">
        <v>11631</v>
      </c>
      <c r="E11633" s="72">
        <f t="shared" si="363"/>
        <v>585777539.62962961</v>
      </c>
      <c r="F11633" s="71">
        <f t="shared" si="362"/>
        <v>380.96874325548231</v>
      </c>
    </row>
    <row r="11634" spans="2:6">
      <c r="B11634">
        <v>1537600</v>
      </c>
      <c r="D11634">
        <v>11632</v>
      </c>
      <c r="E11634" s="72">
        <f t="shared" si="363"/>
        <v>585878308.4074074</v>
      </c>
      <c r="F11634" s="71">
        <f t="shared" si="362"/>
        <v>381.03427966142522</v>
      </c>
    </row>
    <row r="11635" spans="2:6">
      <c r="B11635">
        <v>1537600</v>
      </c>
      <c r="D11635">
        <v>11633</v>
      </c>
      <c r="E11635" s="72">
        <f t="shared" si="363"/>
        <v>585979085.85185182</v>
      </c>
      <c r="F11635" s="71">
        <f t="shared" si="362"/>
        <v>381.09982170385786</v>
      </c>
    </row>
    <row r="11636" spans="2:6">
      <c r="B11636">
        <v>1537600</v>
      </c>
      <c r="D11636">
        <v>11634</v>
      </c>
      <c r="E11636" s="72">
        <f t="shared" si="363"/>
        <v>586079871.96296287</v>
      </c>
      <c r="F11636" s="71">
        <f t="shared" si="362"/>
        <v>381.16536938278023</v>
      </c>
    </row>
    <row r="11637" spans="2:6">
      <c r="B11637">
        <v>1537600</v>
      </c>
      <c r="D11637">
        <v>11635</v>
      </c>
      <c r="E11637" s="72">
        <f t="shared" si="363"/>
        <v>586180666.74074066</v>
      </c>
      <c r="F11637" s="71">
        <f t="shared" si="362"/>
        <v>381.23092269819239</v>
      </c>
    </row>
    <row r="11638" spans="2:6">
      <c r="B11638">
        <v>1537600</v>
      </c>
      <c r="D11638">
        <v>11636</v>
      </c>
      <c r="E11638" s="72">
        <f t="shared" si="363"/>
        <v>586281470.18518519</v>
      </c>
      <c r="F11638" s="71">
        <f t="shared" si="362"/>
        <v>381.29648165009445</v>
      </c>
    </row>
    <row r="11639" spans="2:6">
      <c r="B11639">
        <v>1537600</v>
      </c>
      <c r="D11639">
        <v>11637</v>
      </c>
      <c r="E11639" s="72">
        <f t="shared" si="363"/>
        <v>586382282.29629636</v>
      </c>
      <c r="F11639" s="71">
        <f t="shared" si="362"/>
        <v>381.36204623848619</v>
      </c>
    </row>
    <row r="11640" spans="2:6">
      <c r="B11640">
        <v>1537600</v>
      </c>
      <c r="D11640">
        <v>11638</v>
      </c>
      <c r="E11640" s="72">
        <f t="shared" si="363"/>
        <v>586483103.07407403</v>
      </c>
      <c r="F11640" s="71">
        <f t="shared" si="362"/>
        <v>381.4276164633676</v>
      </c>
    </row>
    <row r="11641" spans="2:6">
      <c r="B11641">
        <v>1537600</v>
      </c>
      <c r="D11641">
        <v>11639</v>
      </c>
      <c r="E11641" s="72">
        <f t="shared" si="363"/>
        <v>586583932.51851845</v>
      </c>
      <c r="F11641" s="71">
        <f t="shared" si="362"/>
        <v>381.49319232473886</v>
      </c>
    </row>
    <row r="11642" spans="2:6">
      <c r="B11642">
        <v>1537600</v>
      </c>
      <c r="D11642">
        <v>11640</v>
      </c>
      <c r="E11642" s="72">
        <f t="shared" si="363"/>
        <v>586684770.62962961</v>
      </c>
      <c r="F11642" s="71">
        <f t="shared" si="362"/>
        <v>381.5587738225999</v>
      </c>
    </row>
    <row r="11643" spans="2:6">
      <c r="B11643">
        <v>1537600</v>
      </c>
      <c r="D11643">
        <v>11641</v>
      </c>
      <c r="E11643" s="72">
        <f t="shared" si="363"/>
        <v>586785617.4074074</v>
      </c>
      <c r="F11643" s="71">
        <f t="shared" si="362"/>
        <v>381.62436095695068</v>
      </c>
    </row>
    <row r="11644" spans="2:6">
      <c r="B11644">
        <v>1537600</v>
      </c>
      <c r="D11644">
        <v>11642</v>
      </c>
      <c r="E11644" s="72">
        <f t="shared" si="363"/>
        <v>586886472.85185182</v>
      </c>
      <c r="F11644" s="71">
        <f t="shared" si="362"/>
        <v>381.68995372779125</v>
      </c>
    </row>
    <row r="11645" spans="2:6">
      <c r="B11645">
        <v>1537600</v>
      </c>
      <c r="D11645">
        <v>11643</v>
      </c>
      <c r="E11645" s="72">
        <f t="shared" si="363"/>
        <v>586987336.96296287</v>
      </c>
      <c r="F11645" s="71">
        <f t="shared" si="362"/>
        <v>381.75555213512155</v>
      </c>
    </row>
    <row r="11646" spans="2:6">
      <c r="B11646">
        <v>1537600</v>
      </c>
      <c r="D11646">
        <v>11644</v>
      </c>
      <c r="E11646" s="72">
        <f t="shared" si="363"/>
        <v>587088209.74074066</v>
      </c>
      <c r="F11646" s="71">
        <f t="shared" si="362"/>
        <v>381.82115617894164</v>
      </c>
    </row>
    <row r="11647" spans="2:6">
      <c r="B11647">
        <v>1537600</v>
      </c>
      <c r="D11647">
        <v>11645</v>
      </c>
      <c r="E11647" s="72">
        <f t="shared" si="363"/>
        <v>587189091.18518519</v>
      </c>
      <c r="F11647" s="71">
        <f t="shared" si="362"/>
        <v>381.88676585925157</v>
      </c>
    </row>
    <row r="11648" spans="2:6">
      <c r="B11648">
        <v>1537600</v>
      </c>
      <c r="D11648">
        <v>11646</v>
      </c>
      <c r="E11648" s="72">
        <f t="shared" si="363"/>
        <v>587289981.29629636</v>
      </c>
      <c r="F11648" s="71">
        <f t="shared" si="362"/>
        <v>381.95238117605123</v>
      </c>
    </row>
    <row r="11649" spans="2:6">
      <c r="B11649">
        <v>1537600</v>
      </c>
      <c r="D11649">
        <v>11647</v>
      </c>
      <c r="E11649" s="72">
        <f t="shared" si="363"/>
        <v>587390880.07407403</v>
      </c>
      <c r="F11649" s="71">
        <f t="shared" si="362"/>
        <v>382.01800212934057</v>
      </c>
    </row>
    <row r="11650" spans="2:6">
      <c r="B11650">
        <v>1537600</v>
      </c>
      <c r="D11650">
        <v>11648</v>
      </c>
      <c r="E11650" s="72">
        <f t="shared" si="363"/>
        <v>587491787.51851845</v>
      </c>
      <c r="F11650" s="71">
        <f t="shared" si="362"/>
        <v>382.0836287191197</v>
      </c>
    </row>
    <row r="11651" spans="2:6">
      <c r="B11651">
        <v>1537600</v>
      </c>
      <c r="D11651">
        <v>11649</v>
      </c>
      <c r="E11651" s="72">
        <f t="shared" si="363"/>
        <v>587592703.62962961</v>
      </c>
      <c r="F11651" s="71">
        <f t="shared" ref="F11651:F11714" si="364">E11651/B11650</f>
        <v>382.14926094538868</v>
      </c>
    </row>
    <row r="11652" spans="2:6">
      <c r="B11652">
        <v>1537600</v>
      </c>
      <c r="D11652">
        <v>11650</v>
      </c>
      <c r="E11652" s="72">
        <f t="shared" ref="E11652:E11715" si="365">40+(D11651*D11651)+(E11651/1.3)</f>
        <v>587693628.4074074</v>
      </c>
      <c r="F11652" s="71">
        <f t="shared" si="364"/>
        <v>382.21489880814738</v>
      </c>
    </row>
    <row r="11653" spans="2:6">
      <c r="B11653">
        <v>1537600</v>
      </c>
      <c r="D11653">
        <v>11651</v>
      </c>
      <c r="E11653" s="72">
        <f t="shared" si="365"/>
        <v>587794561.85185182</v>
      </c>
      <c r="F11653" s="71">
        <f t="shared" si="364"/>
        <v>382.28054230739582</v>
      </c>
    </row>
    <row r="11654" spans="2:6">
      <c r="B11654">
        <v>1537600</v>
      </c>
      <c r="D11654">
        <v>11652</v>
      </c>
      <c r="E11654" s="72">
        <f t="shared" si="365"/>
        <v>587895503.96296287</v>
      </c>
      <c r="F11654" s="71">
        <f t="shared" si="364"/>
        <v>382.34619144313405</v>
      </c>
    </row>
    <row r="11655" spans="2:6">
      <c r="B11655">
        <v>1537600</v>
      </c>
      <c r="D11655">
        <v>11653</v>
      </c>
      <c r="E11655" s="72">
        <f t="shared" si="365"/>
        <v>587996454.74074066</v>
      </c>
      <c r="F11655" s="71">
        <f t="shared" si="364"/>
        <v>382.411846215362</v>
      </c>
    </row>
    <row r="11656" spans="2:6">
      <c r="B11656">
        <v>1537600</v>
      </c>
      <c r="D11656">
        <v>11654</v>
      </c>
      <c r="E11656" s="72">
        <f t="shared" si="365"/>
        <v>588097414.18518519</v>
      </c>
      <c r="F11656" s="71">
        <f t="shared" si="364"/>
        <v>382.47750662407987</v>
      </c>
    </row>
    <row r="11657" spans="2:6">
      <c r="B11657">
        <v>1537600</v>
      </c>
      <c r="D11657">
        <v>11655</v>
      </c>
      <c r="E11657" s="72">
        <f t="shared" si="365"/>
        <v>588198382.29629636</v>
      </c>
      <c r="F11657" s="71">
        <f t="shared" si="364"/>
        <v>382.54317266928746</v>
      </c>
    </row>
    <row r="11658" spans="2:6">
      <c r="B11658">
        <v>1537600</v>
      </c>
      <c r="D11658">
        <v>11656</v>
      </c>
      <c r="E11658" s="72">
        <f t="shared" si="365"/>
        <v>588299359.07407403</v>
      </c>
      <c r="F11658" s="71">
        <f t="shared" si="364"/>
        <v>382.60884435098467</v>
      </c>
    </row>
    <row r="11659" spans="2:6">
      <c r="B11659">
        <v>1537600</v>
      </c>
      <c r="D11659">
        <v>11657</v>
      </c>
      <c r="E11659" s="72">
        <f t="shared" si="365"/>
        <v>588400344.51851845</v>
      </c>
      <c r="F11659" s="71">
        <f t="shared" si="364"/>
        <v>382.67452166917172</v>
      </c>
    </row>
    <row r="11660" spans="2:6">
      <c r="B11660">
        <v>1537600</v>
      </c>
      <c r="D11660">
        <v>11658</v>
      </c>
      <c r="E11660" s="72">
        <f t="shared" si="365"/>
        <v>588501338.62962961</v>
      </c>
      <c r="F11660" s="71">
        <f t="shared" si="364"/>
        <v>382.74020462384863</v>
      </c>
    </row>
    <row r="11661" spans="2:6">
      <c r="B11661">
        <v>1537600</v>
      </c>
      <c r="D11661">
        <v>11659</v>
      </c>
      <c r="E11661" s="72">
        <f t="shared" si="365"/>
        <v>588602341.4074074</v>
      </c>
      <c r="F11661" s="71">
        <f t="shared" si="364"/>
        <v>382.8058932150152</v>
      </c>
    </row>
    <row r="11662" spans="2:6">
      <c r="B11662">
        <v>1537600</v>
      </c>
      <c r="D11662">
        <v>11660</v>
      </c>
      <c r="E11662" s="72">
        <f t="shared" si="365"/>
        <v>588703352.85185182</v>
      </c>
      <c r="F11662" s="71">
        <f t="shared" si="364"/>
        <v>382.87158744267157</v>
      </c>
    </row>
    <row r="11663" spans="2:6">
      <c r="B11663">
        <v>1537600</v>
      </c>
      <c r="D11663">
        <v>11661</v>
      </c>
      <c r="E11663" s="72">
        <f t="shared" si="365"/>
        <v>588804372.96296287</v>
      </c>
      <c r="F11663" s="71">
        <f t="shared" si="364"/>
        <v>382.93728730681767</v>
      </c>
    </row>
    <row r="11664" spans="2:6">
      <c r="B11664">
        <v>1537600</v>
      </c>
      <c r="D11664">
        <v>11662</v>
      </c>
      <c r="E11664" s="72">
        <f t="shared" si="365"/>
        <v>588905401.74074066</v>
      </c>
      <c r="F11664" s="71">
        <f t="shared" si="364"/>
        <v>383.00299280745361</v>
      </c>
    </row>
    <row r="11665" spans="2:6">
      <c r="B11665">
        <v>1537600</v>
      </c>
      <c r="D11665">
        <v>11663</v>
      </c>
      <c r="E11665" s="72">
        <f t="shared" si="365"/>
        <v>589006439.18518519</v>
      </c>
      <c r="F11665" s="71">
        <f t="shared" si="364"/>
        <v>383.06870394457934</v>
      </c>
    </row>
    <row r="11666" spans="2:6">
      <c r="B11666">
        <v>1537600</v>
      </c>
      <c r="D11666">
        <v>11664</v>
      </c>
      <c r="E11666" s="72">
        <f t="shared" si="365"/>
        <v>589107485.29629636</v>
      </c>
      <c r="F11666" s="71">
        <f t="shared" si="364"/>
        <v>383.1344207181948</v>
      </c>
    </row>
    <row r="11667" spans="2:6">
      <c r="B11667">
        <v>1537600</v>
      </c>
      <c r="D11667">
        <v>11665</v>
      </c>
      <c r="E11667" s="72">
        <f t="shared" si="365"/>
        <v>589208540.07407403</v>
      </c>
      <c r="F11667" s="71">
        <f t="shared" si="364"/>
        <v>383.20014312829994</v>
      </c>
    </row>
    <row r="11668" spans="2:6">
      <c r="B11668">
        <v>1537600</v>
      </c>
      <c r="D11668">
        <v>11666</v>
      </c>
      <c r="E11668" s="72">
        <f t="shared" si="365"/>
        <v>589309603.51851845</v>
      </c>
      <c r="F11668" s="71">
        <f t="shared" si="364"/>
        <v>383.26587117489493</v>
      </c>
    </row>
    <row r="11669" spans="2:6">
      <c r="B11669">
        <v>1537600</v>
      </c>
      <c r="D11669">
        <v>11667</v>
      </c>
      <c r="E11669" s="72">
        <f t="shared" si="365"/>
        <v>589410675.62962961</v>
      </c>
      <c r="F11669" s="71">
        <f t="shared" si="364"/>
        <v>383.3316048579797</v>
      </c>
    </row>
    <row r="11670" spans="2:6">
      <c r="B11670">
        <v>1537600</v>
      </c>
      <c r="D11670">
        <v>11668</v>
      </c>
      <c r="E11670" s="72">
        <f t="shared" si="365"/>
        <v>589511756.4074074</v>
      </c>
      <c r="F11670" s="71">
        <f t="shared" si="364"/>
        <v>383.39734417755426</v>
      </c>
    </row>
    <row r="11671" spans="2:6">
      <c r="B11671">
        <v>1537600</v>
      </c>
      <c r="D11671">
        <v>11669</v>
      </c>
      <c r="E11671" s="72">
        <f t="shared" si="365"/>
        <v>589612845.85185182</v>
      </c>
      <c r="F11671" s="71">
        <f t="shared" si="364"/>
        <v>383.4630891336185</v>
      </c>
    </row>
    <row r="11672" spans="2:6">
      <c r="B11672">
        <v>1537600</v>
      </c>
      <c r="D11672">
        <v>11670</v>
      </c>
      <c r="E11672" s="72">
        <f t="shared" si="365"/>
        <v>589713943.96296287</v>
      </c>
      <c r="F11672" s="71">
        <f t="shared" si="364"/>
        <v>383.52883972617252</v>
      </c>
    </row>
    <row r="11673" spans="2:6">
      <c r="B11673">
        <v>1537600</v>
      </c>
      <c r="D11673">
        <v>11671</v>
      </c>
      <c r="E11673" s="72">
        <f t="shared" si="365"/>
        <v>589815050.74074066</v>
      </c>
      <c r="F11673" s="71">
        <f t="shared" si="364"/>
        <v>383.59459595521633</v>
      </c>
    </row>
    <row r="11674" spans="2:6">
      <c r="B11674">
        <v>1537600</v>
      </c>
      <c r="D11674">
        <v>11672</v>
      </c>
      <c r="E11674" s="72">
        <f t="shared" si="365"/>
        <v>589916166.18518519</v>
      </c>
      <c r="F11674" s="71">
        <f t="shared" si="364"/>
        <v>383.66035782074999</v>
      </c>
    </row>
    <row r="11675" spans="2:6">
      <c r="B11675">
        <v>1537600</v>
      </c>
      <c r="D11675">
        <v>11673</v>
      </c>
      <c r="E11675" s="72">
        <f t="shared" si="365"/>
        <v>590017290.29629636</v>
      </c>
      <c r="F11675" s="71">
        <f t="shared" si="364"/>
        <v>383.72612532277338</v>
      </c>
    </row>
    <row r="11676" spans="2:6">
      <c r="B11676">
        <v>1537600</v>
      </c>
      <c r="D11676">
        <v>11674</v>
      </c>
      <c r="E11676" s="72">
        <f t="shared" si="365"/>
        <v>590118423.07407403</v>
      </c>
      <c r="F11676" s="71">
        <f t="shared" si="364"/>
        <v>383.79189846128645</v>
      </c>
    </row>
    <row r="11677" spans="2:6">
      <c r="B11677">
        <v>1537600</v>
      </c>
      <c r="D11677">
        <v>11675</v>
      </c>
      <c r="E11677" s="72">
        <f t="shared" si="365"/>
        <v>590219564.51851845</v>
      </c>
      <c r="F11677" s="71">
        <f t="shared" si="364"/>
        <v>383.85767723628931</v>
      </c>
    </row>
    <row r="11678" spans="2:6">
      <c r="B11678">
        <v>1537600</v>
      </c>
      <c r="D11678">
        <v>11676</v>
      </c>
      <c r="E11678" s="72">
        <f t="shared" si="365"/>
        <v>590320714.62962961</v>
      </c>
      <c r="F11678" s="71">
        <f t="shared" si="364"/>
        <v>383.92346164778201</v>
      </c>
    </row>
    <row r="11679" spans="2:6">
      <c r="B11679">
        <v>1537600</v>
      </c>
      <c r="D11679">
        <v>11677</v>
      </c>
      <c r="E11679" s="72">
        <f t="shared" si="365"/>
        <v>590421873.4074074</v>
      </c>
      <c r="F11679" s="71">
        <f t="shared" si="364"/>
        <v>383.98925169576444</v>
      </c>
    </row>
    <row r="11680" spans="2:6">
      <c r="B11680">
        <v>1537600</v>
      </c>
      <c r="D11680">
        <v>11678</v>
      </c>
      <c r="E11680" s="72">
        <f t="shared" si="365"/>
        <v>590523040.85185182</v>
      </c>
      <c r="F11680" s="71">
        <f t="shared" si="364"/>
        <v>384.0550473802366</v>
      </c>
    </row>
    <row r="11681" spans="2:6">
      <c r="B11681">
        <v>1537600</v>
      </c>
      <c r="D11681">
        <v>11679</v>
      </c>
      <c r="E11681" s="72">
        <f t="shared" si="365"/>
        <v>590624216.96296287</v>
      </c>
      <c r="F11681" s="71">
        <f t="shared" si="364"/>
        <v>384.12084870119855</v>
      </c>
    </row>
    <row r="11682" spans="2:6">
      <c r="B11682">
        <v>1537600</v>
      </c>
      <c r="D11682">
        <v>11680</v>
      </c>
      <c r="E11682" s="72">
        <f t="shared" si="365"/>
        <v>590725401.74074066</v>
      </c>
      <c r="F11682" s="71">
        <f t="shared" si="364"/>
        <v>384.1866556586503</v>
      </c>
    </row>
    <row r="11683" spans="2:6">
      <c r="B11683">
        <v>1537600</v>
      </c>
      <c r="D11683">
        <v>11681</v>
      </c>
      <c r="E11683" s="72">
        <f t="shared" si="365"/>
        <v>590826595.18518519</v>
      </c>
      <c r="F11683" s="71">
        <f t="shared" si="364"/>
        <v>384.25246825259183</v>
      </c>
    </row>
    <row r="11684" spans="2:6">
      <c r="B11684">
        <v>1537600</v>
      </c>
      <c r="D11684">
        <v>11682</v>
      </c>
      <c r="E11684" s="72">
        <f t="shared" si="365"/>
        <v>590927797.29629636</v>
      </c>
      <c r="F11684" s="71">
        <f t="shared" si="364"/>
        <v>384.31828648302314</v>
      </c>
    </row>
    <row r="11685" spans="2:6">
      <c r="B11685">
        <v>1537600</v>
      </c>
      <c r="D11685">
        <v>11683</v>
      </c>
      <c r="E11685" s="72">
        <f t="shared" si="365"/>
        <v>591029008.07407403</v>
      </c>
      <c r="F11685" s="71">
        <f t="shared" si="364"/>
        <v>384.38411034994408</v>
      </c>
    </row>
    <row r="11686" spans="2:6">
      <c r="B11686">
        <v>1537600</v>
      </c>
      <c r="D11686">
        <v>11684</v>
      </c>
      <c r="E11686" s="72">
        <f t="shared" si="365"/>
        <v>591130227.51851845</v>
      </c>
      <c r="F11686" s="71">
        <f t="shared" si="364"/>
        <v>384.44993985335486</v>
      </c>
    </row>
    <row r="11687" spans="2:6">
      <c r="B11687">
        <v>1537600</v>
      </c>
      <c r="D11687">
        <v>11685</v>
      </c>
      <c r="E11687" s="72">
        <f t="shared" si="365"/>
        <v>591231455.62962961</v>
      </c>
      <c r="F11687" s="71">
        <f t="shared" si="364"/>
        <v>384.51577499325549</v>
      </c>
    </row>
    <row r="11688" spans="2:6">
      <c r="B11688">
        <v>1537600</v>
      </c>
      <c r="D11688">
        <v>11686</v>
      </c>
      <c r="E11688" s="72">
        <f t="shared" si="365"/>
        <v>591332692.4074074</v>
      </c>
      <c r="F11688" s="71">
        <f t="shared" si="364"/>
        <v>384.58161576964579</v>
      </c>
    </row>
    <row r="11689" spans="2:6">
      <c r="B11689">
        <v>1537600</v>
      </c>
      <c r="D11689">
        <v>11687</v>
      </c>
      <c r="E11689" s="72">
        <f t="shared" si="365"/>
        <v>591433937.85185182</v>
      </c>
      <c r="F11689" s="71">
        <f t="shared" si="364"/>
        <v>384.64746218252589</v>
      </c>
    </row>
    <row r="11690" spans="2:6">
      <c r="B11690">
        <v>1537600</v>
      </c>
      <c r="D11690">
        <v>11688</v>
      </c>
      <c r="E11690" s="72">
        <f t="shared" si="365"/>
        <v>591535191.96296287</v>
      </c>
      <c r="F11690" s="71">
        <f t="shared" si="364"/>
        <v>384.71331423189571</v>
      </c>
    </row>
    <row r="11691" spans="2:6">
      <c r="B11691">
        <v>1537600</v>
      </c>
      <c r="D11691">
        <v>11689</v>
      </c>
      <c r="E11691" s="72">
        <f t="shared" si="365"/>
        <v>591636454.74074066</v>
      </c>
      <c r="F11691" s="71">
        <f t="shared" si="364"/>
        <v>384.77917191775538</v>
      </c>
    </row>
    <row r="11692" spans="2:6">
      <c r="B11692">
        <v>1537600</v>
      </c>
      <c r="D11692">
        <v>11690</v>
      </c>
      <c r="E11692" s="72">
        <f t="shared" si="365"/>
        <v>591737726.18518519</v>
      </c>
      <c r="F11692" s="71">
        <f t="shared" si="364"/>
        <v>384.84503524010483</v>
      </c>
    </row>
    <row r="11693" spans="2:6">
      <c r="B11693">
        <v>1537600</v>
      </c>
      <c r="D11693">
        <v>11691</v>
      </c>
      <c r="E11693" s="72">
        <f t="shared" si="365"/>
        <v>591839006.29629636</v>
      </c>
      <c r="F11693" s="71">
        <f t="shared" si="364"/>
        <v>384.91090419894402</v>
      </c>
    </row>
    <row r="11694" spans="2:6">
      <c r="B11694">
        <v>1537600</v>
      </c>
      <c r="D11694">
        <v>11692</v>
      </c>
      <c r="E11694" s="72">
        <f t="shared" si="365"/>
        <v>591940295.07407403</v>
      </c>
      <c r="F11694" s="71">
        <f t="shared" si="364"/>
        <v>384.97677879427289</v>
      </c>
    </row>
    <row r="11695" spans="2:6">
      <c r="B11695">
        <v>1537600</v>
      </c>
      <c r="D11695">
        <v>11693</v>
      </c>
      <c r="E11695" s="72">
        <f t="shared" si="365"/>
        <v>592041592.51851845</v>
      </c>
      <c r="F11695" s="71">
        <f t="shared" si="364"/>
        <v>385.0426590260916</v>
      </c>
    </row>
    <row r="11696" spans="2:6">
      <c r="B11696">
        <v>1537600</v>
      </c>
      <c r="D11696">
        <v>11694</v>
      </c>
      <c r="E11696" s="72">
        <f t="shared" si="365"/>
        <v>592142898.62962961</v>
      </c>
      <c r="F11696" s="71">
        <f t="shared" si="364"/>
        <v>385.1085448944001</v>
      </c>
    </row>
    <row r="11697" spans="2:6">
      <c r="B11697">
        <v>1537600</v>
      </c>
      <c r="D11697">
        <v>11695</v>
      </c>
      <c r="E11697" s="72">
        <f t="shared" si="365"/>
        <v>592244213.4074074</v>
      </c>
      <c r="F11697" s="71">
        <f t="shared" si="364"/>
        <v>385.17443639919838</v>
      </c>
    </row>
    <row r="11698" spans="2:6">
      <c r="B11698">
        <v>1537600</v>
      </c>
      <c r="D11698">
        <v>11696</v>
      </c>
      <c r="E11698" s="72">
        <f t="shared" si="365"/>
        <v>592345536.85185182</v>
      </c>
      <c r="F11698" s="71">
        <f t="shared" si="364"/>
        <v>385.24033354048635</v>
      </c>
    </row>
    <row r="11699" spans="2:6">
      <c r="B11699">
        <v>1537600</v>
      </c>
      <c r="D11699">
        <v>11697</v>
      </c>
      <c r="E11699" s="72">
        <f t="shared" si="365"/>
        <v>592446868.96296287</v>
      </c>
      <c r="F11699" s="71">
        <f t="shared" si="364"/>
        <v>385.3062363182641</v>
      </c>
    </row>
    <row r="11700" spans="2:6">
      <c r="B11700">
        <v>1537600</v>
      </c>
      <c r="D11700">
        <v>11698</v>
      </c>
      <c r="E11700" s="72">
        <f t="shared" si="365"/>
        <v>592548209.74074066</v>
      </c>
      <c r="F11700" s="71">
        <f t="shared" si="364"/>
        <v>385.37214473253164</v>
      </c>
    </row>
    <row r="11701" spans="2:6">
      <c r="B11701">
        <v>1537600</v>
      </c>
      <c r="D11701">
        <v>11699</v>
      </c>
      <c r="E11701" s="72">
        <f t="shared" si="365"/>
        <v>592649559.18518519</v>
      </c>
      <c r="F11701" s="71">
        <f t="shared" si="364"/>
        <v>385.43805878328902</v>
      </c>
    </row>
    <row r="11702" spans="2:6">
      <c r="B11702">
        <v>1537600</v>
      </c>
      <c r="D11702">
        <v>11700</v>
      </c>
      <c r="E11702" s="72">
        <f t="shared" si="365"/>
        <v>592750917.29629636</v>
      </c>
      <c r="F11702" s="71">
        <f t="shared" si="364"/>
        <v>385.50397847053614</v>
      </c>
    </row>
    <row r="11703" spans="2:6">
      <c r="B11703">
        <v>1537600</v>
      </c>
      <c r="D11703">
        <v>11701</v>
      </c>
      <c r="E11703" s="72">
        <f t="shared" si="365"/>
        <v>592852284.07407403</v>
      </c>
      <c r="F11703" s="71">
        <f t="shared" si="364"/>
        <v>385.56990379427293</v>
      </c>
    </row>
    <row r="11704" spans="2:6">
      <c r="B11704">
        <v>1537600</v>
      </c>
      <c r="D11704">
        <v>11702</v>
      </c>
      <c r="E11704" s="72">
        <f t="shared" si="365"/>
        <v>592953659.51851845</v>
      </c>
      <c r="F11704" s="71">
        <f t="shared" si="364"/>
        <v>385.63583475449951</v>
      </c>
    </row>
    <row r="11705" spans="2:6">
      <c r="B11705">
        <v>1537600</v>
      </c>
      <c r="D11705">
        <v>11703</v>
      </c>
      <c r="E11705" s="72">
        <f t="shared" si="365"/>
        <v>593055043.62962961</v>
      </c>
      <c r="F11705" s="71">
        <f t="shared" si="364"/>
        <v>385.70177135121594</v>
      </c>
    </row>
    <row r="11706" spans="2:6">
      <c r="B11706">
        <v>1537600</v>
      </c>
      <c r="D11706">
        <v>11704</v>
      </c>
      <c r="E11706" s="72">
        <f t="shared" si="365"/>
        <v>593156436.4074074</v>
      </c>
      <c r="F11706" s="71">
        <f t="shared" si="364"/>
        <v>385.7677135844221</v>
      </c>
    </row>
    <row r="11707" spans="2:6">
      <c r="B11707">
        <v>1537600</v>
      </c>
      <c r="D11707">
        <v>11705</v>
      </c>
      <c r="E11707" s="72">
        <f t="shared" si="365"/>
        <v>593257837.85185182</v>
      </c>
      <c r="F11707" s="71">
        <f t="shared" si="364"/>
        <v>385.83366145411799</v>
      </c>
    </row>
    <row r="11708" spans="2:6">
      <c r="B11708">
        <v>1537600</v>
      </c>
      <c r="D11708">
        <v>11706</v>
      </c>
      <c r="E11708" s="72">
        <f t="shared" si="365"/>
        <v>593359247.96296287</v>
      </c>
      <c r="F11708" s="71">
        <f t="shared" si="364"/>
        <v>385.89961496030361</v>
      </c>
    </row>
    <row r="11709" spans="2:6">
      <c r="B11709">
        <v>1537600</v>
      </c>
      <c r="D11709">
        <v>11707</v>
      </c>
      <c r="E11709" s="72">
        <f t="shared" si="365"/>
        <v>593460666.74074066</v>
      </c>
      <c r="F11709" s="71">
        <f t="shared" si="364"/>
        <v>385.96557410297908</v>
      </c>
    </row>
    <row r="11710" spans="2:6">
      <c r="B11710">
        <v>1537600</v>
      </c>
      <c r="D11710">
        <v>11708</v>
      </c>
      <c r="E11710" s="72">
        <f t="shared" si="365"/>
        <v>593562094.18518519</v>
      </c>
      <c r="F11710" s="71">
        <f t="shared" si="364"/>
        <v>386.03153888214439</v>
      </c>
    </row>
    <row r="11711" spans="2:6">
      <c r="B11711">
        <v>1537600</v>
      </c>
      <c r="D11711">
        <v>11709</v>
      </c>
      <c r="E11711" s="72">
        <f t="shared" si="365"/>
        <v>593663530.29629636</v>
      </c>
      <c r="F11711" s="71">
        <f t="shared" si="364"/>
        <v>386.09750929779938</v>
      </c>
    </row>
    <row r="11712" spans="2:6">
      <c r="B11712">
        <v>1537600</v>
      </c>
      <c r="D11712">
        <v>11710</v>
      </c>
      <c r="E11712" s="72">
        <f t="shared" si="365"/>
        <v>593764975.07407403</v>
      </c>
      <c r="F11712" s="71">
        <f t="shared" si="364"/>
        <v>386.1634853499441</v>
      </c>
    </row>
    <row r="11713" spans="2:6">
      <c r="B11713">
        <v>1537600</v>
      </c>
      <c r="D11713">
        <v>11711</v>
      </c>
      <c r="E11713" s="72">
        <f t="shared" si="365"/>
        <v>593866428.51851845</v>
      </c>
      <c r="F11713" s="71">
        <f t="shared" si="364"/>
        <v>386.2294670385786</v>
      </c>
    </row>
    <row r="11714" spans="2:6">
      <c r="B11714">
        <v>1537600</v>
      </c>
      <c r="D11714">
        <v>11712</v>
      </c>
      <c r="E11714" s="72">
        <f t="shared" si="365"/>
        <v>593967890.62962961</v>
      </c>
      <c r="F11714" s="71">
        <f t="shared" si="364"/>
        <v>386.2954543637029</v>
      </c>
    </row>
    <row r="11715" spans="2:6">
      <c r="B11715">
        <v>1537600</v>
      </c>
      <c r="D11715">
        <v>11713</v>
      </c>
      <c r="E11715" s="72">
        <f t="shared" si="365"/>
        <v>594069361.4074074</v>
      </c>
      <c r="F11715" s="71">
        <f t="shared" ref="F11715:F11778" si="366">E11715/B11714</f>
        <v>386.36144732531699</v>
      </c>
    </row>
    <row r="11716" spans="2:6">
      <c r="B11716">
        <v>1537600</v>
      </c>
      <c r="D11716">
        <v>11714</v>
      </c>
      <c r="E11716" s="72">
        <f t="shared" ref="E11716:E11779" si="367">40+(D11715*D11715)+(E11715/1.3)</f>
        <v>594170840.85185182</v>
      </c>
      <c r="F11716" s="71">
        <f t="shared" si="366"/>
        <v>386.42744592342081</v>
      </c>
    </row>
    <row r="11717" spans="2:6">
      <c r="B11717">
        <v>1537600</v>
      </c>
      <c r="D11717">
        <v>11715</v>
      </c>
      <c r="E11717" s="72">
        <f t="shared" si="367"/>
        <v>594272328.96296287</v>
      </c>
      <c r="F11717" s="71">
        <f t="shared" si="366"/>
        <v>386.49345015801435</v>
      </c>
    </row>
    <row r="11718" spans="2:6">
      <c r="B11718">
        <v>1537600</v>
      </c>
      <c r="D11718">
        <v>11716</v>
      </c>
      <c r="E11718" s="72">
        <f t="shared" si="367"/>
        <v>594373825.74074066</v>
      </c>
      <c r="F11718" s="71">
        <f t="shared" si="366"/>
        <v>386.55946002909775</v>
      </c>
    </row>
    <row r="11719" spans="2:6">
      <c r="B11719">
        <v>1537600</v>
      </c>
      <c r="D11719">
        <v>11717</v>
      </c>
      <c r="E11719" s="72">
        <f t="shared" si="367"/>
        <v>594475331.18518519</v>
      </c>
      <c r="F11719" s="71">
        <f t="shared" si="366"/>
        <v>386.62547553667093</v>
      </c>
    </row>
    <row r="11720" spans="2:6">
      <c r="B11720">
        <v>1537600</v>
      </c>
      <c r="D11720">
        <v>11718</v>
      </c>
      <c r="E11720" s="72">
        <f t="shared" si="367"/>
        <v>594576845.29629636</v>
      </c>
      <c r="F11720" s="71">
        <f t="shared" si="366"/>
        <v>386.69149668073385</v>
      </c>
    </row>
    <row r="11721" spans="2:6">
      <c r="B11721">
        <v>1537600</v>
      </c>
      <c r="D11721">
        <v>11719</v>
      </c>
      <c r="E11721" s="72">
        <f t="shared" si="367"/>
        <v>594678368.07407403</v>
      </c>
      <c r="F11721" s="71">
        <f t="shared" si="366"/>
        <v>386.75752346128644</v>
      </c>
    </row>
    <row r="11722" spans="2:6">
      <c r="B11722">
        <v>1537600</v>
      </c>
      <c r="D11722">
        <v>11720</v>
      </c>
      <c r="E11722" s="72">
        <f t="shared" si="367"/>
        <v>594779899.51851845</v>
      </c>
      <c r="F11722" s="71">
        <f t="shared" si="366"/>
        <v>386.82355587832888</v>
      </c>
    </row>
    <row r="11723" spans="2:6">
      <c r="B11723">
        <v>1537600</v>
      </c>
      <c r="D11723">
        <v>11721</v>
      </c>
      <c r="E11723" s="72">
        <f t="shared" si="367"/>
        <v>594881439.62962961</v>
      </c>
      <c r="F11723" s="71">
        <f t="shared" si="366"/>
        <v>386.8895939318611</v>
      </c>
    </row>
    <row r="11724" spans="2:6">
      <c r="B11724">
        <v>1537600</v>
      </c>
      <c r="D11724">
        <v>11722</v>
      </c>
      <c r="E11724" s="72">
        <f t="shared" si="367"/>
        <v>594982988.4074074</v>
      </c>
      <c r="F11724" s="71">
        <f t="shared" si="366"/>
        <v>386.95563762188306</v>
      </c>
    </row>
    <row r="11725" spans="2:6">
      <c r="B11725">
        <v>1537600</v>
      </c>
      <c r="D11725">
        <v>11723</v>
      </c>
      <c r="E11725" s="72">
        <f t="shared" si="367"/>
        <v>595084545.85185182</v>
      </c>
      <c r="F11725" s="71">
        <f t="shared" si="366"/>
        <v>387.0216869483948</v>
      </c>
    </row>
    <row r="11726" spans="2:6">
      <c r="B11726">
        <v>1537600</v>
      </c>
      <c r="D11726">
        <v>11724</v>
      </c>
      <c r="E11726" s="72">
        <f t="shared" si="367"/>
        <v>595186111.96296287</v>
      </c>
      <c r="F11726" s="71">
        <f t="shared" si="366"/>
        <v>387.08774191139622</v>
      </c>
    </row>
    <row r="11727" spans="2:6">
      <c r="B11727">
        <v>1537600</v>
      </c>
      <c r="D11727">
        <v>11725</v>
      </c>
      <c r="E11727" s="72">
        <f t="shared" si="367"/>
        <v>595287686.74074066</v>
      </c>
      <c r="F11727" s="71">
        <f t="shared" si="366"/>
        <v>387.15380251088754</v>
      </c>
    </row>
    <row r="11728" spans="2:6">
      <c r="B11728">
        <v>1537600</v>
      </c>
      <c r="D11728">
        <v>11726</v>
      </c>
      <c r="E11728" s="72">
        <f t="shared" si="367"/>
        <v>595389270.18518519</v>
      </c>
      <c r="F11728" s="71">
        <f t="shared" si="366"/>
        <v>387.2198687468686</v>
      </c>
    </row>
    <row r="11729" spans="2:6">
      <c r="B11729">
        <v>1537600</v>
      </c>
      <c r="D11729">
        <v>11727</v>
      </c>
      <c r="E11729" s="72">
        <f t="shared" si="367"/>
        <v>595490862.29629636</v>
      </c>
      <c r="F11729" s="71">
        <f t="shared" si="366"/>
        <v>387.28594061933944</v>
      </c>
    </row>
    <row r="11730" spans="2:6">
      <c r="B11730">
        <v>1537600</v>
      </c>
      <c r="D11730">
        <v>11728</v>
      </c>
      <c r="E11730" s="72">
        <f t="shared" si="367"/>
        <v>595592463.07407403</v>
      </c>
      <c r="F11730" s="71">
        <f t="shared" si="366"/>
        <v>387.35201812829996</v>
      </c>
    </row>
    <row r="11731" spans="2:6">
      <c r="B11731">
        <v>1537600</v>
      </c>
      <c r="D11731">
        <v>11729</v>
      </c>
      <c r="E11731" s="72">
        <f t="shared" si="367"/>
        <v>595694072.51851845</v>
      </c>
      <c r="F11731" s="71">
        <f t="shared" si="366"/>
        <v>387.41810127375027</v>
      </c>
    </row>
    <row r="11732" spans="2:6">
      <c r="B11732">
        <v>1537600</v>
      </c>
      <c r="D11732">
        <v>11730</v>
      </c>
      <c r="E11732" s="72">
        <f t="shared" si="367"/>
        <v>595795690.62962961</v>
      </c>
      <c r="F11732" s="71">
        <f t="shared" si="366"/>
        <v>387.48419005569042</v>
      </c>
    </row>
    <row r="11733" spans="2:6">
      <c r="B11733">
        <v>1537600</v>
      </c>
      <c r="D11733">
        <v>11731</v>
      </c>
      <c r="E11733" s="72">
        <f t="shared" si="367"/>
        <v>595897317.4074074</v>
      </c>
      <c r="F11733" s="71">
        <f t="shared" si="366"/>
        <v>387.5502844741203</v>
      </c>
    </row>
    <row r="11734" spans="2:6">
      <c r="B11734">
        <v>1537600</v>
      </c>
      <c r="D11734">
        <v>11732</v>
      </c>
      <c r="E11734" s="72">
        <f t="shared" si="367"/>
        <v>595998952.85185182</v>
      </c>
      <c r="F11734" s="71">
        <f t="shared" si="366"/>
        <v>387.61638452903992</v>
      </c>
    </row>
    <row r="11735" spans="2:6">
      <c r="B11735">
        <v>1537600</v>
      </c>
      <c r="D11735">
        <v>11733</v>
      </c>
      <c r="E11735" s="72">
        <f t="shared" si="367"/>
        <v>596100596.96296287</v>
      </c>
      <c r="F11735" s="71">
        <f t="shared" si="366"/>
        <v>387.68249022044932</v>
      </c>
    </row>
    <row r="11736" spans="2:6">
      <c r="B11736">
        <v>1537600</v>
      </c>
      <c r="D11736">
        <v>11734</v>
      </c>
      <c r="E11736" s="72">
        <f t="shared" si="367"/>
        <v>596202249.74074066</v>
      </c>
      <c r="F11736" s="71">
        <f t="shared" si="366"/>
        <v>387.74860154834852</v>
      </c>
    </row>
    <row r="11737" spans="2:6">
      <c r="B11737">
        <v>1537600</v>
      </c>
      <c r="D11737">
        <v>11735</v>
      </c>
      <c r="E11737" s="72">
        <f t="shared" si="367"/>
        <v>596303911.18518519</v>
      </c>
      <c r="F11737" s="71">
        <f t="shared" si="366"/>
        <v>387.8147185127375</v>
      </c>
    </row>
    <row r="11738" spans="2:6">
      <c r="B11738">
        <v>1537600</v>
      </c>
      <c r="D11738">
        <v>11736</v>
      </c>
      <c r="E11738" s="72">
        <f t="shared" si="367"/>
        <v>596405581.29629636</v>
      </c>
      <c r="F11738" s="71">
        <f t="shared" si="366"/>
        <v>387.88084111361627</v>
      </c>
    </row>
    <row r="11739" spans="2:6">
      <c r="B11739">
        <v>1537600</v>
      </c>
      <c r="D11739">
        <v>11737</v>
      </c>
      <c r="E11739" s="72">
        <f t="shared" si="367"/>
        <v>596507260.07407403</v>
      </c>
      <c r="F11739" s="71">
        <f t="shared" si="366"/>
        <v>387.94696935098466</v>
      </c>
    </row>
    <row r="11740" spans="2:6">
      <c r="B11740">
        <v>1537600</v>
      </c>
      <c r="D11740">
        <v>11738</v>
      </c>
      <c r="E11740" s="72">
        <f t="shared" si="367"/>
        <v>596608947.51851845</v>
      </c>
      <c r="F11740" s="71">
        <f t="shared" si="366"/>
        <v>388.01310322484289</v>
      </c>
    </row>
    <row r="11741" spans="2:6">
      <c r="B11741">
        <v>1537600</v>
      </c>
      <c r="D11741">
        <v>11739</v>
      </c>
      <c r="E11741" s="72">
        <f t="shared" si="367"/>
        <v>596710643.62962961</v>
      </c>
      <c r="F11741" s="71">
        <f t="shared" si="366"/>
        <v>388.07924273519097</v>
      </c>
    </row>
    <row r="11742" spans="2:6">
      <c r="B11742">
        <v>1537600</v>
      </c>
      <c r="D11742">
        <v>11740</v>
      </c>
      <c r="E11742" s="72">
        <f t="shared" si="367"/>
        <v>596812348.4074074</v>
      </c>
      <c r="F11742" s="71">
        <f t="shared" si="366"/>
        <v>388.14538788202873</v>
      </c>
    </row>
    <row r="11743" spans="2:6">
      <c r="B11743">
        <v>1537600</v>
      </c>
      <c r="D11743">
        <v>11741</v>
      </c>
      <c r="E11743" s="72">
        <f t="shared" si="367"/>
        <v>596914061.85185182</v>
      </c>
      <c r="F11743" s="71">
        <f t="shared" si="366"/>
        <v>388.21153866535627</v>
      </c>
    </row>
    <row r="11744" spans="2:6">
      <c r="B11744">
        <v>1537600</v>
      </c>
      <c r="D11744">
        <v>11742</v>
      </c>
      <c r="E11744" s="72">
        <f t="shared" si="367"/>
        <v>597015783.96296287</v>
      </c>
      <c r="F11744" s="71">
        <f t="shared" si="366"/>
        <v>388.27769508517355</v>
      </c>
    </row>
    <row r="11745" spans="2:6">
      <c r="B11745">
        <v>1537600</v>
      </c>
      <c r="D11745">
        <v>11743</v>
      </c>
      <c r="E11745" s="72">
        <f t="shared" si="367"/>
        <v>597117514.74074066</v>
      </c>
      <c r="F11745" s="71">
        <f t="shared" si="366"/>
        <v>388.34385714148067</v>
      </c>
    </row>
    <row r="11746" spans="2:6">
      <c r="B11746">
        <v>1537600</v>
      </c>
      <c r="D11746">
        <v>11744</v>
      </c>
      <c r="E11746" s="72">
        <f t="shared" si="367"/>
        <v>597219254.18518519</v>
      </c>
      <c r="F11746" s="71">
        <f t="shared" si="366"/>
        <v>388.41002483427758</v>
      </c>
    </row>
    <row r="11747" spans="2:6">
      <c r="B11747">
        <v>1537600</v>
      </c>
      <c r="D11747">
        <v>11745</v>
      </c>
      <c r="E11747" s="72">
        <f t="shared" si="367"/>
        <v>597321002.29629636</v>
      </c>
      <c r="F11747" s="71">
        <f t="shared" si="366"/>
        <v>388.47619816356422</v>
      </c>
    </row>
    <row r="11748" spans="2:6">
      <c r="B11748">
        <v>1537600</v>
      </c>
      <c r="D11748">
        <v>11746</v>
      </c>
      <c r="E11748" s="72">
        <f t="shared" si="367"/>
        <v>597422759.07407403</v>
      </c>
      <c r="F11748" s="71">
        <f t="shared" si="366"/>
        <v>388.54237712934054</v>
      </c>
    </row>
    <row r="11749" spans="2:6">
      <c r="B11749">
        <v>1537600</v>
      </c>
      <c r="D11749">
        <v>11747</v>
      </c>
      <c r="E11749" s="72">
        <f t="shared" si="367"/>
        <v>597524524.51851845</v>
      </c>
      <c r="F11749" s="71">
        <f t="shared" si="366"/>
        <v>388.6085617316067</v>
      </c>
    </row>
    <row r="11750" spans="2:6">
      <c r="B11750">
        <v>1537600</v>
      </c>
      <c r="D11750">
        <v>11748</v>
      </c>
      <c r="E11750" s="72">
        <f t="shared" si="367"/>
        <v>597626298.62962961</v>
      </c>
      <c r="F11750" s="71">
        <f t="shared" si="366"/>
        <v>388.67475197036265</v>
      </c>
    </row>
    <row r="11751" spans="2:6">
      <c r="B11751">
        <v>1537600</v>
      </c>
      <c r="D11751">
        <v>11749</v>
      </c>
      <c r="E11751" s="72">
        <f t="shared" si="367"/>
        <v>597728081.4074074</v>
      </c>
      <c r="F11751" s="71">
        <f t="shared" si="366"/>
        <v>388.74094784560833</v>
      </c>
    </row>
    <row r="11752" spans="2:6">
      <c r="B11752">
        <v>1537600</v>
      </c>
      <c r="D11752">
        <v>11750</v>
      </c>
      <c r="E11752" s="72">
        <f t="shared" si="367"/>
        <v>597829872.85185182</v>
      </c>
      <c r="F11752" s="71">
        <f t="shared" si="366"/>
        <v>388.8071493573438</v>
      </c>
    </row>
    <row r="11753" spans="2:6">
      <c r="B11753">
        <v>1537600</v>
      </c>
      <c r="D11753">
        <v>11751</v>
      </c>
      <c r="E11753" s="72">
        <f t="shared" si="367"/>
        <v>597931672.96296287</v>
      </c>
      <c r="F11753" s="71">
        <f t="shared" si="366"/>
        <v>388.87335650556901</v>
      </c>
    </row>
    <row r="11754" spans="2:6">
      <c r="B11754">
        <v>1537600</v>
      </c>
      <c r="D11754">
        <v>11752</v>
      </c>
      <c r="E11754" s="72">
        <f t="shared" si="367"/>
        <v>598033481.74074066</v>
      </c>
      <c r="F11754" s="71">
        <f t="shared" si="366"/>
        <v>388.939569290284</v>
      </c>
    </row>
    <row r="11755" spans="2:6">
      <c r="B11755">
        <v>1537600</v>
      </c>
      <c r="D11755">
        <v>11753</v>
      </c>
      <c r="E11755" s="72">
        <f t="shared" si="367"/>
        <v>598135299.18518519</v>
      </c>
      <c r="F11755" s="71">
        <f t="shared" si="366"/>
        <v>389.00578771148884</v>
      </c>
    </row>
    <row r="11756" spans="2:6">
      <c r="B11756">
        <v>1537600</v>
      </c>
      <c r="D11756">
        <v>11754</v>
      </c>
      <c r="E11756" s="72">
        <f t="shared" si="367"/>
        <v>598237125.29629636</v>
      </c>
      <c r="F11756" s="71">
        <f t="shared" si="366"/>
        <v>389.07201176918335</v>
      </c>
    </row>
    <row r="11757" spans="2:6">
      <c r="B11757">
        <v>1537600</v>
      </c>
      <c r="D11757">
        <v>11755</v>
      </c>
      <c r="E11757" s="72">
        <f t="shared" si="367"/>
        <v>598338960.07407403</v>
      </c>
      <c r="F11757" s="71">
        <f t="shared" si="366"/>
        <v>389.13824146336759</v>
      </c>
    </row>
    <row r="11758" spans="2:6">
      <c r="B11758">
        <v>1537600</v>
      </c>
      <c r="D11758">
        <v>11756</v>
      </c>
      <c r="E11758" s="72">
        <f t="shared" si="367"/>
        <v>598440803.51851845</v>
      </c>
      <c r="F11758" s="71">
        <f t="shared" si="366"/>
        <v>389.20447679404168</v>
      </c>
    </row>
    <row r="11759" spans="2:6">
      <c r="B11759">
        <v>1537600</v>
      </c>
      <c r="D11759">
        <v>11757</v>
      </c>
      <c r="E11759" s="72">
        <f t="shared" si="367"/>
        <v>598542655.62962961</v>
      </c>
      <c r="F11759" s="71">
        <f t="shared" si="366"/>
        <v>389.2707177612055</v>
      </c>
    </row>
    <row r="11760" spans="2:6">
      <c r="B11760">
        <v>1537600</v>
      </c>
      <c r="D11760">
        <v>11758</v>
      </c>
      <c r="E11760" s="72">
        <f t="shared" si="367"/>
        <v>598644516.4074074</v>
      </c>
      <c r="F11760" s="71">
        <f t="shared" si="366"/>
        <v>389.33696436485911</v>
      </c>
    </row>
    <row r="11761" spans="2:6">
      <c r="B11761">
        <v>1537600</v>
      </c>
      <c r="D11761">
        <v>11759</v>
      </c>
      <c r="E11761" s="72">
        <f t="shared" si="367"/>
        <v>598746385.85185182</v>
      </c>
      <c r="F11761" s="71">
        <f t="shared" si="366"/>
        <v>389.40321660500251</v>
      </c>
    </row>
    <row r="11762" spans="2:6">
      <c r="B11762">
        <v>1537600</v>
      </c>
      <c r="D11762">
        <v>11760</v>
      </c>
      <c r="E11762" s="72">
        <f t="shared" si="367"/>
        <v>598848263.96296287</v>
      </c>
      <c r="F11762" s="71">
        <f t="shared" si="366"/>
        <v>389.46947448163559</v>
      </c>
    </row>
    <row r="11763" spans="2:6">
      <c r="B11763">
        <v>1537600</v>
      </c>
      <c r="D11763">
        <v>11761</v>
      </c>
      <c r="E11763" s="72">
        <f t="shared" si="367"/>
        <v>598950150.74074066</v>
      </c>
      <c r="F11763" s="71">
        <f t="shared" si="366"/>
        <v>389.53573799475851</v>
      </c>
    </row>
    <row r="11764" spans="2:6">
      <c r="B11764">
        <v>1537600</v>
      </c>
      <c r="D11764">
        <v>11762</v>
      </c>
      <c r="E11764" s="72">
        <f t="shared" si="367"/>
        <v>599052046.18518519</v>
      </c>
      <c r="F11764" s="71">
        <f t="shared" si="366"/>
        <v>389.60200714437121</v>
      </c>
    </row>
    <row r="11765" spans="2:6">
      <c r="B11765">
        <v>1537600</v>
      </c>
      <c r="D11765">
        <v>11763</v>
      </c>
      <c r="E11765" s="72">
        <f t="shared" si="367"/>
        <v>599153950.29629636</v>
      </c>
      <c r="F11765" s="71">
        <f t="shared" si="366"/>
        <v>389.66828193047371</v>
      </c>
    </row>
    <row r="11766" spans="2:6">
      <c r="B11766">
        <v>1537600</v>
      </c>
      <c r="D11766">
        <v>11764</v>
      </c>
      <c r="E11766" s="72">
        <f t="shared" si="367"/>
        <v>599255863.07407403</v>
      </c>
      <c r="F11766" s="71">
        <f t="shared" si="366"/>
        <v>389.73456235306583</v>
      </c>
    </row>
    <row r="11767" spans="2:6">
      <c r="B11767">
        <v>1537600</v>
      </c>
      <c r="D11767">
        <v>11765</v>
      </c>
      <c r="E11767" s="72">
        <f t="shared" si="367"/>
        <v>599357784.51851845</v>
      </c>
      <c r="F11767" s="71">
        <f t="shared" si="366"/>
        <v>389.80084841214779</v>
      </c>
    </row>
    <row r="11768" spans="2:6">
      <c r="B11768">
        <v>1537600</v>
      </c>
      <c r="D11768">
        <v>11766</v>
      </c>
      <c r="E11768" s="72">
        <f t="shared" si="367"/>
        <v>599459714.62962961</v>
      </c>
      <c r="F11768" s="71">
        <f t="shared" si="366"/>
        <v>389.86714010771959</v>
      </c>
    </row>
    <row r="11769" spans="2:6">
      <c r="B11769">
        <v>1537600</v>
      </c>
      <c r="D11769">
        <v>11767</v>
      </c>
      <c r="E11769" s="72">
        <f t="shared" si="367"/>
        <v>599561653.4074074</v>
      </c>
      <c r="F11769" s="71">
        <f t="shared" si="366"/>
        <v>389.93343743978107</v>
      </c>
    </row>
    <row r="11770" spans="2:6">
      <c r="B11770">
        <v>1537600</v>
      </c>
      <c r="D11770">
        <v>11768</v>
      </c>
      <c r="E11770" s="72">
        <f t="shared" si="367"/>
        <v>599663600.85185182</v>
      </c>
      <c r="F11770" s="71">
        <f t="shared" si="366"/>
        <v>389.99974040833234</v>
      </c>
    </row>
    <row r="11771" spans="2:6">
      <c r="B11771">
        <v>1537600</v>
      </c>
      <c r="D11771">
        <v>11769</v>
      </c>
      <c r="E11771" s="72">
        <f t="shared" si="367"/>
        <v>599765556.96296287</v>
      </c>
      <c r="F11771" s="71">
        <f t="shared" si="366"/>
        <v>390.06604901337334</v>
      </c>
    </row>
    <row r="11772" spans="2:6">
      <c r="B11772">
        <v>1537600</v>
      </c>
      <c r="D11772">
        <v>11770</v>
      </c>
      <c r="E11772" s="72">
        <f t="shared" si="367"/>
        <v>599867521.74074066</v>
      </c>
      <c r="F11772" s="71">
        <f t="shared" si="366"/>
        <v>390.13236325490419</v>
      </c>
    </row>
    <row r="11773" spans="2:6">
      <c r="B11773">
        <v>1537600</v>
      </c>
      <c r="D11773">
        <v>11771</v>
      </c>
      <c r="E11773" s="72">
        <f t="shared" si="367"/>
        <v>599969495.18518519</v>
      </c>
      <c r="F11773" s="71">
        <f t="shared" si="366"/>
        <v>390.19868313292483</v>
      </c>
    </row>
    <row r="11774" spans="2:6">
      <c r="B11774">
        <v>1537600</v>
      </c>
      <c r="D11774">
        <v>11772</v>
      </c>
      <c r="E11774" s="72">
        <f t="shared" si="367"/>
        <v>600071477.29629636</v>
      </c>
      <c r="F11774" s="71">
        <f t="shared" si="366"/>
        <v>390.2650086474352</v>
      </c>
    </row>
    <row r="11775" spans="2:6">
      <c r="B11775">
        <v>1537600</v>
      </c>
      <c r="D11775">
        <v>11773</v>
      </c>
      <c r="E11775" s="72">
        <f t="shared" si="367"/>
        <v>600173468.07407403</v>
      </c>
      <c r="F11775" s="71">
        <f t="shared" si="366"/>
        <v>390.33133979843524</v>
      </c>
    </row>
    <row r="11776" spans="2:6">
      <c r="B11776">
        <v>1537600</v>
      </c>
      <c r="D11776">
        <v>11774</v>
      </c>
      <c r="E11776" s="72">
        <f t="shared" si="367"/>
        <v>600275467.51851845</v>
      </c>
      <c r="F11776" s="71">
        <f t="shared" si="366"/>
        <v>390.39767658592513</v>
      </c>
    </row>
    <row r="11777" spans="2:6">
      <c r="B11777">
        <v>1537600</v>
      </c>
      <c r="D11777">
        <v>11775</v>
      </c>
      <c r="E11777" s="72">
        <f t="shared" si="367"/>
        <v>600377475.62962961</v>
      </c>
      <c r="F11777" s="71">
        <f t="shared" si="366"/>
        <v>390.4640190099048</v>
      </c>
    </row>
    <row r="11778" spans="2:6">
      <c r="B11778">
        <v>1537600</v>
      </c>
      <c r="D11778">
        <v>11776</v>
      </c>
      <c r="E11778" s="72">
        <f t="shared" si="367"/>
        <v>600479492.4074074</v>
      </c>
      <c r="F11778" s="71">
        <f t="shared" si="366"/>
        <v>390.53036707037421</v>
      </c>
    </row>
    <row r="11779" spans="2:6">
      <c r="B11779">
        <v>1537600</v>
      </c>
      <c r="D11779">
        <v>11777</v>
      </c>
      <c r="E11779" s="72">
        <f t="shared" si="367"/>
        <v>600581517.85185182</v>
      </c>
      <c r="F11779" s="71">
        <f t="shared" ref="F11779:F11842" si="368">E11779/B11778</f>
        <v>390.59672076733341</v>
      </c>
    </row>
    <row r="11780" spans="2:6">
      <c r="B11780">
        <v>1537600</v>
      </c>
      <c r="D11780">
        <v>11778</v>
      </c>
      <c r="E11780" s="72">
        <f t="shared" ref="E11780:E11843" si="369">40+(D11779*D11779)+(E11779/1.3)</f>
        <v>600683551.96296287</v>
      </c>
      <c r="F11780" s="71">
        <f t="shared" si="368"/>
        <v>390.66308010078228</v>
      </c>
    </row>
    <row r="11781" spans="2:6">
      <c r="B11781">
        <v>1537600</v>
      </c>
      <c r="D11781">
        <v>11779</v>
      </c>
      <c r="E11781" s="72">
        <f t="shared" si="369"/>
        <v>600785594.74074066</v>
      </c>
      <c r="F11781" s="71">
        <f t="shared" si="368"/>
        <v>390.72944507072106</v>
      </c>
    </row>
    <row r="11782" spans="2:6">
      <c r="B11782">
        <v>1537600</v>
      </c>
      <c r="D11782">
        <v>11780</v>
      </c>
      <c r="E11782" s="72">
        <f t="shared" si="369"/>
        <v>600887646.18518519</v>
      </c>
      <c r="F11782" s="71">
        <f t="shared" si="368"/>
        <v>390.79581567714956</v>
      </c>
    </row>
    <row r="11783" spans="2:6">
      <c r="B11783">
        <v>1537600</v>
      </c>
      <c r="D11783">
        <v>11781</v>
      </c>
      <c r="E11783" s="72">
        <f t="shared" si="369"/>
        <v>600989706.29629636</v>
      </c>
      <c r="F11783" s="71">
        <f t="shared" si="368"/>
        <v>390.86219192006786</v>
      </c>
    </row>
    <row r="11784" spans="2:6">
      <c r="B11784">
        <v>1537600</v>
      </c>
      <c r="D11784">
        <v>11782</v>
      </c>
      <c r="E11784" s="72">
        <f t="shared" si="369"/>
        <v>601091775.07407403</v>
      </c>
      <c r="F11784" s="71">
        <f t="shared" si="368"/>
        <v>390.92857379947583</v>
      </c>
    </row>
    <row r="11785" spans="2:6">
      <c r="B11785">
        <v>1537600</v>
      </c>
      <c r="D11785">
        <v>11783</v>
      </c>
      <c r="E11785" s="72">
        <f t="shared" si="369"/>
        <v>601193852.51851845</v>
      </c>
      <c r="F11785" s="71">
        <f t="shared" si="368"/>
        <v>390.99496131537359</v>
      </c>
    </row>
    <row r="11786" spans="2:6">
      <c r="B11786">
        <v>1537600</v>
      </c>
      <c r="D11786">
        <v>11784</v>
      </c>
      <c r="E11786" s="72">
        <f t="shared" si="369"/>
        <v>601295938.62962961</v>
      </c>
      <c r="F11786" s="71">
        <f t="shared" si="368"/>
        <v>391.06135446776119</v>
      </c>
    </row>
    <row r="11787" spans="2:6">
      <c r="B11787">
        <v>1537600</v>
      </c>
      <c r="D11787">
        <v>11785</v>
      </c>
      <c r="E11787" s="72">
        <f t="shared" si="369"/>
        <v>601398033.4074074</v>
      </c>
      <c r="F11787" s="71">
        <f t="shared" si="368"/>
        <v>391.12775325663853</v>
      </c>
    </row>
    <row r="11788" spans="2:6">
      <c r="B11788">
        <v>1537600</v>
      </c>
      <c r="D11788">
        <v>11786</v>
      </c>
      <c r="E11788" s="72">
        <f t="shared" si="369"/>
        <v>601500136.85185182</v>
      </c>
      <c r="F11788" s="71">
        <f t="shared" si="368"/>
        <v>391.1941576820056</v>
      </c>
    </row>
    <row r="11789" spans="2:6">
      <c r="B11789">
        <v>1537600</v>
      </c>
      <c r="D11789">
        <v>11787</v>
      </c>
      <c r="E11789" s="72">
        <f t="shared" si="369"/>
        <v>601602248.96296287</v>
      </c>
      <c r="F11789" s="71">
        <f t="shared" si="368"/>
        <v>391.26056774386245</v>
      </c>
    </row>
    <row r="11790" spans="2:6">
      <c r="B11790">
        <v>1537600</v>
      </c>
      <c r="D11790">
        <v>11788</v>
      </c>
      <c r="E11790" s="72">
        <f t="shared" si="369"/>
        <v>601704369.74074066</v>
      </c>
      <c r="F11790" s="71">
        <f t="shared" si="368"/>
        <v>391.32698344220904</v>
      </c>
    </row>
    <row r="11791" spans="2:6">
      <c r="B11791">
        <v>1537600</v>
      </c>
      <c r="D11791">
        <v>11789</v>
      </c>
      <c r="E11791" s="72">
        <f t="shared" si="369"/>
        <v>601806499.18518519</v>
      </c>
      <c r="F11791" s="71">
        <f t="shared" si="368"/>
        <v>391.39340477704553</v>
      </c>
    </row>
    <row r="11792" spans="2:6">
      <c r="B11792">
        <v>1537600</v>
      </c>
      <c r="D11792">
        <v>11790</v>
      </c>
      <c r="E11792" s="72">
        <f t="shared" si="369"/>
        <v>601908637.29629636</v>
      </c>
      <c r="F11792" s="71">
        <f t="shared" si="368"/>
        <v>391.4598317483717</v>
      </c>
    </row>
    <row r="11793" spans="2:6">
      <c r="B11793">
        <v>1537600</v>
      </c>
      <c r="D11793">
        <v>11791</v>
      </c>
      <c r="E11793" s="72">
        <f t="shared" si="369"/>
        <v>602010784.07407403</v>
      </c>
      <c r="F11793" s="71">
        <f t="shared" si="368"/>
        <v>391.5262643561876</v>
      </c>
    </row>
    <row r="11794" spans="2:6">
      <c r="B11794">
        <v>1537600</v>
      </c>
      <c r="D11794">
        <v>11792</v>
      </c>
      <c r="E11794" s="72">
        <f t="shared" si="369"/>
        <v>602112939.51851845</v>
      </c>
      <c r="F11794" s="71">
        <f t="shared" si="368"/>
        <v>391.59270260049328</v>
      </c>
    </row>
    <row r="11795" spans="2:6">
      <c r="B11795">
        <v>1537600</v>
      </c>
      <c r="D11795">
        <v>11793</v>
      </c>
      <c r="E11795" s="72">
        <f t="shared" si="369"/>
        <v>602215103.62962961</v>
      </c>
      <c r="F11795" s="71">
        <f t="shared" si="368"/>
        <v>391.65914648128876</v>
      </c>
    </row>
    <row r="11796" spans="2:6">
      <c r="B11796">
        <v>1537600</v>
      </c>
      <c r="D11796">
        <v>11794</v>
      </c>
      <c r="E11796" s="72">
        <f t="shared" si="369"/>
        <v>602317276.4074074</v>
      </c>
      <c r="F11796" s="71">
        <f t="shared" si="368"/>
        <v>391.72559599857402</v>
      </c>
    </row>
    <row r="11797" spans="2:6">
      <c r="B11797">
        <v>1537600</v>
      </c>
      <c r="D11797">
        <v>11795</v>
      </c>
      <c r="E11797" s="72">
        <f t="shared" si="369"/>
        <v>602419457.85185182</v>
      </c>
      <c r="F11797" s="71">
        <f t="shared" si="368"/>
        <v>391.79205115234902</v>
      </c>
    </row>
    <row r="11798" spans="2:6">
      <c r="B11798">
        <v>1537600</v>
      </c>
      <c r="D11798">
        <v>11796</v>
      </c>
      <c r="E11798" s="72">
        <f t="shared" si="369"/>
        <v>602521647.96296287</v>
      </c>
      <c r="F11798" s="71">
        <f t="shared" si="368"/>
        <v>391.85851194261375</v>
      </c>
    </row>
    <row r="11799" spans="2:6">
      <c r="B11799">
        <v>1537600</v>
      </c>
      <c r="D11799">
        <v>11797</v>
      </c>
      <c r="E11799" s="72">
        <f t="shared" si="369"/>
        <v>602623846.74074066</v>
      </c>
      <c r="F11799" s="71">
        <f t="shared" si="368"/>
        <v>391.92497836936826</v>
      </c>
    </row>
    <row r="11800" spans="2:6">
      <c r="B11800">
        <v>1537600</v>
      </c>
      <c r="D11800">
        <v>11798</v>
      </c>
      <c r="E11800" s="72">
        <f t="shared" si="369"/>
        <v>602726054.18518519</v>
      </c>
      <c r="F11800" s="71">
        <f t="shared" si="368"/>
        <v>391.99145043261262</v>
      </c>
    </row>
    <row r="11801" spans="2:6">
      <c r="B11801">
        <v>1537600</v>
      </c>
      <c r="D11801">
        <v>11799</v>
      </c>
      <c r="E11801" s="72">
        <f t="shared" si="369"/>
        <v>602828270.29629636</v>
      </c>
      <c r="F11801" s="71">
        <f t="shared" si="368"/>
        <v>392.05792813234677</v>
      </c>
    </row>
    <row r="11802" spans="2:6">
      <c r="B11802">
        <v>1537600</v>
      </c>
      <c r="D11802">
        <v>11800</v>
      </c>
      <c r="E11802" s="72">
        <f t="shared" si="369"/>
        <v>602930495.07407403</v>
      </c>
      <c r="F11802" s="71">
        <f t="shared" si="368"/>
        <v>392.12441146857054</v>
      </c>
    </row>
    <row r="11803" spans="2:6">
      <c r="B11803">
        <v>1537600</v>
      </c>
      <c r="D11803">
        <v>11801</v>
      </c>
      <c r="E11803" s="72">
        <f t="shared" si="369"/>
        <v>603032728.51851845</v>
      </c>
      <c r="F11803" s="71">
        <f t="shared" si="368"/>
        <v>392.1909004412841</v>
      </c>
    </row>
    <row r="11804" spans="2:6">
      <c r="B11804">
        <v>1537600</v>
      </c>
      <c r="D11804">
        <v>11802</v>
      </c>
      <c r="E11804" s="72">
        <f t="shared" si="369"/>
        <v>603134970.62962961</v>
      </c>
      <c r="F11804" s="71">
        <f t="shared" si="368"/>
        <v>392.2573950504875</v>
      </c>
    </row>
    <row r="11805" spans="2:6">
      <c r="B11805">
        <v>1537600</v>
      </c>
      <c r="D11805">
        <v>11803</v>
      </c>
      <c r="E11805" s="72">
        <f t="shared" si="369"/>
        <v>603237221.4074074</v>
      </c>
      <c r="F11805" s="71">
        <f t="shared" si="368"/>
        <v>392.32389529618069</v>
      </c>
    </row>
    <row r="11806" spans="2:6">
      <c r="B11806">
        <v>1537600</v>
      </c>
      <c r="D11806">
        <v>11804</v>
      </c>
      <c r="E11806" s="72">
        <f t="shared" si="369"/>
        <v>603339480.85185182</v>
      </c>
      <c r="F11806" s="71">
        <f t="shared" si="368"/>
        <v>392.39040117836356</v>
      </c>
    </row>
    <row r="11807" spans="2:6">
      <c r="B11807">
        <v>1537600</v>
      </c>
      <c r="D11807">
        <v>11805</v>
      </c>
      <c r="E11807" s="72">
        <f t="shared" si="369"/>
        <v>603441748.96296287</v>
      </c>
      <c r="F11807" s="71">
        <f t="shared" si="368"/>
        <v>392.45691269703622</v>
      </c>
    </row>
    <row r="11808" spans="2:6">
      <c r="B11808">
        <v>1537600</v>
      </c>
      <c r="D11808">
        <v>11806</v>
      </c>
      <c r="E11808" s="72">
        <f t="shared" si="369"/>
        <v>603544025.74074066</v>
      </c>
      <c r="F11808" s="71">
        <f t="shared" si="368"/>
        <v>392.52342985219866</v>
      </c>
    </row>
    <row r="11809" spans="2:6">
      <c r="B11809">
        <v>1537600</v>
      </c>
      <c r="D11809">
        <v>11807</v>
      </c>
      <c r="E11809" s="72">
        <f t="shared" si="369"/>
        <v>603646311.18518519</v>
      </c>
      <c r="F11809" s="71">
        <f t="shared" si="368"/>
        <v>392.58995264385095</v>
      </c>
    </row>
    <row r="11810" spans="2:6">
      <c r="B11810">
        <v>1537600</v>
      </c>
      <c r="D11810">
        <v>11808</v>
      </c>
      <c r="E11810" s="72">
        <f t="shared" si="369"/>
        <v>603748605.29629636</v>
      </c>
      <c r="F11810" s="71">
        <f t="shared" si="368"/>
        <v>392.65648107199297</v>
      </c>
    </row>
    <row r="11811" spans="2:6">
      <c r="B11811">
        <v>1537600</v>
      </c>
      <c r="D11811">
        <v>11809</v>
      </c>
      <c r="E11811" s="72">
        <f t="shared" si="369"/>
        <v>603850908.07407403</v>
      </c>
      <c r="F11811" s="71">
        <f t="shared" si="368"/>
        <v>392.72301513662461</v>
      </c>
    </row>
    <row r="11812" spans="2:6">
      <c r="B11812">
        <v>1537600</v>
      </c>
      <c r="D11812">
        <v>11810</v>
      </c>
      <c r="E11812" s="72">
        <f t="shared" si="369"/>
        <v>603953219.51851845</v>
      </c>
      <c r="F11812" s="71">
        <f t="shared" si="368"/>
        <v>392.78955483774615</v>
      </c>
    </row>
    <row r="11813" spans="2:6">
      <c r="B11813">
        <v>1537600</v>
      </c>
      <c r="D11813">
        <v>11811</v>
      </c>
      <c r="E11813" s="72">
        <f t="shared" si="369"/>
        <v>604055539.62962961</v>
      </c>
      <c r="F11813" s="71">
        <f t="shared" si="368"/>
        <v>392.85610017535743</v>
      </c>
    </row>
    <row r="11814" spans="2:6">
      <c r="B11814">
        <v>1537600</v>
      </c>
      <c r="D11814">
        <v>11812</v>
      </c>
      <c r="E11814" s="72">
        <f t="shared" si="369"/>
        <v>604157868.4074074</v>
      </c>
      <c r="F11814" s="71">
        <f t="shared" si="368"/>
        <v>392.92265114945849</v>
      </c>
    </row>
    <row r="11815" spans="2:6">
      <c r="B11815">
        <v>1537600</v>
      </c>
      <c r="D11815">
        <v>11813</v>
      </c>
      <c r="E11815" s="72">
        <f t="shared" si="369"/>
        <v>604260205.85185182</v>
      </c>
      <c r="F11815" s="71">
        <f t="shared" si="368"/>
        <v>392.98920776004934</v>
      </c>
    </row>
    <row r="11816" spans="2:6">
      <c r="B11816">
        <v>1537600</v>
      </c>
      <c r="D11816">
        <v>11814</v>
      </c>
      <c r="E11816" s="72">
        <f t="shared" si="369"/>
        <v>604362551.96296287</v>
      </c>
      <c r="F11816" s="71">
        <f t="shared" si="368"/>
        <v>393.05577000712987</v>
      </c>
    </row>
    <row r="11817" spans="2:6">
      <c r="B11817">
        <v>1537600</v>
      </c>
      <c r="D11817">
        <v>11815</v>
      </c>
      <c r="E11817" s="72">
        <f t="shared" si="369"/>
        <v>604464906.74074066</v>
      </c>
      <c r="F11817" s="71">
        <f t="shared" si="368"/>
        <v>393.12233789070024</v>
      </c>
    </row>
    <row r="11818" spans="2:6">
      <c r="B11818">
        <v>1537600</v>
      </c>
      <c r="D11818">
        <v>11816</v>
      </c>
      <c r="E11818" s="72">
        <f t="shared" si="369"/>
        <v>604567270.18518519</v>
      </c>
      <c r="F11818" s="71">
        <f t="shared" si="368"/>
        <v>393.1889114107604</v>
      </c>
    </row>
    <row r="11819" spans="2:6">
      <c r="B11819">
        <v>1537600</v>
      </c>
      <c r="D11819">
        <v>11817</v>
      </c>
      <c r="E11819" s="72">
        <f t="shared" si="369"/>
        <v>604669642.29629636</v>
      </c>
      <c r="F11819" s="71">
        <f t="shared" si="368"/>
        <v>393.25549056731035</v>
      </c>
    </row>
    <row r="11820" spans="2:6">
      <c r="B11820">
        <v>1537600</v>
      </c>
      <c r="D11820">
        <v>11818</v>
      </c>
      <c r="E11820" s="72">
        <f t="shared" si="369"/>
        <v>604772023.07407403</v>
      </c>
      <c r="F11820" s="71">
        <f t="shared" si="368"/>
        <v>393.32207536034991</v>
      </c>
    </row>
    <row r="11821" spans="2:6">
      <c r="B11821">
        <v>1537600</v>
      </c>
      <c r="D11821">
        <v>11819</v>
      </c>
      <c r="E11821" s="72">
        <f t="shared" si="369"/>
        <v>604874412.51851845</v>
      </c>
      <c r="F11821" s="71">
        <f t="shared" si="368"/>
        <v>393.38866578987933</v>
      </c>
    </row>
    <row r="11822" spans="2:6">
      <c r="B11822">
        <v>1537600</v>
      </c>
      <c r="D11822">
        <v>11820</v>
      </c>
      <c r="E11822" s="72">
        <f t="shared" si="369"/>
        <v>604976810.62962961</v>
      </c>
      <c r="F11822" s="71">
        <f t="shared" si="368"/>
        <v>393.45526185589853</v>
      </c>
    </row>
    <row r="11823" spans="2:6">
      <c r="B11823">
        <v>1537600</v>
      </c>
      <c r="D11823">
        <v>11821</v>
      </c>
      <c r="E11823" s="72">
        <f t="shared" si="369"/>
        <v>605079217.4074074</v>
      </c>
      <c r="F11823" s="71">
        <f t="shared" si="368"/>
        <v>393.52186355840752</v>
      </c>
    </row>
    <row r="11824" spans="2:6">
      <c r="B11824">
        <v>1537600</v>
      </c>
      <c r="D11824">
        <v>11822</v>
      </c>
      <c r="E11824" s="72">
        <f t="shared" si="369"/>
        <v>605181632.85185182</v>
      </c>
      <c r="F11824" s="71">
        <f t="shared" si="368"/>
        <v>393.58847089740624</v>
      </c>
    </row>
    <row r="11825" spans="2:6">
      <c r="B11825">
        <v>1537600</v>
      </c>
      <c r="D11825">
        <v>11823</v>
      </c>
      <c r="E11825" s="72">
        <f t="shared" si="369"/>
        <v>605284056.96296287</v>
      </c>
      <c r="F11825" s="71">
        <f t="shared" si="368"/>
        <v>393.65508387289469</v>
      </c>
    </row>
    <row r="11826" spans="2:6">
      <c r="B11826">
        <v>1537600</v>
      </c>
      <c r="D11826">
        <v>11824</v>
      </c>
      <c r="E11826" s="72">
        <f t="shared" si="369"/>
        <v>605386489.74074066</v>
      </c>
      <c r="F11826" s="71">
        <f t="shared" si="368"/>
        <v>393.72170248487294</v>
      </c>
    </row>
    <row r="11827" spans="2:6">
      <c r="B11827">
        <v>1537600</v>
      </c>
      <c r="D11827">
        <v>11825</v>
      </c>
      <c r="E11827" s="72">
        <f t="shared" si="369"/>
        <v>605488931.18518519</v>
      </c>
      <c r="F11827" s="71">
        <f t="shared" si="368"/>
        <v>393.78832673334102</v>
      </c>
    </row>
    <row r="11828" spans="2:6">
      <c r="B11828">
        <v>1537600</v>
      </c>
      <c r="D11828">
        <v>11826</v>
      </c>
      <c r="E11828" s="72">
        <f t="shared" si="369"/>
        <v>605591381.29629636</v>
      </c>
      <c r="F11828" s="71">
        <f t="shared" si="368"/>
        <v>393.8549566182989</v>
      </c>
    </row>
    <row r="11829" spans="2:6">
      <c r="B11829">
        <v>1537600</v>
      </c>
      <c r="D11829">
        <v>11827</v>
      </c>
      <c r="E11829" s="72">
        <f t="shared" si="369"/>
        <v>605693840.07407403</v>
      </c>
      <c r="F11829" s="71">
        <f t="shared" si="368"/>
        <v>393.92159213974639</v>
      </c>
    </row>
    <row r="11830" spans="2:6">
      <c r="B11830">
        <v>1537600</v>
      </c>
      <c r="D11830">
        <v>11828</v>
      </c>
      <c r="E11830" s="72">
        <f t="shared" si="369"/>
        <v>605796307.51851845</v>
      </c>
      <c r="F11830" s="71">
        <f t="shared" si="368"/>
        <v>393.98823329768368</v>
      </c>
    </row>
    <row r="11831" spans="2:6">
      <c r="B11831">
        <v>1537600</v>
      </c>
      <c r="D11831">
        <v>11829</v>
      </c>
      <c r="E11831" s="72">
        <f t="shared" si="369"/>
        <v>605898783.62962961</v>
      </c>
      <c r="F11831" s="71">
        <f t="shared" si="368"/>
        <v>394.05488009211081</v>
      </c>
    </row>
    <row r="11832" spans="2:6">
      <c r="B11832">
        <v>1537600</v>
      </c>
      <c r="D11832">
        <v>11830</v>
      </c>
      <c r="E11832" s="72">
        <f t="shared" si="369"/>
        <v>606001268.4074074</v>
      </c>
      <c r="F11832" s="71">
        <f t="shared" si="368"/>
        <v>394.12153252302772</v>
      </c>
    </row>
    <row r="11833" spans="2:6">
      <c r="B11833">
        <v>1537600</v>
      </c>
      <c r="D11833">
        <v>11831</v>
      </c>
      <c r="E11833" s="72">
        <f t="shared" si="369"/>
        <v>606103761.85185182</v>
      </c>
      <c r="F11833" s="71">
        <f t="shared" si="368"/>
        <v>394.18819059043432</v>
      </c>
    </row>
    <row r="11834" spans="2:6">
      <c r="B11834">
        <v>1537600</v>
      </c>
      <c r="D11834">
        <v>11832</v>
      </c>
      <c r="E11834" s="72">
        <f t="shared" si="369"/>
        <v>606206263.96296287</v>
      </c>
      <c r="F11834" s="71">
        <f t="shared" si="368"/>
        <v>394.2548542943307</v>
      </c>
    </row>
    <row r="11835" spans="2:6">
      <c r="B11835">
        <v>1537600</v>
      </c>
      <c r="D11835">
        <v>11833</v>
      </c>
      <c r="E11835" s="72">
        <f t="shared" si="369"/>
        <v>606308774.74074066</v>
      </c>
      <c r="F11835" s="71">
        <f t="shared" si="368"/>
        <v>394.32152363471687</v>
      </c>
    </row>
    <row r="11836" spans="2:6">
      <c r="B11836">
        <v>1537600</v>
      </c>
      <c r="D11836">
        <v>11834</v>
      </c>
      <c r="E11836" s="72">
        <f t="shared" si="369"/>
        <v>606411294.18518519</v>
      </c>
      <c r="F11836" s="71">
        <f t="shared" si="368"/>
        <v>394.38819861159288</v>
      </c>
    </row>
    <row r="11837" spans="2:6">
      <c r="B11837">
        <v>1537600</v>
      </c>
      <c r="D11837">
        <v>11835</v>
      </c>
      <c r="E11837" s="72">
        <f t="shared" si="369"/>
        <v>606513822.29629636</v>
      </c>
      <c r="F11837" s="71">
        <f t="shared" si="368"/>
        <v>394.45487922495863</v>
      </c>
    </row>
    <row r="11838" spans="2:6">
      <c r="B11838">
        <v>1537600</v>
      </c>
      <c r="D11838">
        <v>11836</v>
      </c>
      <c r="E11838" s="72">
        <f t="shared" si="369"/>
        <v>606616359.07407403</v>
      </c>
      <c r="F11838" s="71">
        <f t="shared" si="368"/>
        <v>394.521565474814</v>
      </c>
    </row>
    <row r="11839" spans="2:6">
      <c r="B11839">
        <v>1537600</v>
      </c>
      <c r="D11839">
        <v>11837</v>
      </c>
      <c r="E11839" s="72">
        <f t="shared" si="369"/>
        <v>606718904.51851845</v>
      </c>
      <c r="F11839" s="71">
        <f t="shared" si="368"/>
        <v>394.58825736115926</v>
      </c>
    </row>
    <row r="11840" spans="2:6">
      <c r="B11840">
        <v>1537600</v>
      </c>
      <c r="D11840">
        <v>11838</v>
      </c>
      <c r="E11840" s="72">
        <f t="shared" si="369"/>
        <v>606821458.62962961</v>
      </c>
      <c r="F11840" s="71">
        <f t="shared" si="368"/>
        <v>394.65495488399426</v>
      </c>
    </row>
    <row r="11841" spans="2:6">
      <c r="B11841">
        <v>1537600</v>
      </c>
      <c r="D11841">
        <v>11839</v>
      </c>
      <c r="E11841" s="72">
        <f t="shared" si="369"/>
        <v>606924021.4074074</v>
      </c>
      <c r="F11841" s="71">
        <f t="shared" si="368"/>
        <v>394.72165804331905</v>
      </c>
    </row>
    <row r="11842" spans="2:6">
      <c r="B11842">
        <v>1537600</v>
      </c>
      <c r="D11842">
        <v>11840</v>
      </c>
      <c r="E11842" s="72">
        <f t="shared" si="369"/>
        <v>607026592.85185182</v>
      </c>
      <c r="F11842" s="71">
        <f t="shared" si="368"/>
        <v>394.78836683913357</v>
      </c>
    </row>
    <row r="11843" spans="2:6">
      <c r="B11843">
        <v>1537600</v>
      </c>
      <c r="D11843">
        <v>11841</v>
      </c>
      <c r="E11843" s="72">
        <f t="shared" si="369"/>
        <v>607129172.96296287</v>
      </c>
      <c r="F11843" s="71">
        <f t="shared" ref="F11843:F11906" si="370">E11843/B11842</f>
        <v>394.85508127143788</v>
      </c>
    </row>
    <row r="11844" spans="2:6">
      <c r="B11844">
        <v>1537600</v>
      </c>
      <c r="D11844">
        <v>11842</v>
      </c>
      <c r="E11844" s="72">
        <f t="shared" ref="E11844:E11907" si="371">40+(D11843*D11843)+(E11843/1.3)</f>
        <v>607231761.74074066</v>
      </c>
      <c r="F11844" s="71">
        <f t="shared" si="370"/>
        <v>394.92180134023198</v>
      </c>
    </row>
    <row r="11845" spans="2:6">
      <c r="B11845">
        <v>1537600</v>
      </c>
      <c r="D11845">
        <v>11843</v>
      </c>
      <c r="E11845" s="72">
        <f t="shared" si="371"/>
        <v>607334359.18518519</v>
      </c>
      <c r="F11845" s="71">
        <f t="shared" si="370"/>
        <v>394.98852704551587</v>
      </c>
    </row>
    <row r="11846" spans="2:6">
      <c r="B11846">
        <v>1537600</v>
      </c>
      <c r="D11846">
        <v>11844</v>
      </c>
      <c r="E11846" s="72">
        <f t="shared" si="371"/>
        <v>607436965.29629636</v>
      </c>
      <c r="F11846" s="71">
        <f t="shared" si="370"/>
        <v>395.05525838728954</v>
      </c>
    </row>
    <row r="11847" spans="2:6">
      <c r="B11847">
        <v>1537600</v>
      </c>
      <c r="D11847">
        <v>11845</v>
      </c>
      <c r="E11847" s="72">
        <f t="shared" si="371"/>
        <v>607539580.07407403</v>
      </c>
      <c r="F11847" s="71">
        <f t="shared" si="370"/>
        <v>395.12199536555283</v>
      </c>
    </row>
    <row r="11848" spans="2:6">
      <c r="B11848">
        <v>1537600</v>
      </c>
      <c r="D11848">
        <v>11846</v>
      </c>
      <c r="E11848" s="72">
        <f t="shared" si="371"/>
        <v>607642203.51851845</v>
      </c>
      <c r="F11848" s="71">
        <f t="shared" si="370"/>
        <v>395.18873798030597</v>
      </c>
    </row>
    <row r="11849" spans="2:6">
      <c r="B11849">
        <v>1537600</v>
      </c>
      <c r="D11849">
        <v>11847</v>
      </c>
      <c r="E11849" s="72">
        <f t="shared" si="371"/>
        <v>607744835.62962961</v>
      </c>
      <c r="F11849" s="71">
        <f t="shared" si="370"/>
        <v>395.2554862315489</v>
      </c>
    </row>
    <row r="11850" spans="2:6">
      <c r="B11850">
        <v>1537600</v>
      </c>
      <c r="D11850">
        <v>11848</v>
      </c>
      <c r="E11850" s="72">
        <f t="shared" si="371"/>
        <v>607847476.4074074</v>
      </c>
      <c r="F11850" s="71">
        <f t="shared" si="370"/>
        <v>395.32224011928162</v>
      </c>
    </row>
    <row r="11851" spans="2:6">
      <c r="B11851">
        <v>1537600</v>
      </c>
      <c r="D11851">
        <v>11849</v>
      </c>
      <c r="E11851" s="72">
        <f t="shared" si="371"/>
        <v>607950125.85185182</v>
      </c>
      <c r="F11851" s="71">
        <f t="shared" si="370"/>
        <v>395.38899964350406</v>
      </c>
    </row>
    <row r="11852" spans="2:6">
      <c r="B11852">
        <v>1537600</v>
      </c>
      <c r="D11852">
        <v>11850</v>
      </c>
      <c r="E11852" s="72">
        <f t="shared" si="371"/>
        <v>608052783.96296287</v>
      </c>
      <c r="F11852" s="71">
        <f t="shared" si="370"/>
        <v>395.45576480421624</v>
      </c>
    </row>
    <row r="11853" spans="2:6">
      <c r="B11853">
        <v>1537600</v>
      </c>
      <c r="D11853">
        <v>11851</v>
      </c>
      <c r="E11853" s="72">
        <f t="shared" si="371"/>
        <v>608155450.74074066</v>
      </c>
      <c r="F11853" s="71">
        <f t="shared" si="370"/>
        <v>395.52253560141821</v>
      </c>
    </row>
    <row r="11854" spans="2:6">
      <c r="B11854">
        <v>1537600</v>
      </c>
      <c r="D11854">
        <v>11852</v>
      </c>
      <c r="E11854" s="72">
        <f t="shared" si="371"/>
        <v>608258126.18518519</v>
      </c>
      <c r="F11854" s="71">
        <f t="shared" si="370"/>
        <v>395.58931203511003</v>
      </c>
    </row>
    <row r="11855" spans="2:6">
      <c r="B11855">
        <v>1537600</v>
      </c>
      <c r="D11855">
        <v>11853</v>
      </c>
      <c r="E11855" s="72">
        <f t="shared" si="371"/>
        <v>608360810.29629636</v>
      </c>
      <c r="F11855" s="71">
        <f t="shared" si="370"/>
        <v>395.65609410529157</v>
      </c>
    </row>
    <row r="11856" spans="2:6">
      <c r="B11856">
        <v>1537600</v>
      </c>
      <c r="D11856">
        <v>11854</v>
      </c>
      <c r="E11856" s="72">
        <f t="shared" si="371"/>
        <v>608463503.07407403</v>
      </c>
      <c r="F11856" s="71">
        <f t="shared" si="370"/>
        <v>395.72288181196279</v>
      </c>
    </row>
    <row r="11857" spans="2:6">
      <c r="B11857">
        <v>1537600</v>
      </c>
      <c r="D11857">
        <v>11855</v>
      </c>
      <c r="E11857" s="72">
        <f t="shared" si="371"/>
        <v>608566204.51851845</v>
      </c>
      <c r="F11857" s="71">
        <f t="shared" si="370"/>
        <v>395.78967515512386</v>
      </c>
    </row>
    <row r="11858" spans="2:6">
      <c r="B11858">
        <v>1537600</v>
      </c>
      <c r="D11858">
        <v>11856</v>
      </c>
      <c r="E11858" s="72">
        <f t="shared" si="371"/>
        <v>608668914.62962961</v>
      </c>
      <c r="F11858" s="71">
        <f t="shared" si="370"/>
        <v>395.85647413477471</v>
      </c>
    </row>
    <row r="11859" spans="2:6">
      <c r="B11859">
        <v>1537600</v>
      </c>
      <c r="D11859">
        <v>11857</v>
      </c>
      <c r="E11859" s="72">
        <f t="shared" si="371"/>
        <v>608771633.4074074</v>
      </c>
      <c r="F11859" s="71">
        <f t="shared" si="370"/>
        <v>395.9232787509153</v>
      </c>
    </row>
    <row r="11860" spans="2:6">
      <c r="B11860">
        <v>1537600</v>
      </c>
      <c r="D11860">
        <v>11858</v>
      </c>
      <c r="E11860" s="72">
        <f t="shared" si="371"/>
        <v>608874360.85185182</v>
      </c>
      <c r="F11860" s="71">
        <f t="shared" si="370"/>
        <v>395.99008900354568</v>
      </c>
    </row>
    <row r="11861" spans="2:6">
      <c r="B11861">
        <v>1537600</v>
      </c>
      <c r="D11861">
        <v>11859</v>
      </c>
      <c r="E11861" s="72">
        <f t="shared" si="371"/>
        <v>608977096.96296287</v>
      </c>
      <c r="F11861" s="71">
        <f t="shared" si="370"/>
        <v>396.05690489266573</v>
      </c>
    </row>
    <row r="11862" spans="2:6">
      <c r="B11862">
        <v>1537600</v>
      </c>
      <c r="D11862">
        <v>11860</v>
      </c>
      <c r="E11862" s="72">
        <f t="shared" si="371"/>
        <v>609079841.74074066</v>
      </c>
      <c r="F11862" s="71">
        <f t="shared" si="370"/>
        <v>396.12372641827568</v>
      </c>
    </row>
    <row r="11863" spans="2:6">
      <c r="B11863">
        <v>1537600</v>
      </c>
      <c r="D11863">
        <v>11861</v>
      </c>
      <c r="E11863" s="72">
        <f t="shared" si="371"/>
        <v>609182595.18518519</v>
      </c>
      <c r="F11863" s="71">
        <f t="shared" si="370"/>
        <v>396.19055358037537</v>
      </c>
    </row>
    <row r="11864" spans="2:6">
      <c r="B11864">
        <v>1537600</v>
      </c>
      <c r="D11864">
        <v>11862</v>
      </c>
      <c r="E11864" s="72">
        <f t="shared" si="371"/>
        <v>609285357.29629636</v>
      </c>
      <c r="F11864" s="71">
        <f t="shared" si="370"/>
        <v>396.25738637896484</v>
      </c>
    </row>
    <row r="11865" spans="2:6">
      <c r="B11865">
        <v>1537600</v>
      </c>
      <c r="D11865">
        <v>11863</v>
      </c>
      <c r="E11865" s="72">
        <f t="shared" si="371"/>
        <v>609388128.07407403</v>
      </c>
      <c r="F11865" s="71">
        <f t="shared" si="370"/>
        <v>396.32422481404399</v>
      </c>
    </row>
    <row r="11866" spans="2:6">
      <c r="B11866">
        <v>1537600</v>
      </c>
      <c r="D11866">
        <v>11864</v>
      </c>
      <c r="E11866" s="72">
        <f t="shared" si="371"/>
        <v>609490907.51851845</v>
      </c>
      <c r="F11866" s="71">
        <f t="shared" si="370"/>
        <v>396.39106888561292</v>
      </c>
    </row>
    <row r="11867" spans="2:6">
      <c r="B11867">
        <v>1537600</v>
      </c>
      <c r="D11867">
        <v>11865</v>
      </c>
      <c r="E11867" s="72">
        <f t="shared" si="371"/>
        <v>609593695.62962961</v>
      </c>
      <c r="F11867" s="71">
        <f t="shared" si="370"/>
        <v>396.45791859367171</v>
      </c>
    </row>
    <row r="11868" spans="2:6">
      <c r="B11868">
        <v>1537600</v>
      </c>
      <c r="D11868">
        <v>11866</v>
      </c>
      <c r="E11868" s="72">
        <f t="shared" si="371"/>
        <v>609696492.4074074</v>
      </c>
      <c r="F11868" s="71">
        <f t="shared" si="370"/>
        <v>396.52477393822022</v>
      </c>
    </row>
    <row r="11869" spans="2:6">
      <c r="B11869">
        <v>1537600</v>
      </c>
      <c r="D11869">
        <v>11867</v>
      </c>
      <c r="E11869" s="72">
        <f t="shared" si="371"/>
        <v>609799297.85185182</v>
      </c>
      <c r="F11869" s="71">
        <f t="shared" si="370"/>
        <v>396.59163491925847</v>
      </c>
    </row>
    <row r="11870" spans="2:6">
      <c r="B11870">
        <v>1537600</v>
      </c>
      <c r="D11870">
        <v>11868</v>
      </c>
      <c r="E11870" s="72">
        <f t="shared" si="371"/>
        <v>609902111.96296287</v>
      </c>
      <c r="F11870" s="71">
        <f t="shared" si="370"/>
        <v>396.65850153678645</v>
      </c>
    </row>
    <row r="11871" spans="2:6">
      <c r="B11871">
        <v>1537600</v>
      </c>
      <c r="D11871">
        <v>11869</v>
      </c>
      <c r="E11871" s="72">
        <f t="shared" si="371"/>
        <v>610004934.74074066</v>
      </c>
      <c r="F11871" s="71">
        <f t="shared" si="370"/>
        <v>396.72537379080427</v>
      </c>
    </row>
    <row r="11872" spans="2:6">
      <c r="B11872">
        <v>1537600</v>
      </c>
      <c r="D11872">
        <v>11870</v>
      </c>
      <c r="E11872" s="72">
        <f t="shared" si="371"/>
        <v>610107766.18518519</v>
      </c>
      <c r="F11872" s="71">
        <f t="shared" si="370"/>
        <v>396.79225168131194</v>
      </c>
    </row>
    <row r="11873" spans="2:6">
      <c r="B11873">
        <v>1537600</v>
      </c>
      <c r="D11873">
        <v>11871</v>
      </c>
      <c r="E11873" s="72">
        <f t="shared" si="371"/>
        <v>610210606.29629636</v>
      </c>
      <c r="F11873" s="71">
        <f t="shared" si="370"/>
        <v>396.85913520830928</v>
      </c>
    </row>
    <row r="11874" spans="2:6">
      <c r="B11874">
        <v>1537600</v>
      </c>
      <c r="D11874">
        <v>11872</v>
      </c>
      <c r="E11874" s="72">
        <f t="shared" si="371"/>
        <v>610313455.07407403</v>
      </c>
      <c r="F11874" s="71">
        <f t="shared" si="370"/>
        <v>396.9260243717963</v>
      </c>
    </row>
    <row r="11875" spans="2:6">
      <c r="B11875">
        <v>1537600</v>
      </c>
      <c r="D11875">
        <v>11873</v>
      </c>
      <c r="E11875" s="72">
        <f t="shared" si="371"/>
        <v>610416312.51851845</v>
      </c>
      <c r="F11875" s="71">
        <f t="shared" si="370"/>
        <v>396.99291917177317</v>
      </c>
    </row>
    <row r="11876" spans="2:6">
      <c r="B11876">
        <v>1537600</v>
      </c>
      <c r="D11876">
        <v>11874</v>
      </c>
      <c r="E11876" s="72">
        <f t="shared" si="371"/>
        <v>610519178.62962961</v>
      </c>
      <c r="F11876" s="71">
        <f t="shared" si="370"/>
        <v>397.05981960823988</v>
      </c>
    </row>
    <row r="11877" spans="2:6">
      <c r="B11877">
        <v>1537600</v>
      </c>
      <c r="D11877">
        <v>11875</v>
      </c>
      <c r="E11877" s="72">
        <f t="shared" si="371"/>
        <v>610622053.4074074</v>
      </c>
      <c r="F11877" s="71">
        <f t="shared" si="370"/>
        <v>397.12672568119626</v>
      </c>
    </row>
    <row r="11878" spans="2:6">
      <c r="B11878">
        <v>1537600</v>
      </c>
      <c r="D11878">
        <v>11876</v>
      </c>
      <c r="E11878" s="72">
        <f t="shared" si="371"/>
        <v>610724936.85185182</v>
      </c>
      <c r="F11878" s="71">
        <f t="shared" si="370"/>
        <v>397.19363739064244</v>
      </c>
    </row>
    <row r="11879" spans="2:6">
      <c r="B11879">
        <v>1537600</v>
      </c>
      <c r="D11879">
        <v>11877</v>
      </c>
      <c r="E11879" s="72">
        <f t="shared" si="371"/>
        <v>610827828.96296287</v>
      </c>
      <c r="F11879" s="71">
        <f t="shared" si="370"/>
        <v>397.26055473657834</v>
      </c>
    </row>
    <row r="11880" spans="2:6">
      <c r="B11880">
        <v>1537600</v>
      </c>
      <c r="D11880">
        <v>11878</v>
      </c>
      <c r="E11880" s="72">
        <f t="shared" si="371"/>
        <v>610930729.74074066</v>
      </c>
      <c r="F11880" s="71">
        <f t="shared" si="370"/>
        <v>397.32747771900409</v>
      </c>
    </row>
    <row r="11881" spans="2:6">
      <c r="B11881">
        <v>1537600</v>
      </c>
      <c r="D11881">
        <v>11879</v>
      </c>
      <c r="E11881" s="72">
        <f t="shared" si="371"/>
        <v>611033639.18518507</v>
      </c>
      <c r="F11881" s="71">
        <f t="shared" si="370"/>
        <v>397.39440633791952</v>
      </c>
    </row>
    <row r="11882" spans="2:6">
      <c r="B11882">
        <v>1537600</v>
      </c>
      <c r="D11882">
        <v>11880</v>
      </c>
      <c r="E11882" s="72">
        <f t="shared" si="371"/>
        <v>611136557.29629612</v>
      </c>
      <c r="F11882" s="71">
        <f t="shared" si="370"/>
        <v>397.46134059332473</v>
      </c>
    </row>
    <row r="11883" spans="2:6">
      <c r="B11883">
        <v>1537600</v>
      </c>
      <c r="D11883">
        <v>11881</v>
      </c>
      <c r="E11883" s="72">
        <f t="shared" si="371"/>
        <v>611239484.07407391</v>
      </c>
      <c r="F11883" s="71">
        <f t="shared" si="370"/>
        <v>397.52828048521974</v>
      </c>
    </row>
    <row r="11884" spans="2:6">
      <c r="B11884">
        <v>1537600</v>
      </c>
      <c r="D11884">
        <v>11882</v>
      </c>
      <c r="E11884" s="72">
        <f t="shared" si="371"/>
        <v>611342419.51851845</v>
      </c>
      <c r="F11884" s="71">
        <f t="shared" si="370"/>
        <v>397.59522601360459</v>
      </c>
    </row>
    <row r="11885" spans="2:6">
      <c r="B11885">
        <v>1537600</v>
      </c>
      <c r="D11885">
        <v>11883</v>
      </c>
      <c r="E11885" s="72">
        <f t="shared" si="371"/>
        <v>611445363.62962961</v>
      </c>
      <c r="F11885" s="71">
        <f t="shared" si="370"/>
        <v>397.66217717847917</v>
      </c>
    </row>
    <row r="11886" spans="2:6">
      <c r="B11886">
        <v>1537600</v>
      </c>
      <c r="D11886">
        <v>11884</v>
      </c>
      <c r="E11886" s="72">
        <f t="shared" si="371"/>
        <v>611548316.4074074</v>
      </c>
      <c r="F11886" s="71">
        <f t="shared" si="370"/>
        <v>397.72913397984354</v>
      </c>
    </row>
    <row r="11887" spans="2:6">
      <c r="B11887">
        <v>1537600</v>
      </c>
      <c r="D11887">
        <v>11885</v>
      </c>
      <c r="E11887" s="72">
        <f t="shared" si="371"/>
        <v>611651277.85185182</v>
      </c>
      <c r="F11887" s="71">
        <f t="shared" si="370"/>
        <v>397.79609641769758</v>
      </c>
    </row>
    <row r="11888" spans="2:6">
      <c r="B11888">
        <v>1537600</v>
      </c>
      <c r="D11888">
        <v>11886</v>
      </c>
      <c r="E11888" s="72">
        <f t="shared" si="371"/>
        <v>611754247.96296287</v>
      </c>
      <c r="F11888" s="71">
        <f t="shared" si="370"/>
        <v>397.86306449204142</v>
      </c>
    </row>
    <row r="11889" spans="2:6">
      <c r="B11889">
        <v>1537600</v>
      </c>
      <c r="D11889">
        <v>11887</v>
      </c>
      <c r="E11889" s="72">
        <f t="shared" si="371"/>
        <v>611857226.74074066</v>
      </c>
      <c r="F11889" s="71">
        <f t="shared" si="370"/>
        <v>397.93003820287504</v>
      </c>
    </row>
    <row r="11890" spans="2:6">
      <c r="B11890">
        <v>1537600</v>
      </c>
      <c r="D11890">
        <v>11888</v>
      </c>
      <c r="E11890" s="72">
        <f t="shared" si="371"/>
        <v>611960214.18518507</v>
      </c>
      <c r="F11890" s="71">
        <f t="shared" si="370"/>
        <v>397.99701755019839</v>
      </c>
    </row>
    <row r="11891" spans="2:6">
      <c r="B11891">
        <v>1537600</v>
      </c>
      <c r="D11891">
        <v>11889</v>
      </c>
      <c r="E11891" s="72">
        <f t="shared" si="371"/>
        <v>612063210.29629612</v>
      </c>
      <c r="F11891" s="71">
        <f t="shared" si="370"/>
        <v>398.06400253401154</v>
      </c>
    </row>
    <row r="11892" spans="2:6">
      <c r="B11892">
        <v>1537600</v>
      </c>
      <c r="D11892">
        <v>11890</v>
      </c>
      <c r="E11892" s="72">
        <f t="shared" si="371"/>
        <v>612166215.07407391</v>
      </c>
      <c r="F11892" s="71">
        <f t="shared" si="370"/>
        <v>398.13099315431447</v>
      </c>
    </row>
    <row r="11893" spans="2:6">
      <c r="B11893">
        <v>1537600</v>
      </c>
      <c r="D11893">
        <v>11891</v>
      </c>
      <c r="E11893" s="72">
        <f t="shared" si="371"/>
        <v>612269228.51851845</v>
      </c>
      <c r="F11893" s="71">
        <f t="shared" si="370"/>
        <v>398.19798941110719</v>
      </c>
    </row>
    <row r="11894" spans="2:6">
      <c r="B11894">
        <v>1537600</v>
      </c>
      <c r="D11894">
        <v>11892</v>
      </c>
      <c r="E11894" s="72">
        <f t="shared" si="371"/>
        <v>612372250.62962961</v>
      </c>
      <c r="F11894" s="71">
        <f t="shared" si="370"/>
        <v>398.2649913043897</v>
      </c>
    </row>
    <row r="11895" spans="2:6">
      <c r="B11895">
        <v>1537600</v>
      </c>
      <c r="D11895">
        <v>11893</v>
      </c>
      <c r="E11895" s="72">
        <f t="shared" si="371"/>
        <v>612475281.4074074</v>
      </c>
      <c r="F11895" s="71">
        <f t="shared" si="370"/>
        <v>398.33199883416194</v>
      </c>
    </row>
    <row r="11896" spans="2:6">
      <c r="B11896">
        <v>1537600</v>
      </c>
      <c r="D11896">
        <v>11894</v>
      </c>
      <c r="E11896" s="72">
        <f t="shared" si="371"/>
        <v>612578320.85185182</v>
      </c>
      <c r="F11896" s="71">
        <f t="shared" si="370"/>
        <v>398.39901200042391</v>
      </c>
    </row>
    <row r="11897" spans="2:6">
      <c r="B11897">
        <v>1537600</v>
      </c>
      <c r="D11897">
        <v>11895</v>
      </c>
      <c r="E11897" s="72">
        <f t="shared" si="371"/>
        <v>612681368.96296287</v>
      </c>
      <c r="F11897" s="71">
        <f t="shared" si="370"/>
        <v>398.46603080317561</v>
      </c>
    </row>
    <row r="11898" spans="2:6">
      <c r="B11898">
        <v>1537600</v>
      </c>
      <c r="D11898">
        <v>11896</v>
      </c>
      <c r="E11898" s="72">
        <f t="shared" si="371"/>
        <v>612784425.74074066</v>
      </c>
      <c r="F11898" s="71">
        <f t="shared" si="370"/>
        <v>398.53305524241716</v>
      </c>
    </row>
    <row r="11899" spans="2:6">
      <c r="B11899">
        <v>1537600</v>
      </c>
      <c r="D11899">
        <v>11897</v>
      </c>
      <c r="E11899" s="72">
        <f t="shared" si="371"/>
        <v>612887491.18518507</v>
      </c>
      <c r="F11899" s="71">
        <f t="shared" si="370"/>
        <v>398.60008531814844</v>
      </c>
    </row>
    <row r="11900" spans="2:6">
      <c r="B11900">
        <v>1537600</v>
      </c>
      <c r="D11900">
        <v>11898</v>
      </c>
      <c r="E11900" s="72">
        <f t="shared" si="371"/>
        <v>612990565.29629612</v>
      </c>
      <c r="F11900" s="71">
        <f t="shared" si="370"/>
        <v>398.66712103036946</v>
      </c>
    </row>
    <row r="11901" spans="2:6">
      <c r="B11901">
        <v>1537600</v>
      </c>
      <c r="D11901">
        <v>11899</v>
      </c>
      <c r="E11901" s="72">
        <f t="shared" si="371"/>
        <v>613093648.07407391</v>
      </c>
      <c r="F11901" s="71">
        <f t="shared" si="370"/>
        <v>398.73416237908032</v>
      </c>
    </row>
    <row r="11902" spans="2:6">
      <c r="B11902">
        <v>1537600</v>
      </c>
      <c r="D11902">
        <v>11900</v>
      </c>
      <c r="E11902" s="72">
        <f t="shared" si="371"/>
        <v>613196739.51851845</v>
      </c>
      <c r="F11902" s="71">
        <f t="shared" si="370"/>
        <v>398.80120936428096</v>
      </c>
    </row>
    <row r="11903" spans="2:6">
      <c r="B11903">
        <v>1537600</v>
      </c>
      <c r="D11903">
        <v>11901</v>
      </c>
      <c r="E11903" s="72">
        <f t="shared" si="371"/>
        <v>613299839.62962961</v>
      </c>
      <c r="F11903" s="71">
        <f t="shared" si="370"/>
        <v>398.8682619859714</v>
      </c>
    </row>
    <row r="11904" spans="2:6">
      <c r="B11904">
        <v>1537600</v>
      </c>
      <c r="D11904">
        <v>11902</v>
      </c>
      <c r="E11904" s="72">
        <f t="shared" si="371"/>
        <v>613402948.4074074</v>
      </c>
      <c r="F11904" s="71">
        <f t="shared" si="370"/>
        <v>398.93532024415151</v>
      </c>
    </row>
    <row r="11905" spans="2:6">
      <c r="B11905">
        <v>1537600</v>
      </c>
      <c r="D11905">
        <v>11903</v>
      </c>
      <c r="E11905" s="72">
        <f t="shared" si="371"/>
        <v>613506065.85185182</v>
      </c>
      <c r="F11905" s="71">
        <f t="shared" si="370"/>
        <v>399.00238413882141</v>
      </c>
    </row>
    <row r="11906" spans="2:6">
      <c r="B11906">
        <v>1537600</v>
      </c>
      <c r="D11906">
        <v>11904</v>
      </c>
      <c r="E11906" s="72">
        <f t="shared" si="371"/>
        <v>613609191.96296287</v>
      </c>
      <c r="F11906" s="71">
        <f t="shared" si="370"/>
        <v>399.06945366998104</v>
      </c>
    </row>
    <row r="11907" spans="2:6">
      <c r="B11907">
        <v>1537600</v>
      </c>
      <c r="D11907">
        <v>11905</v>
      </c>
      <c r="E11907" s="72">
        <f t="shared" si="371"/>
        <v>613712326.74074066</v>
      </c>
      <c r="F11907" s="71">
        <f t="shared" ref="F11907:F11970" si="372">E11907/B11906</f>
        <v>399.13652883763052</v>
      </c>
    </row>
    <row r="11908" spans="2:6">
      <c r="B11908">
        <v>1537600</v>
      </c>
      <c r="D11908">
        <v>11906</v>
      </c>
      <c r="E11908" s="72">
        <f t="shared" ref="E11908:E11971" si="373">40+(D11907*D11907)+(E11907/1.3)</f>
        <v>613815470.18518507</v>
      </c>
      <c r="F11908" s="71">
        <f t="shared" si="372"/>
        <v>399.20360964176967</v>
      </c>
    </row>
    <row r="11909" spans="2:6">
      <c r="B11909">
        <v>1537600</v>
      </c>
      <c r="D11909">
        <v>11907</v>
      </c>
      <c r="E11909" s="72">
        <f t="shared" si="373"/>
        <v>613918622.29629612</v>
      </c>
      <c r="F11909" s="71">
        <f t="shared" si="372"/>
        <v>399.27069608239862</v>
      </c>
    </row>
    <row r="11910" spans="2:6">
      <c r="B11910">
        <v>1537600</v>
      </c>
      <c r="D11910">
        <v>11908</v>
      </c>
      <c r="E11910" s="72">
        <f t="shared" si="373"/>
        <v>614021783.07407391</v>
      </c>
      <c r="F11910" s="71">
        <f t="shared" si="372"/>
        <v>399.33778815951734</v>
      </c>
    </row>
    <row r="11911" spans="2:6">
      <c r="B11911">
        <v>1537600</v>
      </c>
      <c r="D11911">
        <v>11909</v>
      </c>
      <c r="E11911" s="72">
        <f t="shared" si="373"/>
        <v>614124952.51851845</v>
      </c>
      <c r="F11911" s="71">
        <f t="shared" si="372"/>
        <v>399.40488587312592</v>
      </c>
    </row>
    <row r="11912" spans="2:6">
      <c r="B11912">
        <v>1537600</v>
      </c>
      <c r="D11912">
        <v>11910</v>
      </c>
      <c r="E11912" s="72">
        <f t="shared" si="373"/>
        <v>614228130.62962961</v>
      </c>
      <c r="F11912" s="71">
        <f t="shared" si="372"/>
        <v>399.47198922322423</v>
      </c>
    </row>
    <row r="11913" spans="2:6">
      <c r="B11913">
        <v>1537600</v>
      </c>
      <c r="D11913">
        <v>11911</v>
      </c>
      <c r="E11913" s="72">
        <f t="shared" si="373"/>
        <v>614331317.4074074</v>
      </c>
      <c r="F11913" s="71">
        <f t="shared" si="372"/>
        <v>399.53909820981232</v>
      </c>
    </row>
    <row r="11914" spans="2:6">
      <c r="B11914">
        <v>1537600</v>
      </c>
      <c r="D11914">
        <v>11912</v>
      </c>
      <c r="E11914" s="72">
        <f t="shared" si="373"/>
        <v>614434512.85185182</v>
      </c>
      <c r="F11914" s="71">
        <f t="shared" si="372"/>
        <v>399.60621283289009</v>
      </c>
    </row>
    <row r="11915" spans="2:6">
      <c r="B11915">
        <v>1537600</v>
      </c>
      <c r="D11915">
        <v>11913</v>
      </c>
      <c r="E11915" s="72">
        <f t="shared" si="373"/>
        <v>614537716.96296287</v>
      </c>
      <c r="F11915" s="71">
        <f t="shared" si="372"/>
        <v>399.67333309245765</v>
      </c>
    </row>
    <row r="11916" spans="2:6">
      <c r="B11916">
        <v>1537600</v>
      </c>
      <c r="D11916">
        <v>11914</v>
      </c>
      <c r="E11916" s="72">
        <f t="shared" si="373"/>
        <v>614640929.74074066</v>
      </c>
      <c r="F11916" s="71">
        <f t="shared" si="372"/>
        <v>399.740458988515</v>
      </c>
    </row>
    <row r="11917" spans="2:6">
      <c r="B11917">
        <v>1537600</v>
      </c>
      <c r="D11917">
        <v>11915</v>
      </c>
      <c r="E11917" s="72">
        <f t="shared" si="373"/>
        <v>614744151.18518507</v>
      </c>
      <c r="F11917" s="71">
        <f t="shared" si="372"/>
        <v>399.80759052106208</v>
      </c>
    </row>
    <row r="11918" spans="2:6">
      <c r="B11918">
        <v>1537600</v>
      </c>
      <c r="D11918">
        <v>11916</v>
      </c>
      <c r="E11918" s="72">
        <f t="shared" si="373"/>
        <v>614847381.29629612</v>
      </c>
      <c r="F11918" s="71">
        <f t="shared" si="372"/>
        <v>399.87472769009895</v>
      </c>
    </row>
    <row r="11919" spans="2:6">
      <c r="B11919">
        <v>1537600</v>
      </c>
      <c r="D11919">
        <v>11917</v>
      </c>
      <c r="E11919" s="72">
        <f t="shared" si="373"/>
        <v>614950620.07407391</v>
      </c>
      <c r="F11919" s="71">
        <f t="shared" si="372"/>
        <v>399.94187049562561</v>
      </c>
    </row>
    <row r="11920" spans="2:6">
      <c r="B11920">
        <v>1537600</v>
      </c>
      <c r="D11920">
        <v>11918</v>
      </c>
      <c r="E11920" s="72">
        <f t="shared" si="373"/>
        <v>615053867.51851845</v>
      </c>
      <c r="F11920" s="71">
        <f t="shared" si="372"/>
        <v>400.00901893764205</v>
      </c>
    </row>
    <row r="11921" spans="2:6">
      <c r="B11921">
        <v>1537600</v>
      </c>
      <c r="D11921">
        <v>11919</v>
      </c>
      <c r="E11921" s="72">
        <f t="shared" si="373"/>
        <v>615157123.62962961</v>
      </c>
      <c r="F11921" s="71">
        <f t="shared" si="372"/>
        <v>400.07617301614829</v>
      </c>
    </row>
    <row r="11922" spans="2:6">
      <c r="B11922">
        <v>1537600</v>
      </c>
      <c r="D11922">
        <v>11920</v>
      </c>
      <c r="E11922" s="72">
        <f t="shared" si="373"/>
        <v>615260388.4074074</v>
      </c>
      <c r="F11922" s="71">
        <f t="shared" si="372"/>
        <v>400.14333273114426</v>
      </c>
    </row>
    <row r="11923" spans="2:6">
      <c r="B11923">
        <v>1537600</v>
      </c>
      <c r="D11923">
        <v>11921</v>
      </c>
      <c r="E11923" s="72">
        <f t="shared" si="373"/>
        <v>615363661.85185182</v>
      </c>
      <c r="F11923" s="71">
        <f t="shared" si="372"/>
        <v>400.21049808262995</v>
      </c>
    </row>
    <row r="11924" spans="2:6">
      <c r="B11924">
        <v>1537600</v>
      </c>
      <c r="D11924">
        <v>11922</v>
      </c>
      <c r="E11924" s="72">
        <f t="shared" si="373"/>
        <v>615466943.96296287</v>
      </c>
      <c r="F11924" s="71">
        <f t="shared" si="372"/>
        <v>400.27766907060538</v>
      </c>
    </row>
    <row r="11925" spans="2:6">
      <c r="B11925">
        <v>1537600</v>
      </c>
      <c r="D11925">
        <v>11923</v>
      </c>
      <c r="E11925" s="72">
        <f t="shared" si="373"/>
        <v>615570234.74074066</v>
      </c>
      <c r="F11925" s="71">
        <f t="shared" si="372"/>
        <v>400.34484569507066</v>
      </c>
    </row>
    <row r="11926" spans="2:6">
      <c r="B11926">
        <v>1537600</v>
      </c>
      <c r="D11926">
        <v>11924</v>
      </c>
      <c r="E11926" s="72">
        <f t="shared" si="373"/>
        <v>615673534.18518507</v>
      </c>
      <c r="F11926" s="71">
        <f t="shared" si="372"/>
        <v>400.41202795602567</v>
      </c>
    </row>
    <row r="11927" spans="2:6">
      <c r="B11927">
        <v>1537600</v>
      </c>
      <c r="D11927">
        <v>11925</v>
      </c>
      <c r="E11927" s="72">
        <f t="shared" si="373"/>
        <v>615776842.29629612</v>
      </c>
      <c r="F11927" s="71">
        <f t="shared" si="372"/>
        <v>400.47921585347041</v>
      </c>
    </row>
    <row r="11928" spans="2:6">
      <c r="B11928">
        <v>1537600</v>
      </c>
      <c r="D11928">
        <v>11926</v>
      </c>
      <c r="E11928" s="72">
        <f t="shared" si="373"/>
        <v>615880159.07407391</v>
      </c>
      <c r="F11928" s="71">
        <f t="shared" si="372"/>
        <v>400.54640938740499</v>
      </c>
    </row>
    <row r="11929" spans="2:6">
      <c r="B11929">
        <v>1537600</v>
      </c>
      <c r="D11929">
        <v>11927</v>
      </c>
      <c r="E11929" s="72">
        <f t="shared" si="373"/>
        <v>615983484.51851845</v>
      </c>
      <c r="F11929" s="71">
        <f t="shared" si="372"/>
        <v>400.61360855782937</v>
      </c>
    </row>
    <row r="11930" spans="2:6">
      <c r="B11930">
        <v>1537600</v>
      </c>
      <c r="D11930">
        <v>11928</v>
      </c>
      <c r="E11930" s="72">
        <f t="shared" si="373"/>
        <v>616086818.62962961</v>
      </c>
      <c r="F11930" s="71">
        <f t="shared" si="372"/>
        <v>400.68081336474353</v>
      </c>
    </row>
    <row r="11931" spans="2:6">
      <c r="B11931">
        <v>1537600</v>
      </c>
      <c r="D11931">
        <v>11929</v>
      </c>
      <c r="E11931" s="72">
        <f t="shared" si="373"/>
        <v>616190161.4074074</v>
      </c>
      <c r="F11931" s="71">
        <f t="shared" si="372"/>
        <v>400.74802380814737</v>
      </c>
    </row>
    <row r="11932" spans="2:6">
      <c r="B11932">
        <v>1537600</v>
      </c>
      <c r="D11932">
        <v>11930</v>
      </c>
      <c r="E11932" s="72">
        <f t="shared" si="373"/>
        <v>616293512.85185182</v>
      </c>
      <c r="F11932" s="71">
        <f t="shared" si="372"/>
        <v>400.81523988804099</v>
      </c>
    </row>
    <row r="11933" spans="2:6">
      <c r="B11933">
        <v>1537600</v>
      </c>
      <c r="D11933">
        <v>11931</v>
      </c>
      <c r="E11933" s="72">
        <f t="shared" si="373"/>
        <v>616396872.96296287</v>
      </c>
      <c r="F11933" s="71">
        <f t="shared" si="372"/>
        <v>400.88246160442435</v>
      </c>
    </row>
    <row r="11934" spans="2:6">
      <c r="B11934">
        <v>1537600</v>
      </c>
      <c r="D11934">
        <v>11932</v>
      </c>
      <c r="E11934" s="72">
        <f t="shared" si="373"/>
        <v>616500241.74074066</v>
      </c>
      <c r="F11934" s="71">
        <f t="shared" si="372"/>
        <v>400.9496889572975</v>
      </c>
    </row>
    <row r="11935" spans="2:6">
      <c r="B11935">
        <v>1537600</v>
      </c>
      <c r="D11935">
        <v>11933</v>
      </c>
      <c r="E11935" s="72">
        <f t="shared" si="373"/>
        <v>616603619.18518507</v>
      </c>
      <c r="F11935" s="71">
        <f t="shared" si="372"/>
        <v>401.01692194666043</v>
      </c>
    </row>
    <row r="11936" spans="2:6">
      <c r="B11936">
        <v>1537600</v>
      </c>
      <c r="D11936">
        <v>11934</v>
      </c>
      <c r="E11936" s="72">
        <f t="shared" si="373"/>
        <v>616707005.29629612</v>
      </c>
      <c r="F11936" s="71">
        <f t="shared" si="372"/>
        <v>401.0841605725131</v>
      </c>
    </row>
    <row r="11937" spans="2:6">
      <c r="B11937">
        <v>1537600</v>
      </c>
      <c r="D11937">
        <v>11935</v>
      </c>
      <c r="E11937" s="72">
        <f t="shared" si="373"/>
        <v>616810400.07407391</v>
      </c>
      <c r="F11937" s="71">
        <f t="shared" si="372"/>
        <v>401.15140483485555</v>
      </c>
    </row>
    <row r="11938" spans="2:6">
      <c r="B11938">
        <v>1537600</v>
      </c>
      <c r="D11938">
        <v>11936</v>
      </c>
      <c r="E11938" s="72">
        <f t="shared" si="373"/>
        <v>616913803.51851845</v>
      </c>
      <c r="F11938" s="71">
        <f t="shared" si="372"/>
        <v>401.21865473368786</v>
      </c>
    </row>
    <row r="11939" spans="2:6">
      <c r="B11939">
        <v>1537600</v>
      </c>
      <c r="D11939">
        <v>11937</v>
      </c>
      <c r="E11939" s="72">
        <f t="shared" si="373"/>
        <v>617017215.62962961</v>
      </c>
      <c r="F11939" s="71">
        <f t="shared" si="372"/>
        <v>401.28591026900989</v>
      </c>
    </row>
    <row r="11940" spans="2:6">
      <c r="B11940">
        <v>1537600</v>
      </c>
      <c r="D11940">
        <v>11938</v>
      </c>
      <c r="E11940" s="72">
        <f t="shared" si="373"/>
        <v>617120636.4074074</v>
      </c>
      <c r="F11940" s="71">
        <f t="shared" si="372"/>
        <v>401.35317144082165</v>
      </c>
    </row>
    <row r="11941" spans="2:6">
      <c r="B11941">
        <v>1537600</v>
      </c>
      <c r="D11941">
        <v>11939</v>
      </c>
      <c r="E11941" s="72">
        <f t="shared" si="373"/>
        <v>617224065.85185182</v>
      </c>
      <c r="F11941" s="71">
        <f t="shared" si="372"/>
        <v>401.42043824912321</v>
      </c>
    </row>
    <row r="11942" spans="2:6">
      <c r="B11942">
        <v>1537600</v>
      </c>
      <c r="D11942">
        <v>11940</v>
      </c>
      <c r="E11942" s="72">
        <f t="shared" si="373"/>
        <v>617327503.96296287</v>
      </c>
      <c r="F11942" s="71">
        <f t="shared" si="372"/>
        <v>401.48771069391444</v>
      </c>
    </row>
    <row r="11943" spans="2:6">
      <c r="B11943">
        <v>1537600</v>
      </c>
      <c r="D11943">
        <v>11941</v>
      </c>
      <c r="E11943" s="72">
        <f t="shared" si="373"/>
        <v>617430950.74074066</v>
      </c>
      <c r="F11943" s="71">
        <f t="shared" si="372"/>
        <v>401.55498877519551</v>
      </c>
    </row>
    <row r="11944" spans="2:6">
      <c r="B11944">
        <v>1537600</v>
      </c>
      <c r="D11944">
        <v>11942</v>
      </c>
      <c r="E11944" s="72">
        <f t="shared" si="373"/>
        <v>617534406.18518507</v>
      </c>
      <c r="F11944" s="71">
        <f t="shared" si="372"/>
        <v>401.62227249296637</v>
      </c>
    </row>
    <row r="11945" spans="2:6">
      <c r="B11945">
        <v>1537600</v>
      </c>
      <c r="D11945">
        <v>11943</v>
      </c>
      <c r="E11945" s="72">
        <f t="shared" si="373"/>
        <v>617637870.29629612</v>
      </c>
      <c r="F11945" s="71">
        <f t="shared" si="372"/>
        <v>401.68956184722691</v>
      </c>
    </row>
    <row r="11946" spans="2:6">
      <c r="B11946">
        <v>1537600</v>
      </c>
      <c r="D11946">
        <v>11944</v>
      </c>
      <c r="E11946" s="72">
        <f t="shared" si="373"/>
        <v>617741343.07407391</v>
      </c>
      <c r="F11946" s="71">
        <f t="shared" si="372"/>
        <v>401.7568568379773</v>
      </c>
    </row>
    <row r="11947" spans="2:6">
      <c r="B11947">
        <v>1537600</v>
      </c>
      <c r="D11947">
        <v>11945</v>
      </c>
      <c r="E11947" s="72">
        <f t="shared" si="373"/>
        <v>617844824.51851845</v>
      </c>
      <c r="F11947" s="71">
        <f t="shared" si="372"/>
        <v>401.82415746521752</v>
      </c>
    </row>
    <row r="11948" spans="2:6">
      <c r="B11948">
        <v>1537600</v>
      </c>
      <c r="D11948">
        <v>11946</v>
      </c>
      <c r="E11948" s="72">
        <f t="shared" si="373"/>
        <v>617948314.62962961</v>
      </c>
      <c r="F11948" s="71">
        <f t="shared" si="372"/>
        <v>401.89146372894749</v>
      </c>
    </row>
    <row r="11949" spans="2:6">
      <c r="B11949">
        <v>1537600</v>
      </c>
      <c r="D11949">
        <v>11947</v>
      </c>
      <c r="E11949" s="72">
        <f t="shared" si="373"/>
        <v>618051813.4074074</v>
      </c>
      <c r="F11949" s="71">
        <f t="shared" si="372"/>
        <v>401.95877562916712</v>
      </c>
    </row>
    <row r="11950" spans="2:6">
      <c r="B11950">
        <v>1537600</v>
      </c>
      <c r="D11950">
        <v>11948</v>
      </c>
      <c r="E11950" s="72">
        <f t="shared" si="373"/>
        <v>618155320.85185182</v>
      </c>
      <c r="F11950" s="71">
        <f t="shared" si="372"/>
        <v>402.0260931658766</v>
      </c>
    </row>
    <row r="11951" spans="2:6">
      <c r="B11951">
        <v>1537600</v>
      </c>
      <c r="D11951">
        <v>11949</v>
      </c>
      <c r="E11951" s="72">
        <f t="shared" si="373"/>
        <v>618258836.96296287</v>
      </c>
      <c r="F11951" s="71">
        <f t="shared" si="372"/>
        <v>402.09341633907576</v>
      </c>
    </row>
    <row r="11952" spans="2:6">
      <c r="B11952">
        <v>1537600</v>
      </c>
      <c r="D11952">
        <v>11950</v>
      </c>
      <c r="E11952" s="72">
        <f t="shared" si="373"/>
        <v>618362361.74074066</v>
      </c>
      <c r="F11952" s="71">
        <f t="shared" si="372"/>
        <v>402.16074514876476</v>
      </c>
    </row>
    <row r="11953" spans="2:6">
      <c r="B11953">
        <v>1537600</v>
      </c>
      <c r="D11953">
        <v>11951</v>
      </c>
      <c r="E11953" s="72">
        <f t="shared" si="373"/>
        <v>618465895.18518507</v>
      </c>
      <c r="F11953" s="71">
        <f t="shared" si="372"/>
        <v>402.22807959494349</v>
      </c>
    </row>
    <row r="11954" spans="2:6">
      <c r="B11954">
        <v>1537600</v>
      </c>
      <c r="D11954">
        <v>11952</v>
      </c>
      <c r="E11954" s="72">
        <f t="shared" si="373"/>
        <v>618569437.29629612</v>
      </c>
      <c r="F11954" s="71">
        <f t="shared" si="372"/>
        <v>402.29541967761196</v>
      </c>
    </row>
    <row r="11955" spans="2:6">
      <c r="B11955">
        <v>1537600</v>
      </c>
      <c r="D11955">
        <v>11953</v>
      </c>
      <c r="E11955" s="72">
        <f t="shared" si="373"/>
        <v>618672988.07407391</v>
      </c>
      <c r="F11955" s="71">
        <f t="shared" si="372"/>
        <v>402.36276539677021</v>
      </c>
    </row>
    <row r="11956" spans="2:6">
      <c r="B11956">
        <v>1537600</v>
      </c>
      <c r="D11956">
        <v>11954</v>
      </c>
      <c r="E11956" s="72">
        <f t="shared" si="373"/>
        <v>618776547.51851845</v>
      </c>
      <c r="F11956" s="71">
        <f t="shared" si="372"/>
        <v>402.43011675241837</v>
      </c>
    </row>
    <row r="11957" spans="2:6">
      <c r="B11957">
        <v>1537600</v>
      </c>
      <c r="D11957">
        <v>11955</v>
      </c>
      <c r="E11957" s="72">
        <f t="shared" si="373"/>
        <v>618880115.62962961</v>
      </c>
      <c r="F11957" s="71">
        <f t="shared" si="372"/>
        <v>402.4974737445562</v>
      </c>
    </row>
    <row r="11958" spans="2:6">
      <c r="B11958">
        <v>1537600</v>
      </c>
      <c r="D11958">
        <v>11956</v>
      </c>
      <c r="E11958" s="72">
        <f t="shared" si="373"/>
        <v>618983692.4074074</v>
      </c>
      <c r="F11958" s="71">
        <f t="shared" si="372"/>
        <v>402.56483637318382</v>
      </c>
    </row>
    <row r="11959" spans="2:6">
      <c r="B11959">
        <v>1537600</v>
      </c>
      <c r="D11959">
        <v>11957</v>
      </c>
      <c r="E11959" s="72">
        <f t="shared" si="373"/>
        <v>619087277.85185182</v>
      </c>
      <c r="F11959" s="71">
        <f t="shared" si="372"/>
        <v>402.63220463830112</v>
      </c>
    </row>
    <row r="11960" spans="2:6">
      <c r="B11960">
        <v>1537600</v>
      </c>
      <c r="D11960">
        <v>11958</v>
      </c>
      <c r="E11960" s="72">
        <f t="shared" si="373"/>
        <v>619190871.96296287</v>
      </c>
      <c r="F11960" s="71">
        <f t="shared" si="372"/>
        <v>402.6995785399082</v>
      </c>
    </row>
    <row r="11961" spans="2:6">
      <c r="B11961">
        <v>1537600</v>
      </c>
      <c r="D11961">
        <v>11959</v>
      </c>
      <c r="E11961" s="72">
        <f t="shared" si="373"/>
        <v>619294474.74074066</v>
      </c>
      <c r="F11961" s="71">
        <f t="shared" si="372"/>
        <v>402.76695807800513</v>
      </c>
    </row>
    <row r="11962" spans="2:6">
      <c r="B11962">
        <v>1537600</v>
      </c>
      <c r="D11962">
        <v>11960</v>
      </c>
      <c r="E11962" s="72">
        <f t="shared" si="373"/>
        <v>619398086.18518507</v>
      </c>
      <c r="F11962" s="71">
        <f t="shared" si="372"/>
        <v>402.83434325259174</v>
      </c>
    </row>
    <row r="11963" spans="2:6">
      <c r="B11963">
        <v>1537600</v>
      </c>
      <c r="D11963">
        <v>11961</v>
      </c>
      <c r="E11963" s="72">
        <f t="shared" si="373"/>
        <v>619501706.29629612</v>
      </c>
      <c r="F11963" s="71">
        <f t="shared" si="372"/>
        <v>402.90173406366813</v>
      </c>
    </row>
    <row r="11964" spans="2:6">
      <c r="B11964">
        <v>1537600</v>
      </c>
      <c r="D11964">
        <v>11962</v>
      </c>
      <c r="E11964" s="72">
        <f t="shared" si="373"/>
        <v>619605335.07407391</v>
      </c>
      <c r="F11964" s="71">
        <f t="shared" si="372"/>
        <v>402.96913051123431</v>
      </c>
    </row>
    <row r="11965" spans="2:6">
      <c r="B11965">
        <v>1537600</v>
      </c>
      <c r="D11965">
        <v>11963</v>
      </c>
      <c r="E11965" s="72">
        <f t="shared" si="373"/>
        <v>619708972.51851845</v>
      </c>
      <c r="F11965" s="71">
        <f t="shared" si="372"/>
        <v>403.03653259529034</v>
      </c>
    </row>
    <row r="11966" spans="2:6">
      <c r="B11966">
        <v>1537600</v>
      </c>
      <c r="D11966">
        <v>11964</v>
      </c>
      <c r="E11966" s="72">
        <f t="shared" si="373"/>
        <v>619812618.62962961</v>
      </c>
      <c r="F11966" s="71">
        <f t="shared" si="372"/>
        <v>403.1039403158361</v>
      </c>
    </row>
    <row r="11967" spans="2:6">
      <c r="B11967">
        <v>1537600</v>
      </c>
      <c r="D11967">
        <v>11965</v>
      </c>
      <c r="E11967" s="72">
        <f t="shared" si="373"/>
        <v>619916273.4074074</v>
      </c>
      <c r="F11967" s="71">
        <f t="shared" si="372"/>
        <v>403.17135367287165</v>
      </c>
    </row>
    <row r="11968" spans="2:6">
      <c r="B11968">
        <v>1537600</v>
      </c>
      <c r="D11968">
        <v>11966</v>
      </c>
      <c r="E11968" s="72">
        <f t="shared" si="373"/>
        <v>620019936.85185182</v>
      </c>
      <c r="F11968" s="71">
        <f t="shared" si="372"/>
        <v>403.23877266639687</v>
      </c>
    </row>
    <row r="11969" spans="2:6">
      <c r="B11969">
        <v>1537600</v>
      </c>
      <c r="D11969">
        <v>11967</v>
      </c>
      <c r="E11969" s="72">
        <f t="shared" si="373"/>
        <v>620123608.96296287</v>
      </c>
      <c r="F11969" s="71">
        <f t="shared" si="372"/>
        <v>403.30619729641188</v>
      </c>
    </row>
    <row r="11970" spans="2:6">
      <c r="B11970">
        <v>1537600</v>
      </c>
      <c r="D11970">
        <v>11968</v>
      </c>
      <c r="E11970" s="72">
        <f t="shared" si="373"/>
        <v>620227289.74074066</v>
      </c>
      <c r="F11970" s="71">
        <f t="shared" si="372"/>
        <v>403.37362756291668</v>
      </c>
    </row>
    <row r="11971" spans="2:6">
      <c r="B11971">
        <v>1537600</v>
      </c>
      <c r="D11971">
        <v>11969</v>
      </c>
      <c r="E11971" s="72">
        <f t="shared" si="373"/>
        <v>620330979.18518507</v>
      </c>
      <c r="F11971" s="71">
        <f t="shared" ref="F11971:F12034" si="374">E11971/B11970</f>
        <v>403.44106346591121</v>
      </c>
    </row>
    <row r="11972" spans="2:6">
      <c r="B11972">
        <v>1537600</v>
      </c>
      <c r="D11972">
        <v>11970</v>
      </c>
      <c r="E11972" s="72">
        <f t="shared" ref="E11972:E12035" si="375">40+(D11971*D11971)+(E11971/1.3)</f>
        <v>620434677.29629612</v>
      </c>
      <c r="F11972" s="71">
        <f t="shared" si="374"/>
        <v>403.50850500539548</v>
      </c>
    </row>
    <row r="11973" spans="2:6">
      <c r="B11973">
        <v>1537600</v>
      </c>
      <c r="D11973">
        <v>11971</v>
      </c>
      <c r="E11973" s="72">
        <f t="shared" si="375"/>
        <v>620538384.07407391</v>
      </c>
      <c r="F11973" s="71">
        <f t="shared" si="374"/>
        <v>403.57595218136959</v>
      </c>
    </row>
    <row r="11974" spans="2:6">
      <c r="B11974">
        <v>1537600</v>
      </c>
      <c r="D11974">
        <v>11972</v>
      </c>
      <c r="E11974" s="72">
        <f t="shared" si="375"/>
        <v>620642099.51851845</v>
      </c>
      <c r="F11974" s="71">
        <f t="shared" si="374"/>
        <v>403.64340499383354</v>
      </c>
    </row>
    <row r="11975" spans="2:6">
      <c r="B11975">
        <v>1537600</v>
      </c>
      <c r="D11975">
        <v>11973</v>
      </c>
      <c r="E11975" s="72">
        <f t="shared" si="375"/>
        <v>620745823.62962961</v>
      </c>
      <c r="F11975" s="71">
        <f t="shared" si="374"/>
        <v>403.71086344278723</v>
      </c>
    </row>
    <row r="11976" spans="2:6">
      <c r="B11976">
        <v>1537600</v>
      </c>
      <c r="D11976">
        <v>11974</v>
      </c>
      <c r="E11976" s="72">
        <f t="shared" si="375"/>
        <v>620849556.4074074</v>
      </c>
      <c r="F11976" s="71">
        <f t="shared" si="374"/>
        <v>403.77832752823065</v>
      </c>
    </row>
    <row r="11977" spans="2:6">
      <c r="B11977">
        <v>1537600</v>
      </c>
      <c r="D11977">
        <v>11975</v>
      </c>
      <c r="E11977" s="72">
        <f t="shared" si="375"/>
        <v>620953297.85185182</v>
      </c>
      <c r="F11977" s="71">
        <f t="shared" si="374"/>
        <v>403.8457972501638</v>
      </c>
    </row>
    <row r="11978" spans="2:6">
      <c r="B11978">
        <v>1537600</v>
      </c>
      <c r="D11978">
        <v>11976</v>
      </c>
      <c r="E11978" s="72">
        <f t="shared" si="375"/>
        <v>621057047.96296287</v>
      </c>
      <c r="F11978" s="71">
        <f t="shared" si="374"/>
        <v>403.91327260858668</v>
      </c>
    </row>
    <row r="11979" spans="2:6">
      <c r="B11979">
        <v>1537600</v>
      </c>
      <c r="D11979">
        <v>11977</v>
      </c>
      <c r="E11979" s="72">
        <f t="shared" si="375"/>
        <v>621160806.74074066</v>
      </c>
      <c r="F11979" s="71">
        <f t="shared" si="374"/>
        <v>403.98075360349941</v>
      </c>
    </row>
    <row r="11980" spans="2:6">
      <c r="B11980">
        <v>1537600</v>
      </c>
      <c r="D11980">
        <v>11978</v>
      </c>
      <c r="E11980" s="72">
        <f t="shared" si="375"/>
        <v>621264574.18518507</v>
      </c>
      <c r="F11980" s="71">
        <f t="shared" si="374"/>
        <v>404.04824023490187</v>
      </c>
    </row>
    <row r="11981" spans="2:6">
      <c r="B11981">
        <v>1537600</v>
      </c>
      <c r="D11981">
        <v>11979</v>
      </c>
      <c r="E11981" s="72">
        <f t="shared" si="375"/>
        <v>621368350.29629612</v>
      </c>
      <c r="F11981" s="71">
        <f t="shared" si="374"/>
        <v>404.11573250279406</v>
      </c>
    </row>
    <row r="11982" spans="2:6">
      <c r="B11982">
        <v>1537600</v>
      </c>
      <c r="D11982">
        <v>11980</v>
      </c>
      <c r="E11982" s="72">
        <f t="shared" si="375"/>
        <v>621472135.07407391</v>
      </c>
      <c r="F11982" s="71">
        <f t="shared" si="374"/>
        <v>404.18323040717604</v>
      </c>
    </row>
    <row r="11983" spans="2:6">
      <c r="B11983">
        <v>1537600</v>
      </c>
      <c r="D11983">
        <v>11981</v>
      </c>
      <c r="E11983" s="72">
        <f t="shared" si="375"/>
        <v>621575928.51851845</v>
      </c>
      <c r="F11983" s="71">
        <f t="shared" si="374"/>
        <v>404.25073394804792</v>
      </c>
    </row>
    <row r="11984" spans="2:6">
      <c r="B11984">
        <v>1537600</v>
      </c>
      <c r="D11984">
        <v>11982</v>
      </c>
      <c r="E11984" s="72">
        <f t="shared" si="375"/>
        <v>621679730.62962961</v>
      </c>
      <c r="F11984" s="71">
        <f t="shared" si="374"/>
        <v>404.31824312540948</v>
      </c>
    </row>
    <row r="11985" spans="2:6">
      <c r="B11985">
        <v>1537600</v>
      </c>
      <c r="D11985">
        <v>11983</v>
      </c>
      <c r="E11985" s="72">
        <f t="shared" si="375"/>
        <v>621783541.4074074</v>
      </c>
      <c r="F11985" s="71">
        <f t="shared" si="374"/>
        <v>404.38575793926077</v>
      </c>
    </row>
    <row r="11986" spans="2:6">
      <c r="B11986">
        <v>1537600</v>
      </c>
      <c r="D11986">
        <v>11984</v>
      </c>
      <c r="E11986" s="72">
        <f t="shared" si="375"/>
        <v>621887360.85185182</v>
      </c>
      <c r="F11986" s="71">
        <f t="shared" si="374"/>
        <v>404.45327838960185</v>
      </c>
    </row>
    <row r="11987" spans="2:6">
      <c r="B11987">
        <v>1537600</v>
      </c>
      <c r="D11987">
        <v>11985</v>
      </c>
      <c r="E11987" s="72">
        <f t="shared" si="375"/>
        <v>621991188.96296287</v>
      </c>
      <c r="F11987" s="71">
        <f t="shared" si="374"/>
        <v>404.52080447643266</v>
      </c>
    </row>
    <row r="11988" spans="2:6">
      <c r="B11988">
        <v>1537600</v>
      </c>
      <c r="D11988">
        <v>11986</v>
      </c>
      <c r="E11988" s="72">
        <f t="shared" si="375"/>
        <v>622095025.74074066</v>
      </c>
      <c r="F11988" s="71">
        <f t="shared" si="374"/>
        <v>404.58833619975331</v>
      </c>
    </row>
    <row r="11989" spans="2:6">
      <c r="B11989">
        <v>1537600</v>
      </c>
      <c r="D11989">
        <v>11987</v>
      </c>
      <c r="E11989" s="72">
        <f t="shared" si="375"/>
        <v>622198871.18518507</v>
      </c>
      <c r="F11989" s="71">
        <f t="shared" si="374"/>
        <v>404.65587355956364</v>
      </c>
    </row>
    <row r="11990" spans="2:6">
      <c r="B11990">
        <v>1537600</v>
      </c>
      <c r="D11990">
        <v>11988</v>
      </c>
      <c r="E11990" s="72">
        <f t="shared" si="375"/>
        <v>622302725.29629612</v>
      </c>
      <c r="F11990" s="71">
        <f t="shared" si="374"/>
        <v>404.72341655586376</v>
      </c>
    </row>
    <row r="11991" spans="2:6">
      <c r="B11991">
        <v>1537600</v>
      </c>
      <c r="D11991">
        <v>11989</v>
      </c>
      <c r="E11991" s="72">
        <f t="shared" si="375"/>
        <v>622406588.07407391</v>
      </c>
      <c r="F11991" s="71">
        <f t="shared" si="374"/>
        <v>404.79096518865367</v>
      </c>
    </row>
    <row r="11992" spans="2:6">
      <c r="B11992">
        <v>1537600</v>
      </c>
      <c r="D11992">
        <v>11990</v>
      </c>
      <c r="E11992" s="72">
        <f t="shared" si="375"/>
        <v>622510459.51851845</v>
      </c>
      <c r="F11992" s="71">
        <f t="shared" si="374"/>
        <v>404.85851945793343</v>
      </c>
    </row>
    <row r="11993" spans="2:6">
      <c r="B11993">
        <v>1537600</v>
      </c>
      <c r="D11993">
        <v>11991</v>
      </c>
      <c r="E11993" s="72">
        <f t="shared" si="375"/>
        <v>622614339.62962961</v>
      </c>
      <c r="F11993" s="71">
        <f t="shared" si="374"/>
        <v>404.92607936370291</v>
      </c>
    </row>
    <row r="11994" spans="2:6">
      <c r="B11994">
        <v>1537600</v>
      </c>
      <c r="D11994">
        <v>11992</v>
      </c>
      <c r="E11994" s="72">
        <f t="shared" si="375"/>
        <v>622718228.4074074</v>
      </c>
      <c r="F11994" s="71">
        <f t="shared" si="374"/>
        <v>404.99364490596213</v>
      </c>
    </row>
    <row r="11995" spans="2:6">
      <c r="B11995">
        <v>1537600</v>
      </c>
      <c r="D11995">
        <v>11993</v>
      </c>
      <c r="E11995" s="72">
        <f t="shared" si="375"/>
        <v>622822125.85185182</v>
      </c>
      <c r="F11995" s="71">
        <f t="shared" si="374"/>
        <v>405.06121608471113</v>
      </c>
    </row>
    <row r="11996" spans="2:6">
      <c r="B11996">
        <v>1537600</v>
      </c>
      <c r="D11996">
        <v>11994</v>
      </c>
      <c r="E11996" s="72">
        <f t="shared" si="375"/>
        <v>622926031.96296287</v>
      </c>
      <c r="F11996" s="71">
        <f t="shared" si="374"/>
        <v>405.12879289994981</v>
      </c>
    </row>
    <row r="11997" spans="2:6">
      <c r="B11997">
        <v>1537600</v>
      </c>
      <c r="D11997">
        <v>11995</v>
      </c>
      <c r="E11997" s="72">
        <f t="shared" si="375"/>
        <v>623029946.74074066</v>
      </c>
      <c r="F11997" s="71">
        <f t="shared" si="374"/>
        <v>405.19637535167834</v>
      </c>
    </row>
    <row r="11998" spans="2:6">
      <c r="B11998">
        <v>1537600</v>
      </c>
      <c r="D11998">
        <v>11996</v>
      </c>
      <c r="E11998" s="72">
        <f t="shared" si="375"/>
        <v>623133870.18518507</v>
      </c>
      <c r="F11998" s="71">
        <f t="shared" si="374"/>
        <v>405.26396343989666</v>
      </c>
    </row>
    <row r="11999" spans="2:6">
      <c r="B11999">
        <v>1537600</v>
      </c>
      <c r="D11999">
        <v>11997</v>
      </c>
      <c r="E11999" s="72">
        <f t="shared" si="375"/>
        <v>623237802.29629612</v>
      </c>
      <c r="F11999" s="71">
        <f t="shared" si="374"/>
        <v>405.33155716460465</v>
      </c>
    </row>
    <row r="12000" spans="2:6">
      <c r="B12000">
        <v>1537600</v>
      </c>
      <c r="D12000">
        <v>11998</v>
      </c>
      <c r="E12000" s="72">
        <f t="shared" si="375"/>
        <v>623341743.07407391</v>
      </c>
      <c r="F12000" s="71">
        <f t="shared" si="374"/>
        <v>405.39915652580248</v>
      </c>
    </row>
    <row r="12001" spans="2:6">
      <c r="B12001">
        <v>1537600</v>
      </c>
      <c r="D12001">
        <v>11999</v>
      </c>
      <c r="E12001" s="72">
        <f t="shared" si="375"/>
        <v>623445692.51851845</v>
      </c>
      <c r="F12001" s="71">
        <f t="shared" si="374"/>
        <v>405.46676152349016</v>
      </c>
    </row>
    <row r="12002" spans="2:6">
      <c r="B12002">
        <v>1537600</v>
      </c>
      <c r="D12002">
        <v>12000</v>
      </c>
      <c r="E12002" s="72">
        <f t="shared" si="375"/>
        <v>623549650.62962961</v>
      </c>
      <c r="F12002" s="71">
        <f t="shared" si="374"/>
        <v>405.53437215766752</v>
      </c>
    </row>
    <row r="12003" spans="2:6">
      <c r="B12003">
        <v>1537600</v>
      </c>
      <c r="D12003">
        <v>12001</v>
      </c>
      <c r="E12003" s="72">
        <f t="shared" si="375"/>
        <v>623653617.4074074</v>
      </c>
      <c r="F12003" s="71">
        <f t="shared" si="374"/>
        <v>405.60198842833466</v>
      </c>
    </row>
    <row r="12004" spans="2:6">
      <c r="B12004">
        <v>1537600</v>
      </c>
      <c r="D12004">
        <v>12002</v>
      </c>
      <c r="E12004" s="72">
        <f t="shared" si="375"/>
        <v>623757592.85185182</v>
      </c>
      <c r="F12004" s="71">
        <f t="shared" si="374"/>
        <v>405.66961033549154</v>
      </c>
    </row>
    <row r="12005" spans="2:6">
      <c r="B12005">
        <v>1537600</v>
      </c>
      <c r="D12005">
        <v>12003</v>
      </c>
      <c r="E12005" s="72">
        <f t="shared" si="375"/>
        <v>623861576.96296287</v>
      </c>
      <c r="F12005" s="71">
        <f t="shared" si="374"/>
        <v>405.73723787913821</v>
      </c>
    </row>
    <row r="12006" spans="2:6">
      <c r="B12006">
        <v>1537600</v>
      </c>
      <c r="D12006">
        <v>12004</v>
      </c>
      <c r="E12006" s="72">
        <f t="shared" si="375"/>
        <v>623965569.74074066</v>
      </c>
      <c r="F12006" s="71">
        <f t="shared" si="374"/>
        <v>405.8048710592746</v>
      </c>
    </row>
    <row r="12007" spans="2:6">
      <c r="B12007">
        <v>1537600</v>
      </c>
      <c r="D12007">
        <v>12005</v>
      </c>
      <c r="E12007" s="72">
        <f t="shared" si="375"/>
        <v>624069571.18518507</v>
      </c>
      <c r="F12007" s="71">
        <f t="shared" si="374"/>
        <v>405.87250987590079</v>
      </c>
    </row>
    <row r="12008" spans="2:6">
      <c r="B12008">
        <v>1537600</v>
      </c>
      <c r="D12008">
        <v>12006</v>
      </c>
      <c r="E12008" s="72">
        <f t="shared" si="375"/>
        <v>624173581.29629612</v>
      </c>
      <c r="F12008" s="71">
        <f t="shared" si="374"/>
        <v>405.94015432901671</v>
      </c>
    </row>
    <row r="12009" spans="2:6">
      <c r="B12009">
        <v>1537600</v>
      </c>
      <c r="D12009">
        <v>12007</v>
      </c>
      <c r="E12009" s="72">
        <f t="shared" si="375"/>
        <v>624277600.07407391</v>
      </c>
      <c r="F12009" s="71">
        <f t="shared" si="374"/>
        <v>406.00780441862247</v>
      </c>
    </row>
    <row r="12010" spans="2:6">
      <c r="B12010">
        <v>1537600</v>
      </c>
      <c r="D12010">
        <v>12008</v>
      </c>
      <c r="E12010" s="72">
        <f t="shared" si="375"/>
        <v>624381627.51851845</v>
      </c>
      <c r="F12010" s="71">
        <f t="shared" si="374"/>
        <v>406.07546014471802</v>
      </c>
    </row>
    <row r="12011" spans="2:6">
      <c r="B12011">
        <v>1537600</v>
      </c>
      <c r="D12011">
        <v>12009</v>
      </c>
      <c r="E12011" s="72">
        <f t="shared" si="375"/>
        <v>624485663.62962961</v>
      </c>
      <c r="F12011" s="71">
        <f t="shared" si="374"/>
        <v>406.14312150730336</v>
      </c>
    </row>
    <row r="12012" spans="2:6">
      <c r="B12012">
        <v>1537600</v>
      </c>
      <c r="D12012">
        <v>12010</v>
      </c>
      <c r="E12012" s="72">
        <f t="shared" si="375"/>
        <v>624589708.4074074</v>
      </c>
      <c r="F12012" s="71">
        <f t="shared" si="374"/>
        <v>406.21078850637838</v>
      </c>
    </row>
    <row r="12013" spans="2:6">
      <c r="B12013">
        <v>1537600</v>
      </c>
      <c r="D12013">
        <v>12011</v>
      </c>
      <c r="E12013" s="72">
        <f t="shared" si="375"/>
        <v>624693761.85185182</v>
      </c>
      <c r="F12013" s="71">
        <f t="shared" si="374"/>
        <v>406.27846114194318</v>
      </c>
    </row>
    <row r="12014" spans="2:6">
      <c r="B12014">
        <v>1537600</v>
      </c>
      <c r="D12014">
        <v>12012</v>
      </c>
      <c r="E12014" s="72">
        <f t="shared" si="375"/>
        <v>624797823.96296287</v>
      </c>
      <c r="F12014" s="71">
        <f t="shared" si="374"/>
        <v>406.34613941399772</v>
      </c>
    </row>
    <row r="12015" spans="2:6">
      <c r="B12015">
        <v>1537600</v>
      </c>
      <c r="D12015">
        <v>12013</v>
      </c>
      <c r="E12015" s="72">
        <f t="shared" si="375"/>
        <v>624901894.74074066</v>
      </c>
      <c r="F12015" s="71">
        <f t="shared" si="374"/>
        <v>406.41382332254204</v>
      </c>
    </row>
    <row r="12016" spans="2:6">
      <c r="B12016">
        <v>1537600</v>
      </c>
      <c r="D12016">
        <v>12014</v>
      </c>
      <c r="E12016" s="72">
        <f t="shared" si="375"/>
        <v>625005974.18518507</v>
      </c>
      <c r="F12016" s="71">
        <f t="shared" si="374"/>
        <v>406.48151286757616</v>
      </c>
    </row>
    <row r="12017" spans="2:6">
      <c r="B12017">
        <v>1537600</v>
      </c>
      <c r="D12017">
        <v>12015</v>
      </c>
      <c r="E12017" s="72">
        <f t="shared" si="375"/>
        <v>625110062.29629612</v>
      </c>
      <c r="F12017" s="71">
        <f t="shared" si="374"/>
        <v>406.54920804909995</v>
      </c>
    </row>
    <row r="12018" spans="2:6">
      <c r="B12018">
        <v>1537600</v>
      </c>
      <c r="D12018">
        <v>12016</v>
      </c>
      <c r="E12018" s="72">
        <f t="shared" si="375"/>
        <v>625214159.07407391</v>
      </c>
      <c r="F12018" s="71">
        <f t="shared" si="374"/>
        <v>406.61690886711364</v>
      </c>
    </row>
    <row r="12019" spans="2:6">
      <c r="B12019">
        <v>1537600</v>
      </c>
      <c r="D12019">
        <v>12017</v>
      </c>
      <c r="E12019" s="72">
        <f t="shared" si="375"/>
        <v>625318264.51851845</v>
      </c>
      <c r="F12019" s="71">
        <f t="shared" si="374"/>
        <v>406.68461532161712</v>
      </c>
    </row>
    <row r="12020" spans="2:6">
      <c r="B12020">
        <v>1537600</v>
      </c>
      <c r="D12020">
        <v>12018</v>
      </c>
      <c r="E12020" s="72">
        <f t="shared" si="375"/>
        <v>625422378.62962961</v>
      </c>
      <c r="F12020" s="71">
        <f t="shared" si="374"/>
        <v>406.75232741261033</v>
      </c>
    </row>
    <row r="12021" spans="2:6">
      <c r="B12021">
        <v>1537600</v>
      </c>
      <c r="D12021">
        <v>12019</v>
      </c>
      <c r="E12021" s="72">
        <f t="shared" si="375"/>
        <v>625526501.4074074</v>
      </c>
      <c r="F12021" s="71">
        <f t="shared" si="374"/>
        <v>406.82004514009327</v>
      </c>
    </row>
    <row r="12022" spans="2:6">
      <c r="B12022">
        <v>1537600</v>
      </c>
      <c r="D12022">
        <v>12020</v>
      </c>
      <c r="E12022" s="72">
        <f t="shared" si="375"/>
        <v>625630632.85185182</v>
      </c>
      <c r="F12022" s="71">
        <f t="shared" si="374"/>
        <v>406.88776850406595</v>
      </c>
    </row>
    <row r="12023" spans="2:6">
      <c r="B12023">
        <v>1537600</v>
      </c>
      <c r="D12023">
        <v>12021</v>
      </c>
      <c r="E12023" s="72">
        <f t="shared" si="375"/>
        <v>625734772.96296287</v>
      </c>
      <c r="F12023" s="71">
        <f t="shared" si="374"/>
        <v>406.95549750452841</v>
      </c>
    </row>
    <row r="12024" spans="2:6">
      <c r="B12024">
        <v>1537600</v>
      </c>
      <c r="D12024">
        <v>12022</v>
      </c>
      <c r="E12024" s="72">
        <f t="shared" si="375"/>
        <v>625838921.74074066</v>
      </c>
      <c r="F12024" s="71">
        <f t="shared" si="374"/>
        <v>407.02323214148066</v>
      </c>
    </row>
    <row r="12025" spans="2:6">
      <c r="B12025">
        <v>1537600</v>
      </c>
      <c r="D12025">
        <v>12023</v>
      </c>
      <c r="E12025" s="72">
        <f t="shared" si="375"/>
        <v>625943079.18518507</v>
      </c>
      <c r="F12025" s="71">
        <f t="shared" si="374"/>
        <v>407.09097241492265</v>
      </c>
    </row>
    <row r="12026" spans="2:6">
      <c r="B12026">
        <v>1537600</v>
      </c>
      <c r="D12026">
        <v>12024</v>
      </c>
      <c r="E12026" s="72">
        <f t="shared" si="375"/>
        <v>626047245.29629612</v>
      </c>
      <c r="F12026" s="71">
        <f t="shared" si="374"/>
        <v>407.15871832485442</v>
      </c>
    </row>
    <row r="12027" spans="2:6">
      <c r="B12027">
        <v>1537600</v>
      </c>
      <c r="D12027">
        <v>12025</v>
      </c>
      <c r="E12027" s="72">
        <f t="shared" si="375"/>
        <v>626151420.07407391</v>
      </c>
      <c r="F12027" s="71">
        <f t="shared" si="374"/>
        <v>407.22646987127598</v>
      </c>
    </row>
    <row r="12028" spans="2:6">
      <c r="B12028">
        <v>1537600</v>
      </c>
      <c r="D12028">
        <v>12026</v>
      </c>
      <c r="E12028" s="72">
        <f t="shared" si="375"/>
        <v>626255603.51851845</v>
      </c>
      <c r="F12028" s="71">
        <f t="shared" si="374"/>
        <v>407.29422705418733</v>
      </c>
    </row>
    <row r="12029" spans="2:6">
      <c r="B12029">
        <v>1537600</v>
      </c>
      <c r="D12029">
        <v>12027</v>
      </c>
      <c r="E12029" s="72">
        <f t="shared" si="375"/>
        <v>626359795.62962961</v>
      </c>
      <c r="F12029" s="71">
        <f t="shared" si="374"/>
        <v>407.36198987358847</v>
      </c>
    </row>
    <row r="12030" spans="2:6">
      <c r="B12030">
        <v>1537600</v>
      </c>
      <c r="D12030">
        <v>12028</v>
      </c>
      <c r="E12030" s="72">
        <f t="shared" si="375"/>
        <v>626463996.4074074</v>
      </c>
      <c r="F12030" s="71">
        <f t="shared" si="374"/>
        <v>407.42975832947934</v>
      </c>
    </row>
    <row r="12031" spans="2:6">
      <c r="B12031">
        <v>1537600</v>
      </c>
      <c r="D12031">
        <v>12029</v>
      </c>
      <c r="E12031" s="72">
        <f t="shared" si="375"/>
        <v>626568205.85185182</v>
      </c>
      <c r="F12031" s="71">
        <f t="shared" si="374"/>
        <v>407.49753242185994</v>
      </c>
    </row>
    <row r="12032" spans="2:6">
      <c r="B12032">
        <v>1537600</v>
      </c>
      <c r="D12032">
        <v>12030</v>
      </c>
      <c r="E12032" s="72">
        <f t="shared" si="375"/>
        <v>626672423.96296287</v>
      </c>
      <c r="F12032" s="71">
        <f t="shared" si="374"/>
        <v>407.56531215073028</v>
      </c>
    </row>
    <row r="12033" spans="2:6">
      <c r="B12033">
        <v>1537600</v>
      </c>
      <c r="D12033">
        <v>12031</v>
      </c>
      <c r="E12033" s="72">
        <f t="shared" si="375"/>
        <v>626776650.74074066</v>
      </c>
      <c r="F12033" s="71">
        <f t="shared" si="374"/>
        <v>407.63309751609046</v>
      </c>
    </row>
    <row r="12034" spans="2:6">
      <c r="B12034">
        <v>1537600</v>
      </c>
      <c r="D12034">
        <v>12032</v>
      </c>
      <c r="E12034" s="72">
        <f t="shared" si="375"/>
        <v>626880886.18518507</v>
      </c>
      <c r="F12034" s="71">
        <f t="shared" si="374"/>
        <v>407.70088851794037</v>
      </c>
    </row>
    <row r="12035" spans="2:6">
      <c r="B12035">
        <v>1537600</v>
      </c>
      <c r="D12035">
        <v>12033</v>
      </c>
      <c r="E12035" s="72">
        <f t="shared" si="375"/>
        <v>626985130.29629612</v>
      </c>
      <c r="F12035" s="71">
        <f t="shared" ref="F12035:F12098" si="376">E12035/B12034</f>
        <v>407.76868515628001</v>
      </c>
    </row>
    <row r="12036" spans="2:6">
      <c r="B12036">
        <v>1537600</v>
      </c>
      <c r="D12036">
        <v>12034</v>
      </c>
      <c r="E12036" s="72">
        <f t="shared" ref="E12036:E12099" si="377">40+(D12035*D12035)+(E12035/1.3)</f>
        <v>627089383.07407391</v>
      </c>
      <c r="F12036" s="71">
        <f t="shared" si="376"/>
        <v>407.83648743110945</v>
      </c>
    </row>
    <row r="12037" spans="2:6">
      <c r="B12037">
        <v>1537600</v>
      </c>
      <c r="D12037">
        <v>12035</v>
      </c>
      <c r="E12037" s="72">
        <f t="shared" si="377"/>
        <v>627193644.51851845</v>
      </c>
      <c r="F12037" s="71">
        <f t="shared" si="376"/>
        <v>407.90429534242872</v>
      </c>
    </row>
    <row r="12038" spans="2:6">
      <c r="B12038">
        <v>1537600</v>
      </c>
      <c r="D12038">
        <v>12036</v>
      </c>
      <c r="E12038" s="72">
        <f t="shared" si="377"/>
        <v>627297914.62962961</v>
      </c>
      <c r="F12038" s="71">
        <f t="shared" si="376"/>
        <v>407.97210889023779</v>
      </c>
    </row>
    <row r="12039" spans="2:6">
      <c r="B12039">
        <v>1537600</v>
      </c>
      <c r="D12039">
        <v>12037</v>
      </c>
      <c r="E12039" s="72">
        <f t="shared" si="377"/>
        <v>627402193.4074074</v>
      </c>
      <c r="F12039" s="71">
        <f t="shared" si="376"/>
        <v>408.03992807453653</v>
      </c>
    </row>
    <row r="12040" spans="2:6">
      <c r="B12040">
        <v>1537600</v>
      </c>
      <c r="D12040">
        <v>12038</v>
      </c>
      <c r="E12040" s="72">
        <f t="shared" si="377"/>
        <v>627506480.85185182</v>
      </c>
      <c r="F12040" s="71">
        <f t="shared" si="376"/>
        <v>408.10775289532506</v>
      </c>
    </row>
    <row r="12041" spans="2:6">
      <c r="B12041">
        <v>1537600</v>
      </c>
      <c r="D12041">
        <v>12039</v>
      </c>
      <c r="E12041" s="72">
        <f t="shared" si="377"/>
        <v>627610776.96296287</v>
      </c>
      <c r="F12041" s="71">
        <f t="shared" si="376"/>
        <v>408.17558335260333</v>
      </c>
    </row>
    <row r="12042" spans="2:6">
      <c r="B12042">
        <v>1537600</v>
      </c>
      <c r="D12042">
        <v>12040</v>
      </c>
      <c r="E12042" s="72">
        <f t="shared" si="377"/>
        <v>627715081.74074066</v>
      </c>
      <c r="F12042" s="71">
        <f t="shared" si="376"/>
        <v>408.24341944637138</v>
      </c>
    </row>
    <row r="12043" spans="2:6">
      <c r="B12043">
        <v>1537600</v>
      </c>
      <c r="D12043">
        <v>12041</v>
      </c>
      <c r="E12043" s="72">
        <f t="shared" si="377"/>
        <v>627819395.18518507</v>
      </c>
      <c r="F12043" s="71">
        <f t="shared" si="376"/>
        <v>408.31126117662922</v>
      </c>
    </row>
    <row r="12044" spans="2:6">
      <c r="B12044">
        <v>1537600</v>
      </c>
      <c r="D12044">
        <v>12042</v>
      </c>
      <c r="E12044" s="72">
        <f t="shared" si="377"/>
        <v>627923717.29629612</v>
      </c>
      <c r="F12044" s="71">
        <f t="shared" si="376"/>
        <v>408.37910854337679</v>
      </c>
    </row>
    <row r="12045" spans="2:6">
      <c r="B12045">
        <v>1537600</v>
      </c>
      <c r="D12045">
        <v>12043</v>
      </c>
      <c r="E12045" s="72">
        <f t="shared" si="377"/>
        <v>628028048.07407391</v>
      </c>
      <c r="F12045" s="71">
        <f t="shared" si="376"/>
        <v>408.44696154661415</v>
      </c>
    </row>
    <row r="12046" spans="2:6">
      <c r="B12046">
        <v>1537600</v>
      </c>
      <c r="D12046">
        <v>12044</v>
      </c>
      <c r="E12046" s="72">
        <f t="shared" si="377"/>
        <v>628132387.51851845</v>
      </c>
      <c r="F12046" s="71">
        <f t="shared" si="376"/>
        <v>408.51482018634135</v>
      </c>
    </row>
    <row r="12047" spans="2:6">
      <c r="B12047">
        <v>1537600</v>
      </c>
      <c r="D12047">
        <v>12045</v>
      </c>
      <c r="E12047" s="72">
        <f t="shared" si="377"/>
        <v>628236735.62962961</v>
      </c>
      <c r="F12047" s="71">
        <f t="shared" si="376"/>
        <v>408.58268446255829</v>
      </c>
    </row>
    <row r="12048" spans="2:6">
      <c r="B12048">
        <v>1537600</v>
      </c>
      <c r="D12048">
        <v>12046</v>
      </c>
      <c r="E12048" s="72">
        <f t="shared" si="377"/>
        <v>628341092.4074074</v>
      </c>
      <c r="F12048" s="71">
        <f t="shared" si="376"/>
        <v>408.65055437526496</v>
      </c>
    </row>
    <row r="12049" spans="2:6">
      <c r="B12049">
        <v>1537600</v>
      </c>
      <c r="D12049">
        <v>12047</v>
      </c>
      <c r="E12049" s="72">
        <f t="shared" si="377"/>
        <v>628445457.85185182</v>
      </c>
      <c r="F12049" s="71">
        <f t="shared" si="376"/>
        <v>408.71842992446136</v>
      </c>
    </row>
    <row r="12050" spans="2:6">
      <c r="B12050">
        <v>1537600</v>
      </c>
      <c r="D12050">
        <v>12048</v>
      </c>
      <c r="E12050" s="72">
        <f t="shared" si="377"/>
        <v>628549831.96296287</v>
      </c>
      <c r="F12050" s="71">
        <f t="shared" si="376"/>
        <v>408.78631111014755</v>
      </c>
    </row>
    <row r="12051" spans="2:6">
      <c r="B12051">
        <v>1537600</v>
      </c>
      <c r="D12051">
        <v>12049</v>
      </c>
      <c r="E12051" s="72">
        <f t="shared" si="377"/>
        <v>628654214.74074066</v>
      </c>
      <c r="F12051" s="71">
        <f t="shared" si="376"/>
        <v>408.85419793232353</v>
      </c>
    </row>
    <row r="12052" spans="2:6">
      <c r="B12052">
        <v>1537600</v>
      </c>
      <c r="D12052">
        <v>12050</v>
      </c>
      <c r="E12052" s="72">
        <f t="shared" si="377"/>
        <v>628758606.18518507</v>
      </c>
      <c r="F12052" s="71">
        <f t="shared" si="376"/>
        <v>408.92209039098924</v>
      </c>
    </row>
    <row r="12053" spans="2:6">
      <c r="B12053">
        <v>1537600</v>
      </c>
      <c r="D12053">
        <v>12051</v>
      </c>
      <c r="E12053" s="72">
        <f t="shared" si="377"/>
        <v>628863006.29629612</v>
      </c>
      <c r="F12053" s="71">
        <f t="shared" si="376"/>
        <v>408.98998848614474</v>
      </c>
    </row>
    <row r="12054" spans="2:6">
      <c r="B12054">
        <v>1537600</v>
      </c>
      <c r="D12054">
        <v>12052</v>
      </c>
      <c r="E12054" s="72">
        <f t="shared" si="377"/>
        <v>628967415.07407391</v>
      </c>
      <c r="F12054" s="71">
        <f t="shared" si="376"/>
        <v>409.05789221779003</v>
      </c>
    </row>
    <row r="12055" spans="2:6">
      <c r="B12055">
        <v>1537600</v>
      </c>
      <c r="D12055">
        <v>12053</v>
      </c>
      <c r="E12055" s="72">
        <f t="shared" si="377"/>
        <v>629071832.51851845</v>
      </c>
      <c r="F12055" s="71">
        <f t="shared" si="376"/>
        <v>409.1258015859251</v>
      </c>
    </row>
    <row r="12056" spans="2:6">
      <c r="B12056">
        <v>1537600</v>
      </c>
      <c r="D12056">
        <v>12054</v>
      </c>
      <c r="E12056" s="72">
        <f t="shared" si="377"/>
        <v>629176258.62962961</v>
      </c>
      <c r="F12056" s="71">
        <f t="shared" si="376"/>
        <v>409.19371659054997</v>
      </c>
    </row>
    <row r="12057" spans="2:6">
      <c r="B12057">
        <v>1537600</v>
      </c>
      <c r="D12057">
        <v>12055</v>
      </c>
      <c r="E12057" s="72">
        <f t="shared" si="377"/>
        <v>629280693.4074074</v>
      </c>
      <c r="F12057" s="71">
        <f t="shared" si="376"/>
        <v>409.26163723166457</v>
      </c>
    </row>
    <row r="12058" spans="2:6">
      <c r="B12058">
        <v>1537600</v>
      </c>
      <c r="D12058">
        <v>12056</v>
      </c>
      <c r="E12058" s="72">
        <f t="shared" si="377"/>
        <v>629385136.85185182</v>
      </c>
      <c r="F12058" s="71">
        <f t="shared" si="376"/>
        <v>409.32956350926889</v>
      </c>
    </row>
    <row r="12059" spans="2:6">
      <c r="B12059">
        <v>1537600</v>
      </c>
      <c r="D12059">
        <v>12057</v>
      </c>
      <c r="E12059" s="72">
        <f t="shared" si="377"/>
        <v>629489588.96296287</v>
      </c>
      <c r="F12059" s="71">
        <f t="shared" si="376"/>
        <v>409.39749542336295</v>
      </c>
    </row>
    <row r="12060" spans="2:6">
      <c r="B12060">
        <v>1537600</v>
      </c>
      <c r="D12060">
        <v>12058</v>
      </c>
      <c r="E12060" s="72">
        <f t="shared" si="377"/>
        <v>629594049.74074066</v>
      </c>
      <c r="F12060" s="71">
        <f t="shared" si="376"/>
        <v>409.46543297394686</v>
      </c>
    </row>
    <row r="12061" spans="2:6">
      <c r="B12061">
        <v>1537600</v>
      </c>
      <c r="D12061">
        <v>12059</v>
      </c>
      <c r="E12061" s="72">
        <f t="shared" si="377"/>
        <v>629698519.18518507</v>
      </c>
      <c r="F12061" s="71">
        <f t="shared" si="376"/>
        <v>409.53337616102044</v>
      </c>
    </row>
    <row r="12062" spans="2:6">
      <c r="B12062">
        <v>1537600</v>
      </c>
      <c r="D12062">
        <v>12060</v>
      </c>
      <c r="E12062" s="72">
        <f t="shared" si="377"/>
        <v>629802997.29629612</v>
      </c>
      <c r="F12062" s="71">
        <f t="shared" si="376"/>
        <v>409.60132498458387</v>
      </c>
    </row>
    <row r="12063" spans="2:6">
      <c r="B12063">
        <v>1537600</v>
      </c>
      <c r="D12063">
        <v>12061</v>
      </c>
      <c r="E12063" s="72">
        <f t="shared" si="377"/>
        <v>629907484.07407391</v>
      </c>
      <c r="F12063" s="71">
        <f t="shared" si="376"/>
        <v>409.66927944463703</v>
      </c>
    </row>
    <row r="12064" spans="2:6">
      <c r="B12064">
        <v>1537600</v>
      </c>
      <c r="D12064">
        <v>12062</v>
      </c>
      <c r="E12064" s="72">
        <f t="shared" si="377"/>
        <v>630011979.51851845</v>
      </c>
      <c r="F12064" s="71">
        <f t="shared" si="376"/>
        <v>409.73723954118003</v>
      </c>
    </row>
    <row r="12065" spans="2:6">
      <c r="B12065">
        <v>1537600</v>
      </c>
      <c r="D12065">
        <v>12063</v>
      </c>
      <c r="E12065" s="72">
        <f t="shared" si="377"/>
        <v>630116483.62962961</v>
      </c>
      <c r="F12065" s="71">
        <f t="shared" si="376"/>
        <v>409.80520527421282</v>
      </c>
    </row>
    <row r="12066" spans="2:6">
      <c r="B12066">
        <v>1537600</v>
      </c>
      <c r="D12066">
        <v>12064</v>
      </c>
      <c r="E12066" s="72">
        <f t="shared" si="377"/>
        <v>630220996.4074074</v>
      </c>
      <c r="F12066" s="71">
        <f t="shared" si="376"/>
        <v>409.87317664373529</v>
      </c>
    </row>
    <row r="12067" spans="2:6">
      <c r="B12067">
        <v>1537600</v>
      </c>
      <c r="D12067">
        <v>12065</v>
      </c>
      <c r="E12067" s="72">
        <f t="shared" si="377"/>
        <v>630325517.85185182</v>
      </c>
      <c r="F12067" s="71">
        <f t="shared" si="376"/>
        <v>409.94115364974755</v>
      </c>
    </row>
    <row r="12068" spans="2:6">
      <c r="B12068">
        <v>1537600</v>
      </c>
      <c r="D12068">
        <v>12066</v>
      </c>
      <c r="E12068" s="72">
        <f t="shared" si="377"/>
        <v>630430047.96296287</v>
      </c>
      <c r="F12068" s="71">
        <f t="shared" si="376"/>
        <v>410.00913629224954</v>
      </c>
    </row>
    <row r="12069" spans="2:6">
      <c r="B12069">
        <v>1537600</v>
      </c>
      <c r="D12069">
        <v>12067</v>
      </c>
      <c r="E12069" s="72">
        <f t="shared" si="377"/>
        <v>630534586.74074066</v>
      </c>
      <c r="F12069" s="71">
        <f t="shared" si="376"/>
        <v>410.07712457124131</v>
      </c>
    </row>
    <row r="12070" spans="2:6">
      <c r="B12070">
        <v>1537600</v>
      </c>
      <c r="D12070">
        <v>12068</v>
      </c>
      <c r="E12070" s="72">
        <f t="shared" si="377"/>
        <v>630639134.18518507</v>
      </c>
      <c r="F12070" s="71">
        <f t="shared" si="376"/>
        <v>410.14511848672288</v>
      </c>
    </row>
    <row r="12071" spans="2:6">
      <c r="B12071">
        <v>1537600</v>
      </c>
      <c r="D12071">
        <v>12069</v>
      </c>
      <c r="E12071" s="72">
        <f t="shared" si="377"/>
        <v>630743690.29629612</v>
      </c>
      <c r="F12071" s="71">
        <f t="shared" si="376"/>
        <v>410.21311803869412</v>
      </c>
    </row>
    <row r="12072" spans="2:6">
      <c r="B12072">
        <v>1537600</v>
      </c>
      <c r="D12072">
        <v>12070</v>
      </c>
      <c r="E12072" s="72">
        <f t="shared" si="377"/>
        <v>630848255.07407391</v>
      </c>
      <c r="F12072" s="71">
        <f t="shared" si="376"/>
        <v>410.28112322715526</v>
      </c>
    </row>
    <row r="12073" spans="2:6">
      <c r="B12073">
        <v>1537600</v>
      </c>
      <c r="D12073">
        <v>12071</v>
      </c>
      <c r="E12073" s="72">
        <f t="shared" si="377"/>
        <v>630952828.51851845</v>
      </c>
      <c r="F12073" s="71">
        <f t="shared" si="376"/>
        <v>410.34913405210619</v>
      </c>
    </row>
    <row r="12074" spans="2:6">
      <c r="B12074">
        <v>1537600</v>
      </c>
      <c r="D12074">
        <v>12072</v>
      </c>
      <c r="E12074" s="72">
        <f t="shared" si="377"/>
        <v>631057410.62962961</v>
      </c>
      <c r="F12074" s="71">
        <f t="shared" si="376"/>
        <v>410.41715051354686</v>
      </c>
    </row>
    <row r="12075" spans="2:6">
      <c r="B12075">
        <v>1537600</v>
      </c>
      <c r="D12075">
        <v>12073</v>
      </c>
      <c r="E12075" s="72">
        <f t="shared" si="377"/>
        <v>631162001.4074074</v>
      </c>
      <c r="F12075" s="71">
        <f t="shared" si="376"/>
        <v>410.48517261147725</v>
      </c>
    </row>
    <row r="12076" spans="2:6">
      <c r="B12076">
        <v>1537600</v>
      </c>
      <c r="D12076">
        <v>12074</v>
      </c>
      <c r="E12076" s="72">
        <f t="shared" si="377"/>
        <v>631266600.85185182</v>
      </c>
      <c r="F12076" s="71">
        <f t="shared" si="376"/>
        <v>410.55320034589738</v>
      </c>
    </row>
    <row r="12077" spans="2:6">
      <c r="B12077">
        <v>1537600</v>
      </c>
      <c r="D12077">
        <v>12075</v>
      </c>
      <c r="E12077" s="72">
        <f t="shared" si="377"/>
        <v>631371208.96296287</v>
      </c>
      <c r="F12077" s="71">
        <f t="shared" si="376"/>
        <v>410.6212337168073</v>
      </c>
    </row>
    <row r="12078" spans="2:6">
      <c r="B12078">
        <v>1537600</v>
      </c>
      <c r="D12078">
        <v>12076</v>
      </c>
      <c r="E12078" s="72">
        <f t="shared" si="377"/>
        <v>631475825.74074066</v>
      </c>
      <c r="F12078" s="71">
        <f t="shared" si="376"/>
        <v>410.689272724207</v>
      </c>
    </row>
    <row r="12079" spans="2:6">
      <c r="B12079">
        <v>1537600</v>
      </c>
      <c r="D12079">
        <v>12077</v>
      </c>
      <c r="E12079" s="72">
        <f t="shared" si="377"/>
        <v>631580451.18518507</v>
      </c>
      <c r="F12079" s="71">
        <f t="shared" si="376"/>
        <v>410.75731736809644</v>
      </c>
    </row>
    <row r="12080" spans="2:6">
      <c r="B12080">
        <v>1537600</v>
      </c>
      <c r="D12080">
        <v>12078</v>
      </c>
      <c r="E12080" s="72">
        <f t="shared" si="377"/>
        <v>631685085.29629612</v>
      </c>
      <c r="F12080" s="71">
        <f t="shared" si="376"/>
        <v>410.82536764847561</v>
      </c>
    </row>
    <row r="12081" spans="2:6">
      <c r="B12081">
        <v>1537600</v>
      </c>
      <c r="D12081">
        <v>12079</v>
      </c>
      <c r="E12081" s="72">
        <f t="shared" si="377"/>
        <v>631789728.07407391</v>
      </c>
      <c r="F12081" s="71">
        <f t="shared" si="376"/>
        <v>410.89342356534462</v>
      </c>
    </row>
    <row r="12082" spans="2:6">
      <c r="B12082">
        <v>1537600</v>
      </c>
      <c r="D12082">
        <v>12080</v>
      </c>
      <c r="E12082" s="72">
        <f t="shared" si="377"/>
        <v>631894379.51851845</v>
      </c>
      <c r="F12082" s="71">
        <f t="shared" si="376"/>
        <v>410.96148511870348</v>
      </c>
    </row>
    <row r="12083" spans="2:6">
      <c r="B12083">
        <v>1537600</v>
      </c>
      <c r="D12083">
        <v>12081</v>
      </c>
      <c r="E12083" s="72">
        <f t="shared" si="377"/>
        <v>631999039.62962961</v>
      </c>
      <c r="F12083" s="71">
        <f t="shared" si="376"/>
        <v>411.02955230855201</v>
      </c>
    </row>
    <row r="12084" spans="2:6">
      <c r="B12084">
        <v>1537600</v>
      </c>
      <c r="D12084">
        <v>12082</v>
      </c>
      <c r="E12084" s="72">
        <f t="shared" si="377"/>
        <v>632103708.4074074</v>
      </c>
      <c r="F12084" s="71">
        <f t="shared" si="376"/>
        <v>411.09762513489034</v>
      </c>
    </row>
    <row r="12085" spans="2:6">
      <c r="B12085">
        <v>1537600</v>
      </c>
      <c r="D12085">
        <v>12083</v>
      </c>
      <c r="E12085" s="72">
        <f t="shared" si="377"/>
        <v>632208385.85185182</v>
      </c>
      <c r="F12085" s="71">
        <f t="shared" si="376"/>
        <v>411.16570359771839</v>
      </c>
    </row>
    <row r="12086" spans="2:6">
      <c r="B12086">
        <v>1537600</v>
      </c>
      <c r="D12086">
        <v>12084</v>
      </c>
      <c r="E12086" s="72">
        <f t="shared" si="377"/>
        <v>632313071.96296287</v>
      </c>
      <c r="F12086" s="71">
        <f t="shared" si="376"/>
        <v>411.23378769703618</v>
      </c>
    </row>
    <row r="12087" spans="2:6">
      <c r="B12087">
        <v>1537600</v>
      </c>
      <c r="D12087">
        <v>12085</v>
      </c>
      <c r="E12087" s="72">
        <f t="shared" si="377"/>
        <v>632417766.74074066</v>
      </c>
      <c r="F12087" s="71">
        <f t="shared" si="376"/>
        <v>411.30187743284381</v>
      </c>
    </row>
    <row r="12088" spans="2:6">
      <c r="B12088">
        <v>1537600</v>
      </c>
      <c r="D12088">
        <v>12086</v>
      </c>
      <c r="E12088" s="72">
        <f t="shared" si="377"/>
        <v>632522470.18518507</v>
      </c>
      <c r="F12088" s="71">
        <f t="shared" si="376"/>
        <v>411.36997280514117</v>
      </c>
    </row>
    <row r="12089" spans="2:6">
      <c r="B12089">
        <v>1537600</v>
      </c>
      <c r="D12089">
        <v>12087</v>
      </c>
      <c r="E12089" s="72">
        <f t="shared" si="377"/>
        <v>632627182.29629612</v>
      </c>
      <c r="F12089" s="71">
        <f t="shared" si="376"/>
        <v>411.43807381392827</v>
      </c>
    </row>
    <row r="12090" spans="2:6">
      <c r="B12090">
        <v>1537600</v>
      </c>
      <c r="D12090">
        <v>12088</v>
      </c>
      <c r="E12090" s="72">
        <f t="shared" si="377"/>
        <v>632731903.07407391</v>
      </c>
      <c r="F12090" s="71">
        <f t="shared" si="376"/>
        <v>411.50618045920521</v>
      </c>
    </row>
    <row r="12091" spans="2:6">
      <c r="B12091">
        <v>1537600</v>
      </c>
      <c r="D12091">
        <v>12089</v>
      </c>
      <c r="E12091" s="72">
        <f t="shared" si="377"/>
        <v>632836632.51851845</v>
      </c>
      <c r="F12091" s="71">
        <f t="shared" si="376"/>
        <v>411.57429274097194</v>
      </c>
    </row>
    <row r="12092" spans="2:6">
      <c r="B12092">
        <v>1537600</v>
      </c>
      <c r="D12092">
        <v>12090</v>
      </c>
      <c r="E12092" s="72">
        <f t="shared" si="377"/>
        <v>632941370.62962961</v>
      </c>
      <c r="F12092" s="71">
        <f t="shared" si="376"/>
        <v>411.6424106592284</v>
      </c>
    </row>
    <row r="12093" spans="2:6">
      <c r="B12093">
        <v>1537600</v>
      </c>
      <c r="D12093">
        <v>12091</v>
      </c>
      <c r="E12093" s="72">
        <f t="shared" si="377"/>
        <v>633046117.4074074</v>
      </c>
      <c r="F12093" s="71">
        <f t="shared" si="376"/>
        <v>411.71053421397465</v>
      </c>
    </row>
    <row r="12094" spans="2:6">
      <c r="B12094">
        <v>1537600</v>
      </c>
      <c r="D12094">
        <v>12092</v>
      </c>
      <c r="E12094" s="72">
        <f t="shared" si="377"/>
        <v>633150872.85185182</v>
      </c>
      <c r="F12094" s="71">
        <f t="shared" si="376"/>
        <v>411.77866340521058</v>
      </c>
    </row>
    <row r="12095" spans="2:6">
      <c r="B12095">
        <v>1537600</v>
      </c>
      <c r="D12095">
        <v>12093</v>
      </c>
      <c r="E12095" s="72">
        <f t="shared" si="377"/>
        <v>633255636.96296287</v>
      </c>
      <c r="F12095" s="71">
        <f t="shared" si="376"/>
        <v>411.84679823293629</v>
      </c>
    </row>
    <row r="12096" spans="2:6">
      <c r="B12096">
        <v>1537600</v>
      </c>
      <c r="D12096">
        <v>12094</v>
      </c>
      <c r="E12096" s="72">
        <f t="shared" si="377"/>
        <v>633360409.74074066</v>
      </c>
      <c r="F12096" s="71">
        <f t="shared" si="376"/>
        <v>411.91493869715185</v>
      </c>
    </row>
    <row r="12097" spans="2:6">
      <c r="B12097">
        <v>1537600</v>
      </c>
      <c r="D12097">
        <v>12095</v>
      </c>
      <c r="E12097" s="72">
        <f t="shared" si="377"/>
        <v>633465191.18518507</v>
      </c>
      <c r="F12097" s="71">
        <f t="shared" si="376"/>
        <v>411.98308479785709</v>
      </c>
    </row>
    <row r="12098" spans="2:6">
      <c r="B12098">
        <v>1537600</v>
      </c>
      <c r="D12098">
        <v>12096</v>
      </c>
      <c r="E12098" s="72">
        <f t="shared" si="377"/>
        <v>633569981.29629612</v>
      </c>
      <c r="F12098" s="71">
        <f t="shared" si="376"/>
        <v>412.05123653505211</v>
      </c>
    </row>
    <row r="12099" spans="2:6">
      <c r="B12099">
        <v>1537600</v>
      </c>
      <c r="D12099">
        <v>12097</v>
      </c>
      <c r="E12099" s="72">
        <f t="shared" si="377"/>
        <v>633674780.07407391</v>
      </c>
      <c r="F12099" s="71">
        <f t="shared" ref="F12099:F12162" si="378">E12099/B12098</f>
        <v>412.11939390873692</v>
      </c>
    </row>
    <row r="12100" spans="2:6">
      <c r="B12100">
        <v>1537600</v>
      </c>
      <c r="D12100">
        <v>12098</v>
      </c>
      <c r="E12100" s="72">
        <f t="shared" ref="E12100:E12163" si="379">40+(D12099*D12099)+(E12099/1.3)</f>
        <v>633779587.51851845</v>
      </c>
      <c r="F12100" s="71">
        <f t="shared" si="378"/>
        <v>412.18755691891158</v>
      </c>
    </row>
    <row r="12101" spans="2:6">
      <c r="B12101">
        <v>1537600</v>
      </c>
      <c r="D12101">
        <v>12099</v>
      </c>
      <c r="E12101" s="72">
        <f t="shared" si="379"/>
        <v>633884403.62962961</v>
      </c>
      <c r="F12101" s="71">
        <f t="shared" si="378"/>
        <v>412.25572556557597</v>
      </c>
    </row>
    <row r="12102" spans="2:6">
      <c r="B12102">
        <v>1537600</v>
      </c>
      <c r="D12102">
        <v>12100</v>
      </c>
      <c r="E12102" s="72">
        <f t="shared" si="379"/>
        <v>633989228.4074074</v>
      </c>
      <c r="F12102" s="71">
        <f t="shared" si="378"/>
        <v>412.32389984873009</v>
      </c>
    </row>
    <row r="12103" spans="2:6">
      <c r="B12103">
        <v>1537600</v>
      </c>
      <c r="D12103">
        <v>12101</v>
      </c>
      <c r="E12103" s="72">
        <f t="shared" si="379"/>
        <v>634094061.85185182</v>
      </c>
      <c r="F12103" s="71">
        <f t="shared" si="378"/>
        <v>412.39207976837395</v>
      </c>
    </row>
    <row r="12104" spans="2:6">
      <c r="B12104">
        <v>1537600</v>
      </c>
      <c r="D12104">
        <v>12102</v>
      </c>
      <c r="E12104" s="72">
        <f t="shared" si="379"/>
        <v>634198903.96296287</v>
      </c>
      <c r="F12104" s="71">
        <f t="shared" si="378"/>
        <v>412.46026532450759</v>
      </c>
    </row>
    <row r="12105" spans="2:6">
      <c r="B12105">
        <v>1537600</v>
      </c>
      <c r="D12105">
        <v>12103</v>
      </c>
      <c r="E12105" s="72">
        <f t="shared" si="379"/>
        <v>634303754.74074066</v>
      </c>
      <c r="F12105" s="71">
        <f t="shared" si="378"/>
        <v>412.52845651713102</v>
      </c>
    </row>
    <row r="12106" spans="2:6">
      <c r="B12106">
        <v>1537600</v>
      </c>
      <c r="D12106">
        <v>12104</v>
      </c>
      <c r="E12106" s="72">
        <f t="shared" si="379"/>
        <v>634408614.18518507</v>
      </c>
      <c r="F12106" s="71">
        <f t="shared" si="378"/>
        <v>412.59665334624418</v>
      </c>
    </row>
    <row r="12107" spans="2:6">
      <c r="B12107">
        <v>1537600</v>
      </c>
      <c r="D12107">
        <v>12105</v>
      </c>
      <c r="E12107" s="72">
        <f t="shared" si="379"/>
        <v>634513482.29629612</v>
      </c>
      <c r="F12107" s="71">
        <f t="shared" si="378"/>
        <v>412.66485581184713</v>
      </c>
    </row>
    <row r="12108" spans="2:6">
      <c r="B12108">
        <v>1537600</v>
      </c>
      <c r="D12108">
        <v>12106</v>
      </c>
      <c r="E12108" s="72">
        <f t="shared" si="379"/>
        <v>634618359.07407391</v>
      </c>
      <c r="F12108" s="71">
        <f t="shared" si="378"/>
        <v>412.73306391393987</v>
      </c>
    </row>
    <row r="12109" spans="2:6">
      <c r="B12109">
        <v>1537600</v>
      </c>
      <c r="D12109">
        <v>12107</v>
      </c>
      <c r="E12109" s="72">
        <f t="shared" si="379"/>
        <v>634723244.51851845</v>
      </c>
      <c r="F12109" s="71">
        <f t="shared" si="378"/>
        <v>412.8012776525224</v>
      </c>
    </row>
    <row r="12110" spans="2:6">
      <c r="B12110">
        <v>1537600</v>
      </c>
      <c r="D12110">
        <v>12108</v>
      </c>
      <c r="E12110" s="72">
        <f t="shared" si="379"/>
        <v>634828138.62962961</v>
      </c>
      <c r="F12110" s="71">
        <f t="shared" si="378"/>
        <v>412.86949702759472</v>
      </c>
    </row>
    <row r="12111" spans="2:6">
      <c r="B12111">
        <v>1537600</v>
      </c>
      <c r="D12111">
        <v>12109</v>
      </c>
      <c r="E12111" s="72">
        <f t="shared" si="379"/>
        <v>634933041.4074074</v>
      </c>
      <c r="F12111" s="71">
        <f t="shared" si="378"/>
        <v>412.93772203915677</v>
      </c>
    </row>
    <row r="12112" spans="2:6">
      <c r="B12112">
        <v>1537600</v>
      </c>
      <c r="D12112">
        <v>12110</v>
      </c>
      <c r="E12112" s="72">
        <f t="shared" si="379"/>
        <v>635037952.85185182</v>
      </c>
      <c r="F12112" s="71">
        <f t="shared" si="378"/>
        <v>413.00595268720855</v>
      </c>
    </row>
    <row r="12113" spans="2:6">
      <c r="B12113">
        <v>1537600</v>
      </c>
      <c r="D12113">
        <v>12111</v>
      </c>
      <c r="E12113" s="72">
        <f t="shared" si="379"/>
        <v>635142872.96296287</v>
      </c>
      <c r="F12113" s="71">
        <f t="shared" si="378"/>
        <v>413.07418897175006</v>
      </c>
    </row>
    <row r="12114" spans="2:6">
      <c r="B12114">
        <v>1537600</v>
      </c>
      <c r="D12114">
        <v>12112</v>
      </c>
      <c r="E12114" s="72">
        <f t="shared" si="379"/>
        <v>635247801.74074066</v>
      </c>
      <c r="F12114" s="71">
        <f t="shared" si="378"/>
        <v>413.14243089278136</v>
      </c>
    </row>
    <row r="12115" spans="2:6">
      <c r="B12115">
        <v>1537600</v>
      </c>
      <c r="D12115">
        <v>12113</v>
      </c>
      <c r="E12115" s="72">
        <f t="shared" si="379"/>
        <v>635352739.18518507</v>
      </c>
      <c r="F12115" s="71">
        <f t="shared" si="378"/>
        <v>413.21067845030245</v>
      </c>
    </row>
    <row r="12116" spans="2:6">
      <c r="B12116">
        <v>1537600</v>
      </c>
      <c r="D12116">
        <v>12114</v>
      </c>
      <c r="E12116" s="72">
        <f t="shared" si="379"/>
        <v>635457685.29629612</v>
      </c>
      <c r="F12116" s="71">
        <f t="shared" si="378"/>
        <v>413.27893164431327</v>
      </c>
    </row>
    <row r="12117" spans="2:6">
      <c r="B12117">
        <v>1537600</v>
      </c>
      <c r="D12117">
        <v>12115</v>
      </c>
      <c r="E12117" s="72">
        <f t="shared" si="379"/>
        <v>635562640.07407391</v>
      </c>
      <c r="F12117" s="71">
        <f t="shared" si="378"/>
        <v>413.34719047481394</v>
      </c>
    </row>
    <row r="12118" spans="2:6">
      <c r="B12118">
        <v>1537600</v>
      </c>
      <c r="D12118">
        <v>12116</v>
      </c>
      <c r="E12118" s="72">
        <f t="shared" si="379"/>
        <v>635667603.51851845</v>
      </c>
      <c r="F12118" s="71">
        <f t="shared" si="378"/>
        <v>413.4154549418044</v>
      </c>
    </row>
    <row r="12119" spans="2:6">
      <c r="B12119">
        <v>1537600</v>
      </c>
      <c r="D12119">
        <v>12117</v>
      </c>
      <c r="E12119" s="72">
        <f t="shared" si="379"/>
        <v>635772575.62962961</v>
      </c>
      <c r="F12119" s="71">
        <f t="shared" si="378"/>
        <v>413.48372504528459</v>
      </c>
    </row>
    <row r="12120" spans="2:6">
      <c r="B12120">
        <v>1537600</v>
      </c>
      <c r="D12120">
        <v>12118</v>
      </c>
      <c r="E12120" s="72">
        <f t="shared" si="379"/>
        <v>635877556.4074074</v>
      </c>
      <c r="F12120" s="71">
        <f t="shared" si="378"/>
        <v>413.55200078525456</v>
      </c>
    </row>
    <row r="12121" spans="2:6">
      <c r="B12121">
        <v>1537600</v>
      </c>
      <c r="D12121">
        <v>12119</v>
      </c>
      <c r="E12121" s="72">
        <f t="shared" si="379"/>
        <v>635982545.85185182</v>
      </c>
      <c r="F12121" s="71">
        <f t="shared" si="378"/>
        <v>413.62028216171427</v>
      </c>
    </row>
    <row r="12122" spans="2:6">
      <c r="B12122">
        <v>1537600</v>
      </c>
      <c r="D12122">
        <v>12120</v>
      </c>
      <c r="E12122" s="72">
        <f t="shared" si="379"/>
        <v>636087543.96296287</v>
      </c>
      <c r="F12122" s="71">
        <f t="shared" si="378"/>
        <v>413.68856917466366</v>
      </c>
    </row>
    <row r="12123" spans="2:6">
      <c r="B12123">
        <v>1537600</v>
      </c>
      <c r="D12123">
        <v>12121</v>
      </c>
      <c r="E12123" s="72">
        <f t="shared" si="379"/>
        <v>636192550.74074066</v>
      </c>
      <c r="F12123" s="71">
        <f t="shared" si="378"/>
        <v>413.75686182410294</v>
      </c>
    </row>
    <row r="12124" spans="2:6">
      <c r="B12124">
        <v>1537600</v>
      </c>
      <c r="D12124">
        <v>12122</v>
      </c>
      <c r="E12124" s="72">
        <f t="shared" si="379"/>
        <v>636297566.18518507</v>
      </c>
      <c r="F12124" s="71">
        <f t="shared" si="378"/>
        <v>413.8251601100319</v>
      </c>
    </row>
    <row r="12125" spans="2:6">
      <c r="B12125">
        <v>1537600</v>
      </c>
      <c r="D12125">
        <v>12123</v>
      </c>
      <c r="E12125" s="72">
        <f t="shared" si="379"/>
        <v>636402590.29629612</v>
      </c>
      <c r="F12125" s="71">
        <f t="shared" si="378"/>
        <v>413.89346403245065</v>
      </c>
    </row>
    <row r="12126" spans="2:6">
      <c r="B12126">
        <v>1537600</v>
      </c>
      <c r="D12126">
        <v>12124</v>
      </c>
      <c r="E12126" s="72">
        <f t="shared" si="379"/>
        <v>636507623.07407391</v>
      </c>
      <c r="F12126" s="71">
        <f t="shared" si="378"/>
        <v>413.96177359135919</v>
      </c>
    </row>
    <row r="12127" spans="2:6">
      <c r="B12127">
        <v>1537600</v>
      </c>
      <c r="D12127">
        <v>12125</v>
      </c>
      <c r="E12127" s="72">
        <f t="shared" si="379"/>
        <v>636612664.51851845</v>
      </c>
      <c r="F12127" s="71">
        <f t="shared" si="378"/>
        <v>414.03008878675757</v>
      </c>
    </row>
    <row r="12128" spans="2:6">
      <c r="B12128">
        <v>1537600</v>
      </c>
      <c r="D12128">
        <v>12126</v>
      </c>
      <c r="E12128" s="72">
        <f t="shared" si="379"/>
        <v>636717714.62962961</v>
      </c>
      <c r="F12128" s="71">
        <f t="shared" si="378"/>
        <v>414.09840961864569</v>
      </c>
    </row>
    <row r="12129" spans="2:6">
      <c r="B12129">
        <v>1537600</v>
      </c>
      <c r="D12129">
        <v>12127</v>
      </c>
      <c r="E12129" s="72">
        <f t="shared" si="379"/>
        <v>636822773.4074074</v>
      </c>
      <c r="F12129" s="71">
        <f t="shared" si="378"/>
        <v>414.16673608702354</v>
      </c>
    </row>
    <row r="12130" spans="2:6">
      <c r="B12130">
        <v>1537600</v>
      </c>
      <c r="D12130">
        <v>12128</v>
      </c>
      <c r="E12130" s="72">
        <f t="shared" si="379"/>
        <v>636927840.85185182</v>
      </c>
      <c r="F12130" s="71">
        <f t="shared" si="378"/>
        <v>414.23506819189112</v>
      </c>
    </row>
    <row r="12131" spans="2:6">
      <c r="B12131">
        <v>1537600</v>
      </c>
      <c r="D12131">
        <v>12129</v>
      </c>
      <c r="E12131" s="72">
        <f t="shared" si="379"/>
        <v>637032916.96296287</v>
      </c>
      <c r="F12131" s="71">
        <f t="shared" si="378"/>
        <v>414.30340593324848</v>
      </c>
    </row>
    <row r="12132" spans="2:6">
      <c r="B12132">
        <v>1537600</v>
      </c>
      <c r="D12132">
        <v>12130</v>
      </c>
      <c r="E12132" s="72">
        <f t="shared" si="379"/>
        <v>637138001.74074066</v>
      </c>
      <c r="F12132" s="71">
        <f t="shared" si="378"/>
        <v>414.37174931109564</v>
      </c>
    </row>
    <row r="12133" spans="2:6">
      <c r="B12133">
        <v>1537600</v>
      </c>
      <c r="D12133">
        <v>12131</v>
      </c>
      <c r="E12133" s="72">
        <f t="shared" si="379"/>
        <v>637243095.18518507</v>
      </c>
      <c r="F12133" s="71">
        <f t="shared" si="378"/>
        <v>414.44009832543253</v>
      </c>
    </row>
    <row r="12134" spans="2:6">
      <c r="B12134">
        <v>1537600</v>
      </c>
      <c r="D12134">
        <v>12132</v>
      </c>
      <c r="E12134" s="72">
        <f t="shared" si="379"/>
        <v>637348197.29629612</v>
      </c>
      <c r="F12134" s="71">
        <f t="shared" si="378"/>
        <v>414.50845297625921</v>
      </c>
    </row>
    <row r="12135" spans="2:6">
      <c r="B12135">
        <v>1537600</v>
      </c>
      <c r="D12135">
        <v>12133</v>
      </c>
      <c r="E12135" s="72">
        <f t="shared" si="379"/>
        <v>637453308.07407391</v>
      </c>
      <c r="F12135" s="71">
        <f t="shared" si="378"/>
        <v>414.57681326357562</v>
      </c>
    </row>
    <row r="12136" spans="2:6">
      <c r="B12136">
        <v>1537600</v>
      </c>
      <c r="D12136">
        <v>12134</v>
      </c>
      <c r="E12136" s="72">
        <f t="shared" si="379"/>
        <v>637558427.51851845</v>
      </c>
      <c r="F12136" s="71">
        <f t="shared" si="378"/>
        <v>414.64517918738193</v>
      </c>
    </row>
    <row r="12137" spans="2:6">
      <c r="B12137">
        <v>1537600</v>
      </c>
      <c r="D12137">
        <v>12135</v>
      </c>
      <c r="E12137" s="72">
        <f t="shared" si="379"/>
        <v>637663555.62962961</v>
      </c>
      <c r="F12137" s="71">
        <f t="shared" si="378"/>
        <v>414.71355074767797</v>
      </c>
    </row>
    <row r="12138" spans="2:6">
      <c r="B12138">
        <v>1537600</v>
      </c>
      <c r="D12138">
        <v>12136</v>
      </c>
      <c r="E12138" s="72">
        <f t="shared" si="379"/>
        <v>637768692.4074074</v>
      </c>
      <c r="F12138" s="71">
        <f t="shared" si="378"/>
        <v>414.78192794446369</v>
      </c>
    </row>
    <row r="12139" spans="2:6">
      <c r="B12139">
        <v>1537600</v>
      </c>
      <c r="D12139">
        <v>12137</v>
      </c>
      <c r="E12139" s="72">
        <f t="shared" si="379"/>
        <v>637873837.85185182</v>
      </c>
      <c r="F12139" s="71">
        <f t="shared" si="378"/>
        <v>414.8503107777392</v>
      </c>
    </row>
    <row r="12140" spans="2:6">
      <c r="B12140">
        <v>1537600</v>
      </c>
      <c r="D12140">
        <v>12138</v>
      </c>
      <c r="E12140" s="72">
        <f t="shared" si="379"/>
        <v>637978991.96296287</v>
      </c>
      <c r="F12140" s="71">
        <f t="shared" si="378"/>
        <v>414.91869924750449</v>
      </c>
    </row>
    <row r="12141" spans="2:6">
      <c r="B12141">
        <v>1537600</v>
      </c>
      <c r="D12141">
        <v>12139</v>
      </c>
      <c r="E12141" s="72">
        <f t="shared" si="379"/>
        <v>638084154.74074066</v>
      </c>
      <c r="F12141" s="71">
        <f t="shared" si="378"/>
        <v>414.98709335375952</v>
      </c>
    </row>
    <row r="12142" spans="2:6">
      <c r="B12142">
        <v>1537600</v>
      </c>
      <c r="D12142">
        <v>12140</v>
      </c>
      <c r="E12142" s="72">
        <f t="shared" si="379"/>
        <v>638189326.18518507</v>
      </c>
      <c r="F12142" s="71">
        <f t="shared" si="378"/>
        <v>415.05549309650434</v>
      </c>
    </row>
    <row r="12143" spans="2:6">
      <c r="B12143">
        <v>1537600</v>
      </c>
      <c r="D12143">
        <v>12141</v>
      </c>
      <c r="E12143" s="72">
        <f t="shared" si="379"/>
        <v>638294506.29629612</v>
      </c>
      <c r="F12143" s="71">
        <f t="shared" si="378"/>
        <v>415.12389847573888</v>
      </c>
    </row>
    <row r="12144" spans="2:6">
      <c r="B12144">
        <v>1537600</v>
      </c>
      <c r="D12144">
        <v>12142</v>
      </c>
      <c r="E12144" s="72">
        <f t="shared" si="379"/>
        <v>638399695.07407391</v>
      </c>
      <c r="F12144" s="71">
        <f t="shared" si="378"/>
        <v>415.19230949146328</v>
      </c>
    </row>
    <row r="12145" spans="2:6">
      <c r="B12145">
        <v>1537600</v>
      </c>
      <c r="D12145">
        <v>12143</v>
      </c>
      <c r="E12145" s="72">
        <f t="shared" si="379"/>
        <v>638504892.51851845</v>
      </c>
      <c r="F12145" s="71">
        <f t="shared" si="378"/>
        <v>415.26072614367746</v>
      </c>
    </row>
    <row r="12146" spans="2:6">
      <c r="B12146">
        <v>1537600</v>
      </c>
      <c r="D12146">
        <v>12144</v>
      </c>
      <c r="E12146" s="72">
        <f t="shared" si="379"/>
        <v>638610098.62962961</v>
      </c>
      <c r="F12146" s="71">
        <f t="shared" si="378"/>
        <v>415.32914843238137</v>
      </c>
    </row>
    <row r="12147" spans="2:6">
      <c r="B12147">
        <v>1537600</v>
      </c>
      <c r="D12147">
        <v>12145</v>
      </c>
      <c r="E12147" s="72">
        <f t="shared" si="379"/>
        <v>638715313.4074074</v>
      </c>
      <c r="F12147" s="71">
        <f t="shared" si="378"/>
        <v>415.39757635757508</v>
      </c>
    </row>
    <row r="12148" spans="2:6">
      <c r="B12148">
        <v>1537600</v>
      </c>
      <c r="D12148">
        <v>12146</v>
      </c>
      <c r="E12148" s="72">
        <f t="shared" si="379"/>
        <v>638820536.85185182</v>
      </c>
      <c r="F12148" s="71">
        <f t="shared" si="378"/>
        <v>415.46600991925845</v>
      </c>
    </row>
    <row r="12149" spans="2:6">
      <c r="B12149">
        <v>1537600</v>
      </c>
      <c r="D12149">
        <v>12147</v>
      </c>
      <c r="E12149" s="72">
        <f t="shared" si="379"/>
        <v>638925768.96296287</v>
      </c>
      <c r="F12149" s="71">
        <f t="shared" si="378"/>
        <v>415.53444911743162</v>
      </c>
    </row>
    <row r="12150" spans="2:6">
      <c r="B12150">
        <v>1537600</v>
      </c>
      <c r="D12150">
        <v>12148</v>
      </c>
      <c r="E12150" s="72">
        <f t="shared" si="379"/>
        <v>639031009.74074066</v>
      </c>
      <c r="F12150" s="71">
        <f t="shared" si="378"/>
        <v>415.60289395209458</v>
      </c>
    </row>
    <row r="12151" spans="2:6">
      <c r="B12151">
        <v>1537600</v>
      </c>
      <c r="D12151">
        <v>12149</v>
      </c>
      <c r="E12151" s="72">
        <f t="shared" si="379"/>
        <v>639136259.18518507</v>
      </c>
      <c r="F12151" s="71">
        <f t="shared" si="378"/>
        <v>415.67134442324732</v>
      </c>
    </row>
    <row r="12152" spans="2:6">
      <c r="B12152">
        <v>1537600</v>
      </c>
      <c r="D12152">
        <v>12150</v>
      </c>
      <c r="E12152" s="72">
        <f t="shared" si="379"/>
        <v>639241517.29629612</v>
      </c>
      <c r="F12152" s="71">
        <f t="shared" si="378"/>
        <v>415.7398005308898</v>
      </c>
    </row>
    <row r="12153" spans="2:6">
      <c r="B12153">
        <v>1537600</v>
      </c>
      <c r="D12153">
        <v>12151</v>
      </c>
      <c r="E12153" s="72">
        <f t="shared" si="379"/>
        <v>639346784.07407391</v>
      </c>
      <c r="F12153" s="71">
        <f t="shared" si="378"/>
        <v>415.80826227502206</v>
      </c>
    </row>
    <row r="12154" spans="2:6">
      <c r="B12154">
        <v>1537600</v>
      </c>
      <c r="D12154">
        <v>12152</v>
      </c>
      <c r="E12154" s="72">
        <f t="shared" si="379"/>
        <v>639452059.51851845</v>
      </c>
      <c r="F12154" s="71">
        <f t="shared" si="378"/>
        <v>415.87672965564417</v>
      </c>
    </row>
    <row r="12155" spans="2:6">
      <c r="B12155">
        <v>1537600</v>
      </c>
      <c r="D12155">
        <v>12153</v>
      </c>
      <c r="E12155" s="72">
        <f t="shared" si="379"/>
        <v>639557343.62962961</v>
      </c>
      <c r="F12155" s="71">
        <f t="shared" si="378"/>
        <v>415.94520267275601</v>
      </c>
    </row>
    <row r="12156" spans="2:6">
      <c r="B12156">
        <v>1537600</v>
      </c>
      <c r="D12156">
        <v>12154</v>
      </c>
      <c r="E12156" s="72">
        <f t="shared" si="379"/>
        <v>639662636.4074074</v>
      </c>
      <c r="F12156" s="71">
        <f t="shared" si="378"/>
        <v>416.01368132635758</v>
      </c>
    </row>
    <row r="12157" spans="2:6">
      <c r="B12157">
        <v>1537600</v>
      </c>
      <c r="D12157">
        <v>12155</v>
      </c>
      <c r="E12157" s="72">
        <f t="shared" si="379"/>
        <v>639767937.85185182</v>
      </c>
      <c r="F12157" s="71">
        <f t="shared" si="378"/>
        <v>416.08216561644889</v>
      </c>
    </row>
    <row r="12158" spans="2:6">
      <c r="B12158">
        <v>1537600</v>
      </c>
      <c r="D12158">
        <v>12156</v>
      </c>
      <c r="E12158" s="72">
        <f t="shared" si="379"/>
        <v>639873247.96296287</v>
      </c>
      <c r="F12158" s="71">
        <f t="shared" si="378"/>
        <v>416.15065554302998</v>
      </c>
    </row>
    <row r="12159" spans="2:6">
      <c r="B12159">
        <v>1537600</v>
      </c>
      <c r="D12159">
        <v>12157</v>
      </c>
      <c r="E12159" s="72">
        <f t="shared" si="379"/>
        <v>639978566.74074066</v>
      </c>
      <c r="F12159" s="71">
        <f t="shared" si="378"/>
        <v>416.21915110610087</v>
      </c>
    </row>
    <row r="12160" spans="2:6">
      <c r="B12160">
        <v>1537600</v>
      </c>
      <c r="D12160">
        <v>12158</v>
      </c>
      <c r="E12160" s="72">
        <f t="shared" si="379"/>
        <v>640083894.18518507</v>
      </c>
      <c r="F12160" s="71">
        <f t="shared" si="378"/>
        <v>416.28765230566148</v>
      </c>
    </row>
    <row r="12161" spans="2:6">
      <c r="B12161">
        <v>1537600</v>
      </c>
      <c r="D12161">
        <v>12159</v>
      </c>
      <c r="E12161" s="72">
        <f t="shared" si="379"/>
        <v>640189230.29629612</v>
      </c>
      <c r="F12161" s="71">
        <f t="shared" si="378"/>
        <v>416.35615914171183</v>
      </c>
    </row>
    <row r="12162" spans="2:6">
      <c r="B12162">
        <v>1537600</v>
      </c>
      <c r="D12162">
        <v>12160</v>
      </c>
      <c r="E12162" s="72">
        <f t="shared" si="379"/>
        <v>640294575.07407391</v>
      </c>
      <c r="F12162" s="71">
        <f t="shared" si="378"/>
        <v>416.42467161425202</v>
      </c>
    </row>
    <row r="12163" spans="2:6">
      <c r="B12163">
        <v>1537600</v>
      </c>
      <c r="D12163">
        <v>12161</v>
      </c>
      <c r="E12163" s="72">
        <f t="shared" si="379"/>
        <v>640399928.51851845</v>
      </c>
      <c r="F12163" s="71">
        <f t="shared" ref="F12163:F12226" si="380">E12163/B12162</f>
        <v>416.49318972328206</v>
      </c>
    </row>
    <row r="12164" spans="2:6">
      <c r="B12164">
        <v>1537600</v>
      </c>
      <c r="D12164">
        <v>12162</v>
      </c>
      <c r="E12164" s="72">
        <f t="shared" ref="E12164:E12227" si="381">40+(D12163*D12163)+(E12163/1.3)</f>
        <v>640505290.62962961</v>
      </c>
      <c r="F12164" s="71">
        <f t="shared" si="380"/>
        <v>416.56171346880177</v>
      </c>
    </row>
    <row r="12165" spans="2:6">
      <c r="B12165">
        <v>1537600</v>
      </c>
      <c r="D12165">
        <v>12163</v>
      </c>
      <c r="E12165" s="72">
        <f t="shared" si="381"/>
        <v>640610661.4074074</v>
      </c>
      <c r="F12165" s="71">
        <f t="shared" si="380"/>
        <v>416.63024285081127</v>
      </c>
    </row>
    <row r="12166" spans="2:6">
      <c r="B12166">
        <v>1537600</v>
      </c>
      <c r="D12166">
        <v>12164</v>
      </c>
      <c r="E12166" s="72">
        <f t="shared" si="381"/>
        <v>640716040.85185182</v>
      </c>
      <c r="F12166" s="71">
        <f t="shared" si="380"/>
        <v>416.6987778693105</v>
      </c>
    </row>
    <row r="12167" spans="2:6">
      <c r="B12167">
        <v>1537600</v>
      </c>
      <c r="D12167">
        <v>12165</v>
      </c>
      <c r="E12167" s="72">
        <f t="shared" si="381"/>
        <v>640821428.96296287</v>
      </c>
      <c r="F12167" s="71">
        <f t="shared" si="380"/>
        <v>416.76731852429947</v>
      </c>
    </row>
    <row r="12168" spans="2:6">
      <c r="B12168">
        <v>1537600</v>
      </c>
      <c r="D12168">
        <v>12166</v>
      </c>
      <c r="E12168" s="72">
        <f t="shared" si="381"/>
        <v>640926825.74074066</v>
      </c>
      <c r="F12168" s="71">
        <f t="shared" si="380"/>
        <v>416.83586481577828</v>
      </c>
    </row>
    <row r="12169" spans="2:6">
      <c r="B12169">
        <v>1537600</v>
      </c>
      <c r="D12169">
        <v>12167</v>
      </c>
      <c r="E12169" s="72">
        <f t="shared" si="381"/>
        <v>641032231.18518507</v>
      </c>
      <c r="F12169" s="71">
        <f t="shared" si="380"/>
        <v>416.90441674374682</v>
      </c>
    </row>
    <row r="12170" spans="2:6">
      <c r="B12170">
        <v>1537600</v>
      </c>
      <c r="D12170">
        <v>12168</v>
      </c>
      <c r="E12170" s="72">
        <f t="shared" si="381"/>
        <v>641137645.29629612</v>
      </c>
      <c r="F12170" s="71">
        <f t="shared" si="380"/>
        <v>416.9729743082051</v>
      </c>
    </row>
    <row r="12171" spans="2:6">
      <c r="B12171">
        <v>1537600</v>
      </c>
      <c r="D12171">
        <v>12169</v>
      </c>
      <c r="E12171" s="72">
        <f t="shared" si="381"/>
        <v>641243068.07407391</v>
      </c>
      <c r="F12171" s="71">
        <f t="shared" si="380"/>
        <v>417.04153750915316</v>
      </c>
    </row>
    <row r="12172" spans="2:6">
      <c r="B12172">
        <v>1537600</v>
      </c>
      <c r="D12172">
        <v>12170</v>
      </c>
      <c r="E12172" s="72">
        <f t="shared" si="381"/>
        <v>641348499.51851845</v>
      </c>
      <c r="F12172" s="71">
        <f t="shared" si="380"/>
        <v>417.11010634659107</v>
      </c>
    </row>
    <row r="12173" spans="2:6">
      <c r="B12173">
        <v>1537600</v>
      </c>
      <c r="D12173">
        <v>12171</v>
      </c>
      <c r="E12173" s="72">
        <f t="shared" si="381"/>
        <v>641453939.62962961</v>
      </c>
      <c r="F12173" s="71">
        <f t="shared" si="380"/>
        <v>417.17868082051876</v>
      </c>
    </row>
    <row r="12174" spans="2:6">
      <c r="B12174">
        <v>1537600</v>
      </c>
      <c r="D12174">
        <v>12172</v>
      </c>
      <c r="E12174" s="72">
        <f t="shared" si="381"/>
        <v>641559388.4074074</v>
      </c>
      <c r="F12174" s="71">
        <f t="shared" si="380"/>
        <v>417.24726093093614</v>
      </c>
    </row>
    <row r="12175" spans="2:6">
      <c r="B12175">
        <v>1537600</v>
      </c>
      <c r="D12175">
        <v>12173</v>
      </c>
      <c r="E12175" s="72">
        <f t="shared" si="381"/>
        <v>641664845.85185182</v>
      </c>
      <c r="F12175" s="71">
        <f t="shared" si="380"/>
        <v>417.3158466778433</v>
      </c>
    </row>
    <row r="12176" spans="2:6">
      <c r="B12176">
        <v>1537600</v>
      </c>
      <c r="D12176">
        <v>12174</v>
      </c>
      <c r="E12176" s="72">
        <f t="shared" si="381"/>
        <v>641770311.96296287</v>
      </c>
      <c r="F12176" s="71">
        <f t="shared" si="380"/>
        <v>417.38443806124013</v>
      </c>
    </row>
    <row r="12177" spans="2:6">
      <c r="B12177">
        <v>1537600</v>
      </c>
      <c r="D12177">
        <v>12175</v>
      </c>
      <c r="E12177" s="72">
        <f t="shared" si="381"/>
        <v>641875786.74074066</v>
      </c>
      <c r="F12177" s="71">
        <f t="shared" si="380"/>
        <v>417.45303508112687</v>
      </c>
    </row>
    <row r="12178" spans="2:6">
      <c r="B12178">
        <v>1537600</v>
      </c>
      <c r="D12178">
        <v>12176</v>
      </c>
      <c r="E12178" s="72">
        <f t="shared" si="381"/>
        <v>641981270.18518507</v>
      </c>
      <c r="F12178" s="71">
        <f t="shared" si="380"/>
        <v>417.52163773750328</v>
      </c>
    </row>
    <row r="12179" spans="2:6">
      <c r="B12179">
        <v>1537600</v>
      </c>
      <c r="D12179">
        <v>12177</v>
      </c>
      <c r="E12179" s="72">
        <f t="shared" si="381"/>
        <v>642086762.29629612</v>
      </c>
      <c r="F12179" s="71">
        <f t="shared" si="380"/>
        <v>417.59024603036949</v>
      </c>
    </row>
    <row r="12180" spans="2:6">
      <c r="B12180">
        <v>1537600</v>
      </c>
      <c r="D12180">
        <v>12178</v>
      </c>
      <c r="E12180" s="72">
        <f t="shared" si="381"/>
        <v>642192263.07407391</v>
      </c>
      <c r="F12180" s="71">
        <f t="shared" si="380"/>
        <v>417.65885995972548</v>
      </c>
    </row>
    <row r="12181" spans="2:6">
      <c r="B12181">
        <v>1537600</v>
      </c>
      <c r="D12181">
        <v>12179</v>
      </c>
      <c r="E12181" s="72">
        <f t="shared" si="381"/>
        <v>642297772.51851845</v>
      </c>
      <c r="F12181" s="71">
        <f t="shared" si="380"/>
        <v>417.72747952557131</v>
      </c>
    </row>
    <row r="12182" spans="2:6">
      <c r="B12182">
        <v>1537600</v>
      </c>
      <c r="D12182">
        <v>12180</v>
      </c>
      <c r="E12182" s="72">
        <f t="shared" si="381"/>
        <v>642403290.62962961</v>
      </c>
      <c r="F12182" s="71">
        <f t="shared" si="380"/>
        <v>417.79610472790688</v>
      </c>
    </row>
    <row r="12183" spans="2:6">
      <c r="B12183">
        <v>1537600</v>
      </c>
      <c r="D12183">
        <v>12181</v>
      </c>
      <c r="E12183" s="72">
        <f t="shared" si="381"/>
        <v>642508817.4074074</v>
      </c>
      <c r="F12183" s="71">
        <f t="shared" si="380"/>
        <v>417.86473556673218</v>
      </c>
    </row>
    <row r="12184" spans="2:6">
      <c r="B12184">
        <v>1537600</v>
      </c>
      <c r="D12184">
        <v>12182</v>
      </c>
      <c r="E12184" s="72">
        <f t="shared" si="381"/>
        <v>642614352.85185182</v>
      </c>
      <c r="F12184" s="71">
        <f t="shared" si="380"/>
        <v>417.93337204204721</v>
      </c>
    </row>
    <row r="12185" spans="2:6">
      <c r="B12185">
        <v>1537600</v>
      </c>
      <c r="D12185">
        <v>12183</v>
      </c>
      <c r="E12185" s="72">
        <f t="shared" si="381"/>
        <v>642719896.96296287</v>
      </c>
      <c r="F12185" s="71">
        <f t="shared" si="380"/>
        <v>418.00201415385203</v>
      </c>
    </row>
    <row r="12186" spans="2:6">
      <c r="B12186">
        <v>1537600</v>
      </c>
      <c r="D12186">
        <v>12184</v>
      </c>
      <c r="E12186" s="72">
        <f t="shared" si="381"/>
        <v>642825449.74074066</v>
      </c>
      <c r="F12186" s="71">
        <f t="shared" si="380"/>
        <v>418.07066190214664</v>
      </c>
    </row>
    <row r="12187" spans="2:6">
      <c r="B12187">
        <v>1537600</v>
      </c>
      <c r="D12187">
        <v>12185</v>
      </c>
      <c r="E12187" s="72">
        <f t="shared" si="381"/>
        <v>642931011.18518507</v>
      </c>
      <c r="F12187" s="71">
        <f t="shared" si="380"/>
        <v>418.13931528693098</v>
      </c>
    </row>
    <row r="12188" spans="2:6">
      <c r="B12188">
        <v>1537600</v>
      </c>
      <c r="D12188">
        <v>12186</v>
      </c>
      <c r="E12188" s="72">
        <f t="shared" si="381"/>
        <v>643036581.29629612</v>
      </c>
      <c r="F12188" s="71">
        <f t="shared" si="380"/>
        <v>418.20797430820505</v>
      </c>
    </row>
    <row r="12189" spans="2:6">
      <c r="B12189">
        <v>1537600</v>
      </c>
      <c r="D12189">
        <v>12187</v>
      </c>
      <c r="E12189" s="72">
        <f t="shared" si="381"/>
        <v>643142160.07407391</v>
      </c>
      <c r="F12189" s="71">
        <f t="shared" si="380"/>
        <v>418.27663896596897</v>
      </c>
    </row>
    <row r="12190" spans="2:6">
      <c r="B12190">
        <v>1537600</v>
      </c>
      <c r="D12190">
        <v>12188</v>
      </c>
      <c r="E12190" s="72">
        <f t="shared" si="381"/>
        <v>643247747.51851845</v>
      </c>
      <c r="F12190" s="71">
        <f t="shared" si="380"/>
        <v>418.34530926022273</v>
      </c>
    </row>
    <row r="12191" spans="2:6">
      <c r="B12191">
        <v>1537600</v>
      </c>
      <c r="D12191">
        <v>12189</v>
      </c>
      <c r="E12191" s="72">
        <f t="shared" si="381"/>
        <v>643353343.62962961</v>
      </c>
      <c r="F12191" s="71">
        <f t="shared" si="380"/>
        <v>418.41398519096617</v>
      </c>
    </row>
    <row r="12192" spans="2:6">
      <c r="B12192">
        <v>1537600</v>
      </c>
      <c r="D12192">
        <v>12190</v>
      </c>
      <c r="E12192" s="72">
        <f t="shared" si="381"/>
        <v>643458948.4074074</v>
      </c>
      <c r="F12192" s="71">
        <f t="shared" si="380"/>
        <v>418.4826667581994</v>
      </c>
    </row>
    <row r="12193" spans="2:6">
      <c r="B12193">
        <v>1537600</v>
      </c>
      <c r="D12193">
        <v>12191</v>
      </c>
      <c r="E12193" s="72">
        <f t="shared" si="381"/>
        <v>643564561.85185182</v>
      </c>
      <c r="F12193" s="71">
        <f t="shared" si="380"/>
        <v>418.55135396192236</v>
      </c>
    </row>
    <row r="12194" spans="2:6">
      <c r="B12194">
        <v>1537600</v>
      </c>
      <c r="D12194">
        <v>12192</v>
      </c>
      <c r="E12194" s="72">
        <f t="shared" si="381"/>
        <v>643670183.96296287</v>
      </c>
      <c r="F12194" s="71">
        <f t="shared" si="380"/>
        <v>418.62004680213505</v>
      </c>
    </row>
    <row r="12195" spans="2:6">
      <c r="B12195">
        <v>1537600</v>
      </c>
      <c r="D12195">
        <v>12193</v>
      </c>
      <c r="E12195" s="72">
        <f t="shared" si="381"/>
        <v>643775814.74074066</v>
      </c>
      <c r="F12195" s="71">
        <f t="shared" si="380"/>
        <v>418.68874527883759</v>
      </c>
    </row>
    <row r="12196" spans="2:6">
      <c r="B12196">
        <v>1537600</v>
      </c>
      <c r="D12196">
        <v>12194</v>
      </c>
      <c r="E12196" s="72">
        <f t="shared" si="381"/>
        <v>643881454.18518507</v>
      </c>
      <c r="F12196" s="71">
        <f t="shared" si="380"/>
        <v>418.75744939202986</v>
      </c>
    </row>
    <row r="12197" spans="2:6">
      <c r="B12197">
        <v>1537600</v>
      </c>
      <c r="D12197">
        <v>12195</v>
      </c>
      <c r="E12197" s="72">
        <f t="shared" si="381"/>
        <v>643987102.29629612</v>
      </c>
      <c r="F12197" s="71">
        <f t="shared" si="380"/>
        <v>418.82615914171186</v>
      </c>
    </row>
    <row r="12198" spans="2:6">
      <c r="B12198">
        <v>1537600</v>
      </c>
      <c r="D12198">
        <v>12196</v>
      </c>
      <c r="E12198" s="72">
        <f t="shared" si="381"/>
        <v>644092759.07407391</v>
      </c>
      <c r="F12198" s="71">
        <f t="shared" si="380"/>
        <v>418.89487452788364</v>
      </c>
    </row>
    <row r="12199" spans="2:6">
      <c r="B12199">
        <v>1537600</v>
      </c>
      <c r="D12199">
        <v>12197</v>
      </c>
      <c r="E12199" s="72">
        <f t="shared" si="381"/>
        <v>644198424.51851845</v>
      </c>
      <c r="F12199" s="71">
        <f t="shared" si="380"/>
        <v>418.96359555054528</v>
      </c>
    </row>
    <row r="12200" spans="2:6">
      <c r="B12200">
        <v>1537600</v>
      </c>
      <c r="D12200">
        <v>12198</v>
      </c>
      <c r="E12200" s="72">
        <f t="shared" si="381"/>
        <v>644304098.62962961</v>
      </c>
      <c r="F12200" s="71">
        <f t="shared" si="380"/>
        <v>419.0323222096967</v>
      </c>
    </row>
    <row r="12201" spans="2:6">
      <c r="B12201">
        <v>1537600</v>
      </c>
      <c r="D12201">
        <v>12199</v>
      </c>
      <c r="E12201" s="72">
        <f t="shared" si="381"/>
        <v>644409781.4074074</v>
      </c>
      <c r="F12201" s="71">
        <f t="shared" si="380"/>
        <v>419.1010545053378</v>
      </c>
    </row>
    <row r="12202" spans="2:6">
      <c r="B12202">
        <v>1537600</v>
      </c>
      <c r="D12202">
        <v>12200</v>
      </c>
      <c r="E12202" s="72">
        <f t="shared" si="381"/>
        <v>644515472.85185182</v>
      </c>
      <c r="F12202" s="71">
        <f t="shared" si="380"/>
        <v>419.16979243746869</v>
      </c>
    </row>
    <row r="12203" spans="2:6">
      <c r="B12203">
        <v>1537600</v>
      </c>
      <c r="D12203">
        <v>12201</v>
      </c>
      <c r="E12203" s="72">
        <f t="shared" si="381"/>
        <v>644621172.96296287</v>
      </c>
      <c r="F12203" s="71">
        <f t="shared" si="380"/>
        <v>419.23853600608925</v>
      </c>
    </row>
    <row r="12204" spans="2:6">
      <c r="B12204">
        <v>1537600</v>
      </c>
      <c r="D12204">
        <v>12202</v>
      </c>
      <c r="E12204" s="72">
        <f t="shared" si="381"/>
        <v>644726881.74074066</v>
      </c>
      <c r="F12204" s="71">
        <f t="shared" si="380"/>
        <v>419.30728521119971</v>
      </c>
    </row>
    <row r="12205" spans="2:6">
      <c r="B12205">
        <v>1537600</v>
      </c>
      <c r="D12205">
        <v>12203</v>
      </c>
      <c r="E12205" s="72">
        <f t="shared" si="381"/>
        <v>644832599.18518507</v>
      </c>
      <c r="F12205" s="71">
        <f t="shared" si="380"/>
        <v>419.37604005279985</v>
      </c>
    </row>
    <row r="12206" spans="2:6">
      <c r="B12206">
        <v>1537600</v>
      </c>
      <c r="D12206">
        <v>12204</v>
      </c>
      <c r="E12206" s="72">
        <f t="shared" si="381"/>
        <v>644938325.29629612</v>
      </c>
      <c r="F12206" s="71">
        <f t="shared" si="380"/>
        <v>419.44480053088978</v>
      </c>
    </row>
    <row r="12207" spans="2:6">
      <c r="B12207">
        <v>1537600</v>
      </c>
      <c r="D12207">
        <v>12205</v>
      </c>
      <c r="E12207" s="72">
        <f t="shared" si="381"/>
        <v>645044060.07407391</v>
      </c>
      <c r="F12207" s="71">
        <f t="shared" si="380"/>
        <v>419.5135666454695</v>
      </c>
    </row>
    <row r="12208" spans="2:6">
      <c r="B12208">
        <v>1537600</v>
      </c>
      <c r="D12208">
        <v>12206</v>
      </c>
      <c r="E12208" s="72">
        <f t="shared" si="381"/>
        <v>645149803.51851845</v>
      </c>
      <c r="F12208" s="71">
        <f t="shared" si="380"/>
        <v>419.58233839653906</v>
      </c>
    </row>
    <row r="12209" spans="2:6">
      <c r="B12209">
        <v>1537600</v>
      </c>
      <c r="D12209">
        <v>12207</v>
      </c>
      <c r="E12209" s="72">
        <f t="shared" si="381"/>
        <v>645255555.62962961</v>
      </c>
      <c r="F12209" s="71">
        <f t="shared" si="380"/>
        <v>419.65111578409835</v>
      </c>
    </row>
    <row r="12210" spans="2:6">
      <c r="B12210">
        <v>1537600</v>
      </c>
      <c r="D12210">
        <v>12208</v>
      </c>
      <c r="E12210" s="72">
        <f t="shared" si="381"/>
        <v>645361316.4074074</v>
      </c>
      <c r="F12210" s="71">
        <f t="shared" si="380"/>
        <v>419.71989880814738</v>
      </c>
    </row>
    <row r="12211" spans="2:6">
      <c r="B12211">
        <v>1537600</v>
      </c>
      <c r="D12211">
        <v>12209</v>
      </c>
      <c r="E12211" s="72">
        <f t="shared" si="381"/>
        <v>645467085.85185182</v>
      </c>
      <c r="F12211" s="71">
        <f t="shared" si="380"/>
        <v>419.78868746868613</v>
      </c>
    </row>
    <row r="12212" spans="2:6">
      <c r="B12212">
        <v>1537600</v>
      </c>
      <c r="D12212">
        <v>12210</v>
      </c>
      <c r="E12212" s="72">
        <f t="shared" si="381"/>
        <v>645572863.96296287</v>
      </c>
      <c r="F12212" s="71">
        <f t="shared" si="380"/>
        <v>419.85748176571468</v>
      </c>
    </row>
    <row r="12213" spans="2:6">
      <c r="B12213">
        <v>1537600</v>
      </c>
      <c r="D12213">
        <v>12211</v>
      </c>
      <c r="E12213" s="72">
        <f t="shared" si="381"/>
        <v>645678650.74074066</v>
      </c>
      <c r="F12213" s="71">
        <f t="shared" si="380"/>
        <v>419.92628169923302</v>
      </c>
    </row>
    <row r="12214" spans="2:6">
      <c r="B12214">
        <v>1537600</v>
      </c>
      <c r="D12214">
        <v>12212</v>
      </c>
      <c r="E12214" s="72">
        <f t="shared" si="381"/>
        <v>645784446.18518507</v>
      </c>
      <c r="F12214" s="71">
        <f t="shared" si="380"/>
        <v>419.99508726924108</v>
      </c>
    </row>
    <row r="12215" spans="2:6">
      <c r="B12215">
        <v>1537600</v>
      </c>
      <c r="D12215">
        <v>12213</v>
      </c>
      <c r="E12215" s="72">
        <f t="shared" si="381"/>
        <v>645890250.29629612</v>
      </c>
      <c r="F12215" s="71">
        <f t="shared" si="380"/>
        <v>420.06389847573888</v>
      </c>
    </row>
    <row r="12216" spans="2:6">
      <c r="B12216">
        <v>1537600</v>
      </c>
      <c r="D12216">
        <v>12214</v>
      </c>
      <c r="E12216" s="72">
        <f t="shared" si="381"/>
        <v>645996063.07407391</v>
      </c>
      <c r="F12216" s="71">
        <f t="shared" si="380"/>
        <v>420.13271531872653</v>
      </c>
    </row>
    <row r="12217" spans="2:6">
      <c r="B12217">
        <v>1537600</v>
      </c>
      <c r="D12217">
        <v>12215</v>
      </c>
      <c r="E12217" s="72">
        <f t="shared" si="381"/>
        <v>646101884.51851845</v>
      </c>
      <c r="F12217" s="71">
        <f t="shared" si="380"/>
        <v>420.20153779820396</v>
      </c>
    </row>
    <row r="12218" spans="2:6">
      <c r="B12218">
        <v>1537600</v>
      </c>
      <c r="D12218">
        <v>12216</v>
      </c>
      <c r="E12218" s="72">
        <f t="shared" si="381"/>
        <v>646207714.62962961</v>
      </c>
      <c r="F12218" s="71">
        <f t="shared" si="380"/>
        <v>420.27036591417118</v>
      </c>
    </row>
    <row r="12219" spans="2:6">
      <c r="B12219">
        <v>1537600</v>
      </c>
      <c r="D12219">
        <v>12217</v>
      </c>
      <c r="E12219" s="72">
        <f t="shared" si="381"/>
        <v>646313553.4074074</v>
      </c>
      <c r="F12219" s="71">
        <f t="shared" si="380"/>
        <v>420.33919966662813</v>
      </c>
    </row>
    <row r="12220" spans="2:6">
      <c r="B12220">
        <v>1537600</v>
      </c>
      <c r="D12220">
        <v>12218</v>
      </c>
      <c r="E12220" s="72">
        <f t="shared" si="381"/>
        <v>646419400.85185182</v>
      </c>
      <c r="F12220" s="71">
        <f t="shared" si="380"/>
        <v>420.40803905557482</v>
      </c>
    </row>
    <row r="12221" spans="2:6">
      <c r="B12221">
        <v>1537600</v>
      </c>
      <c r="D12221">
        <v>12219</v>
      </c>
      <c r="E12221" s="72">
        <f t="shared" si="381"/>
        <v>646525256.96296287</v>
      </c>
      <c r="F12221" s="71">
        <f t="shared" si="380"/>
        <v>420.47688408101124</v>
      </c>
    </row>
    <row r="12222" spans="2:6">
      <c r="B12222">
        <v>1537600</v>
      </c>
      <c r="D12222">
        <v>12220</v>
      </c>
      <c r="E12222" s="72">
        <f t="shared" si="381"/>
        <v>646631121.74074066</v>
      </c>
      <c r="F12222" s="71">
        <f t="shared" si="380"/>
        <v>420.5457347429375</v>
      </c>
    </row>
    <row r="12223" spans="2:6">
      <c r="B12223">
        <v>1537600</v>
      </c>
      <c r="D12223">
        <v>12221</v>
      </c>
      <c r="E12223" s="72">
        <f t="shared" si="381"/>
        <v>646736995.18518507</v>
      </c>
      <c r="F12223" s="71">
        <f t="shared" si="380"/>
        <v>420.61459104135344</v>
      </c>
    </row>
    <row r="12224" spans="2:6">
      <c r="B12224">
        <v>1537600</v>
      </c>
      <c r="D12224">
        <v>12222</v>
      </c>
      <c r="E12224" s="72">
        <f t="shared" si="381"/>
        <v>646842877.29629612</v>
      </c>
      <c r="F12224" s="71">
        <f t="shared" si="380"/>
        <v>420.68345297625916</v>
      </c>
    </row>
    <row r="12225" spans="2:6">
      <c r="B12225">
        <v>1537600</v>
      </c>
      <c r="D12225">
        <v>12223</v>
      </c>
      <c r="E12225" s="72">
        <f t="shared" si="381"/>
        <v>646948768.07407391</v>
      </c>
      <c r="F12225" s="71">
        <f t="shared" si="380"/>
        <v>420.75232054765473</v>
      </c>
    </row>
    <row r="12226" spans="2:6">
      <c r="B12226">
        <v>1537600</v>
      </c>
      <c r="D12226">
        <v>12224</v>
      </c>
      <c r="E12226" s="72">
        <f t="shared" si="381"/>
        <v>647054667.51851845</v>
      </c>
      <c r="F12226" s="71">
        <f t="shared" si="380"/>
        <v>420.82119375554009</v>
      </c>
    </row>
    <row r="12227" spans="2:6">
      <c r="B12227">
        <v>1537600</v>
      </c>
      <c r="D12227">
        <v>12225</v>
      </c>
      <c r="E12227" s="72">
        <f t="shared" si="381"/>
        <v>647160575.62962961</v>
      </c>
      <c r="F12227" s="71">
        <f t="shared" ref="F12227:F12290" si="382">E12227/B12226</f>
        <v>420.89007259991519</v>
      </c>
    </row>
    <row r="12228" spans="2:6">
      <c r="B12228">
        <v>1537600</v>
      </c>
      <c r="D12228">
        <v>12226</v>
      </c>
      <c r="E12228" s="72">
        <f t="shared" ref="E12228:E12291" si="383">40+(D12227*D12227)+(E12227/1.3)</f>
        <v>647266492.4074074</v>
      </c>
      <c r="F12228" s="71">
        <f t="shared" si="382"/>
        <v>420.95895708078007</v>
      </c>
    </row>
    <row r="12229" spans="2:6">
      <c r="B12229">
        <v>1537600</v>
      </c>
      <c r="D12229">
        <v>12227</v>
      </c>
      <c r="E12229" s="72">
        <f t="shared" si="383"/>
        <v>647372417.85185182</v>
      </c>
      <c r="F12229" s="71">
        <f t="shared" si="382"/>
        <v>421.02784719813462</v>
      </c>
    </row>
    <row r="12230" spans="2:6">
      <c r="B12230">
        <v>1537600</v>
      </c>
      <c r="D12230">
        <v>12228</v>
      </c>
      <c r="E12230" s="72">
        <f t="shared" si="383"/>
        <v>647478351.96296287</v>
      </c>
      <c r="F12230" s="71">
        <f t="shared" si="382"/>
        <v>421.09674295197897</v>
      </c>
    </row>
    <row r="12231" spans="2:6">
      <c r="B12231">
        <v>1537600</v>
      </c>
      <c r="D12231">
        <v>12229</v>
      </c>
      <c r="E12231" s="72">
        <f t="shared" si="383"/>
        <v>647584294.74074066</v>
      </c>
      <c r="F12231" s="71">
        <f t="shared" si="382"/>
        <v>421.1656443423131</v>
      </c>
    </row>
    <row r="12232" spans="2:6">
      <c r="B12232">
        <v>1537600</v>
      </c>
      <c r="D12232">
        <v>12230</v>
      </c>
      <c r="E12232" s="72">
        <f t="shared" si="383"/>
        <v>647690246.18518507</v>
      </c>
      <c r="F12232" s="71">
        <f t="shared" si="382"/>
        <v>421.23455136913702</v>
      </c>
    </row>
    <row r="12233" spans="2:6">
      <c r="B12233">
        <v>1537600</v>
      </c>
      <c r="D12233">
        <v>12231</v>
      </c>
      <c r="E12233" s="72">
        <f t="shared" si="383"/>
        <v>647796206.29629612</v>
      </c>
      <c r="F12233" s="71">
        <f t="shared" si="382"/>
        <v>421.30346403245068</v>
      </c>
    </row>
    <row r="12234" spans="2:6">
      <c r="B12234">
        <v>1537600</v>
      </c>
      <c r="D12234">
        <v>12232</v>
      </c>
      <c r="E12234" s="72">
        <f t="shared" si="383"/>
        <v>647902175.07407391</v>
      </c>
      <c r="F12234" s="71">
        <f t="shared" si="382"/>
        <v>421.37238233225412</v>
      </c>
    </row>
    <row r="12235" spans="2:6">
      <c r="B12235">
        <v>1537600</v>
      </c>
      <c r="D12235">
        <v>12233</v>
      </c>
      <c r="E12235" s="72">
        <f t="shared" si="383"/>
        <v>648008152.51851845</v>
      </c>
      <c r="F12235" s="71">
        <f t="shared" si="382"/>
        <v>421.44130626854735</v>
      </c>
    </row>
    <row r="12236" spans="2:6">
      <c r="B12236">
        <v>1537600</v>
      </c>
      <c r="D12236">
        <v>12234</v>
      </c>
      <c r="E12236" s="72">
        <f t="shared" si="383"/>
        <v>648114138.62962961</v>
      </c>
      <c r="F12236" s="71">
        <f t="shared" si="382"/>
        <v>421.51023584133037</v>
      </c>
    </row>
    <row r="12237" spans="2:6">
      <c r="B12237">
        <v>1537600</v>
      </c>
      <c r="D12237">
        <v>12235</v>
      </c>
      <c r="E12237" s="72">
        <f t="shared" si="383"/>
        <v>648220133.4074074</v>
      </c>
      <c r="F12237" s="71">
        <f t="shared" si="382"/>
        <v>421.57917105060312</v>
      </c>
    </row>
    <row r="12238" spans="2:6">
      <c r="B12238">
        <v>1537600</v>
      </c>
      <c r="D12238">
        <v>12236</v>
      </c>
      <c r="E12238" s="72">
        <f t="shared" si="383"/>
        <v>648326136.85185182</v>
      </c>
      <c r="F12238" s="71">
        <f t="shared" si="382"/>
        <v>421.64811189636566</v>
      </c>
    </row>
    <row r="12239" spans="2:6">
      <c r="B12239">
        <v>1537600</v>
      </c>
      <c r="D12239">
        <v>12237</v>
      </c>
      <c r="E12239" s="72">
        <f t="shared" si="383"/>
        <v>648432148.96296287</v>
      </c>
      <c r="F12239" s="71">
        <f t="shared" si="382"/>
        <v>421.71705837861788</v>
      </c>
    </row>
    <row r="12240" spans="2:6">
      <c r="B12240">
        <v>1537600</v>
      </c>
      <c r="D12240">
        <v>12238</v>
      </c>
      <c r="E12240" s="72">
        <f t="shared" si="383"/>
        <v>648538169.74074066</v>
      </c>
      <c r="F12240" s="71">
        <f t="shared" si="382"/>
        <v>421.78601049735994</v>
      </c>
    </row>
    <row r="12241" spans="2:6">
      <c r="B12241">
        <v>1537600</v>
      </c>
      <c r="D12241">
        <v>12239</v>
      </c>
      <c r="E12241" s="72">
        <f t="shared" si="383"/>
        <v>648644199.18518507</v>
      </c>
      <c r="F12241" s="71">
        <f t="shared" si="382"/>
        <v>421.85496825259173</v>
      </c>
    </row>
    <row r="12242" spans="2:6">
      <c r="B12242">
        <v>1537600</v>
      </c>
      <c r="D12242">
        <v>12240</v>
      </c>
      <c r="E12242" s="72">
        <f t="shared" si="383"/>
        <v>648750237.29629612</v>
      </c>
      <c r="F12242" s="71">
        <f t="shared" si="382"/>
        <v>421.92393164431331</v>
      </c>
    </row>
    <row r="12243" spans="2:6">
      <c r="B12243">
        <v>1537600</v>
      </c>
      <c r="D12243">
        <v>12241</v>
      </c>
      <c r="E12243" s="72">
        <f t="shared" si="383"/>
        <v>648856284.07407391</v>
      </c>
      <c r="F12243" s="71">
        <f t="shared" si="382"/>
        <v>421.99290067252468</v>
      </c>
    </row>
    <row r="12244" spans="2:6">
      <c r="B12244">
        <v>1537600</v>
      </c>
      <c r="D12244">
        <v>12242</v>
      </c>
      <c r="E12244" s="72">
        <f t="shared" si="383"/>
        <v>648962339.51851845</v>
      </c>
      <c r="F12244" s="71">
        <f t="shared" si="382"/>
        <v>422.06187533722584</v>
      </c>
    </row>
    <row r="12245" spans="2:6">
      <c r="B12245">
        <v>1537600</v>
      </c>
      <c r="D12245">
        <v>12243</v>
      </c>
      <c r="E12245" s="72">
        <f t="shared" si="383"/>
        <v>649068403.62962961</v>
      </c>
      <c r="F12245" s="71">
        <f t="shared" si="382"/>
        <v>422.13085563841673</v>
      </c>
    </row>
    <row r="12246" spans="2:6">
      <c r="B12246">
        <v>1537600</v>
      </c>
      <c r="D12246">
        <v>12244</v>
      </c>
      <c r="E12246" s="72">
        <f t="shared" si="383"/>
        <v>649174476.4074074</v>
      </c>
      <c r="F12246" s="71">
        <f t="shared" si="382"/>
        <v>422.19984157609741</v>
      </c>
    </row>
    <row r="12247" spans="2:6">
      <c r="B12247">
        <v>1537600</v>
      </c>
      <c r="D12247">
        <v>12245</v>
      </c>
      <c r="E12247" s="72">
        <f t="shared" si="383"/>
        <v>649280557.85185182</v>
      </c>
      <c r="F12247" s="71">
        <f t="shared" si="382"/>
        <v>422.26883315026782</v>
      </c>
    </row>
    <row r="12248" spans="2:6">
      <c r="B12248">
        <v>1537600</v>
      </c>
      <c r="D12248">
        <v>12246</v>
      </c>
      <c r="E12248" s="72">
        <f t="shared" si="383"/>
        <v>649386647.96296287</v>
      </c>
      <c r="F12248" s="71">
        <f t="shared" si="382"/>
        <v>422.33783036092797</v>
      </c>
    </row>
    <row r="12249" spans="2:6">
      <c r="B12249">
        <v>1537600</v>
      </c>
      <c r="D12249">
        <v>12247</v>
      </c>
      <c r="E12249" s="72">
        <f t="shared" si="383"/>
        <v>649492746.74074066</v>
      </c>
      <c r="F12249" s="71">
        <f t="shared" si="382"/>
        <v>422.40683320807796</v>
      </c>
    </row>
    <row r="12250" spans="2:6">
      <c r="B12250">
        <v>1537600</v>
      </c>
      <c r="D12250">
        <v>12248</v>
      </c>
      <c r="E12250" s="72">
        <f t="shared" si="383"/>
        <v>649598854.18518507</v>
      </c>
      <c r="F12250" s="71">
        <f t="shared" si="382"/>
        <v>422.47584169171768</v>
      </c>
    </row>
    <row r="12251" spans="2:6">
      <c r="B12251">
        <v>1537600</v>
      </c>
      <c r="D12251">
        <v>12249</v>
      </c>
      <c r="E12251" s="72">
        <f t="shared" si="383"/>
        <v>649704970.29629612</v>
      </c>
      <c r="F12251" s="71">
        <f t="shared" si="382"/>
        <v>422.54485581184713</v>
      </c>
    </row>
    <row r="12252" spans="2:6">
      <c r="B12252">
        <v>1537600</v>
      </c>
      <c r="D12252">
        <v>12250</v>
      </c>
      <c r="E12252" s="72">
        <f t="shared" si="383"/>
        <v>649811095.07407391</v>
      </c>
      <c r="F12252" s="71">
        <f t="shared" si="382"/>
        <v>422.61387556846637</v>
      </c>
    </row>
    <row r="12253" spans="2:6">
      <c r="B12253">
        <v>1537600</v>
      </c>
      <c r="D12253">
        <v>12251</v>
      </c>
      <c r="E12253" s="72">
        <f t="shared" si="383"/>
        <v>649917228.51851845</v>
      </c>
      <c r="F12253" s="71">
        <f t="shared" si="382"/>
        <v>422.68290096157546</v>
      </c>
    </row>
    <row r="12254" spans="2:6">
      <c r="B12254">
        <v>1537600</v>
      </c>
      <c r="D12254">
        <v>12252</v>
      </c>
      <c r="E12254" s="72">
        <f t="shared" si="383"/>
        <v>650023370.62962961</v>
      </c>
      <c r="F12254" s="71">
        <f t="shared" si="382"/>
        <v>422.75193199117433</v>
      </c>
    </row>
    <row r="12255" spans="2:6">
      <c r="B12255">
        <v>1537600</v>
      </c>
      <c r="D12255">
        <v>12253</v>
      </c>
      <c r="E12255" s="72">
        <f t="shared" si="383"/>
        <v>650129521.4074074</v>
      </c>
      <c r="F12255" s="71">
        <f t="shared" si="382"/>
        <v>422.82096865726288</v>
      </c>
    </row>
    <row r="12256" spans="2:6">
      <c r="B12256">
        <v>1537600</v>
      </c>
      <c r="D12256">
        <v>12254</v>
      </c>
      <c r="E12256" s="72">
        <f t="shared" si="383"/>
        <v>650235680.85185182</v>
      </c>
      <c r="F12256" s="71">
        <f t="shared" si="382"/>
        <v>422.89001095984122</v>
      </c>
    </row>
    <row r="12257" spans="2:6">
      <c r="B12257">
        <v>1537600</v>
      </c>
      <c r="D12257">
        <v>12255</v>
      </c>
      <c r="E12257" s="72">
        <f t="shared" si="383"/>
        <v>650341848.96296287</v>
      </c>
      <c r="F12257" s="71">
        <f t="shared" si="382"/>
        <v>422.95905889890923</v>
      </c>
    </row>
    <row r="12258" spans="2:6">
      <c r="B12258">
        <v>1537600</v>
      </c>
      <c r="D12258">
        <v>12256</v>
      </c>
      <c r="E12258" s="72">
        <f t="shared" si="383"/>
        <v>650448025.74074066</v>
      </c>
      <c r="F12258" s="71">
        <f t="shared" si="382"/>
        <v>423.02811247446715</v>
      </c>
    </row>
    <row r="12259" spans="2:6">
      <c r="B12259">
        <v>1537600</v>
      </c>
      <c r="D12259">
        <v>12257</v>
      </c>
      <c r="E12259" s="72">
        <f t="shared" si="383"/>
        <v>650554211.18518507</v>
      </c>
      <c r="F12259" s="71">
        <f t="shared" si="382"/>
        <v>423.09717168651474</v>
      </c>
    </row>
    <row r="12260" spans="2:6">
      <c r="B12260">
        <v>1537600</v>
      </c>
      <c r="D12260">
        <v>12258</v>
      </c>
      <c r="E12260" s="72">
        <f t="shared" si="383"/>
        <v>650660405.29629612</v>
      </c>
      <c r="F12260" s="71">
        <f t="shared" si="382"/>
        <v>423.16623653505212</v>
      </c>
    </row>
    <row r="12261" spans="2:6">
      <c r="B12261">
        <v>1537600</v>
      </c>
      <c r="D12261">
        <v>12259</v>
      </c>
      <c r="E12261" s="72">
        <f t="shared" si="383"/>
        <v>650766608.07407391</v>
      </c>
      <c r="F12261" s="71">
        <f t="shared" si="382"/>
        <v>423.23530702007929</v>
      </c>
    </row>
    <row r="12262" spans="2:6">
      <c r="B12262">
        <v>1537600</v>
      </c>
      <c r="D12262">
        <v>12260</v>
      </c>
      <c r="E12262" s="72">
        <f t="shared" si="383"/>
        <v>650872819.51851845</v>
      </c>
      <c r="F12262" s="71">
        <f t="shared" si="382"/>
        <v>423.3043831415963</v>
      </c>
    </row>
    <row r="12263" spans="2:6">
      <c r="B12263">
        <v>1537600</v>
      </c>
      <c r="D12263">
        <v>12261</v>
      </c>
      <c r="E12263" s="72">
        <f t="shared" si="383"/>
        <v>650979039.62962961</v>
      </c>
      <c r="F12263" s="71">
        <f t="shared" si="382"/>
        <v>423.37346489960305</v>
      </c>
    </row>
    <row r="12264" spans="2:6">
      <c r="B12264">
        <v>1537600</v>
      </c>
      <c r="D12264">
        <v>12262</v>
      </c>
      <c r="E12264" s="72">
        <f t="shared" si="383"/>
        <v>651085268.4074074</v>
      </c>
      <c r="F12264" s="71">
        <f t="shared" si="382"/>
        <v>423.44255229409953</v>
      </c>
    </row>
    <row r="12265" spans="2:6">
      <c r="B12265">
        <v>1537600</v>
      </c>
      <c r="D12265">
        <v>12263</v>
      </c>
      <c r="E12265" s="72">
        <f t="shared" si="383"/>
        <v>651191505.85185182</v>
      </c>
      <c r="F12265" s="71">
        <f t="shared" si="382"/>
        <v>423.51164532508574</v>
      </c>
    </row>
    <row r="12266" spans="2:6">
      <c r="B12266">
        <v>1537600</v>
      </c>
      <c r="D12266">
        <v>12264</v>
      </c>
      <c r="E12266" s="72">
        <f t="shared" si="383"/>
        <v>651297751.96296287</v>
      </c>
      <c r="F12266" s="71">
        <f t="shared" si="382"/>
        <v>423.58074399256168</v>
      </c>
    </row>
    <row r="12267" spans="2:6">
      <c r="B12267">
        <v>1537600</v>
      </c>
      <c r="D12267">
        <v>12265</v>
      </c>
      <c r="E12267" s="72">
        <f t="shared" si="383"/>
        <v>651404006.74074066</v>
      </c>
      <c r="F12267" s="71">
        <f t="shared" si="382"/>
        <v>423.64984829652747</v>
      </c>
    </row>
    <row r="12268" spans="2:6">
      <c r="B12268">
        <v>1537600</v>
      </c>
      <c r="D12268">
        <v>12266</v>
      </c>
      <c r="E12268" s="72">
        <f t="shared" si="383"/>
        <v>651510270.18518507</v>
      </c>
      <c r="F12268" s="71">
        <f t="shared" si="382"/>
        <v>423.71895823698298</v>
      </c>
    </row>
    <row r="12269" spans="2:6">
      <c r="B12269">
        <v>1537600</v>
      </c>
      <c r="D12269">
        <v>12267</v>
      </c>
      <c r="E12269" s="72">
        <f t="shared" si="383"/>
        <v>651616542.29629612</v>
      </c>
      <c r="F12269" s="71">
        <f t="shared" si="382"/>
        <v>423.78807381392829</v>
      </c>
    </row>
    <row r="12270" spans="2:6">
      <c r="B12270">
        <v>1537600</v>
      </c>
      <c r="D12270">
        <v>12268</v>
      </c>
      <c r="E12270" s="72">
        <f t="shared" si="383"/>
        <v>651722823.07407391</v>
      </c>
      <c r="F12270" s="71">
        <f t="shared" si="382"/>
        <v>423.85719502736339</v>
      </c>
    </row>
    <row r="12271" spans="2:6">
      <c r="B12271">
        <v>1537600</v>
      </c>
      <c r="D12271">
        <v>12269</v>
      </c>
      <c r="E12271" s="72">
        <f t="shared" si="383"/>
        <v>651829112.51851845</v>
      </c>
      <c r="F12271" s="71">
        <f t="shared" si="382"/>
        <v>423.92632187728827</v>
      </c>
    </row>
    <row r="12272" spans="2:6">
      <c r="B12272">
        <v>1537600</v>
      </c>
      <c r="D12272">
        <v>12270</v>
      </c>
      <c r="E12272" s="72">
        <f t="shared" si="383"/>
        <v>651935410.62962961</v>
      </c>
      <c r="F12272" s="71">
        <f t="shared" si="382"/>
        <v>423.99545436370295</v>
      </c>
    </row>
    <row r="12273" spans="2:6">
      <c r="B12273">
        <v>1537600</v>
      </c>
      <c r="D12273">
        <v>12271</v>
      </c>
      <c r="E12273" s="72">
        <f t="shared" si="383"/>
        <v>652041717.4074074</v>
      </c>
      <c r="F12273" s="71">
        <f t="shared" si="382"/>
        <v>424.0645924866073</v>
      </c>
    </row>
    <row r="12274" spans="2:6">
      <c r="B12274">
        <v>1537600</v>
      </c>
      <c r="D12274">
        <v>12272</v>
      </c>
      <c r="E12274" s="72">
        <f t="shared" si="383"/>
        <v>652148032.85185182</v>
      </c>
      <c r="F12274" s="71">
        <f t="shared" si="382"/>
        <v>424.13373624600143</v>
      </c>
    </row>
    <row r="12275" spans="2:6">
      <c r="B12275">
        <v>1537600</v>
      </c>
      <c r="D12275">
        <v>12273</v>
      </c>
      <c r="E12275" s="72">
        <f t="shared" si="383"/>
        <v>652254356.96296287</v>
      </c>
      <c r="F12275" s="71">
        <f t="shared" si="382"/>
        <v>424.2028856418853</v>
      </c>
    </row>
    <row r="12276" spans="2:6">
      <c r="B12276">
        <v>1537600</v>
      </c>
      <c r="D12276">
        <v>12274</v>
      </c>
      <c r="E12276" s="72">
        <f t="shared" si="383"/>
        <v>652360689.74074066</v>
      </c>
      <c r="F12276" s="71">
        <f t="shared" si="382"/>
        <v>424.27204067425902</v>
      </c>
    </row>
    <row r="12277" spans="2:6">
      <c r="B12277">
        <v>1537600</v>
      </c>
      <c r="D12277">
        <v>12275</v>
      </c>
      <c r="E12277" s="72">
        <f t="shared" si="383"/>
        <v>652467031.18518507</v>
      </c>
      <c r="F12277" s="71">
        <f t="shared" si="382"/>
        <v>424.34120134312246</v>
      </c>
    </row>
    <row r="12278" spans="2:6">
      <c r="B12278">
        <v>1537600</v>
      </c>
      <c r="D12278">
        <v>12276</v>
      </c>
      <c r="E12278" s="72">
        <f t="shared" si="383"/>
        <v>652573381.29629612</v>
      </c>
      <c r="F12278" s="71">
        <f t="shared" si="382"/>
        <v>424.41036764847564</v>
      </c>
    </row>
    <row r="12279" spans="2:6">
      <c r="B12279">
        <v>1537600</v>
      </c>
      <c r="D12279">
        <v>12277</v>
      </c>
      <c r="E12279" s="72">
        <f t="shared" si="383"/>
        <v>652679740.07407391</v>
      </c>
      <c r="F12279" s="71">
        <f t="shared" si="382"/>
        <v>424.47953959031861</v>
      </c>
    </row>
    <row r="12280" spans="2:6">
      <c r="B12280">
        <v>1537600</v>
      </c>
      <c r="D12280">
        <v>12278</v>
      </c>
      <c r="E12280" s="72">
        <f t="shared" si="383"/>
        <v>652786107.51851845</v>
      </c>
      <c r="F12280" s="71">
        <f t="shared" si="382"/>
        <v>424.54871716865142</v>
      </c>
    </row>
    <row r="12281" spans="2:6">
      <c r="B12281">
        <v>1537600</v>
      </c>
      <c r="D12281">
        <v>12279</v>
      </c>
      <c r="E12281" s="72">
        <f t="shared" si="383"/>
        <v>652892483.62962961</v>
      </c>
      <c r="F12281" s="71">
        <f t="shared" si="382"/>
        <v>424.61790038347397</v>
      </c>
    </row>
    <row r="12282" spans="2:6">
      <c r="B12282">
        <v>1537600</v>
      </c>
      <c r="D12282">
        <v>12280</v>
      </c>
      <c r="E12282" s="72">
        <f t="shared" si="383"/>
        <v>652998868.4074074</v>
      </c>
      <c r="F12282" s="71">
        <f t="shared" si="382"/>
        <v>424.6870892347863</v>
      </c>
    </row>
    <row r="12283" spans="2:6">
      <c r="B12283">
        <v>1537600</v>
      </c>
      <c r="D12283">
        <v>12281</v>
      </c>
      <c r="E12283" s="72">
        <f t="shared" si="383"/>
        <v>653105261.85185182</v>
      </c>
      <c r="F12283" s="71">
        <f t="shared" si="382"/>
        <v>424.75628372258831</v>
      </c>
    </row>
    <row r="12284" spans="2:6">
      <c r="B12284">
        <v>1537600</v>
      </c>
      <c r="D12284">
        <v>12282</v>
      </c>
      <c r="E12284" s="72">
        <f t="shared" si="383"/>
        <v>653211663.96296287</v>
      </c>
      <c r="F12284" s="71">
        <f t="shared" si="382"/>
        <v>424.8254838468801</v>
      </c>
    </row>
    <row r="12285" spans="2:6">
      <c r="B12285">
        <v>1537600</v>
      </c>
      <c r="D12285">
        <v>12283</v>
      </c>
      <c r="E12285" s="72">
        <f t="shared" si="383"/>
        <v>653318074.74074066</v>
      </c>
      <c r="F12285" s="71">
        <f t="shared" si="382"/>
        <v>424.89468960766169</v>
      </c>
    </row>
    <row r="12286" spans="2:6">
      <c r="B12286">
        <v>1537600</v>
      </c>
      <c r="D12286">
        <v>12284</v>
      </c>
      <c r="E12286" s="72">
        <f t="shared" si="383"/>
        <v>653424494.18518507</v>
      </c>
      <c r="F12286" s="71">
        <f t="shared" si="382"/>
        <v>424.96390100493306</v>
      </c>
    </row>
    <row r="12287" spans="2:6">
      <c r="B12287">
        <v>1537600</v>
      </c>
      <c r="D12287">
        <v>12285</v>
      </c>
      <c r="E12287" s="72">
        <f t="shared" si="383"/>
        <v>653530922.29629612</v>
      </c>
      <c r="F12287" s="71">
        <f t="shared" si="382"/>
        <v>425.03311803869417</v>
      </c>
    </row>
    <row r="12288" spans="2:6">
      <c r="B12288">
        <v>1537600</v>
      </c>
      <c r="D12288">
        <v>12286</v>
      </c>
      <c r="E12288" s="72">
        <f t="shared" si="383"/>
        <v>653637359.07407391</v>
      </c>
      <c r="F12288" s="71">
        <f t="shared" si="382"/>
        <v>425.10234070894506</v>
      </c>
    </row>
    <row r="12289" spans="2:6">
      <c r="B12289">
        <v>1537600</v>
      </c>
      <c r="D12289">
        <v>12287</v>
      </c>
      <c r="E12289" s="72">
        <f t="shared" si="383"/>
        <v>653743804.51851845</v>
      </c>
      <c r="F12289" s="71">
        <f t="shared" si="382"/>
        <v>425.17156901568575</v>
      </c>
    </row>
    <row r="12290" spans="2:6">
      <c r="B12290">
        <v>1537600</v>
      </c>
      <c r="D12290">
        <v>12288</v>
      </c>
      <c r="E12290" s="72">
        <f t="shared" si="383"/>
        <v>653850258.62962961</v>
      </c>
      <c r="F12290" s="71">
        <f t="shared" si="382"/>
        <v>425.24080295891622</v>
      </c>
    </row>
    <row r="12291" spans="2:6">
      <c r="B12291">
        <v>1537600</v>
      </c>
      <c r="D12291">
        <v>12289</v>
      </c>
      <c r="E12291" s="72">
        <f t="shared" si="383"/>
        <v>653956721.4074074</v>
      </c>
      <c r="F12291" s="71">
        <f t="shared" ref="F12291:F12354" si="384">E12291/B12290</f>
        <v>425.31004253863642</v>
      </c>
    </row>
    <row r="12292" spans="2:6">
      <c r="B12292">
        <v>1537600</v>
      </c>
      <c r="D12292">
        <v>12290</v>
      </c>
      <c r="E12292" s="72">
        <f t="shared" ref="E12292:E12355" si="385">40+(D12291*D12291)+(E12291/1.3)</f>
        <v>654063192.85185182</v>
      </c>
      <c r="F12292" s="71">
        <f t="shared" si="384"/>
        <v>425.37928775484642</v>
      </c>
    </row>
    <row r="12293" spans="2:6">
      <c r="B12293">
        <v>1537600</v>
      </c>
      <c r="D12293">
        <v>12291</v>
      </c>
      <c r="E12293" s="72">
        <f t="shared" si="385"/>
        <v>654169672.96296287</v>
      </c>
      <c r="F12293" s="71">
        <f t="shared" si="384"/>
        <v>425.44853860754608</v>
      </c>
    </row>
    <row r="12294" spans="2:6">
      <c r="B12294">
        <v>1537600</v>
      </c>
      <c r="D12294">
        <v>12292</v>
      </c>
      <c r="E12294" s="72">
        <f t="shared" si="385"/>
        <v>654276161.74074066</v>
      </c>
      <c r="F12294" s="71">
        <f t="shared" si="384"/>
        <v>425.5177950967356</v>
      </c>
    </row>
    <row r="12295" spans="2:6">
      <c r="B12295">
        <v>1537600</v>
      </c>
      <c r="D12295">
        <v>12293</v>
      </c>
      <c r="E12295" s="72">
        <f t="shared" si="385"/>
        <v>654382659.18518507</v>
      </c>
      <c r="F12295" s="71">
        <f t="shared" si="384"/>
        <v>425.58705722241484</v>
      </c>
    </row>
    <row r="12296" spans="2:6">
      <c r="B12296">
        <v>1537600</v>
      </c>
      <c r="D12296">
        <v>12294</v>
      </c>
      <c r="E12296" s="72">
        <f t="shared" si="385"/>
        <v>654489165.29629612</v>
      </c>
      <c r="F12296" s="71">
        <f t="shared" si="384"/>
        <v>425.65632498458382</v>
      </c>
    </row>
    <row r="12297" spans="2:6">
      <c r="B12297">
        <v>1537600</v>
      </c>
      <c r="D12297">
        <v>12295</v>
      </c>
      <c r="E12297" s="72">
        <f t="shared" si="385"/>
        <v>654595680.07407391</v>
      </c>
      <c r="F12297" s="71">
        <f t="shared" si="384"/>
        <v>425.72559838324264</v>
      </c>
    </row>
    <row r="12298" spans="2:6">
      <c r="B12298">
        <v>1537600</v>
      </c>
      <c r="D12298">
        <v>12296</v>
      </c>
      <c r="E12298" s="72">
        <f t="shared" si="385"/>
        <v>654702203.51851845</v>
      </c>
      <c r="F12298" s="71">
        <f t="shared" si="384"/>
        <v>425.79487741839131</v>
      </c>
    </row>
    <row r="12299" spans="2:6">
      <c r="B12299">
        <v>1537600</v>
      </c>
      <c r="D12299">
        <v>12297</v>
      </c>
      <c r="E12299" s="72">
        <f t="shared" si="385"/>
        <v>654808735.62962961</v>
      </c>
      <c r="F12299" s="71">
        <f t="shared" si="384"/>
        <v>425.86416209002965</v>
      </c>
    </row>
    <row r="12300" spans="2:6">
      <c r="B12300">
        <v>1537600</v>
      </c>
      <c r="D12300">
        <v>12298</v>
      </c>
      <c r="E12300" s="72">
        <f t="shared" si="385"/>
        <v>654915276.4074074</v>
      </c>
      <c r="F12300" s="71">
        <f t="shared" si="384"/>
        <v>425.93345239815778</v>
      </c>
    </row>
    <row r="12301" spans="2:6">
      <c r="B12301">
        <v>1537600</v>
      </c>
      <c r="D12301">
        <v>12299</v>
      </c>
      <c r="E12301" s="72">
        <f t="shared" si="385"/>
        <v>655021825.85185182</v>
      </c>
      <c r="F12301" s="71">
        <f t="shared" si="384"/>
        <v>426.00274834277565</v>
      </c>
    </row>
    <row r="12302" spans="2:6">
      <c r="B12302">
        <v>1537600</v>
      </c>
      <c r="D12302">
        <v>12300</v>
      </c>
      <c r="E12302" s="72">
        <f t="shared" si="385"/>
        <v>655128383.96296287</v>
      </c>
      <c r="F12302" s="71">
        <f t="shared" si="384"/>
        <v>426.07204992388324</v>
      </c>
    </row>
    <row r="12303" spans="2:6">
      <c r="B12303">
        <v>1537600</v>
      </c>
      <c r="D12303">
        <v>12301</v>
      </c>
      <c r="E12303" s="72">
        <f t="shared" si="385"/>
        <v>655234950.74074066</v>
      </c>
      <c r="F12303" s="71">
        <f t="shared" si="384"/>
        <v>426.14135714148068</v>
      </c>
    </row>
    <row r="12304" spans="2:6">
      <c r="B12304">
        <v>1537600</v>
      </c>
      <c r="D12304">
        <v>12302</v>
      </c>
      <c r="E12304" s="72">
        <f t="shared" si="385"/>
        <v>655341526.18518507</v>
      </c>
      <c r="F12304" s="71">
        <f t="shared" si="384"/>
        <v>426.2106699955678</v>
      </c>
    </row>
    <row r="12305" spans="2:6">
      <c r="B12305">
        <v>1537600</v>
      </c>
      <c r="D12305">
        <v>12303</v>
      </c>
      <c r="E12305" s="72">
        <f t="shared" si="385"/>
        <v>655448110.29629612</v>
      </c>
      <c r="F12305" s="71">
        <f t="shared" si="384"/>
        <v>426.2799884861447</v>
      </c>
    </row>
    <row r="12306" spans="2:6">
      <c r="B12306">
        <v>1537600</v>
      </c>
      <c r="D12306">
        <v>12304</v>
      </c>
      <c r="E12306" s="72">
        <f t="shared" si="385"/>
        <v>655554703.07407391</v>
      </c>
      <c r="F12306" s="71">
        <f t="shared" si="384"/>
        <v>426.34931261321145</v>
      </c>
    </row>
    <row r="12307" spans="2:6">
      <c r="B12307">
        <v>1537600</v>
      </c>
      <c r="D12307">
        <v>12305</v>
      </c>
      <c r="E12307" s="72">
        <f t="shared" si="385"/>
        <v>655661304.51851845</v>
      </c>
      <c r="F12307" s="71">
        <f t="shared" si="384"/>
        <v>426.41864237676799</v>
      </c>
    </row>
    <row r="12308" spans="2:6">
      <c r="B12308">
        <v>1537600</v>
      </c>
      <c r="D12308">
        <v>12306</v>
      </c>
      <c r="E12308" s="72">
        <f t="shared" si="385"/>
        <v>655767914.62962961</v>
      </c>
      <c r="F12308" s="71">
        <f t="shared" si="384"/>
        <v>426.48797777681426</v>
      </c>
    </row>
    <row r="12309" spans="2:6">
      <c r="B12309">
        <v>1537600</v>
      </c>
      <c r="D12309">
        <v>12307</v>
      </c>
      <c r="E12309" s="72">
        <f t="shared" si="385"/>
        <v>655874533.4074074</v>
      </c>
      <c r="F12309" s="71">
        <f t="shared" si="384"/>
        <v>426.55731881335026</v>
      </c>
    </row>
    <row r="12310" spans="2:6">
      <c r="B12310">
        <v>1537600</v>
      </c>
      <c r="D12310">
        <v>12308</v>
      </c>
      <c r="E12310" s="72">
        <f t="shared" si="385"/>
        <v>655981160.85185182</v>
      </c>
      <c r="F12310" s="71">
        <f t="shared" si="384"/>
        <v>426.62666548637606</v>
      </c>
    </row>
    <row r="12311" spans="2:6">
      <c r="B12311">
        <v>1537600</v>
      </c>
      <c r="D12311">
        <v>12309</v>
      </c>
      <c r="E12311" s="72">
        <f t="shared" si="385"/>
        <v>656087796.96296287</v>
      </c>
      <c r="F12311" s="71">
        <f t="shared" si="384"/>
        <v>426.69601779589158</v>
      </c>
    </row>
    <row r="12312" spans="2:6">
      <c r="B12312">
        <v>1537600</v>
      </c>
      <c r="D12312">
        <v>12310</v>
      </c>
      <c r="E12312" s="72">
        <f t="shared" si="385"/>
        <v>656194441.74074066</v>
      </c>
      <c r="F12312" s="71">
        <f t="shared" si="384"/>
        <v>426.76537574189689</v>
      </c>
    </row>
    <row r="12313" spans="2:6">
      <c r="B12313">
        <v>1537600</v>
      </c>
      <c r="D12313">
        <v>12311</v>
      </c>
      <c r="E12313" s="72">
        <f t="shared" si="385"/>
        <v>656301095.18518507</v>
      </c>
      <c r="F12313" s="71">
        <f t="shared" si="384"/>
        <v>426.83473932439193</v>
      </c>
    </row>
    <row r="12314" spans="2:6">
      <c r="B12314">
        <v>1537600</v>
      </c>
      <c r="D12314">
        <v>12312</v>
      </c>
      <c r="E12314" s="72">
        <f t="shared" si="385"/>
        <v>656407757.29629612</v>
      </c>
      <c r="F12314" s="71">
        <f t="shared" si="384"/>
        <v>426.90410854337676</v>
      </c>
    </row>
    <row r="12315" spans="2:6">
      <c r="B12315">
        <v>1537600</v>
      </c>
      <c r="D12315">
        <v>12313</v>
      </c>
      <c r="E12315" s="72">
        <f t="shared" si="385"/>
        <v>656514428.07407391</v>
      </c>
      <c r="F12315" s="71">
        <f t="shared" si="384"/>
        <v>426.97348339885139</v>
      </c>
    </row>
    <row r="12316" spans="2:6">
      <c r="B12316">
        <v>1537600</v>
      </c>
      <c r="D12316">
        <v>12314</v>
      </c>
      <c r="E12316" s="72">
        <f t="shared" si="385"/>
        <v>656621107.51851845</v>
      </c>
      <c r="F12316" s="71">
        <f t="shared" si="384"/>
        <v>427.04286389081585</v>
      </c>
    </row>
    <row r="12317" spans="2:6">
      <c r="B12317">
        <v>1537600</v>
      </c>
      <c r="D12317">
        <v>12315</v>
      </c>
      <c r="E12317" s="72">
        <f t="shared" si="385"/>
        <v>656727795.62962961</v>
      </c>
      <c r="F12317" s="71">
        <f t="shared" si="384"/>
        <v>427.11225001927005</v>
      </c>
    </row>
    <row r="12318" spans="2:6">
      <c r="B12318">
        <v>1537600</v>
      </c>
      <c r="D12318">
        <v>12316</v>
      </c>
      <c r="E12318" s="72">
        <f t="shared" si="385"/>
        <v>656834492.4074074</v>
      </c>
      <c r="F12318" s="71">
        <f t="shared" si="384"/>
        <v>427.18164178421398</v>
      </c>
    </row>
    <row r="12319" spans="2:6">
      <c r="B12319">
        <v>1537600</v>
      </c>
      <c r="D12319">
        <v>12317</v>
      </c>
      <c r="E12319" s="72">
        <f t="shared" si="385"/>
        <v>656941197.85185182</v>
      </c>
      <c r="F12319" s="71">
        <f t="shared" si="384"/>
        <v>427.25103918564764</v>
      </c>
    </row>
    <row r="12320" spans="2:6">
      <c r="B12320">
        <v>1537600</v>
      </c>
      <c r="D12320">
        <v>12318</v>
      </c>
      <c r="E12320" s="72">
        <f t="shared" si="385"/>
        <v>657047911.96296287</v>
      </c>
      <c r="F12320" s="71">
        <f t="shared" si="384"/>
        <v>427.32044222357104</v>
      </c>
    </row>
    <row r="12321" spans="2:6">
      <c r="B12321">
        <v>1537600</v>
      </c>
      <c r="D12321">
        <v>12319</v>
      </c>
      <c r="E12321" s="72">
        <f t="shared" si="385"/>
        <v>657154634.74074066</v>
      </c>
      <c r="F12321" s="71">
        <f t="shared" si="384"/>
        <v>427.38985089798427</v>
      </c>
    </row>
    <row r="12322" spans="2:6">
      <c r="B12322">
        <v>1537600</v>
      </c>
      <c r="D12322">
        <v>12320</v>
      </c>
      <c r="E12322" s="72">
        <f t="shared" si="385"/>
        <v>657261366.18518507</v>
      </c>
      <c r="F12322" s="71">
        <f t="shared" si="384"/>
        <v>427.4592652088873</v>
      </c>
    </row>
    <row r="12323" spans="2:6">
      <c r="B12323">
        <v>1537600</v>
      </c>
      <c r="D12323">
        <v>12321</v>
      </c>
      <c r="E12323" s="72">
        <f t="shared" si="385"/>
        <v>657368106.29629612</v>
      </c>
      <c r="F12323" s="71">
        <f t="shared" si="384"/>
        <v>427.52868515628001</v>
      </c>
    </row>
    <row r="12324" spans="2:6">
      <c r="B12324">
        <v>1537600</v>
      </c>
      <c r="D12324">
        <v>12322</v>
      </c>
      <c r="E12324" s="72">
        <f t="shared" si="385"/>
        <v>657474855.07407391</v>
      </c>
      <c r="F12324" s="71">
        <f t="shared" si="384"/>
        <v>427.59811074016255</v>
      </c>
    </row>
    <row r="12325" spans="2:6">
      <c r="B12325">
        <v>1537600</v>
      </c>
      <c r="D12325">
        <v>12323</v>
      </c>
      <c r="E12325" s="72">
        <f t="shared" si="385"/>
        <v>657581612.51851845</v>
      </c>
      <c r="F12325" s="71">
        <f t="shared" si="384"/>
        <v>427.66754196053489</v>
      </c>
    </row>
    <row r="12326" spans="2:6">
      <c r="B12326">
        <v>1537600</v>
      </c>
      <c r="D12326">
        <v>12324</v>
      </c>
      <c r="E12326" s="72">
        <f t="shared" si="385"/>
        <v>657688378.62962961</v>
      </c>
      <c r="F12326" s="71">
        <f t="shared" si="384"/>
        <v>427.73697881739702</v>
      </c>
    </row>
    <row r="12327" spans="2:6">
      <c r="B12327">
        <v>1537600</v>
      </c>
      <c r="D12327">
        <v>12325</v>
      </c>
      <c r="E12327" s="72">
        <f t="shared" si="385"/>
        <v>657795153.4074074</v>
      </c>
      <c r="F12327" s="71">
        <f t="shared" si="384"/>
        <v>427.80642131074882</v>
      </c>
    </row>
    <row r="12328" spans="2:6">
      <c r="B12328">
        <v>1537600</v>
      </c>
      <c r="D12328">
        <v>12326</v>
      </c>
      <c r="E12328" s="72">
        <f t="shared" si="385"/>
        <v>657901936.85185182</v>
      </c>
      <c r="F12328" s="71">
        <f t="shared" si="384"/>
        <v>427.87586944059041</v>
      </c>
    </row>
    <row r="12329" spans="2:6">
      <c r="B12329">
        <v>1537600</v>
      </c>
      <c r="D12329">
        <v>12327</v>
      </c>
      <c r="E12329" s="72">
        <f t="shared" si="385"/>
        <v>658008728.96296287</v>
      </c>
      <c r="F12329" s="71">
        <f t="shared" si="384"/>
        <v>427.94532320692173</v>
      </c>
    </row>
    <row r="12330" spans="2:6">
      <c r="B12330">
        <v>1537600</v>
      </c>
      <c r="D12330">
        <v>12328</v>
      </c>
      <c r="E12330" s="72">
        <f t="shared" si="385"/>
        <v>658115529.74074066</v>
      </c>
      <c r="F12330" s="71">
        <f t="shared" si="384"/>
        <v>428.01478260974289</v>
      </c>
    </row>
    <row r="12331" spans="2:6">
      <c r="B12331">
        <v>1537600</v>
      </c>
      <c r="D12331">
        <v>12329</v>
      </c>
      <c r="E12331" s="72">
        <f t="shared" si="385"/>
        <v>658222339.18518507</v>
      </c>
      <c r="F12331" s="71">
        <f t="shared" si="384"/>
        <v>428.08424764905379</v>
      </c>
    </row>
    <row r="12332" spans="2:6">
      <c r="B12332">
        <v>1537600</v>
      </c>
      <c r="D12332">
        <v>12330</v>
      </c>
      <c r="E12332" s="72">
        <f t="shared" si="385"/>
        <v>658329157.29629612</v>
      </c>
      <c r="F12332" s="71">
        <f t="shared" si="384"/>
        <v>428.15371832485442</v>
      </c>
    </row>
    <row r="12333" spans="2:6">
      <c r="B12333">
        <v>1537600</v>
      </c>
      <c r="D12333">
        <v>12331</v>
      </c>
      <c r="E12333" s="72">
        <f t="shared" si="385"/>
        <v>658435984.07407391</v>
      </c>
      <c r="F12333" s="71">
        <f t="shared" si="384"/>
        <v>428.22319463714484</v>
      </c>
    </row>
    <row r="12334" spans="2:6">
      <c r="B12334">
        <v>1537600</v>
      </c>
      <c r="D12334">
        <v>12332</v>
      </c>
      <c r="E12334" s="72">
        <f t="shared" si="385"/>
        <v>658542819.51851845</v>
      </c>
      <c r="F12334" s="71">
        <f t="shared" si="384"/>
        <v>428.29267658592511</v>
      </c>
    </row>
    <row r="12335" spans="2:6">
      <c r="B12335">
        <v>1537600</v>
      </c>
      <c r="D12335">
        <v>12333</v>
      </c>
      <c r="E12335" s="72">
        <f t="shared" si="385"/>
        <v>658649663.62962961</v>
      </c>
      <c r="F12335" s="71">
        <f t="shared" si="384"/>
        <v>428.3621641711951</v>
      </c>
    </row>
    <row r="12336" spans="2:6">
      <c r="B12336">
        <v>1537600</v>
      </c>
      <c r="D12336">
        <v>12334</v>
      </c>
      <c r="E12336" s="72">
        <f t="shared" si="385"/>
        <v>658756516.4074074</v>
      </c>
      <c r="F12336" s="71">
        <f t="shared" si="384"/>
        <v>428.43165739295489</v>
      </c>
    </row>
    <row r="12337" spans="2:6">
      <c r="B12337">
        <v>1537600</v>
      </c>
      <c r="D12337">
        <v>12335</v>
      </c>
      <c r="E12337" s="72">
        <f t="shared" si="385"/>
        <v>658863377.85185182</v>
      </c>
      <c r="F12337" s="71">
        <f t="shared" si="384"/>
        <v>428.50115625120435</v>
      </c>
    </row>
    <row r="12338" spans="2:6">
      <c r="B12338">
        <v>1537600</v>
      </c>
      <c r="D12338">
        <v>12336</v>
      </c>
      <c r="E12338" s="72">
        <f t="shared" si="385"/>
        <v>658970247.96296287</v>
      </c>
      <c r="F12338" s="71">
        <f t="shared" si="384"/>
        <v>428.5706607459436</v>
      </c>
    </row>
    <row r="12339" spans="2:6">
      <c r="B12339">
        <v>1537600</v>
      </c>
      <c r="D12339">
        <v>12337</v>
      </c>
      <c r="E12339" s="72">
        <f t="shared" si="385"/>
        <v>659077126.74074066</v>
      </c>
      <c r="F12339" s="71">
        <f t="shared" si="384"/>
        <v>428.64017087717264</v>
      </c>
    </row>
    <row r="12340" spans="2:6">
      <c r="B12340">
        <v>1537600</v>
      </c>
      <c r="D12340">
        <v>12338</v>
      </c>
      <c r="E12340" s="72">
        <f t="shared" si="385"/>
        <v>659184014.18518507</v>
      </c>
      <c r="F12340" s="71">
        <f t="shared" si="384"/>
        <v>428.70968664489146</v>
      </c>
    </row>
    <row r="12341" spans="2:6">
      <c r="B12341">
        <v>1537600</v>
      </c>
      <c r="D12341">
        <v>12339</v>
      </c>
      <c r="E12341" s="72">
        <f t="shared" si="385"/>
        <v>659290910.29629612</v>
      </c>
      <c r="F12341" s="71">
        <f t="shared" si="384"/>
        <v>428.77920804909996</v>
      </c>
    </row>
    <row r="12342" spans="2:6">
      <c r="B12342">
        <v>1537600</v>
      </c>
      <c r="D12342">
        <v>12340</v>
      </c>
      <c r="E12342" s="72">
        <f t="shared" si="385"/>
        <v>659397815.07407391</v>
      </c>
      <c r="F12342" s="71">
        <f t="shared" si="384"/>
        <v>428.84873508979831</v>
      </c>
    </row>
    <row r="12343" spans="2:6">
      <c r="B12343">
        <v>1537600</v>
      </c>
      <c r="D12343">
        <v>12341</v>
      </c>
      <c r="E12343" s="72">
        <f t="shared" si="385"/>
        <v>659504728.51851845</v>
      </c>
      <c r="F12343" s="71">
        <f t="shared" si="384"/>
        <v>428.9182677669865</v>
      </c>
    </row>
    <row r="12344" spans="2:6">
      <c r="B12344">
        <v>1537600</v>
      </c>
      <c r="D12344">
        <v>12342</v>
      </c>
      <c r="E12344" s="72">
        <f t="shared" si="385"/>
        <v>659611650.62962961</v>
      </c>
      <c r="F12344" s="71">
        <f t="shared" si="384"/>
        <v>428.98780608066443</v>
      </c>
    </row>
    <row r="12345" spans="2:6">
      <c r="B12345">
        <v>1537600</v>
      </c>
      <c r="D12345">
        <v>12343</v>
      </c>
      <c r="E12345" s="72">
        <f t="shared" si="385"/>
        <v>659718581.4074074</v>
      </c>
      <c r="F12345" s="71">
        <f t="shared" si="384"/>
        <v>429.05735003083208</v>
      </c>
    </row>
    <row r="12346" spans="2:6">
      <c r="B12346">
        <v>1537600</v>
      </c>
      <c r="D12346">
        <v>12344</v>
      </c>
      <c r="E12346" s="72">
        <f t="shared" si="385"/>
        <v>659825520.85185182</v>
      </c>
      <c r="F12346" s="71">
        <f t="shared" si="384"/>
        <v>429.12689961748947</v>
      </c>
    </row>
    <row r="12347" spans="2:6">
      <c r="B12347">
        <v>1537600</v>
      </c>
      <c r="D12347">
        <v>12345</v>
      </c>
      <c r="E12347" s="72">
        <f t="shared" si="385"/>
        <v>659932468.96296287</v>
      </c>
      <c r="F12347" s="71">
        <f t="shared" si="384"/>
        <v>429.19645484063665</v>
      </c>
    </row>
    <row r="12348" spans="2:6">
      <c r="B12348">
        <v>1537600</v>
      </c>
      <c r="D12348">
        <v>12346</v>
      </c>
      <c r="E12348" s="72">
        <f t="shared" si="385"/>
        <v>660039425.74074066</v>
      </c>
      <c r="F12348" s="71">
        <f t="shared" si="384"/>
        <v>429.26601570027356</v>
      </c>
    </row>
    <row r="12349" spans="2:6">
      <c r="B12349">
        <v>1537600</v>
      </c>
      <c r="D12349">
        <v>12347</v>
      </c>
      <c r="E12349" s="72">
        <f t="shared" si="385"/>
        <v>660146391.18518507</v>
      </c>
      <c r="F12349" s="71">
        <f t="shared" si="384"/>
        <v>429.33558219640031</v>
      </c>
    </row>
    <row r="12350" spans="2:6">
      <c r="B12350">
        <v>1537600</v>
      </c>
      <c r="D12350">
        <v>12348</v>
      </c>
      <c r="E12350" s="72">
        <f t="shared" si="385"/>
        <v>660253365.29629612</v>
      </c>
      <c r="F12350" s="71">
        <f t="shared" si="384"/>
        <v>429.40515432901674</v>
      </c>
    </row>
    <row r="12351" spans="2:6">
      <c r="B12351">
        <v>1537600</v>
      </c>
      <c r="D12351">
        <v>12349</v>
      </c>
      <c r="E12351" s="72">
        <f t="shared" si="385"/>
        <v>660360348.07407391</v>
      </c>
      <c r="F12351" s="71">
        <f t="shared" si="384"/>
        <v>429.47473209812301</v>
      </c>
    </row>
    <row r="12352" spans="2:6">
      <c r="B12352">
        <v>1537600</v>
      </c>
      <c r="D12352">
        <v>12350</v>
      </c>
      <c r="E12352" s="72">
        <f t="shared" si="385"/>
        <v>660467339.51851845</v>
      </c>
      <c r="F12352" s="71">
        <f t="shared" si="384"/>
        <v>429.54431550371908</v>
      </c>
    </row>
    <row r="12353" spans="2:6">
      <c r="B12353">
        <v>1537600</v>
      </c>
      <c r="D12353">
        <v>12351</v>
      </c>
      <c r="E12353" s="72">
        <f t="shared" si="385"/>
        <v>660574339.62962961</v>
      </c>
      <c r="F12353" s="71">
        <f t="shared" si="384"/>
        <v>429.61390454580487</v>
      </c>
    </row>
    <row r="12354" spans="2:6">
      <c r="B12354">
        <v>1537600</v>
      </c>
      <c r="D12354">
        <v>12352</v>
      </c>
      <c r="E12354" s="72">
        <f t="shared" si="385"/>
        <v>660681348.4074074</v>
      </c>
      <c r="F12354" s="71">
        <f t="shared" si="384"/>
        <v>429.68349922438045</v>
      </c>
    </row>
    <row r="12355" spans="2:6">
      <c r="B12355">
        <v>1537600</v>
      </c>
      <c r="D12355">
        <v>12353</v>
      </c>
      <c r="E12355" s="72">
        <f t="shared" si="385"/>
        <v>660788365.85185182</v>
      </c>
      <c r="F12355" s="71">
        <f t="shared" ref="F12355:F12418" si="386">E12355/B12354</f>
        <v>429.75309953944577</v>
      </c>
    </row>
    <row r="12356" spans="2:6">
      <c r="B12356">
        <v>1537600</v>
      </c>
      <c r="D12356">
        <v>12354</v>
      </c>
      <c r="E12356" s="72">
        <f t="shared" ref="E12356:E12419" si="387">40+(D12355*D12355)+(E12355/1.3)</f>
        <v>660895391.96296287</v>
      </c>
      <c r="F12356" s="71">
        <f t="shared" si="386"/>
        <v>429.82270549100082</v>
      </c>
    </row>
    <row r="12357" spans="2:6">
      <c r="B12357">
        <v>1537600</v>
      </c>
      <c r="D12357">
        <v>12355</v>
      </c>
      <c r="E12357" s="72">
        <f t="shared" si="387"/>
        <v>661002426.74074066</v>
      </c>
      <c r="F12357" s="71">
        <f t="shared" si="386"/>
        <v>429.89231707904571</v>
      </c>
    </row>
    <row r="12358" spans="2:6">
      <c r="B12358">
        <v>1537600</v>
      </c>
      <c r="D12358">
        <v>12356</v>
      </c>
      <c r="E12358" s="72">
        <f t="shared" si="387"/>
        <v>661109470.18518507</v>
      </c>
      <c r="F12358" s="71">
        <f t="shared" si="386"/>
        <v>429.96193430358028</v>
      </c>
    </row>
    <row r="12359" spans="2:6">
      <c r="B12359">
        <v>1537600</v>
      </c>
      <c r="D12359">
        <v>12357</v>
      </c>
      <c r="E12359" s="72">
        <f t="shared" si="387"/>
        <v>661216522.29629612</v>
      </c>
      <c r="F12359" s="71">
        <f t="shared" si="386"/>
        <v>430.03155716460464</v>
      </c>
    </row>
    <row r="12360" spans="2:6">
      <c r="B12360">
        <v>1537600</v>
      </c>
      <c r="D12360">
        <v>12358</v>
      </c>
      <c r="E12360" s="72">
        <f t="shared" si="387"/>
        <v>661323583.07407391</v>
      </c>
      <c r="F12360" s="71">
        <f t="shared" si="386"/>
        <v>430.10118566211884</v>
      </c>
    </row>
    <row r="12361" spans="2:6">
      <c r="B12361">
        <v>1537600</v>
      </c>
      <c r="D12361">
        <v>12359</v>
      </c>
      <c r="E12361" s="72">
        <f t="shared" si="387"/>
        <v>661430652.51851845</v>
      </c>
      <c r="F12361" s="71">
        <f t="shared" si="386"/>
        <v>430.17081979612283</v>
      </c>
    </row>
    <row r="12362" spans="2:6">
      <c r="B12362">
        <v>1537600</v>
      </c>
      <c r="D12362">
        <v>12360</v>
      </c>
      <c r="E12362" s="72">
        <f t="shared" si="387"/>
        <v>661537730.62962961</v>
      </c>
      <c r="F12362" s="71">
        <f t="shared" si="386"/>
        <v>430.24045956661655</v>
      </c>
    </row>
    <row r="12363" spans="2:6">
      <c r="B12363">
        <v>1537600</v>
      </c>
      <c r="D12363">
        <v>12361</v>
      </c>
      <c r="E12363" s="72">
        <f t="shared" si="387"/>
        <v>661644817.4074074</v>
      </c>
      <c r="F12363" s="71">
        <f t="shared" si="386"/>
        <v>430.3101049736</v>
      </c>
    </row>
    <row r="12364" spans="2:6">
      <c r="B12364">
        <v>1537600</v>
      </c>
      <c r="D12364">
        <v>12362</v>
      </c>
      <c r="E12364" s="72">
        <f t="shared" si="387"/>
        <v>661751912.85185182</v>
      </c>
      <c r="F12364" s="71">
        <f t="shared" si="386"/>
        <v>430.37975601707325</v>
      </c>
    </row>
    <row r="12365" spans="2:6">
      <c r="B12365">
        <v>1537600</v>
      </c>
      <c r="D12365">
        <v>12363</v>
      </c>
      <c r="E12365" s="72">
        <f t="shared" si="387"/>
        <v>661859016.96296287</v>
      </c>
      <c r="F12365" s="71">
        <f t="shared" si="386"/>
        <v>430.44941269703622</v>
      </c>
    </row>
    <row r="12366" spans="2:6">
      <c r="B12366">
        <v>1537600</v>
      </c>
      <c r="D12366">
        <v>12364</v>
      </c>
      <c r="E12366" s="72">
        <f t="shared" si="387"/>
        <v>661966129.74074066</v>
      </c>
      <c r="F12366" s="71">
        <f t="shared" si="386"/>
        <v>430.51907501348899</v>
      </c>
    </row>
    <row r="12367" spans="2:6">
      <c r="B12367">
        <v>1537600</v>
      </c>
      <c r="D12367">
        <v>12365</v>
      </c>
      <c r="E12367" s="72">
        <f t="shared" si="387"/>
        <v>662073251.18518507</v>
      </c>
      <c r="F12367" s="71">
        <f t="shared" si="386"/>
        <v>430.58874296643148</v>
      </c>
    </row>
    <row r="12368" spans="2:6">
      <c r="B12368">
        <v>1537600</v>
      </c>
      <c r="D12368">
        <v>12366</v>
      </c>
      <c r="E12368" s="72">
        <f t="shared" si="387"/>
        <v>662180381.29629612</v>
      </c>
      <c r="F12368" s="71">
        <f t="shared" si="386"/>
        <v>430.65841655586377</v>
      </c>
    </row>
    <row r="12369" spans="2:6">
      <c r="B12369">
        <v>1537600</v>
      </c>
      <c r="D12369">
        <v>12367</v>
      </c>
      <c r="E12369" s="72">
        <f t="shared" si="387"/>
        <v>662287520.07407391</v>
      </c>
      <c r="F12369" s="71">
        <f t="shared" si="386"/>
        <v>430.72809578178584</v>
      </c>
    </row>
    <row r="12370" spans="2:6">
      <c r="B12370">
        <v>1537600</v>
      </c>
      <c r="D12370">
        <v>12368</v>
      </c>
      <c r="E12370" s="72">
        <f t="shared" si="387"/>
        <v>662394667.51851845</v>
      </c>
      <c r="F12370" s="71">
        <f t="shared" si="386"/>
        <v>430.79778064419776</v>
      </c>
    </row>
    <row r="12371" spans="2:6">
      <c r="B12371">
        <v>1537600</v>
      </c>
      <c r="D12371">
        <v>12369</v>
      </c>
      <c r="E12371" s="72">
        <f t="shared" si="387"/>
        <v>662501823.62962961</v>
      </c>
      <c r="F12371" s="71">
        <f t="shared" si="386"/>
        <v>430.86747114309941</v>
      </c>
    </row>
    <row r="12372" spans="2:6">
      <c r="B12372">
        <v>1537600</v>
      </c>
      <c r="D12372">
        <v>12370</v>
      </c>
      <c r="E12372" s="72">
        <f t="shared" si="387"/>
        <v>662608988.4074074</v>
      </c>
      <c r="F12372" s="71">
        <f t="shared" si="386"/>
        <v>430.93716727849079</v>
      </c>
    </row>
    <row r="12373" spans="2:6">
      <c r="B12373">
        <v>1537600</v>
      </c>
      <c r="D12373">
        <v>12371</v>
      </c>
      <c r="E12373" s="72">
        <f t="shared" si="387"/>
        <v>662716161.85185182</v>
      </c>
      <c r="F12373" s="71">
        <f t="shared" si="386"/>
        <v>431.0068690503719</v>
      </c>
    </row>
    <row r="12374" spans="2:6">
      <c r="B12374">
        <v>1537600</v>
      </c>
      <c r="D12374">
        <v>12372</v>
      </c>
      <c r="E12374" s="72">
        <f t="shared" si="387"/>
        <v>662823343.96296287</v>
      </c>
      <c r="F12374" s="71">
        <f t="shared" si="386"/>
        <v>431.07657645874275</v>
      </c>
    </row>
    <row r="12375" spans="2:6">
      <c r="B12375">
        <v>1537600</v>
      </c>
      <c r="D12375">
        <v>12373</v>
      </c>
      <c r="E12375" s="72">
        <f t="shared" si="387"/>
        <v>662930534.74074066</v>
      </c>
      <c r="F12375" s="71">
        <f t="shared" si="386"/>
        <v>431.14628950360344</v>
      </c>
    </row>
    <row r="12376" spans="2:6">
      <c r="B12376">
        <v>1537600</v>
      </c>
      <c r="D12376">
        <v>12374</v>
      </c>
      <c r="E12376" s="72">
        <f t="shared" si="387"/>
        <v>663037734.18518507</v>
      </c>
      <c r="F12376" s="71">
        <f t="shared" si="386"/>
        <v>431.21600818495386</v>
      </c>
    </row>
    <row r="12377" spans="2:6">
      <c r="B12377">
        <v>1537600</v>
      </c>
      <c r="D12377">
        <v>12375</v>
      </c>
      <c r="E12377" s="72">
        <f t="shared" si="387"/>
        <v>663144942.29629612</v>
      </c>
      <c r="F12377" s="71">
        <f t="shared" si="386"/>
        <v>431.28573250279402</v>
      </c>
    </row>
    <row r="12378" spans="2:6">
      <c r="B12378">
        <v>1537600</v>
      </c>
      <c r="D12378">
        <v>12376</v>
      </c>
      <c r="E12378" s="72">
        <f t="shared" si="387"/>
        <v>663252159.07407391</v>
      </c>
      <c r="F12378" s="71">
        <f t="shared" si="386"/>
        <v>431.35546245712402</v>
      </c>
    </row>
    <row r="12379" spans="2:6">
      <c r="B12379">
        <v>1537600</v>
      </c>
      <c r="D12379">
        <v>12377</v>
      </c>
      <c r="E12379" s="72">
        <f t="shared" si="387"/>
        <v>663359384.51851845</v>
      </c>
      <c r="F12379" s="71">
        <f t="shared" si="386"/>
        <v>431.42519804794387</v>
      </c>
    </row>
    <row r="12380" spans="2:6">
      <c r="B12380">
        <v>1537600</v>
      </c>
      <c r="D12380">
        <v>12378</v>
      </c>
      <c r="E12380" s="72">
        <f t="shared" si="387"/>
        <v>663466618.62962961</v>
      </c>
      <c r="F12380" s="71">
        <f t="shared" si="386"/>
        <v>431.49493927525339</v>
      </c>
    </row>
    <row r="12381" spans="2:6">
      <c r="B12381">
        <v>1537600</v>
      </c>
      <c r="D12381">
        <v>12379</v>
      </c>
      <c r="E12381" s="72">
        <f t="shared" si="387"/>
        <v>663573861.4074074</v>
      </c>
      <c r="F12381" s="71">
        <f t="shared" si="386"/>
        <v>431.5646861390527</v>
      </c>
    </row>
    <row r="12382" spans="2:6">
      <c r="B12382">
        <v>1537600</v>
      </c>
      <c r="D12382">
        <v>12380</v>
      </c>
      <c r="E12382" s="72">
        <f t="shared" si="387"/>
        <v>663681112.85185182</v>
      </c>
      <c r="F12382" s="71">
        <f t="shared" si="386"/>
        <v>431.63443863934174</v>
      </c>
    </row>
    <row r="12383" spans="2:6">
      <c r="B12383">
        <v>1537600</v>
      </c>
      <c r="D12383">
        <v>12381</v>
      </c>
      <c r="E12383" s="72">
        <f t="shared" si="387"/>
        <v>663788372.96296287</v>
      </c>
      <c r="F12383" s="71">
        <f t="shared" si="386"/>
        <v>431.70419677612051</v>
      </c>
    </row>
    <row r="12384" spans="2:6">
      <c r="B12384">
        <v>1537600</v>
      </c>
      <c r="D12384">
        <v>12382</v>
      </c>
      <c r="E12384" s="72">
        <f t="shared" si="387"/>
        <v>663895641.74074066</v>
      </c>
      <c r="F12384" s="71">
        <f t="shared" si="386"/>
        <v>431.77396054938907</v>
      </c>
    </row>
    <row r="12385" spans="2:6">
      <c r="B12385">
        <v>1537600</v>
      </c>
      <c r="D12385">
        <v>12383</v>
      </c>
      <c r="E12385" s="72">
        <f t="shared" si="387"/>
        <v>664002919.18518507</v>
      </c>
      <c r="F12385" s="71">
        <f t="shared" si="386"/>
        <v>431.84372995914742</v>
      </c>
    </row>
    <row r="12386" spans="2:6">
      <c r="B12386">
        <v>1537600</v>
      </c>
      <c r="D12386">
        <v>12384</v>
      </c>
      <c r="E12386" s="72">
        <f t="shared" si="387"/>
        <v>664110205.29629612</v>
      </c>
      <c r="F12386" s="71">
        <f t="shared" si="386"/>
        <v>431.91350500539551</v>
      </c>
    </row>
    <row r="12387" spans="2:6">
      <c r="B12387">
        <v>1537600</v>
      </c>
      <c r="D12387">
        <v>12385</v>
      </c>
      <c r="E12387" s="72">
        <f t="shared" si="387"/>
        <v>664217500.07407391</v>
      </c>
      <c r="F12387" s="71">
        <f t="shared" si="386"/>
        <v>431.98328568813338</v>
      </c>
    </row>
    <row r="12388" spans="2:6">
      <c r="B12388">
        <v>1537600</v>
      </c>
      <c r="D12388">
        <v>12386</v>
      </c>
      <c r="E12388" s="72">
        <f t="shared" si="387"/>
        <v>664324803.51851845</v>
      </c>
      <c r="F12388" s="71">
        <f t="shared" si="386"/>
        <v>432.0530720073611</v>
      </c>
    </row>
    <row r="12389" spans="2:6">
      <c r="B12389">
        <v>1537600</v>
      </c>
      <c r="D12389">
        <v>12387</v>
      </c>
      <c r="E12389" s="72">
        <f t="shared" si="387"/>
        <v>664432115.62962961</v>
      </c>
      <c r="F12389" s="71">
        <f t="shared" si="386"/>
        <v>432.12286396307854</v>
      </c>
    </row>
    <row r="12390" spans="2:6">
      <c r="B12390">
        <v>1537600</v>
      </c>
      <c r="D12390">
        <v>12388</v>
      </c>
      <c r="E12390" s="72">
        <f t="shared" si="387"/>
        <v>664539436.4074074</v>
      </c>
      <c r="F12390" s="71">
        <f t="shared" si="386"/>
        <v>432.19266155528578</v>
      </c>
    </row>
    <row r="12391" spans="2:6">
      <c r="B12391">
        <v>1537600</v>
      </c>
      <c r="D12391">
        <v>12389</v>
      </c>
      <c r="E12391" s="72">
        <f t="shared" si="387"/>
        <v>664646765.85185182</v>
      </c>
      <c r="F12391" s="71">
        <f t="shared" si="386"/>
        <v>432.26246478398269</v>
      </c>
    </row>
    <row r="12392" spans="2:6">
      <c r="B12392">
        <v>1537600</v>
      </c>
      <c r="D12392">
        <v>12390</v>
      </c>
      <c r="E12392" s="72">
        <f t="shared" si="387"/>
        <v>664754103.96296287</v>
      </c>
      <c r="F12392" s="71">
        <f t="shared" si="386"/>
        <v>432.33227364916939</v>
      </c>
    </row>
    <row r="12393" spans="2:6">
      <c r="B12393">
        <v>1537600</v>
      </c>
      <c r="D12393">
        <v>12391</v>
      </c>
      <c r="E12393" s="72">
        <f t="shared" si="387"/>
        <v>664861450.74074066</v>
      </c>
      <c r="F12393" s="71">
        <f t="shared" si="386"/>
        <v>432.40208815084588</v>
      </c>
    </row>
    <row r="12394" spans="2:6">
      <c r="B12394">
        <v>1537600</v>
      </c>
      <c r="D12394">
        <v>12392</v>
      </c>
      <c r="E12394" s="72">
        <f t="shared" si="387"/>
        <v>664968806.18518507</v>
      </c>
      <c r="F12394" s="71">
        <f t="shared" si="386"/>
        <v>432.47190828901216</v>
      </c>
    </row>
    <row r="12395" spans="2:6">
      <c r="B12395">
        <v>1537600</v>
      </c>
      <c r="D12395">
        <v>12393</v>
      </c>
      <c r="E12395" s="72">
        <f t="shared" si="387"/>
        <v>665076170.29629612</v>
      </c>
      <c r="F12395" s="71">
        <f t="shared" si="386"/>
        <v>432.54173406366812</v>
      </c>
    </row>
    <row r="12396" spans="2:6">
      <c r="B12396">
        <v>1537600</v>
      </c>
      <c r="D12396">
        <v>12394</v>
      </c>
      <c r="E12396" s="72">
        <f t="shared" si="387"/>
        <v>665183543.07407391</v>
      </c>
      <c r="F12396" s="71">
        <f t="shared" si="386"/>
        <v>432.61156547481391</v>
      </c>
    </row>
    <row r="12397" spans="2:6">
      <c r="B12397">
        <v>1537600</v>
      </c>
      <c r="D12397">
        <v>12395</v>
      </c>
      <c r="E12397" s="72">
        <f t="shared" si="387"/>
        <v>665290924.51851845</v>
      </c>
      <c r="F12397" s="71">
        <f t="shared" si="386"/>
        <v>432.68140252244956</v>
      </c>
    </row>
    <row r="12398" spans="2:6">
      <c r="B12398">
        <v>1537600</v>
      </c>
      <c r="D12398">
        <v>12396</v>
      </c>
      <c r="E12398" s="72">
        <f t="shared" si="387"/>
        <v>665398314.62962961</v>
      </c>
      <c r="F12398" s="71">
        <f t="shared" si="386"/>
        <v>432.75124520657494</v>
      </c>
    </row>
    <row r="12399" spans="2:6">
      <c r="B12399">
        <v>1537600</v>
      </c>
      <c r="D12399">
        <v>12397</v>
      </c>
      <c r="E12399" s="72">
        <f t="shared" si="387"/>
        <v>665505713.4074074</v>
      </c>
      <c r="F12399" s="71">
        <f t="shared" si="386"/>
        <v>432.82109352719004</v>
      </c>
    </row>
    <row r="12400" spans="2:6">
      <c r="B12400">
        <v>1537600</v>
      </c>
      <c r="D12400">
        <v>12398</v>
      </c>
      <c r="E12400" s="72">
        <f t="shared" si="387"/>
        <v>665613120.85185182</v>
      </c>
      <c r="F12400" s="71">
        <f t="shared" si="386"/>
        <v>432.89094748429488</v>
      </c>
    </row>
    <row r="12401" spans="2:6">
      <c r="B12401">
        <v>1537600</v>
      </c>
      <c r="D12401">
        <v>12399</v>
      </c>
      <c r="E12401" s="72">
        <f t="shared" si="387"/>
        <v>665720536.96296287</v>
      </c>
      <c r="F12401" s="71">
        <f t="shared" si="386"/>
        <v>432.96080707788946</v>
      </c>
    </row>
    <row r="12402" spans="2:6">
      <c r="B12402">
        <v>1537600</v>
      </c>
      <c r="D12402">
        <v>12400</v>
      </c>
      <c r="E12402" s="72">
        <f t="shared" si="387"/>
        <v>665827961.74074066</v>
      </c>
      <c r="F12402" s="71">
        <f t="shared" si="386"/>
        <v>433.03067230797387</v>
      </c>
    </row>
    <row r="12403" spans="2:6">
      <c r="B12403">
        <v>1537600</v>
      </c>
      <c r="D12403">
        <v>12401</v>
      </c>
      <c r="E12403" s="72">
        <f t="shared" si="387"/>
        <v>665935395.18518507</v>
      </c>
      <c r="F12403" s="71">
        <f t="shared" si="386"/>
        <v>433.10054317454802</v>
      </c>
    </row>
    <row r="12404" spans="2:6">
      <c r="B12404">
        <v>1537600</v>
      </c>
      <c r="D12404">
        <v>12402</v>
      </c>
      <c r="E12404" s="72">
        <f t="shared" si="387"/>
        <v>666042837.29629612</v>
      </c>
      <c r="F12404" s="71">
        <f t="shared" si="386"/>
        <v>433.17041967761196</v>
      </c>
    </row>
    <row r="12405" spans="2:6">
      <c r="B12405">
        <v>1537600</v>
      </c>
      <c r="D12405">
        <v>12403</v>
      </c>
      <c r="E12405" s="72">
        <f t="shared" si="387"/>
        <v>666150288.07407391</v>
      </c>
      <c r="F12405" s="71">
        <f t="shared" si="386"/>
        <v>433.24030181716563</v>
      </c>
    </row>
    <row r="12406" spans="2:6">
      <c r="B12406">
        <v>1537600</v>
      </c>
      <c r="D12406">
        <v>12404</v>
      </c>
      <c r="E12406" s="72">
        <f t="shared" si="387"/>
        <v>666257747.51851845</v>
      </c>
      <c r="F12406" s="71">
        <f t="shared" si="386"/>
        <v>433.3101895932092</v>
      </c>
    </row>
    <row r="12407" spans="2:6">
      <c r="B12407">
        <v>1537600</v>
      </c>
      <c r="D12407">
        <v>12405</v>
      </c>
      <c r="E12407" s="72">
        <f t="shared" si="387"/>
        <v>666365215.62962961</v>
      </c>
      <c r="F12407" s="71">
        <f t="shared" si="386"/>
        <v>433.38008300574245</v>
      </c>
    </row>
    <row r="12408" spans="2:6">
      <c r="B12408">
        <v>1537600</v>
      </c>
      <c r="D12408">
        <v>12406</v>
      </c>
      <c r="E12408" s="72">
        <f t="shared" si="387"/>
        <v>666472692.4074074</v>
      </c>
      <c r="F12408" s="71">
        <f t="shared" si="386"/>
        <v>433.44998205476548</v>
      </c>
    </row>
    <row r="12409" spans="2:6">
      <c r="B12409">
        <v>1537600</v>
      </c>
      <c r="D12409">
        <v>12407</v>
      </c>
      <c r="E12409" s="72">
        <f t="shared" si="387"/>
        <v>666580177.85185182</v>
      </c>
      <c r="F12409" s="71">
        <f t="shared" si="386"/>
        <v>433.51988674027825</v>
      </c>
    </row>
    <row r="12410" spans="2:6">
      <c r="B12410">
        <v>1537600</v>
      </c>
      <c r="D12410">
        <v>12408</v>
      </c>
      <c r="E12410" s="72">
        <f t="shared" si="387"/>
        <v>666687671.96296287</v>
      </c>
      <c r="F12410" s="71">
        <f t="shared" si="386"/>
        <v>433.58979706228075</v>
      </c>
    </row>
    <row r="12411" spans="2:6">
      <c r="B12411">
        <v>1537600</v>
      </c>
      <c r="D12411">
        <v>12409</v>
      </c>
      <c r="E12411" s="72">
        <f t="shared" si="387"/>
        <v>666795174.74074066</v>
      </c>
      <c r="F12411" s="71">
        <f t="shared" si="386"/>
        <v>433.65971302077304</v>
      </c>
    </row>
    <row r="12412" spans="2:6">
      <c r="B12412">
        <v>1537600</v>
      </c>
      <c r="D12412">
        <v>12410</v>
      </c>
      <c r="E12412" s="72">
        <f t="shared" si="387"/>
        <v>666902686.18518507</v>
      </c>
      <c r="F12412" s="71">
        <f t="shared" si="386"/>
        <v>433.72963461575512</v>
      </c>
    </row>
    <row r="12413" spans="2:6">
      <c r="B12413">
        <v>1537600</v>
      </c>
      <c r="D12413">
        <v>12411</v>
      </c>
      <c r="E12413" s="72">
        <f t="shared" si="387"/>
        <v>667010206.29629612</v>
      </c>
      <c r="F12413" s="71">
        <f t="shared" si="386"/>
        <v>433.79956184722693</v>
      </c>
    </row>
    <row r="12414" spans="2:6">
      <c r="B12414">
        <v>1537600</v>
      </c>
      <c r="D12414">
        <v>12412</v>
      </c>
      <c r="E12414" s="72">
        <f t="shared" si="387"/>
        <v>667117735.07407391</v>
      </c>
      <c r="F12414" s="71">
        <f t="shared" si="386"/>
        <v>433.86949471518852</v>
      </c>
    </row>
    <row r="12415" spans="2:6">
      <c r="B12415">
        <v>1537600</v>
      </c>
      <c r="D12415">
        <v>12413</v>
      </c>
      <c r="E12415" s="72">
        <f t="shared" si="387"/>
        <v>667225272.51851845</v>
      </c>
      <c r="F12415" s="71">
        <f t="shared" si="386"/>
        <v>433.93943321963997</v>
      </c>
    </row>
    <row r="12416" spans="2:6">
      <c r="B12416">
        <v>1537600</v>
      </c>
      <c r="D12416">
        <v>12414</v>
      </c>
      <c r="E12416" s="72">
        <f t="shared" si="387"/>
        <v>667332818.62962961</v>
      </c>
      <c r="F12416" s="71">
        <f t="shared" si="386"/>
        <v>434.0093773605812</v>
      </c>
    </row>
    <row r="12417" spans="2:6">
      <c r="B12417">
        <v>1537600</v>
      </c>
      <c r="D12417">
        <v>12415</v>
      </c>
      <c r="E12417" s="72">
        <f t="shared" si="387"/>
        <v>667440373.4074074</v>
      </c>
      <c r="F12417" s="71">
        <f t="shared" si="386"/>
        <v>434.0793271380121</v>
      </c>
    </row>
    <row r="12418" spans="2:6">
      <c r="B12418">
        <v>1537600</v>
      </c>
      <c r="D12418">
        <v>12416</v>
      </c>
      <c r="E12418" s="72">
        <f t="shared" si="387"/>
        <v>667547936.85185182</v>
      </c>
      <c r="F12418" s="71">
        <f t="shared" si="386"/>
        <v>434.14928255193274</v>
      </c>
    </row>
    <row r="12419" spans="2:6">
      <c r="B12419">
        <v>1537600</v>
      </c>
      <c r="D12419">
        <v>12417</v>
      </c>
      <c r="E12419" s="72">
        <f t="shared" si="387"/>
        <v>667655508.96296287</v>
      </c>
      <c r="F12419" s="71">
        <f t="shared" ref="F12419:F12482" si="388">E12419/B12418</f>
        <v>434.21924360234317</v>
      </c>
    </row>
    <row r="12420" spans="2:6">
      <c r="B12420">
        <v>1537600</v>
      </c>
      <c r="D12420">
        <v>12418</v>
      </c>
      <c r="E12420" s="72">
        <f t="shared" ref="E12420:E12483" si="389">40+(D12419*D12419)+(E12419/1.3)</f>
        <v>667763089.74074066</v>
      </c>
      <c r="F12420" s="71">
        <f t="shared" si="388"/>
        <v>434.28921028924339</v>
      </c>
    </row>
    <row r="12421" spans="2:6">
      <c r="B12421">
        <v>1537600</v>
      </c>
      <c r="D12421">
        <v>12419</v>
      </c>
      <c r="E12421" s="72">
        <f t="shared" si="389"/>
        <v>667870679.18518507</v>
      </c>
      <c r="F12421" s="71">
        <f t="shared" si="388"/>
        <v>434.35918261263339</v>
      </c>
    </row>
    <row r="12422" spans="2:6">
      <c r="B12422">
        <v>1537600</v>
      </c>
      <c r="D12422">
        <v>12420</v>
      </c>
      <c r="E12422" s="72">
        <f t="shared" si="389"/>
        <v>667978277.29629612</v>
      </c>
      <c r="F12422" s="71">
        <f t="shared" si="388"/>
        <v>434.42916057251307</v>
      </c>
    </row>
    <row r="12423" spans="2:6">
      <c r="B12423">
        <v>1537600</v>
      </c>
      <c r="D12423">
        <v>12421</v>
      </c>
      <c r="E12423" s="72">
        <f t="shared" si="389"/>
        <v>668085884.07407391</v>
      </c>
      <c r="F12423" s="71">
        <f t="shared" si="388"/>
        <v>434.49914416888259</v>
      </c>
    </row>
    <row r="12424" spans="2:6">
      <c r="B12424">
        <v>1537600</v>
      </c>
      <c r="D12424">
        <v>12422</v>
      </c>
      <c r="E12424" s="72">
        <f t="shared" si="389"/>
        <v>668193499.51851845</v>
      </c>
      <c r="F12424" s="71">
        <f t="shared" si="388"/>
        <v>434.56913340174196</v>
      </c>
    </row>
    <row r="12425" spans="2:6">
      <c r="B12425">
        <v>1537600</v>
      </c>
      <c r="D12425">
        <v>12423</v>
      </c>
      <c r="E12425" s="72">
        <f t="shared" si="389"/>
        <v>668301123.62962961</v>
      </c>
      <c r="F12425" s="71">
        <f t="shared" si="388"/>
        <v>434.63912827109107</v>
      </c>
    </row>
    <row r="12426" spans="2:6">
      <c r="B12426">
        <v>1537600</v>
      </c>
      <c r="D12426">
        <v>12424</v>
      </c>
      <c r="E12426" s="72">
        <f t="shared" si="389"/>
        <v>668408756.4074074</v>
      </c>
      <c r="F12426" s="71">
        <f t="shared" si="388"/>
        <v>434.7091287769299</v>
      </c>
    </row>
    <row r="12427" spans="2:6">
      <c r="B12427">
        <v>1537600</v>
      </c>
      <c r="D12427">
        <v>12425</v>
      </c>
      <c r="E12427" s="72">
        <f t="shared" si="389"/>
        <v>668516397.85185182</v>
      </c>
      <c r="F12427" s="71">
        <f t="shared" si="388"/>
        <v>434.77913491925847</v>
      </c>
    </row>
    <row r="12428" spans="2:6">
      <c r="B12428">
        <v>1537600</v>
      </c>
      <c r="D12428">
        <v>12426</v>
      </c>
      <c r="E12428" s="72">
        <f t="shared" si="389"/>
        <v>668624047.96296287</v>
      </c>
      <c r="F12428" s="71">
        <f t="shared" si="388"/>
        <v>434.84914669807677</v>
      </c>
    </row>
    <row r="12429" spans="2:6">
      <c r="B12429">
        <v>1537600</v>
      </c>
      <c r="D12429">
        <v>12427</v>
      </c>
      <c r="E12429" s="72">
        <f t="shared" si="389"/>
        <v>668731706.74074066</v>
      </c>
      <c r="F12429" s="71">
        <f t="shared" si="388"/>
        <v>434.91916411338491</v>
      </c>
    </row>
    <row r="12430" spans="2:6">
      <c r="B12430">
        <v>1537600</v>
      </c>
      <c r="D12430">
        <v>12428</v>
      </c>
      <c r="E12430" s="72">
        <f t="shared" si="389"/>
        <v>668839374.18518507</v>
      </c>
      <c r="F12430" s="71">
        <f t="shared" si="388"/>
        <v>434.98918716518278</v>
      </c>
    </row>
    <row r="12431" spans="2:6">
      <c r="B12431">
        <v>1537600</v>
      </c>
      <c r="D12431">
        <v>12429</v>
      </c>
      <c r="E12431" s="72">
        <f t="shared" si="389"/>
        <v>668947050.29629612</v>
      </c>
      <c r="F12431" s="71">
        <f t="shared" si="388"/>
        <v>435.05921585347045</v>
      </c>
    </row>
    <row r="12432" spans="2:6">
      <c r="B12432">
        <v>1537600</v>
      </c>
      <c r="D12432">
        <v>12430</v>
      </c>
      <c r="E12432" s="72">
        <f t="shared" si="389"/>
        <v>669054735.07407391</v>
      </c>
      <c r="F12432" s="71">
        <f t="shared" si="388"/>
        <v>435.12925017824784</v>
      </c>
    </row>
    <row r="12433" spans="2:6">
      <c r="B12433">
        <v>1537600</v>
      </c>
      <c r="D12433">
        <v>12431</v>
      </c>
      <c r="E12433" s="72">
        <f t="shared" si="389"/>
        <v>669162428.51851845</v>
      </c>
      <c r="F12433" s="71">
        <f t="shared" si="388"/>
        <v>435.19929013951514</v>
      </c>
    </row>
    <row r="12434" spans="2:6">
      <c r="B12434">
        <v>1537600</v>
      </c>
      <c r="D12434">
        <v>12432</v>
      </c>
      <c r="E12434" s="72">
        <f t="shared" si="389"/>
        <v>669270130.62962961</v>
      </c>
      <c r="F12434" s="71">
        <f t="shared" si="388"/>
        <v>435.26933573727212</v>
      </c>
    </row>
    <row r="12435" spans="2:6">
      <c r="B12435">
        <v>1537600</v>
      </c>
      <c r="D12435">
        <v>12433</v>
      </c>
      <c r="E12435" s="72">
        <f t="shared" si="389"/>
        <v>669377841.4074074</v>
      </c>
      <c r="F12435" s="71">
        <f t="shared" si="388"/>
        <v>435.33938697151888</v>
      </c>
    </row>
    <row r="12436" spans="2:6">
      <c r="B12436">
        <v>1537600</v>
      </c>
      <c r="D12436">
        <v>12434</v>
      </c>
      <c r="E12436" s="72">
        <f t="shared" si="389"/>
        <v>669485560.85185182</v>
      </c>
      <c r="F12436" s="71">
        <f t="shared" si="388"/>
        <v>435.40944384225537</v>
      </c>
    </row>
    <row r="12437" spans="2:6">
      <c r="B12437">
        <v>1537600</v>
      </c>
      <c r="D12437">
        <v>12435</v>
      </c>
      <c r="E12437" s="72">
        <f t="shared" si="389"/>
        <v>669593288.96296287</v>
      </c>
      <c r="F12437" s="71">
        <f t="shared" si="388"/>
        <v>435.4795063494816</v>
      </c>
    </row>
    <row r="12438" spans="2:6">
      <c r="B12438">
        <v>1537600</v>
      </c>
      <c r="D12438">
        <v>12436</v>
      </c>
      <c r="E12438" s="72">
        <f t="shared" si="389"/>
        <v>669701025.74074066</v>
      </c>
      <c r="F12438" s="71">
        <f t="shared" si="388"/>
        <v>435.54957449319761</v>
      </c>
    </row>
    <row r="12439" spans="2:6">
      <c r="B12439">
        <v>1537600</v>
      </c>
      <c r="D12439">
        <v>12437</v>
      </c>
      <c r="E12439" s="72">
        <f t="shared" si="389"/>
        <v>669808771.18518507</v>
      </c>
      <c r="F12439" s="71">
        <f t="shared" si="388"/>
        <v>435.61964827340341</v>
      </c>
    </row>
    <row r="12440" spans="2:6">
      <c r="B12440">
        <v>1537600</v>
      </c>
      <c r="D12440">
        <v>12438</v>
      </c>
      <c r="E12440" s="72">
        <f t="shared" si="389"/>
        <v>669916525.29629612</v>
      </c>
      <c r="F12440" s="71">
        <f t="shared" si="388"/>
        <v>435.68972769009895</v>
      </c>
    </row>
    <row r="12441" spans="2:6">
      <c r="B12441">
        <v>1537600</v>
      </c>
      <c r="D12441">
        <v>12439</v>
      </c>
      <c r="E12441" s="72">
        <f t="shared" si="389"/>
        <v>670024288.07407391</v>
      </c>
      <c r="F12441" s="71">
        <f t="shared" si="388"/>
        <v>435.75981274328427</v>
      </c>
    </row>
    <row r="12442" spans="2:6">
      <c r="B12442">
        <v>1537600</v>
      </c>
      <c r="D12442">
        <v>12440</v>
      </c>
      <c r="E12442" s="72">
        <f t="shared" si="389"/>
        <v>670132059.51851845</v>
      </c>
      <c r="F12442" s="71">
        <f t="shared" si="388"/>
        <v>435.82990343295944</v>
      </c>
    </row>
    <row r="12443" spans="2:6">
      <c r="B12443">
        <v>1537600</v>
      </c>
      <c r="D12443">
        <v>12441</v>
      </c>
      <c r="E12443" s="72">
        <f t="shared" si="389"/>
        <v>670239839.62962961</v>
      </c>
      <c r="F12443" s="71">
        <f t="shared" si="388"/>
        <v>435.89999975912434</v>
      </c>
    </row>
    <row r="12444" spans="2:6">
      <c r="B12444">
        <v>1537600</v>
      </c>
      <c r="D12444">
        <v>12442</v>
      </c>
      <c r="E12444" s="72">
        <f t="shared" si="389"/>
        <v>670347628.4074074</v>
      </c>
      <c r="F12444" s="71">
        <f t="shared" si="388"/>
        <v>435.97010172177903</v>
      </c>
    </row>
    <row r="12445" spans="2:6">
      <c r="B12445">
        <v>1537600</v>
      </c>
      <c r="D12445">
        <v>12443</v>
      </c>
      <c r="E12445" s="72">
        <f t="shared" si="389"/>
        <v>670455425.85185182</v>
      </c>
      <c r="F12445" s="71">
        <f t="shared" si="388"/>
        <v>436.0402093209234</v>
      </c>
    </row>
    <row r="12446" spans="2:6">
      <c r="B12446">
        <v>1537600</v>
      </c>
      <c r="D12446">
        <v>12444</v>
      </c>
      <c r="E12446" s="72">
        <f t="shared" si="389"/>
        <v>670563231.96296287</v>
      </c>
      <c r="F12446" s="71">
        <f t="shared" si="388"/>
        <v>436.11032255655755</v>
      </c>
    </row>
    <row r="12447" spans="2:6">
      <c r="B12447">
        <v>1537600</v>
      </c>
      <c r="D12447">
        <v>12445</v>
      </c>
      <c r="E12447" s="72">
        <f t="shared" si="389"/>
        <v>670671046.74074066</v>
      </c>
      <c r="F12447" s="71">
        <f t="shared" si="388"/>
        <v>436.18044142868149</v>
      </c>
    </row>
    <row r="12448" spans="2:6">
      <c r="B12448">
        <v>1537600</v>
      </c>
      <c r="D12448">
        <v>12446</v>
      </c>
      <c r="E12448" s="72">
        <f t="shared" si="389"/>
        <v>670778870.18518507</v>
      </c>
      <c r="F12448" s="71">
        <f t="shared" si="388"/>
        <v>436.25056593729516</v>
      </c>
    </row>
    <row r="12449" spans="2:6">
      <c r="B12449">
        <v>1537600</v>
      </c>
      <c r="D12449">
        <v>12447</v>
      </c>
      <c r="E12449" s="72">
        <f t="shared" si="389"/>
        <v>670886702.29629612</v>
      </c>
      <c r="F12449" s="71">
        <f t="shared" si="388"/>
        <v>436.32069608239863</v>
      </c>
    </row>
    <row r="12450" spans="2:6">
      <c r="B12450">
        <v>1537600</v>
      </c>
      <c r="D12450">
        <v>12448</v>
      </c>
      <c r="E12450" s="72">
        <f t="shared" si="389"/>
        <v>670994543.07407391</v>
      </c>
      <c r="F12450" s="71">
        <f t="shared" si="388"/>
        <v>436.39083186399188</v>
      </c>
    </row>
    <row r="12451" spans="2:6">
      <c r="B12451">
        <v>1537600</v>
      </c>
      <c r="D12451">
        <v>12449</v>
      </c>
      <c r="E12451" s="72">
        <f t="shared" si="389"/>
        <v>671102392.51851845</v>
      </c>
      <c r="F12451" s="71">
        <f t="shared" si="388"/>
        <v>436.46097328207497</v>
      </c>
    </row>
    <row r="12452" spans="2:6">
      <c r="B12452">
        <v>1537600</v>
      </c>
      <c r="D12452">
        <v>12450</v>
      </c>
      <c r="E12452" s="72">
        <f t="shared" si="389"/>
        <v>671210250.62962961</v>
      </c>
      <c r="F12452" s="71">
        <f t="shared" si="388"/>
        <v>436.53112033664775</v>
      </c>
    </row>
    <row r="12453" spans="2:6">
      <c r="B12453">
        <v>1537600</v>
      </c>
      <c r="D12453">
        <v>12451</v>
      </c>
      <c r="E12453" s="72">
        <f t="shared" si="389"/>
        <v>671318117.4074074</v>
      </c>
      <c r="F12453" s="71">
        <f t="shared" si="388"/>
        <v>436.60127302771031</v>
      </c>
    </row>
    <row r="12454" spans="2:6">
      <c r="B12454">
        <v>1537600</v>
      </c>
      <c r="D12454">
        <v>12452</v>
      </c>
      <c r="E12454" s="72">
        <f t="shared" si="389"/>
        <v>671425992.85185182</v>
      </c>
      <c r="F12454" s="71">
        <f t="shared" si="388"/>
        <v>436.67143135526265</v>
      </c>
    </row>
    <row r="12455" spans="2:6">
      <c r="B12455">
        <v>1537600</v>
      </c>
      <c r="D12455">
        <v>12453</v>
      </c>
      <c r="E12455" s="72">
        <f t="shared" si="389"/>
        <v>671533876.96296287</v>
      </c>
      <c r="F12455" s="71">
        <f t="shared" si="388"/>
        <v>436.74159531930468</v>
      </c>
    </row>
    <row r="12456" spans="2:6">
      <c r="B12456">
        <v>1537600</v>
      </c>
      <c r="D12456">
        <v>12454</v>
      </c>
      <c r="E12456" s="72">
        <f t="shared" si="389"/>
        <v>671641769.74074066</v>
      </c>
      <c r="F12456" s="71">
        <f t="shared" si="388"/>
        <v>436.81176491983655</v>
      </c>
    </row>
    <row r="12457" spans="2:6">
      <c r="B12457">
        <v>1537600</v>
      </c>
      <c r="D12457">
        <v>12455</v>
      </c>
      <c r="E12457" s="72">
        <f t="shared" si="389"/>
        <v>671749671.18518507</v>
      </c>
      <c r="F12457" s="71">
        <f t="shared" si="388"/>
        <v>436.88194015685815</v>
      </c>
    </row>
    <row r="12458" spans="2:6">
      <c r="B12458">
        <v>1537600</v>
      </c>
      <c r="D12458">
        <v>12456</v>
      </c>
      <c r="E12458" s="72">
        <f t="shared" si="389"/>
        <v>671857581.29629612</v>
      </c>
      <c r="F12458" s="71">
        <f t="shared" si="388"/>
        <v>436.95212103036948</v>
      </c>
    </row>
    <row r="12459" spans="2:6">
      <c r="B12459">
        <v>1537600</v>
      </c>
      <c r="D12459">
        <v>12457</v>
      </c>
      <c r="E12459" s="72">
        <f t="shared" si="389"/>
        <v>671965500.07407391</v>
      </c>
      <c r="F12459" s="71">
        <f t="shared" si="388"/>
        <v>437.02230754037066</v>
      </c>
    </row>
    <row r="12460" spans="2:6">
      <c r="B12460">
        <v>1537600</v>
      </c>
      <c r="D12460">
        <v>12458</v>
      </c>
      <c r="E12460" s="72">
        <f t="shared" si="389"/>
        <v>672073427.51851845</v>
      </c>
      <c r="F12460" s="71">
        <f t="shared" si="388"/>
        <v>437.09249968686163</v>
      </c>
    </row>
    <row r="12461" spans="2:6">
      <c r="B12461">
        <v>1537600</v>
      </c>
      <c r="D12461">
        <v>12459</v>
      </c>
      <c r="E12461" s="72">
        <f t="shared" si="389"/>
        <v>672181363.62962961</v>
      </c>
      <c r="F12461" s="71">
        <f t="shared" si="388"/>
        <v>437.16269746984239</v>
      </c>
    </row>
    <row r="12462" spans="2:6">
      <c r="B12462">
        <v>1537600</v>
      </c>
      <c r="D12462">
        <v>12460</v>
      </c>
      <c r="E12462" s="72">
        <f t="shared" si="389"/>
        <v>672289308.4074074</v>
      </c>
      <c r="F12462" s="71">
        <f t="shared" si="388"/>
        <v>437.23290088931282</v>
      </c>
    </row>
    <row r="12463" spans="2:6">
      <c r="B12463">
        <v>1537600</v>
      </c>
      <c r="D12463">
        <v>12461</v>
      </c>
      <c r="E12463" s="72">
        <f t="shared" si="389"/>
        <v>672397261.85185182</v>
      </c>
      <c r="F12463" s="71">
        <f t="shared" si="388"/>
        <v>437.30310994527304</v>
      </c>
    </row>
    <row r="12464" spans="2:6">
      <c r="B12464">
        <v>1537600</v>
      </c>
      <c r="D12464">
        <v>12462</v>
      </c>
      <c r="E12464" s="72">
        <f t="shared" si="389"/>
        <v>672505223.96296287</v>
      </c>
      <c r="F12464" s="71">
        <f t="shared" si="388"/>
        <v>437.37332463772299</v>
      </c>
    </row>
    <row r="12465" spans="2:6">
      <c r="B12465">
        <v>1537600</v>
      </c>
      <c r="D12465">
        <v>12463</v>
      </c>
      <c r="E12465" s="72">
        <f t="shared" si="389"/>
        <v>672613194.74074066</v>
      </c>
      <c r="F12465" s="71">
        <f t="shared" si="388"/>
        <v>437.44354496666278</v>
      </c>
    </row>
    <row r="12466" spans="2:6">
      <c r="B12466">
        <v>1537600</v>
      </c>
      <c r="D12466">
        <v>12464</v>
      </c>
      <c r="E12466" s="72">
        <f t="shared" si="389"/>
        <v>672721174.18518507</v>
      </c>
      <c r="F12466" s="71">
        <f t="shared" si="388"/>
        <v>437.51377093209226</v>
      </c>
    </row>
    <row r="12467" spans="2:6">
      <c r="B12467">
        <v>1537600</v>
      </c>
      <c r="D12467">
        <v>12465</v>
      </c>
      <c r="E12467" s="72">
        <f t="shared" si="389"/>
        <v>672829162.29629612</v>
      </c>
      <c r="F12467" s="71">
        <f t="shared" si="388"/>
        <v>437.58400253401152</v>
      </c>
    </row>
    <row r="12468" spans="2:6">
      <c r="B12468">
        <v>1537600</v>
      </c>
      <c r="D12468">
        <v>12466</v>
      </c>
      <c r="E12468" s="72">
        <f t="shared" si="389"/>
        <v>672937159.07407391</v>
      </c>
      <c r="F12468" s="71">
        <f t="shared" si="388"/>
        <v>437.65423977242062</v>
      </c>
    </row>
    <row r="12469" spans="2:6">
      <c r="B12469">
        <v>1537600</v>
      </c>
      <c r="D12469">
        <v>12467</v>
      </c>
      <c r="E12469" s="72">
        <f t="shared" si="389"/>
        <v>673045164.51851845</v>
      </c>
      <c r="F12469" s="71">
        <f t="shared" si="388"/>
        <v>437.72448264731946</v>
      </c>
    </row>
    <row r="12470" spans="2:6">
      <c r="B12470">
        <v>1537600</v>
      </c>
      <c r="D12470">
        <v>12468</v>
      </c>
      <c r="E12470" s="72">
        <f t="shared" si="389"/>
        <v>673153178.62962961</v>
      </c>
      <c r="F12470" s="71">
        <f t="shared" si="388"/>
        <v>437.79473115870815</v>
      </c>
    </row>
    <row r="12471" spans="2:6">
      <c r="B12471">
        <v>1537600</v>
      </c>
      <c r="D12471">
        <v>12469</v>
      </c>
      <c r="E12471" s="72">
        <f t="shared" si="389"/>
        <v>673261201.4074074</v>
      </c>
      <c r="F12471" s="71">
        <f t="shared" si="388"/>
        <v>437.8649853065865</v>
      </c>
    </row>
    <row r="12472" spans="2:6">
      <c r="B12472">
        <v>1537600</v>
      </c>
      <c r="D12472">
        <v>12470</v>
      </c>
      <c r="E12472" s="72">
        <f t="shared" si="389"/>
        <v>673369232.85185182</v>
      </c>
      <c r="F12472" s="71">
        <f t="shared" si="388"/>
        <v>437.9352450909546</v>
      </c>
    </row>
    <row r="12473" spans="2:6">
      <c r="B12473">
        <v>1537600</v>
      </c>
      <c r="D12473">
        <v>12471</v>
      </c>
      <c r="E12473" s="72">
        <f t="shared" si="389"/>
        <v>673477272.96296287</v>
      </c>
      <c r="F12473" s="71">
        <f t="shared" si="388"/>
        <v>438.00551051181247</v>
      </c>
    </row>
    <row r="12474" spans="2:6">
      <c r="B12474">
        <v>1537600</v>
      </c>
      <c r="D12474">
        <v>12472</v>
      </c>
      <c r="E12474" s="72">
        <f t="shared" si="389"/>
        <v>673585321.74074066</v>
      </c>
      <c r="F12474" s="71">
        <f t="shared" si="388"/>
        <v>438.07578156916014</v>
      </c>
    </row>
    <row r="12475" spans="2:6">
      <c r="B12475">
        <v>1537600</v>
      </c>
      <c r="D12475">
        <v>12473</v>
      </c>
      <c r="E12475" s="72">
        <f t="shared" si="389"/>
        <v>673693379.18518507</v>
      </c>
      <c r="F12475" s="71">
        <f t="shared" si="388"/>
        <v>438.1460582629976</v>
      </c>
    </row>
    <row r="12476" spans="2:6">
      <c r="B12476">
        <v>1537600</v>
      </c>
      <c r="D12476">
        <v>12474</v>
      </c>
      <c r="E12476" s="72">
        <f t="shared" si="389"/>
        <v>673801445.29629612</v>
      </c>
      <c r="F12476" s="71">
        <f t="shared" si="388"/>
        <v>438.21634059332473</v>
      </c>
    </row>
    <row r="12477" spans="2:6">
      <c r="B12477">
        <v>1537600</v>
      </c>
      <c r="D12477">
        <v>12475</v>
      </c>
      <c r="E12477" s="72">
        <f t="shared" si="389"/>
        <v>673909520.07407391</v>
      </c>
      <c r="F12477" s="71">
        <f t="shared" si="388"/>
        <v>438.28662856014171</v>
      </c>
    </row>
    <row r="12478" spans="2:6">
      <c r="B12478">
        <v>1537600</v>
      </c>
      <c r="D12478">
        <v>12476</v>
      </c>
      <c r="E12478" s="72">
        <f t="shared" si="389"/>
        <v>674017603.51851845</v>
      </c>
      <c r="F12478" s="71">
        <f t="shared" si="388"/>
        <v>438.35692216344853</v>
      </c>
    </row>
    <row r="12479" spans="2:6">
      <c r="B12479">
        <v>1537600</v>
      </c>
      <c r="D12479">
        <v>12477</v>
      </c>
      <c r="E12479" s="72">
        <f t="shared" si="389"/>
        <v>674125695.62962961</v>
      </c>
      <c r="F12479" s="71">
        <f t="shared" si="388"/>
        <v>438.42722140324508</v>
      </c>
    </row>
    <row r="12480" spans="2:6">
      <c r="B12480">
        <v>1537600</v>
      </c>
      <c r="D12480">
        <v>12478</v>
      </c>
      <c r="E12480" s="72">
        <f t="shared" si="389"/>
        <v>674233796.4074074</v>
      </c>
      <c r="F12480" s="71">
        <f t="shared" si="388"/>
        <v>438.49752627953137</v>
      </c>
    </row>
    <row r="12481" spans="2:6">
      <c r="B12481">
        <v>1537600</v>
      </c>
      <c r="D12481">
        <v>12479</v>
      </c>
      <c r="E12481" s="72">
        <f t="shared" si="389"/>
        <v>674341905.85185182</v>
      </c>
      <c r="F12481" s="71">
        <f t="shared" si="388"/>
        <v>438.56783679230739</v>
      </c>
    </row>
    <row r="12482" spans="2:6">
      <c r="B12482">
        <v>1537600</v>
      </c>
      <c r="D12482">
        <v>12480</v>
      </c>
      <c r="E12482" s="72">
        <f t="shared" si="389"/>
        <v>674450023.96296287</v>
      </c>
      <c r="F12482" s="71">
        <f t="shared" si="388"/>
        <v>438.63815294157314</v>
      </c>
    </row>
    <row r="12483" spans="2:6">
      <c r="B12483">
        <v>1537600</v>
      </c>
      <c r="D12483">
        <v>12481</v>
      </c>
      <c r="E12483" s="72">
        <f t="shared" si="389"/>
        <v>674558150.74074066</v>
      </c>
      <c r="F12483" s="71">
        <f t="shared" ref="F12483:F12546" si="390">E12483/B12482</f>
        <v>438.70847472732873</v>
      </c>
    </row>
    <row r="12484" spans="2:6">
      <c r="B12484">
        <v>1537600</v>
      </c>
      <c r="D12484">
        <v>12482</v>
      </c>
      <c r="E12484" s="72">
        <f t="shared" ref="E12484:E12547" si="391">40+(D12483*D12483)+(E12483/1.3)</f>
        <v>674666286.18518507</v>
      </c>
      <c r="F12484" s="71">
        <f t="shared" si="390"/>
        <v>438.77880214957406</v>
      </c>
    </row>
    <row r="12485" spans="2:6">
      <c r="B12485">
        <v>1537600</v>
      </c>
      <c r="D12485">
        <v>12483</v>
      </c>
      <c r="E12485" s="72">
        <f t="shared" si="391"/>
        <v>674774430.29629612</v>
      </c>
      <c r="F12485" s="71">
        <f t="shared" si="390"/>
        <v>438.84913520830912</v>
      </c>
    </row>
    <row r="12486" spans="2:6">
      <c r="B12486">
        <v>1537600</v>
      </c>
      <c r="D12486">
        <v>12484</v>
      </c>
      <c r="E12486" s="72">
        <f t="shared" si="391"/>
        <v>674882583.07407391</v>
      </c>
      <c r="F12486" s="71">
        <f t="shared" si="390"/>
        <v>438.91947390353403</v>
      </c>
    </row>
    <row r="12487" spans="2:6">
      <c r="B12487">
        <v>1537600</v>
      </c>
      <c r="D12487">
        <v>12485</v>
      </c>
      <c r="E12487" s="72">
        <f t="shared" si="391"/>
        <v>674990744.51851845</v>
      </c>
      <c r="F12487" s="71">
        <f t="shared" si="390"/>
        <v>438.98981823524872</v>
      </c>
    </row>
    <row r="12488" spans="2:6">
      <c r="B12488">
        <v>1537600</v>
      </c>
      <c r="D12488">
        <v>12486</v>
      </c>
      <c r="E12488" s="72">
        <f t="shared" si="391"/>
        <v>675098914.62962961</v>
      </c>
      <c r="F12488" s="71">
        <f t="shared" si="390"/>
        <v>439.0601682034532</v>
      </c>
    </row>
    <row r="12489" spans="2:6">
      <c r="B12489">
        <v>1537600</v>
      </c>
      <c r="D12489">
        <v>12487</v>
      </c>
      <c r="E12489" s="72">
        <f t="shared" si="391"/>
        <v>675207093.4074074</v>
      </c>
      <c r="F12489" s="71">
        <f t="shared" si="390"/>
        <v>439.13052380814736</v>
      </c>
    </row>
    <row r="12490" spans="2:6">
      <c r="B12490">
        <v>1537600</v>
      </c>
      <c r="D12490">
        <v>12488</v>
      </c>
      <c r="E12490" s="72">
        <f t="shared" si="391"/>
        <v>675315280.85185182</v>
      </c>
      <c r="F12490" s="71">
        <f t="shared" si="390"/>
        <v>439.2008850493313</v>
      </c>
    </row>
    <row r="12491" spans="2:6">
      <c r="B12491">
        <v>1537600</v>
      </c>
      <c r="D12491">
        <v>12489</v>
      </c>
      <c r="E12491" s="72">
        <f t="shared" si="391"/>
        <v>675423476.96296287</v>
      </c>
      <c r="F12491" s="71">
        <f t="shared" si="390"/>
        <v>439.27125192700498</v>
      </c>
    </row>
    <row r="12492" spans="2:6">
      <c r="B12492">
        <v>1537600</v>
      </c>
      <c r="D12492">
        <v>12490</v>
      </c>
      <c r="E12492" s="72">
        <f t="shared" si="391"/>
        <v>675531681.74074066</v>
      </c>
      <c r="F12492" s="71">
        <f t="shared" si="390"/>
        <v>439.34162444116851</v>
      </c>
    </row>
    <row r="12493" spans="2:6">
      <c r="B12493">
        <v>1537600</v>
      </c>
      <c r="D12493">
        <v>12491</v>
      </c>
      <c r="E12493" s="72">
        <f t="shared" si="391"/>
        <v>675639895.18518507</v>
      </c>
      <c r="F12493" s="71">
        <f t="shared" si="390"/>
        <v>439.4120025918217</v>
      </c>
    </row>
    <row r="12494" spans="2:6">
      <c r="B12494">
        <v>1537600</v>
      </c>
      <c r="D12494">
        <v>12492</v>
      </c>
      <c r="E12494" s="72">
        <f t="shared" si="391"/>
        <v>675748117.29629612</v>
      </c>
      <c r="F12494" s="71">
        <f t="shared" si="390"/>
        <v>439.48238637896469</v>
      </c>
    </row>
    <row r="12495" spans="2:6">
      <c r="B12495">
        <v>1537600</v>
      </c>
      <c r="D12495">
        <v>12493</v>
      </c>
      <c r="E12495" s="72">
        <f t="shared" si="391"/>
        <v>675856348.07407391</v>
      </c>
      <c r="F12495" s="71">
        <f t="shared" si="390"/>
        <v>439.55277580259752</v>
      </c>
    </row>
    <row r="12496" spans="2:6">
      <c r="B12496">
        <v>1537600</v>
      </c>
      <c r="D12496">
        <v>12494</v>
      </c>
      <c r="E12496" s="72">
        <f t="shared" si="391"/>
        <v>675964587.51851845</v>
      </c>
      <c r="F12496" s="71">
        <f t="shared" si="390"/>
        <v>439.62317086272009</v>
      </c>
    </row>
    <row r="12497" spans="2:6">
      <c r="B12497">
        <v>1537600</v>
      </c>
      <c r="D12497">
        <v>12495</v>
      </c>
      <c r="E12497" s="72">
        <f t="shared" si="391"/>
        <v>676072835.62962961</v>
      </c>
      <c r="F12497" s="71">
        <f t="shared" si="390"/>
        <v>439.6935715593325</v>
      </c>
    </row>
    <row r="12498" spans="2:6">
      <c r="B12498">
        <v>1537600</v>
      </c>
      <c r="D12498">
        <v>12496</v>
      </c>
      <c r="E12498" s="72">
        <f t="shared" si="391"/>
        <v>676181092.4074074</v>
      </c>
      <c r="F12498" s="71">
        <f t="shared" si="390"/>
        <v>439.76397789243458</v>
      </c>
    </row>
    <row r="12499" spans="2:6">
      <c r="B12499">
        <v>1537600</v>
      </c>
      <c r="D12499">
        <v>12497</v>
      </c>
      <c r="E12499" s="72">
        <f t="shared" si="391"/>
        <v>676289357.85185182</v>
      </c>
      <c r="F12499" s="71">
        <f t="shared" si="390"/>
        <v>439.8343898620264</v>
      </c>
    </row>
    <row r="12500" spans="2:6">
      <c r="B12500">
        <v>1537600</v>
      </c>
      <c r="D12500">
        <v>12498</v>
      </c>
      <c r="E12500" s="72">
        <f t="shared" si="391"/>
        <v>676397631.96296287</v>
      </c>
      <c r="F12500" s="71">
        <f t="shared" si="390"/>
        <v>439.904807468108</v>
      </c>
    </row>
    <row r="12501" spans="2:6">
      <c r="B12501">
        <v>1537600</v>
      </c>
      <c r="D12501">
        <v>12499</v>
      </c>
      <c r="E12501" s="72">
        <f t="shared" si="391"/>
        <v>676505914.74074066</v>
      </c>
      <c r="F12501" s="71">
        <f t="shared" si="390"/>
        <v>439.9752307106794</v>
      </c>
    </row>
    <row r="12502" spans="2:6">
      <c r="B12502">
        <v>1537600</v>
      </c>
      <c r="D12502">
        <v>12500</v>
      </c>
      <c r="E12502" s="72">
        <f t="shared" si="391"/>
        <v>676614206.18518507</v>
      </c>
      <c r="F12502" s="71">
        <f t="shared" si="390"/>
        <v>440.04565958974058</v>
      </c>
    </row>
    <row r="12503" spans="2:6">
      <c r="B12503">
        <v>1537600</v>
      </c>
      <c r="D12503">
        <v>12501</v>
      </c>
      <c r="E12503" s="72">
        <f t="shared" si="391"/>
        <v>676722506.29629612</v>
      </c>
      <c r="F12503" s="71">
        <f t="shared" si="390"/>
        <v>440.11609410529144</v>
      </c>
    </row>
    <row r="12504" spans="2:6">
      <c r="B12504">
        <v>1537600</v>
      </c>
      <c r="D12504">
        <v>12502</v>
      </c>
      <c r="E12504" s="72">
        <f t="shared" si="391"/>
        <v>676830815.07407391</v>
      </c>
      <c r="F12504" s="71">
        <f t="shared" si="390"/>
        <v>440.18653425733214</v>
      </c>
    </row>
    <row r="12505" spans="2:6">
      <c r="B12505">
        <v>1537600</v>
      </c>
      <c r="D12505">
        <v>12503</v>
      </c>
      <c r="E12505" s="72">
        <f t="shared" si="391"/>
        <v>676939132.51851845</v>
      </c>
      <c r="F12505" s="71">
        <f t="shared" si="390"/>
        <v>440.25698004586269</v>
      </c>
    </row>
    <row r="12506" spans="2:6">
      <c r="B12506">
        <v>1537600</v>
      </c>
      <c r="D12506">
        <v>12504</v>
      </c>
      <c r="E12506" s="72">
        <f t="shared" si="391"/>
        <v>677047458.62962961</v>
      </c>
      <c r="F12506" s="71">
        <f t="shared" si="390"/>
        <v>440.32743147088297</v>
      </c>
    </row>
    <row r="12507" spans="2:6">
      <c r="B12507">
        <v>1537600</v>
      </c>
      <c r="D12507">
        <v>12505</v>
      </c>
      <c r="E12507" s="72">
        <f t="shared" si="391"/>
        <v>677155793.4074074</v>
      </c>
      <c r="F12507" s="71">
        <f t="shared" si="390"/>
        <v>440.39788853239293</v>
      </c>
    </row>
    <row r="12508" spans="2:6">
      <c r="B12508">
        <v>1537600</v>
      </c>
      <c r="D12508">
        <v>12506</v>
      </c>
      <c r="E12508" s="72">
        <f t="shared" si="391"/>
        <v>677264136.85185182</v>
      </c>
      <c r="F12508" s="71">
        <f t="shared" si="390"/>
        <v>440.46835123039273</v>
      </c>
    </row>
    <row r="12509" spans="2:6">
      <c r="B12509">
        <v>1537600</v>
      </c>
      <c r="D12509">
        <v>12507</v>
      </c>
      <c r="E12509" s="72">
        <f t="shared" si="391"/>
        <v>677372488.96296287</v>
      </c>
      <c r="F12509" s="71">
        <f t="shared" si="390"/>
        <v>440.5388195648822</v>
      </c>
    </row>
    <row r="12510" spans="2:6">
      <c r="B12510">
        <v>1537600</v>
      </c>
      <c r="D12510">
        <v>12508</v>
      </c>
      <c r="E12510" s="72">
        <f t="shared" si="391"/>
        <v>677480849.74074066</v>
      </c>
      <c r="F12510" s="71">
        <f t="shared" si="390"/>
        <v>440.60929353586153</v>
      </c>
    </row>
    <row r="12511" spans="2:6">
      <c r="B12511">
        <v>1537600</v>
      </c>
      <c r="D12511">
        <v>12509</v>
      </c>
      <c r="E12511" s="72">
        <f t="shared" si="391"/>
        <v>677589219.18518507</v>
      </c>
      <c r="F12511" s="71">
        <f t="shared" si="390"/>
        <v>440.67977314333058</v>
      </c>
    </row>
    <row r="12512" spans="2:6">
      <c r="B12512">
        <v>1537600</v>
      </c>
      <c r="D12512">
        <v>12510</v>
      </c>
      <c r="E12512" s="72">
        <f t="shared" si="391"/>
        <v>677697597.29629612</v>
      </c>
      <c r="F12512" s="71">
        <f t="shared" si="390"/>
        <v>440.75025838728936</v>
      </c>
    </row>
    <row r="12513" spans="2:6">
      <c r="B12513">
        <v>1537600</v>
      </c>
      <c r="D12513">
        <v>12511</v>
      </c>
      <c r="E12513" s="72">
        <f t="shared" si="391"/>
        <v>677805984.07407391</v>
      </c>
      <c r="F12513" s="71">
        <f t="shared" si="390"/>
        <v>440.82074926773799</v>
      </c>
    </row>
    <row r="12514" spans="2:6">
      <c r="B12514">
        <v>1537600</v>
      </c>
      <c r="D12514">
        <v>12512</v>
      </c>
      <c r="E12514" s="72">
        <f t="shared" si="391"/>
        <v>677914379.51851845</v>
      </c>
      <c r="F12514" s="71">
        <f t="shared" si="390"/>
        <v>440.89124578467641</v>
      </c>
    </row>
    <row r="12515" spans="2:6">
      <c r="B12515">
        <v>1537600</v>
      </c>
      <c r="D12515">
        <v>12513</v>
      </c>
      <c r="E12515" s="72">
        <f t="shared" si="391"/>
        <v>678022783.62962961</v>
      </c>
      <c r="F12515" s="71">
        <f t="shared" si="390"/>
        <v>440.96174793810457</v>
      </c>
    </row>
    <row r="12516" spans="2:6">
      <c r="B12516">
        <v>1537600</v>
      </c>
      <c r="D12516">
        <v>12514</v>
      </c>
      <c r="E12516" s="72">
        <f t="shared" si="391"/>
        <v>678131196.4074074</v>
      </c>
      <c r="F12516" s="71">
        <f t="shared" si="390"/>
        <v>441.03225572802251</v>
      </c>
    </row>
    <row r="12517" spans="2:6">
      <c r="B12517">
        <v>1537600</v>
      </c>
      <c r="D12517">
        <v>12515</v>
      </c>
      <c r="E12517" s="72">
        <f t="shared" si="391"/>
        <v>678239617.85185182</v>
      </c>
      <c r="F12517" s="71">
        <f t="shared" si="390"/>
        <v>441.10276915443018</v>
      </c>
    </row>
    <row r="12518" spans="2:6">
      <c r="B12518">
        <v>1537600</v>
      </c>
      <c r="D12518">
        <v>12516</v>
      </c>
      <c r="E12518" s="72">
        <f t="shared" si="391"/>
        <v>678348047.96296287</v>
      </c>
      <c r="F12518" s="71">
        <f t="shared" si="390"/>
        <v>441.17328821732758</v>
      </c>
    </row>
    <row r="12519" spans="2:6">
      <c r="B12519">
        <v>1537600</v>
      </c>
      <c r="D12519">
        <v>12517</v>
      </c>
      <c r="E12519" s="72">
        <f t="shared" si="391"/>
        <v>678456486.74074066</v>
      </c>
      <c r="F12519" s="71">
        <f t="shared" si="390"/>
        <v>441.24381291671477</v>
      </c>
    </row>
    <row r="12520" spans="2:6">
      <c r="B12520">
        <v>1537600</v>
      </c>
      <c r="D12520">
        <v>12518</v>
      </c>
      <c r="E12520" s="72">
        <f t="shared" si="391"/>
        <v>678564934.18518507</v>
      </c>
      <c r="F12520" s="71">
        <f t="shared" si="390"/>
        <v>441.31434325259175</v>
      </c>
    </row>
    <row r="12521" spans="2:6">
      <c r="B12521">
        <v>1537600</v>
      </c>
      <c r="D12521">
        <v>12519</v>
      </c>
      <c r="E12521" s="72">
        <f t="shared" si="391"/>
        <v>678673390.29629612</v>
      </c>
      <c r="F12521" s="71">
        <f t="shared" si="390"/>
        <v>441.38487922495847</v>
      </c>
    </row>
    <row r="12522" spans="2:6">
      <c r="B12522">
        <v>1537600</v>
      </c>
      <c r="D12522">
        <v>12520</v>
      </c>
      <c r="E12522" s="72">
        <f t="shared" si="391"/>
        <v>678781855.07407391</v>
      </c>
      <c r="F12522" s="71">
        <f t="shared" si="390"/>
        <v>441.45542083381497</v>
      </c>
    </row>
    <row r="12523" spans="2:6">
      <c r="B12523">
        <v>1537600</v>
      </c>
      <c r="D12523">
        <v>12521</v>
      </c>
      <c r="E12523" s="72">
        <f t="shared" si="391"/>
        <v>678890328.51851845</v>
      </c>
      <c r="F12523" s="71">
        <f t="shared" si="390"/>
        <v>441.52596807916132</v>
      </c>
    </row>
    <row r="12524" spans="2:6">
      <c r="B12524">
        <v>1537600</v>
      </c>
      <c r="D12524">
        <v>12522</v>
      </c>
      <c r="E12524" s="72">
        <f t="shared" si="391"/>
        <v>678998810.62962961</v>
      </c>
      <c r="F12524" s="71">
        <f t="shared" si="390"/>
        <v>441.5965209609974</v>
      </c>
    </row>
    <row r="12525" spans="2:6">
      <c r="B12525">
        <v>1537600</v>
      </c>
      <c r="D12525">
        <v>12523</v>
      </c>
      <c r="E12525" s="72">
        <f t="shared" si="391"/>
        <v>679107301.4074074</v>
      </c>
      <c r="F12525" s="71">
        <f t="shared" si="390"/>
        <v>441.66707947932321</v>
      </c>
    </row>
    <row r="12526" spans="2:6">
      <c r="B12526">
        <v>1537600</v>
      </c>
      <c r="D12526">
        <v>12524</v>
      </c>
      <c r="E12526" s="72">
        <f t="shared" si="391"/>
        <v>679215800.85185182</v>
      </c>
      <c r="F12526" s="71">
        <f t="shared" si="390"/>
        <v>441.73764363413881</v>
      </c>
    </row>
    <row r="12527" spans="2:6">
      <c r="B12527">
        <v>1537600</v>
      </c>
      <c r="D12527">
        <v>12525</v>
      </c>
      <c r="E12527" s="72">
        <f t="shared" si="391"/>
        <v>679324308.96296287</v>
      </c>
      <c r="F12527" s="71">
        <f t="shared" si="390"/>
        <v>441.80821342544414</v>
      </c>
    </row>
    <row r="12528" spans="2:6">
      <c r="B12528">
        <v>1537600</v>
      </c>
      <c r="D12528">
        <v>12526</v>
      </c>
      <c r="E12528" s="72">
        <f t="shared" si="391"/>
        <v>679432825.74074066</v>
      </c>
      <c r="F12528" s="71">
        <f t="shared" si="390"/>
        <v>441.87878885323926</v>
      </c>
    </row>
    <row r="12529" spans="2:6">
      <c r="B12529">
        <v>1537600</v>
      </c>
      <c r="D12529">
        <v>12527</v>
      </c>
      <c r="E12529" s="72">
        <f t="shared" si="391"/>
        <v>679541351.18518507</v>
      </c>
      <c r="F12529" s="71">
        <f t="shared" si="390"/>
        <v>441.94936991752411</v>
      </c>
    </row>
    <row r="12530" spans="2:6">
      <c r="B12530">
        <v>1537600</v>
      </c>
      <c r="D12530">
        <v>12528</v>
      </c>
      <c r="E12530" s="72">
        <f t="shared" si="391"/>
        <v>679649885.29629612</v>
      </c>
      <c r="F12530" s="71">
        <f t="shared" si="390"/>
        <v>442.01995661829875</v>
      </c>
    </row>
    <row r="12531" spans="2:6">
      <c r="B12531">
        <v>1537600</v>
      </c>
      <c r="D12531">
        <v>12529</v>
      </c>
      <c r="E12531" s="72">
        <f t="shared" si="391"/>
        <v>679758428.07407391</v>
      </c>
      <c r="F12531" s="71">
        <f t="shared" si="390"/>
        <v>442.09054895556318</v>
      </c>
    </row>
    <row r="12532" spans="2:6">
      <c r="B12532">
        <v>1537600</v>
      </c>
      <c r="D12532">
        <v>12530</v>
      </c>
      <c r="E12532" s="72">
        <f t="shared" si="391"/>
        <v>679866979.51851845</v>
      </c>
      <c r="F12532" s="71">
        <f t="shared" si="390"/>
        <v>442.1611469293174</v>
      </c>
    </row>
    <row r="12533" spans="2:6">
      <c r="B12533">
        <v>1537600</v>
      </c>
      <c r="D12533">
        <v>12531</v>
      </c>
      <c r="E12533" s="72">
        <f t="shared" si="391"/>
        <v>679975539.62962961</v>
      </c>
      <c r="F12533" s="71">
        <f t="shared" si="390"/>
        <v>442.2317505395614</v>
      </c>
    </row>
    <row r="12534" spans="2:6">
      <c r="B12534">
        <v>1537600</v>
      </c>
      <c r="D12534">
        <v>12532</v>
      </c>
      <c r="E12534" s="72">
        <f t="shared" si="391"/>
        <v>680084108.4074074</v>
      </c>
      <c r="F12534" s="71">
        <f t="shared" si="390"/>
        <v>442.30235978629514</v>
      </c>
    </row>
    <row r="12535" spans="2:6">
      <c r="B12535">
        <v>1537600</v>
      </c>
      <c r="D12535">
        <v>12533</v>
      </c>
      <c r="E12535" s="72">
        <f t="shared" si="391"/>
        <v>680192685.85185182</v>
      </c>
      <c r="F12535" s="71">
        <f t="shared" si="390"/>
        <v>442.37297466951861</v>
      </c>
    </row>
    <row r="12536" spans="2:6">
      <c r="B12536">
        <v>1537600</v>
      </c>
      <c r="D12536">
        <v>12534</v>
      </c>
      <c r="E12536" s="72">
        <f t="shared" si="391"/>
        <v>680301271.96296287</v>
      </c>
      <c r="F12536" s="71">
        <f t="shared" si="390"/>
        <v>442.44359518923181</v>
      </c>
    </row>
    <row r="12537" spans="2:6">
      <c r="B12537">
        <v>1537600</v>
      </c>
      <c r="D12537">
        <v>12535</v>
      </c>
      <c r="E12537" s="72">
        <f t="shared" si="391"/>
        <v>680409866.74074066</v>
      </c>
      <c r="F12537" s="71">
        <f t="shared" si="390"/>
        <v>442.51422134543486</v>
      </c>
    </row>
    <row r="12538" spans="2:6">
      <c r="B12538">
        <v>1537600</v>
      </c>
      <c r="D12538">
        <v>12536</v>
      </c>
      <c r="E12538" s="72">
        <f t="shared" si="391"/>
        <v>680518470.18518507</v>
      </c>
      <c r="F12538" s="71">
        <f t="shared" si="390"/>
        <v>442.58485313812764</v>
      </c>
    </row>
    <row r="12539" spans="2:6">
      <c r="B12539">
        <v>1537600</v>
      </c>
      <c r="D12539">
        <v>12537</v>
      </c>
      <c r="E12539" s="72">
        <f t="shared" si="391"/>
        <v>680627082.29629612</v>
      </c>
      <c r="F12539" s="71">
        <f t="shared" si="390"/>
        <v>442.65549056731015</v>
      </c>
    </row>
    <row r="12540" spans="2:6">
      <c r="B12540">
        <v>1537600</v>
      </c>
      <c r="D12540">
        <v>12538</v>
      </c>
      <c r="E12540" s="72">
        <f t="shared" si="391"/>
        <v>680735703.07407391</v>
      </c>
      <c r="F12540" s="71">
        <f t="shared" si="390"/>
        <v>442.72613363298251</v>
      </c>
    </row>
    <row r="12541" spans="2:6">
      <c r="B12541">
        <v>1537600</v>
      </c>
      <c r="D12541">
        <v>12539</v>
      </c>
      <c r="E12541" s="72">
        <f t="shared" si="391"/>
        <v>680844332.51851845</v>
      </c>
      <c r="F12541" s="71">
        <f t="shared" si="390"/>
        <v>442.79678233514466</v>
      </c>
    </row>
    <row r="12542" spans="2:6">
      <c r="B12542">
        <v>1537600</v>
      </c>
      <c r="D12542">
        <v>12540</v>
      </c>
      <c r="E12542" s="72">
        <f t="shared" si="391"/>
        <v>680952970.62962961</v>
      </c>
      <c r="F12542" s="71">
        <f t="shared" si="390"/>
        <v>442.86743667379659</v>
      </c>
    </row>
    <row r="12543" spans="2:6">
      <c r="B12543">
        <v>1537600</v>
      </c>
      <c r="D12543">
        <v>12541</v>
      </c>
      <c r="E12543" s="72">
        <f t="shared" si="391"/>
        <v>681061617.4074074</v>
      </c>
      <c r="F12543" s="71">
        <f t="shared" si="390"/>
        <v>442.9380966489382</v>
      </c>
    </row>
    <row r="12544" spans="2:6">
      <c r="B12544">
        <v>1537600</v>
      </c>
      <c r="D12544">
        <v>12542</v>
      </c>
      <c r="E12544" s="72">
        <f t="shared" si="391"/>
        <v>681170272.85185182</v>
      </c>
      <c r="F12544" s="71">
        <f t="shared" si="390"/>
        <v>443.0087622605696</v>
      </c>
    </row>
    <row r="12545" spans="2:6">
      <c r="B12545">
        <v>1537600</v>
      </c>
      <c r="D12545">
        <v>12543</v>
      </c>
      <c r="E12545" s="72">
        <f t="shared" si="391"/>
        <v>681278936.96296287</v>
      </c>
      <c r="F12545" s="71">
        <f t="shared" si="390"/>
        <v>443.07943350869073</v>
      </c>
    </row>
    <row r="12546" spans="2:6">
      <c r="B12546">
        <v>1537600</v>
      </c>
      <c r="D12546">
        <v>12544</v>
      </c>
      <c r="E12546" s="72">
        <f t="shared" si="391"/>
        <v>681387609.74074066</v>
      </c>
      <c r="F12546" s="71">
        <f t="shared" si="390"/>
        <v>443.1501103933017</v>
      </c>
    </row>
    <row r="12547" spans="2:6">
      <c r="B12547">
        <v>1537600</v>
      </c>
      <c r="D12547">
        <v>12545</v>
      </c>
      <c r="E12547" s="72">
        <f t="shared" si="391"/>
        <v>681496291.18518507</v>
      </c>
      <c r="F12547" s="71">
        <f t="shared" ref="F12547:F12610" si="392">E12547/B12546</f>
        <v>443.22079291440235</v>
      </c>
    </row>
    <row r="12548" spans="2:6">
      <c r="B12548">
        <v>1537600</v>
      </c>
      <c r="D12548">
        <v>12546</v>
      </c>
      <c r="E12548" s="72">
        <f t="shared" ref="E12548:E12611" si="393">40+(D12547*D12547)+(E12547/1.3)</f>
        <v>681604981.29629612</v>
      </c>
      <c r="F12548" s="71">
        <f t="shared" si="392"/>
        <v>443.29148107199279</v>
      </c>
    </row>
    <row r="12549" spans="2:6">
      <c r="B12549">
        <v>1537600</v>
      </c>
      <c r="D12549">
        <v>12547</v>
      </c>
      <c r="E12549" s="72">
        <f t="shared" si="393"/>
        <v>681713680.07407391</v>
      </c>
      <c r="F12549" s="71">
        <f t="shared" si="392"/>
        <v>443.36217486607302</v>
      </c>
    </row>
    <row r="12550" spans="2:6">
      <c r="B12550">
        <v>1537600</v>
      </c>
      <c r="D12550">
        <v>12548</v>
      </c>
      <c r="E12550" s="72">
        <f t="shared" si="393"/>
        <v>681822387.51851845</v>
      </c>
      <c r="F12550" s="71">
        <f t="shared" si="392"/>
        <v>443.43287429664309</v>
      </c>
    </row>
    <row r="12551" spans="2:6">
      <c r="B12551">
        <v>1537600</v>
      </c>
      <c r="D12551">
        <v>12549</v>
      </c>
      <c r="E12551" s="72">
        <f t="shared" si="393"/>
        <v>681931103.62962961</v>
      </c>
      <c r="F12551" s="71">
        <f t="shared" si="392"/>
        <v>443.5035793637029</v>
      </c>
    </row>
    <row r="12552" spans="2:6">
      <c r="B12552">
        <v>1537600</v>
      </c>
      <c r="D12552">
        <v>12550</v>
      </c>
      <c r="E12552" s="72">
        <f t="shared" si="393"/>
        <v>682039828.4074074</v>
      </c>
      <c r="F12552" s="71">
        <f t="shared" si="392"/>
        <v>443.57429006725249</v>
      </c>
    </row>
    <row r="12553" spans="2:6">
      <c r="B12553">
        <v>1537600</v>
      </c>
      <c r="D12553">
        <v>12551</v>
      </c>
      <c r="E12553" s="72">
        <f t="shared" si="393"/>
        <v>682148561.85185182</v>
      </c>
      <c r="F12553" s="71">
        <f t="shared" si="392"/>
        <v>443.64500640729176</v>
      </c>
    </row>
    <row r="12554" spans="2:6">
      <c r="B12554">
        <v>1537600</v>
      </c>
      <c r="D12554">
        <v>12552</v>
      </c>
      <c r="E12554" s="72">
        <f t="shared" si="393"/>
        <v>682257303.96296287</v>
      </c>
      <c r="F12554" s="71">
        <f t="shared" si="392"/>
        <v>443.71572838382082</v>
      </c>
    </row>
    <row r="12555" spans="2:6">
      <c r="B12555">
        <v>1537600</v>
      </c>
      <c r="D12555">
        <v>12553</v>
      </c>
      <c r="E12555" s="72">
        <f t="shared" si="393"/>
        <v>682366054.74074066</v>
      </c>
      <c r="F12555" s="71">
        <f t="shared" si="392"/>
        <v>443.78645599683966</v>
      </c>
    </row>
    <row r="12556" spans="2:6">
      <c r="B12556">
        <v>1537600</v>
      </c>
      <c r="D12556">
        <v>12554</v>
      </c>
      <c r="E12556" s="72">
        <f t="shared" si="393"/>
        <v>682474814.18518507</v>
      </c>
      <c r="F12556" s="71">
        <f t="shared" si="392"/>
        <v>443.85718924634824</v>
      </c>
    </row>
    <row r="12557" spans="2:6">
      <c r="B12557">
        <v>1537600</v>
      </c>
      <c r="D12557">
        <v>12555</v>
      </c>
      <c r="E12557" s="72">
        <f t="shared" si="393"/>
        <v>682583582.29629612</v>
      </c>
      <c r="F12557" s="71">
        <f t="shared" si="392"/>
        <v>443.92792813234661</v>
      </c>
    </row>
    <row r="12558" spans="2:6">
      <c r="B12558">
        <v>1537600</v>
      </c>
      <c r="D12558">
        <v>12556</v>
      </c>
      <c r="E12558" s="72">
        <f t="shared" si="393"/>
        <v>682692359.07407391</v>
      </c>
      <c r="F12558" s="71">
        <f t="shared" si="392"/>
        <v>443.99867265483476</v>
      </c>
    </row>
    <row r="12559" spans="2:6">
      <c r="B12559">
        <v>1537600</v>
      </c>
      <c r="D12559">
        <v>12557</v>
      </c>
      <c r="E12559" s="72">
        <f t="shared" si="393"/>
        <v>682801144.51851845</v>
      </c>
      <c r="F12559" s="71">
        <f t="shared" si="392"/>
        <v>444.06942281381271</v>
      </c>
    </row>
    <row r="12560" spans="2:6">
      <c r="B12560">
        <v>1537600</v>
      </c>
      <c r="D12560">
        <v>12558</v>
      </c>
      <c r="E12560" s="72">
        <f t="shared" si="393"/>
        <v>682909938.62962961</v>
      </c>
      <c r="F12560" s="71">
        <f t="shared" si="392"/>
        <v>444.14017860928044</v>
      </c>
    </row>
    <row r="12561" spans="2:6">
      <c r="B12561">
        <v>1537600</v>
      </c>
      <c r="D12561">
        <v>12559</v>
      </c>
      <c r="E12561" s="72">
        <f t="shared" si="393"/>
        <v>683018741.4074074</v>
      </c>
      <c r="F12561" s="71">
        <f t="shared" si="392"/>
        <v>444.2109400412379</v>
      </c>
    </row>
    <row r="12562" spans="2:6">
      <c r="B12562">
        <v>1537600</v>
      </c>
      <c r="D12562">
        <v>12560</v>
      </c>
      <c r="E12562" s="72">
        <f t="shared" si="393"/>
        <v>683127552.85185182</v>
      </c>
      <c r="F12562" s="71">
        <f t="shared" si="392"/>
        <v>444.2817071096851</v>
      </c>
    </row>
    <row r="12563" spans="2:6">
      <c r="B12563">
        <v>1537600</v>
      </c>
      <c r="D12563">
        <v>12561</v>
      </c>
      <c r="E12563" s="72">
        <f t="shared" si="393"/>
        <v>683236372.96296287</v>
      </c>
      <c r="F12563" s="71">
        <f t="shared" si="392"/>
        <v>444.35247981462203</v>
      </c>
    </row>
    <row r="12564" spans="2:6">
      <c r="B12564">
        <v>1537600</v>
      </c>
      <c r="D12564">
        <v>12562</v>
      </c>
      <c r="E12564" s="72">
        <f t="shared" si="393"/>
        <v>683345201.74074066</v>
      </c>
      <c r="F12564" s="71">
        <f t="shared" si="392"/>
        <v>444.4232581560488</v>
      </c>
    </row>
    <row r="12565" spans="2:6">
      <c r="B12565">
        <v>1537600</v>
      </c>
      <c r="D12565">
        <v>12563</v>
      </c>
      <c r="E12565" s="72">
        <f t="shared" si="393"/>
        <v>683454039.18518507</v>
      </c>
      <c r="F12565" s="71">
        <f t="shared" si="392"/>
        <v>444.49404213396531</v>
      </c>
    </row>
    <row r="12566" spans="2:6">
      <c r="B12566">
        <v>1537600</v>
      </c>
      <c r="D12566">
        <v>12564</v>
      </c>
      <c r="E12566" s="72">
        <f t="shared" si="393"/>
        <v>683562885.29629612</v>
      </c>
      <c r="F12566" s="71">
        <f t="shared" si="392"/>
        <v>444.56483174837155</v>
      </c>
    </row>
    <row r="12567" spans="2:6">
      <c r="B12567">
        <v>1537600</v>
      </c>
      <c r="D12567">
        <v>12565</v>
      </c>
      <c r="E12567" s="72">
        <f t="shared" si="393"/>
        <v>683671740.07407391</v>
      </c>
      <c r="F12567" s="71">
        <f t="shared" si="392"/>
        <v>444.63562699926763</v>
      </c>
    </row>
    <row r="12568" spans="2:6">
      <c r="B12568">
        <v>1537600</v>
      </c>
      <c r="D12568">
        <v>12566</v>
      </c>
      <c r="E12568" s="72">
        <f t="shared" si="393"/>
        <v>683780603.51851845</v>
      </c>
      <c r="F12568" s="71">
        <f t="shared" si="392"/>
        <v>444.7064278866535</v>
      </c>
    </row>
    <row r="12569" spans="2:6">
      <c r="B12569">
        <v>1537600</v>
      </c>
      <c r="D12569">
        <v>12567</v>
      </c>
      <c r="E12569" s="72">
        <f t="shared" si="393"/>
        <v>683889475.62962961</v>
      </c>
      <c r="F12569" s="71">
        <f t="shared" si="392"/>
        <v>444.77723441052916</v>
      </c>
    </row>
    <row r="12570" spans="2:6">
      <c r="B12570">
        <v>1537600</v>
      </c>
      <c r="D12570">
        <v>12568</v>
      </c>
      <c r="E12570" s="72">
        <f t="shared" si="393"/>
        <v>683998356.4074074</v>
      </c>
      <c r="F12570" s="71">
        <f t="shared" si="392"/>
        <v>444.8480465708945</v>
      </c>
    </row>
    <row r="12571" spans="2:6">
      <c r="B12571">
        <v>1537600</v>
      </c>
      <c r="D12571">
        <v>12569</v>
      </c>
      <c r="E12571" s="72">
        <f t="shared" si="393"/>
        <v>684107245.85185182</v>
      </c>
      <c r="F12571" s="71">
        <f t="shared" si="392"/>
        <v>444.91886436774962</v>
      </c>
    </row>
    <row r="12572" spans="2:6">
      <c r="B12572">
        <v>1537600</v>
      </c>
      <c r="D12572">
        <v>12570</v>
      </c>
      <c r="E12572" s="72">
        <f t="shared" si="393"/>
        <v>684216143.96296287</v>
      </c>
      <c r="F12572" s="71">
        <f t="shared" si="392"/>
        <v>444.98968780109448</v>
      </c>
    </row>
    <row r="12573" spans="2:6">
      <c r="B12573">
        <v>1537600</v>
      </c>
      <c r="D12573">
        <v>12571</v>
      </c>
      <c r="E12573" s="72">
        <f t="shared" si="393"/>
        <v>684325050.74074066</v>
      </c>
      <c r="F12573" s="71">
        <f t="shared" si="392"/>
        <v>445.06051687092912</v>
      </c>
    </row>
    <row r="12574" spans="2:6">
      <c r="B12574">
        <v>1537600</v>
      </c>
      <c r="D12574">
        <v>12572</v>
      </c>
      <c r="E12574" s="72">
        <f t="shared" si="393"/>
        <v>684433966.18518507</v>
      </c>
      <c r="F12574" s="71">
        <f t="shared" si="392"/>
        <v>445.13135157725355</v>
      </c>
    </row>
    <row r="12575" spans="2:6">
      <c r="B12575">
        <v>1537600</v>
      </c>
      <c r="D12575">
        <v>12573</v>
      </c>
      <c r="E12575" s="72">
        <f t="shared" si="393"/>
        <v>684542890.29629612</v>
      </c>
      <c r="F12575" s="71">
        <f t="shared" si="392"/>
        <v>445.20219192006772</v>
      </c>
    </row>
    <row r="12576" spans="2:6">
      <c r="B12576">
        <v>1537600</v>
      </c>
      <c r="D12576">
        <v>12574</v>
      </c>
      <c r="E12576" s="72">
        <f t="shared" si="393"/>
        <v>684651823.07407391</v>
      </c>
      <c r="F12576" s="71">
        <f t="shared" si="392"/>
        <v>445.27303789937167</v>
      </c>
    </row>
    <row r="12577" spans="2:6">
      <c r="B12577">
        <v>1537600</v>
      </c>
      <c r="D12577">
        <v>12575</v>
      </c>
      <c r="E12577" s="72">
        <f t="shared" si="393"/>
        <v>684760764.51851845</v>
      </c>
      <c r="F12577" s="71">
        <f t="shared" si="392"/>
        <v>445.34388951516547</v>
      </c>
    </row>
    <row r="12578" spans="2:6">
      <c r="B12578">
        <v>1537600</v>
      </c>
      <c r="D12578">
        <v>12576</v>
      </c>
      <c r="E12578" s="72">
        <f t="shared" si="393"/>
        <v>684869714.62962961</v>
      </c>
      <c r="F12578" s="71">
        <f t="shared" si="392"/>
        <v>445.414746767449</v>
      </c>
    </row>
    <row r="12579" spans="2:6">
      <c r="B12579">
        <v>1537600</v>
      </c>
      <c r="D12579">
        <v>12577</v>
      </c>
      <c r="E12579" s="72">
        <f t="shared" si="393"/>
        <v>684978673.4074074</v>
      </c>
      <c r="F12579" s="71">
        <f t="shared" si="392"/>
        <v>445.48560965622232</v>
      </c>
    </row>
    <row r="12580" spans="2:6">
      <c r="B12580">
        <v>1537600</v>
      </c>
      <c r="D12580">
        <v>12578</v>
      </c>
      <c r="E12580" s="72">
        <f t="shared" si="393"/>
        <v>685087640.85185182</v>
      </c>
      <c r="F12580" s="71">
        <f t="shared" si="392"/>
        <v>445.55647818148532</v>
      </c>
    </row>
    <row r="12581" spans="2:6">
      <c r="B12581">
        <v>1537600</v>
      </c>
      <c r="D12581">
        <v>12579</v>
      </c>
      <c r="E12581" s="72">
        <f t="shared" si="393"/>
        <v>685196616.96296287</v>
      </c>
      <c r="F12581" s="71">
        <f t="shared" si="392"/>
        <v>445.6273523432381</v>
      </c>
    </row>
    <row r="12582" spans="2:6">
      <c r="B12582">
        <v>1537600</v>
      </c>
      <c r="D12582">
        <v>12580</v>
      </c>
      <c r="E12582" s="72">
        <f t="shared" si="393"/>
        <v>685305601.74074066</v>
      </c>
      <c r="F12582" s="71">
        <f t="shared" si="392"/>
        <v>445.69823214148067</v>
      </c>
    </row>
    <row r="12583" spans="2:6">
      <c r="B12583">
        <v>1537600</v>
      </c>
      <c r="D12583">
        <v>12581</v>
      </c>
      <c r="E12583" s="72">
        <f t="shared" si="393"/>
        <v>685414595.18518507</v>
      </c>
      <c r="F12583" s="71">
        <f t="shared" si="392"/>
        <v>445.76911757621298</v>
      </c>
    </row>
    <row r="12584" spans="2:6">
      <c r="B12584">
        <v>1537600</v>
      </c>
      <c r="D12584">
        <v>12582</v>
      </c>
      <c r="E12584" s="72">
        <f t="shared" si="393"/>
        <v>685523597.29629612</v>
      </c>
      <c r="F12584" s="71">
        <f t="shared" si="392"/>
        <v>445.84000864743501</v>
      </c>
    </row>
    <row r="12585" spans="2:6">
      <c r="B12585">
        <v>1537600</v>
      </c>
      <c r="D12585">
        <v>12583</v>
      </c>
      <c r="E12585" s="72">
        <f t="shared" si="393"/>
        <v>685632608.07407391</v>
      </c>
      <c r="F12585" s="71">
        <f t="shared" si="392"/>
        <v>445.91090535514695</v>
      </c>
    </row>
    <row r="12586" spans="2:6">
      <c r="B12586">
        <v>1537600</v>
      </c>
      <c r="D12586">
        <v>12584</v>
      </c>
      <c r="E12586" s="72">
        <f t="shared" si="393"/>
        <v>685741627.51851845</v>
      </c>
      <c r="F12586" s="71">
        <f t="shared" si="392"/>
        <v>445.98180769934862</v>
      </c>
    </row>
    <row r="12587" spans="2:6">
      <c r="B12587">
        <v>1537600</v>
      </c>
      <c r="D12587">
        <v>12585</v>
      </c>
      <c r="E12587" s="72">
        <f t="shared" si="393"/>
        <v>685850655.62962961</v>
      </c>
      <c r="F12587" s="71">
        <f t="shared" si="392"/>
        <v>446.05271568004008</v>
      </c>
    </row>
    <row r="12588" spans="2:6">
      <c r="B12588">
        <v>1537600</v>
      </c>
      <c r="D12588">
        <v>12586</v>
      </c>
      <c r="E12588" s="72">
        <f t="shared" si="393"/>
        <v>685959692.4074074</v>
      </c>
      <c r="F12588" s="71">
        <f t="shared" si="392"/>
        <v>446.12362929722127</v>
      </c>
    </row>
    <row r="12589" spans="2:6">
      <c r="B12589">
        <v>1537600</v>
      </c>
      <c r="D12589">
        <v>12587</v>
      </c>
      <c r="E12589" s="72">
        <f t="shared" si="393"/>
        <v>686068737.85185182</v>
      </c>
      <c r="F12589" s="71">
        <f t="shared" si="392"/>
        <v>446.19454855089219</v>
      </c>
    </row>
    <row r="12590" spans="2:6">
      <c r="B12590">
        <v>1537600</v>
      </c>
      <c r="D12590">
        <v>12588</v>
      </c>
      <c r="E12590" s="72">
        <f t="shared" si="393"/>
        <v>686177791.96296287</v>
      </c>
      <c r="F12590" s="71">
        <f t="shared" si="392"/>
        <v>446.26547344105285</v>
      </c>
    </row>
    <row r="12591" spans="2:6">
      <c r="B12591">
        <v>1537600</v>
      </c>
      <c r="D12591">
        <v>12589</v>
      </c>
      <c r="E12591" s="72">
        <f t="shared" si="393"/>
        <v>686286854.74074066</v>
      </c>
      <c r="F12591" s="71">
        <f t="shared" si="392"/>
        <v>446.33640396770335</v>
      </c>
    </row>
    <row r="12592" spans="2:6">
      <c r="B12592">
        <v>1537600</v>
      </c>
      <c r="D12592">
        <v>12590</v>
      </c>
      <c r="E12592" s="72">
        <f t="shared" si="393"/>
        <v>686395926.18518507</v>
      </c>
      <c r="F12592" s="71">
        <f t="shared" si="392"/>
        <v>446.40734013084358</v>
      </c>
    </row>
    <row r="12593" spans="2:6">
      <c r="B12593">
        <v>1537600</v>
      </c>
      <c r="D12593">
        <v>12591</v>
      </c>
      <c r="E12593" s="72">
        <f t="shared" si="393"/>
        <v>686505006.29629612</v>
      </c>
      <c r="F12593" s="71">
        <f t="shared" si="392"/>
        <v>446.47828193047354</v>
      </c>
    </row>
    <row r="12594" spans="2:6">
      <c r="B12594">
        <v>1537600</v>
      </c>
      <c r="D12594">
        <v>12592</v>
      </c>
      <c r="E12594" s="72">
        <f t="shared" si="393"/>
        <v>686614095.07407391</v>
      </c>
      <c r="F12594" s="71">
        <f t="shared" si="392"/>
        <v>446.54922936659335</v>
      </c>
    </row>
    <row r="12595" spans="2:6">
      <c r="B12595">
        <v>1537600</v>
      </c>
      <c r="D12595">
        <v>12593</v>
      </c>
      <c r="E12595" s="72">
        <f t="shared" si="393"/>
        <v>686723192.51851845</v>
      </c>
      <c r="F12595" s="71">
        <f t="shared" si="392"/>
        <v>446.62018243920295</v>
      </c>
    </row>
    <row r="12596" spans="2:6">
      <c r="B12596">
        <v>1537600</v>
      </c>
      <c r="D12596">
        <v>12594</v>
      </c>
      <c r="E12596" s="72">
        <f t="shared" si="393"/>
        <v>686832298.62962961</v>
      </c>
      <c r="F12596" s="71">
        <f t="shared" si="392"/>
        <v>446.69114114830228</v>
      </c>
    </row>
    <row r="12597" spans="2:6">
      <c r="B12597">
        <v>1537600</v>
      </c>
      <c r="D12597">
        <v>12595</v>
      </c>
      <c r="E12597" s="72">
        <f t="shared" si="393"/>
        <v>686941413.4074074</v>
      </c>
      <c r="F12597" s="71">
        <f t="shared" si="392"/>
        <v>446.7621054938914</v>
      </c>
    </row>
    <row r="12598" spans="2:6">
      <c r="B12598">
        <v>1537600</v>
      </c>
      <c r="D12598">
        <v>12596</v>
      </c>
      <c r="E12598" s="72">
        <f t="shared" si="393"/>
        <v>687050536.85185182</v>
      </c>
      <c r="F12598" s="71">
        <f t="shared" si="392"/>
        <v>446.83307547597025</v>
      </c>
    </row>
    <row r="12599" spans="2:6">
      <c r="B12599">
        <v>1537600</v>
      </c>
      <c r="D12599">
        <v>12597</v>
      </c>
      <c r="E12599" s="72">
        <f t="shared" si="393"/>
        <v>687159668.96296287</v>
      </c>
      <c r="F12599" s="71">
        <f t="shared" si="392"/>
        <v>446.90405109453883</v>
      </c>
    </row>
    <row r="12600" spans="2:6">
      <c r="B12600">
        <v>1537600</v>
      </c>
      <c r="D12600">
        <v>12598</v>
      </c>
      <c r="E12600" s="72">
        <f t="shared" si="393"/>
        <v>687268809.74074066</v>
      </c>
      <c r="F12600" s="71">
        <f t="shared" si="392"/>
        <v>446.9750323495972</v>
      </c>
    </row>
    <row r="12601" spans="2:6">
      <c r="B12601">
        <v>1537600</v>
      </c>
      <c r="D12601">
        <v>12599</v>
      </c>
      <c r="E12601" s="72">
        <f t="shared" si="393"/>
        <v>687377959.18518507</v>
      </c>
      <c r="F12601" s="71">
        <f t="shared" si="392"/>
        <v>447.04601924114536</v>
      </c>
    </row>
    <row r="12602" spans="2:6">
      <c r="B12602">
        <v>1537600</v>
      </c>
      <c r="D12602">
        <v>12600</v>
      </c>
      <c r="E12602" s="72">
        <f t="shared" si="393"/>
        <v>687487117.29629612</v>
      </c>
      <c r="F12602" s="71">
        <f t="shared" si="392"/>
        <v>447.11701176918319</v>
      </c>
    </row>
    <row r="12603" spans="2:6">
      <c r="B12603">
        <v>1537600</v>
      </c>
      <c r="D12603">
        <v>12601</v>
      </c>
      <c r="E12603" s="72">
        <f t="shared" si="393"/>
        <v>687596284.07407391</v>
      </c>
      <c r="F12603" s="71">
        <f t="shared" si="392"/>
        <v>447.18800993371093</v>
      </c>
    </row>
    <row r="12604" spans="2:6">
      <c r="B12604">
        <v>1537600</v>
      </c>
      <c r="D12604">
        <v>12602</v>
      </c>
      <c r="E12604" s="72">
        <f t="shared" si="393"/>
        <v>687705459.51851845</v>
      </c>
      <c r="F12604" s="71">
        <f t="shared" si="392"/>
        <v>447.25901373472846</v>
      </c>
    </row>
    <row r="12605" spans="2:6">
      <c r="B12605">
        <v>1537600</v>
      </c>
      <c r="D12605">
        <v>12603</v>
      </c>
      <c r="E12605" s="72">
        <f t="shared" si="393"/>
        <v>687814643.62962961</v>
      </c>
      <c r="F12605" s="71">
        <f t="shared" si="392"/>
        <v>447.33002317223571</v>
      </c>
    </row>
    <row r="12606" spans="2:6">
      <c r="B12606">
        <v>1537600</v>
      </c>
      <c r="D12606">
        <v>12604</v>
      </c>
      <c r="E12606" s="72">
        <f t="shared" si="393"/>
        <v>687923836.4074074</v>
      </c>
      <c r="F12606" s="71">
        <f t="shared" si="392"/>
        <v>447.4010382462327</v>
      </c>
    </row>
    <row r="12607" spans="2:6">
      <c r="B12607">
        <v>1537600</v>
      </c>
      <c r="D12607">
        <v>12605</v>
      </c>
      <c r="E12607" s="72">
        <f t="shared" si="393"/>
        <v>688033037.85185182</v>
      </c>
      <c r="F12607" s="71">
        <f t="shared" si="392"/>
        <v>447.47205895671942</v>
      </c>
    </row>
    <row r="12608" spans="2:6">
      <c r="B12608">
        <v>1537600</v>
      </c>
      <c r="D12608">
        <v>12606</v>
      </c>
      <c r="E12608" s="72">
        <f t="shared" si="393"/>
        <v>688142247.96296287</v>
      </c>
      <c r="F12608" s="71">
        <f t="shared" si="392"/>
        <v>447.54308530369593</v>
      </c>
    </row>
    <row r="12609" spans="2:6">
      <c r="B12609">
        <v>1537600</v>
      </c>
      <c r="D12609">
        <v>12607</v>
      </c>
      <c r="E12609" s="72">
        <f t="shared" si="393"/>
        <v>688251466.74074066</v>
      </c>
      <c r="F12609" s="71">
        <f t="shared" si="392"/>
        <v>447.61411728716223</v>
      </c>
    </row>
    <row r="12610" spans="2:6">
      <c r="B12610">
        <v>1537600</v>
      </c>
      <c r="D12610">
        <v>12608</v>
      </c>
      <c r="E12610" s="72">
        <f t="shared" si="393"/>
        <v>688360694.18518507</v>
      </c>
      <c r="F12610" s="71">
        <f t="shared" si="392"/>
        <v>447.68515490711826</v>
      </c>
    </row>
    <row r="12611" spans="2:6">
      <c r="B12611">
        <v>1537600</v>
      </c>
      <c r="D12611">
        <v>12609</v>
      </c>
      <c r="E12611" s="72">
        <f t="shared" si="393"/>
        <v>688469930.29629612</v>
      </c>
      <c r="F12611" s="71">
        <f t="shared" ref="F12611:F12674" si="394">E12611/B12610</f>
        <v>447.75619816356408</v>
      </c>
    </row>
    <row r="12612" spans="2:6">
      <c r="B12612">
        <v>1537600</v>
      </c>
      <c r="D12612">
        <v>12610</v>
      </c>
      <c r="E12612" s="72">
        <f t="shared" ref="E12612:E12675" si="395">40+(D12611*D12611)+(E12611/1.3)</f>
        <v>688579175.07407391</v>
      </c>
      <c r="F12612" s="71">
        <f t="shared" si="394"/>
        <v>447.82724705649969</v>
      </c>
    </row>
    <row r="12613" spans="2:6">
      <c r="B12613">
        <v>1537600</v>
      </c>
      <c r="D12613">
        <v>12611</v>
      </c>
      <c r="E12613" s="72">
        <f t="shared" si="395"/>
        <v>688688428.51851845</v>
      </c>
      <c r="F12613" s="71">
        <f t="shared" si="394"/>
        <v>447.89830158592508</v>
      </c>
    </row>
    <row r="12614" spans="2:6">
      <c r="B12614">
        <v>1537600</v>
      </c>
      <c r="D12614">
        <v>12612</v>
      </c>
      <c r="E12614" s="72">
        <f t="shared" si="395"/>
        <v>688797690.62962961</v>
      </c>
      <c r="F12614" s="71">
        <f t="shared" si="394"/>
        <v>447.96936175184027</v>
      </c>
    </row>
    <row r="12615" spans="2:6">
      <c r="B12615">
        <v>1537600</v>
      </c>
      <c r="D12615">
        <v>12613</v>
      </c>
      <c r="E12615" s="72">
        <f t="shared" si="395"/>
        <v>688906961.4074074</v>
      </c>
      <c r="F12615" s="71">
        <f t="shared" si="394"/>
        <v>448.04042755424518</v>
      </c>
    </row>
    <row r="12616" spans="2:6">
      <c r="B12616">
        <v>1537600</v>
      </c>
      <c r="D12616">
        <v>12614</v>
      </c>
      <c r="E12616" s="72">
        <f t="shared" si="395"/>
        <v>689016240.85185182</v>
      </c>
      <c r="F12616" s="71">
        <f t="shared" si="394"/>
        <v>448.11149899313983</v>
      </c>
    </row>
    <row r="12617" spans="2:6">
      <c r="B12617">
        <v>1537600</v>
      </c>
      <c r="D12617">
        <v>12615</v>
      </c>
      <c r="E12617" s="72">
        <f t="shared" si="395"/>
        <v>689125528.96296287</v>
      </c>
      <c r="F12617" s="71">
        <f t="shared" si="394"/>
        <v>448.18257606852421</v>
      </c>
    </row>
    <row r="12618" spans="2:6">
      <c r="B12618">
        <v>1537600</v>
      </c>
      <c r="D12618">
        <v>12616</v>
      </c>
      <c r="E12618" s="72">
        <f t="shared" si="395"/>
        <v>689234825.74074066</v>
      </c>
      <c r="F12618" s="71">
        <f t="shared" si="394"/>
        <v>448.25365878039844</v>
      </c>
    </row>
    <row r="12619" spans="2:6">
      <c r="B12619">
        <v>1537600</v>
      </c>
      <c r="D12619">
        <v>12617</v>
      </c>
      <c r="E12619" s="72">
        <f t="shared" si="395"/>
        <v>689344131.18518507</v>
      </c>
      <c r="F12619" s="71">
        <f t="shared" si="394"/>
        <v>448.3247471287624</v>
      </c>
    </row>
    <row r="12620" spans="2:6">
      <c r="B12620">
        <v>1537600</v>
      </c>
      <c r="D12620">
        <v>12618</v>
      </c>
      <c r="E12620" s="72">
        <f t="shared" si="395"/>
        <v>689453445.29629612</v>
      </c>
      <c r="F12620" s="71">
        <f t="shared" si="394"/>
        <v>448.39584111361609</v>
      </c>
    </row>
    <row r="12621" spans="2:6">
      <c r="B12621">
        <v>1537600</v>
      </c>
      <c r="D12621">
        <v>12619</v>
      </c>
      <c r="E12621" s="72">
        <f t="shared" si="395"/>
        <v>689562768.07407391</v>
      </c>
      <c r="F12621" s="71">
        <f t="shared" si="394"/>
        <v>448.46694073495962</v>
      </c>
    </row>
    <row r="12622" spans="2:6">
      <c r="B12622">
        <v>1537600</v>
      </c>
      <c r="D12622">
        <v>12620</v>
      </c>
      <c r="E12622" s="72">
        <f t="shared" si="395"/>
        <v>689672099.51851845</v>
      </c>
      <c r="F12622" s="71">
        <f t="shared" si="394"/>
        <v>448.53804599279295</v>
      </c>
    </row>
    <row r="12623" spans="2:6">
      <c r="B12623">
        <v>1537600</v>
      </c>
      <c r="D12623">
        <v>12621</v>
      </c>
      <c r="E12623" s="72">
        <f t="shared" si="395"/>
        <v>689781439.62962961</v>
      </c>
      <c r="F12623" s="71">
        <f t="shared" si="394"/>
        <v>448.60915688711606</v>
      </c>
    </row>
    <row r="12624" spans="2:6">
      <c r="B12624">
        <v>1537600</v>
      </c>
      <c r="D12624">
        <v>12622</v>
      </c>
      <c r="E12624" s="72">
        <f t="shared" si="395"/>
        <v>689890788.4074074</v>
      </c>
      <c r="F12624" s="71">
        <f t="shared" si="394"/>
        <v>448.68027341792884</v>
      </c>
    </row>
    <row r="12625" spans="2:6">
      <c r="B12625">
        <v>1537600</v>
      </c>
      <c r="D12625">
        <v>12623</v>
      </c>
      <c r="E12625" s="72">
        <f t="shared" si="395"/>
        <v>690000145.85185182</v>
      </c>
      <c r="F12625" s="71">
        <f t="shared" si="394"/>
        <v>448.75139558523142</v>
      </c>
    </row>
    <row r="12626" spans="2:6">
      <c r="B12626">
        <v>1537600</v>
      </c>
      <c r="D12626">
        <v>12624</v>
      </c>
      <c r="E12626" s="72">
        <f t="shared" si="395"/>
        <v>690109511.96296287</v>
      </c>
      <c r="F12626" s="71">
        <f t="shared" si="394"/>
        <v>448.82252338902373</v>
      </c>
    </row>
    <row r="12627" spans="2:6">
      <c r="B12627">
        <v>1537600</v>
      </c>
      <c r="D12627">
        <v>12625</v>
      </c>
      <c r="E12627" s="72">
        <f t="shared" si="395"/>
        <v>690218886.74074066</v>
      </c>
      <c r="F12627" s="71">
        <f t="shared" si="394"/>
        <v>448.89365682930583</v>
      </c>
    </row>
    <row r="12628" spans="2:6">
      <c r="B12628">
        <v>1537600</v>
      </c>
      <c r="D12628">
        <v>12626</v>
      </c>
      <c r="E12628" s="72">
        <f t="shared" si="395"/>
        <v>690328270.18518507</v>
      </c>
      <c r="F12628" s="71">
        <f t="shared" si="394"/>
        <v>448.96479590607771</v>
      </c>
    </row>
    <row r="12629" spans="2:6">
      <c r="B12629">
        <v>1537600</v>
      </c>
      <c r="D12629">
        <v>12627</v>
      </c>
      <c r="E12629" s="72">
        <f t="shared" si="395"/>
        <v>690437662.29629612</v>
      </c>
      <c r="F12629" s="71">
        <f t="shared" si="394"/>
        <v>449.03594061933933</v>
      </c>
    </row>
    <row r="12630" spans="2:6">
      <c r="B12630">
        <v>1537600</v>
      </c>
      <c r="D12630">
        <v>12628</v>
      </c>
      <c r="E12630" s="72">
        <f t="shared" si="395"/>
        <v>690547063.07407391</v>
      </c>
      <c r="F12630" s="71">
        <f t="shared" si="394"/>
        <v>449.10709096909073</v>
      </c>
    </row>
    <row r="12631" spans="2:6">
      <c r="B12631">
        <v>1537600</v>
      </c>
      <c r="D12631">
        <v>12629</v>
      </c>
      <c r="E12631" s="72">
        <f t="shared" si="395"/>
        <v>690656472.51851845</v>
      </c>
      <c r="F12631" s="71">
        <f t="shared" si="394"/>
        <v>449.17824695533199</v>
      </c>
    </row>
    <row r="12632" spans="2:6">
      <c r="B12632">
        <v>1537600</v>
      </c>
      <c r="D12632">
        <v>12630</v>
      </c>
      <c r="E12632" s="72">
        <f t="shared" si="395"/>
        <v>690765890.62962961</v>
      </c>
      <c r="F12632" s="71">
        <f t="shared" si="394"/>
        <v>449.24940857806297</v>
      </c>
    </row>
    <row r="12633" spans="2:6">
      <c r="B12633">
        <v>1537600</v>
      </c>
      <c r="D12633">
        <v>12631</v>
      </c>
      <c r="E12633" s="72">
        <f t="shared" si="395"/>
        <v>690875317.4074074</v>
      </c>
      <c r="F12633" s="71">
        <f t="shared" si="394"/>
        <v>449.32057583728368</v>
      </c>
    </row>
    <row r="12634" spans="2:6">
      <c r="B12634">
        <v>1537600</v>
      </c>
      <c r="D12634">
        <v>12632</v>
      </c>
      <c r="E12634" s="72">
        <f t="shared" si="395"/>
        <v>690984752.85185182</v>
      </c>
      <c r="F12634" s="71">
        <f t="shared" si="394"/>
        <v>449.39174873299419</v>
      </c>
    </row>
    <row r="12635" spans="2:6">
      <c r="B12635">
        <v>1537600</v>
      </c>
      <c r="D12635">
        <v>12633</v>
      </c>
      <c r="E12635" s="72">
        <f t="shared" si="395"/>
        <v>691094196.96296287</v>
      </c>
      <c r="F12635" s="71">
        <f t="shared" si="394"/>
        <v>449.46292726519437</v>
      </c>
    </row>
    <row r="12636" spans="2:6">
      <c r="B12636">
        <v>1537600</v>
      </c>
      <c r="D12636">
        <v>12634</v>
      </c>
      <c r="E12636" s="72">
        <f t="shared" si="395"/>
        <v>691203649.74074066</v>
      </c>
      <c r="F12636" s="71">
        <f t="shared" si="394"/>
        <v>449.53411143388439</v>
      </c>
    </row>
    <row r="12637" spans="2:6">
      <c r="B12637">
        <v>1537600</v>
      </c>
      <c r="D12637">
        <v>12635</v>
      </c>
      <c r="E12637" s="72">
        <f t="shared" si="395"/>
        <v>691313111.18518507</v>
      </c>
      <c r="F12637" s="71">
        <f t="shared" si="394"/>
        <v>449.60530123906415</v>
      </c>
    </row>
    <row r="12638" spans="2:6">
      <c r="B12638">
        <v>1537600</v>
      </c>
      <c r="D12638">
        <v>12636</v>
      </c>
      <c r="E12638" s="72">
        <f t="shared" si="395"/>
        <v>691422581.29629612</v>
      </c>
      <c r="F12638" s="71">
        <f t="shared" si="394"/>
        <v>449.67649668073369</v>
      </c>
    </row>
    <row r="12639" spans="2:6">
      <c r="B12639">
        <v>1537600</v>
      </c>
      <c r="D12639">
        <v>12637</v>
      </c>
      <c r="E12639" s="72">
        <f t="shared" si="395"/>
        <v>691532060.07407391</v>
      </c>
      <c r="F12639" s="71">
        <f t="shared" si="394"/>
        <v>449.74769775889303</v>
      </c>
    </row>
    <row r="12640" spans="2:6">
      <c r="B12640">
        <v>1537600</v>
      </c>
      <c r="D12640">
        <v>12638</v>
      </c>
      <c r="E12640" s="72">
        <f t="shared" si="395"/>
        <v>691641547.51851845</v>
      </c>
      <c r="F12640" s="71">
        <f t="shared" si="394"/>
        <v>449.81890447354215</v>
      </c>
    </row>
    <row r="12641" spans="2:6">
      <c r="B12641">
        <v>1537600</v>
      </c>
      <c r="D12641">
        <v>12639</v>
      </c>
      <c r="E12641" s="72">
        <f t="shared" si="395"/>
        <v>691751043.62962961</v>
      </c>
      <c r="F12641" s="71">
        <f t="shared" si="394"/>
        <v>449.89011682468106</v>
      </c>
    </row>
    <row r="12642" spans="2:6">
      <c r="B12642">
        <v>1537600</v>
      </c>
      <c r="D12642">
        <v>12640</v>
      </c>
      <c r="E12642" s="72">
        <f t="shared" si="395"/>
        <v>691860548.4074074</v>
      </c>
      <c r="F12642" s="71">
        <f t="shared" si="394"/>
        <v>449.9613348123097</v>
      </c>
    </row>
    <row r="12643" spans="2:6">
      <c r="B12643">
        <v>1537600</v>
      </c>
      <c r="D12643">
        <v>12641</v>
      </c>
      <c r="E12643" s="72">
        <f t="shared" si="395"/>
        <v>691970061.85185182</v>
      </c>
      <c r="F12643" s="71">
        <f t="shared" si="394"/>
        <v>450.03255843642808</v>
      </c>
    </row>
    <row r="12644" spans="2:6">
      <c r="B12644">
        <v>1537600</v>
      </c>
      <c r="D12644">
        <v>12642</v>
      </c>
      <c r="E12644" s="72">
        <f t="shared" si="395"/>
        <v>692079583.96296287</v>
      </c>
      <c r="F12644" s="71">
        <f t="shared" si="394"/>
        <v>450.10378769703618</v>
      </c>
    </row>
    <row r="12645" spans="2:6">
      <c r="B12645">
        <v>1537600</v>
      </c>
      <c r="D12645">
        <v>12643</v>
      </c>
      <c r="E12645" s="72">
        <f t="shared" si="395"/>
        <v>692189114.74074066</v>
      </c>
      <c r="F12645" s="71">
        <f t="shared" si="394"/>
        <v>450.17502259413413</v>
      </c>
    </row>
    <row r="12646" spans="2:6">
      <c r="B12646">
        <v>1537600</v>
      </c>
      <c r="D12646">
        <v>12644</v>
      </c>
      <c r="E12646" s="72">
        <f t="shared" si="395"/>
        <v>692298654.18518507</v>
      </c>
      <c r="F12646" s="71">
        <f t="shared" si="394"/>
        <v>450.24626312772182</v>
      </c>
    </row>
    <row r="12647" spans="2:6">
      <c r="B12647">
        <v>1537600</v>
      </c>
      <c r="D12647">
        <v>12645</v>
      </c>
      <c r="E12647" s="72">
        <f t="shared" si="395"/>
        <v>692408202.29629612</v>
      </c>
      <c r="F12647" s="71">
        <f t="shared" si="394"/>
        <v>450.31750929779923</v>
      </c>
    </row>
    <row r="12648" spans="2:6">
      <c r="B12648">
        <v>1537600</v>
      </c>
      <c r="D12648">
        <v>12646</v>
      </c>
      <c r="E12648" s="72">
        <f t="shared" si="395"/>
        <v>692517759.07407391</v>
      </c>
      <c r="F12648" s="71">
        <f t="shared" si="394"/>
        <v>450.38876110436649</v>
      </c>
    </row>
    <row r="12649" spans="2:6">
      <c r="B12649">
        <v>1537600</v>
      </c>
      <c r="D12649">
        <v>12647</v>
      </c>
      <c r="E12649" s="72">
        <f t="shared" si="395"/>
        <v>692627324.51851845</v>
      </c>
      <c r="F12649" s="71">
        <f t="shared" si="394"/>
        <v>450.46001854742354</v>
      </c>
    </row>
    <row r="12650" spans="2:6">
      <c r="B12650">
        <v>1537600</v>
      </c>
      <c r="D12650">
        <v>12648</v>
      </c>
      <c r="E12650" s="72">
        <f t="shared" si="395"/>
        <v>692736898.62962961</v>
      </c>
      <c r="F12650" s="71">
        <f t="shared" si="394"/>
        <v>450.53128162697033</v>
      </c>
    </row>
    <row r="12651" spans="2:6">
      <c r="B12651">
        <v>1537600</v>
      </c>
      <c r="D12651">
        <v>12649</v>
      </c>
      <c r="E12651" s="72">
        <f t="shared" si="395"/>
        <v>692846481.4074074</v>
      </c>
      <c r="F12651" s="71">
        <f t="shared" si="394"/>
        <v>450.6025503430069</v>
      </c>
    </row>
    <row r="12652" spans="2:6">
      <c r="B12652">
        <v>1537600</v>
      </c>
      <c r="D12652">
        <v>12650</v>
      </c>
      <c r="E12652" s="72">
        <f t="shared" si="395"/>
        <v>692956072.85185182</v>
      </c>
      <c r="F12652" s="71">
        <f t="shared" si="394"/>
        <v>450.6738246955332</v>
      </c>
    </row>
    <row r="12653" spans="2:6">
      <c r="B12653">
        <v>1537600</v>
      </c>
      <c r="D12653">
        <v>12651</v>
      </c>
      <c r="E12653" s="72">
        <f t="shared" si="395"/>
        <v>693065672.96296287</v>
      </c>
      <c r="F12653" s="71">
        <f t="shared" si="394"/>
        <v>450.74510468454923</v>
      </c>
    </row>
    <row r="12654" spans="2:6">
      <c r="B12654">
        <v>1537600</v>
      </c>
      <c r="D12654">
        <v>12652</v>
      </c>
      <c r="E12654" s="72">
        <f t="shared" si="395"/>
        <v>693175281.74074066</v>
      </c>
      <c r="F12654" s="71">
        <f t="shared" si="394"/>
        <v>450.81639031005506</v>
      </c>
    </row>
    <row r="12655" spans="2:6">
      <c r="B12655">
        <v>1537600</v>
      </c>
      <c r="D12655">
        <v>12653</v>
      </c>
      <c r="E12655" s="72">
        <f t="shared" si="395"/>
        <v>693284899.18518507</v>
      </c>
      <c r="F12655" s="71">
        <f t="shared" si="394"/>
        <v>450.88768157205067</v>
      </c>
    </row>
    <row r="12656" spans="2:6">
      <c r="B12656">
        <v>1537600</v>
      </c>
      <c r="D12656">
        <v>12654</v>
      </c>
      <c r="E12656" s="72">
        <f t="shared" si="395"/>
        <v>693394525.29629612</v>
      </c>
      <c r="F12656" s="71">
        <f t="shared" si="394"/>
        <v>450.95897847053595</v>
      </c>
    </row>
    <row r="12657" spans="2:6">
      <c r="B12657">
        <v>1537600</v>
      </c>
      <c r="D12657">
        <v>12655</v>
      </c>
      <c r="E12657" s="72">
        <f t="shared" si="395"/>
        <v>693504160.07407391</v>
      </c>
      <c r="F12657" s="71">
        <f t="shared" si="394"/>
        <v>451.03028100551114</v>
      </c>
    </row>
    <row r="12658" spans="2:6">
      <c r="B12658">
        <v>1537600</v>
      </c>
      <c r="D12658">
        <v>12656</v>
      </c>
      <c r="E12658" s="72">
        <f t="shared" si="395"/>
        <v>693613803.51851845</v>
      </c>
      <c r="F12658" s="71">
        <f t="shared" si="394"/>
        <v>451.10158917697612</v>
      </c>
    </row>
    <row r="12659" spans="2:6">
      <c r="B12659">
        <v>1537600</v>
      </c>
      <c r="D12659">
        <v>12657</v>
      </c>
      <c r="E12659" s="72">
        <f t="shared" si="395"/>
        <v>693723455.62962961</v>
      </c>
      <c r="F12659" s="71">
        <f t="shared" si="394"/>
        <v>451.17290298493083</v>
      </c>
    </row>
    <row r="12660" spans="2:6">
      <c r="B12660">
        <v>1537600</v>
      </c>
      <c r="D12660">
        <v>12658</v>
      </c>
      <c r="E12660" s="72">
        <f t="shared" si="395"/>
        <v>693833116.4074074</v>
      </c>
      <c r="F12660" s="71">
        <f t="shared" si="394"/>
        <v>451.24422242937527</v>
      </c>
    </row>
    <row r="12661" spans="2:6">
      <c r="B12661">
        <v>1537600</v>
      </c>
      <c r="D12661">
        <v>12659</v>
      </c>
      <c r="E12661" s="72">
        <f t="shared" si="395"/>
        <v>693942785.85185182</v>
      </c>
      <c r="F12661" s="71">
        <f t="shared" si="394"/>
        <v>451.31554751030944</v>
      </c>
    </row>
    <row r="12662" spans="2:6">
      <c r="B12662">
        <v>1537600</v>
      </c>
      <c r="D12662">
        <v>12660</v>
      </c>
      <c r="E12662" s="72">
        <f t="shared" si="395"/>
        <v>694052463.96296287</v>
      </c>
      <c r="F12662" s="71">
        <f t="shared" si="394"/>
        <v>451.3868782277334</v>
      </c>
    </row>
    <row r="12663" spans="2:6">
      <c r="B12663">
        <v>1537600</v>
      </c>
      <c r="D12663">
        <v>12661</v>
      </c>
      <c r="E12663" s="72">
        <f t="shared" si="395"/>
        <v>694162150.74074066</v>
      </c>
      <c r="F12663" s="71">
        <f t="shared" si="394"/>
        <v>451.45821458164716</v>
      </c>
    </row>
    <row r="12664" spans="2:6">
      <c r="B12664">
        <v>1537600</v>
      </c>
      <c r="D12664">
        <v>12662</v>
      </c>
      <c r="E12664" s="72">
        <f t="shared" si="395"/>
        <v>694271846.18518507</v>
      </c>
      <c r="F12664" s="71">
        <f t="shared" si="394"/>
        <v>451.52955657205064</v>
      </c>
    </row>
    <row r="12665" spans="2:6">
      <c r="B12665">
        <v>1537600</v>
      </c>
      <c r="D12665">
        <v>12663</v>
      </c>
      <c r="E12665" s="72">
        <f t="shared" si="395"/>
        <v>694381550.29629612</v>
      </c>
      <c r="F12665" s="71">
        <f t="shared" si="394"/>
        <v>451.60090419894391</v>
      </c>
    </row>
    <row r="12666" spans="2:6">
      <c r="B12666">
        <v>1537600</v>
      </c>
      <c r="D12666">
        <v>12664</v>
      </c>
      <c r="E12666" s="72">
        <f t="shared" si="395"/>
        <v>694491263.07407391</v>
      </c>
      <c r="F12666" s="71">
        <f t="shared" si="394"/>
        <v>451.67225746232697</v>
      </c>
    </row>
    <row r="12667" spans="2:6">
      <c r="B12667">
        <v>1537600</v>
      </c>
      <c r="D12667">
        <v>12665</v>
      </c>
      <c r="E12667" s="72">
        <f t="shared" si="395"/>
        <v>694600984.51851845</v>
      </c>
      <c r="F12667" s="71">
        <f t="shared" si="394"/>
        <v>451.74361636219982</v>
      </c>
    </row>
    <row r="12668" spans="2:6">
      <c r="B12668">
        <v>1537600</v>
      </c>
      <c r="D12668">
        <v>12666</v>
      </c>
      <c r="E12668" s="72">
        <f t="shared" si="395"/>
        <v>694710714.62962961</v>
      </c>
      <c r="F12668" s="71">
        <f t="shared" si="394"/>
        <v>451.81498089856245</v>
      </c>
    </row>
    <row r="12669" spans="2:6">
      <c r="B12669">
        <v>1537600</v>
      </c>
      <c r="D12669">
        <v>12667</v>
      </c>
      <c r="E12669" s="72">
        <f t="shared" si="395"/>
        <v>694820453.4074074</v>
      </c>
      <c r="F12669" s="71">
        <f t="shared" si="394"/>
        <v>451.88635107141482</v>
      </c>
    </row>
    <row r="12670" spans="2:6">
      <c r="B12670">
        <v>1537600</v>
      </c>
      <c r="D12670">
        <v>12668</v>
      </c>
      <c r="E12670" s="72">
        <f t="shared" si="395"/>
        <v>694930200.85185182</v>
      </c>
      <c r="F12670" s="71">
        <f t="shared" si="394"/>
        <v>451.95772688075692</v>
      </c>
    </row>
    <row r="12671" spans="2:6">
      <c r="B12671">
        <v>1537600</v>
      </c>
      <c r="D12671">
        <v>12669</v>
      </c>
      <c r="E12671" s="72">
        <f t="shared" si="395"/>
        <v>695039956.96296287</v>
      </c>
      <c r="F12671" s="71">
        <f t="shared" si="394"/>
        <v>452.02910832658876</v>
      </c>
    </row>
    <row r="12672" spans="2:6">
      <c r="B12672">
        <v>1537600</v>
      </c>
      <c r="D12672">
        <v>12670</v>
      </c>
      <c r="E12672" s="72">
        <f t="shared" si="395"/>
        <v>695149721.74074066</v>
      </c>
      <c r="F12672" s="71">
        <f t="shared" si="394"/>
        <v>452.10049540891043</v>
      </c>
    </row>
    <row r="12673" spans="2:6">
      <c r="B12673">
        <v>1537600</v>
      </c>
      <c r="D12673">
        <v>12671</v>
      </c>
      <c r="E12673" s="72">
        <f t="shared" si="395"/>
        <v>695259495.18518507</v>
      </c>
      <c r="F12673" s="71">
        <f t="shared" si="394"/>
        <v>452.17188812772184</v>
      </c>
    </row>
    <row r="12674" spans="2:6">
      <c r="B12674">
        <v>1537600</v>
      </c>
      <c r="D12674">
        <v>12672</v>
      </c>
      <c r="E12674" s="72">
        <f t="shared" si="395"/>
        <v>695369277.29629612</v>
      </c>
      <c r="F12674" s="71">
        <f t="shared" si="394"/>
        <v>452.24328648302298</v>
      </c>
    </row>
    <row r="12675" spans="2:6">
      <c r="B12675">
        <v>1537600</v>
      </c>
      <c r="D12675">
        <v>12673</v>
      </c>
      <c r="E12675" s="72">
        <f t="shared" si="395"/>
        <v>695479068.07407391</v>
      </c>
      <c r="F12675" s="71">
        <f t="shared" ref="F12675:F12738" si="396">E12675/B12674</f>
        <v>452.31469047481391</v>
      </c>
    </row>
    <row r="12676" spans="2:6">
      <c r="B12676">
        <v>1537600</v>
      </c>
      <c r="D12676">
        <v>12674</v>
      </c>
      <c r="E12676" s="72">
        <f t="shared" ref="E12676:E12739" si="397">40+(D12675*D12675)+(E12675/1.3)</f>
        <v>695588867.51851845</v>
      </c>
      <c r="F12676" s="71">
        <f t="shared" si="396"/>
        <v>452.38610010309475</v>
      </c>
    </row>
    <row r="12677" spans="2:6">
      <c r="B12677">
        <v>1537600</v>
      </c>
      <c r="D12677">
        <v>12675</v>
      </c>
      <c r="E12677" s="72">
        <f t="shared" si="397"/>
        <v>695698675.62962961</v>
      </c>
      <c r="F12677" s="71">
        <f t="shared" si="396"/>
        <v>452.45751536786526</v>
      </c>
    </row>
    <row r="12678" spans="2:6">
      <c r="B12678">
        <v>1537600</v>
      </c>
      <c r="D12678">
        <v>12676</v>
      </c>
      <c r="E12678" s="72">
        <f t="shared" si="397"/>
        <v>695808492.4074074</v>
      </c>
      <c r="F12678" s="71">
        <f t="shared" si="396"/>
        <v>452.5289362691255</v>
      </c>
    </row>
    <row r="12679" spans="2:6">
      <c r="B12679">
        <v>1537600</v>
      </c>
      <c r="D12679">
        <v>12677</v>
      </c>
      <c r="E12679" s="72">
        <f t="shared" si="397"/>
        <v>695918317.85185182</v>
      </c>
      <c r="F12679" s="71">
        <f t="shared" si="396"/>
        <v>452.60036280687552</v>
      </c>
    </row>
    <row r="12680" spans="2:6">
      <c r="B12680">
        <v>1537600</v>
      </c>
      <c r="D12680">
        <v>12678</v>
      </c>
      <c r="E12680" s="72">
        <f t="shared" si="397"/>
        <v>696028151.96296287</v>
      </c>
      <c r="F12680" s="71">
        <f t="shared" si="396"/>
        <v>452.67179498111528</v>
      </c>
    </row>
    <row r="12681" spans="2:6">
      <c r="B12681">
        <v>1537600</v>
      </c>
      <c r="D12681">
        <v>12679</v>
      </c>
      <c r="E12681" s="72">
        <f t="shared" si="397"/>
        <v>696137994.74074066</v>
      </c>
      <c r="F12681" s="71">
        <f t="shared" si="396"/>
        <v>452.74323279184483</v>
      </c>
    </row>
    <row r="12682" spans="2:6">
      <c r="B12682">
        <v>1537600</v>
      </c>
      <c r="D12682">
        <v>12680</v>
      </c>
      <c r="E12682" s="72">
        <f t="shared" si="397"/>
        <v>696247846.18518507</v>
      </c>
      <c r="F12682" s="71">
        <f t="shared" si="396"/>
        <v>452.81467623906417</v>
      </c>
    </row>
    <row r="12683" spans="2:6">
      <c r="B12683">
        <v>1537600</v>
      </c>
      <c r="D12683">
        <v>12681</v>
      </c>
      <c r="E12683" s="72">
        <f t="shared" si="397"/>
        <v>696357706.29629612</v>
      </c>
      <c r="F12683" s="71">
        <f t="shared" si="396"/>
        <v>452.88612532277324</v>
      </c>
    </row>
    <row r="12684" spans="2:6">
      <c r="B12684">
        <v>1537600</v>
      </c>
      <c r="D12684">
        <v>12682</v>
      </c>
      <c r="E12684" s="72">
        <f t="shared" si="397"/>
        <v>696467575.07407391</v>
      </c>
      <c r="F12684" s="71">
        <f t="shared" si="396"/>
        <v>452.9575800429721</v>
      </c>
    </row>
    <row r="12685" spans="2:6">
      <c r="B12685">
        <v>1537600</v>
      </c>
      <c r="D12685">
        <v>12683</v>
      </c>
      <c r="E12685" s="72">
        <f t="shared" si="397"/>
        <v>696577452.51851845</v>
      </c>
      <c r="F12685" s="71">
        <f t="shared" si="396"/>
        <v>453.0290403996608</v>
      </c>
    </row>
    <row r="12686" spans="2:6">
      <c r="B12686">
        <v>1537600</v>
      </c>
      <c r="D12686">
        <v>12684</v>
      </c>
      <c r="E12686" s="72">
        <f t="shared" si="397"/>
        <v>696687338.62962961</v>
      </c>
      <c r="F12686" s="71">
        <f t="shared" si="396"/>
        <v>453.10050639283924</v>
      </c>
    </row>
    <row r="12687" spans="2:6">
      <c r="B12687">
        <v>1537600</v>
      </c>
      <c r="D12687">
        <v>12685</v>
      </c>
      <c r="E12687" s="72">
        <f t="shared" si="397"/>
        <v>696797233.4074074</v>
      </c>
      <c r="F12687" s="71">
        <f t="shared" si="396"/>
        <v>453.1719780225074</v>
      </c>
    </row>
    <row r="12688" spans="2:6">
      <c r="B12688">
        <v>1537600</v>
      </c>
      <c r="D12688">
        <v>12686</v>
      </c>
      <c r="E12688" s="72">
        <f t="shared" si="397"/>
        <v>696907136.85185182</v>
      </c>
      <c r="F12688" s="71">
        <f t="shared" si="396"/>
        <v>453.24345528866536</v>
      </c>
    </row>
    <row r="12689" spans="2:6">
      <c r="B12689">
        <v>1537600</v>
      </c>
      <c r="D12689">
        <v>12687</v>
      </c>
      <c r="E12689" s="72">
        <f t="shared" si="397"/>
        <v>697017048.96296287</v>
      </c>
      <c r="F12689" s="71">
        <f t="shared" si="396"/>
        <v>453.31493819131299</v>
      </c>
    </row>
    <row r="12690" spans="2:6">
      <c r="B12690">
        <v>1537600</v>
      </c>
      <c r="D12690">
        <v>12688</v>
      </c>
      <c r="E12690" s="72">
        <f t="shared" si="397"/>
        <v>697126969.74074066</v>
      </c>
      <c r="F12690" s="71">
        <f t="shared" si="396"/>
        <v>453.38642673045047</v>
      </c>
    </row>
    <row r="12691" spans="2:6">
      <c r="B12691">
        <v>1537600</v>
      </c>
      <c r="D12691">
        <v>12689</v>
      </c>
      <c r="E12691" s="72">
        <f t="shared" si="397"/>
        <v>697236899.18518507</v>
      </c>
      <c r="F12691" s="71">
        <f t="shared" si="396"/>
        <v>453.45792090607767</v>
      </c>
    </row>
    <row r="12692" spans="2:6">
      <c r="B12692">
        <v>1537600</v>
      </c>
      <c r="D12692">
        <v>12690</v>
      </c>
      <c r="E12692" s="72">
        <f t="shared" si="397"/>
        <v>697346837.29629612</v>
      </c>
      <c r="F12692" s="71">
        <f t="shared" si="396"/>
        <v>453.52942071819467</v>
      </c>
    </row>
    <row r="12693" spans="2:6">
      <c r="B12693">
        <v>1537600</v>
      </c>
      <c r="D12693">
        <v>12691</v>
      </c>
      <c r="E12693" s="72">
        <f t="shared" si="397"/>
        <v>697456784.07407391</v>
      </c>
      <c r="F12693" s="71">
        <f t="shared" si="396"/>
        <v>453.60092616680146</v>
      </c>
    </row>
    <row r="12694" spans="2:6">
      <c r="B12694">
        <v>1537600</v>
      </c>
      <c r="D12694">
        <v>12692</v>
      </c>
      <c r="E12694" s="72">
        <f t="shared" si="397"/>
        <v>697566739.51851845</v>
      </c>
      <c r="F12694" s="71">
        <f t="shared" si="396"/>
        <v>453.67243725189803</v>
      </c>
    </row>
    <row r="12695" spans="2:6">
      <c r="B12695">
        <v>1537600</v>
      </c>
      <c r="D12695">
        <v>12693</v>
      </c>
      <c r="E12695" s="72">
        <f t="shared" si="397"/>
        <v>697676703.62962961</v>
      </c>
      <c r="F12695" s="71">
        <f t="shared" si="396"/>
        <v>453.74395397348439</v>
      </c>
    </row>
    <row r="12696" spans="2:6">
      <c r="B12696">
        <v>1537600</v>
      </c>
      <c r="D12696">
        <v>12694</v>
      </c>
      <c r="E12696" s="72">
        <f t="shared" si="397"/>
        <v>697786676.4074074</v>
      </c>
      <c r="F12696" s="71">
        <f t="shared" si="396"/>
        <v>453.81547633156049</v>
      </c>
    </row>
    <row r="12697" spans="2:6">
      <c r="B12697">
        <v>1537600</v>
      </c>
      <c r="D12697">
        <v>12695</v>
      </c>
      <c r="E12697" s="72">
        <f t="shared" si="397"/>
        <v>697896657.85185182</v>
      </c>
      <c r="F12697" s="71">
        <f t="shared" si="396"/>
        <v>453.88700432612632</v>
      </c>
    </row>
    <row r="12698" spans="2:6">
      <c r="B12698">
        <v>1537600</v>
      </c>
      <c r="D12698">
        <v>12696</v>
      </c>
      <c r="E12698" s="72">
        <f t="shared" si="397"/>
        <v>698006647.96296287</v>
      </c>
      <c r="F12698" s="71">
        <f t="shared" si="396"/>
        <v>453.95853795718187</v>
      </c>
    </row>
    <row r="12699" spans="2:6">
      <c r="B12699">
        <v>1537600</v>
      </c>
      <c r="D12699">
        <v>12697</v>
      </c>
      <c r="E12699" s="72">
        <f t="shared" si="397"/>
        <v>698116646.74074066</v>
      </c>
      <c r="F12699" s="71">
        <f t="shared" si="396"/>
        <v>454.03007722472728</v>
      </c>
    </row>
    <row r="12700" spans="2:6">
      <c r="B12700">
        <v>1537600</v>
      </c>
      <c r="D12700">
        <v>12698</v>
      </c>
      <c r="E12700" s="72">
        <f t="shared" si="397"/>
        <v>698226654.18518507</v>
      </c>
      <c r="F12700" s="71">
        <f t="shared" si="396"/>
        <v>454.10162212876241</v>
      </c>
    </row>
    <row r="12701" spans="2:6">
      <c r="B12701">
        <v>1537600</v>
      </c>
      <c r="D12701">
        <v>12699</v>
      </c>
      <c r="E12701" s="72">
        <f t="shared" si="397"/>
        <v>698336670.29629624</v>
      </c>
      <c r="F12701" s="71">
        <f t="shared" si="396"/>
        <v>454.17317266928734</v>
      </c>
    </row>
    <row r="12702" spans="2:6">
      <c r="B12702">
        <v>1537600</v>
      </c>
      <c r="D12702">
        <v>12700</v>
      </c>
      <c r="E12702" s="72">
        <f t="shared" si="397"/>
        <v>698446695.07407403</v>
      </c>
      <c r="F12702" s="71">
        <f t="shared" si="396"/>
        <v>454.24472884630205</v>
      </c>
    </row>
    <row r="12703" spans="2:6">
      <c r="B12703">
        <v>1537600</v>
      </c>
      <c r="D12703">
        <v>12701</v>
      </c>
      <c r="E12703" s="72">
        <f t="shared" si="397"/>
        <v>698556728.51851845</v>
      </c>
      <c r="F12703" s="71">
        <f t="shared" si="396"/>
        <v>454.3162906598065</v>
      </c>
    </row>
    <row r="12704" spans="2:6">
      <c r="B12704">
        <v>1537600</v>
      </c>
      <c r="D12704">
        <v>12702</v>
      </c>
      <c r="E12704" s="72">
        <f t="shared" si="397"/>
        <v>698666770.62962961</v>
      </c>
      <c r="F12704" s="71">
        <f t="shared" si="396"/>
        <v>454.38785810980073</v>
      </c>
    </row>
    <row r="12705" spans="2:6">
      <c r="B12705">
        <v>1537600</v>
      </c>
      <c r="D12705">
        <v>12703</v>
      </c>
      <c r="E12705" s="72">
        <f t="shared" si="397"/>
        <v>698776821.4074074</v>
      </c>
      <c r="F12705" s="71">
        <f t="shared" si="396"/>
        <v>454.45943119628475</v>
      </c>
    </row>
    <row r="12706" spans="2:6">
      <c r="B12706">
        <v>1537600</v>
      </c>
      <c r="D12706">
        <v>12704</v>
      </c>
      <c r="E12706" s="72">
        <f t="shared" si="397"/>
        <v>698886880.85185182</v>
      </c>
      <c r="F12706" s="71">
        <f t="shared" si="396"/>
        <v>454.53100991925845</v>
      </c>
    </row>
    <row r="12707" spans="2:6">
      <c r="B12707">
        <v>1537600</v>
      </c>
      <c r="D12707">
        <v>12705</v>
      </c>
      <c r="E12707" s="72">
        <f t="shared" si="397"/>
        <v>698996948.96296287</v>
      </c>
      <c r="F12707" s="71">
        <f t="shared" si="396"/>
        <v>454.60259427872194</v>
      </c>
    </row>
    <row r="12708" spans="2:6">
      <c r="B12708">
        <v>1537600</v>
      </c>
      <c r="D12708">
        <v>12706</v>
      </c>
      <c r="E12708" s="72">
        <f t="shared" si="397"/>
        <v>699107025.74074066</v>
      </c>
      <c r="F12708" s="71">
        <f t="shared" si="396"/>
        <v>454.67418427467527</v>
      </c>
    </row>
    <row r="12709" spans="2:6">
      <c r="B12709">
        <v>1537600</v>
      </c>
      <c r="D12709">
        <v>12707</v>
      </c>
      <c r="E12709" s="72">
        <f t="shared" si="397"/>
        <v>699217111.18518507</v>
      </c>
      <c r="F12709" s="71">
        <f t="shared" si="396"/>
        <v>454.74577990711828</v>
      </c>
    </row>
    <row r="12710" spans="2:6">
      <c r="B12710">
        <v>1537600</v>
      </c>
      <c r="D12710">
        <v>12708</v>
      </c>
      <c r="E12710" s="72">
        <f t="shared" si="397"/>
        <v>699327205.29629624</v>
      </c>
      <c r="F12710" s="71">
        <f t="shared" si="396"/>
        <v>454.81738117605113</v>
      </c>
    </row>
    <row r="12711" spans="2:6">
      <c r="B12711">
        <v>1537600</v>
      </c>
      <c r="D12711">
        <v>12709</v>
      </c>
      <c r="E12711" s="72">
        <f t="shared" si="397"/>
        <v>699437308.07407403</v>
      </c>
      <c r="F12711" s="71">
        <f t="shared" si="396"/>
        <v>454.88898808147377</v>
      </c>
    </row>
    <row r="12712" spans="2:6">
      <c r="B12712">
        <v>1537600</v>
      </c>
      <c r="D12712">
        <v>12710</v>
      </c>
      <c r="E12712" s="72">
        <f t="shared" si="397"/>
        <v>699547419.51851845</v>
      </c>
      <c r="F12712" s="71">
        <f t="shared" si="396"/>
        <v>454.96060062338609</v>
      </c>
    </row>
    <row r="12713" spans="2:6">
      <c r="B12713">
        <v>1537600</v>
      </c>
      <c r="D12713">
        <v>12711</v>
      </c>
      <c r="E12713" s="72">
        <f t="shared" si="397"/>
        <v>699657539.62962961</v>
      </c>
      <c r="F12713" s="71">
        <f t="shared" si="396"/>
        <v>455.03221880178825</v>
      </c>
    </row>
    <row r="12714" spans="2:6">
      <c r="B12714">
        <v>1537600</v>
      </c>
      <c r="D12714">
        <v>12712</v>
      </c>
      <c r="E12714" s="72">
        <f t="shared" si="397"/>
        <v>699767668.4074074</v>
      </c>
      <c r="F12714" s="71">
        <f t="shared" si="396"/>
        <v>455.10384261668014</v>
      </c>
    </row>
    <row r="12715" spans="2:6">
      <c r="B12715">
        <v>1537600</v>
      </c>
      <c r="D12715">
        <v>12713</v>
      </c>
      <c r="E12715" s="72">
        <f t="shared" si="397"/>
        <v>699877805.85185182</v>
      </c>
      <c r="F12715" s="71">
        <f t="shared" si="396"/>
        <v>455.17547206806182</v>
      </c>
    </row>
    <row r="12716" spans="2:6">
      <c r="B12716">
        <v>1537600</v>
      </c>
      <c r="D12716">
        <v>12714</v>
      </c>
      <c r="E12716" s="72">
        <f t="shared" si="397"/>
        <v>699987951.96296287</v>
      </c>
      <c r="F12716" s="71">
        <f t="shared" si="396"/>
        <v>455.24710715593318</v>
      </c>
    </row>
    <row r="12717" spans="2:6">
      <c r="B12717">
        <v>1537600</v>
      </c>
      <c r="D12717">
        <v>12715</v>
      </c>
      <c r="E12717" s="72">
        <f t="shared" si="397"/>
        <v>700098106.74074066</v>
      </c>
      <c r="F12717" s="71">
        <f t="shared" si="396"/>
        <v>455.31874788029438</v>
      </c>
    </row>
    <row r="12718" spans="2:6">
      <c r="B12718">
        <v>1537600</v>
      </c>
      <c r="D12718">
        <v>12716</v>
      </c>
      <c r="E12718" s="72">
        <f t="shared" si="397"/>
        <v>700208270.18518507</v>
      </c>
      <c r="F12718" s="71">
        <f t="shared" si="396"/>
        <v>455.39039424114532</v>
      </c>
    </row>
    <row r="12719" spans="2:6">
      <c r="B12719">
        <v>1537600</v>
      </c>
      <c r="D12719">
        <v>12717</v>
      </c>
      <c r="E12719" s="72">
        <f t="shared" si="397"/>
        <v>700318442.29629624</v>
      </c>
      <c r="F12719" s="71">
        <f t="shared" si="396"/>
        <v>455.4620462384861</v>
      </c>
    </row>
    <row r="12720" spans="2:6">
      <c r="B12720">
        <v>1537600</v>
      </c>
      <c r="D12720">
        <v>12718</v>
      </c>
      <c r="E12720" s="72">
        <f t="shared" si="397"/>
        <v>700428623.07407403</v>
      </c>
      <c r="F12720" s="71">
        <f t="shared" si="396"/>
        <v>455.53370387231661</v>
      </c>
    </row>
    <row r="12721" spans="2:6">
      <c r="B12721">
        <v>1537600</v>
      </c>
      <c r="D12721">
        <v>12719</v>
      </c>
      <c r="E12721" s="72">
        <f t="shared" si="397"/>
        <v>700538812.51851845</v>
      </c>
      <c r="F12721" s="71">
        <f t="shared" si="396"/>
        <v>455.60536714263685</v>
      </c>
    </row>
    <row r="12722" spans="2:6">
      <c r="B12722">
        <v>1537600</v>
      </c>
      <c r="D12722">
        <v>12720</v>
      </c>
      <c r="E12722" s="72">
        <f t="shared" si="397"/>
        <v>700649010.62962961</v>
      </c>
      <c r="F12722" s="71">
        <f t="shared" si="396"/>
        <v>455.67703604944694</v>
      </c>
    </row>
    <row r="12723" spans="2:6">
      <c r="B12723">
        <v>1537600</v>
      </c>
      <c r="D12723">
        <v>12721</v>
      </c>
      <c r="E12723" s="72">
        <f t="shared" si="397"/>
        <v>700759217.4074074</v>
      </c>
      <c r="F12723" s="71">
        <f t="shared" si="396"/>
        <v>455.74871059274676</v>
      </c>
    </row>
    <row r="12724" spans="2:6">
      <c r="B12724">
        <v>1537600</v>
      </c>
      <c r="D12724">
        <v>12722</v>
      </c>
      <c r="E12724" s="72">
        <f t="shared" si="397"/>
        <v>700869432.85185182</v>
      </c>
      <c r="F12724" s="71">
        <f t="shared" si="396"/>
        <v>455.82039077253631</v>
      </c>
    </row>
    <row r="12725" spans="2:6">
      <c r="B12725">
        <v>1537600</v>
      </c>
      <c r="D12725">
        <v>12723</v>
      </c>
      <c r="E12725" s="72">
        <f t="shared" si="397"/>
        <v>700979656.96296287</v>
      </c>
      <c r="F12725" s="71">
        <f t="shared" si="396"/>
        <v>455.8920765888156</v>
      </c>
    </row>
    <row r="12726" spans="2:6">
      <c r="B12726">
        <v>1537600</v>
      </c>
      <c r="D12726">
        <v>12724</v>
      </c>
      <c r="E12726" s="72">
        <f t="shared" si="397"/>
        <v>701089889.74074066</v>
      </c>
      <c r="F12726" s="71">
        <f t="shared" si="396"/>
        <v>455.96376804158473</v>
      </c>
    </row>
    <row r="12727" spans="2:6">
      <c r="B12727">
        <v>1537600</v>
      </c>
      <c r="D12727">
        <v>12725</v>
      </c>
      <c r="E12727" s="72">
        <f t="shared" si="397"/>
        <v>701200131.18518507</v>
      </c>
      <c r="F12727" s="71">
        <f t="shared" si="396"/>
        <v>456.03546513084359</v>
      </c>
    </row>
    <row r="12728" spans="2:6">
      <c r="B12728">
        <v>1537600</v>
      </c>
      <c r="D12728">
        <v>12726</v>
      </c>
      <c r="E12728" s="72">
        <f t="shared" si="397"/>
        <v>701310381.29629624</v>
      </c>
      <c r="F12728" s="71">
        <f t="shared" si="396"/>
        <v>456.10716785659224</v>
      </c>
    </row>
    <row r="12729" spans="2:6">
      <c r="B12729">
        <v>1537600</v>
      </c>
      <c r="D12729">
        <v>12727</v>
      </c>
      <c r="E12729" s="72">
        <f t="shared" si="397"/>
        <v>701420640.07407403</v>
      </c>
      <c r="F12729" s="71">
        <f t="shared" si="396"/>
        <v>456.17887621883068</v>
      </c>
    </row>
    <row r="12730" spans="2:6">
      <c r="B12730">
        <v>1537600</v>
      </c>
      <c r="D12730">
        <v>12728</v>
      </c>
      <c r="E12730" s="72">
        <f t="shared" si="397"/>
        <v>701530907.51851845</v>
      </c>
      <c r="F12730" s="71">
        <f t="shared" si="396"/>
        <v>456.25059021755885</v>
      </c>
    </row>
    <row r="12731" spans="2:6">
      <c r="B12731">
        <v>1537600</v>
      </c>
      <c r="D12731">
        <v>12729</v>
      </c>
      <c r="E12731" s="72">
        <f t="shared" si="397"/>
        <v>701641183.62962961</v>
      </c>
      <c r="F12731" s="71">
        <f t="shared" si="396"/>
        <v>456.32230985277681</v>
      </c>
    </row>
    <row r="12732" spans="2:6">
      <c r="B12732">
        <v>1537600</v>
      </c>
      <c r="D12732">
        <v>12730</v>
      </c>
      <c r="E12732" s="72">
        <f t="shared" si="397"/>
        <v>701751468.4074074</v>
      </c>
      <c r="F12732" s="71">
        <f t="shared" si="396"/>
        <v>456.3940351244845</v>
      </c>
    </row>
    <row r="12733" spans="2:6">
      <c r="B12733">
        <v>1537600</v>
      </c>
      <c r="D12733">
        <v>12731</v>
      </c>
      <c r="E12733" s="72">
        <f t="shared" si="397"/>
        <v>701861761.85185182</v>
      </c>
      <c r="F12733" s="71">
        <f t="shared" si="396"/>
        <v>456.46576603268198</v>
      </c>
    </row>
    <row r="12734" spans="2:6">
      <c r="B12734">
        <v>1537600</v>
      </c>
      <c r="D12734">
        <v>12732</v>
      </c>
      <c r="E12734" s="72">
        <f t="shared" si="397"/>
        <v>701972063.96296287</v>
      </c>
      <c r="F12734" s="71">
        <f t="shared" si="396"/>
        <v>456.5375025773692</v>
      </c>
    </row>
    <row r="12735" spans="2:6">
      <c r="B12735">
        <v>1537600</v>
      </c>
      <c r="D12735">
        <v>12733</v>
      </c>
      <c r="E12735" s="72">
        <f t="shared" si="397"/>
        <v>702082374.74074066</v>
      </c>
      <c r="F12735" s="71">
        <f t="shared" si="396"/>
        <v>456.6092447585462</v>
      </c>
    </row>
    <row r="12736" spans="2:6">
      <c r="B12736">
        <v>1537600</v>
      </c>
      <c r="D12736">
        <v>12734</v>
      </c>
      <c r="E12736" s="72">
        <f t="shared" si="397"/>
        <v>702192694.18518507</v>
      </c>
      <c r="F12736" s="71">
        <f t="shared" si="396"/>
        <v>456.68099257621299</v>
      </c>
    </row>
    <row r="12737" spans="2:6">
      <c r="B12737">
        <v>1537600</v>
      </c>
      <c r="D12737">
        <v>12735</v>
      </c>
      <c r="E12737" s="72">
        <f t="shared" si="397"/>
        <v>702303022.29629624</v>
      </c>
      <c r="F12737" s="71">
        <f t="shared" si="396"/>
        <v>456.75274603036956</v>
      </c>
    </row>
    <row r="12738" spans="2:6">
      <c r="B12738">
        <v>1537600</v>
      </c>
      <c r="D12738">
        <v>12736</v>
      </c>
      <c r="E12738" s="72">
        <f t="shared" si="397"/>
        <v>702413359.07407403</v>
      </c>
      <c r="F12738" s="71">
        <f t="shared" si="396"/>
        <v>456.82450512101587</v>
      </c>
    </row>
    <row r="12739" spans="2:6">
      <c r="B12739">
        <v>1537600</v>
      </c>
      <c r="D12739">
        <v>12737</v>
      </c>
      <c r="E12739" s="72">
        <f t="shared" si="397"/>
        <v>702523704.51851845</v>
      </c>
      <c r="F12739" s="71">
        <f t="shared" ref="F12739:F12802" si="398">E12739/B12738</f>
        <v>456.89626984815197</v>
      </c>
    </row>
    <row r="12740" spans="2:6">
      <c r="B12740">
        <v>1537600</v>
      </c>
      <c r="D12740">
        <v>12738</v>
      </c>
      <c r="E12740" s="72">
        <f t="shared" ref="E12740:E12803" si="399">40+(D12739*D12739)+(E12739/1.3)</f>
        <v>702634058.62962961</v>
      </c>
      <c r="F12740" s="71">
        <f t="shared" si="398"/>
        <v>456.96804021177786</v>
      </c>
    </row>
    <row r="12741" spans="2:6">
      <c r="B12741">
        <v>1537600</v>
      </c>
      <c r="D12741">
        <v>12739</v>
      </c>
      <c r="E12741" s="72">
        <f t="shared" si="399"/>
        <v>702744421.4074074</v>
      </c>
      <c r="F12741" s="71">
        <f t="shared" si="398"/>
        <v>457.03981621189348</v>
      </c>
    </row>
    <row r="12742" spans="2:6">
      <c r="B12742">
        <v>1537600</v>
      </c>
      <c r="D12742">
        <v>12740</v>
      </c>
      <c r="E12742" s="72">
        <f t="shared" si="399"/>
        <v>702854792.85185182</v>
      </c>
      <c r="F12742" s="71">
        <f t="shared" si="398"/>
        <v>457.11159784849883</v>
      </c>
    </row>
    <row r="12743" spans="2:6">
      <c r="B12743">
        <v>1537600</v>
      </c>
      <c r="D12743">
        <v>12741</v>
      </c>
      <c r="E12743" s="72">
        <f t="shared" si="399"/>
        <v>702965172.96296287</v>
      </c>
      <c r="F12743" s="71">
        <f t="shared" si="398"/>
        <v>457.18338512159397</v>
      </c>
    </row>
    <row r="12744" spans="2:6">
      <c r="B12744">
        <v>1537600</v>
      </c>
      <c r="D12744">
        <v>12742</v>
      </c>
      <c r="E12744" s="72">
        <f t="shared" si="399"/>
        <v>703075561.74074066</v>
      </c>
      <c r="F12744" s="71">
        <f t="shared" si="398"/>
        <v>457.2551780311789</v>
      </c>
    </row>
    <row r="12745" spans="2:6">
      <c r="B12745">
        <v>1537600</v>
      </c>
      <c r="D12745">
        <v>12743</v>
      </c>
      <c r="E12745" s="72">
        <f t="shared" si="399"/>
        <v>703185959.18518507</v>
      </c>
      <c r="F12745" s="71">
        <f t="shared" si="398"/>
        <v>457.32697657725356</v>
      </c>
    </row>
    <row r="12746" spans="2:6">
      <c r="B12746">
        <v>1537600</v>
      </c>
      <c r="D12746">
        <v>12744</v>
      </c>
      <c r="E12746" s="72">
        <f t="shared" si="399"/>
        <v>703296365.29629624</v>
      </c>
      <c r="F12746" s="71">
        <f t="shared" si="398"/>
        <v>457.39878075981807</v>
      </c>
    </row>
    <row r="12747" spans="2:6">
      <c r="B12747">
        <v>1537600</v>
      </c>
      <c r="D12747">
        <v>12745</v>
      </c>
      <c r="E12747" s="72">
        <f t="shared" si="399"/>
        <v>703406780.07407403</v>
      </c>
      <c r="F12747" s="71">
        <f t="shared" si="398"/>
        <v>457.4705905788723</v>
      </c>
    </row>
    <row r="12748" spans="2:6">
      <c r="B12748">
        <v>1537600</v>
      </c>
      <c r="D12748">
        <v>12746</v>
      </c>
      <c r="E12748" s="72">
        <f t="shared" si="399"/>
        <v>703517203.51851845</v>
      </c>
      <c r="F12748" s="71">
        <f t="shared" si="398"/>
        <v>457.54240603441627</v>
      </c>
    </row>
    <row r="12749" spans="2:6">
      <c r="B12749">
        <v>1537600</v>
      </c>
      <c r="D12749">
        <v>12747</v>
      </c>
      <c r="E12749" s="72">
        <f t="shared" si="399"/>
        <v>703627635.62962961</v>
      </c>
      <c r="F12749" s="71">
        <f t="shared" si="398"/>
        <v>457.61422712645003</v>
      </c>
    </row>
    <row r="12750" spans="2:6">
      <c r="B12750">
        <v>1537600</v>
      </c>
      <c r="D12750">
        <v>12748</v>
      </c>
      <c r="E12750" s="72">
        <f t="shared" si="399"/>
        <v>703738076.4074074</v>
      </c>
      <c r="F12750" s="71">
        <f t="shared" si="398"/>
        <v>457.68605385497358</v>
      </c>
    </row>
    <row r="12751" spans="2:6">
      <c r="B12751">
        <v>1537600</v>
      </c>
      <c r="D12751">
        <v>12749</v>
      </c>
      <c r="E12751" s="72">
        <f t="shared" si="399"/>
        <v>703848525.85185182</v>
      </c>
      <c r="F12751" s="71">
        <f t="shared" si="398"/>
        <v>457.75788621998686</v>
      </c>
    </row>
    <row r="12752" spans="2:6">
      <c r="B12752">
        <v>1537600</v>
      </c>
      <c r="D12752">
        <v>12750</v>
      </c>
      <c r="E12752" s="72">
        <f t="shared" si="399"/>
        <v>703958983.96296287</v>
      </c>
      <c r="F12752" s="71">
        <f t="shared" si="398"/>
        <v>457.82972422148987</v>
      </c>
    </row>
    <row r="12753" spans="2:6">
      <c r="B12753">
        <v>1537600</v>
      </c>
      <c r="D12753">
        <v>12751</v>
      </c>
      <c r="E12753" s="72">
        <f t="shared" si="399"/>
        <v>704069450.74074066</v>
      </c>
      <c r="F12753" s="71">
        <f t="shared" si="398"/>
        <v>457.90156785948272</v>
      </c>
    </row>
    <row r="12754" spans="2:6">
      <c r="B12754">
        <v>1537600</v>
      </c>
      <c r="D12754">
        <v>12752</v>
      </c>
      <c r="E12754" s="72">
        <f t="shared" si="399"/>
        <v>704179926.18518507</v>
      </c>
      <c r="F12754" s="71">
        <f t="shared" si="398"/>
        <v>457.97341713396531</v>
      </c>
    </row>
    <row r="12755" spans="2:6">
      <c r="B12755">
        <v>1537600</v>
      </c>
      <c r="D12755">
        <v>12753</v>
      </c>
      <c r="E12755" s="72">
        <f t="shared" si="399"/>
        <v>704290410.29629624</v>
      </c>
      <c r="F12755" s="71">
        <f t="shared" si="398"/>
        <v>458.04527204493775</v>
      </c>
    </row>
    <row r="12756" spans="2:6">
      <c r="B12756">
        <v>1537600</v>
      </c>
      <c r="D12756">
        <v>12754</v>
      </c>
      <c r="E12756" s="72">
        <f t="shared" si="399"/>
        <v>704400903.07407403</v>
      </c>
      <c r="F12756" s="71">
        <f t="shared" si="398"/>
        <v>458.11713259239986</v>
      </c>
    </row>
    <row r="12757" spans="2:6">
      <c r="B12757">
        <v>1537600</v>
      </c>
      <c r="D12757">
        <v>12755</v>
      </c>
      <c r="E12757" s="72">
        <f t="shared" si="399"/>
        <v>704511404.51851845</v>
      </c>
      <c r="F12757" s="71">
        <f t="shared" si="398"/>
        <v>458.18899877635175</v>
      </c>
    </row>
    <row r="12758" spans="2:6">
      <c r="B12758">
        <v>1537600</v>
      </c>
      <c r="D12758">
        <v>12756</v>
      </c>
      <c r="E12758" s="72">
        <f t="shared" si="399"/>
        <v>704621914.62962961</v>
      </c>
      <c r="F12758" s="71">
        <f t="shared" si="398"/>
        <v>458.26087059679344</v>
      </c>
    </row>
    <row r="12759" spans="2:6">
      <c r="B12759">
        <v>1537600</v>
      </c>
      <c r="D12759">
        <v>12757</v>
      </c>
      <c r="E12759" s="72">
        <f t="shared" si="399"/>
        <v>704732433.4074074</v>
      </c>
      <c r="F12759" s="71">
        <f t="shared" si="398"/>
        <v>458.33274805372491</v>
      </c>
    </row>
    <row r="12760" spans="2:6">
      <c r="B12760">
        <v>1537600</v>
      </c>
      <c r="D12760">
        <v>12758</v>
      </c>
      <c r="E12760" s="72">
        <f t="shared" si="399"/>
        <v>704842960.85185182</v>
      </c>
      <c r="F12760" s="71">
        <f t="shared" si="398"/>
        <v>458.40463114714606</v>
      </c>
    </row>
    <row r="12761" spans="2:6">
      <c r="B12761">
        <v>1537600</v>
      </c>
      <c r="D12761">
        <v>12759</v>
      </c>
      <c r="E12761" s="72">
        <f t="shared" si="399"/>
        <v>704953496.96296287</v>
      </c>
      <c r="F12761" s="71">
        <f t="shared" si="398"/>
        <v>458.476519877057</v>
      </c>
    </row>
    <row r="12762" spans="2:6">
      <c r="B12762">
        <v>1537600</v>
      </c>
      <c r="D12762">
        <v>12760</v>
      </c>
      <c r="E12762" s="72">
        <f t="shared" si="399"/>
        <v>705064041.74074066</v>
      </c>
      <c r="F12762" s="71">
        <f t="shared" si="398"/>
        <v>458.54841424345778</v>
      </c>
    </row>
    <row r="12763" spans="2:6">
      <c r="B12763">
        <v>1537600</v>
      </c>
      <c r="D12763">
        <v>12761</v>
      </c>
      <c r="E12763" s="72">
        <f t="shared" si="399"/>
        <v>705174595.18518507</v>
      </c>
      <c r="F12763" s="71">
        <f t="shared" si="398"/>
        <v>458.62031424634824</v>
      </c>
    </row>
    <row r="12764" spans="2:6">
      <c r="B12764">
        <v>1537600</v>
      </c>
      <c r="D12764">
        <v>12762</v>
      </c>
      <c r="E12764" s="72">
        <f t="shared" si="399"/>
        <v>705285157.29629624</v>
      </c>
      <c r="F12764" s="71">
        <f t="shared" si="398"/>
        <v>458.69221988572855</v>
      </c>
    </row>
    <row r="12765" spans="2:6">
      <c r="B12765">
        <v>1537600</v>
      </c>
      <c r="D12765">
        <v>12763</v>
      </c>
      <c r="E12765" s="72">
        <f t="shared" si="399"/>
        <v>705395728.07407403</v>
      </c>
      <c r="F12765" s="71">
        <f t="shared" si="398"/>
        <v>458.76413116159864</v>
      </c>
    </row>
    <row r="12766" spans="2:6">
      <c r="B12766">
        <v>1537600</v>
      </c>
      <c r="D12766">
        <v>12764</v>
      </c>
      <c r="E12766" s="72">
        <f t="shared" si="399"/>
        <v>705506307.51851845</v>
      </c>
      <c r="F12766" s="71">
        <f t="shared" si="398"/>
        <v>458.83604807395841</v>
      </c>
    </row>
    <row r="12767" spans="2:6">
      <c r="B12767">
        <v>1537600</v>
      </c>
      <c r="D12767">
        <v>12765</v>
      </c>
      <c r="E12767" s="72">
        <f t="shared" si="399"/>
        <v>705616895.62962961</v>
      </c>
      <c r="F12767" s="71">
        <f t="shared" si="398"/>
        <v>458.90797062280802</v>
      </c>
    </row>
    <row r="12768" spans="2:6">
      <c r="B12768">
        <v>1537600</v>
      </c>
      <c r="D12768">
        <v>12766</v>
      </c>
      <c r="E12768" s="72">
        <f t="shared" si="399"/>
        <v>705727492.4074074</v>
      </c>
      <c r="F12768" s="71">
        <f t="shared" si="398"/>
        <v>458.97989880814737</v>
      </c>
    </row>
    <row r="12769" spans="2:6">
      <c r="B12769">
        <v>1537600</v>
      </c>
      <c r="D12769">
        <v>12767</v>
      </c>
      <c r="E12769" s="72">
        <f t="shared" si="399"/>
        <v>705838097.85185182</v>
      </c>
      <c r="F12769" s="71">
        <f t="shared" si="398"/>
        <v>459.05183262997645</v>
      </c>
    </row>
    <row r="12770" spans="2:6">
      <c r="B12770">
        <v>1537600</v>
      </c>
      <c r="D12770">
        <v>12768</v>
      </c>
      <c r="E12770" s="72">
        <f t="shared" si="399"/>
        <v>705948711.96296287</v>
      </c>
      <c r="F12770" s="71">
        <f t="shared" si="398"/>
        <v>459.12377208829531</v>
      </c>
    </row>
    <row r="12771" spans="2:6">
      <c r="B12771">
        <v>1537600</v>
      </c>
      <c r="D12771">
        <v>12769</v>
      </c>
      <c r="E12771" s="72">
        <f t="shared" si="399"/>
        <v>706059334.74074066</v>
      </c>
      <c r="F12771" s="71">
        <f t="shared" si="398"/>
        <v>459.19571718310397</v>
      </c>
    </row>
    <row r="12772" spans="2:6">
      <c r="B12772">
        <v>1537600</v>
      </c>
      <c r="D12772">
        <v>12770</v>
      </c>
      <c r="E12772" s="72">
        <f t="shared" si="399"/>
        <v>706169966.18518507</v>
      </c>
      <c r="F12772" s="71">
        <f t="shared" si="398"/>
        <v>459.26766791440235</v>
      </c>
    </row>
    <row r="12773" spans="2:6">
      <c r="B12773">
        <v>1537600</v>
      </c>
      <c r="D12773">
        <v>12771</v>
      </c>
      <c r="E12773" s="72">
        <f t="shared" si="399"/>
        <v>706280606.29629624</v>
      </c>
      <c r="F12773" s="71">
        <f t="shared" si="398"/>
        <v>459.33962428219058</v>
      </c>
    </row>
    <row r="12774" spans="2:6">
      <c r="B12774">
        <v>1537600</v>
      </c>
      <c r="D12774">
        <v>12772</v>
      </c>
      <c r="E12774" s="72">
        <f t="shared" si="399"/>
        <v>706391255.07407403</v>
      </c>
      <c r="F12774" s="71">
        <f t="shared" si="398"/>
        <v>459.41158628646855</v>
      </c>
    </row>
    <row r="12775" spans="2:6">
      <c r="B12775">
        <v>1537600</v>
      </c>
      <c r="D12775">
        <v>12773</v>
      </c>
      <c r="E12775" s="72">
        <f t="shared" si="399"/>
        <v>706501912.51851845</v>
      </c>
      <c r="F12775" s="71">
        <f t="shared" si="398"/>
        <v>459.48355392723624</v>
      </c>
    </row>
    <row r="12776" spans="2:6">
      <c r="B12776">
        <v>1537600</v>
      </c>
      <c r="D12776">
        <v>12774</v>
      </c>
      <c r="E12776" s="72">
        <f t="shared" si="399"/>
        <v>706612578.62962961</v>
      </c>
      <c r="F12776" s="71">
        <f t="shared" si="398"/>
        <v>459.55552720449379</v>
      </c>
    </row>
    <row r="12777" spans="2:6">
      <c r="B12777">
        <v>1537600</v>
      </c>
      <c r="D12777">
        <v>12775</v>
      </c>
      <c r="E12777" s="72">
        <f t="shared" si="399"/>
        <v>706723253.4074074</v>
      </c>
      <c r="F12777" s="71">
        <f t="shared" si="398"/>
        <v>459.627506118241</v>
      </c>
    </row>
    <row r="12778" spans="2:6">
      <c r="B12778">
        <v>1537600</v>
      </c>
      <c r="D12778">
        <v>12776</v>
      </c>
      <c r="E12778" s="72">
        <f t="shared" si="399"/>
        <v>706833936.85185182</v>
      </c>
      <c r="F12778" s="71">
        <f t="shared" si="398"/>
        <v>459.69949066847801</v>
      </c>
    </row>
    <row r="12779" spans="2:6">
      <c r="B12779">
        <v>1537600</v>
      </c>
      <c r="D12779">
        <v>12777</v>
      </c>
      <c r="E12779" s="72">
        <f t="shared" si="399"/>
        <v>706944628.96296287</v>
      </c>
      <c r="F12779" s="71">
        <f t="shared" si="398"/>
        <v>459.7714808552048</v>
      </c>
    </row>
    <row r="12780" spans="2:6">
      <c r="B12780">
        <v>1537600</v>
      </c>
      <c r="D12780">
        <v>12778</v>
      </c>
      <c r="E12780" s="72">
        <f t="shared" si="399"/>
        <v>707055329.74074066</v>
      </c>
      <c r="F12780" s="71">
        <f t="shared" si="398"/>
        <v>459.84347667842133</v>
      </c>
    </row>
    <row r="12781" spans="2:6">
      <c r="B12781">
        <v>1537600</v>
      </c>
      <c r="D12781">
        <v>12779</v>
      </c>
      <c r="E12781" s="72">
        <f t="shared" si="399"/>
        <v>707166039.18518507</v>
      </c>
      <c r="F12781" s="71">
        <f t="shared" si="398"/>
        <v>459.91547813812764</v>
      </c>
    </row>
    <row r="12782" spans="2:6">
      <c r="B12782">
        <v>1537600</v>
      </c>
      <c r="D12782">
        <v>12780</v>
      </c>
      <c r="E12782" s="72">
        <f t="shared" si="399"/>
        <v>707276757.29629624</v>
      </c>
      <c r="F12782" s="71">
        <f t="shared" si="398"/>
        <v>459.9874852343238</v>
      </c>
    </row>
    <row r="12783" spans="2:6">
      <c r="B12783">
        <v>1537600</v>
      </c>
      <c r="D12783">
        <v>12781</v>
      </c>
      <c r="E12783" s="72">
        <f t="shared" si="399"/>
        <v>707387484.07407403</v>
      </c>
      <c r="F12783" s="71">
        <f t="shared" si="398"/>
        <v>460.05949796700963</v>
      </c>
    </row>
    <row r="12784" spans="2:6">
      <c r="B12784">
        <v>1537600</v>
      </c>
      <c r="D12784">
        <v>12782</v>
      </c>
      <c r="E12784" s="72">
        <f t="shared" si="399"/>
        <v>707498219.51851845</v>
      </c>
      <c r="F12784" s="71">
        <f t="shared" si="398"/>
        <v>460.13151633618526</v>
      </c>
    </row>
    <row r="12785" spans="2:6">
      <c r="B12785">
        <v>1537600</v>
      </c>
      <c r="D12785">
        <v>12783</v>
      </c>
      <c r="E12785" s="72">
        <f t="shared" si="399"/>
        <v>707608963.62962961</v>
      </c>
      <c r="F12785" s="71">
        <f t="shared" si="398"/>
        <v>460.20354034185067</v>
      </c>
    </row>
    <row r="12786" spans="2:6">
      <c r="B12786">
        <v>1537600</v>
      </c>
      <c r="D12786">
        <v>12784</v>
      </c>
      <c r="E12786" s="72">
        <f t="shared" si="399"/>
        <v>707719716.4074074</v>
      </c>
      <c r="F12786" s="71">
        <f t="shared" si="398"/>
        <v>460.27556998400587</v>
      </c>
    </row>
    <row r="12787" spans="2:6">
      <c r="B12787">
        <v>1537600</v>
      </c>
      <c r="D12787">
        <v>12785</v>
      </c>
      <c r="E12787" s="72">
        <f t="shared" si="399"/>
        <v>707830477.85185182</v>
      </c>
      <c r="F12787" s="71">
        <f t="shared" si="398"/>
        <v>460.34760526265075</v>
      </c>
    </row>
    <row r="12788" spans="2:6">
      <c r="B12788">
        <v>1537600</v>
      </c>
      <c r="D12788">
        <v>12786</v>
      </c>
      <c r="E12788" s="72">
        <f t="shared" si="399"/>
        <v>707941247.96296287</v>
      </c>
      <c r="F12788" s="71">
        <f t="shared" si="398"/>
        <v>460.41964617778541</v>
      </c>
    </row>
    <row r="12789" spans="2:6">
      <c r="B12789">
        <v>1537600</v>
      </c>
      <c r="D12789">
        <v>12787</v>
      </c>
      <c r="E12789" s="72">
        <f t="shared" si="399"/>
        <v>708052026.74074066</v>
      </c>
      <c r="F12789" s="71">
        <f t="shared" si="398"/>
        <v>460.49169272940992</v>
      </c>
    </row>
    <row r="12790" spans="2:6">
      <c r="B12790">
        <v>1537600</v>
      </c>
      <c r="D12790">
        <v>12788</v>
      </c>
      <c r="E12790" s="72">
        <f t="shared" si="399"/>
        <v>708162814.18518507</v>
      </c>
      <c r="F12790" s="71">
        <f t="shared" si="398"/>
        <v>460.5637449175241</v>
      </c>
    </row>
    <row r="12791" spans="2:6">
      <c r="B12791">
        <v>1537600</v>
      </c>
      <c r="D12791">
        <v>12789</v>
      </c>
      <c r="E12791" s="72">
        <f t="shared" si="399"/>
        <v>708273610.29629624</v>
      </c>
      <c r="F12791" s="71">
        <f t="shared" si="398"/>
        <v>460.63580274212813</v>
      </c>
    </row>
    <row r="12792" spans="2:6">
      <c r="B12792">
        <v>1537600</v>
      </c>
      <c r="D12792">
        <v>12790</v>
      </c>
      <c r="E12792" s="72">
        <f t="shared" si="399"/>
        <v>708384415.07407403</v>
      </c>
      <c r="F12792" s="71">
        <f t="shared" si="398"/>
        <v>460.7078662032219</v>
      </c>
    </row>
    <row r="12793" spans="2:6">
      <c r="B12793">
        <v>1537600</v>
      </c>
      <c r="D12793">
        <v>12791</v>
      </c>
      <c r="E12793" s="72">
        <f t="shared" si="399"/>
        <v>708495228.51851845</v>
      </c>
      <c r="F12793" s="71">
        <f t="shared" si="398"/>
        <v>460.77993530080545</v>
      </c>
    </row>
    <row r="12794" spans="2:6">
      <c r="B12794">
        <v>1537600</v>
      </c>
      <c r="D12794">
        <v>12792</v>
      </c>
      <c r="E12794" s="72">
        <f t="shared" si="399"/>
        <v>708606050.62962961</v>
      </c>
      <c r="F12794" s="71">
        <f t="shared" si="398"/>
        <v>460.85201003487879</v>
      </c>
    </row>
    <row r="12795" spans="2:6">
      <c r="B12795">
        <v>1537600</v>
      </c>
      <c r="D12795">
        <v>12793</v>
      </c>
      <c r="E12795" s="72">
        <f t="shared" si="399"/>
        <v>708716881.4074074</v>
      </c>
      <c r="F12795" s="71">
        <f t="shared" si="398"/>
        <v>460.92409040544186</v>
      </c>
    </row>
    <row r="12796" spans="2:6">
      <c r="B12796">
        <v>1537600</v>
      </c>
      <c r="D12796">
        <v>12794</v>
      </c>
      <c r="E12796" s="72">
        <f t="shared" si="399"/>
        <v>708827720.85185182</v>
      </c>
      <c r="F12796" s="71">
        <f t="shared" si="398"/>
        <v>460.99617641249466</v>
      </c>
    </row>
    <row r="12797" spans="2:6">
      <c r="B12797">
        <v>1537600</v>
      </c>
      <c r="D12797">
        <v>12795</v>
      </c>
      <c r="E12797" s="72">
        <f t="shared" si="399"/>
        <v>708938568.96296287</v>
      </c>
      <c r="F12797" s="71">
        <f t="shared" si="398"/>
        <v>461.06826805603725</v>
      </c>
    </row>
    <row r="12798" spans="2:6">
      <c r="B12798">
        <v>1537600</v>
      </c>
      <c r="D12798">
        <v>12796</v>
      </c>
      <c r="E12798" s="72">
        <f t="shared" si="399"/>
        <v>709049425.74074066</v>
      </c>
      <c r="F12798" s="71">
        <f t="shared" si="398"/>
        <v>461.14036533606964</v>
      </c>
    </row>
    <row r="12799" spans="2:6">
      <c r="B12799">
        <v>1537600</v>
      </c>
      <c r="D12799">
        <v>12797</v>
      </c>
      <c r="E12799" s="72">
        <f t="shared" si="399"/>
        <v>709160291.18518507</v>
      </c>
      <c r="F12799" s="71">
        <f t="shared" si="398"/>
        <v>461.21246825259175</v>
      </c>
    </row>
    <row r="12800" spans="2:6">
      <c r="B12800">
        <v>1537600</v>
      </c>
      <c r="D12800">
        <v>12798</v>
      </c>
      <c r="E12800" s="72">
        <f t="shared" si="399"/>
        <v>709271165.29629624</v>
      </c>
      <c r="F12800" s="71">
        <f t="shared" si="398"/>
        <v>461.28457680560371</v>
      </c>
    </row>
    <row r="12801" spans="2:6">
      <c r="B12801">
        <v>1537600</v>
      </c>
      <c r="D12801">
        <v>12799</v>
      </c>
      <c r="E12801" s="72">
        <f t="shared" si="399"/>
        <v>709382048.07407403</v>
      </c>
      <c r="F12801" s="71">
        <f t="shared" si="398"/>
        <v>461.3566909951054</v>
      </c>
    </row>
    <row r="12802" spans="2:6">
      <c r="B12802">
        <v>1537600</v>
      </c>
      <c r="D12802">
        <v>12800</v>
      </c>
      <c r="E12802" s="72">
        <f t="shared" si="399"/>
        <v>709492939.51851845</v>
      </c>
      <c r="F12802" s="71">
        <f t="shared" si="398"/>
        <v>461.42881082109682</v>
      </c>
    </row>
    <row r="12803" spans="2:6">
      <c r="B12803">
        <v>1537600</v>
      </c>
      <c r="D12803">
        <v>12801</v>
      </c>
      <c r="E12803" s="72">
        <f t="shared" si="399"/>
        <v>709603839.62962961</v>
      </c>
      <c r="F12803" s="71">
        <f t="shared" ref="F12803:F12866" si="400">E12803/B12802</f>
        <v>461.50093628357803</v>
      </c>
    </row>
    <row r="12804" spans="2:6">
      <c r="B12804">
        <v>1537600</v>
      </c>
      <c r="D12804">
        <v>12802</v>
      </c>
      <c r="E12804" s="72">
        <f t="shared" ref="E12804:E12867" si="401">40+(D12803*D12803)+(E12803/1.3)</f>
        <v>709714748.4074074</v>
      </c>
      <c r="F12804" s="71">
        <f t="shared" si="400"/>
        <v>461.57306738254903</v>
      </c>
    </row>
    <row r="12805" spans="2:6">
      <c r="B12805">
        <v>1537600</v>
      </c>
      <c r="D12805">
        <v>12803</v>
      </c>
      <c r="E12805" s="72">
        <f t="shared" si="401"/>
        <v>709825665.85185182</v>
      </c>
      <c r="F12805" s="71">
        <f t="shared" si="400"/>
        <v>461.64520411800976</v>
      </c>
    </row>
    <row r="12806" spans="2:6">
      <c r="B12806">
        <v>1537600</v>
      </c>
      <c r="D12806">
        <v>12804</v>
      </c>
      <c r="E12806" s="72">
        <f t="shared" si="401"/>
        <v>709936591.96296287</v>
      </c>
      <c r="F12806" s="71">
        <f t="shared" si="400"/>
        <v>461.71734648996022</v>
      </c>
    </row>
    <row r="12807" spans="2:6">
      <c r="B12807">
        <v>1537600</v>
      </c>
      <c r="D12807">
        <v>12805</v>
      </c>
      <c r="E12807" s="72">
        <f t="shared" si="401"/>
        <v>710047526.74074066</v>
      </c>
      <c r="F12807" s="71">
        <f t="shared" si="400"/>
        <v>461.78949449840053</v>
      </c>
    </row>
    <row r="12808" spans="2:6">
      <c r="B12808">
        <v>1537600</v>
      </c>
      <c r="D12808">
        <v>12806</v>
      </c>
      <c r="E12808" s="72">
        <f t="shared" si="401"/>
        <v>710158470.18518507</v>
      </c>
      <c r="F12808" s="71">
        <f t="shared" si="400"/>
        <v>461.86164814333057</v>
      </c>
    </row>
    <row r="12809" spans="2:6">
      <c r="B12809">
        <v>1537600</v>
      </c>
      <c r="D12809">
        <v>12807</v>
      </c>
      <c r="E12809" s="72">
        <f t="shared" si="401"/>
        <v>710269422.29629624</v>
      </c>
      <c r="F12809" s="71">
        <f t="shared" si="400"/>
        <v>461.9338074247504</v>
      </c>
    </row>
    <row r="12810" spans="2:6">
      <c r="B12810">
        <v>1537600</v>
      </c>
      <c r="D12810">
        <v>12808</v>
      </c>
      <c r="E12810" s="72">
        <f t="shared" si="401"/>
        <v>710380383.07407403</v>
      </c>
      <c r="F12810" s="71">
        <f t="shared" si="400"/>
        <v>462.00597234266002</v>
      </c>
    </row>
    <row r="12811" spans="2:6">
      <c r="B12811">
        <v>1537600</v>
      </c>
      <c r="D12811">
        <v>12809</v>
      </c>
      <c r="E12811" s="72">
        <f t="shared" si="401"/>
        <v>710491352.51851845</v>
      </c>
      <c r="F12811" s="71">
        <f t="shared" si="400"/>
        <v>462.07814289705937</v>
      </c>
    </row>
    <row r="12812" spans="2:6">
      <c r="B12812">
        <v>1537600</v>
      </c>
      <c r="D12812">
        <v>12810</v>
      </c>
      <c r="E12812" s="72">
        <f t="shared" si="401"/>
        <v>710602330.62962961</v>
      </c>
      <c r="F12812" s="71">
        <f t="shared" si="400"/>
        <v>462.1503190879485</v>
      </c>
    </row>
    <row r="12813" spans="2:6">
      <c r="B12813">
        <v>1537600</v>
      </c>
      <c r="D12813">
        <v>12811</v>
      </c>
      <c r="E12813" s="72">
        <f t="shared" si="401"/>
        <v>710713317.4074074</v>
      </c>
      <c r="F12813" s="71">
        <f t="shared" si="400"/>
        <v>462.22250091532737</v>
      </c>
    </row>
    <row r="12814" spans="2:6">
      <c r="B12814">
        <v>1537600</v>
      </c>
      <c r="D12814">
        <v>12812</v>
      </c>
      <c r="E12814" s="72">
        <f t="shared" si="401"/>
        <v>710824312.85185182</v>
      </c>
      <c r="F12814" s="71">
        <f t="shared" si="400"/>
        <v>462.29468837919603</v>
      </c>
    </row>
    <row r="12815" spans="2:6">
      <c r="B12815">
        <v>1537600</v>
      </c>
      <c r="D12815">
        <v>12813</v>
      </c>
      <c r="E12815" s="72">
        <f t="shared" si="401"/>
        <v>710935316.96296287</v>
      </c>
      <c r="F12815" s="71">
        <f t="shared" si="400"/>
        <v>462.36688147955442</v>
      </c>
    </row>
    <row r="12816" spans="2:6">
      <c r="B12816">
        <v>1537600</v>
      </c>
      <c r="D12816">
        <v>12814</v>
      </c>
      <c r="E12816" s="72">
        <f t="shared" si="401"/>
        <v>711046329.74074066</v>
      </c>
      <c r="F12816" s="71">
        <f t="shared" si="400"/>
        <v>462.4390802164026</v>
      </c>
    </row>
    <row r="12817" spans="2:6">
      <c r="B12817">
        <v>1537600</v>
      </c>
      <c r="D12817">
        <v>12815</v>
      </c>
      <c r="E12817" s="72">
        <f t="shared" si="401"/>
        <v>711157351.18518507</v>
      </c>
      <c r="F12817" s="71">
        <f t="shared" si="400"/>
        <v>462.51128458974057</v>
      </c>
    </row>
    <row r="12818" spans="2:6">
      <c r="B12818">
        <v>1537600</v>
      </c>
      <c r="D12818">
        <v>12816</v>
      </c>
      <c r="E12818" s="72">
        <f t="shared" si="401"/>
        <v>711268381.29629624</v>
      </c>
      <c r="F12818" s="71">
        <f t="shared" si="400"/>
        <v>462.58349459956833</v>
      </c>
    </row>
    <row r="12819" spans="2:6">
      <c r="B12819">
        <v>1537600</v>
      </c>
      <c r="D12819">
        <v>12817</v>
      </c>
      <c r="E12819" s="72">
        <f t="shared" si="401"/>
        <v>711379420.07407403</v>
      </c>
      <c r="F12819" s="71">
        <f t="shared" si="400"/>
        <v>462.65571024588581</v>
      </c>
    </row>
    <row r="12820" spans="2:6">
      <c r="B12820">
        <v>1537600</v>
      </c>
      <c r="D12820">
        <v>12818</v>
      </c>
      <c r="E12820" s="72">
        <f t="shared" si="401"/>
        <v>711490467.51851845</v>
      </c>
      <c r="F12820" s="71">
        <f t="shared" si="400"/>
        <v>462.72793152869303</v>
      </c>
    </row>
    <row r="12821" spans="2:6">
      <c r="B12821">
        <v>1537600</v>
      </c>
      <c r="D12821">
        <v>12819</v>
      </c>
      <c r="E12821" s="72">
        <f t="shared" si="401"/>
        <v>711601523.62962961</v>
      </c>
      <c r="F12821" s="71">
        <f t="shared" si="400"/>
        <v>462.8001584479901</v>
      </c>
    </row>
    <row r="12822" spans="2:6">
      <c r="B12822">
        <v>1537600</v>
      </c>
      <c r="D12822">
        <v>12820</v>
      </c>
      <c r="E12822" s="72">
        <f t="shared" si="401"/>
        <v>711712588.4074074</v>
      </c>
      <c r="F12822" s="71">
        <f t="shared" si="400"/>
        <v>462.87239100377695</v>
      </c>
    </row>
    <row r="12823" spans="2:6">
      <c r="B12823">
        <v>1537600</v>
      </c>
      <c r="D12823">
        <v>12821</v>
      </c>
      <c r="E12823" s="72">
        <f t="shared" si="401"/>
        <v>711823661.85185182</v>
      </c>
      <c r="F12823" s="71">
        <f t="shared" si="400"/>
        <v>462.94462919605348</v>
      </c>
    </row>
    <row r="12824" spans="2:6">
      <c r="B12824">
        <v>1537600</v>
      </c>
      <c r="D12824">
        <v>12822</v>
      </c>
      <c r="E12824" s="72">
        <f t="shared" si="401"/>
        <v>711934743.96296287</v>
      </c>
      <c r="F12824" s="71">
        <f t="shared" si="400"/>
        <v>463.01687302481974</v>
      </c>
    </row>
    <row r="12825" spans="2:6">
      <c r="B12825">
        <v>1537600</v>
      </c>
      <c r="D12825">
        <v>12823</v>
      </c>
      <c r="E12825" s="72">
        <f t="shared" si="401"/>
        <v>712045834.74074066</v>
      </c>
      <c r="F12825" s="71">
        <f t="shared" si="400"/>
        <v>463.08912249007585</v>
      </c>
    </row>
    <row r="12826" spans="2:6">
      <c r="B12826">
        <v>1537600</v>
      </c>
      <c r="D12826">
        <v>12824</v>
      </c>
      <c r="E12826" s="72">
        <f t="shared" si="401"/>
        <v>712156934.18518507</v>
      </c>
      <c r="F12826" s="71">
        <f t="shared" si="400"/>
        <v>463.16137759182175</v>
      </c>
    </row>
    <row r="12827" spans="2:6">
      <c r="B12827">
        <v>1537600</v>
      </c>
      <c r="D12827">
        <v>12825</v>
      </c>
      <c r="E12827" s="72">
        <f t="shared" si="401"/>
        <v>712268042.29629624</v>
      </c>
      <c r="F12827" s="71">
        <f t="shared" si="400"/>
        <v>463.23363833005737</v>
      </c>
    </row>
    <row r="12828" spans="2:6">
      <c r="B12828">
        <v>1537600</v>
      </c>
      <c r="D12828">
        <v>12826</v>
      </c>
      <c r="E12828" s="72">
        <f t="shared" si="401"/>
        <v>712379159.07407403</v>
      </c>
      <c r="F12828" s="71">
        <f t="shared" si="400"/>
        <v>463.30590470478279</v>
      </c>
    </row>
    <row r="12829" spans="2:6">
      <c r="B12829">
        <v>1537600</v>
      </c>
      <c r="D12829">
        <v>12827</v>
      </c>
      <c r="E12829" s="72">
        <f t="shared" si="401"/>
        <v>712490284.51851845</v>
      </c>
      <c r="F12829" s="71">
        <f t="shared" si="400"/>
        <v>463.37817671599794</v>
      </c>
    </row>
    <row r="12830" spans="2:6">
      <c r="B12830">
        <v>1537600</v>
      </c>
      <c r="D12830">
        <v>12828</v>
      </c>
      <c r="E12830" s="72">
        <f t="shared" si="401"/>
        <v>712601418.62962961</v>
      </c>
      <c r="F12830" s="71">
        <f t="shared" si="400"/>
        <v>463.45045436370293</v>
      </c>
    </row>
    <row r="12831" spans="2:6">
      <c r="B12831">
        <v>1537600</v>
      </c>
      <c r="D12831">
        <v>12829</v>
      </c>
      <c r="E12831" s="72">
        <f t="shared" si="401"/>
        <v>712712561.4074074</v>
      </c>
      <c r="F12831" s="71">
        <f t="shared" si="400"/>
        <v>463.52273764789766</v>
      </c>
    </row>
    <row r="12832" spans="2:6">
      <c r="B12832">
        <v>1537600</v>
      </c>
      <c r="D12832">
        <v>12830</v>
      </c>
      <c r="E12832" s="72">
        <f t="shared" si="401"/>
        <v>712823712.85185182</v>
      </c>
      <c r="F12832" s="71">
        <f t="shared" si="400"/>
        <v>463.59502656858211</v>
      </c>
    </row>
    <row r="12833" spans="2:6">
      <c r="B12833">
        <v>1537600</v>
      </c>
      <c r="D12833">
        <v>12831</v>
      </c>
      <c r="E12833" s="72">
        <f t="shared" si="401"/>
        <v>712934872.96296287</v>
      </c>
      <c r="F12833" s="71">
        <f t="shared" si="400"/>
        <v>463.6673211257563</v>
      </c>
    </row>
    <row r="12834" spans="2:6">
      <c r="B12834">
        <v>1537600</v>
      </c>
      <c r="D12834">
        <v>12832</v>
      </c>
      <c r="E12834" s="72">
        <f t="shared" si="401"/>
        <v>713046041.74074066</v>
      </c>
      <c r="F12834" s="71">
        <f t="shared" si="400"/>
        <v>463.73962131942028</v>
      </c>
    </row>
    <row r="12835" spans="2:6">
      <c r="B12835">
        <v>1537600</v>
      </c>
      <c r="D12835">
        <v>12833</v>
      </c>
      <c r="E12835" s="72">
        <f t="shared" si="401"/>
        <v>713157219.18518507</v>
      </c>
      <c r="F12835" s="71">
        <f t="shared" si="400"/>
        <v>463.81192714957405</v>
      </c>
    </row>
    <row r="12836" spans="2:6">
      <c r="B12836">
        <v>1537600</v>
      </c>
      <c r="D12836">
        <v>12834</v>
      </c>
      <c r="E12836" s="72">
        <f t="shared" si="401"/>
        <v>713268405.29629624</v>
      </c>
      <c r="F12836" s="71">
        <f t="shared" si="400"/>
        <v>463.88423861621766</v>
      </c>
    </row>
    <row r="12837" spans="2:6">
      <c r="B12837">
        <v>1537600</v>
      </c>
      <c r="D12837">
        <v>12835</v>
      </c>
      <c r="E12837" s="72">
        <f t="shared" si="401"/>
        <v>713379600.07407403</v>
      </c>
      <c r="F12837" s="71">
        <f t="shared" si="400"/>
        <v>463.95655571935094</v>
      </c>
    </row>
    <row r="12838" spans="2:6">
      <c r="B12838">
        <v>1537600</v>
      </c>
      <c r="D12838">
        <v>12836</v>
      </c>
      <c r="E12838" s="72">
        <f t="shared" si="401"/>
        <v>713490803.51851845</v>
      </c>
      <c r="F12838" s="71">
        <f t="shared" si="400"/>
        <v>464.02887845897402</v>
      </c>
    </row>
    <row r="12839" spans="2:6">
      <c r="B12839">
        <v>1537600</v>
      </c>
      <c r="D12839">
        <v>12837</v>
      </c>
      <c r="E12839" s="72">
        <f t="shared" si="401"/>
        <v>713602015.62962961</v>
      </c>
      <c r="F12839" s="71">
        <f t="shared" si="400"/>
        <v>464.10120683508688</v>
      </c>
    </row>
    <row r="12840" spans="2:6">
      <c r="B12840">
        <v>1537600</v>
      </c>
      <c r="D12840">
        <v>12838</v>
      </c>
      <c r="E12840" s="72">
        <f t="shared" si="401"/>
        <v>713713236.4074074</v>
      </c>
      <c r="F12840" s="71">
        <f t="shared" si="400"/>
        <v>464.17354084768954</v>
      </c>
    </row>
    <row r="12841" spans="2:6">
      <c r="B12841">
        <v>1537600</v>
      </c>
      <c r="D12841">
        <v>12839</v>
      </c>
      <c r="E12841" s="72">
        <f t="shared" si="401"/>
        <v>713824465.85185182</v>
      </c>
      <c r="F12841" s="71">
        <f t="shared" si="400"/>
        <v>464.24588049678187</v>
      </c>
    </row>
    <row r="12842" spans="2:6">
      <c r="B12842">
        <v>1537600</v>
      </c>
      <c r="D12842">
        <v>12840</v>
      </c>
      <c r="E12842" s="72">
        <f t="shared" si="401"/>
        <v>713935703.96296287</v>
      </c>
      <c r="F12842" s="71">
        <f t="shared" si="400"/>
        <v>464.31822578236398</v>
      </c>
    </row>
    <row r="12843" spans="2:6">
      <c r="B12843">
        <v>1537600</v>
      </c>
      <c r="D12843">
        <v>12841</v>
      </c>
      <c r="E12843" s="72">
        <f t="shared" si="401"/>
        <v>714046950.74074066</v>
      </c>
      <c r="F12843" s="71">
        <f t="shared" si="400"/>
        <v>464.39057670443589</v>
      </c>
    </row>
    <row r="12844" spans="2:6">
      <c r="B12844">
        <v>1537600</v>
      </c>
      <c r="D12844">
        <v>12842</v>
      </c>
      <c r="E12844" s="72">
        <f t="shared" si="401"/>
        <v>714158206.18518507</v>
      </c>
      <c r="F12844" s="71">
        <f t="shared" si="400"/>
        <v>464.46293326299758</v>
      </c>
    </row>
    <row r="12845" spans="2:6">
      <c r="B12845">
        <v>1537600</v>
      </c>
      <c r="D12845">
        <v>12843</v>
      </c>
      <c r="E12845" s="72">
        <f t="shared" si="401"/>
        <v>714269470.29629624</v>
      </c>
      <c r="F12845" s="71">
        <f t="shared" si="400"/>
        <v>464.53529545804906</v>
      </c>
    </row>
    <row r="12846" spans="2:6">
      <c r="B12846">
        <v>1537600</v>
      </c>
      <c r="D12846">
        <v>12844</v>
      </c>
      <c r="E12846" s="72">
        <f t="shared" si="401"/>
        <v>714380743.07407403</v>
      </c>
      <c r="F12846" s="71">
        <f t="shared" si="400"/>
        <v>464.60766328959028</v>
      </c>
    </row>
    <row r="12847" spans="2:6">
      <c r="B12847">
        <v>1537600</v>
      </c>
      <c r="D12847">
        <v>12845</v>
      </c>
      <c r="E12847" s="72">
        <f t="shared" si="401"/>
        <v>714492024.51851845</v>
      </c>
      <c r="F12847" s="71">
        <f t="shared" si="400"/>
        <v>464.68003675762128</v>
      </c>
    </row>
    <row r="12848" spans="2:6">
      <c r="B12848">
        <v>1537600</v>
      </c>
      <c r="D12848">
        <v>12846</v>
      </c>
      <c r="E12848" s="72">
        <f t="shared" si="401"/>
        <v>714603314.62962961</v>
      </c>
      <c r="F12848" s="71">
        <f t="shared" si="400"/>
        <v>464.75241586214207</v>
      </c>
    </row>
    <row r="12849" spans="2:6">
      <c r="B12849">
        <v>1537600</v>
      </c>
      <c r="D12849">
        <v>12847</v>
      </c>
      <c r="E12849" s="72">
        <f t="shared" si="401"/>
        <v>714714613.4074074</v>
      </c>
      <c r="F12849" s="71">
        <f t="shared" si="400"/>
        <v>464.8248006031526</v>
      </c>
    </row>
    <row r="12850" spans="2:6">
      <c r="B12850">
        <v>1537600</v>
      </c>
      <c r="D12850">
        <v>12848</v>
      </c>
      <c r="E12850" s="72">
        <f t="shared" si="401"/>
        <v>714825920.85185182</v>
      </c>
      <c r="F12850" s="71">
        <f t="shared" si="400"/>
        <v>464.89719098065285</v>
      </c>
    </row>
    <row r="12851" spans="2:6">
      <c r="B12851">
        <v>1537600</v>
      </c>
      <c r="D12851">
        <v>12849</v>
      </c>
      <c r="E12851" s="72">
        <f t="shared" si="401"/>
        <v>714937236.96296287</v>
      </c>
      <c r="F12851" s="71">
        <f t="shared" si="400"/>
        <v>464.96958699464284</v>
      </c>
    </row>
    <row r="12852" spans="2:6">
      <c r="B12852">
        <v>1537600</v>
      </c>
      <c r="D12852">
        <v>12850</v>
      </c>
      <c r="E12852" s="72">
        <f t="shared" si="401"/>
        <v>715048561.74074066</v>
      </c>
      <c r="F12852" s="71">
        <f t="shared" si="400"/>
        <v>465.04198864512267</v>
      </c>
    </row>
    <row r="12853" spans="2:6">
      <c r="B12853">
        <v>1537600</v>
      </c>
      <c r="D12853">
        <v>12851</v>
      </c>
      <c r="E12853" s="72">
        <f t="shared" si="401"/>
        <v>715159895.18518507</v>
      </c>
      <c r="F12853" s="71">
        <f t="shared" si="400"/>
        <v>465.11439593209229</v>
      </c>
    </row>
    <row r="12854" spans="2:6">
      <c r="B12854">
        <v>1537600</v>
      </c>
      <c r="D12854">
        <v>12852</v>
      </c>
      <c r="E12854" s="72">
        <f t="shared" si="401"/>
        <v>715271237.29629624</v>
      </c>
      <c r="F12854" s="71">
        <f t="shared" si="400"/>
        <v>465.18680885555165</v>
      </c>
    </row>
    <row r="12855" spans="2:6">
      <c r="B12855">
        <v>1537600</v>
      </c>
      <c r="D12855">
        <v>12853</v>
      </c>
      <c r="E12855" s="72">
        <f t="shared" si="401"/>
        <v>715382588.07407403</v>
      </c>
      <c r="F12855" s="71">
        <f t="shared" si="400"/>
        <v>465.25922741550079</v>
      </c>
    </row>
    <row r="12856" spans="2:6">
      <c r="B12856">
        <v>1537600</v>
      </c>
      <c r="D12856">
        <v>12854</v>
      </c>
      <c r="E12856" s="72">
        <f t="shared" si="401"/>
        <v>715493947.51851845</v>
      </c>
      <c r="F12856" s="71">
        <f t="shared" si="400"/>
        <v>465.33165161193966</v>
      </c>
    </row>
    <row r="12857" spans="2:6">
      <c r="B12857">
        <v>1537600</v>
      </c>
      <c r="D12857">
        <v>12855</v>
      </c>
      <c r="E12857" s="72">
        <f t="shared" si="401"/>
        <v>715605315.62962961</v>
      </c>
      <c r="F12857" s="71">
        <f t="shared" si="400"/>
        <v>465.40408144486838</v>
      </c>
    </row>
    <row r="12858" spans="2:6">
      <c r="B12858">
        <v>1537600</v>
      </c>
      <c r="D12858">
        <v>12856</v>
      </c>
      <c r="E12858" s="72">
        <f t="shared" si="401"/>
        <v>715716692.4074074</v>
      </c>
      <c r="F12858" s="71">
        <f t="shared" si="400"/>
        <v>465.47651691428683</v>
      </c>
    </row>
    <row r="12859" spans="2:6">
      <c r="B12859">
        <v>1537600</v>
      </c>
      <c r="D12859">
        <v>12857</v>
      </c>
      <c r="E12859" s="72">
        <f t="shared" si="401"/>
        <v>715828077.85185182</v>
      </c>
      <c r="F12859" s="71">
        <f t="shared" si="400"/>
        <v>465.54895802019502</v>
      </c>
    </row>
    <row r="12860" spans="2:6">
      <c r="B12860">
        <v>1537600</v>
      </c>
      <c r="D12860">
        <v>12858</v>
      </c>
      <c r="E12860" s="72">
        <f t="shared" si="401"/>
        <v>715939471.96296287</v>
      </c>
      <c r="F12860" s="71">
        <f t="shared" si="400"/>
        <v>465.62140476259293</v>
      </c>
    </row>
    <row r="12861" spans="2:6">
      <c r="B12861">
        <v>1537600</v>
      </c>
      <c r="D12861">
        <v>12859</v>
      </c>
      <c r="E12861" s="72">
        <f t="shared" si="401"/>
        <v>716050874.74074066</v>
      </c>
      <c r="F12861" s="71">
        <f t="shared" si="400"/>
        <v>465.69385714148063</v>
      </c>
    </row>
    <row r="12862" spans="2:6">
      <c r="B12862">
        <v>1537600</v>
      </c>
      <c r="D12862">
        <v>12860</v>
      </c>
      <c r="E12862" s="72">
        <f t="shared" si="401"/>
        <v>716162286.18518507</v>
      </c>
      <c r="F12862" s="71">
        <f t="shared" si="400"/>
        <v>465.76631515685813</v>
      </c>
    </row>
    <row r="12863" spans="2:6">
      <c r="B12863">
        <v>1537600</v>
      </c>
      <c r="D12863">
        <v>12861</v>
      </c>
      <c r="E12863" s="72">
        <f t="shared" si="401"/>
        <v>716273706.29629624</v>
      </c>
      <c r="F12863" s="71">
        <f t="shared" si="400"/>
        <v>465.83877880872546</v>
      </c>
    </row>
    <row r="12864" spans="2:6">
      <c r="B12864">
        <v>1537600</v>
      </c>
      <c r="D12864">
        <v>12862</v>
      </c>
      <c r="E12864" s="72">
        <f t="shared" si="401"/>
        <v>716385135.07407403</v>
      </c>
      <c r="F12864" s="71">
        <f t="shared" si="400"/>
        <v>465.91124809708248</v>
      </c>
    </row>
    <row r="12865" spans="2:6">
      <c r="B12865">
        <v>1537600</v>
      </c>
      <c r="D12865">
        <v>12863</v>
      </c>
      <c r="E12865" s="72">
        <f t="shared" si="401"/>
        <v>716496572.51851845</v>
      </c>
      <c r="F12865" s="71">
        <f t="shared" si="400"/>
        <v>465.98372302192928</v>
      </c>
    </row>
    <row r="12866" spans="2:6">
      <c r="B12866">
        <v>1537600</v>
      </c>
      <c r="D12866">
        <v>12864</v>
      </c>
      <c r="E12866" s="72">
        <f t="shared" si="401"/>
        <v>716608018.62962961</v>
      </c>
      <c r="F12866" s="71">
        <f t="shared" si="400"/>
        <v>466.05620358326587</v>
      </c>
    </row>
    <row r="12867" spans="2:6">
      <c r="B12867">
        <v>1537600</v>
      </c>
      <c r="D12867">
        <v>12865</v>
      </c>
      <c r="E12867" s="72">
        <f t="shared" si="401"/>
        <v>716719473.4074074</v>
      </c>
      <c r="F12867" s="71">
        <f t="shared" ref="F12867:F12930" si="402">E12867/B12866</f>
        <v>466.12868978109225</v>
      </c>
    </row>
    <row r="12868" spans="2:6">
      <c r="B12868">
        <v>1537600</v>
      </c>
      <c r="D12868">
        <v>12866</v>
      </c>
      <c r="E12868" s="72">
        <f t="shared" ref="E12868:E12931" si="403">40+(D12867*D12867)+(E12867/1.3)</f>
        <v>716830936.85185182</v>
      </c>
      <c r="F12868" s="71">
        <f t="shared" si="402"/>
        <v>466.2011816154083</v>
      </c>
    </row>
    <row r="12869" spans="2:6">
      <c r="B12869">
        <v>1537600</v>
      </c>
      <c r="D12869">
        <v>12867</v>
      </c>
      <c r="E12869" s="72">
        <f t="shared" si="403"/>
        <v>716942408.96296287</v>
      </c>
      <c r="F12869" s="71">
        <f t="shared" si="402"/>
        <v>466.27367908621414</v>
      </c>
    </row>
    <row r="12870" spans="2:6">
      <c r="B12870">
        <v>1537600</v>
      </c>
      <c r="D12870">
        <v>12868</v>
      </c>
      <c r="E12870" s="72">
        <f t="shared" si="403"/>
        <v>717053889.74074066</v>
      </c>
      <c r="F12870" s="71">
        <f t="shared" si="402"/>
        <v>466.34618219350978</v>
      </c>
    </row>
    <row r="12871" spans="2:6">
      <c r="B12871">
        <v>1537600</v>
      </c>
      <c r="D12871">
        <v>12869</v>
      </c>
      <c r="E12871" s="72">
        <f t="shared" si="403"/>
        <v>717165379.18518507</v>
      </c>
      <c r="F12871" s="71">
        <f t="shared" si="402"/>
        <v>466.4186909372952</v>
      </c>
    </row>
    <row r="12872" spans="2:6">
      <c r="B12872">
        <v>1537600</v>
      </c>
      <c r="D12872">
        <v>12870</v>
      </c>
      <c r="E12872" s="72">
        <f t="shared" si="403"/>
        <v>717276877.29629624</v>
      </c>
      <c r="F12872" s="71">
        <f t="shared" si="402"/>
        <v>466.4912053175704</v>
      </c>
    </row>
    <row r="12873" spans="2:6">
      <c r="B12873">
        <v>1537600</v>
      </c>
      <c r="D12873">
        <v>12871</v>
      </c>
      <c r="E12873" s="72">
        <f t="shared" si="403"/>
        <v>717388384.07407403</v>
      </c>
      <c r="F12873" s="71">
        <f t="shared" si="402"/>
        <v>466.56372533433534</v>
      </c>
    </row>
    <row r="12874" spans="2:6">
      <c r="B12874">
        <v>1537600</v>
      </c>
      <c r="D12874">
        <v>12872</v>
      </c>
      <c r="E12874" s="72">
        <f t="shared" si="403"/>
        <v>717499899.51851845</v>
      </c>
      <c r="F12874" s="71">
        <f t="shared" si="402"/>
        <v>466.63625098759002</v>
      </c>
    </row>
    <row r="12875" spans="2:6">
      <c r="B12875">
        <v>1537600</v>
      </c>
      <c r="D12875">
        <v>12873</v>
      </c>
      <c r="E12875" s="72">
        <f t="shared" si="403"/>
        <v>717611423.62962961</v>
      </c>
      <c r="F12875" s="71">
        <f t="shared" si="402"/>
        <v>466.70878227733454</v>
      </c>
    </row>
    <row r="12876" spans="2:6">
      <c r="B12876">
        <v>1537600</v>
      </c>
      <c r="D12876">
        <v>12874</v>
      </c>
      <c r="E12876" s="72">
        <f t="shared" si="403"/>
        <v>717722956.4074074</v>
      </c>
      <c r="F12876" s="71">
        <f t="shared" si="402"/>
        <v>466.78131920356878</v>
      </c>
    </row>
    <row r="12877" spans="2:6">
      <c r="B12877">
        <v>1537600</v>
      </c>
      <c r="D12877">
        <v>12875</v>
      </c>
      <c r="E12877" s="72">
        <f t="shared" si="403"/>
        <v>717834497.85185182</v>
      </c>
      <c r="F12877" s="71">
        <f t="shared" si="402"/>
        <v>466.85386176629282</v>
      </c>
    </row>
    <row r="12878" spans="2:6">
      <c r="B12878">
        <v>1537600</v>
      </c>
      <c r="D12878">
        <v>12876</v>
      </c>
      <c r="E12878" s="72">
        <f t="shared" si="403"/>
        <v>717946047.96296287</v>
      </c>
      <c r="F12878" s="71">
        <f t="shared" si="402"/>
        <v>466.92640996550654</v>
      </c>
    </row>
    <row r="12879" spans="2:6">
      <c r="B12879">
        <v>1537600</v>
      </c>
      <c r="D12879">
        <v>12877</v>
      </c>
      <c r="E12879" s="72">
        <f t="shared" si="403"/>
        <v>718057606.74074066</v>
      </c>
      <c r="F12879" s="71">
        <f t="shared" si="402"/>
        <v>466.9989638012101</v>
      </c>
    </row>
    <row r="12880" spans="2:6">
      <c r="B12880">
        <v>1537600</v>
      </c>
      <c r="D12880">
        <v>12878</v>
      </c>
      <c r="E12880" s="72">
        <f t="shared" si="403"/>
        <v>718169174.18518507</v>
      </c>
      <c r="F12880" s="71">
        <f t="shared" si="402"/>
        <v>467.07152327340339</v>
      </c>
    </row>
    <row r="12881" spans="2:6">
      <c r="B12881">
        <v>1537600</v>
      </c>
      <c r="D12881">
        <v>12879</v>
      </c>
      <c r="E12881" s="72">
        <f t="shared" si="403"/>
        <v>718280750.29629624</v>
      </c>
      <c r="F12881" s="71">
        <f t="shared" si="402"/>
        <v>467.14408838208652</v>
      </c>
    </row>
    <row r="12882" spans="2:6">
      <c r="B12882">
        <v>1537600</v>
      </c>
      <c r="D12882">
        <v>12880</v>
      </c>
      <c r="E12882" s="72">
        <f t="shared" si="403"/>
        <v>718392335.07407403</v>
      </c>
      <c r="F12882" s="71">
        <f t="shared" si="402"/>
        <v>467.21665912725939</v>
      </c>
    </row>
    <row r="12883" spans="2:6">
      <c r="B12883">
        <v>1537600</v>
      </c>
      <c r="D12883">
        <v>12881</v>
      </c>
      <c r="E12883" s="72">
        <f t="shared" si="403"/>
        <v>718503928.51851845</v>
      </c>
      <c r="F12883" s="71">
        <f t="shared" si="402"/>
        <v>467.28923550892199</v>
      </c>
    </row>
    <row r="12884" spans="2:6">
      <c r="B12884">
        <v>1537600</v>
      </c>
      <c r="D12884">
        <v>12882</v>
      </c>
      <c r="E12884" s="72">
        <f t="shared" si="403"/>
        <v>718615530.62962961</v>
      </c>
      <c r="F12884" s="71">
        <f t="shared" si="402"/>
        <v>467.36181752707444</v>
      </c>
    </row>
    <row r="12885" spans="2:6">
      <c r="B12885">
        <v>1537600</v>
      </c>
      <c r="D12885">
        <v>12883</v>
      </c>
      <c r="E12885" s="72">
        <f t="shared" si="403"/>
        <v>718727141.4074074</v>
      </c>
      <c r="F12885" s="71">
        <f t="shared" si="402"/>
        <v>467.43440518171656</v>
      </c>
    </row>
    <row r="12886" spans="2:6">
      <c r="B12886">
        <v>1537600</v>
      </c>
      <c r="D12886">
        <v>12884</v>
      </c>
      <c r="E12886" s="72">
        <f t="shared" si="403"/>
        <v>718838760.85185182</v>
      </c>
      <c r="F12886" s="71">
        <f t="shared" si="402"/>
        <v>467.50699847284847</v>
      </c>
    </row>
    <row r="12887" spans="2:6">
      <c r="B12887">
        <v>1537600</v>
      </c>
      <c r="D12887">
        <v>12885</v>
      </c>
      <c r="E12887" s="72">
        <f t="shared" si="403"/>
        <v>718950388.96296287</v>
      </c>
      <c r="F12887" s="71">
        <f t="shared" si="402"/>
        <v>467.57959740047011</v>
      </c>
    </row>
    <row r="12888" spans="2:6">
      <c r="B12888">
        <v>1537600</v>
      </c>
      <c r="D12888">
        <v>12886</v>
      </c>
      <c r="E12888" s="72">
        <f t="shared" si="403"/>
        <v>719062025.74074066</v>
      </c>
      <c r="F12888" s="71">
        <f t="shared" si="402"/>
        <v>467.65220196458159</v>
      </c>
    </row>
    <row r="12889" spans="2:6">
      <c r="B12889">
        <v>1537600</v>
      </c>
      <c r="D12889">
        <v>12887</v>
      </c>
      <c r="E12889" s="72">
        <f t="shared" si="403"/>
        <v>719173671.18518507</v>
      </c>
      <c r="F12889" s="71">
        <f t="shared" si="402"/>
        <v>467.72481216518281</v>
      </c>
    </row>
    <row r="12890" spans="2:6">
      <c r="B12890">
        <v>1537600</v>
      </c>
      <c r="D12890">
        <v>12888</v>
      </c>
      <c r="E12890" s="72">
        <f t="shared" si="403"/>
        <v>719285325.29629624</v>
      </c>
      <c r="F12890" s="71">
        <f t="shared" si="402"/>
        <v>467.79742800227382</v>
      </c>
    </row>
    <row r="12891" spans="2:6">
      <c r="B12891">
        <v>1537600</v>
      </c>
      <c r="D12891">
        <v>12889</v>
      </c>
      <c r="E12891" s="72">
        <f t="shared" si="403"/>
        <v>719396988.07407403</v>
      </c>
      <c r="F12891" s="71">
        <f t="shared" si="402"/>
        <v>467.87004947585461</v>
      </c>
    </row>
    <row r="12892" spans="2:6">
      <c r="B12892">
        <v>1537600</v>
      </c>
      <c r="D12892">
        <v>12890</v>
      </c>
      <c r="E12892" s="72">
        <f t="shared" si="403"/>
        <v>719508659.51851845</v>
      </c>
      <c r="F12892" s="71">
        <f t="shared" si="402"/>
        <v>467.94267658592508</v>
      </c>
    </row>
    <row r="12893" spans="2:6">
      <c r="B12893">
        <v>1537600</v>
      </c>
      <c r="D12893">
        <v>12891</v>
      </c>
      <c r="E12893" s="72">
        <f t="shared" si="403"/>
        <v>719620339.62962961</v>
      </c>
      <c r="F12893" s="71">
        <f t="shared" si="402"/>
        <v>468.01530933248546</v>
      </c>
    </row>
    <row r="12894" spans="2:6">
      <c r="B12894">
        <v>1537600</v>
      </c>
      <c r="D12894">
        <v>12892</v>
      </c>
      <c r="E12894" s="72">
        <f t="shared" si="403"/>
        <v>719732028.4074074</v>
      </c>
      <c r="F12894" s="71">
        <f t="shared" si="402"/>
        <v>468.08794771553551</v>
      </c>
    </row>
    <row r="12895" spans="2:6">
      <c r="B12895">
        <v>1537600</v>
      </c>
      <c r="D12895">
        <v>12893</v>
      </c>
      <c r="E12895" s="72">
        <f t="shared" si="403"/>
        <v>719843725.85185182</v>
      </c>
      <c r="F12895" s="71">
        <f t="shared" si="402"/>
        <v>468.16059173507534</v>
      </c>
    </row>
    <row r="12896" spans="2:6">
      <c r="B12896">
        <v>1537600</v>
      </c>
      <c r="D12896">
        <v>12894</v>
      </c>
      <c r="E12896" s="72">
        <f t="shared" si="403"/>
        <v>719955431.96296287</v>
      </c>
      <c r="F12896" s="71">
        <f t="shared" si="402"/>
        <v>468.23324139110485</v>
      </c>
    </row>
    <row r="12897" spans="2:6">
      <c r="B12897">
        <v>1537600</v>
      </c>
      <c r="D12897">
        <v>12895</v>
      </c>
      <c r="E12897" s="72">
        <f t="shared" si="403"/>
        <v>720067146.74074066</v>
      </c>
      <c r="F12897" s="71">
        <f t="shared" si="402"/>
        <v>468.30589668362427</v>
      </c>
    </row>
    <row r="12898" spans="2:6">
      <c r="B12898">
        <v>1537600</v>
      </c>
      <c r="D12898">
        <v>12896</v>
      </c>
      <c r="E12898" s="72">
        <f t="shared" si="403"/>
        <v>720178870.18518507</v>
      </c>
      <c r="F12898" s="71">
        <f t="shared" si="402"/>
        <v>468.37855761263336</v>
      </c>
    </row>
    <row r="12899" spans="2:6">
      <c r="B12899">
        <v>1537600</v>
      </c>
      <c r="D12899">
        <v>12897</v>
      </c>
      <c r="E12899" s="72">
        <f t="shared" si="403"/>
        <v>720290602.29629624</v>
      </c>
      <c r="F12899" s="71">
        <f t="shared" si="402"/>
        <v>468.45122417813229</v>
      </c>
    </row>
    <row r="12900" spans="2:6">
      <c r="B12900">
        <v>1537600</v>
      </c>
      <c r="D12900">
        <v>12898</v>
      </c>
      <c r="E12900" s="72">
        <f t="shared" si="403"/>
        <v>720402343.07407403</v>
      </c>
      <c r="F12900" s="71">
        <f t="shared" si="402"/>
        <v>468.52389638012096</v>
      </c>
    </row>
    <row r="12901" spans="2:6">
      <c r="B12901">
        <v>1537600</v>
      </c>
      <c r="D12901">
        <v>12899</v>
      </c>
      <c r="E12901" s="72">
        <f t="shared" si="403"/>
        <v>720514092.51851845</v>
      </c>
      <c r="F12901" s="71">
        <f t="shared" si="402"/>
        <v>468.59657421859941</v>
      </c>
    </row>
    <row r="12902" spans="2:6">
      <c r="B12902">
        <v>1537600</v>
      </c>
      <c r="D12902">
        <v>12900</v>
      </c>
      <c r="E12902" s="72">
        <f t="shared" si="403"/>
        <v>720625850.62962961</v>
      </c>
      <c r="F12902" s="71">
        <f t="shared" si="402"/>
        <v>468.66925769356766</v>
      </c>
    </row>
    <row r="12903" spans="2:6">
      <c r="B12903">
        <v>1537600</v>
      </c>
      <c r="D12903">
        <v>12901</v>
      </c>
      <c r="E12903" s="72">
        <f t="shared" si="403"/>
        <v>720737617.4074074</v>
      </c>
      <c r="F12903" s="71">
        <f t="shared" si="402"/>
        <v>468.74194680502563</v>
      </c>
    </row>
    <row r="12904" spans="2:6">
      <c r="B12904">
        <v>1537600</v>
      </c>
      <c r="D12904">
        <v>12902</v>
      </c>
      <c r="E12904" s="72">
        <f t="shared" si="403"/>
        <v>720849392.85185182</v>
      </c>
      <c r="F12904" s="71">
        <f t="shared" si="402"/>
        <v>468.81464155297334</v>
      </c>
    </row>
    <row r="12905" spans="2:6">
      <c r="B12905">
        <v>1537600</v>
      </c>
      <c r="D12905">
        <v>12903</v>
      </c>
      <c r="E12905" s="72">
        <f t="shared" si="403"/>
        <v>720961176.96296287</v>
      </c>
      <c r="F12905" s="71">
        <f t="shared" si="402"/>
        <v>468.88734193741084</v>
      </c>
    </row>
    <row r="12906" spans="2:6">
      <c r="B12906">
        <v>1537600</v>
      </c>
      <c r="D12906">
        <v>12904</v>
      </c>
      <c r="E12906" s="72">
        <f t="shared" si="403"/>
        <v>721072969.74074066</v>
      </c>
      <c r="F12906" s="71">
        <f t="shared" si="402"/>
        <v>468.96004795833812</v>
      </c>
    </row>
    <row r="12907" spans="2:6">
      <c r="B12907">
        <v>1537600</v>
      </c>
      <c r="D12907">
        <v>12905</v>
      </c>
      <c r="E12907" s="72">
        <f t="shared" si="403"/>
        <v>721184771.18518507</v>
      </c>
      <c r="F12907" s="71">
        <f t="shared" si="402"/>
        <v>469.03275961575514</v>
      </c>
    </row>
    <row r="12908" spans="2:6">
      <c r="B12908">
        <v>1537600</v>
      </c>
      <c r="D12908">
        <v>12906</v>
      </c>
      <c r="E12908" s="72">
        <f t="shared" si="403"/>
        <v>721296581.29629624</v>
      </c>
      <c r="F12908" s="71">
        <f t="shared" si="402"/>
        <v>469.10547690966195</v>
      </c>
    </row>
    <row r="12909" spans="2:6">
      <c r="B12909">
        <v>1537600</v>
      </c>
      <c r="D12909">
        <v>12907</v>
      </c>
      <c r="E12909" s="72">
        <f t="shared" si="403"/>
        <v>721408400.07407403</v>
      </c>
      <c r="F12909" s="71">
        <f t="shared" si="402"/>
        <v>469.17819984005854</v>
      </c>
    </row>
    <row r="12910" spans="2:6">
      <c r="B12910">
        <v>1537600</v>
      </c>
      <c r="D12910">
        <v>12908</v>
      </c>
      <c r="E12910" s="72">
        <f t="shared" si="403"/>
        <v>721520227.51851845</v>
      </c>
      <c r="F12910" s="71">
        <f t="shared" si="402"/>
        <v>469.25092840694487</v>
      </c>
    </row>
    <row r="12911" spans="2:6">
      <c r="B12911">
        <v>1537600</v>
      </c>
      <c r="D12911">
        <v>12909</v>
      </c>
      <c r="E12911" s="72">
        <f t="shared" si="403"/>
        <v>721632063.62962961</v>
      </c>
      <c r="F12911" s="71">
        <f t="shared" si="402"/>
        <v>469.32366261032104</v>
      </c>
    </row>
    <row r="12912" spans="2:6">
      <c r="B12912">
        <v>1537600</v>
      </c>
      <c r="D12912">
        <v>12910</v>
      </c>
      <c r="E12912" s="72">
        <f t="shared" si="403"/>
        <v>721743908.4074074</v>
      </c>
      <c r="F12912" s="71">
        <f t="shared" si="402"/>
        <v>469.39640245018694</v>
      </c>
    </row>
    <row r="12913" spans="2:6">
      <c r="B12913">
        <v>1537600</v>
      </c>
      <c r="D12913">
        <v>12911</v>
      </c>
      <c r="E12913" s="72">
        <f t="shared" si="403"/>
        <v>721855761.85185182</v>
      </c>
      <c r="F12913" s="71">
        <f t="shared" si="402"/>
        <v>469.46914792654258</v>
      </c>
    </row>
    <row r="12914" spans="2:6">
      <c r="B12914">
        <v>1537600</v>
      </c>
      <c r="D12914">
        <v>12912</v>
      </c>
      <c r="E12914" s="72">
        <f t="shared" si="403"/>
        <v>721967623.96296287</v>
      </c>
      <c r="F12914" s="71">
        <f t="shared" si="402"/>
        <v>469.54189903938794</v>
      </c>
    </row>
    <row r="12915" spans="2:6">
      <c r="B12915">
        <v>1537600</v>
      </c>
      <c r="D12915">
        <v>12913</v>
      </c>
      <c r="E12915" s="72">
        <f t="shared" si="403"/>
        <v>722079494.74074066</v>
      </c>
      <c r="F12915" s="71">
        <f t="shared" si="402"/>
        <v>469.6146557887231</v>
      </c>
    </row>
    <row r="12916" spans="2:6">
      <c r="B12916">
        <v>1537600</v>
      </c>
      <c r="D12916">
        <v>12914</v>
      </c>
      <c r="E12916" s="72">
        <f t="shared" si="403"/>
        <v>722191374.18518507</v>
      </c>
      <c r="F12916" s="71">
        <f t="shared" si="402"/>
        <v>469.68741817454804</v>
      </c>
    </row>
    <row r="12917" spans="2:6">
      <c r="B12917">
        <v>1537600</v>
      </c>
      <c r="D12917">
        <v>12915</v>
      </c>
      <c r="E12917" s="72">
        <f t="shared" si="403"/>
        <v>722303262.29629624</v>
      </c>
      <c r="F12917" s="71">
        <f t="shared" si="402"/>
        <v>469.76018619686278</v>
      </c>
    </row>
    <row r="12918" spans="2:6">
      <c r="B12918">
        <v>1537600</v>
      </c>
      <c r="D12918">
        <v>12916</v>
      </c>
      <c r="E12918" s="72">
        <f t="shared" si="403"/>
        <v>722415159.07407403</v>
      </c>
      <c r="F12918" s="71">
        <f t="shared" si="402"/>
        <v>469.8329598556673</v>
      </c>
    </row>
    <row r="12919" spans="2:6">
      <c r="B12919">
        <v>1537600</v>
      </c>
      <c r="D12919">
        <v>12917</v>
      </c>
      <c r="E12919" s="72">
        <f t="shared" si="403"/>
        <v>722527064.51851845</v>
      </c>
      <c r="F12919" s="71">
        <f t="shared" si="402"/>
        <v>469.90573915096155</v>
      </c>
    </row>
    <row r="12920" spans="2:6">
      <c r="B12920">
        <v>1537600</v>
      </c>
      <c r="D12920">
        <v>12918</v>
      </c>
      <c r="E12920" s="72">
        <f t="shared" si="403"/>
        <v>722638978.62962961</v>
      </c>
      <c r="F12920" s="71">
        <f t="shared" si="402"/>
        <v>469.97852408274559</v>
      </c>
    </row>
    <row r="12921" spans="2:6">
      <c r="B12921">
        <v>1537600</v>
      </c>
      <c r="D12921">
        <v>12919</v>
      </c>
      <c r="E12921" s="72">
        <f t="shared" si="403"/>
        <v>722750901.4074074</v>
      </c>
      <c r="F12921" s="71">
        <f t="shared" si="402"/>
        <v>470.05131465101937</v>
      </c>
    </row>
    <row r="12922" spans="2:6">
      <c r="B12922">
        <v>1537600</v>
      </c>
      <c r="D12922">
        <v>12920</v>
      </c>
      <c r="E12922" s="72">
        <f t="shared" si="403"/>
        <v>722862832.85185182</v>
      </c>
      <c r="F12922" s="71">
        <f t="shared" si="402"/>
        <v>470.12411085578293</v>
      </c>
    </row>
    <row r="12923" spans="2:6">
      <c r="B12923">
        <v>1537600</v>
      </c>
      <c r="D12923">
        <v>12921</v>
      </c>
      <c r="E12923" s="72">
        <f t="shared" si="403"/>
        <v>722974772.96296287</v>
      </c>
      <c r="F12923" s="71">
        <f t="shared" si="402"/>
        <v>470.19691269703623</v>
      </c>
    </row>
    <row r="12924" spans="2:6">
      <c r="B12924">
        <v>1537600</v>
      </c>
      <c r="D12924">
        <v>12922</v>
      </c>
      <c r="E12924" s="72">
        <f t="shared" si="403"/>
        <v>723086721.74074066</v>
      </c>
      <c r="F12924" s="71">
        <f t="shared" si="402"/>
        <v>470.26972017477931</v>
      </c>
    </row>
    <row r="12925" spans="2:6">
      <c r="B12925">
        <v>1537600</v>
      </c>
      <c r="D12925">
        <v>12923</v>
      </c>
      <c r="E12925" s="72">
        <f t="shared" si="403"/>
        <v>723198679.18518507</v>
      </c>
      <c r="F12925" s="71">
        <f t="shared" si="402"/>
        <v>470.34253328901212</v>
      </c>
    </row>
    <row r="12926" spans="2:6">
      <c r="B12926">
        <v>1537600</v>
      </c>
      <c r="D12926">
        <v>12924</v>
      </c>
      <c r="E12926" s="72">
        <f t="shared" si="403"/>
        <v>723310645.29629624</v>
      </c>
      <c r="F12926" s="71">
        <f t="shared" si="402"/>
        <v>470.41535203973478</v>
      </c>
    </row>
    <row r="12927" spans="2:6">
      <c r="B12927">
        <v>1537600</v>
      </c>
      <c r="D12927">
        <v>12925</v>
      </c>
      <c r="E12927" s="72">
        <f t="shared" si="403"/>
        <v>723422620.07407403</v>
      </c>
      <c r="F12927" s="71">
        <f t="shared" si="402"/>
        <v>470.48817642694723</v>
      </c>
    </row>
    <row r="12928" spans="2:6">
      <c r="B12928">
        <v>1537600</v>
      </c>
      <c r="D12928">
        <v>12926</v>
      </c>
      <c r="E12928" s="72">
        <f t="shared" si="403"/>
        <v>723534603.51851845</v>
      </c>
      <c r="F12928" s="71">
        <f t="shared" si="402"/>
        <v>470.56100645064936</v>
      </c>
    </row>
    <row r="12929" spans="2:6">
      <c r="B12929">
        <v>1537600</v>
      </c>
      <c r="D12929">
        <v>12927</v>
      </c>
      <c r="E12929" s="72">
        <f t="shared" si="403"/>
        <v>723646595.62962961</v>
      </c>
      <c r="F12929" s="71">
        <f t="shared" si="402"/>
        <v>470.63384211084133</v>
      </c>
    </row>
    <row r="12930" spans="2:6">
      <c r="B12930">
        <v>1537600</v>
      </c>
      <c r="D12930">
        <v>12928</v>
      </c>
      <c r="E12930" s="72">
        <f t="shared" si="403"/>
        <v>723758596.4074074</v>
      </c>
      <c r="F12930" s="71">
        <f t="shared" si="402"/>
        <v>470.70668340752303</v>
      </c>
    </row>
    <row r="12931" spans="2:6">
      <c r="B12931">
        <v>1537600</v>
      </c>
      <c r="D12931">
        <v>12929</v>
      </c>
      <c r="E12931" s="72">
        <f t="shared" si="403"/>
        <v>723870605.85185182</v>
      </c>
      <c r="F12931" s="71">
        <f t="shared" ref="F12931:F12994" si="404">E12931/B12930</f>
        <v>470.77953034069446</v>
      </c>
    </row>
    <row r="12932" spans="2:6">
      <c r="B12932">
        <v>1537600</v>
      </c>
      <c r="D12932">
        <v>12930</v>
      </c>
      <c r="E12932" s="72">
        <f t="shared" ref="E12932:E12995" si="405">40+(D12931*D12931)+(E12931/1.3)</f>
        <v>723982623.96296287</v>
      </c>
      <c r="F12932" s="71">
        <f t="shared" si="404"/>
        <v>470.85238291035569</v>
      </c>
    </row>
    <row r="12933" spans="2:6">
      <c r="B12933">
        <v>1537600</v>
      </c>
      <c r="D12933">
        <v>12931</v>
      </c>
      <c r="E12933" s="72">
        <f t="shared" si="405"/>
        <v>724094650.74074066</v>
      </c>
      <c r="F12933" s="71">
        <f t="shared" si="404"/>
        <v>470.9252411165067</v>
      </c>
    </row>
    <row r="12934" spans="2:6">
      <c r="B12934">
        <v>1537600</v>
      </c>
      <c r="D12934">
        <v>12932</v>
      </c>
      <c r="E12934" s="72">
        <f t="shared" si="405"/>
        <v>724206686.18518507</v>
      </c>
      <c r="F12934" s="71">
        <f t="shared" si="404"/>
        <v>470.99810495914744</v>
      </c>
    </row>
    <row r="12935" spans="2:6">
      <c r="B12935">
        <v>1537600</v>
      </c>
      <c r="D12935">
        <v>12933</v>
      </c>
      <c r="E12935" s="72">
        <f t="shared" si="405"/>
        <v>724318730.29629624</v>
      </c>
      <c r="F12935" s="71">
        <f t="shared" si="404"/>
        <v>471.07097443827797</v>
      </c>
    </row>
    <row r="12936" spans="2:6">
      <c r="B12936">
        <v>1537600</v>
      </c>
      <c r="D12936">
        <v>12934</v>
      </c>
      <c r="E12936" s="72">
        <f t="shared" si="405"/>
        <v>724430783.07407403</v>
      </c>
      <c r="F12936" s="71">
        <f t="shared" si="404"/>
        <v>471.14384955389829</v>
      </c>
    </row>
    <row r="12937" spans="2:6">
      <c r="B12937">
        <v>1537600</v>
      </c>
      <c r="D12937">
        <v>12935</v>
      </c>
      <c r="E12937" s="72">
        <f t="shared" si="405"/>
        <v>724542844.51851845</v>
      </c>
      <c r="F12937" s="71">
        <f t="shared" si="404"/>
        <v>471.21673030600834</v>
      </c>
    </row>
    <row r="12938" spans="2:6">
      <c r="B12938">
        <v>1537600</v>
      </c>
      <c r="D12938">
        <v>12936</v>
      </c>
      <c r="E12938" s="72">
        <f t="shared" si="405"/>
        <v>724654914.62962961</v>
      </c>
      <c r="F12938" s="71">
        <f t="shared" si="404"/>
        <v>471.28961669460824</v>
      </c>
    </row>
    <row r="12939" spans="2:6">
      <c r="B12939">
        <v>1537600</v>
      </c>
      <c r="D12939">
        <v>12937</v>
      </c>
      <c r="E12939" s="72">
        <f t="shared" si="405"/>
        <v>724766993.4074074</v>
      </c>
      <c r="F12939" s="71">
        <f t="shared" si="404"/>
        <v>471.36250871969787</v>
      </c>
    </row>
    <row r="12940" spans="2:6">
      <c r="B12940">
        <v>1537600</v>
      </c>
      <c r="D12940">
        <v>12938</v>
      </c>
      <c r="E12940" s="72">
        <f t="shared" si="405"/>
        <v>724879080.85185182</v>
      </c>
      <c r="F12940" s="71">
        <f t="shared" si="404"/>
        <v>471.43540638127718</v>
      </c>
    </row>
    <row r="12941" spans="2:6">
      <c r="B12941">
        <v>1537600</v>
      </c>
      <c r="D12941">
        <v>12939</v>
      </c>
      <c r="E12941" s="72">
        <f t="shared" si="405"/>
        <v>724991176.96296287</v>
      </c>
      <c r="F12941" s="71">
        <f t="shared" si="404"/>
        <v>471.50830967934627</v>
      </c>
    </row>
    <row r="12942" spans="2:6">
      <c r="B12942">
        <v>1537600</v>
      </c>
      <c r="D12942">
        <v>12940</v>
      </c>
      <c r="E12942" s="72">
        <f t="shared" si="405"/>
        <v>725103281.74074066</v>
      </c>
      <c r="F12942" s="71">
        <f t="shared" si="404"/>
        <v>471.58121861390521</v>
      </c>
    </row>
    <row r="12943" spans="2:6">
      <c r="B12943">
        <v>1537600</v>
      </c>
      <c r="D12943">
        <v>12941</v>
      </c>
      <c r="E12943" s="72">
        <f t="shared" si="405"/>
        <v>725215395.18518507</v>
      </c>
      <c r="F12943" s="71">
        <f t="shared" si="404"/>
        <v>471.65413318495388</v>
      </c>
    </row>
    <row r="12944" spans="2:6">
      <c r="B12944">
        <v>1537600</v>
      </c>
      <c r="D12944">
        <v>12942</v>
      </c>
      <c r="E12944" s="72">
        <f t="shared" si="405"/>
        <v>725327517.29629624</v>
      </c>
      <c r="F12944" s="71">
        <f t="shared" si="404"/>
        <v>471.72705339249234</v>
      </c>
    </row>
    <row r="12945" spans="2:6">
      <c r="B12945">
        <v>1537600</v>
      </c>
      <c r="D12945">
        <v>12943</v>
      </c>
      <c r="E12945" s="72">
        <f t="shared" si="405"/>
        <v>725439648.07407403</v>
      </c>
      <c r="F12945" s="71">
        <f t="shared" si="404"/>
        <v>471.79997923652058</v>
      </c>
    </row>
    <row r="12946" spans="2:6">
      <c r="B12946">
        <v>1537600</v>
      </c>
      <c r="D12946">
        <v>12944</v>
      </c>
      <c r="E12946" s="72">
        <f t="shared" si="405"/>
        <v>725551787.51851845</v>
      </c>
      <c r="F12946" s="71">
        <f t="shared" si="404"/>
        <v>471.87291071703851</v>
      </c>
    </row>
    <row r="12947" spans="2:6">
      <c r="B12947">
        <v>1537600</v>
      </c>
      <c r="D12947">
        <v>12945</v>
      </c>
      <c r="E12947" s="72">
        <f t="shared" si="405"/>
        <v>725663935.62962961</v>
      </c>
      <c r="F12947" s="71">
        <f t="shared" si="404"/>
        <v>471.94584783404633</v>
      </c>
    </row>
    <row r="12948" spans="2:6">
      <c r="B12948">
        <v>1537600</v>
      </c>
      <c r="D12948">
        <v>12946</v>
      </c>
      <c r="E12948" s="72">
        <f t="shared" si="405"/>
        <v>725776092.4074074</v>
      </c>
      <c r="F12948" s="71">
        <f t="shared" si="404"/>
        <v>472.01879058754383</v>
      </c>
    </row>
    <row r="12949" spans="2:6">
      <c r="B12949">
        <v>1537600</v>
      </c>
      <c r="D12949">
        <v>12947</v>
      </c>
      <c r="E12949" s="72">
        <f t="shared" si="405"/>
        <v>725888257.85185182</v>
      </c>
      <c r="F12949" s="71">
        <f t="shared" si="404"/>
        <v>472.09173897753112</v>
      </c>
    </row>
    <row r="12950" spans="2:6">
      <c r="B12950">
        <v>1537600</v>
      </c>
      <c r="D12950">
        <v>12948</v>
      </c>
      <c r="E12950" s="72">
        <f t="shared" si="405"/>
        <v>726000431.96296287</v>
      </c>
      <c r="F12950" s="71">
        <f t="shared" si="404"/>
        <v>472.16469300400809</v>
      </c>
    </row>
    <row r="12951" spans="2:6">
      <c r="B12951">
        <v>1537600</v>
      </c>
      <c r="D12951">
        <v>12949</v>
      </c>
      <c r="E12951" s="72">
        <f t="shared" si="405"/>
        <v>726112614.74074066</v>
      </c>
      <c r="F12951" s="71">
        <f t="shared" si="404"/>
        <v>472.23765266697495</v>
      </c>
    </row>
    <row r="12952" spans="2:6">
      <c r="B12952">
        <v>1537600</v>
      </c>
      <c r="D12952">
        <v>12950</v>
      </c>
      <c r="E12952" s="72">
        <f t="shared" si="405"/>
        <v>726224806.18518507</v>
      </c>
      <c r="F12952" s="71">
        <f t="shared" si="404"/>
        <v>472.31061796643149</v>
      </c>
    </row>
    <row r="12953" spans="2:6">
      <c r="B12953">
        <v>1537600</v>
      </c>
      <c r="D12953">
        <v>12951</v>
      </c>
      <c r="E12953" s="72">
        <f t="shared" si="405"/>
        <v>726337006.29629624</v>
      </c>
      <c r="F12953" s="71">
        <f t="shared" si="404"/>
        <v>472.38358890237788</v>
      </c>
    </row>
    <row r="12954" spans="2:6">
      <c r="B12954">
        <v>1537600</v>
      </c>
      <c r="D12954">
        <v>12952</v>
      </c>
      <c r="E12954" s="72">
        <f t="shared" si="405"/>
        <v>726449215.07407403</v>
      </c>
      <c r="F12954" s="71">
        <f t="shared" si="404"/>
        <v>472.456565474814</v>
      </c>
    </row>
    <row r="12955" spans="2:6">
      <c r="B12955">
        <v>1537600</v>
      </c>
      <c r="D12955">
        <v>12953</v>
      </c>
      <c r="E12955" s="72">
        <f t="shared" si="405"/>
        <v>726561432.51851845</v>
      </c>
      <c r="F12955" s="71">
        <f t="shared" si="404"/>
        <v>472.52954768373991</v>
      </c>
    </row>
    <row r="12956" spans="2:6">
      <c r="B12956">
        <v>1537600</v>
      </c>
      <c r="D12956">
        <v>12954</v>
      </c>
      <c r="E12956" s="72">
        <f t="shared" si="405"/>
        <v>726673658.62962961</v>
      </c>
      <c r="F12956" s="71">
        <f t="shared" si="404"/>
        <v>472.6025355291556</v>
      </c>
    </row>
    <row r="12957" spans="2:6">
      <c r="B12957">
        <v>1537600</v>
      </c>
      <c r="D12957">
        <v>12955</v>
      </c>
      <c r="E12957" s="72">
        <f t="shared" si="405"/>
        <v>726785893.4074074</v>
      </c>
      <c r="F12957" s="71">
        <f t="shared" si="404"/>
        <v>472.67552901106103</v>
      </c>
    </row>
    <row r="12958" spans="2:6">
      <c r="B12958">
        <v>1537600</v>
      </c>
      <c r="D12958">
        <v>12956</v>
      </c>
      <c r="E12958" s="72">
        <f t="shared" si="405"/>
        <v>726898136.85185182</v>
      </c>
      <c r="F12958" s="71">
        <f t="shared" si="404"/>
        <v>472.74852812945619</v>
      </c>
    </row>
    <row r="12959" spans="2:6">
      <c r="B12959">
        <v>1537600</v>
      </c>
      <c r="D12959">
        <v>12957</v>
      </c>
      <c r="E12959" s="72">
        <f t="shared" si="405"/>
        <v>727010388.96296287</v>
      </c>
      <c r="F12959" s="71">
        <f t="shared" si="404"/>
        <v>472.82153288434108</v>
      </c>
    </row>
    <row r="12960" spans="2:6">
      <c r="B12960">
        <v>1537600</v>
      </c>
      <c r="D12960">
        <v>12958</v>
      </c>
      <c r="E12960" s="72">
        <f t="shared" si="405"/>
        <v>727122649.74074066</v>
      </c>
      <c r="F12960" s="71">
        <f t="shared" si="404"/>
        <v>472.89454327571582</v>
      </c>
    </row>
    <row r="12961" spans="2:6">
      <c r="B12961">
        <v>1537600</v>
      </c>
      <c r="D12961">
        <v>12959</v>
      </c>
      <c r="E12961" s="72">
        <f t="shared" si="405"/>
        <v>727234919.18518507</v>
      </c>
      <c r="F12961" s="71">
        <f t="shared" si="404"/>
        <v>472.96755930358029</v>
      </c>
    </row>
    <row r="12962" spans="2:6">
      <c r="B12962">
        <v>1537600</v>
      </c>
      <c r="D12962">
        <v>12960</v>
      </c>
      <c r="E12962" s="72">
        <f t="shared" si="405"/>
        <v>727347197.29629624</v>
      </c>
      <c r="F12962" s="71">
        <f t="shared" si="404"/>
        <v>473.0405809679346</v>
      </c>
    </row>
    <row r="12963" spans="2:6">
      <c r="B12963">
        <v>1537600</v>
      </c>
      <c r="D12963">
        <v>12961</v>
      </c>
      <c r="E12963" s="72">
        <f t="shared" si="405"/>
        <v>727459484.07407403</v>
      </c>
      <c r="F12963" s="71">
        <f t="shared" si="404"/>
        <v>473.11360826877865</v>
      </c>
    </row>
    <row r="12964" spans="2:6">
      <c r="B12964">
        <v>1537600</v>
      </c>
      <c r="D12964">
        <v>12962</v>
      </c>
      <c r="E12964" s="72">
        <f t="shared" si="405"/>
        <v>727571779.51851845</v>
      </c>
      <c r="F12964" s="71">
        <f t="shared" si="404"/>
        <v>473.18664120611243</v>
      </c>
    </row>
    <row r="12965" spans="2:6">
      <c r="B12965">
        <v>1537600</v>
      </c>
      <c r="D12965">
        <v>12963</v>
      </c>
      <c r="E12965" s="72">
        <f t="shared" si="405"/>
        <v>727684083.62962961</v>
      </c>
      <c r="F12965" s="71">
        <f t="shared" si="404"/>
        <v>473.25967977993599</v>
      </c>
    </row>
    <row r="12966" spans="2:6">
      <c r="B12966">
        <v>1537600</v>
      </c>
      <c r="D12966">
        <v>12964</v>
      </c>
      <c r="E12966" s="72">
        <f t="shared" si="405"/>
        <v>727796396.4074074</v>
      </c>
      <c r="F12966" s="71">
        <f t="shared" si="404"/>
        <v>473.33272399024935</v>
      </c>
    </row>
    <row r="12967" spans="2:6">
      <c r="B12967">
        <v>1537600</v>
      </c>
      <c r="D12967">
        <v>12965</v>
      </c>
      <c r="E12967" s="72">
        <f t="shared" si="405"/>
        <v>727908717.85185182</v>
      </c>
      <c r="F12967" s="71">
        <f t="shared" si="404"/>
        <v>473.40577383705244</v>
      </c>
    </row>
    <row r="12968" spans="2:6">
      <c r="B12968">
        <v>1537600</v>
      </c>
      <c r="D12968">
        <v>12966</v>
      </c>
      <c r="E12968" s="72">
        <f t="shared" si="405"/>
        <v>728021047.96296287</v>
      </c>
      <c r="F12968" s="71">
        <f t="shared" si="404"/>
        <v>473.47882932034526</v>
      </c>
    </row>
    <row r="12969" spans="2:6">
      <c r="B12969">
        <v>1537600</v>
      </c>
      <c r="D12969">
        <v>12967</v>
      </c>
      <c r="E12969" s="72">
        <f t="shared" si="405"/>
        <v>728133386.74074066</v>
      </c>
      <c r="F12969" s="71">
        <f t="shared" si="404"/>
        <v>473.55189044012792</v>
      </c>
    </row>
    <row r="12970" spans="2:6">
      <c r="B12970">
        <v>1537600</v>
      </c>
      <c r="D12970">
        <v>12968</v>
      </c>
      <c r="E12970" s="72">
        <f t="shared" si="405"/>
        <v>728245734.18518507</v>
      </c>
      <c r="F12970" s="71">
        <f t="shared" si="404"/>
        <v>473.62495719640026</v>
      </c>
    </row>
    <row r="12971" spans="2:6">
      <c r="B12971">
        <v>1537600</v>
      </c>
      <c r="D12971">
        <v>12969</v>
      </c>
      <c r="E12971" s="72">
        <f t="shared" si="405"/>
        <v>728358090.29629624</v>
      </c>
      <c r="F12971" s="71">
        <f t="shared" si="404"/>
        <v>473.6980295891625</v>
      </c>
    </row>
    <row r="12972" spans="2:6">
      <c r="B12972">
        <v>1537600</v>
      </c>
      <c r="D12972">
        <v>12970</v>
      </c>
      <c r="E12972" s="72">
        <f t="shared" si="405"/>
        <v>728470455.07407403</v>
      </c>
      <c r="F12972" s="71">
        <f t="shared" si="404"/>
        <v>473.77110761841442</v>
      </c>
    </row>
    <row r="12973" spans="2:6">
      <c r="B12973">
        <v>1537600</v>
      </c>
      <c r="D12973">
        <v>12971</v>
      </c>
      <c r="E12973" s="72">
        <f t="shared" si="405"/>
        <v>728582828.51851845</v>
      </c>
      <c r="F12973" s="71">
        <f t="shared" si="404"/>
        <v>473.84419128415612</v>
      </c>
    </row>
    <row r="12974" spans="2:6">
      <c r="B12974">
        <v>1537600</v>
      </c>
      <c r="D12974">
        <v>12972</v>
      </c>
      <c r="E12974" s="72">
        <f t="shared" si="405"/>
        <v>728695210.62962961</v>
      </c>
      <c r="F12974" s="71">
        <f t="shared" si="404"/>
        <v>473.91728058638762</v>
      </c>
    </row>
    <row r="12975" spans="2:6">
      <c r="B12975">
        <v>1537600</v>
      </c>
      <c r="D12975">
        <v>12973</v>
      </c>
      <c r="E12975" s="72">
        <f t="shared" si="405"/>
        <v>728807601.4074074</v>
      </c>
      <c r="F12975" s="71">
        <f t="shared" si="404"/>
        <v>473.99037552510885</v>
      </c>
    </row>
    <row r="12976" spans="2:6">
      <c r="B12976">
        <v>1537600</v>
      </c>
      <c r="D12976">
        <v>12974</v>
      </c>
      <c r="E12976" s="72">
        <f t="shared" si="405"/>
        <v>728920000.85185182</v>
      </c>
      <c r="F12976" s="71">
        <f t="shared" si="404"/>
        <v>474.06347610031986</v>
      </c>
    </row>
    <row r="12977" spans="2:6">
      <c r="B12977">
        <v>1537600</v>
      </c>
      <c r="D12977">
        <v>12975</v>
      </c>
      <c r="E12977" s="72">
        <f t="shared" si="405"/>
        <v>729032408.96296287</v>
      </c>
      <c r="F12977" s="71">
        <f t="shared" si="404"/>
        <v>474.13658231202061</v>
      </c>
    </row>
    <row r="12978" spans="2:6">
      <c r="B12978">
        <v>1537600</v>
      </c>
      <c r="D12978">
        <v>12976</v>
      </c>
      <c r="E12978" s="72">
        <f t="shared" si="405"/>
        <v>729144825.74074066</v>
      </c>
      <c r="F12978" s="71">
        <f t="shared" si="404"/>
        <v>474.20969416021114</v>
      </c>
    </row>
    <row r="12979" spans="2:6">
      <c r="B12979">
        <v>1537600</v>
      </c>
      <c r="D12979">
        <v>12977</v>
      </c>
      <c r="E12979" s="72">
        <f t="shared" si="405"/>
        <v>729257251.18518507</v>
      </c>
      <c r="F12979" s="71">
        <f t="shared" si="404"/>
        <v>474.28281164489141</v>
      </c>
    </row>
    <row r="12980" spans="2:6">
      <c r="B12980">
        <v>1537600</v>
      </c>
      <c r="D12980">
        <v>12978</v>
      </c>
      <c r="E12980" s="72">
        <f t="shared" si="405"/>
        <v>729369685.29629624</v>
      </c>
      <c r="F12980" s="71">
        <f t="shared" si="404"/>
        <v>474.35593476606152</v>
      </c>
    </row>
    <row r="12981" spans="2:6">
      <c r="B12981">
        <v>1537600</v>
      </c>
      <c r="D12981">
        <v>12979</v>
      </c>
      <c r="E12981" s="72">
        <f t="shared" si="405"/>
        <v>729482128.07407403</v>
      </c>
      <c r="F12981" s="71">
        <f t="shared" si="404"/>
        <v>474.42906352372142</v>
      </c>
    </row>
    <row r="12982" spans="2:6">
      <c r="B12982">
        <v>1537600</v>
      </c>
      <c r="D12982">
        <v>12980</v>
      </c>
      <c r="E12982" s="72">
        <f t="shared" si="405"/>
        <v>729594579.51851845</v>
      </c>
      <c r="F12982" s="71">
        <f t="shared" si="404"/>
        <v>474.502197917871</v>
      </c>
    </row>
    <row r="12983" spans="2:6">
      <c r="B12983">
        <v>1537600</v>
      </c>
      <c r="D12983">
        <v>12981</v>
      </c>
      <c r="E12983" s="72">
        <f t="shared" si="405"/>
        <v>729707039.62962961</v>
      </c>
      <c r="F12983" s="71">
        <f t="shared" si="404"/>
        <v>474.57533794851042</v>
      </c>
    </row>
    <row r="12984" spans="2:6">
      <c r="B12984">
        <v>1537600</v>
      </c>
      <c r="D12984">
        <v>12982</v>
      </c>
      <c r="E12984" s="72">
        <f t="shared" si="405"/>
        <v>729819508.4074074</v>
      </c>
      <c r="F12984" s="71">
        <f t="shared" si="404"/>
        <v>474.64848361563958</v>
      </c>
    </row>
    <row r="12985" spans="2:6">
      <c r="B12985">
        <v>1537600</v>
      </c>
      <c r="D12985">
        <v>12983</v>
      </c>
      <c r="E12985" s="72">
        <f t="shared" si="405"/>
        <v>729931985.85185182</v>
      </c>
      <c r="F12985" s="71">
        <f t="shared" si="404"/>
        <v>474.72163491925846</v>
      </c>
    </row>
    <row r="12986" spans="2:6">
      <c r="B12986">
        <v>1537600</v>
      </c>
      <c r="D12986">
        <v>12984</v>
      </c>
      <c r="E12986" s="72">
        <f t="shared" si="405"/>
        <v>730044471.96296287</v>
      </c>
      <c r="F12986" s="71">
        <f t="shared" si="404"/>
        <v>474.79479185936708</v>
      </c>
    </row>
    <row r="12987" spans="2:6">
      <c r="B12987">
        <v>1537600</v>
      </c>
      <c r="D12987">
        <v>12985</v>
      </c>
      <c r="E12987" s="72">
        <f t="shared" si="405"/>
        <v>730156966.74074066</v>
      </c>
      <c r="F12987" s="71">
        <f t="shared" si="404"/>
        <v>474.86795443596554</v>
      </c>
    </row>
    <row r="12988" spans="2:6">
      <c r="B12988">
        <v>1537600</v>
      </c>
      <c r="D12988">
        <v>12986</v>
      </c>
      <c r="E12988" s="72">
        <f t="shared" si="405"/>
        <v>730269470.18518507</v>
      </c>
      <c r="F12988" s="71">
        <f t="shared" si="404"/>
        <v>474.9411226490538</v>
      </c>
    </row>
    <row r="12989" spans="2:6">
      <c r="B12989">
        <v>1537600</v>
      </c>
      <c r="D12989">
        <v>12987</v>
      </c>
      <c r="E12989" s="72">
        <f t="shared" si="405"/>
        <v>730381982.29629624</v>
      </c>
      <c r="F12989" s="71">
        <f t="shared" si="404"/>
        <v>475.01429649863178</v>
      </c>
    </row>
    <row r="12990" spans="2:6">
      <c r="B12990">
        <v>1537600</v>
      </c>
      <c r="D12990">
        <v>12988</v>
      </c>
      <c r="E12990" s="72">
        <f t="shared" si="405"/>
        <v>730494503.07407403</v>
      </c>
      <c r="F12990" s="71">
        <f t="shared" si="404"/>
        <v>475.08747598469955</v>
      </c>
    </row>
    <row r="12991" spans="2:6">
      <c r="B12991">
        <v>1537600</v>
      </c>
      <c r="D12991">
        <v>12989</v>
      </c>
      <c r="E12991" s="72">
        <f t="shared" si="405"/>
        <v>730607032.51851845</v>
      </c>
      <c r="F12991" s="71">
        <f t="shared" si="404"/>
        <v>475.16066110725706</v>
      </c>
    </row>
    <row r="12992" spans="2:6">
      <c r="B12992">
        <v>1537600</v>
      </c>
      <c r="D12992">
        <v>12990</v>
      </c>
      <c r="E12992" s="72">
        <f t="shared" si="405"/>
        <v>730719570.62962961</v>
      </c>
      <c r="F12992" s="71">
        <f t="shared" si="404"/>
        <v>475.23385186630441</v>
      </c>
    </row>
    <row r="12993" spans="2:6">
      <c r="B12993">
        <v>1537600</v>
      </c>
      <c r="D12993">
        <v>12991</v>
      </c>
      <c r="E12993" s="72">
        <f t="shared" si="405"/>
        <v>730832117.4074074</v>
      </c>
      <c r="F12993" s="71">
        <f t="shared" si="404"/>
        <v>475.30704826184143</v>
      </c>
    </row>
    <row r="12994" spans="2:6">
      <c r="B12994">
        <v>1537600</v>
      </c>
      <c r="D12994">
        <v>12992</v>
      </c>
      <c r="E12994" s="72">
        <f t="shared" si="405"/>
        <v>730944672.85185182</v>
      </c>
      <c r="F12994" s="71">
        <f t="shared" si="404"/>
        <v>475.38025029386824</v>
      </c>
    </row>
    <row r="12995" spans="2:6">
      <c r="B12995">
        <v>1537600</v>
      </c>
      <c r="D12995">
        <v>12993</v>
      </c>
      <c r="E12995" s="72">
        <f t="shared" si="405"/>
        <v>731057236.96296287</v>
      </c>
      <c r="F12995" s="71">
        <f t="shared" ref="F12995:F13058" si="406">E12995/B12994</f>
        <v>475.45345796238479</v>
      </c>
    </row>
    <row r="12996" spans="2:6">
      <c r="B12996">
        <v>1537600</v>
      </c>
      <c r="D12996">
        <v>12994</v>
      </c>
      <c r="E12996" s="72">
        <f t="shared" ref="E12996:E13059" si="407">40+(D12995*D12995)+(E12995/1.3)</f>
        <v>731169809.74074066</v>
      </c>
      <c r="F12996" s="71">
        <f t="shared" si="406"/>
        <v>475.52667126739118</v>
      </c>
    </row>
    <row r="12997" spans="2:6">
      <c r="B12997">
        <v>1537600</v>
      </c>
      <c r="D12997">
        <v>12995</v>
      </c>
      <c r="E12997" s="72">
        <f t="shared" si="407"/>
        <v>731282391.18518507</v>
      </c>
      <c r="F12997" s="71">
        <f t="shared" si="406"/>
        <v>475.5998902088873</v>
      </c>
    </row>
    <row r="12998" spans="2:6">
      <c r="B12998">
        <v>1537600</v>
      </c>
      <c r="D12998">
        <v>12996</v>
      </c>
      <c r="E12998" s="72">
        <f t="shared" si="407"/>
        <v>731394981.29629624</v>
      </c>
      <c r="F12998" s="71">
        <f t="shared" si="406"/>
        <v>475.67311478687321</v>
      </c>
    </row>
    <row r="12999" spans="2:6">
      <c r="B12999">
        <v>1537600</v>
      </c>
      <c r="D12999">
        <v>12997</v>
      </c>
      <c r="E12999" s="72">
        <f t="shared" si="407"/>
        <v>731507580.07407403</v>
      </c>
      <c r="F12999" s="71">
        <f t="shared" si="406"/>
        <v>475.74634500134886</v>
      </c>
    </row>
    <row r="13000" spans="2:6">
      <c r="B13000">
        <v>1537600</v>
      </c>
      <c r="D13000">
        <v>12998</v>
      </c>
      <c r="E13000" s="72">
        <f t="shared" si="407"/>
        <v>731620187.51851845</v>
      </c>
      <c r="F13000" s="71">
        <f t="shared" si="406"/>
        <v>475.81958085231429</v>
      </c>
    </row>
    <row r="13001" spans="2:6">
      <c r="B13001">
        <v>1537600</v>
      </c>
      <c r="D13001">
        <v>12999</v>
      </c>
      <c r="E13001" s="72">
        <f t="shared" si="407"/>
        <v>731732803.62962961</v>
      </c>
      <c r="F13001" s="71">
        <f t="shared" si="406"/>
        <v>475.89282233976951</v>
      </c>
    </row>
    <row r="13002" spans="2:6">
      <c r="B13002">
        <v>1537600</v>
      </c>
      <c r="D13002">
        <v>13000</v>
      </c>
      <c r="E13002" s="72">
        <f t="shared" si="407"/>
        <v>731845428.4074074</v>
      </c>
      <c r="F13002" s="71">
        <f t="shared" si="406"/>
        <v>475.96606946371452</v>
      </c>
    </row>
    <row r="13003" spans="2:6">
      <c r="B13003">
        <v>1537600</v>
      </c>
      <c r="D13003">
        <v>13001</v>
      </c>
      <c r="E13003" s="72">
        <f t="shared" si="407"/>
        <v>731958061.85185182</v>
      </c>
      <c r="F13003" s="71">
        <f t="shared" si="406"/>
        <v>476.0393222241492</v>
      </c>
    </row>
    <row r="13004" spans="2:6">
      <c r="B13004">
        <v>1537600</v>
      </c>
      <c r="D13004">
        <v>13002</v>
      </c>
      <c r="E13004" s="72">
        <f t="shared" si="407"/>
        <v>732070703.96296287</v>
      </c>
      <c r="F13004" s="71">
        <f t="shared" si="406"/>
        <v>476.11258062107368</v>
      </c>
    </row>
    <row r="13005" spans="2:6">
      <c r="B13005">
        <v>1537600</v>
      </c>
      <c r="D13005">
        <v>13003</v>
      </c>
      <c r="E13005" s="72">
        <f t="shared" si="407"/>
        <v>732183354.74074066</v>
      </c>
      <c r="F13005" s="71">
        <f t="shared" si="406"/>
        <v>476.18584465448794</v>
      </c>
    </row>
    <row r="13006" spans="2:6">
      <c r="B13006">
        <v>1537600</v>
      </c>
      <c r="D13006">
        <v>13004</v>
      </c>
      <c r="E13006" s="72">
        <f t="shared" si="407"/>
        <v>732296014.18518507</v>
      </c>
      <c r="F13006" s="71">
        <f t="shared" si="406"/>
        <v>476.25911432439193</v>
      </c>
    </row>
    <row r="13007" spans="2:6">
      <c r="B13007">
        <v>1537600</v>
      </c>
      <c r="D13007">
        <v>13005</v>
      </c>
      <c r="E13007" s="72">
        <f t="shared" si="407"/>
        <v>732408682.29629624</v>
      </c>
      <c r="F13007" s="71">
        <f t="shared" si="406"/>
        <v>476.33238963078577</v>
      </c>
    </row>
    <row r="13008" spans="2:6">
      <c r="B13008">
        <v>1537600</v>
      </c>
      <c r="D13008">
        <v>13006</v>
      </c>
      <c r="E13008" s="72">
        <f t="shared" si="407"/>
        <v>732521359.07407403</v>
      </c>
      <c r="F13008" s="71">
        <f t="shared" si="406"/>
        <v>476.4056705736694</v>
      </c>
    </row>
    <row r="13009" spans="2:6">
      <c r="B13009">
        <v>1537600</v>
      </c>
      <c r="D13009">
        <v>13007</v>
      </c>
      <c r="E13009" s="72">
        <f t="shared" si="407"/>
        <v>732634044.51851845</v>
      </c>
      <c r="F13009" s="71">
        <f t="shared" si="406"/>
        <v>476.4789571530427</v>
      </c>
    </row>
    <row r="13010" spans="2:6">
      <c r="B13010">
        <v>1537600</v>
      </c>
      <c r="D13010">
        <v>13008</v>
      </c>
      <c r="E13010" s="72">
        <f t="shared" si="407"/>
        <v>732746738.62962961</v>
      </c>
      <c r="F13010" s="71">
        <f t="shared" si="406"/>
        <v>476.55224936890585</v>
      </c>
    </row>
    <row r="13011" spans="2:6">
      <c r="B13011">
        <v>1537600</v>
      </c>
      <c r="D13011">
        <v>13009</v>
      </c>
      <c r="E13011" s="72">
        <f t="shared" si="407"/>
        <v>732859441.4074074</v>
      </c>
      <c r="F13011" s="71">
        <f t="shared" si="406"/>
        <v>476.62554722125873</v>
      </c>
    </row>
    <row r="13012" spans="2:6">
      <c r="B13012">
        <v>1537600</v>
      </c>
      <c r="D13012">
        <v>13010</v>
      </c>
      <c r="E13012" s="72">
        <f t="shared" si="407"/>
        <v>732972152.85185182</v>
      </c>
      <c r="F13012" s="71">
        <f t="shared" si="406"/>
        <v>476.69885071010134</v>
      </c>
    </row>
    <row r="13013" spans="2:6">
      <c r="B13013">
        <v>1537600</v>
      </c>
      <c r="D13013">
        <v>13011</v>
      </c>
      <c r="E13013" s="72">
        <f t="shared" si="407"/>
        <v>733084872.96296287</v>
      </c>
      <c r="F13013" s="71">
        <f t="shared" si="406"/>
        <v>476.77215983543368</v>
      </c>
    </row>
    <row r="13014" spans="2:6">
      <c r="B13014">
        <v>1537600</v>
      </c>
      <c r="D13014">
        <v>13012</v>
      </c>
      <c r="E13014" s="72">
        <f t="shared" si="407"/>
        <v>733197601.74074066</v>
      </c>
      <c r="F13014" s="71">
        <f t="shared" si="406"/>
        <v>476.84547459725587</v>
      </c>
    </row>
    <row r="13015" spans="2:6">
      <c r="B13015">
        <v>1537600</v>
      </c>
      <c r="D13015">
        <v>13013</v>
      </c>
      <c r="E13015" s="72">
        <f t="shared" si="407"/>
        <v>733310339.18518507</v>
      </c>
      <c r="F13015" s="71">
        <f t="shared" si="406"/>
        <v>476.91879499556779</v>
      </c>
    </row>
    <row r="13016" spans="2:6">
      <c r="B13016">
        <v>1537600</v>
      </c>
      <c r="D13016">
        <v>13014</v>
      </c>
      <c r="E13016" s="72">
        <f t="shared" si="407"/>
        <v>733423085.29629624</v>
      </c>
      <c r="F13016" s="71">
        <f t="shared" si="406"/>
        <v>476.99212103036956</v>
      </c>
    </row>
    <row r="13017" spans="2:6">
      <c r="B13017">
        <v>1537600</v>
      </c>
      <c r="D13017">
        <v>13015</v>
      </c>
      <c r="E13017" s="72">
        <f t="shared" si="407"/>
        <v>733535840.07407403</v>
      </c>
      <c r="F13017" s="71">
        <f t="shared" si="406"/>
        <v>477.06545270166106</v>
      </c>
    </row>
    <row r="13018" spans="2:6">
      <c r="B13018">
        <v>1537600</v>
      </c>
      <c r="D13018">
        <v>13016</v>
      </c>
      <c r="E13018" s="72">
        <f t="shared" si="407"/>
        <v>733648603.51851845</v>
      </c>
      <c r="F13018" s="71">
        <f t="shared" si="406"/>
        <v>477.13879000944229</v>
      </c>
    </row>
    <row r="13019" spans="2:6">
      <c r="B13019">
        <v>1537600</v>
      </c>
      <c r="D13019">
        <v>13017</v>
      </c>
      <c r="E13019" s="72">
        <f t="shared" si="407"/>
        <v>733761375.62962961</v>
      </c>
      <c r="F13019" s="71">
        <f t="shared" si="406"/>
        <v>477.21213295371331</v>
      </c>
    </row>
    <row r="13020" spans="2:6">
      <c r="B13020">
        <v>1537600</v>
      </c>
      <c r="D13020">
        <v>13018</v>
      </c>
      <c r="E13020" s="72">
        <f t="shared" si="407"/>
        <v>733874156.4074074</v>
      </c>
      <c r="F13020" s="71">
        <f t="shared" si="406"/>
        <v>477.28548153447412</v>
      </c>
    </row>
    <row r="13021" spans="2:6">
      <c r="B13021">
        <v>1537600</v>
      </c>
      <c r="D13021">
        <v>13019</v>
      </c>
      <c r="E13021" s="72">
        <f t="shared" si="407"/>
        <v>733986945.85185182</v>
      </c>
      <c r="F13021" s="71">
        <f t="shared" si="406"/>
        <v>477.35883575172465</v>
      </c>
    </row>
    <row r="13022" spans="2:6">
      <c r="B13022">
        <v>1537600</v>
      </c>
      <c r="D13022">
        <v>13020</v>
      </c>
      <c r="E13022" s="72">
        <f t="shared" si="407"/>
        <v>734099743.96296287</v>
      </c>
      <c r="F13022" s="71">
        <f t="shared" si="406"/>
        <v>477.43219560546493</v>
      </c>
    </row>
    <row r="13023" spans="2:6">
      <c r="B13023">
        <v>1537600</v>
      </c>
      <c r="D13023">
        <v>13021</v>
      </c>
      <c r="E13023" s="72">
        <f t="shared" si="407"/>
        <v>734212550.74074066</v>
      </c>
      <c r="F13023" s="71">
        <f t="shared" si="406"/>
        <v>477.50556109569504</v>
      </c>
    </row>
    <row r="13024" spans="2:6">
      <c r="B13024">
        <v>1537600</v>
      </c>
      <c r="D13024">
        <v>13022</v>
      </c>
      <c r="E13024" s="72">
        <f t="shared" si="407"/>
        <v>734325366.18518507</v>
      </c>
      <c r="F13024" s="71">
        <f t="shared" si="406"/>
        <v>477.57893222241483</v>
      </c>
    </row>
    <row r="13025" spans="2:6">
      <c r="B13025">
        <v>1537600</v>
      </c>
      <c r="D13025">
        <v>13023</v>
      </c>
      <c r="E13025" s="72">
        <f t="shared" si="407"/>
        <v>734438190.29629624</v>
      </c>
      <c r="F13025" s="71">
        <f t="shared" si="406"/>
        <v>477.65230898562453</v>
      </c>
    </row>
    <row r="13026" spans="2:6">
      <c r="B13026">
        <v>1537600</v>
      </c>
      <c r="D13026">
        <v>13024</v>
      </c>
      <c r="E13026" s="72">
        <f t="shared" si="407"/>
        <v>734551023.07407403</v>
      </c>
      <c r="F13026" s="71">
        <f t="shared" si="406"/>
        <v>477.7256913853239</v>
      </c>
    </row>
    <row r="13027" spans="2:6">
      <c r="B13027">
        <v>1537600</v>
      </c>
      <c r="D13027">
        <v>13025</v>
      </c>
      <c r="E13027" s="72">
        <f t="shared" si="407"/>
        <v>734663864.51851845</v>
      </c>
      <c r="F13027" s="71">
        <f t="shared" si="406"/>
        <v>477.79907942151306</v>
      </c>
    </row>
    <row r="13028" spans="2:6">
      <c r="B13028">
        <v>1537600</v>
      </c>
      <c r="D13028">
        <v>13026</v>
      </c>
      <c r="E13028" s="72">
        <f t="shared" si="407"/>
        <v>734776714.62962961</v>
      </c>
      <c r="F13028" s="71">
        <f t="shared" si="406"/>
        <v>477.872473094192</v>
      </c>
    </row>
    <row r="13029" spans="2:6">
      <c r="B13029">
        <v>1537600</v>
      </c>
      <c r="D13029">
        <v>13027</v>
      </c>
      <c r="E13029" s="72">
        <f t="shared" si="407"/>
        <v>734889573.4074074</v>
      </c>
      <c r="F13029" s="71">
        <f t="shared" si="406"/>
        <v>477.94587240336068</v>
      </c>
    </row>
    <row r="13030" spans="2:6">
      <c r="B13030">
        <v>1537600</v>
      </c>
      <c r="D13030">
        <v>13028</v>
      </c>
      <c r="E13030" s="72">
        <f t="shared" si="407"/>
        <v>735002440.85185182</v>
      </c>
      <c r="F13030" s="71">
        <f t="shared" si="406"/>
        <v>478.01927734901915</v>
      </c>
    </row>
    <row r="13031" spans="2:6">
      <c r="B13031">
        <v>1537600</v>
      </c>
      <c r="D13031">
        <v>13029</v>
      </c>
      <c r="E13031" s="72">
        <f t="shared" si="407"/>
        <v>735115316.96296287</v>
      </c>
      <c r="F13031" s="71">
        <f t="shared" si="406"/>
        <v>478.09268793116729</v>
      </c>
    </row>
    <row r="13032" spans="2:6">
      <c r="B13032">
        <v>1537600</v>
      </c>
      <c r="D13032">
        <v>13030</v>
      </c>
      <c r="E13032" s="72">
        <f t="shared" si="407"/>
        <v>735228201.74074066</v>
      </c>
      <c r="F13032" s="71">
        <f t="shared" si="406"/>
        <v>478.16610414980534</v>
      </c>
    </row>
    <row r="13033" spans="2:6">
      <c r="B13033">
        <v>1537600</v>
      </c>
      <c r="D13033">
        <v>13031</v>
      </c>
      <c r="E13033" s="72">
        <f t="shared" si="407"/>
        <v>735341095.18518507</v>
      </c>
      <c r="F13033" s="71">
        <f t="shared" si="406"/>
        <v>478.23952600493305</v>
      </c>
    </row>
    <row r="13034" spans="2:6">
      <c r="B13034">
        <v>1537600</v>
      </c>
      <c r="D13034">
        <v>13032</v>
      </c>
      <c r="E13034" s="72">
        <f t="shared" si="407"/>
        <v>735453997.29629624</v>
      </c>
      <c r="F13034" s="71">
        <f t="shared" si="406"/>
        <v>478.31295349655062</v>
      </c>
    </row>
    <row r="13035" spans="2:6">
      <c r="B13035">
        <v>1537600</v>
      </c>
      <c r="D13035">
        <v>13033</v>
      </c>
      <c r="E13035" s="72">
        <f t="shared" si="407"/>
        <v>735566908.07407403</v>
      </c>
      <c r="F13035" s="71">
        <f t="shared" si="406"/>
        <v>478.38638662465792</v>
      </c>
    </row>
    <row r="13036" spans="2:6">
      <c r="B13036">
        <v>1537600</v>
      </c>
      <c r="D13036">
        <v>13034</v>
      </c>
      <c r="E13036" s="72">
        <f t="shared" si="407"/>
        <v>735679827.51851845</v>
      </c>
      <c r="F13036" s="71">
        <f t="shared" si="406"/>
        <v>478.459825389255</v>
      </c>
    </row>
    <row r="13037" spans="2:6">
      <c r="B13037">
        <v>1537600</v>
      </c>
      <c r="D13037">
        <v>13035</v>
      </c>
      <c r="E13037" s="72">
        <f t="shared" si="407"/>
        <v>735792755.62962961</v>
      </c>
      <c r="F13037" s="71">
        <f t="shared" si="406"/>
        <v>478.53326979034182</v>
      </c>
    </row>
    <row r="13038" spans="2:6">
      <c r="B13038">
        <v>1537600</v>
      </c>
      <c r="D13038">
        <v>13036</v>
      </c>
      <c r="E13038" s="72">
        <f t="shared" si="407"/>
        <v>735905692.4074074</v>
      </c>
      <c r="F13038" s="71">
        <f t="shared" si="406"/>
        <v>478.60671982791843</v>
      </c>
    </row>
    <row r="13039" spans="2:6">
      <c r="B13039">
        <v>1537600</v>
      </c>
      <c r="D13039">
        <v>13037</v>
      </c>
      <c r="E13039" s="72">
        <f t="shared" si="407"/>
        <v>736018637.85185182</v>
      </c>
      <c r="F13039" s="71">
        <f t="shared" si="406"/>
        <v>478.68017550198482</v>
      </c>
    </row>
    <row r="13040" spans="2:6">
      <c r="B13040">
        <v>1537600</v>
      </c>
      <c r="D13040">
        <v>13038</v>
      </c>
      <c r="E13040" s="72">
        <f t="shared" si="407"/>
        <v>736131591.96296287</v>
      </c>
      <c r="F13040" s="71">
        <f t="shared" si="406"/>
        <v>478.75363681254089</v>
      </c>
    </row>
    <row r="13041" spans="2:6">
      <c r="B13041">
        <v>1537600</v>
      </c>
      <c r="D13041">
        <v>13039</v>
      </c>
      <c r="E13041" s="72">
        <f t="shared" si="407"/>
        <v>736244554.74074066</v>
      </c>
      <c r="F13041" s="71">
        <f t="shared" si="406"/>
        <v>478.82710375958681</v>
      </c>
    </row>
    <row r="13042" spans="2:6">
      <c r="B13042">
        <v>1537600</v>
      </c>
      <c r="D13042">
        <v>13040</v>
      </c>
      <c r="E13042" s="72">
        <f t="shared" si="407"/>
        <v>736357526.18518507</v>
      </c>
      <c r="F13042" s="71">
        <f t="shared" si="406"/>
        <v>478.90057634312245</v>
      </c>
    </row>
    <row r="13043" spans="2:6">
      <c r="B13043">
        <v>1537600</v>
      </c>
      <c r="D13043">
        <v>13041</v>
      </c>
      <c r="E13043" s="72">
        <f t="shared" si="407"/>
        <v>736470506.29629624</v>
      </c>
      <c r="F13043" s="71">
        <f t="shared" si="406"/>
        <v>478.97405456314794</v>
      </c>
    </row>
    <row r="13044" spans="2:6">
      <c r="B13044">
        <v>1537600</v>
      </c>
      <c r="D13044">
        <v>13042</v>
      </c>
      <c r="E13044" s="72">
        <f t="shared" si="407"/>
        <v>736583495.07407403</v>
      </c>
      <c r="F13044" s="71">
        <f t="shared" si="406"/>
        <v>479.04753841966311</v>
      </c>
    </row>
    <row r="13045" spans="2:6">
      <c r="B13045">
        <v>1537600</v>
      </c>
      <c r="D13045">
        <v>13043</v>
      </c>
      <c r="E13045" s="72">
        <f t="shared" si="407"/>
        <v>736696492.51851845</v>
      </c>
      <c r="F13045" s="71">
        <f t="shared" si="406"/>
        <v>479.12102791266807</v>
      </c>
    </row>
    <row r="13046" spans="2:6">
      <c r="B13046">
        <v>1537600</v>
      </c>
      <c r="D13046">
        <v>13044</v>
      </c>
      <c r="E13046" s="72">
        <f t="shared" si="407"/>
        <v>736809498.62962961</v>
      </c>
      <c r="F13046" s="71">
        <f t="shared" si="406"/>
        <v>479.19452304216287</v>
      </c>
    </row>
    <row r="13047" spans="2:6">
      <c r="B13047">
        <v>1537600</v>
      </c>
      <c r="D13047">
        <v>13045</v>
      </c>
      <c r="E13047" s="72">
        <f t="shared" si="407"/>
        <v>736922513.4074074</v>
      </c>
      <c r="F13047" s="71">
        <f t="shared" si="406"/>
        <v>479.26802380814735</v>
      </c>
    </row>
    <row r="13048" spans="2:6">
      <c r="B13048">
        <v>1537600</v>
      </c>
      <c r="D13048">
        <v>13046</v>
      </c>
      <c r="E13048" s="72">
        <f t="shared" si="407"/>
        <v>737035536.85185182</v>
      </c>
      <c r="F13048" s="71">
        <f t="shared" si="406"/>
        <v>479.34153021062161</v>
      </c>
    </row>
    <row r="13049" spans="2:6">
      <c r="B13049">
        <v>1537600</v>
      </c>
      <c r="D13049">
        <v>13047</v>
      </c>
      <c r="E13049" s="72">
        <f t="shared" si="407"/>
        <v>737148568.96296287</v>
      </c>
      <c r="F13049" s="71">
        <f t="shared" si="406"/>
        <v>479.41504224958561</v>
      </c>
    </row>
    <row r="13050" spans="2:6">
      <c r="B13050">
        <v>1537600</v>
      </c>
      <c r="D13050">
        <v>13048</v>
      </c>
      <c r="E13050" s="72">
        <f t="shared" si="407"/>
        <v>737261609.74074066</v>
      </c>
      <c r="F13050" s="71">
        <f t="shared" si="406"/>
        <v>479.48855992503945</v>
      </c>
    </row>
    <row r="13051" spans="2:6">
      <c r="B13051">
        <v>1537600</v>
      </c>
      <c r="D13051">
        <v>13049</v>
      </c>
      <c r="E13051" s="72">
        <f t="shared" si="407"/>
        <v>737374659.18518507</v>
      </c>
      <c r="F13051" s="71">
        <f t="shared" si="406"/>
        <v>479.56208323698303</v>
      </c>
    </row>
    <row r="13052" spans="2:6">
      <c r="B13052">
        <v>1537600</v>
      </c>
      <c r="D13052">
        <v>13050</v>
      </c>
      <c r="E13052" s="72">
        <f t="shared" si="407"/>
        <v>737487717.29629624</v>
      </c>
      <c r="F13052" s="71">
        <f t="shared" si="406"/>
        <v>479.63561218541639</v>
      </c>
    </row>
    <row r="13053" spans="2:6">
      <c r="B13053">
        <v>1537600</v>
      </c>
      <c r="D13053">
        <v>13051</v>
      </c>
      <c r="E13053" s="72">
        <f t="shared" si="407"/>
        <v>737600784.07407403</v>
      </c>
      <c r="F13053" s="71">
        <f t="shared" si="406"/>
        <v>479.70914677033949</v>
      </c>
    </row>
    <row r="13054" spans="2:6">
      <c r="B13054">
        <v>1537600</v>
      </c>
      <c r="D13054">
        <v>13052</v>
      </c>
      <c r="E13054" s="72">
        <f t="shared" si="407"/>
        <v>737713859.51851845</v>
      </c>
      <c r="F13054" s="71">
        <f t="shared" si="406"/>
        <v>479.78268699175237</v>
      </c>
    </row>
    <row r="13055" spans="2:6">
      <c r="B13055">
        <v>1537600</v>
      </c>
      <c r="D13055">
        <v>13053</v>
      </c>
      <c r="E13055" s="72">
        <f t="shared" si="407"/>
        <v>737826943.62962961</v>
      </c>
      <c r="F13055" s="71">
        <f t="shared" si="406"/>
        <v>479.85623284965504</v>
      </c>
    </row>
    <row r="13056" spans="2:6">
      <c r="B13056">
        <v>1537600</v>
      </c>
      <c r="D13056">
        <v>13054</v>
      </c>
      <c r="E13056" s="72">
        <f t="shared" si="407"/>
        <v>737940036.4074074</v>
      </c>
      <c r="F13056" s="71">
        <f t="shared" si="406"/>
        <v>479.9297843440475</v>
      </c>
    </row>
    <row r="13057" spans="2:6">
      <c r="B13057">
        <v>1537600</v>
      </c>
      <c r="D13057">
        <v>13055</v>
      </c>
      <c r="E13057" s="72">
        <f t="shared" si="407"/>
        <v>738053137.85185182</v>
      </c>
      <c r="F13057" s="71">
        <f t="shared" si="406"/>
        <v>480.00334147492964</v>
      </c>
    </row>
    <row r="13058" spans="2:6">
      <c r="B13058">
        <v>1537600</v>
      </c>
      <c r="D13058">
        <v>13056</v>
      </c>
      <c r="E13058" s="72">
        <f t="shared" si="407"/>
        <v>738166247.96296287</v>
      </c>
      <c r="F13058" s="71">
        <f t="shared" si="406"/>
        <v>480.07690424230157</v>
      </c>
    </row>
    <row r="13059" spans="2:6">
      <c r="B13059">
        <v>1537600</v>
      </c>
      <c r="D13059">
        <v>13057</v>
      </c>
      <c r="E13059" s="72">
        <f t="shared" si="407"/>
        <v>738279366.74074066</v>
      </c>
      <c r="F13059" s="71">
        <f t="shared" ref="F13059:F13122" si="408">E13059/B13058</f>
        <v>480.15047264616328</v>
      </c>
    </row>
    <row r="13060" spans="2:6">
      <c r="B13060">
        <v>1537600</v>
      </c>
      <c r="D13060">
        <v>13058</v>
      </c>
      <c r="E13060" s="72">
        <f t="shared" ref="E13060:E13123" si="409">40+(D13059*D13059)+(E13059/1.3)</f>
        <v>738392494.18518507</v>
      </c>
      <c r="F13060" s="71">
        <f t="shared" si="408"/>
        <v>480.22404668651473</v>
      </c>
    </row>
    <row r="13061" spans="2:6">
      <c r="B13061">
        <v>1537600</v>
      </c>
      <c r="D13061">
        <v>13059</v>
      </c>
      <c r="E13061" s="72">
        <f t="shared" si="409"/>
        <v>738505630.29629624</v>
      </c>
      <c r="F13061" s="71">
        <f t="shared" si="408"/>
        <v>480.29762636335602</v>
      </c>
    </row>
    <row r="13062" spans="2:6">
      <c r="B13062">
        <v>1537600</v>
      </c>
      <c r="D13062">
        <v>13060</v>
      </c>
      <c r="E13062" s="72">
        <f t="shared" si="409"/>
        <v>738618775.07407403</v>
      </c>
      <c r="F13062" s="71">
        <f t="shared" si="408"/>
        <v>480.37121167668704</v>
      </c>
    </row>
    <row r="13063" spans="2:6">
      <c r="B13063">
        <v>1537600</v>
      </c>
      <c r="D13063">
        <v>13061</v>
      </c>
      <c r="E13063" s="72">
        <f t="shared" si="409"/>
        <v>738731928.51851845</v>
      </c>
      <c r="F13063" s="71">
        <f t="shared" si="408"/>
        <v>480.44480262650785</v>
      </c>
    </row>
    <row r="13064" spans="2:6">
      <c r="B13064">
        <v>1537600</v>
      </c>
      <c r="D13064">
        <v>13062</v>
      </c>
      <c r="E13064" s="72">
        <f t="shared" si="409"/>
        <v>738845090.62962961</v>
      </c>
      <c r="F13064" s="71">
        <f t="shared" si="408"/>
        <v>480.51839921281845</v>
      </c>
    </row>
    <row r="13065" spans="2:6">
      <c r="B13065">
        <v>1537600</v>
      </c>
      <c r="D13065">
        <v>13063</v>
      </c>
      <c r="E13065" s="72">
        <f t="shared" si="409"/>
        <v>738958261.4074074</v>
      </c>
      <c r="F13065" s="71">
        <f t="shared" si="408"/>
        <v>480.59200143561878</v>
      </c>
    </row>
    <row r="13066" spans="2:6">
      <c r="B13066">
        <v>1537600</v>
      </c>
      <c r="D13066">
        <v>13064</v>
      </c>
      <c r="E13066" s="72">
        <f t="shared" si="409"/>
        <v>739071440.85185182</v>
      </c>
      <c r="F13066" s="71">
        <f t="shared" si="408"/>
        <v>480.66560929490885</v>
      </c>
    </row>
    <row r="13067" spans="2:6">
      <c r="B13067">
        <v>1537600</v>
      </c>
      <c r="D13067">
        <v>13065</v>
      </c>
      <c r="E13067" s="72">
        <f t="shared" si="409"/>
        <v>739184628.96296287</v>
      </c>
      <c r="F13067" s="71">
        <f t="shared" si="408"/>
        <v>480.73922279068864</v>
      </c>
    </row>
    <row r="13068" spans="2:6">
      <c r="B13068">
        <v>1537600</v>
      </c>
      <c r="D13068">
        <v>13066</v>
      </c>
      <c r="E13068" s="72">
        <f t="shared" si="409"/>
        <v>739297825.74074066</v>
      </c>
      <c r="F13068" s="71">
        <f t="shared" si="408"/>
        <v>480.81284192295828</v>
      </c>
    </row>
    <row r="13069" spans="2:6">
      <c r="B13069">
        <v>1537600</v>
      </c>
      <c r="D13069">
        <v>13067</v>
      </c>
      <c r="E13069" s="72">
        <f t="shared" si="409"/>
        <v>739411031.18518507</v>
      </c>
      <c r="F13069" s="71">
        <f t="shared" si="408"/>
        <v>480.88646669171766</v>
      </c>
    </row>
    <row r="13070" spans="2:6">
      <c r="B13070">
        <v>1537600</v>
      </c>
      <c r="D13070">
        <v>13068</v>
      </c>
      <c r="E13070" s="72">
        <f t="shared" si="409"/>
        <v>739524245.29629624</v>
      </c>
      <c r="F13070" s="71">
        <f t="shared" si="408"/>
        <v>480.96009709696688</v>
      </c>
    </row>
    <row r="13071" spans="2:6">
      <c r="B13071">
        <v>1537600</v>
      </c>
      <c r="D13071">
        <v>13069</v>
      </c>
      <c r="E13071" s="72">
        <f t="shared" si="409"/>
        <v>739637468.07407403</v>
      </c>
      <c r="F13071" s="71">
        <f t="shared" si="408"/>
        <v>481.03373313870577</v>
      </c>
    </row>
    <row r="13072" spans="2:6">
      <c r="B13072">
        <v>1537600</v>
      </c>
      <c r="D13072">
        <v>13070</v>
      </c>
      <c r="E13072" s="72">
        <f t="shared" si="409"/>
        <v>739750699.51851845</v>
      </c>
      <c r="F13072" s="71">
        <f t="shared" si="408"/>
        <v>481.10737481693445</v>
      </c>
    </row>
    <row r="13073" spans="2:6">
      <c r="B13073">
        <v>1537600</v>
      </c>
      <c r="D13073">
        <v>13071</v>
      </c>
      <c r="E13073" s="72">
        <f t="shared" si="409"/>
        <v>739863939.62962961</v>
      </c>
      <c r="F13073" s="71">
        <f t="shared" si="408"/>
        <v>481.18102213165298</v>
      </c>
    </row>
    <row r="13074" spans="2:6">
      <c r="B13074">
        <v>1537600</v>
      </c>
      <c r="D13074">
        <v>13072</v>
      </c>
      <c r="E13074" s="72">
        <f t="shared" si="409"/>
        <v>739977188.4074074</v>
      </c>
      <c r="F13074" s="71">
        <f t="shared" si="408"/>
        <v>481.25467508286124</v>
      </c>
    </row>
    <row r="13075" spans="2:6">
      <c r="B13075">
        <v>1537600</v>
      </c>
      <c r="D13075">
        <v>13073</v>
      </c>
      <c r="E13075" s="72">
        <f t="shared" si="409"/>
        <v>740090445.85185182</v>
      </c>
      <c r="F13075" s="71">
        <f t="shared" si="408"/>
        <v>481.32833367055918</v>
      </c>
    </row>
    <row r="13076" spans="2:6">
      <c r="B13076">
        <v>1537600</v>
      </c>
      <c r="D13076">
        <v>13074</v>
      </c>
      <c r="E13076" s="72">
        <f t="shared" si="409"/>
        <v>740203711.96296287</v>
      </c>
      <c r="F13076" s="71">
        <f t="shared" si="408"/>
        <v>481.4019978947469</v>
      </c>
    </row>
    <row r="13077" spans="2:6">
      <c r="B13077">
        <v>1537600</v>
      </c>
      <c r="D13077">
        <v>13075</v>
      </c>
      <c r="E13077" s="72">
        <f t="shared" si="409"/>
        <v>740316986.74074066</v>
      </c>
      <c r="F13077" s="71">
        <f t="shared" si="408"/>
        <v>481.47566775542447</v>
      </c>
    </row>
    <row r="13078" spans="2:6">
      <c r="B13078">
        <v>1537600</v>
      </c>
      <c r="D13078">
        <v>13076</v>
      </c>
      <c r="E13078" s="72">
        <f t="shared" si="409"/>
        <v>740430270.18518507</v>
      </c>
      <c r="F13078" s="71">
        <f t="shared" si="408"/>
        <v>481.54934325259177</v>
      </c>
    </row>
    <row r="13079" spans="2:6">
      <c r="B13079">
        <v>1537600</v>
      </c>
      <c r="D13079">
        <v>13077</v>
      </c>
      <c r="E13079" s="72">
        <f t="shared" si="409"/>
        <v>740543562.29629624</v>
      </c>
      <c r="F13079" s="71">
        <f t="shared" si="408"/>
        <v>481.62302438624886</v>
      </c>
    </row>
    <row r="13080" spans="2:6">
      <c r="B13080">
        <v>1537600</v>
      </c>
      <c r="D13080">
        <v>13078</v>
      </c>
      <c r="E13080" s="72">
        <f t="shared" si="409"/>
        <v>740656863.07407403</v>
      </c>
      <c r="F13080" s="71">
        <f t="shared" si="408"/>
        <v>481.69671115639568</v>
      </c>
    </row>
    <row r="13081" spans="2:6">
      <c r="B13081">
        <v>1537600</v>
      </c>
      <c r="D13081">
        <v>13079</v>
      </c>
      <c r="E13081" s="72">
        <f t="shared" si="409"/>
        <v>740770172.51851845</v>
      </c>
      <c r="F13081" s="71">
        <f t="shared" si="408"/>
        <v>481.77040356303229</v>
      </c>
    </row>
    <row r="13082" spans="2:6">
      <c r="B13082">
        <v>1537600</v>
      </c>
      <c r="D13082">
        <v>13080</v>
      </c>
      <c r="E13082" s="72">
        <f t="shared" si="409"/>
        <v>740883490.62962961</v>
      </c>
      <c r="F13082" s="71">
        <f t="shared" si="408"/>
        <v>481.84410160615869</v>
      </c>
    </row>
    <row r="13083" spans="2:6">
      <c r="B13083">
        <v>1537600</v>
      </c>
      <c r="D13083">
        <v>13081</v>
      </c>
      <c r="E13083" s="72">
        <f t="shared" si="409"/>
        <v>740996817.4074074</v>
      </c>
      <c r="F13083" s="71">
        <f t="shared" si="408"/>
        <v>481.91780528577482</v>
      </c>
    </row>
    <row r="13084" spans="2:6">
      <c r="B13084">
        <v>1537600</v>
      </c>
      <c r="D13084">
        <v>13082</v>
      </c>
      <c r="E13084" s="72">
        <f t="shared" si="409"/>
        <v>741110152.85185182</v>
      </c>
      <c r="F13084" s="71">
        <f t="shared" si="408"/>
        <v>481.99151460188074</v>
      </c>
    </row>
    <row r="13085" spans="2:6">
      <c r="B13085">
        <v>1537600</v>
      </c>
      <c r="D13085">
        <v>13083</v>
      </c>
      <c r="E13085" s="72">
        <f t="shared" si="409"/>
        <v>741223496.96296287</v>
      </c>
      <c r="F13085" s="71">
        <f t="shared" si="408"/>
        <v>482.06522955447639</v>
      </c>
    </row>
    <row r="13086" spans="2:6">
      <c r="B13086">
        <v>1537600</v>
      </c>
      <c r="D13086">
        <v>13084</v>
      </c>
      <c r="E13086" s="72">
        <f t="shared" si="409"/>
        <v>741336849.74074066</v>
      </c>
      <c r="F13086" s="71">
        <f t="shared" si="408"/>
        <v>482.13895014356183</v>
      </c>
    </row>
    <row r="13087" spans="2:6">
      <c r="B13087">
        <v>1537600</v>
      </c>
      <c r="D13087">
        <v>13085</v>
      </c>
      <c r="E13087" s="72">
        <f t="shared" si="409"/>
        <v>741450211.18518507</v>
      </c>
      <c r="F13087" s="71">
        <f t="shared" si="408"/>
        <v>482.212676369137</v>
      </c>
    </row>
    <row r="13088" spans="2:6">
      <c r="B13088">
        <v>1537600</v>
      </c>
      <c r="D13088">
        <v>13086</v>
      </c>
      <c r="E13088" s="72">
        <f t="shared" si="409"/>
        <v>741563581.29629624</v>
      </c>
      <c r="F13088" s="71">
        <f t="shared" si="408"/>
        <v>482.28640823120202</v>
      </c>
    </row>
    <row r="13089" spans="2:6">
      <c r="B13089">
        <v>1537600</v>
      </c>
      <c r="D13089">
        <v>13087</v>
      </c>
      <c r="E13089" s="72">
        <f t="shared" si="409"/>
        <v>741676960.07407403</v>
      </c>
      <c r="F13089" s="71">
        <f t="shared" si="408"/>
        <v>482.36014572975677</v>
      </c>
    </row>
    <row r="13090" spans="2:6">
      <c r="B13090">
        <v>1537600</v>
      </c>
      <c r="D13090">
        <v>13088</v>
      </c>
      <c r="E13090" s="72">
        <f t="shared" si="409"/>
        <v>741790347.51851845</v>
      </c>
      <c r="F13090" s="71">
        <f t="shared" si="408"/>
        <v>482.4338888648013</v>
      </c>
    </row>
    <row r="13091" spans="2:6">
      <c r="B13091">
        <v>1537600</v>
      </c>
      <c r="D13091">
        <v>13089</v>
      </c>
      <c r="E13091" s="72">
        <f t="shared" si="409"/>
        <v>741903743.62962961</v>
      </c>
      <c r="F13091" s="71">
        <f t="shared" si="408"/>
        <v>482.50763763633557</v>
      </c>
    </row>
    <row r="13092" spans="2:6">
      <c r="B13092">
        <v>1537600</v>
      </c>
      <c r="D13092">
        <v>13090</v>
      </c>
      <c r="E13092" s="72">
        <f t="shared" si="409"/>
        <v>742017148.4074074</v>
      </c>
      <c r="F13092" s="71">
        <f t="shared" si="408"/>
        <v>482.58139204435963</v>
      </c>
    </row>
    <row r="13093" spans="2:6">
      <c r="B13093">
        <v>1537600</v>
      </c>
      <c r="D13093">
        <v>13091</v>
      </c>
      <c r="E13093" s="72">
        <f t="shared" si="409"/>
        <v>742130561.85185182</v>
      </c>
      <c r="F13093" s="71">
        <f t="shared" si="408"/>
        <v>482.65515208887348</v>
      </c>
    </row>
    <row r="13094" spans="2:6">
      <c r="B13094">
        <v>1537600</v>
      </c>
      <c r="D13094">
        <v>13092</v>
      </c>
      <c r="E13094" s="72">
        <f t="shared" si="409"/>
        <v>742243983.96296287</v>
      </c>
      <c r="F13094" s="71">
        <f t="shared" si="408"/>
        <v>482.728917769877</v>
      </c>
    </row>
    <row r="13095" spans="2:6">
      <c r="B13095">
        <v>1537600</v>
      </c>
      <c r="D13095">
        <v>13093</v>
      </c>
      <c r="E13095" s="72">
        <f t="shared" si="409"/>
        <v>742357414.74074066</v>
      </c>
      <c r="F13095" s="71">
        <f t="shared" si="408"/>
        <v>482.80268908737037</v>
      </c>
    </row>
    <row r="13096" spans="2:6">
      <c r="B13096">
        <v>1537600</v>
      </c>
      <c r="D13096">
        <v>13094</v>
      </c>
      <c r="E13096" s="72">
        <f t="shared" si="409"/>
        <v>742470854.18518507</v>
      </c>
      <c r="F13096" s="71">
        <f t="shared" si="408"/>
        <v>482.87646604135347</v>
      </c>
    </row>
    <row r="13097" spans="2:6">
      <c r="B13097">
        <v>1537600</v>
      </c>
      <c r="D13097">
        <v>13095</v>
      </c>
      <c r="E13097" s="72">
        <f t="shared" si="409"/>
        <v>742584302.29629624</v>
      </c>
      <c r="F13097" s="71">
        <f t="shared" si="408"/>
        <v>482.95024863182635</v>
      </c>
    </row>
    <row r="13098" spans="2:6">
      <c r="B13098">
        <v>1537600</v>
      </c>
      <c r="D13098">
        <v>13096</v>
      </c>
      <c r="E13098" s="72">
        <f t="shared" si="409"/>
        <v>742697759.07407403</v>
      </c>
      <c r="F13098" s="71">
        <f t="shared" si="408"/>
        <v>483.02403685878903</v>
      </c>
    </row>
    <row r="13099" spans="2:6">
      <c r="B13099">
        <v>1537600</v>
      </c>
      <c r="D13099">
        <v>13097</v>
      </c>
      <c r="E13099" s="72">
        <f t="shared" si="409"/>
        <v>742811224.51851845</v>
      </c>
      <c r="F13099" s="71">
        <f t="shared" si="408"/>
        <v>483.09783072224144</v>
      </c>
    </row>
    <row r="13100" spans="2:6">
      <c r="B13100">
        <v>1537600</v>
      </c>
      <c r="D13100">
        <v>13098</v>
      </c>
      <c r="E13100" s="72">
        <f t="shared" si="409"/>
        <v>742924698.62962961</v>
      </c>
      <c r="F13100" s="71">
        <f t="shared" si="408"/>
        <v>483.17163022218369</v>
      </c>
    </row>
    <row r="13101" spans="2:6">
      <c r="B13101">
        <v>1537600</v>
      </c>
      <c r="D13101">
        <v>13099</v>
      </c>
      <c r="E13101" s="72">
        <f t="shared" si="409"/>
        <v>743038181.4074074</v>
      </c>
      <c r="F13101" s="71">
        <f t="shared" si="408"/>
        <v>483.24543535861562</v>
      </c>
    </row>
    <row r="13102" spans="2:6">
      <c r="B13102">
        <v>1537600</v>
      </c>
      <c r="D13102">
        <v>13100</v>
      </c>
      <c r="E13102" s="72">
        <f t="shared" si="409"/>
        <v>743151672.85185182</v>
      </c>
      <c r="F13102" s="71">
        <f t="shared" si="408"/>
        <v>483.31924613153734</v>
      </c>
    </row>
    <row r="13103" spans="2:6">
      <c r="B13103">
        <v>1537600</v>
      </c>
      <c r="D13103">
        <v>13101</v>
      </c>
      <c r="E13103" s="72">
        <f t="shared" si="409"/>
        <v>743265172.96296287</v>
      </c>
      <c r="F13103" s="71">
        <f t="shared" si="408"/>
        <v>483.39306254094879</v>
      </c>
    </row>
    <row r="13104" spans="2:6">
      <c r="B13104">
        <v>1537600</v>
      </c>
      <c r="D13104">
        <v>13102</v>
      </c>
      <c r="E13104" s="72">
        <f t="shared" si="409"/>
        <v>743378681.74074066</v>
      </c>
      <c r="F13104" s="71">
        <f t="shared" si="408"/>
        <v>483.46688458685009</v>
      </c>
    </row>
    <row r="13105" spans="2:6">
      <c r="B13105">
        <v>1537600</v>
      </c>
      <c r="D13105">
        <v>13103</v>
      </c>
      <c r="E13105" s="72">
        <f t="shared" si="409"/>
        <v>743492199.18518507</v>
      </c>
      <c r="F13105" s="71">
        <f t="shared" si="408"/>
        <v>483.54071226924106</v>
      </c>
    </row>
    <row r="13106" spans="2:6">
      <c r="B13106">
        <v>1537600</v>
      </c>
      <c r="D13106">
        <v>13104</v>
      </c>
      <c r="E13106" s="72">
        <f t="shared" si="409"/>
        <v>743605725.29629624</v>
      </c>
      <c r="F13106" s="71">
        <f t="shared" si="408"/>
        <v>483.61454558812193</v>
      </c>
    </row>
    <row r="13107" spans="2:6">
      <c r="B13107">
        <v>1537600</v>
      </c>
      <c r="D13107">
        <v>13105</v>
      </c>
      <c r="E13107" s="72">
        <f t="shared" si="409"/>
        <v>743719260.07407403</v>
      </c>
      <c r="F13107" s="71">
        <f t="shared" si="408"/>
        <v>483.68838454349248</v>
      </c>
    </row>
    <row r="13108" spans="2:6">
      <c r="B13108">
        <v>1537600</v>
      </c>
      <c r="D13108">
        <v>13106</v>
      </c>
      <c r="E13108" s="72">
        <f t="shared" si="409"/>
        <v>743832803.51851845</v>
      </c>
      <c r="F13108" s="71">
        <f t="shared" si="408"/>
        <v>483.76222913535281</v>
      </c>
    </row>
    <row r="13109" spans="2:6">
      <c r="B13109">
        <v>1537600</v>
      </c>
      <c r="D13109">
        <v>13107</v>
      </c>
      <c r="E13109" s="72">
        <f t="shared" si="409"/>
        <v>743946355.62962961</v>
      </c>
      <c r="F13109" s="71">
        <f t="shared" si="408"/>
        <v>483.83607936370294</v>
      </c>
    </row>
    <row r="13110" spans="2:6">
      <c r="B13110">
        <v>1537600</v>
      </c>
      <c r="D13110">
        <v>13108</v>
      </c>
      <c r="E13110" s="72">
        <f t="shared" si="409"/>
        <v>744059916.4074074</v>
      </c>
      <c r="F13110" s="71">
        <f t="shared" si="408"/>
        <v>483.90993522854279</v>
      </c>
    </row>
    <row r="13111" spans="2:6">
      <c r="B13111">
        <v>1537600</v>
      </c>
      <c r="D13111">
        <v>13109</v>
      </c>
      <c r="E13111" s="72">
        <f t="shared" si="409"/>
        <v>744173485.85185182</v>
      </c>
      <c r="F13111" s="71">
        <f t="shared" si="408"/>
        <v>483.98379672987244</v>
      </c>
    </row>
    <row r="13112" spans="2:6">
      <c r="B13112">
        <v>1537600</v>
      </c>
      <c r="D13112">
        <v>13110</v>
      </c>
      <c r="E13112" s="72">
        <f t="shared" si="409"/>
        <v>744287063.96296287</v>
      </c>
      <c r="F13112" s="71">
        <f t="shared" si="408"/>
        <v>484.05766386769176</v>
      </c>
    </row>
    <row r="13113" spans="2:6">
      <c r="B13113">
        <v>1537600</v>
      </c>
      <c r="D13113">
        <v>13111</v>
      </c>
      <c r="E13113" s="72">
        <f t="shared" si="409"/>
        <v>744400650.74074066</v>
      </c>
      <c r="F13113" s="71">
        <f t="shared" si="408"/>
        <v>484.13153664200092</v>
      </c>
    </row>
    <row r="13114" spans="2:6">
      <c r="B13114">
        <v>1537600</v>
      </c>
      <c r="D13114">
        <v>13112</v>
      </c>
      <c r="E13114" s="72">
        <f t="shared" si="409"/>
        <v>744514246.18518507</v>
      </c>
      <c r="F13114" s="71">
        <f t="shared" si="408"/>
        <v>484.20541505279988</v>
      </c>
    </row>
    <row r="13115" spans="2:6">
      <c r="B13115">
        <v>1537600</v>
      </c>
      <c r="D13115">
        <v>13113</v>
      </c>
      <c r="E13115" s="72">
        <f t="shared" si="409"/>
        <v>744627850.29629624</v>
      </c>
      <c r="F13115" s="71">
        <f t="shared" si="408"/>
        <v>484.27929910008862</v>
      </c>
    </row>
    <row r="13116" spans="2:6">
      <c r="B13116">
        <v>1537600</v>
      </c>
      <c r="D13116">
        <v>13114</v>
      </c>
      <c r="E13116" s="72">
        <f t="shared" si="409"/>
        <v>744741463.07407403</v>
      </c>
      <c r="F13116" s="71">
        <f t="shared" si="408"/>
        <v>484.3531887838671</v>
      </c>
    </row>
    <row r="13117" spans="2:6">
      <c r="B13117">
        <v>1537600</v>
      </c>
      <c r="D13117">
        <v>13115</v>
      </c>
      <c r="E13117" s="72">
        <f t="shared" si="409"/>
        <v>744855084.51851845</v>
      </c>
      <c r="F13117" s="71">
        <f t="shared" si="408"/>
        <v>484.4270841041353</v>
      </c>
    </row>
    <row r="13118" spans="2:6">
      <c r="B13118">
        <v>1537600</v>
      </c>
      <c r="D13118">
        <v>13116</v>
      </c>
      <c r="E13118" s="72">
        <f t="shared" si="409"/>
        <v>744968714.62962961</v>
      </c>
      <c r="F13118" s="71">
        <f t="shared" si="408"/>
        <v>484.50098506089336</v>
      </c>
    </row>
    <row r="13119" spans="2:6">
      <c r="B13119">
        <v>1537600</v>
      </c>
      <c r="D13119">
        <v>13117</v>
      </c>
      <c r="E13119" s="72">
        <f t="shared" si="409"/>
        <v>745082353.4074074</v>
      </c>
      <c r="F13119" s="71">
        <f t="shared" si="408"/>
        <v>484.57489165414114</v>
      </c>
    </row>
    <row r="13120" spans="2:6">
      <c r="B13120">
        <v>1537600</v>
      </c>
      <c r="D13120">
        <v>13118</v>
      </c>
      <c r="E13120" s="72">
        <f t="shared" si="409"/>
        <v>745196000.85185182</v>
      </c>
      <c r="F13120" s="71">
        <f t="shared" si="408"/>
        <v>484.64880388387866</v>
      </c>
    </row>
    <row r="13121" spans="2:6">
      <c r="B13121">
        <v>1537600</v>
      </c>
      <c r="D13121">
        <v>13119</v>
      </c>
      <c r="E13121" s="72">
        <f t="shared" si="409"/>
        <v>745309656.96296287</v>
      </c>
      <c r="F13121" s="71">
        <f t="shared" si="408"/>
        <v>484.7227217501059</v>
      </c>
    </row>
    <row r="13122" spans="2:6">
      <c r="B13122">
        <v>1537600</v>
      </c>
      <c r="D13122">
        <v>13120</v>
      </c>
      <c r="E13122" s="72">
        <f t="shared" si="409"/>
        <v>745423321.74074066</v>
      </c>
      <c r="F13122" s="71">
        <f t="shared" si="408"/>
        <v>484.796645252823</v>
      </c>
    </row>
    <row r="13123" spans="2:6">
      <c r="B13123">
        <v>1537600</v>
      </c>
      <c r="D13123">
        <v>13121</v>
      </c>
      <c r="E13123" s="72">
        <f t="shared" si="409"/>
        <v>745536995.18518507</v>
      </c>
      <c r="F13123" s="71">
        <f t="shared" ref="F13123:F13186" si="410">E13123/B13122</f>
        <v>484.87057439202982</v>
      </c>
    </row>
    <row r="13124" spans="2:6">
      <c r="B13124">
        <v>1537600</v>
      </c>
      <c r="D13124">
        <v>13122</v>
      </c>
      <c r="E13124" s="72">
        <f t="shared" ref="E13124:E13187" si="411">40+(D13123*D13123)+(E13123/1.3)</f>
        <v>745650677.29629624</v>
      </c>
      <c r="F13124" s="71">
        <f t="shared" si="410"/>
        <v>484.94450916772649</v>
      </c>
    </row>
    <row r="13125" spans="2:6">
      <c r="B13125">
        <v>1537600</v>
      </c>
      <c r="D13125">
        <v>13123</v>
      </c>
      <c r="E13125" s="72">
        <f t="shared" si="411"/>
        <v>745764368.07407403</v>
      </c>
      <c r="F13125" s="71">
        <f t="shared" si="410"/>
        <v>485.0184495799129</v>
      </c>
    </row>
    <row r="13126" spans="2:6">
      <c r="B13126">
        <v>1537600</v>
      </c>
      <c r="D13126">
        <v>13124</v>
      </c>
      <c r="E13126" s="72">
        <f t="shared" si="411"/>
        <v>745878067.51851845</v>
      </c>
      <c r="F13126" s="71">
        <f t="shared" si="410"/>
        <v>485.09239562858897</v>
      </c>
    </row>
    <row r="13127" spans="2:6">
      <c r="B13127">
        <v>1537600</v>
      </c>
      <c r="D13127">
        <v>13125</v>
      </c>
      <c r="E13127" s="72">
        <f t="shared" si="411"/>
        <v>745991775.62962961</v>
      </c>
      <c r="F13127" s="71">
        <f t="shared" si="410"/>
        <v>485.16634731375495</v>
      </c>
    </row>
    <row r="13128" spans="2:6">
      <c r="B13128">
        <v>1537600</v>
      </c>
      <c r="D13128">
        <v>13126</v>
      </c>
      <c r="E13128" s="72">
        <f t="shared" si="411"/>
        <v>746105492.4074074</v>
      </c>
      <c r="F13128" s="71">
        <f t="shared" si="410"/>
        <v>485.24030463541067</v>
      </c>
    </row>
    <row r="13129" spans="2:6">
      <c r="B13129">
        <v>1537600</v>
      </c>
      <c r="D13129">
        <v>13127</v>
      </c>
      <c r="E13129" s="72">
        <f t="shared" si="411"/>
        <v>746219217.85185182</v>
      </c>
      <c r="F13129" s="71">
        <f t="shared" si="410"/>
        <v>485.31426759355605</v>
      </c>
    </row>
    <row r="13130" spans="2:6">
      <c r="B13130">
        <v>1537600</v>
      </c>
      <c r="D13130">
        <v>13128</v>
      </c>
      <c r="E13130" s="72">
        <f t="shared" si="411"/>
        <v>746332951.96296287</v>
      </c>
      <c r="F13130" s="71">
        <f t="shared" si="410"/>
        <v>485.38823618819123</v>
      </c>
    </row>
    <row r="13131" spans="2:6">
      <c r="B13131">
        <v>1537600</v>
      </c>
      <c r="D13131">
        <v>13129</v>
      </c>
      <c r="E13131" s="72">
        <f t="shared" si="411"/>
        <v>746446694.74074066</v>
      </c>
      <c r="F13131" s="71">
        <f t="shared" si="410"/>
        <v>485.46221041931625</v>
      </c>
    </row>
    <row r="13132" spans="2:6">
      <c r="B13132">
        <v>1537600</v>
      </c>
      <c r="D13132">
        <v>13130</v>
      </c>
      <c r="E13132" s="72">
        <f t="shared" si="411"/>
        <v>746560446.18518507</v>
      </c>
      <c r="F13132" s="71">
        <f t="shared" si="410"/>
        <v>485.536190286931</v>
      </c>
    </row>
    <row r="13133" spans="2:6">
      <c r="B13133">
        <v>1537600</v>
      </c>
      <c r="D13133">
        <v>13131</v>
      </c>
      <c r="E13133" s="72">
        <f t="shared" si="411"/>
        <v>746674206.29629624</v>
      </c>
      <c r="F13133" s="71">
        <f t="shared" si="410"/>
        <v>485.61017579103554</v>
      </c>
    </row>
    <row r="13134" spans="2:6">
      <c r="B13134">
        <v>1537600</v>
      </c>
      <c r="D13134">
        <v>13132</v>
      </c>
      <c r="E13134" s="72">
        <f t="shared" si="411"/>
        <v>746787975.07407403</v>
      </c>
      <c r="F13134" s="71">
        <f t="shared" si="410"/>
        <v>485.68416693162982</v>
      </c>
    </row>
    <row r="13135" spans="2:6">
      <c r="B13135">
        <v>1537600</v>
      </c>
      <c r="D13135">
        <v>13133</v>
      </c>
      <c r="E13135" s="72">
        <f t="shared" si="411"/>
        <v>746901752.51851845</v>
      </c>
      <c r="F13135" s="71">
        <f t="shared" si="410"/>
        <v>485.75816370871388</v>
      </c>
    </row>
    <row r="13136" spans="2:6">
      <c r="B13136">
        <v>1537600</v>
      </c>
      <c r="D13136">
        <v>13134</v>
      </c>
      <c r="E13136" s="72">
        <f t="shared" si="411"/>
        <v>747015538.62962961</v>
      </c>
      <c r="F13136" s="71">
        <f t="shared" si="410"/>
        <v>485.83216612228773</v>
      </c>
    </row>
    <row r="13137" spans="2:6">
      <c r="B13137">
        <v>1537600</v>
      </c>
      <c r="D13137">
        <v>13135</v>
      </c>
      <c r="E13137" s="72">
        <f t="shared" si="411"/>
        <v>747129333.4074074</v>
      </c>
      <c r="F13137" s="71">
        <f t="shared" si="410"/>
        <v>485.90617417235131</v>
      </c>
    </row>
    <row r="13138" spans="2:6">
      <c r="B13138">
        <v>1537600</v>
      </c>
      <c r="D13138">
        <v>13136</v>
      </c>
      <c r="E13138" s="72">
        <f t="shared" si="411"/>
        <v>747243136.85185182</v>
      </c>
      <c r="F13138" s="71">
        <f t="shared" si="410"/>
        <v>485.98018785890469</v>
      </c>
    </row>
    <row r="13139" spans="2:6">
      <c r="B13139">
        <v>1537600</v>
      </c>
      <c r="D13139">
        <v>13137</v>
      </c>
      <c r="E13139" s="72">
        <f t="shared" si="411"/>
        <v>747356948.96296287</v>
      </c>
      <c r="F13139" s="71">
        <f t="shared" si="410"/>
        <v>486.05420718194773</v>
      </c>
    </row>
    <row r="13140" spans="2:6">
      <c r="B13140">
        <v>1537600</v>
      </c>
      <c r="D13140">
        <v>13138</v>
      </c>
      <c r="E13140" s="72">
        <f t="shared" si="411"/>
        <v>747470769.74074066</v>
      </c>
      <c r="F13140" s="71">
        <f t="shared" si="410"/>
        <v>486.12823214148068</v>
      </c>
    </row>
    <row r="13141" spans="2:6">
      <c r="B13141">
        <v>1537600</v>
      </c>
      <c r="D13141">
        <v>13139</v>
      </c>
      <c r="E13141" s="72">
        <f t="shared" si="411"/>
        <v>747584599.18518507</v>
      </c>
      <c r="F13141" s="71">
        <f t="shared" si="410"/>
        <v>486.2022627375033</v>
      </c>
    </row>
    <row r="13142" spans="2:6">
      <c r="B13142">
        <v>1537600</v>
      </c>
      <c r="D13142">
        <v>13140</v>
      </c>
      <c r="E13142" s="72">
        <f t="shared" si="411"/>
        <v>747698437.29629624</v>
      </c>
      <c r="F13142" s="71">
        <f t="shared" si="410"/>
        <v>486.27629897001577</v>
      </c>
    </row>
    <row r="13143" spans="2:6">
      <c r="B13143">
        <v>1537600</v>
      </c>
      <c r="D13143">
        <v>13141</v>
      </c>
      <c r="E13143" s="72">
        <f t="shared" si="411"/>
        <v>747812284.07407403</v>
      </c>
      <c r="F13143" s="71">
        <f t="shared" si="410"/>
        <v>486.35034083901797</v>
      </c>
    </row>
    <row r="13144" spans="2:6">
      <c r="B13144">
        <v>1537600</v>
      </c>
      <c r="D13144">
        <v>13142</v>
      </c>
      <c r="E13144" s="72">
        <f t="shared" si="411"/>
        <v>747926139.51851845</v>
      </c>
      <c r="F13144" s="71">
        <f t="shared" si="410"/>
        <v>486.42438834450991</v>
      </c>
    </row>
    <row r="13145" spans="2:6">
      <c r="B13145">
        <v>1537600</v>
      </c>
      <c r="D13145">
        <v>13143</v>
      </c>
      <c r="E13145" s="72">
        <f t="shared" si="411"/>
        <v>748040003.62962961</v>
      </c>
      <c r="F13145" s="71">
        <f t="shared" si="410"/>
        <v>486.49844148649169</v>
      </c>
    </row>
    <row r="13146" spans="2:6">
      <c r="B13146">
        <v>1537600</v>
      </c>
      <c r="D13146">
        <v>13144</v>
      </c>
      <c r="E13146" s="72">
        <f t="shared" si="411"/>
        <v>748153876.4074074</v>
      </c>
      <c r="F13146" s="71">
        <f t="shared" si="410"/>
        <v>486.5725002649632</v>
      </c>
    </row>
    <row r="13147" spans="2:6">
      <c r="B13147">
        <v>1537600</v>
      </c>
      <c r="D13147">
        <v>13145</v>
      </c>
      <c r="E13147" s="72">
        <f t="shared" si="411"/>
        <v>748267757.85185182</v>
      </c>
      <c r="F13147" s="71">
        <f t="shared" si="410"/>
        <v>486.64656467992444</v>
      </c>
    </row>
    <row r="13148" spans="2:6">
      <c r="B13148">
        <v>1537600</v>
      </c>
      <c r="D13148">
        <v>13146</v>
      </c>
      <c r="E13148" s="72">
        <f t="shared" si="411"/>
        <v>748381647.96296287</v>
      </c>
      <c r="F13148" s="71">
        <f t="shared" si="410"/>
        <v>486.72063473137541</v>
      </c>
    </row>
    <row r="13149" spans="2:6">
      <c r="B13149">
        <v>1537600</v>
      </c>
      <c r="D13149">
        <v>13147</v>
      </c>
      <c r="E13149" s="72">
        <f t="shared" si="411"/>
        <v>748495546.74074066</v>
      </c>
      <c r="F13149" s="71">
        <f t="shared" si="410"/>
        <v>486.79471041931623</v>
      </c>
    </row>
    <row r="13150" spans="2:6">
      <c r="B13150">
        <v>1537600</v>
      </c>
      <c r="D13150">
        <v>13148</v>
      </c>
      <c r="E13150" s="72">
        <f t="shared" si="411"/>
        <v>748609454.18518507</v>
      </c>
      <c r="F13150" s="71">
        <f t="shared" si="410"/>
        <v>486.86879174374678</v>
      </c>
    </row>
    <row r="13151" spans="2:6">
      <c r="B13151">
        <v>1537600</v>
      </c>
      <c r="D13151">
        <v>13149</v>
      </c>
      <c r="E13151" s="72">
        <f t="shared" si="411"/>
        <v>748723370.29629624</v>
      </c>
      <c r="F13151" s="71">
        <f t="shared" si="410"/>
        <v>486.94287870466718</v>
      </c>
    </row>
    <row r="13152" spans="2:6">
      <c r="B13152">
        <v>1537600</v>
      </c>
      <c r="D13152">
        <v>13150</v>
      </c>
      <c r="E13152" s="72">
        <f t="shared" si="411"/>
        <v>748837295.07407403</v>
      </c>
      <c r="F13152" s="71">
        <f t="shared" si="410"/>
        <v>487.01697130207731</v>
      </c>
    </row>
    <row r="13153" spans="2:6">
      <c r="B13153">
        <v>1537600</v>
      </c>
      <c r="D13153">
        <v>13151</v>
      </c>
      <c r="E13153" s="72">
        <f t="shared" si="411"/>
        <v>748951228.51851845</v>
      </c>
      <c r="F13153" s="71">
        <f t="shared" si="410"/>
        <v>487.09106953597711</v>
      </c>
    </row>
    <row r="13154" spans="2:6">
      <c r="B13154">
        <v>1537600</v>
      </c>
      <c r="D13154">
        <v>13152</v>
      </c>
      <c r="E13154" s="72">
        <f t="shared" si="411"/>
        <v>749065170.62962961</v>
      </c>
      <c r="F13154" s="71">
        <f t="shared" si="410"/>
        <v>487.16517340636682</v>
      </c>
    </row>
    <row r="13155" spans="2:6">
      <c r="B13155">
        <v>1537600</v>
      </c>
      <c r="D13155">
        <v>13153</v>
      </c>
      <c r="E13155" s="72">
        <f t="shared" si="411"/>
        <v>749179121.4074074</v>
      </c>
      <c r="F13155" s="71">
        <f t="shared" si="410"/>
        <v>487.23928291324626</v>
      </c>
    </row>
    <row r="13156" spans="2:6">
      <c r="B13156">
        <v>1537600</v>
      </c>
      <c r="D13156">
        <v>13154</v>
      </c>
      <c r="E13156" s="72">
        <f t="shared" si="411"/>
        <v>749293080.85185182</v>
      </c>
      <c r="F13156" s="71">
        <f t="shared" si="410"/>
        <v>487.31339805661537</v>
      </c>
    </row>
    <row r="13157" spans="2:6">
      <c r="B13157">
        <v>1537600</v>
      </c>
      <c r="D13157">
        <v>13155</v>
      </c>
      <c r="E13157" s="72">
        <f t="shared" si="411"/>
        <v>749407048.96296287</v>
      </c>
      <c r="F13157" s="71">
        <f t="shared" si="410"/>
        <v>487.38751883647427</v>
      </c>
    </row>
    <row r="13158" spans="2:6">
      <c r="B13158">
        <v>1537600</v>
      </c>
      <c r="D13158">
        <v>13156</v>
      </c>
      <c r="E13158" s="72">
        <f t="shared" si="411"/>
        <v>749521025.74074066</v>
      </c>
      <c r="F13158" s="71">
        <f t="shared" si="410"/>
        <v>487.46164525282302</v>
      </c>
    </row>
    <row r="13159" spans="2:6">
      <c r="B13159">
        <v>1537600</v>
      </c>
      <c r="D13159">
        <v>13157</v>
      </c>
      <c r="E13159" s="72">
        <f t="shared" si="411"/>
        <v>749635011.18518507</v>
      </c>
      <c r="F13159" s="71">
        <f t="shared" si="410"/>
        <v>487.5357773056615</v>
      </c>
    </row>
    <row r="13160" spans="2:6">
      <c r="B13160">
        <v>1537600</v>
      </c>
      <c r="D13160">
        <v>13158</v>
      </c>
      <c r="E13160" s="72">
        <f t="shared" si="411"/>
        <v>749749005.29629624</v>
      </c>
      <c r="F13160" s="71">
        <f t="shared" si="410"/>
        <v>487.60991499498977</v>
      </c>
    </row>
    <row r="13161" spans="2:6">
      <c r="B13161">
        <v>1537600</v>
      </c>
      <c r="D13161">
        <v>13159</v>
      </c>
      <c r="E13161" s="72">
        <f t="shared" si="411"/>
        <v>749863008.07407403</v>
      </c>
      <c r="F13161" s="71">
        <f t="shared" si="410"/>
        <v>487.68405832080776</v>
      </c>
    </row>
    <row r="13162" spans="2:6">
      <c r="B13162">
        <v>1537600</v>
      </c>
      <c r="D13162">
        <v>13160</v>
      </c>
      <c r="E13162" s="72">
        <f t="shared" si="411"/>
        <v>749977019.51851845</v>
      </c>
      <c r="F13162" s="71">
        <f t="shared" si="410"/>
        <v>487.75820728311555</v>
      </c>
    </row>
    <row r="13163" spans="2:6">
      <c r="B13163">
        <v>1537600</v>
      </c>
      <c r="D13163">
        <v>13161</v>
      </c>
      <c r="E13163" s="72">
        <f t="shared" si="411"/>
        <v>750091039.62962961</v>
      </c>
      <c r="F13163" s="71">
        <f t="shared" si="410"/>
        <v>487.83236188191313</v>
      </c>
    </row>
    <row r="13164" spans="2:6">
      <c r="B13164">
        <v>1537600</v>
      </c>
      <c r="D13164">
        <v>13162</v>
      </c>
      <c r="E13164" s="72">
        <f t="shared" si="411"/>
        <v>750205068.4074074</v>
      </c>
      <c r="F13164" s="71">
        <f t="shared" si="410"/>
        <v>487.90652211720044</v>
      </c>
    </row>
    <row r="13165" spans="2:6">
      <c r="B13165">
        <v>1537600</v>
      </c>
      <c r="D13165">
        <v>13163</v>
      </c>
      <c r="E13165" s="72">
        <f t="shared" si="411"/>
        <v>750319105.85185182</v>
      </c>
      <c r="F13165" s="71">
        <f t="shared" si="410"/>
        <v>487.98068798897754</v>
      </c>
    </row>
    <row r="13166" spans="2:6">
      <c r="B13166">
        <v>1537600</v>
      </c>
      <c r="D13166">
        <v>13164</v>
      </c>
      <c r="E13166" s="72">
        <f t="shared" si="411"/>
        <v>750433151.96296287</v>
      </c>
      <c r="F13166" s="71">
        <f t="shared" si="410"/>
        <v>488.05485949724431</v>
      </c>
    </row>
    <row r="13167" spans="2:6">
      <c r="B13167">
        <v>1537600</v>
      </c>
      <c r="D13167">
        <v>13165</v>
      </c>
      <c r="E13167" s="72">
        <f t="shared" si="411"/>
        <v>750547206.74074066</v>
      </c>
      <c r="F13167" s="71">
        <f t="shared" si="410"/>
        <v>488.12903664200093</v>
      </c>
    </row>
    <row r="13168" spans="2:6">
      <c r="B13168">
        <v>1537600</v>
      </c>
      <c r="D13168">
        <v>13166</v>
      </c>
      <c r="E13168" s="72">
        <f t="shared" si="411"/>
        <v>750661270.18518507</v>
      </c>
      <c r="F13168" s="71">
        <f t="shared" si="410"/>
        <v>488.20321942324733</v>
      </c>
    </row>
    <row r="13169" spans="2:6">
      <c r="B13169">
        <v>1537600</v>
      </c>
      <c r="D13169">
        <v>13167</v>
      </c>
      <c r="E13169" s="72">
        <f t="shared" si="411"/>
        <v>750775342.29629624</v>
      </c>
      <c r="F13169" s="71">
        <f t="shared" si="410"/>
        <v>488.27740784098353</v>
      </c>
    </row>
    <row r="13170" spans="2:6">
      <c r="B13170">
        <v>1537600</v>
      </c>
      <c r="D13170">
        <v>13168</v>
      </c>
      <c r="E13170" s="72">
        <f t="shared" si="411"/>
        <v>750889423.07407403</v>
      </c>
      <c r="F13170" s="71">
        <f t="shared" si="410"/>
        <v>488.35160189520946</v>
      </c>
    </row>
    <row r="13171" spans="2:6">
      <c r="B13171">
        <v>1537600</v>
      </c>
      <c r="D13171">
        <v>13169</v>
      </c>
      <c r="E13171" s="72">
        <f t="shared" si="411"/>
        <v>751003512.51851845</v>
      </c>
      <c r="F13171" s="71">
        <f t="shared" si="410"/>
        <v>488.42580158592511</v>
      </c>
    </row>
    <row r="13172" spans="2:6">
      <c r="B13172">
        <v>1537600</v>
      </c>
      <c r="D13172">
        <v>13170</v>
      </c>
      <c r="E13172" s="72">
        <f t="shared" si="411"/>
        <v>751117610.62962961</v>
      </c>
      <c r="F13172" s="71">
        <f t="shared" si="410"/>
        <v>488.50000691313062</v>
      </c>
    </row>
    <row r="13173" spans="2:6">
      <c r="B13173">
        <v>1537600</v>
      </c>
      <c r="D13173">
        <v>13171</v>
      </c>
      <c r="E13173" s="72">
        <f t="shared" si="411"/>
        <v>751231717.4074074</v>
      </c>
      <c r="F13173" s="71">
        <f t="shared" si="410"/>
        <v>488.57421787682586</v>
      </c>
    </row>
    <row r="13174" spans="2:6">
      <c r="B13174">
        <v>1537600</v>
      </c>
      <c r="D13174">
        <v>13172</v>
      </c>
      <c r="E13174" s="72">
        <f t="shared" si="411"/>
        <v>751345832.85185182</v>
      </c>
      <c r="F13174" s="71">
        <f t="shared" si="410"/>
        <v>488.64843447701082</v>
      </c>
    </row>
    <row r="13175" spans="2:6">
      <c r="B13175">
        <v>1537600</v>
      </c>
      <c r="D13175">
        <v>13173</v>
      </c>
      <c r="E13175" s="72">
        <f t="shared" si="411"/>
        <v>751459956.96296287</v>
      </c>
      <c r="F13175" s="71">
        <f t="shared" si="410"/>
        <v>488.72265671368552</v>
      </c>
    </row>
    <row r="13176" spans="2:6">
      <c r="B13176">
        <v>1537600</v>
      </c>
      <c r="D13176">
        <v>13174</v>
      </c>
      <c r="E13176" s="72">
        <f t="shared" si="411"/>
        <v>751574089.74074066</v>
      </c>
      <c r="F13176" s="71">
        <f t="shared" si="410"/>
        <v>488.79688458685007</v>
      </c>
    </row>
    <row r="13177" spans="2:6">
      <c r="B13177">
        <v>1537600</v>
      </c>
      <c r="D13177">
        <v>13175</v>
      </c>
      <c r="E13177" s="72">
        <f t="shared" si="411"/>
        <v>751688231.18518507</v>
      </c>
      <c r="F13177" s="71">
        <f t="shared" si="410"/>
        <v>488.87111809650435</v>
      </c>
    </row>
    <row r="13178" spans="2:6">
      <c r="B13178">
        <v>1537600</v>
      </c>
      <c r="D13178">
        <v>13176</v>
      </c>
      <c r="E13178" s="72">
        <f t="shared" si="411"/>
        <v>751802381.29629624</v>
      </c>
      <c r="F13178" s="71">
        <f t="shared" si="410"/>
        <v>488.94535724264841</v>
      </c>
    </row>
    <row r="13179" spans="2:6">
      <c r="B13179">
        <v>1537600</v>
      </c>
      <c r="D13179">
        <v>13177</v>
      </c>
      <c r="E13179" s="72">
        <f t="shared" si="411"/>
        <v>751916540.07407403</v>
      </c>
      <c r="F13179" s="71">
        <f t="shared" si="410"/>
        <v>489.01960202528227</v>
      </c>
    </row>
    <row r="13180" spans="2:6">
      <c r="B13180">
        <v>1537600</v>
      </c>
      <c r="D13180">
        <v>13178</v>
      </c>
      <c r="E13180" s="72">
        <f t="shared" si="411"/>
        <v>752030707.51851845</v>
      </c>
      <c r="F13180" s="71">
        <f t="shared" si="410"/>
        <v>489.09385244440585</v>
      </c>
    </row>
    <row r="13181" spans="2:6">
      <c r="B13181">
        <v>1537600</v>
      </c>
      <c r="D13181">
        <v>13179</v>
      </c>
      <c r="E13181" s="72">
        <f t="shared" si="411"/>
        <v>752144883.62962961</v>
      </c>
      <c r="F13181" s="71">
        <f t="shared" si="410"/>
        <v>489.16810850001929</v>
      </c>
    </row>
    <row r="13182" spans="2:6">
      <c r="B13182">
        <v>1537600</v>
      </c>
      <c r="D13182">
        <v>13180</v>
      </c>
      <c r="E13182" s="72">
        <f t="shared" si="411"/>
        <v>752259068.4074074</v>
      </c>
      <c r="F13182" s="71">
        <f t="shared" si="410"/>
        <v>489.24237019212239</v>
      </c>
    </row>
    <row r="13183" spans="2:6">
      <c r="B13183">
        <v>1537600</v>
      </c>
      <c r="D13183">
        <v>13181</v>
      </c>
      <c r="E13183" s="72">
        <f t="shared" si="411"/>
        <v>752373261.85185182</v>
      </c>
      <c r="F13183" s="71">
        <f t="shared" si="410"/>
        <v>489.31663752071529</v>
      </c>
    </row>
    <row r="13184" spans="2:6">
      <c r="B13184">
        <v>1537600</v>
      </c>
      <c r="D13184">
        <v>13182</v>
      </c>
      <c r="E13184" s="72">
        <f t="shared" si="411"/>
        <v>752487463.96296287</v>
      </c>
      <c r="F13184" s="71">
        <f t="shared" si="410"/>
        <v>489.39091048579792</v>
      </c>
    </row>
    <row r="13185" spans="2:6">
      <c r="B13185">
        <v>1537600</v>
      </c>
      <c r="D13185">
        <v>13183</v>
      </c>
      <c r="E13185" s="72">
        <f t="shared" si="411"/>
        <v>752601674.74074066</v>
      </c>
      <c r="F13185" s="71">
        <f t="shared" si="410"/>
        <v>489.46518908737033</v>
      </c>
    </row>
    <row r="13186" spans="2:6">
      <c r="B13186">
        <v>1537600</v>
      </c>
      <c r="D13186">
        <v>13184</v>
      </c>
      <c r="E13186" s="72">
        <f t="shared" si="411"/>
        <v>752715894.18518507</v>
      </c>
      <c r="F13186" s="71">
        <f t="shared" si="410"/>
        <v>489.53947332543254</v>
      </c>
    </row>
    <row r="13187" spans="2:6">
      <c r="B13187">
        <v>1537600</v>
      </c>
      <c r="D13187">
        <v>13185</v>
      </c>
      <c r="E13187" s="72">
        <f t="shared" si="411"/>
        <v>752830122.29629624</v>
      </c>
      <c r="F13187" s="71">
        <f t="shared" ref="F13187:F13250" si="412">E13187/B13186</f>
        <v>489.61376319998453</v>
      </c>
    </row>
    <row r="13188" spans="2:6">
      <c r="B13188">
        <v>1537600</v>
      </c>
      <c r="D13188">
        <v>13186</v>
      </c>
      <c r="E13188" s="72">
        <f t="shared" ref="E13188:E13251" si="413">40+(D13187*D13187)+(E13187/1.3)</f>
        <v>752944359.07407403</v>
      </c>
      <c r="F13188" s="71">
        <f t="shared" si="412"/>
        <v>489.68805871102631</v>
      </c>
    </row>
    <row r="13189" spans="2:6">
      <c r="B13189">
        <v>1537600</v>
      </c>
      <c r="D13189">
        <v>13187</v>
      </c>
      <c r="E13189" s="72">
        <f t="shared" si="413"/>
        <v>753058604.51851845</v>
      </c>
      <c r="F13189" s="71">
        <f t="shared" si="412"/>
        <v>489.76235985855777</v>
      </c>
    </row>
    <row r="13190" spans="2:6">
      <c r="B13190">
        <v>1537600</v>
      </c>
      <c r="D13190">
        <v>13188</v>
      </c>
      <c r="E13190" s="72">
        <f t="shared" si="413"/>
        <v>753172858.62962961</v>
      </c>
      <c r="F13190" s="71">
        <f t="shared" si="412"/>
        <v>489.83666664257908</v>
      </c>
    </row>
    <row r="13191" spans="2:6">
      <c r="B13191">
        <v>1537600</v>
      </c>
      <c r="D13191">
        <v>13189</v>
      </c>
      <c r="E13191" s="72">
        <f t="shared" si="413"/>
        <v>753287121.4074074</v>
      </c>
      <c r="F13191" s="71">
        <f t="shared" si="412"/>
        <v>489.91097906309017</v>
      </c>
    </row>
    <row r="13192" spans="2:6">
      <c r="B13192">
        <v>1537600</v>
      </c>
      <c r="D13192">
        <v>13190</v>
      </c>
      <c r="E13192" s="72">
        <f t="shared" si="413"/>
        <v>753401392.85185182</v>
      </c>
      <c r="F13192" s="71">
        <f t="shared" si="412"/>
        <v>489.98529712009093</v>
      </c>
    </row>
    <row r="13193" spans="2:6">
      <c r="B13193">
        <v>1537600</v>
      </c>
      <c r="D13193">
        <v>13191</v>
      </c>
      <c r="E13193" s="72">
        <f t="shared" si="413"/>
        <v>753515672.96296287</v>
      </c>
      <c r="F13193" s="71">
        <f t="shared" si="412"/>
        <v>490.05962081358149</v>
      </c>
    </row>
    <row r="13194" spans="2:6">
      <c r="B13194">
        <v>1537600</v>
      </c>
      <c r="D13194">
        <v>13192</v>
      </c>
      <c r="E13194" s="72">
        <f t="shared" si="413"/>
        <v>753629961.74074066</v>
      </c>
      <c r="F13194" s="71">
        <f t="shared" si="412"/>
        <v>490.13395014356183</v>
      </c>
    </row>
    <row r="13195" spans="2:6">
      <c r="B13195">
        <v>1537600</v>
      </c>
      <c r="D13195">
        <v>13193</v>
      </c>
      <c r="E13195" s="72">
        <f t="shared" si="413"/>
        <v>753744259.18518507</v>
      </c>
      <c r="F13195" s="71">
        <f t="shared" si="412"/>
        <v>490.20828511003191</v>
      </c>
    </row>
    <row r="13196" spans="2:6">
      <c r="B13196">
        <v>1537600</v>
      </c>
      <c r="D13196">
        <v>13194</v>
      </c>
      <c r="E13196" s="72">
        <f t="shared" si="413"/>
        <v>753858565.29629624</v>
      </c>
      <c r="F13196" s="71">
        <f t="shared" si="412"/>
        <v>490.28262571299183</v>
      </c>
    </row>
    <row r="13197" spans="2:6">
      <c r="B13197">
        <v>1537600</v>
      </c>
      <c r="D13197">
        <v>13195</v>
      </c>
      <c r="E13197" s="72">
        <f t="shared" si="413"/>
        <v>753972880.07407403</v>
      </c>
      <c r="F13197" s="71">
        <f t="shared" si="412"/>
        <v>490.35697195244148</v>
      </c>
    </row>
    <row r="13198" spans="2:6">
      <c r="B13198">
        <v>1537600</v>
      </c>
      <c r="D13198">
        <v>13196</v>
      </c>
      <c r="E13198" s="72">
        <f t="shared" si="413"/>
        <v>754087203.51851845</v>
      </c>
      <c r="F13198" s="71">
        <f t="shared" si="412"/>
        <v>490.43132382838087</v>
      </c>
    </row>
    <row r="13199" spans="2:6">
      <c r="B13199">
        <v>1537600</v>
      </c>
      <c r="D13199">
        <v>13197</v>
      </c>
      <c r="E13199" s="72">
        <f t="shared" si="413"/>
        <v>754201535.62962961</v>
      </c>
      <c r="F13199" s="71">
        <f t="shared" si="412"/>
        <v>490.5056813408101</v>
      </c>
    </row>
    <row r="13200" spans="2:6">
      <c r="B13200">
        <v>1537600</v>
      </c>
      <c r="D13200">
        <v>13198</v>
      </c>
      <c r="E13200" s="72">
        <f t="shared" si="413"/>
        <v>754315876.4074074</v>
      </c>
      <c r="F13200" s="71">
        <f t="shared" si="412"/>
        <v>490.58004448972906</v>
      </c>
    </row>
    <row r="13201" spans="2:6">
      <c r="B13201">
        <v>1537600</v>
      </c>
      <c r="D13201">
        <v>13199</v>
      </c>
      <c r="E13201" s="72">
        <f t="shared" si="413"/>
        <v>754430225.85185182</v>
      </c>
      <c r="F13201" s="71">
        <f t="shared" si="412"/>
        <v>490.65441327513776</v>
      </c>
    </row>
    <row r="13202" spans="2:6">
      <c r="B13202">
        <v>1537600</v>
      </c>
      <c r="D13202">
        <v>13200</v>
      </c>
      <c r="E13202" s="72">
        <f t="shared" si="413"/>
        <v>754544583.96296287</v>
      </c>
      <c r="F13202" s="71">
        <f t="shared" si="412"/>
        <v>490.72878769703618</v>
      </c>
    </row>
    <row r="13203" spans="2:6">
      <c r="B13203">
        <v>1537600</v>
      </c>
      <c r="D13203">
        <v>13201</v>
      </c>
      <c r="E13203" s="72">
        <f t="shared" si="413"/>
        <v>754658950.74074066</v>
      </c>
      <c r="F13203" s="71">
        <f t="shared" si="412"/>
        <v>490.80316775542445</v>
      </c>
    </row>
    <row r="13204" spans="2:6">
      <c r="B13204">
        <v>1537600</v>
      </c>
      <c r="D13204">
        <v>13202</v>
      </c>
      <c r="E13204" s="72">
        <f t="shared" si="413"/>
        <v>754773326.18518507</v>
      </c>
      <c r="F13204" s="71">
        <f t="shared" si="412"/>
        <v>490.87755345030246</v>
      </c>
    </row>
    <row r="13205" spans="2:6">
      <c r="B13205">
        <v>1537600</v>
      </c>
      <c r="D13205">
        <v>13203</v>
      </c>
      <c r="E13205" s="72">
        <f t="shared" si="413"/>
        <v>754887710.29629624</v>
      </c>
      <c r="F13205" s="71">
        <f t="shared" si="412"/>
        <v>490.95194478167031</v>
      </c>
    </row>
    <row r="13206" spans="2:6">
      <c r="B13206">
        <v>1537600</v>
      </c>
      <c r="D13206">
        <v>13204</v>
      </c>
      <c r="E13206" s="72">
        <f t="shared" si="413"/>
        <v>755002103.07407403</v>
      </c>
      <c r="F13206" s="71">
        <f t="shared" si="412"/>
        <v>491.02634174952783</v>
      </c>
    </row>
    <row r="13207" spans="2:6">
      <c r="B13207">
        <v>1537600</v>
      </c>
      <c r="D13207">
        <v>13205</v>
      </c>
      <c r="E13207" s="72">
        <f t="shared" si="413"/>
        <v>755116504.51851845</v>
      </c>
      <c r="F13207" s="71">
        <f t="shared" si="412"/>
        <v>491.10074435387514</v>
      </c>
    </row>
    <row r="13208" spans="2:6">
      <c r="B13208">
        <v>1537600</v>
      </c>
      <c r="D13208">
        <v>13206</v>
      </c>
      <c r="E13208" s="72">
        <f t="shared" si="413"/>
        <v>755230914.62962961</v>
      </c>
      <c r="F13208" s="71">
        <f t="shared" si="412"/>
        <v>491.1751525947123</v>
      </c>
    </row>
    <row r="13209" spans="2:6">
      <c r="B13209">
        <v>1537600</v>
      </c>
      <c r="D13209">
        <v>13207</v>
      </c>
      <c r="E13209" s="72">
        <f t="shared" si="413"/>
        <v>755345333.4074074</v>
      </c>
      <c r="F13209" s="71">
        <f t="shared" si="412"/>
        <v>491.24956647203913</v>
      </c>
    </row>
    <row r="13210" spans="2:6">
      <c r="B13210">
        <v>1537600</v>
      </c>
      <c r="D13210">
        <v>13208</v>
      </c>
      <c r="E13210" s="72">
        <f t="shared" si="413"/>
        <v>755459760.85185182</v>
      </c>
      <c r="F13210" s="71">
        <f t="shared" si="412"/>
        <v>491.32398598585576</v>
      </c>
    </row>
    <row r="13211" spans="2:6">
      <c r="B13211">
        <v>1537600</v>
      </c>
      <c r="D13211">
        <v>13209</v>
      </c>
      <c r="E13211" s="72">
        <f t="shared" si="413"/>
        <v>755574196.96296287</v>
      </c>
      <c r="F13211" s="71">
        <f t="shared" si="412"/>
        <v>491.39841113616211</v>
      </c>
    </row>
    <row r="13212" spans="2:6">
      <c r="B13212">
        <v>1537600</v>
      </c>
      <c r="D13212">
        <v>13210</v>
      </c>
      <c r="E13212" s="72">
        <f t="shared" si="413"/>
        <v>755688641.74074066</v>
      </c>
      <c r="F13212" s="71">
        <f t="shared" si="412"/>
        <v>491.47284192295831</v>
      </c>
    </row>
    <row r="13213" spans="2:6">
      <c r="B13213">
        <v>1537600</v>
      </c>
      <c r="D13213">
        <v>13211</v>
      </c>
      <c r="E13213" s="72">
        <f t="shared" si="413"/>
        <v>755803095.18518507</v>
      </c>
      <c r="F13213" s="71">
        <f t="shared" si="412"/>
        <v>491.54727834624418</v>
      </c>
    </row>
    <row r="13214" spans="2:6">
      <c r="B13214">
        <v>1537600</v>
      </c>
      <c r="D13214">
        <v>13212</v>
      </c>
      <c r="E13214" s="72">
        <f t="shared" si="413"/>
        <v>755917557.29629624</v>
      </c>
      <c r="F13214" s="71">
        <f t="shared" si="412"/>
        <v>491.6217204060199</v>
      </c>
    </row>
    <row r="13215" spans="2:6">
      <c r="B13215">
        <v>1537600</v>
      </c>
      <c r="D13215">
        <v>13213</v>
      </c>
      <c r="E13215" s="72">
        <f t="shared" si="413"/>
        <v>756032028.07407403</v>
      </c>
      <c r="F13215" s="71">
        <f t="shared" si="412"/>
        <v>491.69616810228541</v>
      </c>
    </row>
    <row r="13216" spans="2:6">
      <c r="B13216">
        <v>1537600</v>
      </c>
      <c r="D13216">
        <v>13214</v>
      </c>
      <c r="E13216" s="72">
        <f t="shared" si="413"/>
        <v>756146507.51851845</v>
      </c>
      <c r="F13216" s="71">
        <f t="shared" si="412"/>
        <v>491.7706214350406</v>
      </c>
    </row>
    <row r="13217" spans="2:6">
      <c r="B13217">
        <v>1537600</v>
      </c>
      <c r="D13217">
        <v>13215</v>
      </c>
      <c r="E13217" s="72">
        <f t="shared" si="413"/>
        <v>756260995.62962961</v>
      </c>
      <c r="F13217" s="71">
        <f t="shared" si="412"/>
        <v>491.84508040428562</v>
      </c>
    </row>
    <row r="13218" spans="2:6">
      <c r="B13218">
        <v>1537600</v>
      </c>
      <c r="D13218">
        <v>13216</v>
      </c>
      <c r="E13218" s="72">
        <f t="shared" si="413"/>
        <v>756375492.4074074</v>
      </c>
      <c r="F13218" s="71">
        <f t="shared" si="412"/>
        <v>491.91954501002044</v>
      </c>
    </row>
    <row r="13219" spans="2:6">
      <c r="B13219">
        <v>1537600</v>
      </c>
      <c r="D13219">
        <v>13217</v>
      </c>
      <c r="E13219" s="72">
        <f t="shared" si="413"/>
        <v>756489997.85185182</v>
      </c>
      <c r="F13219" s="71">
        <f t="shared" si="412"/>
        <v>491.99401525224494</v>
      </c>
    </row>
    <row r="13220" spans="2:6">
      <c r="B13220">
        <v>1537600</v>
      </c>
      <c r="D13220">
        <v>13218</v>
      </c>
      <c r="E13220" s="72">
        <f t="shared" si="413"/>
        <v>756604511.96296287</v>
      </c>
      <c r="F13220" s="71">
        <f t="shared" si="412"/>
        <v>492.06849113095922</v>
      </c>
    </row>
    <row r="13221" spans="2:6">
      <c r="B13221">
        <v>1537600</v>
      </c>
      <c r="D13221">
        <v>13219</v>
      </c>
      <c r="E13221" s="72">
        <f t="shared" si="413"/>
        <v>756719034.74074066</v>
      </c>
      <c r="F13221" s="71">
        <f t="shared" si="412"/>
        <v>492.14297264616329</v>
      </c>
    </row>
    <row r="13222" spans="2:6">
      <c r="B13222">
        <v>1537600</v>
      </c>
      <c r="D13222">
        <v>13220</v>
      </c>
      <c r="E13222" s="72">
        <f t="shared" si="413"/>
        <v>756833566.18518507</v>
      </c>
      <c r="F13222" s="71">
        <f t="shared" si="412"/>
        <v>492.21745979785709</v>
      </c>
    </row>
    <row r="13223" spans="2:6">
      <c r="B13223">
        <v>1537600</v>
      </c>
      <c r="D13223">
        <v>13221</v>
      </c>
      <c r="E13223" s="72">
        <f t="shared" si="413"/>
        <v>756948106.29629624</v>
      </c>
      <c r="F13223" s="71">
        <f t="shared" si="412"/>
        <v>492.29195258604074</v>
      </c>
    </row>
    <row r="13224" spans="2:6">
      <c r="B13224">
        <v>1537600</v>
      </c>
      <c r="D13224">
        <v>13222</v>
      </c>
      <c r="E13224" s="72">
        <f t="shared" si="413"/>
        <v>757062655.07407403</v>
      </c>
      <c r="F13224" s="71">
        <f t="shared" si="412"/>
        <v>492.36645101071412</v>
      </c>
    </row>
    <row r="13225" spans="2:6">
      <c r="B13225">
        <v>1537600</v>
      </c>
      <c r="D13225">
        <v>13223</v>
      </c>
      <c r="E13225" s="72">
        <f t="shared" si="413"/>
        <v>757177212.51851845</v>
      </c>
      <c r="F13225" s="71">
        <f t="shared" si="412"/>
        <v>492.44095507187723</v>
      </c>
    </row>
    <row r="13226" spans="2:6">
      <c r="B13226">
        <v>1537600</v>
      </c>
      <c r="D13226">
        <v>13224</v>
      </c>
      <c r="E13226" s="72">
        <f t="shared" si="413"/>
        <v>757291778.62962961</v>
      </c>
      <c r="F13226" s="71">
        <f t="shared" si="412"/>
        <v>492.51546476953018</v>
      </c>
    </row>
    <row r="13227" spans="2:6">
      <c r="B13227">
        <v>1537600</v>
      </c>
      <c r="D13227">
        <v>13225</v>
      </c>
      <c r="E13227" s="72">
        <f t="shared" si="413"/>
        <v>757406353.4074074</v>
      </c>
      <c r="F13227" s="71">
        <f t="shared" si="412"/>
        <v>492.58998010367287</v>
      </c>
    </row>
    <row r="13228" spans="2:6">
      <c r="B13228">
        <v>1537600</v>
      </c>
      <c r="D13228">
        <v>13226</v>
      </c>
      <c r="E13228" s="72">
        <f t="shared" si="413"/>
        <v>757520936.85185182</v>
      </c>
      <c r="F13228" s="71">
        <f t="shared" si="412"/>
        <v>492.66450107430529</v>
      </c>
    </row>
    <row r="13229" spans="2:6">
      <c r="B13229">
        <v>1537600</v>
      </c>
      <c r="D13229">
        <v>13227</v>
      </c>
      <c r="E13229" s="72">
        <f t="shared" si="413"/>
        <v>757635528.96296287</v>
      </c>
      <c r="F13229" s="71">
        <f t="shared" si="412"/>
        <v>492.73902768142744</v>
      </c>
    </row>
    <row r="13230" spans="2:6">
      <c r="B13230">
        <v>1537600</v>
      </c>
      <c r="D13230">
        <v>13228</v>
      </c>
      <c r="E13230" s="72">
        <f t="shared" si="413"/>
        <v>757750129.74074066</v>
      </c>
      <c r="F13230" s="71">
        <f t="shared" si="412"/>
        <v>492.81355992503944</v>
      </c>
    </row>
    <row r="13231" spans="2:6">
      <c r="B13231">
        <v>1537600</v>
      </c>
      <c r="D13231">
        <v>13229</v>
      </c>
      <c r="E13231" s="72">
        <f t="shared" si="413"/>
        <v>757864739.18518507</v>
      </c>
      <c r="F13231" s="71">
        <f t="shared" si="412"/>
        <v>492.88809780514117</v>
      </c>
    </row>
    <row r="13232" spans="2:6">
      <c r="B13232">
        <v>1537600</v>
      </c>
      <c r="D13232">
        <v>13230</v>
      </c>
      <c r="E13232" s="72">
        <f t="shared" si="413"/>
        <v>757979357.29629624</v>
      </c>
      <c r="F13232" s="71">
        <f t="shared" si="412"/>
        <v>492.96264132173275</v>
      </c>
    </row>
    <row r="13233" spans="2:6">
      <c r="B13233">
        <v>1537600</v>
      </c>
      <c r="D13233">
        <v>13231</v>
      </c>
      <c r="E13233" s="72">
        <f t="shared" si="413"/>
        <v>758093984.07407403</v>
      </c>
      <c r="F13233" s="71">
        <f t="shared" si="412"/>
        <v>493.037190474814</v>
      </c>
    </row>
    <row r="13234" spans="2:6">
      <c r="B13234">
        <v>1537600</v>
      </c>
      <c r="D13234">
        <v>13232</v>
      </c>
      <c r="E13234" s="72">
        <f t="shared" si="413"/>
        <v>758208619.51851845</v>
      </c>
      <c r="F13234" s="71">
        <f t="shared" si="412"/>
        <v>493.11174526438504</v>
      </c>
    </row>
    <row r="13235" spans="2:6">
      <c r="B13235">
        <v>1537600</v>
      </c>
      <c r="D13235">
        <v>13233</v>
      </c>
      <c r="E13235" s="72">
        <f t="shared" si="413"/>
        <v>758323263.62962961</v>
      </c>
      <c r="F13235" s="71">
        <f t="shared" si="412"/>
        <v>493.18630569044592</v>
      </c>
    </row>
    <row r="13236" spans="2:6">
      <c r="B13236">
        <v>1537600</v>
      </c>
      <c r="D13236">
        <v>13234</v>
      </c>
      <c r="E13236" s="72">
        <f t="shared" si="413"/>
        <v>758437916.4074074</v>
      </c>
      <c r="F13236" s="71">
        <f t="shared" si="412"/>
        <v>493.26087175299648</v>
      </c>
    </row>
    <row r="13237" spans="2:6">
      <c r="B13237">
        <v>1537600</v>
      </c>
      <c r="D13237">
        <v>13235</v>
      </c>
      <c r="E13237" s="72">
        <f t="shared" si="413"/>
        <v>758552577.85185182</v>
      </c>
      <c r="F13237" s="71">
        <f t="shared" si="412"/>
        <v>493.33544345203683</v>
      </c>
    </row>
    <row r="13238" spans="2:6">
      <c r="B13238">
        <v>1537600</v>
      </c>
      <c r="D13238">
        <v>13236</v>
      </c>
      <c r="E13238" s="72">
        <f t="shared" si="413"/>
        <v>758667247.96296287</v>
      </c>
      <c r="F13238" s="71">
        <f t="shared" si="412"/>
        <v>493.41002078756691</v>
      </c>
    </row>
    <row r="13239" spans="2:6">
      <c r="B13239">
        <v>1537600</v>
      </c>
      <c r="D13239">
        <v>13237</v>
      </c>
      <c r="E13239" s="72">
        <f t="shared" si="413"/>
        <v>758781926.74074066</v>
      </c>
      <c r="F13239" s="71">
        <f t="shared" si="412"/>
        <v>493.48460375958678</v>
      </c>
    </row>
    <row r="13240" spans="2:6">
      <c r="B13240">
        <v>1537600</v>
      </c>
      <c r="D13240">
        <v>13238</v>
      </c>
      <c r="E13240" s="72">
        <f t="shared" si="413"/>
        <v>758896614.18518507</v>
      </c>
      <c r="F13240" s="71">
        <f t="shared" si="412"/>
        <v>493.55919236809643</v>
      </c>
    </row>
    <row r="13241" spans="2:6">
      <c r="B13241">
        <v>1537600</v>
      </c>
      <c r="D13241">
        <v>13239</v>
      </c>
      <c r="E13241" s="72">
        <f t="shared" si="413"/>
        <v>759011310.29629624</v>
      </c>
      <c r="F13241" s="71">
        <f t="shared" si="412"/>
        <v>493.63378661309588</v>
      </c>
    </row>
    <row r="13242" spans="2:6">
      <c r="B13242">
        <v>1537600</v>
      </c>
      <c r="D13242">
        <v>13240</v>
      </c>
      <c r="E13242" s="72">
        <f t="shared" si="413"/>
        <v>759126015.07407403</v>
      </c>
      <c r="F13242" s="71">
        <f t="shared" si="412"/>
        <v>493.70838649458511</v>
      </c>
    </row>
    <row r="13243" spans="2:6">
      <c r="B13243">
        <v>1537600</v>
      </c>
      <c r="D13243">
        <v>13241</v>
      </c>
      <c r="E13243" s="72">
        <f t="shared" si="413"/>
        <v>759240728.51851845</v>
      </c>
      <c r="F13243" s="71">
        <f t="shared" si="412"/>
        <v>493.78299201256402</v>
      </c>
    </row>
    <row r="13244" spans="2:6">
      <c r="B13244">
        <v>1537600</v>
      </c>
      <c r="D13244">
        <v>13242</v>
      </c>
      <c r="E13244" s="72">
        <f t="shared" si="413"/>
        <v>759355450.62962961</v>
      </c>
      <c r="F13244" s="71">
        <f t="shared" si="412"/>
        <v>493.85760316703278</v>
      </c>
    </row>
    <row r="13245" spans="2:6">
      <c r="B13245">
        <v>1537600</v>
      </c>
      <c r="D13245">
        <v>13243</v>
      </c>
      <c r="E13245" s="72">
        <f t="shared" si="413"/>
        <v>759470181.4074074</v>
      </c>
      <c r="F13245" s="71">
        <f t="shared" si="412"/>
        <v>493.93221995799126</v>
      </c>
    </row>
    <row r="13246" spans="2:6">
      <c r="B13246">
        <v>1537600</v>
      </c>
      <c r="D13246">
        <v>13244</v>
      </c>
      <c r="E13246" s="72">
        <f t="shared" si="413"/>
        <v>759584920.85185182</v>
      </c>
      <c r="F13246" s="71">
        <f t="shared" si="412"/>
        <v>494.00684238543954</v>
      </c>
    </row>
    <row r="13247" spans="2:6">
      <c r="B13247">
        <v>1537600</v>
      </c>
      <c r="D13247">
        <v>13245</v>
      </c>
      <c r="E13247" s="72">
        <f t="shared" si="413"/>
        <v>759699668.96296287</v>
      </c>
      <c r="F13247" s="71">
        <f t="shared" si="412"/>
        <v>494.08147044937749</v>
      </c>
    </row>
    <row r="13248" spans="2:6">
      <c r="B13248">
        <v>1537600</v>
      </c>
      <c r="D13248">
        <v>13246</v>
      </c>
      <c r="E13248" s="72">
        <f t="shared" si="413"/>
        <v>759814425.74074066</v>
      </c>
      <c r="F13248" s="71">
        <f t="shared" si="412"/>
        <v>494.15610414980534</v>
      </c>
    </row>
    <row r="13249" spans="2:6">
      <c r="B13249">
        <v>1537600</v>
      </c>
      <c r="D13249">
        <v>13247</v>
      </c>
      <c r="E13249" s="72">
        <f t="shared" si="413"/>
        <v>759929191.18518507</v>
      </c>
      <c r="F13249" s="71">
        <f t="shared" si="412"/>
        <v>494.23074348672287</v>
      </c>
    </row>
    <row r="13250" spans="2:6">
      <c r="B13250">
        <v>1537600</v>
      </c>
      <c r="D13250">
        <v>13248</v>
      </c>
      <c r="E13250" s="72">
        <f t="shared" si="413"/>
        <v>760043965.29629624</v>
      </c>
      <c r="F13250" s="71">
        <f t="shared" si="412"/>
        <v>494.30538846013025</v>
      </c>
    </row>
    <row r="13251" spans="2:6">
      <c r="B13251">
        <v>1537600</v>
      </c>
      <c r="D13251">
        <v>13249</v>
      </c>
      <c r="E13251" s="72">
        <f t="shared" si="413"/>
        <v>760158748.07407403</v>
      </c>
      <c r="F13251" s="71">
        <f t="shared" ref="F13251:F13314" si="414">E13251/B13250</f>
        <v>494.38003907002735</v>
      </c>
    </row>
    <row r="13252" spans="2:6">
      <c r="B13252">
        <v>1537600</v>
      </c>
      <c r="D13252">
        <v>13250</v>
      </c>
      <c r="E13252" s="72">
        <f t="shared" ref="E13252:E13315" si="415">40+(D13251*D13251)+(E13251/1.3)</f>
        <v>760273539.51851845</v>
      </c>
      <c r="F13252" s="71">
        <f t="shared" si="414"/>
        <v>494.45469531641419</v>
      </c>
    </row>
    <row r="13253" spans="2:6">
      <c r="B13253">
        <v>1537600</v>
      </c>
      <c r="D13253">
        <v>13251</v>
      </c>
      <c r="E13253" s="72">
        <f t="shared" si="415"/>
        <v>760388339.62962961</v>
      </c>
      <c r="F13253" s="71">
        <f t="shared" si="414"/>
        <v>494.52935719929087</v>
      </c>
    </row>
    <row r="13254" spans="2:6">
      <c r="B13254">
        <v>1537600</v>
      </c>
      <c r="D13254">
        <v>13252</v>
      </c>
      <c r="E13254" s="72">
        <f t="shared" si="415"/>
        <v>760503148.4074074</v>
      </c>
      <c r="F13254" s="71">
        <f t="shared" si="414"/>
        <v>494.60402471865729</v>
      </c>
    </row>
    <row r="13255" spans="2:6">
      <c r="B13255">
        <v>1537600</v>
      </c>
      <c r="D13255">
        <v>13253</v>
      </c>
      <c r="E13255" s="72">
        <f t="shared" si="415"/>
        <v>760617965.85185182</v>
      </c>
      <c r="F13255" s="71">
        <f t="shared" si="414"/>
        <v>494.67869787451343</v>
      </c>
    </row>
    <row r="13256" spans="2:6">
      <c r="B13256">
        <v>1537600</v>
      </c>
      <c r="D13256">
        <v>13254</v>
      </c>
      <c r="E13256" s="72">
        <f t="shared" si="415"/>
        <v>760732791.96296287</v>
      </c>
      <c r="F13256" s="71">
        <f t="shared" si="414"/>
        <v>494.75337666685931</v>
      </c>
    </row>
    <row r="13257" spans="2:6">
      <c r="B13257">
        <v>1537600</v>
      </c>
      <c r="D13257">
        <v>13255</v>
      </c>
      <c r="E13257" s="72">
        <f t="shared" si="415"/>
        <v>760847626.74074066</v>
      </c>
      <c r="F13257" s="71">
        <f t="shared" si="414"/>
        <v>494.82806109569503</v>
      </c>
    </row>
    <row r="13258" spans="2:6">
      <c r="B13258">
        <v>1537600</v>
      </c>
      <c r="D13258">
        <v>13256</v>
      </c>
      <c r="E13258" s="72">
        <f t="shared" si="415"/>
        <v>760962470.18518507</v>
      </c>
      <c r="F13258" s="71">
        <f t="shared" si="414"/>
        <v>494.90275116102049</v>
      </c>
    </row>
    <row r="13259" spans="2:6">
      <c r="B13259">
        <v>1537600</v>
      </c>
      <c r="D13259">
        <v>13257</v>
      </c>
      <c r="E13259" s="72">
        <f t="shared" si="415"/>
        <v>761077322.29629624</v>
      </c>
      <c r="F13259" s="71">
        <f t="shared" si="414"/>
        <v>494.97744686283573</v>
      </c>
    </row>
    <row r="13260" spans="2:6">
      <c r="B13260">
        <v>1537600</v>
      </c>
      <c r="D13260">
        <v>13258</v>
      </c>
      <c r="E13260" s="72">
        <f t="shared" si="415"/>
        <v>761192183.07407403</v>
      </c>
      <c r="F13260" s="71">
        <f t="shared" si="414"/>
        <v>495.05214820114077</v>
      </c>
    </row>
    <row r="13261" spans="2:6">
      <c r="B13261">
        <v>1537600</v>
      </c>
      <c r="D13261">
        <v>13259</v>
      </c>
      <c r="E13261" s="72">
        <f t="shared" si="415"/>
        <v>761307052.51851845</v>
      </c>
      <c r="F13261" s="71">
        <f t="shared" si="414"/>
        <v>495.12685517593553</v>
      </c>
    </row>
    <row r="13262" spans="2:6">
      <c r="B13262">
        <v>1537600</v>
      </c>
      <c r="D13262">
        <v>13260</v>
      </c>
      <c r="E13262" s="72">
        <f t="shared" si="415"/>
        <v>761421930.62962961</v>
      </c>
      <c r="F13262" s="71">
        <f t="shared" si="414"/>
        <v>495.20156778722009</v>
      </c>
    </row>
    <row r="13263" spans="2:6">
      <c r="B13263">
        <v>1537600</v>
      </c>
      <c r="D13263">
        <v>13261</v>
      </c>
      <c r="E13263" s="72">
        <f t="shared" si="415"/>
        <v>761536817.4074074</v>
      </c>
      <c r="F13263" s="71">
        <f t="shared" si="414"/>
        <v>495.27628603499443</v>
      </c>
    </row>
    <row r="13264" spans="2:6">
      <c r="B13264">
        <v>1537600</v>
      </c>
      <c r="D13264">
        <v>13262</v>
      </c>
      <c r="E13264" s="72">
        <f t="shared" si="415"/>
        <v>761651712.85185182</v>
      </c>
      <c r="F13264" s="71">
        <f t="shared" si="414"/>
        <v>495.35100991925844</v>
      </c>
    </row>
    <row r="13265" spans="2:6">
      <c r="B13265">
        <v>1537600</v>
      </c>
      <c r="D13265">
        <v>13263</v>
      </c>
      <c r="E13265" s="72">
        <f t="shared" si="415"/>
        <v>761766616.96296287</v>
      </c>
      <c r="F13265" s="71">
        <f t="shared" si="414"/>
        <v>495.42573944001225</v>
      </c>
    </row>
    <row r="13266" spans="2:6">
      <c r="B13266">
        <v>1537600</v>
      </c>
      <c r="D13266">
        <v>13264</v>
      </c>
      <c r="E13266" s="72">
        <f t="shared" si="415"/>
        <v>761881529.74074066</v>
      </c>
      <c r="F13266" s="71">
        <f t="shared" si="414"/>
        <v>495.5004745972559</v>
      </c>
    </row>
    <row r="13267" spans="2:6">
      <c r="B13267">
        <v>1537600</v>
      </c>
      <c r="D13267">
        <v>13265</v>
      </c>
      <c r="E13267" s="72">
        <f t="shared" si="415"/>
        <v>761996451.18518507</v>
      </c>
      <c r="F13267" s="71">
        <f t="shared" si="414"/>
        <v>495.57521539098923</v>
      </c>
    </row>
    <row r="13268" spans="2:6">
      <c r="B13268">
        <v>1537600</v>
      </c>
      <c r="D13268">
        <v>13266</v>
      </c>
      <c r="E13268" s="72">
        <f t="shared" si="415"/>
        <v>762111381.29629624</v>
      </c>
      <c r="F13268" s="71">
        <f t="shared" si="414"/>
        <v>495.64996182121246</v>
      </c>
    </row>
    <row r="13269" spans="2:6">
      <c r="B13269">
        <v>1537600</v>
      </c>
      <c r="D13269">
        <v>13267</v>
      </c>
      <c r="E13269" s="72">
        <f t="shared" si="415"/>
        <v>762226320.07407403</v>
      </c>
      <c r="F13269" s="71">
        <f t="shared" si="414"/>
        <v>495.72471388792536</v>
      </c>
    </row>
    <row r="13270" spans="2:6">
      <c r="B13270">
        <v>1537600</v>
      </c>
      <c r="D13270">
        <v>13268</v>
      </c>
      <c r="E13270" s="72">
        <f t="shared" si="415"/>
        <v>762341267.51851845</v>
      </c>
      <c r="F13270" s="71">
        <f t="shared" si="414"/>
        <v>495.799471591128</v>
      </c>
    </row>
    <row r="13271" spans="2:6">
      <c r="B13271">
        <v>1537600</v>
      </c>
      <c r="D13271">
        <v>13269</v>
      </c>
      <c r="E13271" s="72">
        <f t="shared" si="415"/>
        <v>762456223.62962961</v>
      </c>
      <c r="F13271" s="71">
        <f t="shared" si="414"/>
        <v>495.87423493082053</v>
      </c>
    </row>
    <row r="13272" spans="2:6">
      <c r="B13272">
        <v>1537600</v>
      </c>
      <c r="D13272">
        <v>13270</v>
      </c>
      <c r="E13272" s="72">
        <f t="shared" si="415"/>
        <v>762571188.4074074</v>
      </c>
      <c r="F13272" s="71">
        <f t="shared" si="414"/>
        <v>495.94900390700275</v>
      </c>
    </row>
    <row r="13273" spans="2:6">
      <c r="B13273">
        <v>1537600</v>
      </c>
      <c r="D13273">
        <v>13271</v>
      </c>
      <c r="E13273" s="72">
        <f t="shared" si="415"/>
        <v>762686161.85185182</v>
      </c>
      <c r="F13273" s="71">
        <f t="shared" si="414"/>
        <v>496.02377851967469</v>
      </c>
    </row>
    <row r="13274" spans="2:6">
      <c r="B13274">
        <v>1537600</v>
      </c>
      <c r="D13274">
        <v>13272</v>
      </c>
      <c r="E13274" s="72">
        <f t="shared" si="415"/>
        <v>762801143.96296287</v>
      </c>
      <c r="F13274" s="71">
        <f t="shared" si="414"/>
        <v>496.09855876883643</v>
      </c>
    </row>
    <row r="13275" spans="2:6">
      <c r="B13275">
        <v>1537600</v>
      </c>
      <c r="D13275">
        <v>13273</v>
      </c>
      <c r="E13275" s="72">
        <f t="shared" si="415"/>
        <v>762916134.74074066</v>
      </c>
      <c r="F13275" s="71">
        <f t="shared" si="414"/>
        <v>496.17334465448795</v>
      </c>
    </row>
    <row r="13276" spans="2:6">
      <c r="B13276">
        <v>1537600</v>
      </c>
      <c r="D13276">
        <v>13274</v>
      </c>
      <c r="E13276" s="72">
        <f t="shared" si="415"/>
        <v>763031134.18518507</v>
      </c>
      <c r="F13276" s="71">
        <f t="shared" si="414"/>
        <v>496.2481361766292</v>
      </c>
    </row>
    <row r="13277" spans="2:6">
      <c r="B13277">
        <v>1537600</v>
      </c>
      <c r="D13277">
        <v>13275</v>
      </c>
      <c r="E13277" s="72">
        <f t="shared" si="415"/>
        <v>763146142.29629624</v>
      </c>
      <c r="F13277" s="71">
        <f t="shared" si="414"/>
        <v>496.3229333352603</v>
      </c>
    </row>
    <row r="13278" spans="2:6">
      <c r="B13278">
        <v>1537600</v>
      </c>
      <c r="D13278">
        <v>13276</v>
      </c>
      <c r="E13278" s="72">
        <f t="shared" si="415"/>
        <v>763261159.07407403</v>
      </c>
      <c r="F13278" s="71">
        <f t="shared" si="414"/>
        <v>496.39773613038113</v>
      </c>
    </row>
    <row r="13279" spans="2:6">
      <c r="B13279">
        <v>1537600</v>
      </c>
      <c r="D13279">
        <v>13277</v>
      </c>
      <c r="E13279" s="72">
        <f t="shared" si="415"/>
        <v>763376184.51851845</v>
      </c>
      <c r="F13279" s="71">
        <f t="shared" si="414"/>
        <v>496.4725445619917</v>
      </c>
    </row>
    <row r="13280" spans="2:6">
      <c r="B13280">
        <v>1537600</v>
      </c>
      <c r="D13280">
        <v>13278</v>
      </c>
      <c r="E13280" s="72">
        <f t="shared" si="415"/>
        <v>763491218.62962961</v>
      </c>
      <c r="F13280" s="71">
        <f t="shared" si="414"/>
        <v>496.54735863009211</v>
      </c>
    </row>
    <row r="13281" spans="2:6">
      <c r="B13281">
        <v>1537600</v>
      </c>
      <c r="D13281">
        <v>13279</v>
      </c>
      <c r="E13281" s="72">
        <f t="shared" si="415"/>
        <v>763606261.4074074</v>
      </c>
      <c r="F13281" s="71">
        <f t="shared" si="414"/>
        <v>496.62217833468225</v>
      </c>
    </row>
    <row r="13282" spans="2:6">
      <c r="B13282">
        <v>1537600</v>
      </c>
      <c r="D13282">
        <v>13280</v>
      </c>
      <c r="E13282" s="72">
        <f t="shared" si="415"/>
        <v>763721312.85185182</v>
      </c>
      <c r="F13282" s="71">
        <f t="shared" si="414"/>
        <v>496.69700367576212</v>
      </c>
    </row>
    <row r="13283" spans="2:6">
      <c r="B13283">
        <v>1537600</v>
      </c>
      <c r="D13283">
        <v>13281</v>
      </c>
      <c r="E13283" s="72">
        <f t="shared" si="415"/>
        <v>763836372.96296287</v>
      </c>
      <c r="F13283" s="71">
        <f t="shared" si="414"/>
        <v>496.77183465333172</v>
      </c>
    </row>
    <row r="13284" spans="2:6">
      <c r="B13284">
        <v>1537600</v>
      </c>
      <c r="D13284">
        <v>13282</v>
      </c>
      <c r="E13284" s="72">
        <f t="shared" si="415"/>
        <v>763951441.74074066</v>
      </c>
      <c r="F13284" s="71">
        <f t="shared" si="414"/>
        <v>496.84667126739117</v>
      </c>
    </row>
    <row r="13285" spans="2:6">
      <c r="B13285">
        <v>1537600</v>
      </c>
      <c r="D13285">
        <v>13283</v>
      </c>
      <c r="E13285" s="72">
        <f t="shared" si="415"/>
        <v>764066519.18518507</v>
      </c>
      <c r="F13285" s="71">
        <f t="shared" si="414"/>
        <v>496.92151351794035</v>
      </c>
    </row>
    <row r="13286" spans="2:6">
      <c r="B13286">
        <v>1537600</v>
      </c>
      <c r="D13286">
        <v>13284</v>
      </c>
      <c r="E13286" s="72">
        <f t="shared" si="415"/>
        <v>764181605.29629624</v>
      </c>
      <c r="F13286" s="71">
        <f t="shared" si="414"/>
        <v>496.99636140497933</v>
      </c>
    </row>
    <row r="13287" spans="2:6">
      <c r="B13287">
        <v>1537600</v>
      </c>
      <c r="D13287">
        <v>13285</v>
      </c>
      <c r="E13287" s="72">
        <f t="shared" si="415"/>
        <v>764296700.07407403</v>
      </c>
      <c r="F13287" s="71">
        <f t="shared" si="414"/>
        <v>497.07121492850808</v>
      </c>
    </row>
    <row r="13288" spans="2:6">
      <c r="B13288">
        <v>1537600</v>
      </c>
      <c r="D13288">
        <v>13286</v>
      </c>
      <c r="E13288" s="72">
        <f t="shared" si="415"/>
        <v>764411803.51851845</v>
      </c>
      <c r="F13288" s="71">
        <f t="shared" si="414"/>
        <v>497.14607408852657</v>
      </c>
    </row>
    <row r="13289" spans="2:6">
      <c r="B13289">
        <v>1537600</v>
      </c>
      <c r="D13289">
        <v>13287</v>
      </c>
      <c r="E13289" s="72">
        <f t="shared" si="415"/>
        <v>764526915.62962961</v>
      </c>
      <c r="F13289" s="71">
        <f t="shared" si="414"/>
        <v>497.22093888503485</v>
      </c>
    </row>
    <row r="13290" spans="2:6">
      <c r="B13290">
        <v>1537600</v>
      </c>
      <c r="D13290">
        <v>13288</v>
      </c>
      <c r="E13290" s="72">
        <f t="shared" si="415"/>
        <v>764642036.4074074</v>
      </c>
      <c r="F13290" s="71">
        <f t="shared" si="414"/>
        <v>497.29580931803292</v>
      </c>
    </row>
    <row r="13291" spans="2:6">
      <c r="B13291">
        <v>1537600</v>
      </c>
      <c r="D13291">
        <v>13289</v>
      </c>
      <c r="E13291" s="72">
        <f t="shared" si="415"/>
        <v>764757165.85185182</v>
      </c>
      <c r="F13291" s="71">
        <f t="shared" si="414"/>
        <v>497.37068538752072</v>
      </c>
    </row>
    <row r="13292" spans="2:6">
      <c r="B13292">
        <v>1537600</v>
      </c>
      <c r="D13292">
        <v>13290</v>
      </c>
      <c r="E13292" s="72">
        <f t="shared" si="415"/>
        <v>764872303.96296287</v>
      </c>
      <c r="F13292" s="71">
        <f t="shared" si="414"/>
        <v>497.4455670934982</v>
      </c>
    </row>
    <row r="13293" spans="2:6">
      <c r="B13293">
        <v>1537600</v>
      </c>
      <c r="D13293">
        <v>13291</v>
      </c>
      <c r="E13293" s="72">
        <f t="shared" si="415"/>
        <v>764987450.74074066</v>
      </c>
      <c r="F13293" s="71">
        <f t="shared" si="414"/>
        <v>497.52045443596558</v>
      </c>
    </row>
    <row r="13294" spans="2:6">
      <c r="B13294">
        <v>1537600</v>
      </c>
      <c r="D13294">
        <v>13292</v>
      </c>
      <c r="E13294" s="72">
        <f t="shared" si="415"/>
        <v>765102606.18518507</v>
      </c>
      <c r="F13294" s="71">
        <f t="shared" si="414"/>
        <v>497.59534741492263</v>
      </c>
    </row>
    <row r="13295" spans="2:6">
      <c r="B13295">
        <v>1537600</v>
      </c>
      <c r="D13295">
        <v>13293</v>
      </c>
      <c r="E13295" s="72">
        <f t="shared" si="415"/>
        <v>765217770.29629624</v>
      </c>
      <c r="F13295" s="71">
        <f t="shared" si="414"/>
        <v>497.67024603036958</v>
      </c>
    </row>
    <row r="13296" spans="2:6">
      <c r="B13296">
        <v>1537600</v>
      </c>
      <c r="D13296">
        <v>13294</v>
      </c>
      <c r="E13296" s="72">
        <f t="shared" si="415"/>
        <v>765332943.07407403</v>
      </c>
      <c r="F13296" s="71">
        <f t="shared" si="414"/>
        <v>497.74515028230621</v>
      </c>
    </row>
    <row r="13297" spans="2:6">
      <c r="B13297">
        <v>1537600</v>
      </c>
      <c r="D13297">
        <v>13295</v>
      </c>
      <c r="E13297" s="72">
        <f t="shared" si="415"/>
        <v>765448124.51851845</v>
      </c>
      <c r="F13297" s="71">
        <f t="shared" si="414"/>
        <v>497.82006017073257</v>
      </c>
    </row>
    <row r="13298" spans="2:6">
      <c r="B13298">
        <v>1537600</v>
      </c>
      <c r="D13298">
        <v>13296</v>
      </c>
      <c r="E13298" s="72">
        <f t="shared" si="415"/>
        <v>765563314.62962961</v>
      </c>
      <c r="F13298" s="71">
        <f t="shared" si="414"/>
        <v>497.89497569564884</v>
      </c>
    </row>
    <row r="13299" spans="2:6">
      <c r="B13299">
        <v>1537600</v>
      </c>
      <c r="D13299">
        <v>13297</v>
      </c>
      <c r="E13299" s="72">
        <f t="shared" si="415"/>
        <v>765678513.4074074</v>
      </c>
      <c r="F13299" s="71">
        <f t="shared" si="414"/>
        <v>497.96989685705478</v>
      </c>
    </row>
    <row r="13300" spans="2:6">
      <c r="B13300">
        <v>1537600</v>
      </c>
      <c r="D13300">
        <v>13298</v>
      </c>
      <c r="E13300" s="72">
        <f t="shared" si="415"/>
        <v>765793720.85185182</v>
      </c>
      <c r="F13300" s="71">
        <f t="shared" si="414"/>
        <v>498.04482365495045</v>
      </c>
    </row>
    <row r="13301" spans="2:6">
      <c r="B13301">
        <v>1537600</v>
      </c>
      <c r="D13301">
        <v>13299</v>
      </c>
      <c r="E13301" s="72">
        <f t="shared" si="415"/>
        <v>765908936.96296287</v>
      </c>
      <c r="F13301" s="71">
        <f t="shared" si="414"/>
        <v>498.11975608933591</v>
      </c>
    </row>
    <row r="13302" spans="2:6">
      <c r="B13302">
        <v>1537600</v>
      </c>
      <c r="D13302">
        <v>13300</v>
      </c>
      <c r="E13302" s="72">
        <f t="shared" si="415"/>
        <v>766024161.74074066</v>
      </c>
      <c r="F13302" s="71">
        <f t="shared" si="414"/>
        <v>498.19469416021116</v>
      </c>
    </row>
    <row r="13303" spans="2:6">
      <c r="B13303">
        <v>1537600</v>
      </c>
      <c r="D13303">
        <v>13301</v>
      </c>
      <c r="E13303" s="72">
        <f t="shared" si="415"/>
        <v>766139395.18518507</v>
      </c>
      <c r="F13303" s="71">
        <f t="shared" si="414"/>
        <v>498.26963786757614</v>
      </c>
    </row>
    <row r="13304" spans="2:6">
      <c r="B13304">
        <v>1537600</v>
      </c>
      <c r="D13304">
        <v>13302</v>
      </c>
      <c r="E13304" s="72">
        <f t="shared" si="415"/>
        <v>766254637.29629624</v>
      </c>
      <c r="F13304" s="71">
        <f t="shared" si="414"/>
        <v>498.34458721143096</v>
      </c>
    </row>
    <row r="13305" spans="2:6">
      <c r="B13305">
        <v>1537600</v>
      </c>
      <c r="D13305">
        <v>13303</v>
      </c>
      <c r="E13305" s="72">
        <f t="shared" si="415"/>
        <v>766369888.07407403</v>
      </c>
      <c r="F13305" s="71">
        <f t="shared" si="414"/>
        <v>498.41954219177552</v>
      </c>
    </row>
    <row r="13306" spans="2:6">
      <c r="B13306">
        <v>1537600</v>
      </c>
      <c r="D13306">
        <v>13304</v>
      </c>
      <c r="E13306" s="72">
        <f t="shared" si="415"/>
        <v>766485147.51851845</v>
      </c>
      <c r="F13306" s="71">
        <f t="shared" si="414"/>
        <v>498.49450280860981</v>
      </c>
    </row>
    <row r="13307" spans="2:6">
      <c r="B13307">
        <v>1537600</v>
      </c>
      <c r="D13307">
        <v>13305</v>
      </c>
      <c r="E13307" s="72">
        <f t="shared" si="415"/>
        <v>766600415.62962961</v>
      </c>
      <c r="F13307" s="71">
        <f t="shared" si="414"/>
        <v>498.56946906193394</v>
      </c>
    </row>
    <row r="13308" spans="2:6">
      <c r="B13308">
        <v>1537600</v>
      </c>
      <c r="D13308">
        <v>13306</v>
      </c>
      <c r="E13308" s="72">
        <f t="shared" si="415"/>
        <v>766715692.4074074</v>
      </c>
      <c r="F13308" s="71">
        <f t="shared" si="414"/>
        <v>498.64444095174781</v>
      </c>
    </row>
    <row r="13309" spans="2:6">
      <c r="B13309">
        <v>1537600</v>
      </c>
      <c r="D13309">
        <v>13307</v>
      </c>
      <c r="E13309" s="72">
        <f t="shared" si="415"/>
        <v>766830977.85185182</v>
      </c>
      <c r="F13309" s="71">
        <f t="shared" si="414"/>
        <v>498.71941847805141</v>
      </c>
    </row>
    <row r="13310" spans="2:6">
      <c r="B13310">
        <v>1537600</v>
      </c>
      <c r="D13310">
        <v>13308</v>
      </c>
      <c r="E13310" s="72">
        <f t="shared" si="415"/>
        <v>766946271.96296287</v>
      </c>
      <c r="F13310" s="71">
        <f t="shared" si="414"/>
        <v>498.79440164084474</v>
      </c>
    </row>
    <row r="13311" spans="2:6">
      <c r="B13311">
        <v>1537600</v>
      </c>
      <c r="D13311">
        <v>13309</v>
      </c>
      <c r="E13311" s="72">
        <f t="shared" si="415"/>
        <v>767061574.74074066</v>
      </c>
      <c r="F13311" s="71">
        <f t="shared" si="414"/>
        <v>498.86939044012792</v>
      </c>
    </row>
    <row r="13312" spans="2:6">
      <c r="B13312">
        <v>1537600</v>
      </c>
      <c r="D13312">
        <v>13310</v>
      </c>
      <c r="E13312" s="72">
        <f t="shared" si="415"/>
        <v>767176886.18518507</v>
      </c>
      <c r="F13312" s="71">
        <f t="shared" si="414"/>
        <v>498.94438487590082</v>
      </c>
    </row>
    <row r="13313" spans="2:6">
      <c r="B13313">
        <v>1537600</v>
      </c>
      <c r="D13313">
        <v>13311</v>
      </c>
      <c r="E13313" s="72">
        <f t="shared" si="415"/>
        <v>767292206.29629624</v>
      </c>
      <c r="F13313" s="71">
        <f t="shared" si="414"/>
        <v>499.01938494816352</v>
      </c>
    </row>
    <row r="13314" spans="2:6">
      <c r="B13314">
        <v>1537600</v>
      </c>
      <c r="D13314">
        <v>13312</v>
      </c>
      <c r="E13314" s="72">
        <f t="shared" si="415"/>
        <v>767407535.07407403</v>
      </c>
      <c r="F13314" s="71">
        <f t="shared" si="414"/>
        <v>499.094390656916</v>
      </c>
    </row>
    <row r="13315" spans="2:6">
      <c r="B13315">
        <v>1537600</v>
      </c>
      <c r="D13315">
        <v>13313</v>
      </c>
      <c r="E13315" s="72">
        <f t="shared" si="415"/>
        <v>767522872.51851845</v>
      </c>
      <c r="F13315" s="71">
        <f t="shared" ref="F13315:F13378" si="416">E13315/B13314</f>
        <v>499.16940200215822</v>
      </c>
    </row>
    <row r="13316" spans="2:6">
      <c r="B13316">
        <v>1537600</v>
      </c>
      <c r="D13316">
        <v>13314</v>
      </c>
      <c r="E13316" s="72">
        <f t="shared" ref="E13316:E13379" si="417">40+(D13315*D13315)+(E13315/1.3)</f>
        <v>767638218.62962961</v>
      </c>
      <c r="F13316" s="71">
        <f t="shared" si="416"/>
        <v>499.24441898389023</v>
      </c>
    </row>
    <row r="13317" spans="2:6">
      <c r="B13317">
        <v>1537600</v>
      </c>
      <c r="D13317">
        <v>13315</v>
      </c>
      <c r="E13317" s="72">
        <f t="shared" si="417"/>
        <v>767753573.4074074</v>
      </c>
      <c r="F13317" s="71">
        <f t="shared" si="416"/>
        <v>499.31944160211202</v>
      </c>
    </row>
    <row r="13318" spans="2:6">
      <c r="B13318">
        <v>1537600</v>
      </c>
      <c r="D13318">
        <v>13316</v>
      </c>
      <c r="E13318" s="72">
        <f t="shared" si="417"/>
        <v>767868936.85185182</v>
      </c>
      <c r="F13318" s="71">
        <f t="shared" si="416"/>
        <v>499.39446985682349</v>
      </c>
    </row>
    <row r="13319" spans="2:6">
      <c r="B13319">
        <v>1537600</v>
      </c>
      <c r="D13319">
        <v>13317</v>
      </c>
      <c r="E13319" s="72">
        <f t="shared" si="417"/>
        <v>767984308.96296287</v>
      </c>
      <c r="F13319" s="71">
        <f t="shared" si="416"/>
        <v>499.46950374802475</v>
      </c>
    </row>
    <row r="13320" spans="2:6">
      <c r="B13320">
        <v>1537600</v>
      </c>
      <c r="D13320">
        <v>13318</v>
      </c>
      <c r="E13320" s="72">
        <f t="shared" si="417"/>
        <v>768099689.74074066</v>
      </c>
      <c r="F13320" s="71">
        <f t="shared" si="416"/>
        <v>499.54454327571585</v>
      </c>
    </row>
    <row r="13321" spans="2:6">
      <c r="B13321">
        <v>1537600</v>
      </c>
      <c r="D13321">
        <v>13319</v>
      </c>
      <c r="E13321" s="72">
        <f t="shared" si="417"/>
        <v>768215079.18518507</v>
      </c>
      <c r="F13321" s="71">
        <f t="shared" si="416"/>
        <v>499.61958843989663</v>
      </c>
    </row>
    <row r="13322" spans="2:6">
      <c r="B13322">
        <v>1537600</v>
      </c>
      <c r="D13322">
        <v>13320</v>
      </c>
      <c r="E13322" s="72">
        <f t="shared" si="417"/>
        <v>768330477.29629624</v>
      </c>
      <c r="F13322" s="71">
        <f t="shared" si="416"/>
        <v>499.69463924056726</v>
      </c>
    </row>
    <row r="13323" spans="2:6">
      <c r="B13323">
        <v>1537600</v>
      </c>
      <c r="D13323">
        <v>13321</v>
      </c>
      <c r="E13323" s="72">
        <f t="shared" si="417"/>
        <v>768445884.07407403</v>
      </c>
      <c r="F13323" s="71">
        <f t="shared" si="416"/>
        <v>499.76969567772767</v>
      </c>
    </row>
    <row r="13324" spans="2:6">
      <c r="B13324">
        <v>1537600</v>
      </c>
      <c r="D13324">
        <v>13322</v>
      </c>
      <c r="E13324" s="72">
        <f t="shared" si="417"/>
        <v>768561299.51851845</v>
      </c>
      <c r="F13324" s="71">
        <f t="shared" si="416"/>
        <v>499.84475775137776</v>
      </c>
    </row>
    <row r="13325" spans="2:6">
      <c r="B13325">
        <v>1537600</v>
      </c>
      <c r="D13325">
        <v>13323</v>
      </c>
      <c r="E13325" s="72">
        <f t="shared" si="417"/>
        <v>768676723.62962961</v>
      </c>
      <c r="F13325" s="71">
        <f t="shared" si="416"/>
        <v>499.91982546151769</v>
      </c>
    </row>
    <row r="13326" spans="2:6">
      <c r="B13326">
        <v>1537600</v>
      </c>
      <c r="D13326">
        <v>13324</v>
      </c>
      <c r="E13326" s="72">
        <f t="shared" si="417"/>
        <v>768792156.4074074</v>
      </c>
      <c r="F13326" s="71">
        <f t="shared" si="416"/>
        <v>499.99489880814735</v>
      </c>
    </row>
    <row r="13327" spans="2:6">
      <c r="B13327">
        <v>1537600</v>
      </c>
      <c r="D13327">
        <v>13325</v>
      </c>
      <c r="E13327" s="72">
        <f t="shared" si="417"/>
        <v>768907597.85185182</v>
      </c>
      <c r="F13327" s="71">
        <f t="shared" si="416"/>
        <v>500.06997779126681</v>
      </c>
    </row>
    <row r="13328" spans="2:6">
      <c r="B13328">
        <v>1537600</v>
      </c>
      <c r="D13328">
        <v>13326</v>
      </c>
      <c r="E13328" s="72">
        <f t="shared" si="417"/>
        <v>769023047.96296287</v>
      </c>
      <c r="F13328" s="71">
        <f t="shared" si="416"/>
        <v>500.14506241087594</v>
      </c>
    </row>
    <row r="13329" spans="2:6">
      <c r="B13329">
        <v>1537600</v>
      </c>
      <c r="D13329">
        <v>13327</v>
      </c>
      <c r="E13329" s="72">
        <f t="shared" si="417"/>
        <v>769138506.74074066</v>
      </c>
      <c r="F13329" s="71">
        <f t="shared" si="416"/>
        <v>500.22015266697491</v>
      </c>
    </row>
    <row r="13330" spans="2:6">
      <c r="B13330">
        <v>1537600</v>
      </c>
      <c r="D13330">
        <v>13328</v>
      </c>
      <c r="E13330" s="72">
        <f t="shared" si="417"/>
        <v>769253974.18518507</v>
      </c>
      <c r="F13330" s="71">
        <f t="shared" si="416"/>
        <v>500.29524855956367</v>
      </c>
    </row>
    <row r="13331" spans="2:6">
      <c r="B13331">
        <v>1537600</v>
      </c>
      <c r="D13331">
        <v>13329</v>
      </c>
      <c r="E13331" s="72">
        <f t="shared" si="417"/>
        <v>769369450.29629624</v>
      </c>
      <c r="F13331" s="71">
        <f t="shared" si="416"/>
        <v>500.37035008864217</v>
      </c>
    </row>
    <row r="13332" spans="2:6">
      <c r="B13332">
        <v>1537600</v>
      </c>
      <c r="D13332">
        <v>13330</v>
      </c>
      <c r="E13332" s="72">
        <f t="shared" si="417"/>
        <v>769484935.07407403</v>
      </c>
      <c r="F13332" s="71">
        <f t="shared" si="416"/>
        <v>500.44545725421045</v>
      </c>
    </row>
    <row r="13333" spans="2:6">
      <c r="B13333">
        <v>1537600</v>
      </c>
      <c r="D13333">
        <v>13331</v>
      </c>
      <c r="E13333" s="72">
        <f t="shared" si="417"/>
        <v>769600428.51851845</v>
      </c>
      <c r="F13333" s="71">
        <f t="shared" si="416"/>
        <v>500.52057005626853</v>
      </c>
    </row>
    <row r="13334" spans="2:6">
      <c r="B13334">
        <v>1537600</v>
      </c>
      <c r="D13334">
        <v>13332</v>
      </c>
      <c r="E13334" s="72">
        <f t="shared" si="417"/>
        <v>769715930.62962961</v>
      </c>
      <c r="F13334" s="71">
        <f t="shared" si="416"/>
        <v>500.59568849481633</v>
      </c>
    </row>
    <row r="13335" spans="2:6">
      <c r="B13335">
        <v>1537600</v>
      </c>
      <c r="D13335">
        <v>13333</v>
      </c>
      <c r="E13335" s="72">
        <f t="shared" si="417"/>
        <v>769831441.4074074</v>
      </c>
      <c r="F13335" s="71">
        <f t="shared" si="416"/>
        <v>500.67081256985392</v>
      </c>
    </row>
    <row r="13336" spans="2:6">
      <c r="B13336">
        <v>1537600</v>
      </c>
      <c r="D13336">
        <v>13334</v>
      </c>
      <c r="E13336" s="72">
        <f t="shared" si="417"/>
        <v>769946960.85185182</v>
      </c>
      <c r="F13336" s="71">
        <f t="shared" si="416"/>
        <v>500.74594228138125</v>
      </c>
    </row>
    <row r="13337" spans="2:6">
      <c r="B13337">
        <v>1537600</v>
      </c>
      <c r="D13337">
        <v>13335</v>
      </c>
      <c r="E13337" s="72">
        <f t="shared" si="417"/>
        <v>770062488.96296287</v>
      </c>
      <c r="F13337" s="71">
        <f t="shared" si="416"/>
        <v>500.8210776293983</v>
      </c>
    </row>
    <row r="13338" spans="2:6">
      <c r="B13338">
        <v>1537600</v>
      </c>
      <c r="D13338">
        <v>13336</v>
      </c>
      <c r="E13338" s="72">
        <f t="shared" si="417"/>
        <v>770178025.74074066</v>
      </c>
      <c r="F13338" s="71">
        <f t="shared" si="416"/>
        <v>500.89621861390521</v>
      </c>
    </row>
    <row r="13339" spans="2:6">
      <c r="B13339">
        <v>1537600</v>
      </c>
      <c r="D13339">
        <v>13337</v>
      </c>
      <c r="E13339" s="72">
        <f t="shared" si="417"/>
        <v>770293571.18518507</v>
      </c>
      <c r="F13339" s="71">
        <f t="shared" si="416"/>
        <v>500.97136523490184</v>
      </c>
    </row>
    <row r="13340" spans="2:6">
      <c r="B13340">
        <v>1537600</v>
      </c>
      <c r="D13340">
        <v>13338</v>
      </c>
      <c r="E13340" s="72">
        <f t="shared" si="417"/>
        <v>770409125.29629624</v>
      </c>
      <c r="F13340" s="71">
        <f t="shared" si="416"/>
        <v>501.04651749238832</v>
      </c>
    </row>
    <row r="13341" spans="2:6">
      <c r="B13341">
        <v>1537600</v>
      </c>
      <c r="D13341">
        <v>13339</v>
      </c>
      <c r="E13341" s="72">
        <f t="shared" si="417"/>
        <v>770524688.07407403</v>
      </c>
      <c r="F13341" s="71">
        <f t="shared" si="416"/>
        <v>501.12167538636447</v>
      </c>
    </row>
    <row r="13342" spans="2:6">
      <c r="B13342">
        <v>1537600</v>
      </c>
      <c r="D13342">
        <v>13340</v>
      </c>
      <c r="E13342" s="72">
        <f t="shared" si="417"/>
        <v>770640259.51851845</v>
      </c>
      <c r="F13342" s="71">
        <f t="shared" si="416"/>
        <v>501.19683891683042</v>
      </c>
    </row>
    <row r="13343" spans="2:6">
      <c r="B13343">
        <v>1537600</v>
      </c>
      <c r="D13343">
        <v>13341</v>
      </c>
      <c r="E13343" s="72">
        <f t="shared" si="417"/>
        <v>770755839.62962961</v>
      </c>
      <c r="F13343" s="71">
        <f t="shared" si="416"/>
        <v>501.27200808378615</v>
      </c>
    </row>
    <row r="13344" spans="2:6">
      <c r="B13344">
        <v>1537600</v>
      </c>
      <c r="D13344">
        <v>13342</v>
      </c>
      <c r="E13344" s="72">
        <f t="shared" si="417"/>
        <v>770871428.4074074</v>
      </c>
      <c r="F13344" s="71">
        <f t="shared" si="416"/>
        <v>501.34718288723167</v>
      </c>
    </row>
    <row r="13345" spans="2:6">
      <c r="B13345">
        <v>1537600</v>
      </c>
      <c r="D13345">
        <v>13343</v>
      </c>
      <c r="E13345" s="72">
        <f t="shared" si="417"/>
        <v>770987025.85185182</v>
      </c>
      <c r="F13345" s="71">
        <f t="shared" si="416"/>
        <v>501.42236332716692</v>
      </c>
    </row>
    <row r="13346" spans="2:6">
      <c r="B13346">
        <v>1537600</v>
      </c>
      <c r="D13346">
        <v>13344</v>
      </c>
      <c r="E13346" s="72">
        <f t="shared" si="417"/>
        <v>771102631.96296287</v>
      </c>
      <c r="F13346" s="71">
        <f t="shared" si="416"/>
        <v>501.49754940359185</v>
      </c>
    </row>
    <row r="13347" spans="2:6">
      <c r="B13347">
        <v>1537600</v>
      </c>
      <c r="D13347">
        <v>13345</v>
      </c>
      <c r="E13347" s="72">
        <f t="shared" si="417"/>
        <v>771218246.74074066</v>
      </c>
      <c r="F13347" s="71">
        <f t="shared" si="416"/>
        <v>501.57274111650668</v>
      </c>
    </row>
    <row r="13348" spans="2:6">
      <c r="B13348">
        <v>1537600</v>
      </c>
      <c r="D13348">
        <v>13346</v>
      </c>
      <c r="E13348" s="72">
        <f t="shared" si="417"/>
        <v>771333870.18518507</v>
      </c>
      <c r="F13348" s="71">
        <f t="shared" si="416"/>
        <v>501.64793846591118</v>
      </c>
    </row>
    <row r="13349" spans="2:6">
      <c r="B13349">
        <v>1537600</v>
      </c>
      <c r="D13349">
        <v>13347</v>
      </c>
      <c r="E13349" s="72">
        <f t="shared" si="417"/>
        <v>771449502.29629624</v>
      </c>
      <c r="F13349" s="71">
        <f t="shared" si="416"/>
        <v>501.72314145180559</v>
      </c>
    </row>
    <row r="13350" spans="2:6">
      <c r="B13350">
        <v>1537600</v>
      </c>
      <c r="D13350">
        <v>13348</v>
      </c>
      <c r="E13350" s="72">
        <f t="shared" si="417"/>
        <v>771565143.07407403</v>
      </c>
      <c r="F13350" s="71">
        <f t="shared" si="416"/>
        <v>501.79835007418967</v>
      </c>
    </row>
    <row r="13351" spans="2:6">
      <c r="B13351">
        <v>1537600</v>
      </c>
      <c r="D13351">
        <v>13349</v>
      </c>
      <c r="E13351" s="72">
        <f t="shared" si="417"/>
        <v>771680792.51851845</v>
      </c>
      <c r="F13351" s="71">
        <f t="shared" si="416"/>
        <v>501.87356433306348</v>
      </c>
    </row>
    <row r="13352" spans="2:6">
      <c r="B13352">
        <v>1537600</v>
      </c>
      <c r="D13352">
        <v>13350</v>
      </c>
      <c r="E13352" s="72">
        <f t="shared" si="417"/>
        <v>771796450.62962961</v>
      </c>
      <c r="F13352" s="71">
        <f t="shared" si="416"/>
        <v>501.94878422842714</v>
      </c>
    </row>
    <row r="13353" spans="2:6">
      <c r="B13353">
        <v>1537600</v>
      </c>
      <c r="D13353">
        <v>13351</v>
      </c>
      <c r="E13353" s="72">
        <f t="shared" si="417"/>
        <v>771912117.4074074</v>
      </c>
      <c r="F13353" s="71">
        <f t="shared" si="416"/>
        <v>502.02400976028059</v>
      </c>
    </row>
    <row r="13354" spans="2:6">
      <c r="B13354">
        <v>1537600</v>
      </c>
      <c r="D13354">
        <v>13352</v>
      </c>
      <c r="E13354" s="72">
        <f t="shared" si="417"/>
        <v>772027792.85185182</v>
      </c>
      <c r="F13354" s="71">
        <f t="shared" si="416"/>
        <v>502.09924092862371</v>
      </c>
    </row>
    <row r="13355" spans="2:6">
      <c r="B13355">
        <v>1537600</v>
      </c>
      <c r="D13355">
        <v>13353</v>
      </c>
      <c r="E13355" s="72">
        <f t="shared" si="417"/>
        <v>772143476.96296287</v>
      </c>
      <c r="F13355" s="71">
        <f t="shared" si="416"/>
        <v>502.17447773345663</v>
      </c>
    </row>
    <row r="13356" spans="2:6">
      <c r="B13356">
        <v>1537600</v>
      </c>
      <c r="D13356">
        <v>13354</v>
      </c>
      <c r="E13356" s="72">
        <f t="shared" si="417"/>
        <v>772259169.74074066</v>
      </c>
      <c r="F13356" s="71">
        <f t="shared" si="416"/>
        <v>502.24972017477933</v>
      </c>
    </row>
    <row r="13357" spans="2:6">
      <c r="B13357">
        <v>1537600</v>
      </c>
      <c r="D13357">
        <v>13355</v>
      </c>
      <c r="E13357" s="72">
        <f t="shared" si="417"/>
        <v>772374871.18518507</v>
      </c>
      <c r="F13357" s="71">
        <f t="shared" si="416"/>
        <v>502.32496825259176</v>
      </c>
    </row>
    <row r="13358" spans="2:6">
      <c r="B13358">
        <v>1537600</v>
      </c>
      <c r="D13358">
        <v>13356</v>
      </c>
      <c r="E13358" s="72">
        <f t="shared" si="417"/>
        <v>772490581.29629624</v>
      </c>
      <c r="F13358" s="71">
        <f t="shared" si="416"/>
        <v>502.40022196689404</v>
      </c>
    </row>
    <row r="13359" spans="2:6">
      <c r="B13359">
        <v>1537600</v>
      </c>
      <c r="D13359">
        <v>13357</v>
      </c>
      <c r="E13359" s="72">
        <f t="shared" si="417"/>
        <v>772606300.07407403</v>
      </c>
      <c r="F13359" s="71">
        <f t="shared" si="416"/>
        <v>502.47548131768605</v>
      </c>
    </row>
    <row r="13360" spans="2:6">
      <c r="B13360">
        <v>1537600</v>
      </c>
      <c r="D13360">
        <v>13358</v>
      </c>
      <c r="E13360" s="72">
        <f t="shared" si="417"/>
        <v>772722027.51851845</v>
      </c>
      <c r="F13360" s="71">
        <f t="shared" si="416"/>
        <v>502.55074630496779</v>
      </c>
    </row>
    <row r="13361" spans="2:6">
      <c r="B13361">
        <v>1537600</v>
      </c>
      <c r="D13361">
        <v>13359</v>
      </c>
      <c r="E13361" s="72">
        <f t="shared" si="417"/>
        <v>772837763.62962961</v>
      </c>
      <c r="F13361" s="71">
        <f t="shared" si="416"/>
        <v>502.62601692873932</v>
      </c>
    </row>
    <row r="13362" spans="2:6">
      <c r="B13362">
        <v>1537600</v>
      </c>
      <c r="D13362">
        <v>13360</v>
      </c>
      <c r="E13362" s="72">
        <f t="shared" si="417"/>
        <v>772953508.4074074</v>
      </c>
      <c r="F13362" s="71">
        <f t="shared" si="416"/>
        <v>502.70129318900064</v>
      </c>
    </row>
    <row r="13363" spans="2:6">
      <c r="B13363">
        <v>1537600</v>
      </c>
      <c r="D13363">
        <v>13361</v>
      </c>
      <c r="E13363" s="72">
        <f t="shared" si="417"/>
        <v>773069261.85185182</v>
      </c>
      <c r="F13363" s="71">
        <f t="shared" si="416"/>
        <v>502.77657508575169</v>
      </c>
    </row>
    <row r="13364" spans="2:6">
      <c r="B13364">
        <v>1537600</v>
      </c>
      <c r="D13364">
        <v>13362</v>
      </c>
      <c r="E13364" s="72">
        <f t="shared" si="417"/>
        <v>773185023.96296287</v>
      </c>
      <c r="F13364" s="71">
        <f t="shared" si="416"/>
        <v>502.85186261899247</v>
      </c>
    </row>
    <row r="13365" spans="2:6">
      <c r="B13365">
        <v>1537600</v>
      </c>
      <c r="D13365">
        <v>13363</v>
      </c>
      <c r="E13365" s="72">
        <f t="shared" si="417"/>
        <v>773300794.74074066</v>
      </c>
      <c r="F13365" s="71">
        <f t="shared" si="416"/>
        <v>502.9271557887231</v>
      </c>
    </row>
    <row r="13366" spans="2:6">
      <c r="B13366">
        <v>1537600</v>
      </c>
      <c r="D13366">
        <v>13364</v>
      </c>
      <c r="E13366" s="72">
        <f t="shared" si="417"/>
        <v>773416574.18518507</v>
      </c>
      <c r="F13366" s="71">
        <f t="shared" si="416"/>
        <v>503.00245459494346</v>
      </c>
    </row>
    <row r="13367" spans="2:6">
      <c r="B13367">
        <v>1537600</v>
      </c>
      <c r="D13367">
        <v>13365</v>
      </c>
      <c r="E13367" s="72">
        <f t="shared" si="417"/>
        <v>773532362.29629624</v>
      </c>
      <c r="F13367" s="71">
        <f t="shared" si="416"/>
        <v>503.07775903765366</v>
      </c>
    </row>
    <row r="13368" spans="2:6">
      <c r="B13368">
        <v>1537600</v>
      </c>
      <c r="D13368">
        <v>13366</v>
      </c>
      <c r="E13368" s="72">
        <f t="shared" si="417"/>
        <v>773648159.07407403</v>
      </c>
      <c r="F13368" s="71">
        <f t="shared" si="416"/>
        <v>503.15306911685354</v>
      </c>
    </row>
    <row r="13369" spans="2:6">
      <c r="B13369">
        <v>1537600</v>
      </c>
      <c r="D13369">
        <v>13367</v>
      </c>
      <c r="E13369" s="72">
        <f t="shared" si="417"/>
        <v>773763964.51851845</v>
      </c>
      <c r="F13369" s="71">
        <f t="shared" si="416"/>
        <v>503.22838483254321</v>
      </c>
    </row>
    <row r="13370" spans="2:6">
      <c r="B13370">
        <v>1537600</v>
      </c>
      <c r="D13370">
        <v>13368</v>
      </c>
      <c r="E13370" s="72">
        <f t="shared" si="417"/>
        <v>773879778.62962961</v>
      </c>
      <c r="F13370" s="71">
        <f t="shared" si="416"/>
        <v>503.30370618472267</v>
      </c>
    </row>
    <row r="13371" spans="2:6">
      <c r="B13371">
        <v>1537600</v>
      </c>
      <c r="D13371">
        <v>13369</v>
      </c>
      <c r="E13371" s="72">
        <f t="shared" si="417"/>
        <v>773995601.4074074</v>
      </c>
      <c r="F13371" s="71">
        <f t="shared" si="416"/>
        <v>503.37903317339192</v>
      </c>
    </row>
    <row r="13372" spans="2:6">
      <c r="B13372">
        <v>1537600</v>
      </c>
      <c r="D13372">
        <v>13370</v>
      </c>
      <c r="E13372" s="72">
        <f t="shared" si="417"/>
        <v>774111432.85185182</v>
      </c>
      <c r="F13372" s="71">
        <f t="shared" si="416"/>
        <v>503.4543657985509</v>
      </c>
    </row>
    <row r="13373" spans="2:6">
      <c r="B13373">
        <v>1537600</v>
      </c>
      <c r="D13373">
        <v>13371</v>
      </c>
      <c r="E13373" s="72">
        <f t="shared" si="417"/>
        <v>774227272.96296287</v>
      </c>
      <c r="F13373" s="71">
        <f t="shared" si="416"/>
        <v>503.52970406019955</v>
      </c>
    </row>
    <row r="13374" spans="2:6">
      <c r="B13374">
        <v>1537600</v>
      </c>
      <c r="D13374">
        <v>13372</v>
      </c>
      <c r="E13374" s="72">
        <f t="shared" si="417"/>
        <v>774343121.74074066</v>
      </c>
      <c r="F13374" s="71">
        <f t="shared" si="416"/>
        <v>503.6050479583381</v>
      </c>
    </row>
    <row r="13375" spans="2:6">
      <c r="B13375">
        <v>1537600</v>
      </c>
      <c r="D13375">
        <v>13373</v>
      </c>
      <c r="E13375" s="72">
        <f t="shared" si="417"/>
        <v>774458979.18518507</v>
      </c>
      <c r="F13375" s="71">
        <f t="shared" si="416"/>
        <v>503.68039749296634</v>
      </c>
    </row>
    <row r="13376" spans="2:6">
      <c r="B13376">
        <v>1537600</v>
      </c>
      <c r="D13376">
        <v>13374</v>
      </c>
      <c r="E13376" s="72">
        <f t="shared" si="417"/>
        <v>774574845.29629624</v>
      </c>
      <c r="F13376" s="71">
        <f t="shared" si="416"/>
        <v>503.75575266408447</v>
      </c>
    </row>
    <row r="13377" spans="2:6">
      <c r="B13377">
        <v>1537600</v>
      </c>
      <c r="D13377">
        <v>13375</v>
      </c>
      <c r="E13377" s="72">
        <f t="shared" si="417"/>
        <v>774690720.07407403</v>
      </c>
      <c r="F13377" s="71">
        <f t="shared" si="416"/>
        <v>503.83111347169228</v>
      </c>
    </row>
    <row r="13378" spans="2:6">
      <c r="B13378">
        <v>1537600</v>
      </c>
      <c r="D13378">
        <v>13376</v>
      </c>
      <c r="E13378" s="72">
        <f t="shared" si="417"/>
        <v>774806603.51851845</v>
      </c>
      <c r="F13378" s="71">
        <f t="shared" si="416"/>
        <v>503.90647991578982</v>
      </c>
    </row>
    <row r="13379" spans="2:6">
      <c r="B13379">
        <v>1537600</v>
      </c>
      <c r="D13379">
        <v>13377</v>
      </c>
      <c r="E13379" s="72">
        <f t="shared" si="417"/>
        <v>774922495.62962961</v>
      </c>
      <c r="F13379" s="71">
        <f t="shared" ref="F13379:F13442" si="418">E13379/B13378</f>
        <v>503.9818519963772</v>
      </c>
    </row>
    <row r="13380" spans="2:6">
      <c r="B13380">
        <v>1537600</v>
      </c>
      <c r="D13380">
        <v>13378</v>
      </c>
      <c r="E13380" s="72">
        <f t="shared" ref="E13380:E13443" si="419">40+(D13379*D13379)+(E13379/1.3)</f>
        <v>775038396.4074074</v>
      </c>
      <c r="F13380" s="71">
        <f t="shared" si="418"/>
        <v>504.05722971345432</v>
      </c>
    </row>
    <row r="13381" spans="2:6">
      <c r="B13381">
        <v>1537600</v>
      </c>
      <c r="D13381">
        <v>13379</v>
      </c>
      <c r="E13381" s="72">
        <f t="shared" si="419"/>
        <v>775154305.85185182</v>
      </c>
      <c r="F13381" s="71">
        <f t="shared" si="418"/>
        <v>504.13261306702123</v>
      </c>
    </row>
    <row r="13382" spans="2:6">
      <c r="B13382">
        <v>1537600</v>
      </c>
      <c r="D13382">
        <v>13380</v>
      </c>
      <c r="E13382" s="72">
        <f t="shared" si="419"/>
        <v>775270223.96296287</v>
      </c>
      <c r="F13382" s="71">
        <f t="shared" si="418"/>
        <v>504.20800205707781</v>
      </c>
    </row>
    <row r="13383" spans="2:6">
      <c r="B13383">
        <v>1537600</v>
      </c>
      <c r="D13383">
        <v>13381</v>
      </c>
      <c r="E13383" s="72">
        <f t="shared" si="419"/>
        <v>775386150.74074066</v>
      </c>
      <c r="F13383" s="71">
        <f t="shared" si="418"/>
        <v>504.28339668362423</v>
      </c>
    </row>
    <row r="13384" spans="2:6">
      <c r="B13384">
        <v>1537600</v>
      </c>
      <c r="D13384">
        <v>13382</v>
      </c>
      <c r="E13384" s="72">
        <f t="shared" si="419"/>
        <v>775502086.18518507</v>
      </c>
      <c r="F13384" s="71">
        <f t="shared" si="418"/>
        <v>504.35879694666045</v>
      </c>
    </row>
    <row r="13385" spans="2:6">
      <c r="B13385">
        <v>1537600</v>
      </c>
      <c r="D13385">
        <v>13383</v>
      </c>
      <c r="E13385" s="72">
        <f t="shared" si="419"/>
        <v>775618030.29629624</v>
      </c>
      <c r="F13385" s="71">
        <f t="shared" si="418"/>
        <v>504.43420284618639</v>
      </c>
    </row>
    <row r="13386" spans="2:6">
      <c r="B13386">
        <v>1537600</v>
      </c>
      <c r="D13386">
        <v>13384</v>
      </c>
      <c r="E13386" s="72">
        <f t="shared" si="419"/>
        <v>775733983.07407403</v>
      </c>
      <c r="F13386" s="71">
        <f t="shared" si="418"/>
        <v>504.50961438220213</v>
      </c>
    </row>
    <row r="13387" spans="2:6">
      <c r="B13387">
        <v>1537600</v>
      </c>
      <c r="D13387">
        <v>13385</v>
      </c>
      <c r="E13387" s="72">
        <f t="shared" si="419"/>
        <v>775849944.51851845</v>
      </c>
      <c r="F13387" s="71">
        <f t="shared" si="418"/>
        <v>504.58503155470765</v>
      </c>
    </row>
    <row r="13388" spans="2:6">
      <c r="B13388">
        <v>1537600</v>
      </c>
      <c r="D13388">
        <v>13386</v>
      </c>
      <c r="E13388" s="72">
        <f t="shared" si="419"/>
        <v>775965914.62962961</v>
      </c>
      <c r="F13388" s="71">
        <f t="shared" si="418"/>
        <v>504.66045436370291</v>
      </c>
    </row>
    <row r="13389" spans="2:6">
      <c r="B13389">
        <v>1537600</v>
      </c>
      <c r="D13389">
        <v>13387</v>
      </c>
      <c r="E13389" s="72">
        <f t="shared" si="419"/>
        <v>776081893.4074074</v>
      </c>
      <c r="F13389" s="71">
        <f t="shared" si="418"/>
        <v>504.73588280918796</v>
      </c>
    </row>
    <row r="13390" spans="2:6">
      <c r="B13390">
        <v>1537600</v>
      </c>
      <c r="D13390">
        <v>13388</v>
      </c>
      <c r="E13390" s="72">
        <f t="shared" si="419"/>
        <v>776197880.85185182</v>
      </c>
      <c r="F13390" s="71">
        <f t="shared" si="418"/>
        <v>504.81131689116273</v>
      </c>
    </row>
    <row r="13391" spans="2:6">
      <c r="B13391">
        <v>1537600</v>
      </c>
      <c r="D13391">
        <v>13389</v>
      </c>
      <c r="E13391" s="72">
        <f t="shared" si="419"/>
        <v>776313876.96296287</v>
      </c>
      <c r="F13391" s="71">
        <f t="shared" si="418"/>
        <v>504.88675660962724</v>
      </c>
    </row>
    <row r="13392" spans="2:6">
      <c r="B13392">
        <v>1537600</v>
      </c>
      <c r="D13392">
        <v>13390</v>
      </c>
      <c r="E13392" s="72">
        <f t="shared" si="419"/>
        <v>776429881.74074066</v>
      </c>
      <c r="F13392" s="71">
        <f t="shared" si="418"/>
        <v>504.9622019645816</v>
      </c>
    </row>
    <row r="13393" spans="2:6">
      <c r="B13393">
        <v>1537600</v>
      </c>
      <c r="D13393">
        <v>13391</v>
      </c>
      <c r="E13393" s="72">
        <f t="shared" si="419"/>
        <v>776545895.18518507</v>
      </c>
      <c r="F13393" s="71">
        <f t="shared" si="418"/>
        <v>505.03765295602568</v>
      </c>
    </row>
    <row r="13394" spans="2:6">
      <c r="B13394">
        <v>1537600</v>
      </c>
      <c r="D13394">
        <v>13392</v>
      </c>
      <c r="E13394" s="72">
        <f t="shared" si="419"/>
        <v>776661917.29629624</v>
      </c>
      <c r="F13394" s="71">
        <f t="shared" si="418"/>
        <v>505.11310958395956</v>
      </c>
    </row>
    <row r="13395" spans="2:6">
      <c r="B13395">
        <v>1537600</v>
      </c>
      <c r="D13395">
        <v>13393</v>
      </c>
      <c r="E13395" s="72">
        <f t="shared" si="419"/>
        <v>776777948.07407403</v>
      </c>
      <c r="F13395" s="71">
        <f t="shared" si="418"/>
        <v>505.18857184838322</v>
      </c>
    </row>
    <row r="13396" spans="2:6">
      <c r="B13396">
        <v>1537600</v>
      </c>
      <c r="D13396">
        <v>13394</v>
      </c>
      <c r="E13396" s="72">
        <f t="shared" si="419"/>
        <v>776893987.51851845</v>
      </c>
      <c r="F13396" s="71">
        <f t="shared" si="418"/>
        <v>505.26403974929661</v>
      </c>
    </row>
    <row r="13397" spans="2:6">
      <c r="B13397">
        <v>1537600</v>
      </c>
      <c r="D13397">
        <v>13395</v>
      </c>
      <c r="E13397" s="72">
        <f t="shared" si="419"/>
        <v>777010035.62962961</v>
      </c>
      <c r="F13397" s="71">
        <f t="shared" si="418"/>
        <v>505.3395132866998</v>
      </c>
    </row>
    <row r="13398" spans="2:6">
      <c r="B13398">
        <v>1537600</v>
      </c>
      <c r="D13398">
        <v>13396</v>
      </c>
      <c r="E13398" s="72">
        <f t="shared" si="419"/>
        <v>777126092.4074074</v>
      </c>
      <c r="F13398" s="71">
        <f t="shared" si="418"/>
        <v>505.41499246059277</v>
      </c>
    </row>
    <row r="13399" spans="2:6">
      <c r="B13399">
        <v>1537600</v>
      </c>
      <c r="D13399">
        <v>13397</v>
      </c>
      <c r="E13399" s="72">
        <f t="shared" si="419"/>
        <v>777242157.85185182</v>
      </c>
      <c r="F13399" s="71">
        <f t="shared" si="418"/>
        <v>505.49047727097542</v>
      </c>
    </row>
    <row r="13400" spans="2:6">
      <c r="B13400">
        <v>1537600</v>
      </c>
      <c r="D13400">
        <v>13398</v>
      </c>
      <c r="E13400" s="72">
        <f t="shared" si="419"/>
        <v>777358231.96296287</v>
      </c>
      <c r="F13400" s="71">
        <f t="shared" si="418"/>
        <v>505.56596771784785</v>
      </c>
    </row>
    <row r="13401" spans="2:6">
      <c r="B13401">
        <v>1537600</v>
      </c>
      <c r="D13401">
        <v>13399</v>
      </c>
      <c r="E13401" s="72">
        <f t="shared" si="419"/>
        <v>777474314.74074066</v>
      </c>
      <c r="F13401" s="71">
        <f t="shared" si="418"/>
        <v>505.64146380121008</v>
      </c>
    </row>
    <row r="13402" spans="2:6">
      <c r="B13402">
        <v>1537600</v>
      </c>
      <c r="D13402">
        <v>13400</v>
      </c>
      <c r="E13402" s="72">
        <f t="shared" si="419"/>
        <v>777590406.18518507</v>
      </c>
      <c r="F13402" s="71">
        <f t="shared" si="418"/>
        <v>505.71696552106209</v>
      </c>
    </row>
    <row r="13403" spans="2:6">
      <c r="B13403">
        <v>1537600</v>
      </c>
      <c r="D13403">
        <v>13401</v>
      </c>
      <c r="E13403" s="72">
        <f t="shared" si="419"/>
        <v>777706506.29629624</v>
      </c>
      <c r="F13403" s="71">
        <f t="shared" si="418"/>
        <v>505.7924728774039</v>
      </c>
    </row>
    <row r="13404" spans="2:6">
      <c r="B13404">
        <v>1537600</v>
      </c>
      <c r="D13404">
        <v>13402</v>
      </c>
      <c r="E13404" s="72">
        <f t="shared" si="419"/>
        <v>777822615.07407403</v>
      </c>
      <c r="F13404" s="71">
        <f t="shared" si="418"/>
        <v>505.86798587023543</v>
      </c>
    </row>
    <row r="13405" spans="2:6">
      <c r="B13405">
        <v>1537600</v>
      </c>
      <c r="D13405">
        <v>13403</v>
      </c>
      <c r="E13405" s="72">
        <f t="shared" si="419"/>
        <v>777938732.51851845</v>
      </c>
      <c r="F13405" s="71">
        <f t="shared" si="418"/>
        <v>505.94350449955675</v>
      </c>
    </row>
    <row r="13406" spans="2:6">
      <c r="B13406">
        <v>1537600</v>
      </c>
      <c r="D13406">
        <v>13404</v>
      </c>
      <c r="E13406" s="72">
        <f t="shared" si="419"/>
        <v>778054858.62962961</v>
      </c>
      <c r="F13406" s="71">
        <f t="shared" si="418"/>
        <v>506.01902876536786</v>
      </c>
    </row>
    <row r="13407" spans="2:6">
      <c r="B13407">
        <v>1537600</v>
      </c>
      <c r="D13407">
        <v>13405</v>
      </c>
      <c r="E13407" s="72">
        <f t="shared" si="419"/>
        <v>778170993.4074074</v>
      </c>
      <c r="F13407" s="71">
        <f t="shared" si="418"/>
        <v>506.09455866766871</v>
      </c>
    </row>
    <row r="13408" spans="2:6">
      <c r="B13408">
        <v>1537600</v>
      </c>
      <c r="D13408">
        <v>13406</v>
      </c>
      <c r="E13408" s="72">
        <f t="shared" si="419"/>
        <v>778287136.85185182</v>
      </c>
      <c r="F13408" s="71">
        <f t="shared" si="418"/>
        <v>506.17009420645928</v>
      </c>
    </row>
    <row r="13409" spans="2:6">
      <c r="B13409">
        <v>1537600</v>
      </c>
      <c r="D13409">
        <v>13407</v>
      </c>
      <c r="E13409" s="72">
        <f t="shared" si="419"/>
        <v>778403288.96296287</v>
      </c>
      <c r="F13409" s="71">
        <f t="shared" si="418"/>
        <v>506.24563538173965</v>
      </c>
    </row>
    <row r="13410" spans="2:6">
      <c r="B13410">
        <v>1537600</v>
      </c>
      <c r="D13410">
        <v>13408</v>
      </c>
      <c r="E13410" s="72">
        <f t="shared" si="419"/>
        <v>778519449.74074066</v>
      </c>
      <c r="F13410" s="71">
        <f t="shared" si="418"/>
        <v>506.3211821935098</v>
      </c>
    </row>
    <row r="13411" spans="2:6">
      <c r="B13411">
        <v>1537600</v>
      </c>
      <c r="D13411">
        <v>13409</v>
      </c>
      <c r="E13411" s="72">
        <f t="shared" si="419"/>
        <v>778635619.18518507</v>
      </c>
      <c r="F13411" s="71">
        <f t="shared" si="418"/>
        <v>506.39673464176968</v>
      </c>
    </row>
    <row r="13412" spans="2:6">
      <c r="B13412">
        <v>1537600</v>
      </c>
      <c r="D13412">
        <v>13410</v>
      </c>
      <c r="E13412" s="72">
        <f t="shared" si="419"/>
        <v>778751797.29629624</v>
      </c>
      <c r="F13412" s="71">
        <f t="shared" si="418"/>
        <v>506.47229272651941</v>
      </c>
    </row>
    <row r="13413" spans="2:6">
      <c r="B13413">
        <v>1537600</v>
      </c>
      <c r="D13413">
        <v>13411</v>
      </c>
      <c r="E13413" s="72">
        <f t="shared" si="419"/>
        <v>778867984.07407403</v>
      </c>
      <c r="F13413" s="71">
        <f t="shared" si="418"/>
        <v>506.54785644775887</v>
      </c>
    </row>
    <row r="13414" spans="2:6">
      <c r="B13414">
        <v>1537600</v>
      </c>
      <c r="D13414">
        <v>13412</v>
      </c>
      <c r="E13414" s="72">
        <f t="shared" si="419"/>
        <v>778984179.51851845</v>
      </c>
      <c r="F13414" s="71">
        <f t="shared" si="418"/>
        <v>506.62342580548807</v>
      </c>
    </row>
    <row r="13415" spans="2:6">
      <c r="B13415">
        <v>1537600</v>
      </c>
      <c r="D13415">
        <v>13413</v>
      </c>
      <c r="E13415" s="72">
        <f t="shared" si="419"/>
        <v>779100383.62962961</v>
      </c>
      <c r="F13415" s="71">
        <f t="shared" si="418"/>
        <v>506.69900079970711</v>
      </c>
    </row>
    <row r="13416" spans="2:6">
      <c r="B13416">
        <v>1537600</v>
      </c>
      <c r="D13416">
        <v>13414</v>
      </c>
      <c r="E13416" s="72">
        <f t="shared" si="419"/>
        <v>779216596.4074074</v>
      </c>
      <c r="F13416" s="71">
        <f t="shared" si="418"/>
        <v>506.77458143041582</v>
      </c>
    </row>
    <row r="13417" spans="2:6">
      <c r="B13417">
        <v>1537600</v>
      </c>
      <c r="D13417">
        <v>13415</v>
      </c>
      <c r="E13417" s="72">
        <f t="shared" si="419"/>
        <v>779332817.85185182</v>
      </c>
      <c r="F13417" s="71">
        <f t="shared" si="418"/>
        <v>506.85016769761432</v>
      </c>
    </row>
    <row r="13418" spans="2:6">
      <c r="B13418">
        <v>1537600</v>
      </c>
      <c r="D13418">
        <v>13416</v>
      </c>
      <c r="E13418" s="72">
        <f t="shared" si="419"/>
        <v>779449047.96296287</v>
      </c>
      <c r="F13418" s="71">
        <f t="shared" si="418"/>
        <v>506.92575960130262</v>
      </c>
    </row>
    <row r="13419" spans="2:6">
      <c r="B13419">
        <v>1537600</v>
      </c>
      <c r="D13419">
        <v>13417</v>
      </c>
      <c r="E13419" s="72">
        <f t="shared" si="419"/>
        <v>779565286.74074066</v>
      </c>
      <c r="F13419" s="71">
        <f t="shared" si="418"/>
        <v>507.00135714148064</v>
      </c>
    </row>
    <row r="13420" spans="2:6">
      <c r="B13420">
        <v>1537600</v>
      </c>
      <c r="D13420">
        <v>13418</v>
      </c>
      <c r="E13420" s="72">
        <f t="shared" si="419"/>
        <v>779681534.18518507</v>
      </c>
      <c r="F13420" s="71">
        <f t="shared" si="418"/>
        <v>507.07696031814845</v>
      </c>
    </row>
    <row r="13421" spans="2:6">
      <c r="B13421">
        <v>1537600</v>
      </c>
      <c r="D13421">
        <v>13419</v>
      </c>
      <c r="E13421" s="72">
        <f t="shared" si="419"/>
        <v>779797790.29629624</v>
      </c>
      <c r="F13421" s="71">
        <f t="shared" si="418"/>
        <v>507.15256913130611</v>
      </c>
    </row>
    <row r="13422" spans="2:6">
      <c r="B13422">
        <v>1537600</v>
      </c>
      <c r="D13422">
        <v>13420</v>
      </c>
      <c r="E13422" s="72">
        <f t="shared" si="419"/>
        <v>779914055.07407403</v>
      </c>
      <c r="F13422" s="71">
        <f t="shared" si="418"/>
        <v>507.22818358095344</v>
      </c>
    </row>
    <row r="13423" spans="2:6">
      <c r="B13423">
        <v>1537600</v>
      </c>
      <c r="D13423">
        <v>13421</v>
      </c>
      <c r="E13423" s="72">
        <f t="shared" si="419"/>
        <v>780030328.51851845</v>
      </c>
      <c r="F13423" s="71">
        <f t="shared" si="418"/>
        <v>507.30380366709056</v>
      </c>
    </row>
    <row r="13424" spans="2:6">
      <c r="B13424">
        <v>1537600</v>
      </c>
      <c r="D13424">
        <v>13422</v>
      </c>
      <c r="E13424" s="72">
        <f t="shared" si="419"/>
        <v>780146610.62962961</v>
      </c>
      <c r="F13424" s="71">
        <f t="shared" si="418"/>
        <v>507.37942938971747</v>
      </c>
    </row>
    <row r="13425" spans="2:6">
      <c r="B13425">
        <v>1537600</v>
      </c>
      <c r="D13425">
        <v>13423</v>
      </c>
      <c r="E13425" s="72">
        <f t="shared" si="419"/>
        <v>780262901.4074074</v>
      </c>
      <c r="F13425" s="71">
        <f t="shared" si="418"/>
        <v>507.45506074883417</v>
      </c>
    </row>
    <row r="13426" spans="2:6">
      <c r="B13426">
        <v>1537600</v>
      </c>
      <c r="D13426">
        <v>13424</v>
      </c>
      <c r="E13426" s="72">
        <f t="shared" si="419"/>
        <v>780379200.85185182</v>
      </c>
      <c r="F13426" s="71">
        <f t="shared" si="418"/>
        <v>507.53069774444054</v>
      </c>
    </row>
    <row r="13427" spans="2:6">
      <c r="B13427">
        <v>1537600</v>
      </c>
      <c r="D13427">
        <v>13425</v>
      </c>
      <c r="E13427" s="72">
        <f t="shared" si="419"/>
        <v>780495508.96296287</v>
      </c>
      <c r="F13427" s="71">
        <f t="shared" si="418"/>
        <v>507.60634037653671</v>
      </c>
    </row>
    <row r="13428" spans="2:6">
      <c r="B13428">
        <v>1537600</v>
      </c>
      <c r="D13428">
        <v>13426</v>
      </c>
      <c r="E13428" s="72">
        <f t="shared" si="419"/>
        <v>780611825.74074066</v>
      </c>
      <c r="F13428" s="71">
        <f t="shared" si="418"/>
        <v>507.68198864512271</v>
      </c>
    </row>
    <row r="13429" spans="2:6">
      <c r="B13429">
        <v>1537600</v>
      </c>
      <c r="D13429">
        <v>13427</v>
      </c>
      <c r="E13429" s="72">
        <f t="shared" si="419"/>
        <v>780728151.18518507</v>
      </c>
      <c r="F13429" s="71">
        <f t="shared" si="418"/>
        <v>507.7576425501984</v>
      </c>
    </row>
    <row r="13430" spans="2:6">
      <c r="B13430">
        <v>1537600</v>
      </c>
      <c r="D13430">
        <v>13428</v>
      </c>
      <c r="E13430" s="72">
        <f t="shared" si="419"/>
        <v>780844485.29629624</v>
      </c>
      <c r="F13430" s="71">
        <f t="shared" si="418"/>
        <v>507.83330209176393</v>
      </c>
    </row>
    <row r="13431" spans="2:6">
      <c r="B13431">
        <v>1537600</v>
      </c>
      <c r="D13431">
        <v>13429</v>
      </c>
      <c r="E13431" s="72">
        <f t="shared" si="419"/>
        <v>780960828.07407403</v>
      </c>
      <c r="F13431" s="71">
        <f t="shared" si="418"/>
        <v>507.90896726981924</v>
      </c>
    </row>
    <row r="13432" spans="2:6">
      <c r="B13432">
        <v>1537600</v>
      </c>
      <c r="D13432">
        <v>13430</v>
      </c>
      <c r="E13432" s="72">
        <f t="shared" si="419"/>
        <v>781077179.51851845</v>
      </c>
      <c r="F13432" s="71">
        <f t="shared" si="418"/>
        <v>507.98463808436424</v>
      </c>
    </row>
    <row r="13433" spans="2:6">
      <c r="B13433">
        <v>1537600</v>
      </c>
      <c r="D13433">
        <v>13431</v>
      </c>
      <c r="E13433" s="72">
        <f t="shared" si="419"/>
        <v>781193539.62962961</v>
      </c>
      <c r="F13433" s="71">
        <f t="shared" si="418"/>
        <v>508.06031453539907</v>
      </c>
    </row>
    <row r="13434" spans="2:6">
      <c r="B13434">
        <v>1537600</v>
      </c>
      <c r="D13434">
        <v>13432</v>
      </c>
      <c r="E13434" s="72">
        <f t="shared" si="419"/>
        <v>781309908.4074074</v>
      </c>
      <c r="F13434" s="71">
        <f t="shared" si="418"/>
        <v>508.13599662292364</v>
      </c>
    </row>
    <row r="13435" spans="2:6">
      <c r="B13435">
        <v>1537600</v>
      </c>
      <c r="D13435">
        <v>13433</v>
      </c>
      <c r="E13435" s="72">
        <f t="shared" si="419"/>
        <v>781426285.85185182</v>
      </c>
      <c r="F13435" s="71">
        <f t="shared" si="418"/>
        <v>508.21168434693794</v>
      </c>
    </row>
    <row r="13436" spans="2:6">
      <c r="B13436">
        <v>1537600</v>
      </c>
      <c r="D13436">
        <v>13434</v>
      </c>
      <c r="E13436" s="72">
        <f t="shared" si="419"/>
        <v>781542671.96296287</v>
      </c>
      <c r="F13436" s="71">
        <f t="shared" si="418"/>
        <v>508.28737770744203</v>
      </c>
    </row>
    <row r="13437" spans="2:6">
      <c r="B13437">
        <v>1537600</v>
      </c>
      <c r="D13437">
        <v>13435</v>
      </c>
      <c r="E13437" s="72">
        <f t="shared" si="419"/>
        <v>781659066.74074066</v>
      </c>
      <c r="F13437" s="71">
        <f t="shared" si="418"/>
        <v>508.36307670443591</v>
      </c>
    </row>
    <row r="13438" spans="2:6">
      <c r="B13438">
        <v>1537600</v>
      </c>
      <c r="D13438">
        <v>13436</v>
      </c>
      <c r="E13438" s="72">
        <f t="shared" si="419"/>
        <v>781775470.18518507</v>
      </c>
      <c r="F13438" s="71">
        <f t="shared" si="418"/>
        <v>508.43878133791952</v>
      </c>
    </row>
    <row r="13439" spans="2:6">
      <c r="B13439">
        <v>1537600</v>
      </c>
      <c r="D13439">
        <v>13437</v>
      </c>
      <c r="E13439" s="72">
        <f t="shared" si="419"/>
        <v>781891882.29629624</v>
      </c>
      <c r="F13439" s="71">
        <f t="shared" si="418"/>
        <v>508.51449160789298</v>
      </c>
    </row>
    <row r="13440" spans="2:6">
      <c r="B13440">
        <v>1537600</v>
      </c>
      <c r="D13440">
        <v>13438</v>
      </c>
      <c r="E13440" s="72">
        <f t="shared" si="419"/>
        <v>782008303.07407403</v>
      </c>
      <c r="F13440" s="71">
        <f t="shared" si="418"/>
        <v>508.59020751435617</v>
      </c>
    </row>
    <row r="13441" spans="2:6">
      <c r="B13441">
        <v>1537600</v>
      </c>
      <c r="D13441">
        <v>13439</v>
      </c>
      <c r="E13441" s="72">
        <f t="shared" si="419"/>
        <v>782124732.51851845</v>
      </c>
      <c r="F13441" s="71">
        <f t="shared" si="418"/>
        <v>508.66592905730909</v>
      </c>
    </row>
    <row r="13442" spans="2:6">
      <c r="B13442">
        <v>1537600</v>
      </c>
      <c r="D13442">
        <v>13440</v>
      </c>
      <c r="E13442" s="72">
        <f t="shared" si="419"/>
        <v>782241170.62962961</v>
      </c>
      <c r="F13442" s="71">
        <f t="shared" si="418"/>
        <v>508.74165623675185</v>
      </c>
    </row>
    <row r="13443" spans="2:6">
      <c r="B13443">
        <v>1537600</v>
      </c>
      <c r="D13443">
        <v>13441</v>
      </c>
      <c r="E13443" s="72">
        <f t="shared" si="419"/>
        <v>782357617.4074074</v>
      </c>
      <c r="F13443" s="71">
        <f t="shared" ref="F13443:F13506" si="420">E13443/B13442</f>
        <v>508.81738905268429</v>
      </c>
    </row>
    <row r="13444" spans="2:6">
      <c r="B13444">
        <v>1537600</v>
      </c>
      <c r="D13444">
        <v>13442</v>
      </c>
      <c r="E13444" s="72">
        <f t="shared" ref="E13444:E13507" si="421">40+(D13443*D13443)+(E13443/1.3)</f>
        <v>782474072.85185182</v>
      </c>
      <c r="F13444" s="71">
        <f t="shared" si="420"/>
        <v>508.89312750510652</v>
      </c>
    </row>
    <row r="13445" spans="2:6">
      <c r="B13445">
        <v>1537600</v>
      </c>
      <c r="D13445">
        <v>13443</v>
      </c>
      <c r="E13445" s="72">
        <f t="shared" si="421"/>
        <v>782590536.96296287</v>
      </c>
      <c r="F13445" s="71">
        <f t="shared" si="420"/>
        <v>508.96887159401854</v>
      </c>
    </row>
    <row r="13446" spans="2:6">
      <c r="B13446">
        <v>1537600</v>
      </c>
      <c r="D13446">
        <v>13444</v>
      </c>
      <c r="E13446" s="72">
        <f t="shared" si="421"/>
        <v>782707009.74074066</v>
      </c>
      <c r="F13446" s="71">
        <f t="shared" si="420"/>
        <v>509.04462131942029</v>
      </c>
    </row>
    <row r="13447" spans="2:6">
      <c r="B13447">
        <v>1537600</v>
      </c>
      <c r="D13447">
        <v>13445</v>
      </c>
      <c r="E13447" s="72">
        <f t="shared" si="421"/>
        <v>782823491.18518507</v>
      </c>
      <c r="F13447" s="71">
        <f t="shared" si="420"/>
        <v>509.12037668131182</v>
      </c>
    </row>
    <row r="13448" spans="2:6">
      <c r="B13448">
        <v>1537600</v>
      </c>
      <c r="D13448">
        <v>13446</v>
      </c>
      <c r="E13448" s="72">
        <f t="shared" si="421"/>
        <v>782939981.29629624</v>
      </c>
      <c r="F13448" s="71">
        <f t="shared" si="420"/>
        <v>509.19613767969321</v>
      </c>
    </row>
    <row r="13449" spans="2:6">
      <c r="B13449">
        <v>1537600</v>
      </c>
      <c r="D13449">
        <v>13447</v>
      </c>
      <c r="E13449" s="72">
        <f t="shared" si="421"/>
        <v>783056480.07407403</v>
      </c>
      <c r="F13449" s="71">
        <f t="shared" si="420"/>
        <v>509.27190431456427</v>
      </c>
    </row>
    <row r="13450" spans="2:6">
      <c r="B13450">
        <v>1537600</v>
      </c>
      <c r="D13450">
        <v>13448</v>
      </c>
      <c r="E13450" s="72">
        <f t="shared" si="421"/>
        <v>783172987.51851845</v>
      </c>
      <c r="F13450" s="71">
        <f t="shared" si="420"/>
        <v>509.34767658592511</v>
      </c>
    </row>
    <row r="13451" spans="2:6">
      <c r="B13451">
        <v>1537600</v>
      </c>
      <c r="D13451">
        <v>13449</v>
      </c>
      <c r="E13451" s="72">
        <f t="shared" si="421"/>
        <v>783289503.62962961</v>
      </c>
      <c r="F13451" s="71">
        <f t="shared" si="420"/>
        <v>509.42345449377575</v>
      </c>
    </row>
    <row r="13452" spans="2:6">
      <c r="B13452">
        <v>1537600</v>
      </c>
      <c r="D13452">
        <v>13450</v>
      </c>
      <c r="E13452" s="72">
        <f t="shared" si="421"/>
        <v>783406028.4074074</v>
      </c>
      <c r="F13452" s="71">
        <f t="shared" si="420"/>
        <v>509.49923803811618</v>
      </c>
    </row>
    <row r="13453" spans="2:6">
      <c r="B13453">
        <v>1537600</v>
      </c>
      <c r="D13453">
        <v>13451</v>
      </c>
      <c r="E13453" s="72">
        <f t="shared" si="421"/>
        <v>783522561.85185182</v>
      </c>
      <c r="F13453" s="71">
        <f t="shared" si="420"/>
        <v>509.57502721894627</v>
      </c>
    </row>
    <row r="13454" spans="2:6">
      <c r="B13454">
        <v>1537600</v>
      </c>
      <c r="D13454">
        <v>13452</v>
      </c>
      <c r="E13454" s="72">
        <f t="shared" si="421"/>
        <v>783639103.96296287</v>
      </c>
      <c r="F13454" s="71">
        <f t="shared" si="420"/>
        <v>509.65082203626616</v>
      </c>
    </row>
    <row r="13455" spans="2:6">
      <c r="B13455">
        <v>1537600</v>
      </c>
      <c r="D13455">
        <v>13453</v>
      </c>
      <c r="E13455" s="72">
        <f t="shared" si="421"/>
        <v>783755654.74074066</v>
      </c>
      <c r="F13455" s="71">
        <f t="shared" si="420"/>
        <v>509.7266224900759</v>
      </c>
    </row>
    <row r="13456" spans="2:6">
      <c r="B13456">
        <v>1537600</v>
      </c>
      <c r="D13456">
        <v>13454</v>
      </c>
      <c r="E13456" s="72">
        <f t="shared" si="421"/>
        <v>783872214.18518507</v>
      </c>
      <c r="F13456" s="71">
        <f t="shared" si="420"/>
        <v>509.80242858037531</v>
      </c>
    </row>
    <row r="13457" spans="2:6">
      <c r="B13457">
        <v>1537600</v>
      </c>
      <c r="D13457">
        <v>13455</v>
      </c>
      <c r="E13457" s="72">
        <f t="shared" si="421"/>
        <v>783988782.29629624</v>
      </c>
      <c r="F13457" s="71">
        <f t="shared" si="420"/>
        <v>509.87824030716456</v>
      </c>
    </row>
    <row r="13458" spans="2:6">
      <c r="B13458">
        <v>1537600</v>
      </c>
      <c r="D13458">
        <v>13456</v>
      </c>
      <c r="E13458" s="72">
        <f t="shared" si="421"/>
        <v>784105359.07407403</v>
      </c>
      <c r="F13458" s="71">
        <f t="shared" si="420"/>
        <v>509.95405767044355</v>
      </c>
    </row>
    <row r="13459" spans="2:6">
      <c r="B13459">
        <v>1537600</v>
      </c>
      <c r="D13459">
        <v>13457</v>
      </c>
      <c r="E13459" s="72">
        <f t="shared" si="421"/>
        <v>784221944.51851845</v>
      </c>
      <c r="F13459" s="71">
        <f t="shared" si="420"/>
        <v>510.02988067021232</v>
      </c>
    </row>
    <row r="13460" spans="2:6">
      <c r="B13460">
        <v>1537600</v>
      </c>
      <c r="D13460">
        <v>13458</v>
      </c>
      <c r="E13460" s="72">
        <f t="shared" si="421"/>
        <v>784338538.62962961</v>
      </c>
      <c r="F13460" s="71">
        <f t="shared" si="420"/>
        <v>510.10570930647089</v>
      </c>
    </row>
    <row r="13461" spans="2:6">
      <c r="B13461">
        <v>1537600</v>
      </c>
      <c r="D13461">
        <v>13459</v>
      </c>
      <c r="E13461" s="72">
        <f t="shared" si="421"/>
        <v>784455141.4074074</v>
      </c>
      <c r="F13461" s="71">
        <f t="shared" si="420"/>
        <v>510.18154357921918</v>
      </c>
    </row>
    <row r="13462" spans="2:6">
      <c r="B13462">
        <v>1537600</v>
      </c>
      <c r="D13462">
        <v>13460</v>
      </c>
      <c r="E13462" s="72">
        <f t="shared" si="421"/>
        <v>784571752.85185182</v>
      </c>
      <c r="F13462" s="71">
        <f t="shared" si="420"/>
        <v>510.25738348845721</v>
      </c>
    </row>
    <row r="13463" spans="2:6">
      <c r="B13463">
        <v>1537600</v>
      </c>
      <c r="D13463">
        <v>13461</v>
      </c>
      <c r="E13463" s="72">
        <f t="shared" si="421"/>
        <v>784688372.96296287</v>
      </c>
      <c r="F13463" s="71">
        <f t="shared" si="420"/>
        <v>510.33322903418502</v>
      </c>
    </row>
    <row r="13464" spans="2:6">
      <c r="B13464">
        <v>1537600</v>
      </c>
      <c r="D13464">
        <v>13462</v>
      </c>
      <c r="E13464" s="72">
        <f t="shared" si="421"/>
        <v>784805001.74074066</v>
      </c>
      <c r="F13464" s="71">
        <f t="shared" si="420"/>
        <v>510.40908021640263</v>
      </c>
    </row>
    <row r="13465" spans="2:6">
      <c r="B13465">
        <v>1537600</v>
      </c>
      <c r="D13465">
        <v>13463</v>
      </c>
      <c r="E13465" s="72">
        <f t="shared" si="421"/>
        <v>784921639.18518507</v>
      </c>
      <c r="F13465" s="71">
        <f t="shared" si="420"/>
        <v>510.48493703510997</v>
      </c>
    </row>
    <row r="13466" spans="2:6">
      <c r="B13466">
        <v>1537600</v>
      </c>
      <c r="D13466">
        <v>13464</v>
      </c>
      <c r="E13466" s="72">
        <f t="shared" si="421"/>
        <v>785038285.29629624</v>
      </c>
      <c r="F13466" s="71">
        <f t="shared" si="420"/>
        <v>510.56079949030715</v>
      </c>
    </row>
    <row r="13467" spans="2:6">
      <c r="B13467">
        <v>1537600</v>
      </c>
      <c r="D13467">
        <v>13465</v>
      </c>
      <c r="E13467" s="72">
        <f t="shared" si="421"/>
        <v>785154940.07407403</v>
      </c>
      <c r="F13467" s="71">
        <f t="shared" si="420"/>
        <v>510.63666758199406</v>
      </c>
    </row>
    <row r="13468" spans="2:6">
      <c r="B13468">
        <v>1537600</v>
      </c>
      <c r="D13468">
        <v>13466</v>
      </c>
      <c r="E13468" s="72">
        <f t="shared" si="421"/>
        <v>785271603.51851845</v>
      </c>
      <c r="F13468" s="71">
        <f t="shared" si="420"/>
        <v>510.71254131017071</v>
      </c>
    </row>
    <row r="13469" spans="2:6">
      <c r="B13469">
        <v>1537600</v>
      </c>
      <c r="D13469">
        <v>13467</v>
      </c>
      <c r="E13469" s="72">
        <f t="shared" si="421"/>
        <v>785388275.62962961</v>
      </c>
      <c r="F13469" s="71">
        <f t="shared" si="420"/>
        <v>510.78842067483714</v>
      </c>
    </row>
    <row r="13470" spans="2:6">
      <c r="B13470">
        <v>1537600</v>
      </c>
      <c r="D13470">
        <v>13468</v>
      </c>
      <c r="E13470" s="72">
        <f t="shared" si="421"/>
        <v>785504956.4074074</v>
      </c>
      <c r="F13470" s="71">
        <f t="shared" si="420"/>
        <v>510.86430567599336</v>
      </c>
    </row>
    <row r="13471" spans="2:6">
      <c r="B13471">
        <v>1537600</v>
      </c>
      <c r="D13471">
        <v>13469</v>
      </c>
      <c r="E13471" s="72">
        <f t="shared" si="421"/>
        <v>785621645.85185182</v>
      </c>
      <c r="F13471" s="71">
        <f t="shared" si="420"/>
        <v>510.94019631363932</v>
      </c>
    </row>
    <row r="13472" spans="2:6">
      <c r="B13472">
        <v>1537600</v>
      </c>
      <c r="D13472">
        <v>13470</v>
      </c>
      <c r="E13472" s="72">
        <f t="shared" si="421"/>
        <v>785738343.96296287</v>
      </c>
      <c r="F13472" s="71">
        <f t="shared" si="420"/>
        <v>511.01609258777501</v>
      </c>
    </row>
    <row r="13473" spans="2:6">
      <c r="B13473">
        <v>1537600</v>
      </c>
      <c r="D13473">
        <v>13471</v>
      </c>
      <c r="E13473" s="72">
        <f t="shared" si="421"/>
        <v>785855050.74074066</v>
      </c>
      <c r="F13473" s="71">
        <f t="shared" si="420"/>
        <v>511.09199449840054</v>
      </c>
    </row>
    <row r="13474" spans="2:6">
      <c r="B13474">
        <v>1537600</v>
      </c>
      <c r="D13474">
        <v>13472</v>
      </c>
      <c r="E13474" s="72">
        <f t="shared" si="421"/>
        <v>785971766.18518507</v>
      </c>
      <c r="F13474" s="71">
        <f t="shared" si="420"/>
        <v>511.1679020455158</v>
      </c>
    </row>
    <row r="13475" spans="2:6">
      <c r="B13475">
        <v>1537600</v>
      </c>
      <c r="D13475">
        <v>13473</v>
      </c>
      <c r="E13475" s="72">
        <f t="shared" si="421"/>
        <v>786088490.29629624</v>
      </c>
      <c r="F13475" s="71">
        <f t="shared" si="420"/>
        <v>511.24381522912086</v>
      </c>
    </row>
    <row r="13476" spans="2:6">
      <c r="B13476">
        <v>1537600</v>
      </c>
      <c r="D13476">
        <v>13474</v>
      </c>
      <c r="E13476" s="72">
        <f t="shared" si="421"/>
        <v>786205223.07407403</v>
      </c>
      <c r="F13476" s="71">
        <f t="shared" si="420"/>
        <v>511.3197340492157</v>
      </c>
    </row>
    <row r="13477" spans="2:6">
      <c r="B13477">
        <v>1537600</v>
      </c>
      <c r="D13477">
        <v>13475</v>
      </c>
      <c r="E13477" s="72">
        <f t="shared" si="421"/>
        <v>786321964.51851845</v>
      </c>
      <c r="F13477" s="71">
        <f t="shared" si="420"/>
        <v>511.39565850580021</v>
      </c>
    </row>
    <row r="13478" spans="2:6">
      <c r="B13478">
        <v>1537600</v>
      </c>
      <c r="D13478">
        <v>13476</v>
      </c>
      <c r="E13478" s="72">
        <f t="shared" si="421"/>
        <v>786438714.62962961</v>
      </c>
      <c r="F13478" s="71">
        <f t="shared" si="420"/>
        <v>511.47158859887463</v>
      </c>
    </row>
    <row r="13479" spans="2:6">
      <c r="B13479">
        <v>1537600</v>
      </c>
      <c r="D13479">
        <v>13477</v>
      </c>
      <c r="E13479" s="72">
        <f t="shared" si="421"/>
        <v>786555473.4074074</v>
      </c>
      <c r="F13479" s="71">
        <f t="shared" si="420"/>
        <v>511.54752432843873</v>
      </c>
    </row>
    <row r="13480" spans="2:6">
      <c r="B13480">
        <v>1537600</v>
      </c>
      <c r="D13480">
        <v>13478</v>
      </c>
      <c r="E13480" s="72">
        <f t="shared" si="421"/>
        <v>786672240.85185182</v>
      </c>
      <c r="F13480" s="71">
        <f t="shared" si="420"/>
        <v>511.62346569449261</v>
      </c>
    </row>
    <row r="13481" spans="2:6">
      <c r="B13481">
        <v>1537600</v>
      </c>
      <c r="D13481">
        <v>13479</v>
      </c>
      <c r="E13481" s="72">
        <f t="shared" si="421"/>
        <v>786789016.96296287</v>
      </c>
      <c r="F13481" s="71">
        <f t="shared" si="420"/>
        <v>511.69941269703622</v>
      </c>
    </row>
    <row r="13482" spans="2:6">
      <c r="B13482">
        <v>1537600</v>
      </c>
      <c r="D13482">
        <v>13480</v>
      </c>
      <c r="E13482" s="72">
        <f t="shared" si="421"/>
        <v>786905801.74074066</v>
      </c>
      <c r="F13482" s="71">
        <f t="shared" si="420"/>
        <v>511.77536533606963</v>
      </c>
    </row>
    <row r="13483" spans="2:6">
      <c r="B13483">
        <v>1537600</v>
      </c>
      <c r="D13483">
        <v>13481</v>
      </c>
      <c r="E13483" s="72">
        <f t="shared" si="421"/>
        <v>787022595.18518507</v>
      </c>
      <c r="F13483" s="71">
        <f t="shared" si="420"/>
        <v>511.85132361159282</v>
      </c>
    </row>
    <row r="13484" spans="2:6">
      <c r="B13484">
        <v>1537600</v>
      </c>
      <c r="D13484">
        <v>13482</v>
      </c>
      <c r="E13484" s="72">
        <f t="shared" si="421"/>
        <v>787139397.29629624</v>
      </c>
      <c r="F13484" s="71">
        <f t="shared" si="420"/>
        <v>511.9272875236058</v>
      </c>
    </row>
    <row r="13485" spans="2:6">
      <c r="B13485">
        <v>1537600</v>
      </c>
      <c r="D13485">
        <v>13483</v>
      </c>
      <c r="E13485" s="72">
        <f t="shared" si="421"/>
        <v>787256208.07407403</v>
      </c>
      <c r="F13485" s="71">
        <f t="shared" si="420"/>
        <v>512.00325707210845</v>
      </c>
    </row>
    <row r="13486" spans="2:6">
      <c r="B13486">
        <v>1537600</v>
      </c>
      <c r="D13486">
        <v>13484</v>
      </c>
      <c r="E13486" s="72">
        <f t="shared" si="421"/>
        <v>787373027.51851845</v>
      </c>
      <c r="F13486" s="71">
        <f t="shared" si="420"/>
        <v>512.07923225710101</v>
      </c>
    </row>
    <row r="13487" spans="2:6">
      <c r="B13487">
        <v>1537600</v>
      </c>
      <c r="D13487">
        <v>13485</v>
      </c>
      <c r="E13487" s="72">
        <f t="shared" si="421"/>
        <v>787489855.62962961</v>
      </c>
      <c r="F13487" s="71">
        <f t="shared" si="420"/>
        <v>512.1552130785833</v>
      </c>
    </row>
    <row r="13488" spans="2:6">
      <c r="B13488">
        <v>1537600</v>
      </c>
      <c r="D13488">
        <v>13486</v>
      </c>
      <c r="E13488" s="72">
        <f t="shared" si="421"/>
        <v>787606692.4074074</v>
      </c>
      <c r="F13488" s="71">
        <f t="shared" si="420"/>
        <v>512.23119953655532</v>
      </c>
    </row>
    <row r="13489" spans="2:6">
      <c r="B13489">
        <v>1537600</v>
      </c>
      <c r="D13489">
        <v>13487</v>
      </c>
      <c r="E13489" s="72">
        <f t="shared" si="421"/>
        <v>787723537.85185182</v>
      </c>
      <c r="F13489" s="71">
        <f t="shared" si="420"/>
        <v>512.30719163101708</v>
      </c>
    </row>
    <row r="13490" spans="2:6">
      <c r="B13490">
        <v>1537600</v>
      </c>
      <c r="D13490">
        <v>13488</v>
      </c>
      <c r="E13490" s="72">
        <f t="shared" si="421"/>
        <v>787840391.96296287</v>
      </c>
      <c r="F13490" s="71">
        <f t="shared" si="420"/>
        <v>512.38318936196856</v>
      </c>
    </row>
    <row r="13491" spans="2:6">
      <c r="B13491">
        <v>1537600</v>
      </c>
      <c r="D13491">
        <v>13489</v>
      </c>
      <c r="E13491" s="72">
        <f t="shared" si="421"/>
        <v>787957254.74074066</v>
      </c>
      <c r="F13491" s="71">
        <f t="shared" si="420"/>
        <v>512.45919272940989</v>
      </c>
    </row>
    <row r="13492" spans="2:6">
      <c r="B13492">
        <v>1537600</v>
      </c>
      <c r="D13492">
        <v>13490</v>
      </c>
      <c r="E13492" s="72">
        <f t="shared" si="421"/>
        <v>788074126.18518507</v>
      </c>
      <c r="F13492" s="71">
        <f t="shared" si="420"/>
        <v>512.53520173334095</v>
      </c>
    </row>
    <row r="13493" spans="2:6">
      <c r="B13493">
        <v>1537600</v>
      </c>
      <c r="D13493">
        <v>13491</v>
      </c>
      <c r="E13493" s="72">
        <f t="shared" si="421"/>
        <v>788191006.29629624</v>
      </c>
      <c r="F13493" s="71">
        <f t="shared" si="420"/>
        <v>512.61121637376186</v>
      </c>
    </row>
    <row r="13494" spans="2:6">
      <c r="B13494">
        <v>1537600</v>
      </c>
      <c r="D13494">
        <v>13492</v>
      </c>
      <c r="E13494" s="72">
        <f t="shared" si="421"/>
        <v>788307895.07407403</v>
      </c>
      <c r="F13494" s="71">
        <f t="shared" si="420"/>
        <v>512.6872366506725</v>
      </c>
    </row>
    <row r="13495" spans="2:6">
      <c r="B13495">
        <v>1537600</v>
      </c>
      <c r="D13495">
        <v>13493</v>
      </c>
      <c r="E13495" s="72">
        <f t="shared" si="421"/>
        <v>788424792.51851845</v>
      </c>
      <c r="F13495" s="71">
        <f t="shared" si="420"/>
        <v>512.76326256407287</v>
      </c>
    </row>
    <row r="13496" spans="2:6">
      <c r="B13496">
        <v>1537600</v>
      </c>
      <c r="D13496">
        <v>13494</v>
      </c>
      <c r="E13496" s="72">
        <f t="shared" si="421"/>
        <v>788541698.62962961</v>
      </c>
      <c r="F13496" s="71">
        <f t="shared" si="420"/>
        <v>512.83929411396309</v>
      </c>
    </row>
    <row r="13497" spans="2:6">
      <c r="B13497">
        <v>1537600</v>
      </c>
      <c r="D13497">
        <v>13495</v>
      </c>
      <c r="E13497" s="72">
        <f t="shared" si="421"/>
        <v>788658613.4074074</v>
      </c>
      <c r="F13497" s="71">
        <f t="shared" si="420"/>
        <v>512.91533130034304</v>
      </c>
    </row>
    <row r="13498" spans="2:6">
      <c r="B13498">
        <v>1537600</v>
      </c>
      <c r="D13498">
        <v>13496</v>
      </c>
      <c r="E13498" s="72">
        <f t="shared" si="421"/>
        <v>788775536.85185182</v>
      </c>
      <c r="F13498" s="71">
        <f t="shared" si="420"/>
        <v>512.99137412321272</v>
      </c>
    </row>
    <row r="13499" spans="2:6">
      <c r="B13499">
        <v>1537600</v>
      </c>
      <c r="D13499">
        <v>13497</v>
      </c>
      <c r="E13499" s="72">
        <f t="shared" si="421"/>
        <v>788892468.96296287</v>
      </c>
      <c r="F13499" s="71">
        <f t="shared" si="420"/>
        <v>513.06742258257214</v>
      </c>
    </row>
    <row r="13500" spans="2:6">
      <c r="B13500">
        <v>1537600</v>
      </c>
      <c r="D13500">
        <v>13498</v>
      </c>
      <c r="E13500" s="72">
        <f t="shared" si="421"/>
        <v>789009409.74074066</v>
      </c>
      <c r="F13500" s="71">
        <f t="shared" si="420"/>
        <v>513.14347667842139</v>
      </c>
    </row>
    <row r="13501" spans="2:6">
      <c r="B13501">
        <v>1537600</v>
      </c>
      <c r="D13501">
        <v>13499</v>
      </c>
      <c r="E13501" s="72">
        <f t="shared" si="421"/>
        <v>789126359.18518507</v>
      </c>
      <c r="F13501" s="71">
        <f t="shared" si="420"/>
        <v>513.21953641076027</v>
      </c>
    </row>
    <row r="13502" spans="2:6">
      <c r="B13502">
        <v>1537600</v>
      </c>
      <c r="D13502">
        <v>13500</v>
      </c>
      <c r="E13502" s="72">
        <f t="shared" si="421"/>
        <v>789243317.29629624</v>
      </c>
      <c r="F13502" s="71">
        <f t="shared" si="420"/>
        <v>513.29560177958911</v>
      </c>
    </row>
    <row r="13503" spans="2:6">
      <c r="B13503">
        <v>1537600</v>
      </c>
      <c r="D13503">
        <v>13501</v>
      </c>
      <c r="E13503" s="72">
        <f t="shared" si="421"/>
        <v>789360284.07407403</v>
      </c>
      <c r="F13503" s="71">
        <f t="shared" si="420"/>
        <v>513.37167278490767</v>
      </c>
    </row>
    <row r="13504" spans="2:6">
      <c r="B13504">
        <v>1537600</v>
      </c>
      <c r="D13504">
        <v>13502</v>
      </c>
      <c r="E13504" s="72">
        <f t="shared" si="421"/>
        <v>789477259.51851845</v>
      </c>
      <c r="F13504" s="71">
        <f t="shared" si="420"/>
        <v>513.44774942671597</v>
      </c>
    </row>
    <row r="13505" spans="2:6">
      <c r="B13505">
        <v>1537600</v>
      </c>
      <c r="D13505">
        <v>13503</v>
      </c>
      <c r="E13505" s="72">
        <f t="shared" si="421"/>
        <v>789594243.62962961</v>
      </c>
      <c r="F13505" s="71">
        <f t="shared" si="420"/>
        <v>513.523831705014</v>
      </c>
    </row>
    <row r="13506" spans="2:6">
      <c r="B13506">
        <v>1537600</v>
      </c>
      <c r="D13506">
        <v>13504</v>
      </c>
      <c r="E13506" s="72">
        <f t="shared" si="421"/>
        <v>789711236.4074074</v>
      </c>
      <c r="F13506" s="71">
        <f t="shared" si="420"/>
        <v>513.59991961980188</v>
      </c>
    </row>
    <row r="13507" spans="2:6">
      <c r="B13507">
        <v>1537600</v>
      </c>
      <c r="D13507">
        <v>13505</v>
      </c>
      <c r="E13507" s="72">
        <f t="shared" si="421"/>
        <v>789828237.85185182</v>
      </c>
      <c r="F13507" s="71">
        <f t="shared" ref="F13507:F13570" si="422">E13507/B13506</f>
        <v>513.67601317107949</v>
      </c>
    </row>
    <row r="13508" spans="2:6">
      <c r="B13508">
        <v>1537600</v>
      </c>
      <c r="D13508">
        <v>13506</v>
      </c>
      <c r="E13508" s="72">
        <f t="shared" ref="E13508:E13571" si="423">40+(D13507*D13507)+(E13507/1.3)</f>
        <v>789945247.96296287</v>
      </c>
      <c r="F13508" s="71">
        <f t="shared" si="422"/>
        <v>513.75211235884683</v>
      </c>
    </row>
    <row r="13509" spans="2:6">
      <c r="B13509">
        <v>1537600</v>
      </c>
      <c r="D13509">
        <v>13507</v>
      </c>
      <c r="E13509" s="72">
        <f t="shared" si="423"/>
        <v>790062266.74074066</v>
      </c>
      <c r="F13509" s="71">
        <f t="shared" si="422"/>
        <v>513.82821718310402</v>
      </c>
    </row>
    <row r="13510" spans="2:6">
      <c r="B13510">
        <v>1537600</v>
      </c>
      <c r="D13510">
        <v>13508</v>
      </c>
      <c r="E13510" s="72">
        <f t="shared" si="423"/>
        <v>790179294.18518507</v>
      </c>
      <c r="F13510" s="71">
        <f t="shared" si="422"/>
        <v>513.90432764385082</v>
      </c>
    </row>
    <row r="13511" spans="2:6">
      <c r="B13511">
        <v>1537600</v>
      </c>
      <c r="D13511">
        <v>13509</v>
      </c>
      <c r="E13511" s="72">
        <f t="shared" si="423"/>
        <v>790296330.29629624</v>
      </c>
      <c r="F13511" s="71">
        <f t="shared" si="422"/>
        <v>513.98044374108758</v>
      </c>
    </row>
    <row r="13512" spans="2:6">
      <c r="B13512">
        <v>1537600</v>
      </c>
      <c r="D13512">
        <v>13510</v>
      </c>
      <c r="E13512" s="72">
        <f t="shared" si="423"/>
        <v>790413375.07407403</v>
      </c>
      <c r="F13512" s="71">
        <f t="shared" si="422"/>
        <v>514.05656547481397</v>
      </c>
    </row>
    <row r="13513" spans="2:6">
      <c r="B13513">
        <v>1537600</v>
      </c>
      <c r="D13513">
        <v>13511</v>
      </c>
      <c r="E13513" s="72">
        <f t="shared" si="423"/>
        <v>790530428.51851845</v>
      </c>
      <c r="F13513" s="71">
        <f t="shared" si="422"/>
        <v>514.13269284503019</v>
      </c>
    </row>
    <row r="13514" spans="2:6">
      <c r="B13514">
        <v>1537600</v>
      </c>
      <c r="D13514">
        <v>13512</v>
      </c>
      <c r="E13514" s="72">
        <f t="shared" si="423"/>
        <v>790647490.62962961</v>
      </c>
      <c r="F13514" s="71">
        <f t="shared" si="422"/>
        <v>514.20882585173626</v>
      </c>
    </row>
    <row r="13515" spans="2:6">
      <c r="B13515">
        <v>1537600</v>
      </c>
      <c r="D13515">
        <v>13513</v>
      </c>
      <c r="E13515" s="72">
        <f t="shared" si="423"/>
        <v>790764561.4074074</v>
      </c>
      <c r="F13515" s="71">
        <f t="shared" si="422"/>
        <v>514.28496449493196</v>
      </c>
    </row>
    <row r="13516" spans="2:6">
      <c r="B13516">
        <v>1537600</v>
      </c>
      <c r="D13516">
        <v>13514</v>
      </c>
      <c r="E13516" s="72">
        <f t="shared" si="423"/>
        <v>790881640.85185182</v>
      </c>
      <c r="F13516" s="71">
        <f t="shared" si="422"/>
        <v>514.36110877461749</v>
      </c>
    </row>
    <row r="13517" spans="2:6">
      <c r="B13517">
        <v>1537600</v>
      </c>
      <c r="D13517">
        <v>13515</v>
      </c>
      <c r="E13517" s="72">
        <f t="shared" si="423"/>
        <v>790998728.96296287</v>
      </c>
      <c r="F13517" s="71">
        <f t="shared" si="422"/>
        <v>514.43725869079276</v>
      </c>
    </row>
    <row r="13518" spans="2:6">
      <c r="B13518">
        <v>1537600</v>
      </c>
      <c r="D13518">
        <v>13516</v>
      </c>
      <c r="E13518" s="72">
        <f t="shared" si="423"/>
        <v>791115825.74074066</v>
      </c>
      <c r="F13518" s="71">
        <f t="shared" si="422"/>
        <v>514.51341424345776</v>
      </c>
    </row>
    <row r="13519" spans="2:6">
      <c r="B13519">
        <v>1537600</v>
      </c>
      <c r="D13519">
        <v>13517</v>
      </c>
      <c r="E13519" s="72">
        <f t="shared" si="423"/>
        <v>791232931.18518507</v>
      </c>
      <c r="F13519" s="71">
        <f t="shared" si="422"/>
        <v>514.58957543261261</v>
      </c>
    </row>
    <row r="13520" spans="2:6">
      <c r="B13520">
        <v>1537600</v>
      </c>
      <c r="D13520">
        <v>13518</v>
      </c>
      <c r="E13520" s="72">
        <f t="shared" si="423"/>
        <v>791350045.29629624</v>
      </c>
      <c r="F13520" s="71">
        <f t="shared" si="422"/>
        <v>514.66574225825718</v>
      </c>
    </row>
    <row r="13521" spans="2:6">
      <c r="B13521">
        <v>1537600</v>
      </c>
      <c r="D13521">
        <v>13519</v>
      </c>
      <c r="E13521" s="72">
        <f t="shared" si="423"/>
        <v>791467168.07407403</v>
      </c>
      <c r="F13521" s="71">
        <f t="shared" si="422"/>
        <v>514.74191472039149</v>
      </c>
    </row>
    <row r="13522" spans="2:6">
      <c r="B13522">
        <v>1537600</v>
      </c>
      <c r="D13522">
        <v>13520</v>
      </c>
      <c r="E13522" s="72">
        <f t="shared" si="423"/>
        <v>791584299.51851845</v>
      </c>
      <c r="F13522" s="71">
        <f t="shared" si="422"/>
        <v>514.81809281901565</v>
      </c>
    </row>
    <row r="13523" spans="2:6">
      <c r="B13523">
        <v>1537600</v>
      </c>
      <c r="D13523">
        <v>13521</v>
      </c>
      <c r="E13523" s="72">
        <f t="shared" si="423"/>
        <v>791701439.62962961</v>
      </c>
      <c r="F13523" s="71">
        <f t="shared" si="422"/>
        <v>514.89427655412953</v>
      </c>
    </row>
    <row r="13524" spans="2:6">
      <c r="B13524">
        <v>1537600</v>
      </c>
      <c r="D13524">
        <v>13522</v>
      </c>
      <c r="E13524" s="72">
        <f t="shared" si="423"/>
        <v>791818588.4074074</v>
      </c>
      <c r="F13524" s="71">
        <f t="shared" si="422"/>
        <v>514.97046592573327</v>
      </c>
    </row>
    <row r="13525" spans="2:6">
      <c r="B13525">
        <v>1537600</v>
      </c>
      <c r="D13525">
        <v>13523</v>
      </c>
      <c r="E13525" s="72">
        <f t="shared" si="423"/>
        <v>791935745.85185182</v>
      </c>
      <c r="F13525" s="71">
        <f t="shared" si="422"/>
        <v>515.04666093382662</v>
      </c>
    </row>
    <row r="13526" spans="2:6">
      <c r="B13526">
        <v>1537600</v>
      </c>
      <c r="D13526">
        <v>13524</v>
      </c>
      <c r="E13526" s="72">
        <f t="shared" si="423"/>
        <v>792052911.96296287</v>
      </c>
      <c r="F13526" s="71">
        <f t="shared" si="422"/>
        <v>515.12286157840981</v>
      </c>
    </row>
    <row r="13527" spans="2:6">
      <c r="B13527">
        <v>1537600</v>
      </c>
      <c r="D13527">
        <v>13525</v>
      </c>
      <c r="E13527" s="72">
        <f t="shared" si="423"/>
        <v>792170086.74074066</v>
      </c>
      <c r="F13527" s="71">
        <f t="shared" si="422"/>
        <v>515.19906785948274</v>
      </c>
    </row>
    <row r="13528" spans="2:6">
      <c r="B13528">
        <v>1537600</v>
      </c>
      <c r="D13528">
        <v>13526</v>
      </c>
      <c r="E13528" s="72">
        <f t="shared" si="423"/>
        <v>792287270.18518507</v>
      </c>
      <c r="F13528" s="71">
        <f t="shared" si="422"/>
        <v>515.2752797770454</v>
      </c>
    </row>
    <row r="13529" spans="2:6">
      <c r="B13529">
        <v>1537600</v>
      </c>
      <c r="D13529">
        <v>13527</v>
      </c>
      <c r="E13529" s="72">
        <f t="shared" si="423"/>
        <v>792404462.29629624</v>
      </c>
      <c r="F13529" s="71">
        <f t="shared" si="422"/>
        <v>515.35149733109802</v>
      </c>
    </row>
    <row r="13530" spans="2:6">
      <c r="B13530">
        <v>1537600</v>
      </c>
      <c r="D13530">
        <v>13528</v>
      </c>
      <c r="E13530" s="72">
        <f t="shared" si="423"/>
        <v>792521663.07407403</v>
      </c>
      <c r="F13530" s="71">
        <f t="shared" si="422"/>
        <v>515.42772052164025</v>
      </c>
    </row>
    <row r="13531" spans="2:6">
      <c r="B13531">
        <v>1537600</v>
      </c>
      <c r="D13531">
        <v>13529</v>
      </c>
      <c r="E13531" s="72">
        <f t="shared" si="423"/>
        <v>792638872.51851845</v>
      </c>
      <c r="F13531" s="71">
        <f t="shared" si="422"/>
        <v>515.50394934867222</v>
      </c>
    </row>
    <row r="13532" spans="2:6">
      <c r="B13532">
        <v>1537600</v>
      </c>
      <c r="D13532">
        <v>13530</v>
      </c>
      <c r="E13532" s="72">
        <f t="shared" si="423"/>
        <v>792756090.62962961</v>
      </c>
      <c r="F13532" s="71">
        <f t="shared" si="422"/>
        <v>515.58018381219404</v>
      </c>
    </row>
    <row r="13533" spans="2:6">
      <c r="B13533">
        <v>1537600</v>
      </c>
      <c r="D13533">
        <v>13531</v>
      </c>
      <c r="E13533" s="72">
        <f t="shared" si="423"/>
        <v>792873317.4074074</v>
      </c>
      <c r="F13533" s="71">
        <f t="shared" si="422"/>
        <v>515.6564239122057</v>
      </c>
    </row>
    <row r="13534" spans="2:6">
      <c r="B13534">
        <v>1537600</v>
      </c>
      <c r="D13534">
        <v>13532</v>
      </c>
      <c r="E13534" s="72">
        <f t="shared" si="423"/>
        <v>792990552.85185182</v>
      </c>
      <c r="F13534" s="71">
        <f t="shared" si="422"/>
        <v>515.73266964870697</v>
      </c>
    </row>
    <row r="13535" spans="2:6">
      <c r="B13535">
        <v>1537600</v>
      </c>
      <c r="D13535">
        <v>13533</v>
      </c>
      <c r="E13535" s="72">
        <f t="shared" si="423"/>
        <v>793107796.96296287</v>
      </c>
      <c r="F13535" s="71">
        <f t="shared" si="422"/>
        <v>515.80892102169798</v>
      </c>
    </row>
    <row r="13536" spans="2:6">
      <c r="B13536">
        <v>1537600</v>
      </c>
      <c r="D13536">
        <v>13534</v>
      </c>
      <c r="E13536" s="72">
        <f t="shared" si="423"/>
        <v>793225049.74074066</v>
      </c>
      <c r="F13536" s="71">
        <f t="shared" si="422"/>
        <v>515.88517803117884</v>
      </c>
    </row>
    <row r="13537" spans="2:6">
      <c r="B13537">
        <v>1537600</v>
      </c>
      <c r="D13537">
        <v>13535</v>
      </c>
      <c r="E13537" s="72">
        <f t="shared" si="423"/>
        <v>793342311.18518507</v>
      </c>
      <c r="F13537" s="71">
        <f t="shared" si="422"/>
        <v>515.96144067714954</v>
      </c>
    </row>
    <row r="13538" spans="2:6">
      <c r="B13538">
        <v>1537600</v>
      </c>
      <c r="D13538">
        <v>13536</v>
      </c>
      <c r="E13538" s="72">
        <f t="shared" si="423"/>
        <v>793459581.29629624</v>
      </c>
      <c r="F13538" s="71">
        <f t="shared" si="422"/>
        <v>516.03770895960997</v>
      </c>
    </row>
    <row r="13539" spans="2:6">
      <c r="B13539">
        <v>1537600</v>
      </c>
      <c r="D13539">
        <v>13537</v>
      </c>
      <c r="E13539" s="72">
        <f t="shared" si="423"/>
        <v>793576860.07407403</v>
      </c>
      <c r="F13539" s="71">
        <f t="shared" si="422"/>
        <v>516.11398287856014</v>
      </c>
    </row>
    <row r="13540" spans="2:6">
      <c r="B13540">
        <v>1537600</v>
      </c>
      <c r="D13540">
        <v>13538</v>
      </c>
      <c r="E13540" s="72">
        <f t="shared" si="423"/>
        <v>793694147.51851845</v>
      </c>
      <c r="F13540" s="71">
        <f t="shared" si="422"/>
        <v>516.19026243400003</v>
      </c>
    </row>
    <row r="13541" spans="2:6">
      <c r="B13541">
        <v>1537600</v>
      </c>
      <c r="D13541">
        <v>13539</v>
      </c>
      <c r="E13541" s="72">
        <f t="shared" si="423"/>
        <v>793811443.62962961</v>
      </c>
      <c r="F13541" s="71">
        <f t="shared" si="422"/>
        <v>516.26654762592977</v>
      </c>
    </row>
    <row r="13542" spans="2:6">
      <c r="B13542">
        <v>1537600</v>
      </c>
      <c r="D13542">
        <v>13540</v>
      </c>
      <c r="E13542" s="72">
        <f t="shared" si="423"/>
        <v>793928748.4074074</v>
      </c>
      <c r="F13542" s="71">
        <f t="shared" si="422"/>
        <v>516.34283845434925</v>
      </c>
    </row>
    <row r="13543" spans="2:6">
      <c r="B13543">
        <v>1537600</v>
      </c>
      <c r="D13543">
        <v>13541</v>
      </c>
      <c r="E13543" s="72">
        <f t="shared" si="423"/>
        <v>794046061.85185182</v>
      </c>
      <c r="F13543" s="71">
        <f t="shared" si="422"/>
        <v>516.41913491925845</v>
      </c>
    </row>
    <row r="13544" spans="2:6">
      <c r="B13544">
        <v>1537600</v>
      </c>
      <c r="D13544">
        <v>13542</v>
      </c>
      <c r="E13544" s="72">
        <f t="shared" si="423"/>
        <v>794163383.96296287</v>
      </c>
      <c r="F13544" s="71">
        <f t="shared" si="422"/>
        <v>516.49543702065739</v>
      </c>
    </row>
    <row r="13545" spans="2:6">
      <c r="B13545">
        <v>1537600</v>
      </c>
      <c r="D13545">
        <v>13543</v>
      </c>
      <c r="E13545" s="72">
        <f t="shared" si="423"/>
        <v>794280714.74074066</v>
      </c>
      <c r="F13545" s="71">
        <f t="shared" si="422"/>
        <v>516.57174475854617</v>
      </c>
    </row>
    <row r="13546" spans="2:6">
      <c r="B13546">
        <v>1537600</v>
      </c>
      <c r="D13546">
        <v>13544</v>
      </c>
      <c r="E13546" s="72">
        <f t="shared" si="423"/>
        <v>794398054.18518507</v>
      </c>
      <c r="F13546" s="71">
        <f t="shared" si="422"/>
        <v>516.64805813292469</v>
      </c>
    </row>
    <row r="13547" spans="2:6">
      <c r="B13547">
        <v>1537600</v>
      </c>
      <c r="D13547">
        <v>13545</v>
      </c>
      <c r="E13547" s="72">
        <f t="shared" si="423"/>
        <v>794515402.29629624</v>
      </c>
      <c r="F13547" s="71">
        <f t="shared" si="422"/>
        <v>516.72437714379305</v>
      </c>
    </row>
    <row r="13548" spans="2:6">
      <c r="B13548">
        <v>1537600</v>
      </c>
      <c r="D13548">
        <v>13546</v>
      </c>
      <c r="E13548" s="72">
        <f t="shared" si="423"/>
        <v>794632759.07407403</v>
      </c>
      <c r="F13548" s="71">
        <f t="shared" si="422"/>
        <v>516.80070179115114</v>
      </c>
    </row>
    <row r="13549" spans="2:6">
      <c r="B13549">
        <v>1537600</v>
      </c>
      <c r="D13549">
        <v>13547</v>
      </c>
      <c r="E13549" s="72">
        <f t="shared" si="423"/>
        <v>794750124.51851845</v>
      </c>
      <c r="F13549" s="71">
        <f t="shared" si="422"/>
        <v>516.87703207499897</v>
      </c>
    </row>
    <row r="13550" spans="2:6">
      <c r="B13550">
        <v>1537600</v>
      </c>
      <c r="D13550">
        <v>13548</v>
      </c>
      <c r="E13550" s="72">
        <f t="shared" si="423"/>
        <v>794867498.62962961</v>
      </c>
      <c r="F13550" s="71">
        <f t="shared" si="422"/>
        <v>516.95336799533663</v>
      </c>
    </row>
    <row r="13551" spans="2:6">
      <c r="B13551">
        <v>1537600</v>
      </c>
      <c r="D13551">
        <v>13549</v>
      </c>
      <c r="E13551" s="72">
        <f t="shared" si="423"/>
        <v>794984881.4074074</v>
      </c>
      <c r="F13551" s="71">
        <f t="shared" si="422"/>
        <v>517.02970955216404</v>
      </c>
    </row>
    <row r="13552" spans="2:6">
      <c r="B13552">
        <v>1537600</v>
      </c>
      <c r="D13552">
        <v>13550</v>
      </c>
      <c r="E13552" s="72">
        <f t="shared" si="423"/>
        <v>795102272.85185182</v>
      </c>
      <c r="F13552" s="71">
        <f t="shared" si="422"/>
        <v>517.10605674548117</v>
      </c>
    </row>
    <row r="13553" spans="2:6">
      <c r="B13553">
        <v>1537600</v>
      </c>
      <c r="D13553">
        <v>13551</v>
      </c>
      <c r="E13553" s="72">
        <f t="shared" si="423"/>
        <v>795219672.96296287</v>
      </c>
      <c r="F13553" s="71">
        <f t="shared" si="422"/>
        <v>517.18240957528803</v>
      </c>
    </row>
    <row r="13554" spans="2:6">
      <c r="B13554">
        <v>1537600</v>
      </c>
      <c r="D13554">
        <v>13552</v>
      </c>
      <c r="E13554" s="72">
        <f t="shared" si="423"/>
        <v>795337081.74074066</v>
      </c>
      <c r="F13554" s="71">
        <f t="shared" si="422"/>
        <v>517.25876804158474</v>
      </c>
    </row>
    <row r="13555" spans="2:6">
      <c r="B13555">
        <v>1537600</v>
      </c>
      <c r="D13555">
        <v>13553</v>
      </c>
      <c r="E13555" s="72">
        <f t="shared" si="423"/>
        <v>795454499.18518507</v>
      </c>
      <c r="F13555" s="71">
        <f t="shared" si="422"/>
        <v>517.33513214437119</v>
      </c>
    </row>
    <row r="13556" spans="2:6">
      <c r="B13556">
        <v>1537600</v>
      </c>
      <c r="D13556">
        <v>13554</v>
      </c>
      <c r="E13556" s="72">
        <f t="shared" si="423"/>
        <v>795571925.29629624</v>
      </c>
      <c r="F13556" s="71">
        <f t="shared" si="422"/>
        <v>517.41150188364736</v>
      </c>
    </row>
    <row r="13557" spans="2:6">
      <c r="B13557">
        <v>1537600</v>
      </c>
      <c r="D13557">
        <v>13555</v>
      </c>
      <c r="E13557" s="72">
        <f t="shared" si="423"/>
        <v>795689360.07407403</v>
      </c>
      <c r="F13557" s="71">
        <f t="shared" si="422"/>
        <v>517.48787725941338</v>
      </c>
    </row>
    <row r="13558" spans="2:6">
      <c r="B13558">
        <v>1537600</v>
      </c>
      <c r="D13558">
        <v>13556</v>
      </c>
      <c r="E13558" s="72">
        <f t="shared" si="423"/>
        <v>795806803.51851845</v>
      </c>
      <c r="F13558" s="71">
        <f t="shared" si="422"/>
        <v>517.56425827166913</v>
      </c>
    </row>
    <row r="13559" spans="2:6">
      <c r="B13559">
        <v>1537600</v>
      </c>
      <c r="D13559">
        <v>13557</v>
      </c>
      <c r="E13559" s="72">
        <f t="shared" si="423"/>
        <v>795924255.62962961</v>
      </c>
      <c r="F13559" s="71">
        <f t="shared" si="422"/>
        <v>517.64064492041473</v>
      </c>
    </row>
    <row r="13560" spans="2:6">
      <c r="B13560">
        <v>1537600</v>
      </c>
      <c r="D13560">
        <v>13558</v>
      </c>
      <c r="E13560" s="72">
        <f t="shared" si="423"/>
        <v>796041716.4074074</v>
      </c>
      <c r="F13560" s="71">
        <f t="shared" si="422"/>
        <v>517.71703720564994</v>
      </c>
    </row>
    <row r="13561" spans="2:6">
      <c r="B13561">
        <v>1537600</v>
      </c>
      <c r="D13561">
        <v>13559</v>
      </c>
      <c r="E13561" s="72">
        <f t="shared" si="423"/>
        <v>796159185.85185182</v>
      </c>
      <c r="F13561" s="71">
        <f t="shared" si="422"/>
        <v>517.79343512737501</v>
      </c>
    </row>
    <row r="13562" spans="2:6">
      <c r="B13562">
        <v>1537600</v>
      </c>
      <c r="D13562">
        <v>13560</v>
      </c>
      <c r="E13562" s="72">
        <f t="shared" si="423"/>
        <v>796276663.96296287</v>
      </c>
      <c r="F13562" s="71">
        <f t="shared" si="422"/>
        <v>517.8698386855898</v>
      </c>
    </row>
    <row r="13563" spans="2:6">
      <c r="B13563">
        <v>1537600</v>
      </c>
      <c r="D13563">
        <v>13561</v>
      </c>
      <c r="E13563" s="72">
        <f t="shared" si="423"/>
        <v>796394150.74074066</v>
      </c>
      <c r="F13563" s="71">
        <f t="shared" si="422"/>
        <v>517.94624788029444</v>
      </c>
    </row>
    <row r="13564" spans="2:6">
      <c r="B13564">
        <v>1537600</v>
      </c>
      <c r="D13564">
        <v>13562</v>
      </c>
      <c r="E13564" s="72">
        <f t="shared" si="423"/>
        <v>796511646.18518507</v>
      </c>
      <c r="F13564" s="71">
        <f t="shared" si="422"/>
        <v>518.02266271148869</v>
      </c>
    </row>
    <row r="13565" spans="2:6">
      <c r="B13565">
        <v>1537600</v>
      </c>
      <c r="D13565">
        <v>13563</v>
      </c>
      <c r="E13565" s="72">
        <f t="shared" si="423"/>
        <v>796629150.29629624</v>
      </c>
      <c r="F13565" s="71">
        <f t="shared" si="422"/>
        <v>518.09908317917291</v>
      </c>
    </row>
    <row r="13566" spans="2:6">
      <c r="B13566">
        <v>1537600</v>
      </c>
      <c r="D13566">
        <v>13564</v>
      </c>
      <c r="E13566" s="72">
        <f t="shared" si="423"/>
        <v>796746663.07407403</v>
      </c>
      <c r="F13566" s="71">
        <f t="shared" si="422"/>
        <v>518.17550928334674</v>
      </c>
    </row>
    <row r="13567" spans="2:6">
      <c r="B13567">
        <v>1537600</v>
      </c>
      <c r="D13567">
        <v>13565</v>
      </c>
      <c r="E13567" s="72">
        <f t="shared" si="423"/>
        <v>796864184.51851845</v>
      </c>
      <c r="F13567" s="71">
        <f t="shared" si="422"/>
        <v>518.25194102401042</v>
      </c>
    </row>
    <row r="13568" spans="2:6">
      <c r="B13568">
        <v>1537600</v>
      </c>
      <c r="D13568">
        <v>13566</v>
      </c>
      <c r="E13568" s="72">
        <f t="shared" si="423"/>
        <v>796981714.62962961</v>
      </c>
      <c r="F13568" s="71">
        <f t="shared" si="422"/>
        <v>518.32837840116395</v>
      </c>
    </row>
    <row r="13569" spans="2:6">
      <c r="B13569">
        <v>1537600</v>
      </c>
      <c r="D13569">
        <v>13567</v>
      </c>
      <c r="E13569" s="72">
        <f t="shared" si="423"/>
        <v>797099253.4074074</v>
      </c>
      <c r="F13569" s="71">
        <f t="shared" si="422"/>
        <v>518.40482141480709</v>
      </c>
    </row>
    <row r="13570" spans="2:6">
      <c r="B13570">
        <v>1537600</v>
      </c>
      <c r="D13570">
        <v>13568</v>
      </c>
      <c r="E13570" s="72">
        <f t="shared" si="423"/>
        <v>797216800.85185182</v>
      </c>
      <c r="F13570" s="71">
        <f t="shared" si="422"/>
        <v>518.48127006494008</v>
      </c>
    </row>
    <row r="13571" spans="2:6">
      <c r="B13571">
        <v>1537600</v>
      </c>
      <c r="D13571">
        <v>13569</v>
      </c>
      <c r="E13571" s="72">
        <f t="shared" si="423"/>
        <v>797334356.96296287</v>
      </c>
      <c r="F13571" s="71">
        <f t="shared" ref="F13571:F13634" si="424">E13571/B13570</f>
        <v>518.55772435156268</v>
      </c>
    </row>
    <row r="13572" spans="2:6">
      <c r="B13572">
        <v>1537600</v>
      </c>
      <c r="D13572">
        <v>13570</v>
      </c>
      <c r="E13572" s="72">
        <f t="shared" ref="E13572:E13635" si="425">40+(D13571*D13571)+(E13571/1.3)</f>
        <v>797451921.74074066</v>
      </c>
      <c r="F13572" s="71">
        <f t="shared" si="424"/>
        <v>518.63418427467525</v>
      </c>
    </row>
    <row r="13573" spans="2:6">
      <c r="B13573">
        <v>1537600</v>
      </c>
      <c r="D13573">
        <v>13571</v>
      </c>
      <c r="E13573" s="72">
        <f t="shared" si="425"/>
        <v>797569495.18518507</v>
      </c>
      <c r="F13573" s="71">
        <f t="shared" si="424"/>
        <v>518.71064983427755</v>
      </c>
    </row>
    <row r="13574" spans="2:6">
      <c r="B13574">
        <v>1537600</v>
      </c>
      <c r="D13574">
        <v>13572</v>
      </c>
      <c r="E13574" s="72">
        <f t="shared" si="425"/>
        <v>797687077.29629624</v>
      </c>
      <c r="F13574" s="71">
        <f t="shared" si="424"/>
        <v>518.78712103036958</v>
      </c>
    </row>
    <row r="13575" spans="2:6">
      <c r="B13575">
        <v>1537600</v>
      </c>
      <c r="D13575">
        <v>13573</v>
      </c>
      <c r="E13575" s="72">
        <f t="shared" si="425"/>
        <v>797804668.07407403</v>
      </c>
      <c r="F13575" s="71">
        <f t="shared" si="424"/>
        <v>518.86359786295134</v>
      </c>
    </row>
    <row r="13576" spans="2:6">
      <c r="B13576">
        <v>1537600</v>
      </c>
      <c r="D13576">
        <v>13574</v>
      </c>
      <c r="E13576" s="72">
        <f t="shared" si="425"/>
        <v>797922267.51851845</v>
      </c>
      <c r="F13576" s="71">
        <f t="shared" si="424"/>
        <v>518.94008033202294</v>
      </c>
    </row>
    <row r="13577" spans="2:6">
      <c r="B13577">
        <v>1537600</v>
      </c>
      <c r="D13577">
        <v>13575</v>
      </c>
      <c r="E13577" s="72">
        <f t="shared" si="425"/>
        <v>798039875.62962961</v>
      </c>
      <c r="F13577" s="71">
        <f t="shared" si="424"/>
        <v>519.01656843758428</v>
      </c>
    </row>
    <row r="13578" spans="2:6">
      <c r="B13578">
        <v>1537600</v>
      </c>
      <c r="D13578">
        <v>13576</v>
      </c>
      <c r="E13578" s="72">
        <f t="shared" si="425"/>
        <v>798157492.4074074</v>
      </c>
      <c r="F13578" s="71">
        <f t="shared" si="424"/>
        <v>519.09306217963535</v>
      </c>
    </row>
    <row r="13579" spans="2:6">
      <c r="B13579">
        <v>1537600</v>
      </c>
      <c r="D13579">
        <v>13577</v>
      </c>
      <c r="E13579" s="72">
        <f t="shared" si="425"/>
        <v>798275117.85185182</v>
      </c>
      <c r="F13579" s="71">
        <f t="shared" si="424"/>
        <v>519.16956155817627</v>
      </c>
    </row>
    <row r="13580" spans="2:6">
      <c r="B13580">
        <v>1537600</v>
      </c>
      <c r="D13580">
        <v>13578</v>
      </c>
      <c r="E13580" s="72">
        <f t="shared" si="425"/>
        <v>798392751.96296287</v>
      </c>
      <c r="F13580" s="71">
        <f t="shared" si="424"/>
        <v>519.2460665732068</v>
      </c>
    </row>
    <row r="13581" spans="2:6">
      <c r="B13581">
        <v>1537600</v>
      </c>
      <c r="D13581">
        <v>13579</v>
      </c>
      <c r="E13581" s="72">
        <f t="shared" si="425"/>
        <v>798510394.74074066</v>
      </c>
      <c r="F13581" s="71">
        <f t="shared" si="424"/>
        <v>519.3225772247273</v>
      </c>
    </row>
    <row r="13582" spans="2:6">
      <c r="B13582">
        <v>1537600</v>
      </c>
      <c r="D13582">
        <v>13580</v>
      </c>
      <c r="E13582" s="72">
        <f t="shared" si="425"/>
        <v>798628046.18518507</v>
      </c>
      <c r="F13582" s="71">
        <f t="shared" si="424"/>
        <v>519.39909351273741</v>
      </c>
    </row>
    <row r="13583" spans="2:6">
      <c r="B13583">
        <v>1537600</v>
      </c>
      <c r="D13583">
        <v>13581</v>
      </c>
      <c r="E13583" s="72">
        <f t="shared" si="425"/>
        <v>798745706.29629624</v>
      </c>
      <c r="F13583" s="71">
        <f t="shared" si="424"/>
        <v>519.47561543723737</v>
      </c>
    </row>
    <row r="13584" spans="2:6">
      <c r="B13584">
        <v>1537600</v>
      </c>
      <c r="D13584">
        <v>13582</v>
      </c>
      <c r="E13584" s="72">
        <f t="shared" si="425"/>
        <v>798863375.07407403</v>
      </c>
      <c r="F13584" s="71">
        <f t="shared" si="424"/>
        <v>519.55214299822717</v>
      </c>
    </row>
    <row r="13585" spans="2:6">
      <c r="B13585">
        <v>1537600</v>
      </c>
      <c r="D13585">
        <v>13583</v>
      </c>
      <c r="E13585" s="72">
        <f t="shared" si="425"/>
        <v>798981052.51851845</v>
      </c>
      <c r="F13585" s="71">
        <f t="shared" si="424"/>
        <v>519.62867619570659</v>
      </c>
    </row>
    <row r="13586" spans="2:6">
      <c r="B13586">
        <v>1537600</v>
      </c>
      <c r="D13586">
        <v>13584</v>
      </c>
      <c r="E13586" s="72">
        <f t="shared" si="425"/>
        <v>799098738.62962961</v>
      </c>
      <c r="F13586" s="71">
        <f t="shared" si="424"/>
        <v>519.70521502967586</v>
      </c>
    </row>
    <row r="13587" spans="2:6">
      <c r="B13587">
        <v>1537600</v>
      </c>
      <c r="D13587">
        <v>13585</v>
      </c>
      <c r="E13587" s="72">
        <f t="shared" si="425"/>
        <v>799216433.4074074</v>
      </c>
      <c r="F13587" s="71">
        <f t="shared" si="424"/>
        <v>519.78175950013485</v>
      </c>
    </row>
    <row r="13588" spans="2:6">
      <c r="B13588">
        <v>1537600</v>
      </c>
      <c r="D13588">
        <v>13586</v>
      </c>
      <c r="E13588" s="72">
        <f t="shared" si="425"/>
        <v>799334136.85185182</v>
      </c>
      <c r="F13588" s="71">
        <f t="shared" si="424"/>
        <v>519.8583096070837</v>
      </c>
    </row>
    <row r="13589" spans="2:6">
      <c r="B13589">
        <v>1537600</v>
      </c>
      <c r="D13589">
        <v>13587</v>
      </c>
      <c r="E13589" s="72">
        <f t="shared" si="425"/>
        <v>799451848.96296287</v>
      </c>
      <c r="F13589" s="71">
        <f t="shared" si="424"/>
        <v>519.93486535052216</v>
      </c>
    </row>
    <row r="13590" spans="2:6">
      <c r="B13590">
        <v>1537600</v>
      </c>
      <c r="D13590">
        <v>13588</v>
      </c>
      <c r="E13590" s="72">
        <f t="shared" si="425"/>
        <v>799569569.74074066</v>
      </c>
      <c r="F13590" s="71">
        <f t="shared" si="424"/>
        <v>520.01142673045047</v>
      </c>
    </row>
    <row r="13591" spans="2:6">
      <c r="B13591">
        <v>1537600</v>
      </c>
      <c r="D13591">
        <v>13589</v>
      </c>
      <c r="E13591" s="72">
        <f t="shared" si="425"/>
        <v>799687299.18518507</v>
      </c>
      <c r="F13591" s="71">
        <f t="shared" si="424"/>
        <v>520.08799374686851</v>
      </c>
    </row>
    <row r="13592" spans="2:6">
      <c r="B13592">
        <v>1537600</v>
      </c>
      <c r="D13592">
        <v>13590</v>
      </c>
      <c r="E13592" s="72">
        <f t="shared" si="425"/>
        <v>799805037.29629624</v>
      </c>
      <c r="F13592" s="71">
        <f t="shared" si="424"/>
        <v>520.16456639977639</v>
      </c>
    </row>
    <row r="13593" spans="2:6">
      <c r="B13593">
        <v>1537600</v>
      </c>
      <c r="D13593">
        <v>13591</v>
      </c>
      <c r="E13593" s="72">
        <f t="shared" si="425"/>
        <v>799922784.07407403</v>
      </c>
      <c r="F13593" s="71">
        <f t="shared" si="424"/>
        <v>520.24114468917401</v>
      </c>
    </row>
    <row r="13594" spans="2:6">
      <c r="B13594">
        <v>1537600</v>
      </c>
      <c r="D13594">
        <v>13592</v>
      </c>
      <c r="E13594" s="72">
        <f t="shared" si="425"/>
        <v>800040539.51851845</v>
      </c>
      <c r="F13594" s="71">
        <f t="shared" si="424"/>
        <v>520.31772861506147</v>
      </c>
    </row>
    <row r="13595" spans="2:6">
      <c r="B13595">
        <v>1537600</v>
      </c>
      <c r="D13595">
        <v>13593</v>
      </c>
      <c r="E13595" s="72">
        <f t="shared" si="425"/>
        <v>800158303.62962961</v>
      </c>
      <c r="F13595" s="71">
        <f t="shared" si="424"/>
        <v>520.39431817743866</v>
      </c>
    </row>
    <row r="13596" spans="2:6">
      <c r="B13596">
        <v>1537600</v>
      </c>
      <c r="D13596">
        <v>13594</v>
      </c>
      <c r="E13596" s="72">
        <f t="shared" si="425"/>
        <v>800276076.4074074</v>
      </c>
      <c r="F13596" s="71">
        <f t="shared" si="424"/>
        <v>520.47091337630559</v>
      </c>
    </row>
    <row r="13597" spans="2:6">
      <c r="B13597">
        <v>1537600</v>
      </c>
      <c r="D13597">
        <v>13595</v>
      </c>
      <c r="E13597" s="72">
        <f t="shared" si="425"/>
        <v>800393857.85185182</v>
      </c>
      <c r="F13597" s="71">
        <f t="shared" si="424"/>
        <v>520.54751421166225</v>
      </c>
    </row>
    <row r="13598" spans="2:6">
      <c r="B13598">
        <v>1537600</v>
      </c>
      <c r="D13598">
        <v>13596</v>
      </c>
      <c r="E13598" s="72">
        <f t="shared" si="425"/>
        <v>800511647.96296287</v>
      </c>
      <c r="F13598" s="71">
        <f t="shared" si="424"/>
        <v>520.62412068350864</v>
      </c>
    </row>
    <row r="13599" spans="2:6">
      <c r="B13599">
        <v>1537600</v>
      </c>
      <c r="D13599">
        <v>13597</v>
      </c>
      <c r="E13599" s="72">
        <f t="shared" si="425"/>
        <v>800629446.74074066</v>
      </c>
      <c r="F13599" s="71">
        <f t="shared" si="424"/>
        <v>520.70073279184487</v>
      </c>
    </row>
    <row r="13600" spans="2:6">
      <c r="B13600">
        <v>1537600</v>
      </c>
      <c r="D13600">
        <v>13598</v>
      </c>
      <c r="E13600" s="72">
        <f t="shared" si="425"/>
        <v>800747254.18518507</v>
      </c>
      <c r="F13600" s="71">
        <f t="shared" si="424"/>
        <v>520.77735053667084</v>
      </c>
    </row>
    <row r="13601" spans="2:6">
      <c r="B13601">
        <v>1537600</v>
      </c>
      <c r="D13601">
        <v>13599</v>
      </c>
      <c r="E13601" s="72">
        <f t="shared" si="425"/>
        <v>800865070.29629624</v>
      </c>
      <c r="F13601" s="71">
        <f t="shared" si="424"/>
        <v>520.85397391798665</v>
      </c>
    </row>
    <row r="13602" spans="2:6">
      <c r="B13602">
        <v>1537600</v>
      </c>
      <c r="D13602">
        <v>13600</v>
      </c>
      <c r="E13602" s="72">
        <f t="shared" si="425"/>
        <v>800982895.07407403</v>
      </c>
      <c r="F13602" s="71">
        <f t="shared" si="424"/>
        <v>520.93060293579219</v>
      </c>
    </row>
    <row r="13603" spans="2:6">
      <c r="B13603">
        <v>1537600</v>
      </c>
      <c r="D13603">
        <v>13601</v>
      </c>
      <c r="E13603" s="72">
        <f t="shared" si="425"/>
        <v>801100728.51851845</v>
      </c>
      <c r="F13603" s="71">
        <f t="shared" si="424"/>
        <v>521.00723759008747</v>
      </c>
    </row>
    <row r="13604" spans="2:6">
      <c r="B13604">
        <v>1537600</v>
      </c>
      <c r="D13604">
        <v>13602</v>
      </c>
      <c r="E13604" s="72">
        <f t="shared" si="425"/>
        <v>801218570.62962961</v>
      </c>
      <c r="F13604" s="71">
        <f t="shared" si="424"/>
        <v>521.08387788087259</v>
      </c>
    </row>
    <row r="13605" spans="2:6">
      <c r="B13605">
        <v>1537600</v>
      </c>
      <c r="D13605">
        <v>13603</v>
      </c>
      <c r="E13605" s="72">
        <f t="shared" si="425"/>
        <v>801336421.4074074</v>
      </c>
      <c r="F13605" s="71">
        <f t="shared" si="424"/>
        <v>521.16052380814733</v>
      </c>
    </row>
    <row r="13606" spans="2:6">
      <c r="B13606">
        <v>1537600</v>
      </c>
      <c r="D13606">
        <v>13604</v>
      </c>
      <c r="E13606" s="72">
        <f t="shared" si="425"/>
        <v>801454280.85185182</v>
      </c>
      <c r="F13606" s="71">
        <f t="shared" si="424"/>
        <v>521.23717537191192</v>
      </c>
    </row>
    <row r="13607" spans="2:6">
      <c r="B13607">
        <v>1537600</v>
      </c>
      <c r="D13607">
        <v>13605</v>
      </c>
      <c r="E13607" s="72">
        <f t="shared" si="425"/>
        <v>801572148.96296287</v>
      </c>
      <c r="F13607" s="71">
        <f t="shared" si="424"/>
        <v>521.31383257216623</v>
      </c>
    </row>
    <row r="13608" spans="2:6">
      <c r="B13608">
        <v>1537600</v>
      </c>
      <c r="D13608">
        <v>13606</v>
      </c>
      <c r="E13608" s="72">
        <f t="shared" si="425"/>
        <v>801690025.74074066</v>
      </c>
      <c r="F13608" s="71">
        <f t="shared" si="424"/>
        <v>521.3904954089104</v>
      </c>
    </row>
    <row r="13609" spans="2:6">
      <c r="B13609">
        <v>1537600</v>
      </c>
      <c r="D13609">
        <v>13607</v>
      </c>
      <c r="E13609" s="72">
        <f t="shared" si="425"/>
        <v>801807911.18518507</v>
      </c>
      <c r="F13609" s="71">
        <f t="shared" si="424"/>
        <v>521.46716388214429</v>
      </c>
    </row>
    <row r="13610" spans="2:6">
      <c r="B13610">
        <v>1537600</v>
      </c>
      <c r="D13610">
        <v>13608</v>
      </c>
      <c r="E13610" s="72">
        <f t="shared" si="425"/>
        <v>801925805.29629624</v>
      </c>
      <c r="F13610" s="71">
        <f t="shared" si="424"/>
        <v>521.54383799186803</v>
      </c>
    </row>
    <row r="13611" spans="2:6">
      <c r="B13611">
        <v>1537600</v>
      </c>
      <c r="D13611">
        <v>13609</v>
      </c>
      <c r="E13611" s="72">
        <f t="shared" si="425"/>
        <v>802043708.07407403</v>
      </c>
      <c r="F13611" s="71">
        <f t="shared" si="424"/>
        <v>521.62051773808139</v>
      </c>
    </row>
    <row r="13612" spans="2:6">
      <c r="B13612">
        <v>1537600</v>
      </c>
      <c r="D13612">
        <v>13610</v>
      </c>
      <c r="E13612" s="72">
        <f t="shared" si="425"/>
        <v>802161619.51851845</v>
      </c>
      <c r="F13612" s="71">
        <f t="shared" si="424"/>
        <v>521.69720312078459</v>
      </c>
    </row>
    <row r="13613" spans="2:6">
      <c r="B13613">
        <v>1537600</v>
      </c>
      <c r="D13613">
        <v>13611</v>
      </c>
      <c r="E13613" s="72">
        <f t="shared" si="425"/>
        <v>802279539.62962961</v>
      </c>
      <c r="F13613" s="71">
        <f t="shared" si="424"/>
        <v>521.77389413997764</v>
      </c>
    </row>
    <row r="13614" spans="2:6">
      <c r="B13614">
        <v>1537600</v>
      </c>
      <c r="D13614">
        <v>13612</v>
      </c>
      <c r="E13614" s="72">
        <f t="shared" si="425"/>
        <v>802397468.4074074</v>
      </c>
      <c r="F13614" s="71">
        <f t="shared" si="424"/>
        <v>521.85059079566042</v>
      </c>
    </row>
    <row r="13615" spans="2:6">
      <c r="B13615">
        <v>1537600</v>
      </c>
      <c r="D13615">
        <v>13613</v>
      </c>
      <c r="E13615" s="72">
        <f t="shared" si="425"/>
        <v>802515405.85185182</v>
      </c>
      <c r="F13615" s="71">
        <f t="shared" si="424"/>
        <v>521.92729308783282</v>
      </c>
    </row>
    <row r="13616" spans="2:6">
      <c r="B13616">
        <v>1537600</v>
      </c>
      <c r="D13616">
        <v>13614</v>
      </c>
      <c r="E13616" s="72">
        <f t="shared" si="425"/>
        <v>802633351.96296287</v>
      </c>
      <c r="F13616" s="71">
        <f t="shared" si="424"/>
        <v>522.00400101649507</v>
      </c>
    </row>
    <row r="13617" spans="2:6">
      <c r="B13617">
        <v>1537600</v>
      </c>
      <c r="D13617">
        <v>13615</v>
      </c>
      <c r="E13617" s="72">
        <f t="shared" si="425"/>
        <v>802751306.74074066</v>
      </c>
      <c r="F13617" s="71">
        <f t="shared" si="424"/>
        <v>522.08071458164716</v>
      </c>
    </row>
    <row r="13618" spans="2:6">
      <c r="B13618">
        <v>1537600</v>
      </c>
      <c r="D13618">
        <v>13616</v>
      </c>
      <c r="E13618" s="72">
        <f t="shared" si="425"/>
        <v>802869270.18518507</v>
      </c>
      <c r="F13618" s="71">
        <f t="shared" si="424"/>
        <v>522.15743378328898</v>
      </c>
    </row>
    <row r="13619" spans="2:6">
      <c r="B13619">
        <v>1537600</v>
      </c>
      <c r="D13619">
        <v>13617</v>
      </c>
      <c r="E13619" s="72">
        <f t="shared" si="425"/>
        <v>802987242.29629624</v>
      </c>
      <c r="F13619" s="71">
        <f t="shared" si="424"/>
        <v>522.23415862142053</v>
      </c>
    </row>
    <row r="13620" spans="2:6">
      <c r="B13620">
        <v>1537600</v>
      </c>
      <c r="D13620">
        <v>13618</v>
      </c>
      <c r="E13620" s="72">
        <f t="shared" si="425"/>
        <v>803105223.07407403</v>
      </c>
      <c r="F13620" s="71">
        <f t="shared" si="424"/>
        <v>522.31088909604193</v>
      </c>
    </row>
    <row r="13621" spans="2:6">
      <c r="B13621">
        <v>1537600</v>
      </c>
      <c r="D13621">
        <v>13619</v>
      </c>
      <c r="E13621" s="72">
        <f t="shared" si="425"/>
        <v>803223212.51851845</v>
      </c>
      <c r="F13621" s="71">
        <f t="shared" si="424"/>
        <v>522.38762520715295</v>
      </c>
    </row>
    <row r="13622" spans="2:6">
      <c r="B13622">
        <v>1537600</v>
      </c>
      <c r="D13622">
        <v>13620</v>
      </c>
      <c r="E13622" s="72">
        <f t="shared" si="425"/>
        <v>803341210.62962961</v>
      </c>
      <c r="F13622" s="71">
        <f t="shared" si="424"/>
        <v>522.46436695475393</v>
      </c>
    </row>
    <row r="13623" spans="2:6">
      <c r="B13623">
        <v>1537600</v>
      </c>
      <c r="D13623">
        <v>13621</v>
      </c>
      <c r="E13623" s="72">
        <f t="shared" si="425"/>
        <v>803459217.4074074</v>
      </c>
      <c r="F13623" s="71">
        <f t="shared" si="424"/>
        <v>522.54111433884452</v>
      </c>
    </row>
    <row r="13624" spans="2:6">
      <c r="B13624">
        <v>1537600</v>
      </c>
      <c r="D13624">
        <v>13622</v>
      </c>
      <c r="E13624" s="72">
        <f t="shared" si="425"/>
        <v>803577232.85185182</v>
      </c>
      <c r="F13624" s="71">
        <f t="shared" si="424"/>
        <v>522.61786735942496</v>
      </c>
    </row>
    <row r="13625" spans="2:6">
      <c r="B13625">
        <v>1537600</v>
      </c>
      <c r="D13625">
        <v>13623</v>
      </c>
      <c r="E13625" s="72">
        <f t="shared" si="425"/>
        <v>803695256.96296287</v>
      </c>
      <c r="F13625" s="71">
        <f t="shared" si="424"/>
        <v>522.69462601649514</v>
      </c>
    </row>
    <row r="13626" spans="2:6">
      <c r="B13626">
        <v>1537600</v>
      </c>
      <c r="D13626">
        <v>13624</v>
      </c>
      <c r="E13626" s="72">
        <f t="shared" si="425"/>
        <v>803813289.74074066</v>
      </c>
      <c r="F13626" s="71">
        <f t="shared" si="424"/>
        <v>522.77139031005504</v>
      </c>
    </row>
    <row r="13627" spans="2:6">
      <c r="B13627">
        <v>1537600</v>
      </c>
      <c r="D13627">
        <v>13625</v>
      </c>
      <c r="E13627" s="72">
        <f t="shared" si="425"/>
        <v>803931331.18518507</v>
      </c>
      <c r="F13627" s="71">
        <f t="shared" si="424"/>
        <v>522.84816024010479</v>
      </c>
    </row>
    <row r="13628" spans="2:6">
      <c r="B13628">
        <v>1537600</v>
      </c>
      <c r="D13628">
        <v>13626</v>
      </c>
      <c r="E13628" s="72">
        <f t="shared" si="425"/>
        <v>804049381.29629624</v>
      </c>
      <c r="F13628" s="71">
        <f t="shared" si="424"/>
        <v>522.92493580664427</v>
      </c>
    </row>
    <row r="13629" spans="2:6">
      <c r="B13629">
        <v>1537600</v>
      </c>
      <c r="D13629">
        <v>13627</v>
      </c>
      <c r="E13629" s="72">
        <f t="shared" si="425"/>
        <v>804167440.07407403</v>
      </c>
      <c r="F13629" s="71">
        <f t="shared" si="424"/>
        <v>523.00171700967348</v>
      </c>
    </row>
    <row r="13630" spans="2:6">
      <c r="B13630">
        <v>1537600</v>
      </c>
      <c r="D13630">
        <v>13628</v>
      </c>
      <c r="E13630" s="72">
        <f t="shared" si="425"/>
        <v>804285507.51851845</v>
      </c>
      <c r="F13630" s="71">
        <f t="shared" si="424"/>
        <v>523.07850384919254</v>
      </c>
    </row>
    <row r="13631" spans="2:6">
      <c r="B13631">
        <v>1537600</v>
      </c>
      <c r="D13631">
        <v>13629</v>
      </c>
      <c r="E13631" s="72">
        <f t="shared" si="425"/>
        <v>804403583.62962961</v>
      </c>
      <c r="F13631" s="71">
        <f t="shared" si="424"/>
        <v>523.15529632520133</v>
      </c>
    </row>
    <row r="13632" spans="2:6">
      <c r="B13632">
        <v>1537600</v>
      </c>
      <c r="D13632">
        <v>13630</v>
      </c>
      <c r="E13632" s="72">
        <f t="shared" si="425"/>
        <v>804521668.4074074</v>
      </c>
      <c r="F13632" s="71">
        <f t="shared" si="424"/>
        <v>523.23209443769997</v>
      </c>
    </row>
    <row r="13633" spans="2:6">
      <c r="B13633">
        <v>1537600</v>
      </c>
      <c r="D13633">
        <v>13631</v>
      </c>
      <c r="E13633" s="72">
        <f t="shared" si="425"/>
        <v>804639761.85185182</v>
      </c>
      <c r="F13633" s="71">
        <f t="shared" si="424"/>
        <v>523.30889818668822</v>
      </c>
    </row>
    <row r="13634" spans="2:6">
      <c r="B13634">
        <v>1537600</v>
      </c>
      <c r="D13634">
        <v>13632</v>
      </c>
      <c r="E13634" s="72">
        <f t="shared" si="425"/>
        <v>804757863.96296287</v>
      </c>
      <c r="F13634" s="71">
        <f t="shared" si="424"/>
        <v>523.38570757216633</v>
      </c>
    </row>
    <row r="13635" spans="2:6">
      <c r="B13635">
        <v>1537600</v>
      </c>
      <c r="D13635">
        <v>13633</v>
      </c>
      <c r="E13635" s="72">
        <f t="shared" si="425"/>
        <v>804875974.74074066</v>
      </c>
      <c r="F13635" s="71">
        <f t="shared" ref="F13635:F13698" si="426">E13635/B13634</f>
        <v>523.46252259413416</v>
      </c>
    </row>
    <row r="13636" spans="2:6">
      <c r="B13636">
        <v>1537600</v>
      </c>
      <c r="D13636">
        <v>13634</v>
      </c>
      <c r="E13636" s="72">
        <f t="shared" ref="E13636:E13699" si="427">40+(D13635*D13635)+(E13635/1.3)</f>
        <v>804994094.18518507</v>
      </c>
      <c r="F13636" s="71">
        <f t="shared" si="426"/>
        <v>523.53934325259172</v>
      </c>
    </row>
    <row r="13637" spans="2:6">
      <c r="B13637">
        <v>1537600</v>
      </c>
      <c r="D13637">
        <v>13635</v>
      </c>
      <c r="E13637" s="72">
        <f t="shared" si="427"/>
        <v>805112222.29629624</v>
      </c>
      <c r="F13637" s="71">
        <f t="shared" si="426"/>
        <v>523.61616954753913</v>
      </c>
    </row>
    <row r="13638" spans="2:6">
      <c r="B13638">
        <v>1537600</v>
      </c>
      <c r="D13638">
        <v>13636</v>
      </c>
      <c r="E13638" s="72">
        <f t="shared" si="427"/>
        <v>805230359.07407403</v>
      </c>
      <c r="F13638" s="71">
        <f t="shared" si="426"/>
        <v>523.69300147897638</v>
      </c>
    </row>
    <row r="13639" spans="2:6">
      <c r="B13639">
        <v>1537600</v>
      </c>
      <c r="D13639">
        <v>13637</v>
      </c>
      <c r="E13639" s="72">
        <f t="shared" si="427"/>
        <v>805348504.51851845</v>
      </c>
      <c r="F13639" s="71">
        <f t="shared" si="426"/>
        <v>523.76983904690326</v>
      </c>
    </row>
    <row r="13640" spans="2:6">
      <c r="B13640">
        <v>1537600</v>
      </c>
      <c r="D13640">
        <v>13638</v>
      </c>
      <c r="E13640" s="72">
        <f t="shared" si="427"/>
        <v>805466658.62962961</v>
      </c>
      <c r="F13640" s="71">
        <f t="shared" si="426"/>
        <v>523.84668225131998</v>
      </c>
    </row>
    <row r="13641" spans="2:6">
      <c r="B13641">
        <v>1537600</v>
      </c>
      <c r="D13641">
        <v>13639</v>
      </c>
      <c r="E13641" s="72">
        <f t="shared" si="427"/>
        <v>805584821.4074074</v>
      </c>
      <c r="F13641" s="71">
        <f t="shared" si="426"/>
        <v>523.92353109222643</v>
      </c>
    </row>
    <row r="13642" spans="2:6">
      <c r="B13642">
        <v>1537600</v>
      </c>
      <c r="D13642">
        <v>13640</v>
      </c>
      <c r="E13642" s="72">
        <f t="shared" si="427"/>
        <v>805702992.85185182</v>
      </c>
      <c r="F13642" s="71">
        <f t="shared" si="426"/>
        <v>524.00038556962272</v>
      </c>
    </row>
    <row r="13643" spans="2:6">
      <c r="B13643">
        <v>1537600</v>
      </c>
      <c r="D13643">
        <v>13641</v>
      </c>
      <c r="E13643" s="72">
        <f t="shared" si="427"/>
        <v>805821172.96296287</v>
      </c>
      <c r="F13643" s="71">
        <f t="shared" si="426"/>
        <v>524.07724568350864</v>
      </c>
    </row>
    <row r="13644" spans="2:6">
      <c r="B13644">
        <v>1537600</v>
      </c>
      <c r="D13644">
        <v>13642</v>
      </c>
      <c r="E13644" s="72">
        <f t="shared" si="427"/>
        <v>805939361.74074066</v>
      </c>
      <c r="F13644" s="71">
        <f t="shared" si="426"/>
        <v>524.1541114338844</v>
      </c>
    </row>
    <row r="13645" spans="2:6">
      <c r="B13645">
        <v>1537600</v>
      </c>
      <c r="D13645">
        <v>13643</v>
      </c>
      <c r="E13645" s="72">
        <f t="shared" si="427"/>
        <v>806057559.18518507</v>
      </c>
      <c r="F13645" s="71">
        <f t="shared" si="426"/>
        <v>524.23098282074989</v>
      </c>
    </row>
    <row r="13646" spans="2:6">
      <c r="B13646">
        <v>1537600</v>
      </c>
      <c r="D13646">
        <v>13644</v>
      </c>
      <c r="E13646" s="72">
        <f t="shared" si="427"/>
        <v>806175765.29629624</v>
      </c>
      <c r="F13646" s="71">
        <f t="shared" si="426"/>
        <v>524.30785984410522</v>
      </c>
    </row>
    <row r="13647" spans="2:6">
      <c r="B13647">
        <v>1537600</v>
      </c>
      <c r="D13647">
        <v>13645</v>
      </c>
      <c r="E13647" s="72">
        <f t="shared" si="427"/>
        <v>806293980.07407403</v>
      </c>
      <c r="F13647" s="71">
        <f t="shared" si="426"/>
        <v>524.38474250395029</v>
      </c>
    </row>
    <row r="13648" spans="2:6">
      <c r="B13648">
        <v>1537600</v>
      </c>
      <c r="D13648">
        <v>13646</v>
      </c>
      <c r="E13648" s="72">
        <f t="shared" si="427"/>
        <v>806412203.51851845</v>
      </c>
      <c r="F13648" s="71">
        <f t="shared" si="426"/>
        <v>524.46163080028521</v>
      </c>
    </row>
    <row r="13649" spans="2:6">
      <c r="B13649">
        <v>1537600</v>
      </c>
      <c r="D13649">
        <v>13647</v>
      </c>
      <c r="E13649" s="72">
        <f t="shared" si="427"/>
        <v>806530435.62962961</v>
      </c>
      <c r="F13649" s="71">
        <f t="shared" si="426"/>
        <v>524.53852473310974</v>
      </c>
    </row>
    <row r="13650" spans="2:6">
      <c r="B13650">
        <v>1537600</v>
      </c>
      <c r="D13650">
        <v>13648</v>
      </c>
      <c r="E13650" s="72">
        <f t="shared" si="427"/>
        <v>806648676.4074074</v>
      </c>
      <c r="F13650" s="71">
        <f t="shared" si="426"/>
        <v>524.61542430242412</v>
      </c>
    </row>
    <row r="13651" spans="2:6">
      <c r="B13651">
        <v>1537600</v>
      </c>
      <c r="D13651">
        <v>13649</v>
      </c>
      <c r="E13651" s="72">
        <f t="shared" si="427"/>
        <v>806766925.85185182</v>
      </c>
      <c r="F13651" s="71">
        <f t="shared" si="426"/>
        <v>524.69232950822834</v>
      </c>
    </row>
    <row r="13652" spans="2:6">
      <c r="B13652">
        <v>1537600</v>
      </c>
      <c r="D13652">
        <v>13650</v>
      </c>
      <c r="E13652" s="72">
        <f t="shared" si="427"/>
        <v>806885183.96296287</v>
      </c>
      <c r="F13652" s="71">
        <f t="shared" si="426"/>
        <v>524.76924035052218</v>
      </c>
    </row>
    <row r="13653" spans="2:6">
      <c r="B13653">
        <v>1537600</v>
      </c>
      <c r="D13653">
        <v>13651</v>
      </c>
      <c r="E13653" s="72">
        <f t="shared" si="427"/>
        <v>807003450.74074066</v>
      </c>
      <c r="F13653" s="71">
        <f t="shared" si="426"/>
        <v>524.84615682930587</v>
      </c>
    </row>
    <row r="13654" spans="2:6">
      <c r="B13654">
        <v>1537600</v>
      </c>
      <c r="D13654">
        <v>13652</v>
      </c>
      <c r="E13654" s="72">
        <f t="shared" si="427"/>
        <v>807121726.18518507</v>
      </c>
      <c r="F13654" s="71">
        <f t="shared" si="426"/>
        <v>524.92307894457929</v>
      </c>
    </row>
    <row r="13655" spans="2:6">
      <c r="B13655">
        <v>1537600</v>
      </c>
      <c r="D13655">
        <v>13653</v>
      </c>
      <c r="E13655" s="72">
        <f t="shared" si="427"/>
        <v>807240010.29629624</v>
      </c>
      <c r="F13655" s="71">
        <f t="shared" si="426"/>
        <v>525.00000669634255</v>
      </c>
    </row>
    <row r="13656" spans="2:6">
      <c r="B13656">
        <v>1537600</v>
      </c>
      <c r="D13656">
        <v>13654</v>
      </c>
      <c r="E13656" s="72">
        <f t="shared" si="427"/>
        <v>807358303.07407403</v>
      </c>
      <c r="F13656" s="71">
        <f t="shared" si="426"/>
        <v>525.07694008459555</v>
      </c>
    </row>
    <row r="13657" spans="2:6">
      <c r="B13657">
        <v>1537600</v>
      </c>
      <c r="D13657">
        <v>13655</v>
      </c>
      <c r="E13657" s="72">
        <f t="shared" si="427"/>
        <v>807476604.51851845</v>
      </c>
      <c r="F13657" s="71">
        <f t="shared" si="426"/>
        <v>525.15387910933828</v>
      </c>
    </row>
    <row r="13658" spans="2:6">
      <c r="B13658">
        <v>1537600</v>
      </c>
      <c r="D13658">
        <v>13656</v>
      </c>
      <c r="E13658" s="72">
        <f t="shared" si="427"/>
        <v>807594914.62962961</v>
      </c>
      <c r="F13658" s="71">
        <f t="shared" si="426"/>
        <v>525.23082377057074</v>
      </c>
    </row>
    <row r="13659" spans="2:6">
      <c r="B13659">
        <v>1537600</v>
      </c>
      <c r="D13659">
        <v>13657</v>
      </c>
      <c r="E13659" s="72">
        <f t="shared" si="427"/>
        <v>807713233.4074074</v>
      </c>
      <c r="F13659" s="71">
        <f t="shared" si="426"/>
        <v>525.30777406829304</v>
      </c>
    </row>
    <row r="13660" spans="2:6">
      <c r="B13660">
        <v>1537600</v>
      </c>
      <c r="D13660">
        <v>13658</v>
      </c>
      <c r="E13660" s="72">
        <f t="shared" si="427"/>
        <v>807831560.85185182</v>
      </c>
      <c r="F13660" s="71">
        <f t="shared" si="426"/>
        <v>525.38473000250508</v>
      </c>
    </row>
    <row r="13661" spans="2:6">
      <c r="B13661">
        <v>1537600</v>
      </c>
      <c r="D13661">
        <v>13659</v>
      </c>
      <c r="E13661" s="72">
        <f t="shared" si="427"/>
        <v>807949896.96296287</v>
      </c>
      <c r="F13661" s="71">
        <f t="shared" si="426"/>
        <v>525.46169157320685</v>
      </c>
    </row>
    <row r="13662" spans="2:6">
      <c r="B13662">
        <v>1537600</v>
      </c>
      <c r="D13662">
        <v>13660</v>
      </c>
      <c r="E13662" s="72">
        <f t="shared" si="427"/>
        <v>808068241.74074066</v>
      </c>
      <c r="F13662" s="71">
        <f t="shared" si="426"/>
        <v>525.53865878039846</v>
      </c>
    </row>
    <row r="13663" spans="2:6">
      <c r="B13663">
        <v>1537600</v>
      </c>
      <c r="D13663">
        <v>13661</v>
      </c>
      <c r="E13663" s="72">
        <f t="shared" si="427"/>
        <v>808186595.18518507</v>
      </c>
      <c r="F13663" s="71">
        <f t="shared" si="426"/>
        <v>525.61563162407981</v>
      </c>
    </row>
    <row r="13664" spans="2:6">
      <c r="B13664">
        <v>1537600</v>
      </c>
      <c r="D13664">
        <v>13662</v>
      </c>
      <c r="E13664" s="72">
        <f t="shared" si="427"/>
        <v>808304957.29629624</v>
      </c>
      <c r="F13664" s="71">
        <f t="shared" si="426"/>
        <v>525.69261010425089</v>
      </c>
    </row>
    <row r="13665" spans="2:6">
      <c r="B13665">
        <v>1537600</v>
      </c>
      <c r="D13665">
        <v>13663</v>
      </c>
      <c r="E13665" s="72">
        <f t="shared" si="427"/>
        <v>808423328.07407403</v>
      </c>
      <c r="F13665" s="71">
        <f t="shared" si="426"/>
        <v>525.76959422091181</v>
      </c>
    </row>
    <row r="13666" spans="2:6">
      <c r="B13666">
        <v>1537600</v>
      </c>
      <c r="D13666">
        <v>13664</v>
      </c>
      <c r="E13666" s="72">
        <f t="shared" si="427"/>
        <v>808541707.51851845</v>
      </c>
      <c r="F13666" s="71">
        <f t="shared" si="426"/>
        <v>525.84658397406247</v>
      </c>
    </row>
    <row r="13667" spans="2:6">
      <c r="B13667">
        <v>1537600</v>
      </c>
      <c r="D13667">
        <v>13665</v>
      </c>
      <c r="E13667" s="72">
        <f t="shared" si="427"/>
        <v>808660095.62962961</v>
      </c>
      <c r="F13667" s="71">
        <f t="shared" si="426"/>
        <v>525.92357936370297</v>
      </c>
    </row>
    <row r="13668" spans="2:6">
      <c r="B13668">
        <v>1537600</v>
      </c>
      <c r="D13668">
        <v>13666</v>
      </c>
      <c r="E13668" s="72">
        <f t="shared" si="427"/>
        <v>808778492.4074074</v>
      </c>
      <c r="F13668" s="71">
        <f t="shared" si="426"/>
        <v>526.00058038983309</v>
      </c>
    </row>
    <row r="13669" spans="2:6">
      <c r="B13669">
        <v>1537600</v>
      </c>
      <c r="D13669">
        <v>13667</v>
      </c>
      <c r="E13669" s="72">
        <f t="shared" si="427"/>
        <v>808896897.85185182</v>
      </c>
      <c r="F13669" s="71">
        <f t="shared" si="426"/>
        <v>526.07758705245305</v>
      </c>
    </row>
    <row r="13670" spans="2:6">
      <c r="B13670">
        <v>1537600</v>
      </c>
      <c r="D13670">
        <v>13668</v>
      </c>
      <c r="E13670" s="72">
        <f t="shared" si="427"/>
        <v>809015311.96296287</v>
      </c>
      <c r="F13670" s="71">
        <f t="shared" si="426"/>
        <v>526.15459935156275</v>
      </c>
    </row>
    <row r="13671" spans="2:6">
      <c r="B13671">
        <v>1537600</v>
      </c>
      <c r="D13671">
        <v>13669</v>
      </c>
      <c r="E13671" s="72">
        <f t="shared" si="427"/>
        <v>809133734.74074066</v>
      </c>
      <c r="F13671" s="71">
        <f t="shared" si="426"/>
        <v>526.23161728716229</v>
      </c>
    </row>
    <row r="13672" spans="2:6">
      <c r="B13672">
        <v>1537600</v>
      </c>
      <c r="D13672">
        <v>13670</v>
      </c>
      <c r="E13672" s="72">
        <f t="shared" si="427"/>
        <v>809252166.18518507</v>
      </c>
      <c r="F13672" s="71">
        <f t="shared" si="426"/>
        <v>526.30864085925145</v>
      </c>
    </row>
    <row r="13673" spans="2:6">
      <c r="B13673">
        <v>1537600</v>
      </c>
      <c r="D13673">
        <v>13671</v>
      </c>
      <c r="E13673" s="72">
        <f t="shared" si="427"/>
        <v>809370606.29629624</v>
      </c>
      <c r="F13673" s="71">
        <f t="shared" si="426"/>
        <v>526.38567006783057</v>
      </c>
    </row>
    <row r="13674" spans="2:6">
      <c r="B13674">
        <v>1537600</v>
      </c>
      <c r="D13674">
        <v>13672</v>
      </c>
      <c r="E13674" s="72">
        <f t="shared" si="427"/>
        <v>809489055.07407403</v>
      </c>
      <c r="F13674" s="71">
        <f t="shared" si="426"/>
        <v>526.46270491289931</v>
      </c>
    </row>
    <row r="13675" spans="2:6">
      <c r="B13675">
        <v>1537600</v>
      </c>
      <c r="D13675">
        <v>13673</v>
      </c>
      <c r="E13675" s="72">
        <f t="shared" si="427"/>
        <v>809607512.51851845</v>
      </c>
      <c r="F13675" s="71">
        <f t="shared" si="426"/>
        <v>526.5397453944579</v>
      </c>
    </row>
    <row r="13676" spans="2:6">
      <c r="B13676">
        <v>1537600</v>
      </c>
      <c r="D13676">
        <v>13674</v>
      </c>
      <c r="E13676" s="72">
        <f t="shared" si="427"/>
        <v>809725978.62962961</v>
      </c>
      <c r="F13676" s="71">
        <f t="shared" si="426"/>
        <v>526.61679151250621</v>
      </c>
    </row>
    <row r="13677" spans="2:6">
      <c r="B13677">
        <v>1537600</v>
      </c>
      <c r="D13677">
        <v>13675</v>
      </c>
      <c r="E13677" s="72">
        <f t="shared" si="427"/>
        <v>809844453.4074074</v>
      </c>
      <c r="F13677" s="71">
        <f t="shared" si="426"/>
        <v>526.69384326704437</v>
      </c>
    </row>
    <row r="13678" spans="2:6">
      <c r="B13678">
        <v>1537600</v>
      </c>
      <c r="D13678">
        <v>13676</v>
      </c>
      <c r="E13678" s="72">
        <f t="shared" si="427"/>
        <v>809962936.85185182</v>
      </c>
      <c r="F13678" s="71">
        <f t="shared" si="426"/>
        <v>526.77090065807215</v>
      </c>
    </row>
    <row r="13679" spans="2:6">
      <c r="B13679">
        <v>1537600</v>
      </c>
      <c r="D13679">
        <v>13677</v>
      </c>
      <c r="E13679" s="72">
        <f t="shared" si="427"/>
        <v>810081428.96296287</v>
      </c>
      <c r="F13679" s="71">
        <f t="shared" si="426"/>
        <v>526.84796368558978</v>
      </c>
    </row>
    <row r="13680" spans="2:6">
      <c r="B13680">
        <v>1537600</v>
      </c>
      <c r="D13680">
        <v>13678</v>
      </c>
      <c r="E13680" s="72">
        <f t="shared" si="427"/>
        <v>810199929.74074066</v>
      </c>
      <c r="F13680" s="71">
        <f t="shared" si="426"/>
        <v>526.92503234959725</v>
      </c>
    </row>
    <row r="13681" spans="2:6">
      <c r="B13681">
        <v>1537600</v>
      </c>
      <c r="D13681">
        <v>13679</v>
      </c>
      <c r="E13681" s="72">
        <f t="shared" si="427"/>
        <v>810318439.18518507</v>
      </c>
      <c r="F13681" s="71">
        <f t="shared" si="426"/>
        <v>527.00210665009433</v>
      </c>
    </row>
    <row r="13682" spans="2:6">
      <c r="B13682">
        <v>1537600</v>
      </c>
      <c r="D13682">
        <v>13680</v>
      </c>
      <c r="E13682" s="72">
        <f t="shared" si="427"/>
        <v>810436957.29629624</v>
      </c>
      <c r="F13682" s="71">
        <f t="shared" si="426"/>
        <v>527.07918658708127</v>
      </c>
    </row>
    <row r="13683" spans="2:6">
      <c r="B13683">
        <v>1537600</v>
      </c>
      <c r="D13683">
        <v>13681</v>
      </c>
      <c r="E13683" s="72">
        <f t="shared" si="427"/>
        <v>810555484.07407403</v>
      </c>
      <c r="F13683" s="71">
        <f t="shared" si="426"/>
        <v>527.15627216055805</v>
      </c>
    </row>
    <row r="13684" spans="2:6">
      <c r="B13684">
        <v>1537600</v>
      </c>
      <c r="D13684">
        <v>13682</v>
      </c>
      <c r="E13684" s="72">
        <f t="shared" si="427"/>
        <v>810674019.51851845</v>
      </c>
      <c r="F13684" s="71">
        <f t="shared" si="426"/>
        <v>527.23336337052444</v>
      </c>
    </row>
    <row r="13685" spans="2:6">
      <c r="B13685">
        <v>1537600</v>
      </c>
      <c r="D13685">
        <v>13683</v>
      </c>
      <c r="E13685" s="72">
        <f t="shared" si="427"/>
        <v>810792563.62962961</v>
      </c>
      <c r="F13685" s="71">
        <f t="shared" si="426"/>
        <v>527.3104602169808</v>
      </c>
    </row>
    <row r="13686" spans="2:6">
      <c r="B13686">
        <v>1537600</v>
      </c>
      <c r="D13686">
        <v>13684</v>
      </c>
      <c r="E13686" s="72">
        <f t="shared" si="427"/>
        <v>810911116.4074074</v>
      </c>
      <c r="F13686" s="71">
        <f t="shared" si="426"/>
        <v>527.38756269992678</v>
      </c>
    </row>
    <row r="13687" spans="2:6">
      <c r="B13687">
        <v>1537600</v>
      </c>
      <c r="D13687">
        <v>13685</v>
      </c>
      <c r="E13687" s="72">
        <f t="shared" si="427"/>
        <v>811029677.85185182</v>
      </c>
      <c r="F13687" s="71">
        <f t="shared" si="426"/>
        <v>527.46467081936248</v>
      </c>
    </row>
    <row r="13688" spans="2:6">
      <c r="B13688">
        <v>1537600</v>
      </c>
      <c r="D13688">
        <v>13686</v>
      </c>
      <c r="E13688" s="72">
        <f t="shared" si="427"/>
        <v>811148247.96296287</v>
      </c>
      <c r="F13688" s="71">
        <f t="shared" si="426"/>
        <v>527.54178457528803</v>
      </c>
    </row>
    <row r="13689" spans="2:6">
      <c r="B13689">
        <v>1537600</v>
      </c>
      <c r="D13689">
        <v>13687</v>
      </c>
      <c r="E13689" s="72">
        <f t="shared" si="427"/>
        <v>811266826.74074066</v>
      </c>
      <c r="F13689" s="71">
        <f t="shared" si="426"/>
        <v>527.61890396770332</v>
      </c>
    </row>
    <row r="13690" spans="2:6">
      <c r="B13690">
        <v>1537600</v>
      </c>
      <c r="D13690">
        <v>13688</v>
      </c>
      <c r="E13690" s="72">
        <f t="shared" si="427"/>
        <v>811385414.18518507</v>
      </c>
      <c r="F13690" s="71">
        <f t="shared" si="426"/>
        <v>527.69602899660845</v>
      </c>
    </row>
    <row r="13691" spans="2:6">
      <c r="B13691">
        <v>1537600</v>
      </c>
      <c r="D13691">
        <v>13689</v>
      </c>
      <c r="E13691" s="72">
        <f t="shared" si="427"/>
        <v>811504010.29629624</v>
      </c>
      <c r="F13691" s="71">
        <f t="shared" si="426"/>
        <v>527.77315966200331</v>
      </c>
    </row>
    <row r="13692" spans="2:6">
      <c r="B13692">
        <v>1537600</v>
      </c>
      <c r="D13692">
        <v>13690</v>
      </c>
      <c r="E13692" s="72">
        <f t="shared" si="427"/>
        <v>811622615.07407403</v>
      </c>
      <c r="F13692" s="71">
        <f t="shared" si="426"/>
        <v>527.8502959638879</v>
      </c>
    </row>
    <row r="13693" spans="2:6">
      <c r="B13693">
        <v>1537600</v>
      </c>
      <c r="D13693">
        <v>13691</v>
      </c>
      <c r="E13693" s="72">
        <f t="shared" si="427"/>
        <v>811741228.51851845</v>
      </c>
      <c r="F13693" s="71">
        <f t="shared" si="426"/>
        <v>527.92743790226223</v>
      </c>
    </row>
    <row r="13694" spans="2:6">
      <c r="B13694">
        <v>1537600</v>
      </c>
      <c r="D13694">
        <v>13692</v>
      </c>
      <c r="E13694" s="72">
        <f t="shared" si="427"/>
        <v>811859850.62962961</v>
      </c>
      <c r="F13694" s="71">
        <f t="shared" si="426"/>
        <v>528.0045854771264</v>
      </c>
    </row>
    <row r="13695" spans="2:6">
      <c r="B13695">
        <v>1537600</v>
      </c>
      <c r="D13695">
        <v>13693</v>
      </c>
      <c r="E13695" s="72">
        <f t="shared" si="427"/>
        <v>811978481.4074074</v>
      </c>
      <c r="F13695" s="71">
        <f t="shared" si="426"/>
        <v>528.08173868848041</v>
      </c>
    </row>
    <row r="13696" spans="2:6">
      <c r="B13696">
        <v>1537600</v>
      </c>
      <c r="D13696">
        <v>13694</v>
      </c>
      <c r="E13696" s="72">
        <f t="shared" si="427"/>
        <v>812097120.85185182</v>
      </c>
      <c r="F13696" s="71">
        <f t="shared" si="426"/>
        <v>528.15889753632405</v>
      </c>
    </row>
    <row r="13697" spans="2:6">
      <c r="B13697">
        <v>1537600</v>
      </c>
      <c r="D13697">
        <v>13695</v>
      </c>
      <c r="E13697" s="72">
        <f t="shared" si="427"/>
        <v>812215768.96296287</v>
      </c>
      <c r="F13697" s="71">
        <f t="shared" si="426"/>
        <v>528.23606202065741</v>
      </c>
    </row>
    <row r="13698" spans="2:6">
      <c r="B13698">
        <v>1537600</v>
      </c>
      <c r="D13698">
        <v>13696</v>
      </c>
      <c r="E13698" s="72">
        <f t="shared" si="427"/>
        <v>812334425.74074066</v>
      </c>
      <c r="F13698" s="71">
        <f t="shared" si="426"/>
        <v>528.31323214148063</v>
      </c>
    </row>
    <row r="13699" spans="2:6">
      <c r="B13699">
        <v>1537600</v>
      </c>
      <c r="D13699">
        <v>13697</v>
      </c>
      <c r="E13699" s="72">
        <f t="shared" si="427"/>
        <v>812453091.18518507</v>
      </c>
      <c r="F13699" s="71">
        <f t="shared" ref="F13699:F13762" si="428">E13699/B13698</f>
        <v>528.39040789879357</v>
      </c>
    </row>
    <row r="13700" spans="2:6">
      <c r="B13700">
        <v>1537600</v>
      </c>
      <c r="D13700">
        <v>13698</v>
      </c>
      <c r="E13700" s="72">
        <f t="shared" ref="E13700:E13763" si="429">40+(D13699*D13699)+(E13699/1.3)</f>
        <v>812571765.29629624</v>
      </c>
      <c r="F13700" s="71">
        <f t="shared" si="428"/>
        <v>528.46758929259636</v>
      </c>
    </row>
    <row r="13701" spans="2:6">
      <c r="B13701">
        <v>1537600</v>
      </c>
      <c r="D13701">
        <v>13699</v>
      </c>
      <c r="E13701" s="72">
        <f t="shared" si="429"/>
        <v>812690448.07407403</v>
      </c>
      <c r="F13701" s="71">
        <f t="shared" si="428"/>
        <v>528.54477632288899</v>
      </c>
    </row>
    <row r="13702" spans="2:6">
      <c r="B13702">
        <v>1537600</v>
      </c>
      <c r="D13702">
        <v>13700</v>
      </c>
      <c r="E13702" s="72">
        <f t="shared" si="429"/>
        <v>812809139.51851845</v>
      </c>
      <c r="F13702" s="71">
        <f t="shared" si="428"/>
        <v>528.62196898967125</v>
      </c>
    </row>
    <row r="13703" spans="2:6">
      <c r="B13703">
        <v>1537600</v>
      </c>
      <c r="D13703">
        <v>13701</v>
      </c>
      <c r="E13703" s="72">
        <f t="shared" si="429"/>
        <v>812927839.62962961</v>
      </c>
      <c r="F13703" s="71">
        <f t="shared" si="428"/>
        <v>528.69916729294334</v>
      </c>
    </row>
    <row r="13704" spans="2:6">
      <c r="B13704">
        <v>1537600</v>
      </c>
      <c r="D13704">
        <v>13702</v>
      </c>
      <c r="E13704" s="72">
        <f t="shared" si="429"/>
        <v>813046548.4074074</v>
      </c>
      <c r="F13704" s="71">
        <f t="shared" si="428"/>
        <v>528.77637123270517</v>
      </c>
    </row>
    <row r="13705" spans="2:6">
      <c r="B13705">
        <v>1537600</v>
      </c>
      <c r="D13705">
        <v>13703</v>
      </c>
      <c r="E13705" s="72">
        <f t="shared" si="429"/>
        <v>813165265.85185182</v>
      </c>
      <c r="F13705" s="71">
        <f t="shared" si="428"/>
        <v>528.85358080895674</v>
      </c>
    </row>
    <row r="13706" spans="2:6">
      <c r="B13706">
        <v>1537600</v>
      </c>
      <c r="D13706">
        <v>13704</v>
      </c>
      <c r="E13706" s="72">
        <f t="shared" si="429"/>
        <v>813283991.96296287</v>
      </c>
      <c r="F13706" s="71">
        <f t="shared" si="428"/>
        <v>528.93079602169803</v>
      </c>
    </row>
    <row r="13707" spans="2:6">
      <c r="B13707">
        <v>1537600</v>
      </c>
      <c r="D13707">
        <v>13705</v>
      </c>
      <c r="E13707" s="72">
        <f t="shared" si="429"/>
        <v>813402726.74074066</v>
      </c>
      <c r="F13707" s="71">
        <f t="shared" si="428"/>
        <v>529.00801687092917</v>
      </c>
    </row>
    <row r="13708" spans="2:6">
      <c r="B13708">
        <v>1537600</v>
      </c>
      <c r="D13708">
        <v>13706</v>
      </c>
      <c r="E13708" s="72">
        <f t="shared" si="429"/>
        <v>813521470.18518507</v>
      </c>
      <c r="F13708" s="71">
        <f t="shared" si="428"/>
        <v>529.08524335665004</v>
      </c>
    </row>
    <row r="13709" spans="2:6">
      <c r="B13709">
        <v>1537600</v>
      </c>
      <c r="D13709">
        <v>13707</v>
      </c>
      <c r="E13709" s="72">
        <f t="shared" si="429"/>
        <v>813640222.29629624</v>
      </c>
      <c r="F13709" s="71">
        <f t="shared" si="428"/>
        <v>529.16247547886076</v>
      </c>
    </row>
    <row r="13710" spans="2:6">
      <c r="B13710">
        <v>1537600</v>
      </c>
      <c r="D13710">
        <v>13708</v>
      </c>
      <c r="E13710" s="72">
        <f t="shared" si="429"/>
        <v>813758983.07407403</v>
      </c>
      <c r="F13710" s="71">
        <f t="shared" si="428"/>
        <v>529.2397132375612</v>
      </c>
    </row>
    <row r="13711" spans="2:6">
      <c r="B13711">
        <v>1537600</v>
      </c>
      <c r="D13711">
        <v>13709</v>
      </c>
      <c r="E13711" s="72">
        <f t="shared" si="429"/>
        <v>813877752.51851845</v>
      </c>
      <c r="F13711" s="71">
        <f t="shared" si="428"/>
        <v>529.31695663275138</v>
      </c>
    </row>
    <row r="13712" spans="2:6">
      <c r="B13712">
        <v>1537600</v>
      </c>
      <c r="D13712">
        <v>13710</v>
      </c>
      <c r="E13712" s="72">
        <f t="shared" si="429"/>
        <v>813996530.62962961</v>
      </c>
      <c r="F13712" s="71">
        <f t="shared" si="428"/>
        <v>529.3942056644313</v>
      </c>
    </row>
    <row r="13713" spans="2:6">
      <c r="B13713">
        <v>1537600</v>
      </c>
      <c r="D13713">
        <v>13711</v>
      </c>
      <c r="E13713" s="72">
        <f t="shared" si="429"/>
        <v>814115317.4074074</v>
      </c>
      <c r="F13713" s="71">
        <f t="shared" si="428"/>
        <v>529.47146033260105</v>
      </c>
    </row>
    <row r="13714" spans="2:6">
      <c r="B13714">
        <v>1537600</v>
      </c>
      <c r="D13714">
        <v>13712</v>
      </c>
      <c r="E13714" s="72">
        <f t="shared" si="429"/>
        <v>814234112.85185182</v>
      </c>
      <c r="F13714" s="71">
        <f t="shared" si="428"/>
        <v>529.54872063726054</v>
      </c>
    </row>
    <row r="13715" spans="2:6">
      <c r="B13715">
        <v>1537600</v>
      </c>
      <c r="D13715">
        <v>13713</v>
      </c>
      <c r="E13715" s="72">
        <f t="shared" si="429"/>
        <v>814352916.96296287</v>
      </c>
      <c r="F13715" s="71">
        <f t="shared" si="428"/>
        <v>529.62598657840977</v>
      </c>
    </row>
    <row r="13716" spans="2:6">
      <c r="B13716">
        <v>1537600</v>
      </c>
      <c r="D13716">
        <v>13714</v>
      </c>
      <c r="E13716" s="72">
        <f t="shared" si="429"/>
        <v>814471729.74074066</v>
      </c>
      <c r="F13716" s="71">
        <f t="shared" si="428"/>
        <v>529.70325815604883</v>
      </c>
    </row>
    <row r="13717" spans="2:6">
      <c r="B13717">
        <v>1537600</v>
      </c>
      <c r="D13717">
        <v>13715</v>
      </c>
      <c r="E13717" s="72">
        <f t="shared" si="429"/>
        <v>814590551.18518507</v>
      </c>
      <c r="F13717" s="71">
        <f t="shared" si="428"/>
        <v>529.78053537017763</v>
      </c>
    </row>
    <row r="13718" spans="2:6">
      <c r="B13718">
        <v>1537600</v>
      </c>
      <c r="D13718">
        <v>13716</v>
      </c>
      <c r="E13718" s="72">
        <f t="shared" si="429"/>
        <v>814709381.29629624</v>
      </c>
      <c r="F13718" s="71">
        <f t="shared" si="428"/>
        <v>529.85781822079616</v>
      </c>
    </row>
    <row r="13719" spans="2:6">
      <c r="B13719">
        <v>1537600</v>
      </c>
      <c r="D13719">
        <v>13717</v>
      </c>
      <c r="E13719" s="72">
        <f t="shared" si="429"/>
        <v>814828220.07407403</v>
      </c>
      <c r="F13719" s="71">
        <f t="shared" si="428"/>
        <v>529.93510670790454</v>
      </c>
    </row>
    <row r="13720" spans="2:6">
      <c r="B13720">
        <v>1537600</v>
      </c>
      <c r="D13720">
        <v>13718</v>
      </c>
      <c r="E13720" s="72">
        <f t="shared" si="429"/>
        <v>814947067.51851845</v>
      </c>
      <c r="F13720" s="71">
        <f t="shared" si="428"/>
        <v>530.01240083150265</v>
      </c>
    </row>
    <row r="13721" spans="2:6">
      <c r="B13721">
        <v>1537600</v>
      </c>
      <c r="D13721">
        <v>13719</v>
      </c>
      <c r="E13721" s="72">
        <f t="shared" si="429"/>
        <v>815065923.62962961</v>
      </c>
      <c r="F13721" s="71">
        <f t="shared" si="428"/>
        <v>530.08970059159049</v>
      </c>
    </row>
    <row r="13722" spans="2:6">
      <c r="B13722">
        <v>1537600</v>
      </c>
      <c r="D13722">
        <v>13720</v>
      </c>
      <c r="E13722" s="72">
        <f t="shared" si="429"/>
        <v>815184788.4074074</v>
      </c>
      <c r="F13722" s="71">
        <f t="shared" si="428"/>
        <v>530.16700598816817</v>
      </c>
    </row>
    <row r="13723" spans="2:6">
      <c r="B13723">
        <v>1537600</v>
      </c>
      <c r="D13723">
        <v>13721</v>
      </c>
      <c r="E13723" s="72">
        <f t="shared" si="429"/>
        <v>815303661.85185182</v>
      </c>
      <c r="F13723" s="71">
        <f t="shared" si="428"/>
        <v>530.24431702123559</v>
      </c>
    </row>
    <row r="13724" spans="2:6">
      <c r="B13724">
        <v>1537600</v>
      </c>
      <c r="D13724">
        <v>13722</v>
      </c>
      <c r="E13724" s="72">
        <f t="shared" si="429"/>
        <v>815422543.96296287</v>
      </c>
      <c r="F13724" s="71">
        <f t="shared" si="428"/>
        <v>530.32163369079274</v>
      </c>
    </row>
    <row r="13725" spans="2:6">
      <c r="B13725">
        <v>1537600</v>
      </c>
      <c r="D13725">
        <v>13723</v>
      </c>
      <c r="E13725" s="72">
        <f t="shared" si="429"/>
        <v>815541434.74074066</v>
      </c>
      <c r="F13725" s="71">
        <f t="shared" si="428"/>
        <v>530.39895599683962</v>
      </c>
    </row>
    <row r="13726" spans="2:6">
      <c r="B13726">
        <v>1537600</v>
      </c>
      <c r="D13726">
        <v>13724</v>
      </c>
      <c r="E13726" s="72">
        <f t="shared" si="429"/>
        <v>815660334.18518507</v>
      </c>
      <c r="F13726" s="71">
        <f t="shared" si="428"/>
        <v>530.47628393937634</v>
      </c>
    </row>
    <row r="13727" spans="2:6">
      <c r="B13727">
        <v>1537600</v>
      </c>
      <c r="D13727">
        <v>13725</v>
      </c>
      <c r="E13727" s="72">
        <f t="shared" si="429"/>
        <v>815779242.29629624</v>
      </c>
      <c r="F13727" s="71">
        <f t="shared" si="428"/>
        <v>530.55361751840292</v>
      </c>
    </row>
    <row r="13728" spans="2:6">
      <c r="B13728">
        <v>1537600</v>
      </c>
      <c r="D13728">
        <v>13726</v>
      </c>
      <c r="E13728" s="72">
        <f t="shared" si="429"/>
        <v>815898159.07407403</v>
      </c>
      <c r="F13728" s="71">
        <f t="shared" si="428"/>
        <v>530.63095673391911</v>
      </c>
    </row>
    <row r="13729" spans="2:6">
      <c r="B13729">
        <v>1537600</v>
      </c>
      <c r="D13729">
        <v>13727</v>
      </c>
      <c r="E13729" s="72">
        <f t="shared" si="429"/>
        <v>816017084.51851845</v>
      </c>
      <c r="F13729" s="71">
        <f t="shared" si="428"/>
        <v>530.70830158592514</v>
      </c>
    </row>
    <row r="13730" spans="2:6">
      <c r="B13730">
        <v>1537600</v>
      </c>
      <c r="D13730">
        <v>13728</v>
      </c>
      <c r="E13730" s="72">
        <f t="shared" si="429"/>
        <v>816136018.62962961</v>
      </c>
      <c r="F13730" s="71">
        <f t="shared" si="428"/>
        <v>530.78565207442091</v>
      </c>
    </row>
    <row r="13731" spans="2:6">
      <c r="B13731">
        <v>1537600</v>
      </c>
      <c r="D13731">
        <v>13729</v>
      </c>
      <c r="E13731" s="72">
        <f t="shared" si="429"/>
        <v>816254961.4074074</v>
      </c>
      <c r="F13731" s="71">
        <f t="shared" si="428"/>
        <v>530.86300819940652</v>
      </c>
    </row>
    <row r="13732" spans="2:6">
      <c r="B13732">
        <v>1537600</v>
      </c>
      <c r="D13732">
        <v>13730</v>
      </c>
      <c r="E13732" s="72">
        <f t="shared" si="429"/>
        <v>816373912.85185182</v>
      </c>
      <c r="F13732" s="71">
        <f t="shared" si="428"/>
        <v>530.94036996088175</v>
      </c>
    </row>
    <row r="13733" spans="2:6">
      <c r="B13733">
        <v>1537600</v>
      </c>
      <c r="D13733">
        <v>13731</v>
      </c>
      <c r="E13733" s="72">
        <f t="shared" si="429"/>
        <v>816492872.96296287</v>
      </c>
      <c r="F13733" s="71">
        <f t="shared" si="428"/>
        <v>531.01773735884683</v>
      </c>
    </row>
    <row r="13734" spans="2:6">
      <c r="B13734">
        <v>1537600</v>
      </c>
      <c r="D13734">
        <v>13732</v>
      </c>
      <c r="E13734" s="72">
        <f t="shared" si="429"/>
        <v>816611841.74074066</v>
      </c>
      <c r="F13734" s="71">
        <f t="shared" si="428"/>
        <v>531.09511039330164</v>
      </c>
    </row>
    <row r="13735" spans="2:6">
      <c r="B13735">
        <v>1537600</v>
      </c>
      <c r="D13735">
        <v>13733</v>
      </c>
      <c r="E13735" s="72">
        <f t="shared" si="429"/>
        <v>816730819.18518507</v>
      </c>
      <c r="F13735" s="71">
        <f t="shared" si="428"/>
        <v>531.17248906424629</v>
      </c>
    </row>
    <row r="13736" spans="2:6">
      <c r="B13736">
        <v>1537600</v>
      </c>
      <c r="D13736">
        <v>13734</v>
      </c>
      <c r="E13736" s="72">
        <f t="shared" si="429"/>
        <v>816849805.29629624</v>
      </c>
      <c r="F13736" s="71">
        <f t="shared" si="428"/>
        <v>531.24987337168068</v>
      </c>
    </row>
    <row r="13737" spans="2:6">
      <c r="B13737">
        <v>1537600</v>
      </c>
      <c r="D13737">
        <v>13735</v>
      </c>
      <c r="E13737" s="72">
        <f t="shared" si="429"/>
        <v>816968800.07407403</v>
      </c>
      <c r="F13737" s="71">
        <f t="shared" si="428"/>
        <v>531.32726331560491</v>
      </c>
    </row>
    <row r="13738" spans="2:6">
      <c r="B13738">
        <v>1537600</v>
      </c>
      <c r="D13738">
        <v>13736</v>
      </c>
      <c r="E13738" s="72">
        <f t="shared" si="429"/>
        <v>817087803.51851845</v>
      </c>
      <c r="F13738" s="71">
        <f t="shared" si="428"/>
        <v>531.40465889601876</v>
      </c>
    </row>
    <row r="13739" spans="2:6">
      <c r="B13739">
        <v>1537600</v>
      </c>
      <c r="D13739">
        <v>13737</v>
      </c>
      <c r="E13739" s="72">
        <f t="shared" si="429"/>
        <v>817206815.62962961</v>
      </c>
      <c r="F13739" s="71">
        <f t="shared" si="428"/>
        <v>531.48206011292245</v>
      </c>
    </row>
    <row r="13740" spans="2:6">
      <c r="B13740">
        <v>1537600</v>
      </c>
      <c r="D13740">
        <v>13738</v>
      </c>
      <c r="E13740" s="72">
        <f t="shared" si="429"/>
        <v>817325836.4074074</v>
      </c>
      <c r="F13740" s="71">
        <f t="shared" si="428"/>
        <v>531.55946696631599</v>
      </c>
    </row>
    <row r="13741" spans="2:6">
      <c r="B13741">
        <v>1537600</v>
      </c>
      <c r="D13741">
        <v>13739</v>
      </c>
      <c r="E13741" s="72">
        <f t="shared" si="429"/>
        <v>817444865.85185182</v>
      </c>
      <c r="F13741" s="71">
        <f t="shared" si="428"/>
        <v>531.63687945619915</v>
      </c>
    </row>
    <row r="13742" spans="2:6">
      <c r="B13742">
        <v>1537600</v>
      </c>
      <c r="D13742">
        <v>13740</v>
      </c>
      <c r="E13742" s="72">
        <f t="shared" si="429"/>
        <v>817563903.96296287</v>
      </c>
      <c r="F13742" s="71">
        <f t="shared" si="428"/>
        <v>531.71429758257216</v>
      </c>
    </row>
    <row r="13743" spans="2:6">
      <c r="B13743">
        <v>1537600</v>
      </c>
      <c r="D13743">
        <v>13741</v>
      </c>
      <c r="E13743" s="72">
        <f t="shared" si="429"/>
        <v>817682950.74074066</v>
      </c>
      <c r="F13743" s="71">
        <f t="shared" si="428"/>
        <v>531.79172134543489</v>
      </c>
    </row>
    <row r="13744" spans="2:6">
      <c r="B13744">
        <v>1537600</v>
      </c>
      <c r="D13744">
        <v>13742</v>
      </c>
      <c r="E13744" s="72">
        <f t="shared" si="429"/>
        <v>817802006.18518507</v>
      </c>
      <c r="F13744" s="71">
        <f t="shared" si="428"/>
        <v>531.86915074478736</v>
      </c>
    </row>
    <row r="13745" spans="2:6">
      <c r="B13745">
        <v>1537600</v>
      </c>
      <c r="D13745">
        <v>13743</v>
      </c>
      <c r="E13745" s="72">
        <f t="shared" si="429"/>
        <v>817921070.29629624</v>
      </c>
      <c r="F13745" s="71">
        <f t="shared" si="428"/>
        <v>531.94658578062968</v>
      </c>
    </row>
    <row r="13746" spans="2:6">
      <c r="B13746">
        <v>1537600</v>
      </c>
      <c r="D13746">
        <v>13744</v>
      </c>
      <c r="E13746" s="72">
        <f t="shared" si="429"/>
        <v>818040143.07407403</v>
      </c>
      <c r="F13746" s="71">
        <f t="shared" si="428"/>
        <v>532.02402645296183</v>
      </c>
    </row>
    <row r="13747" spans="2:6">
      <c r="B13747">
        <v>1537600</v>
      </c>
      <c r="D13747">
        <v>13745</v>
      </c>
      <c r="E13747" s="72">
        <f t="shared" si="429"/>
        <v>818159224.51851845</v>
      </c>
      <c r="F13747" s="71">
        <f t="shared" si="428"/>
        <v>532.10147276178361</v>
      </c>
    </row>
    <row r="13748" spans="2:6">
      <c r="B13748">
        <v>1537600</v>
      </c>
      <c r="D13748">
        <v>13746</v>
      </c>
      <c r="E13748" s="72">
        <f t="shared" si="429"/>
        <v>818278314.62962961</v>
      </c>
      <c r="F13748" s="71">
        <f t="shared" si="428"/>
        <v>532.17892470709523</v>
      </c>
    </row>
    <row r="13749" spans="2:6">
      <c r="B13749">
        <v>1537600</v>
      </c>
      <c r="D13749">
        <v>13747</v>
      </c>
      <c r="E13749" s="72">
        <f t="shared" si="429"/>
        <v>818397413.4074074</v>
      </c>
      <c r="F13749" s="71">
        <f t="shared" si="428"/>
        <v>532.25638228889659</v>
      </c>
    </row>
    <row r="13750" spans="2:6">
      <c r="B13750">
        <v>1537600</v>
      </c>
      <c r="D13750">
        <v>13748</v>
      </c>
      <c r="E13750" s="72">
        <f t="shared" si="429"/>
        <v>818516520.85185182</v>
      </c>
      <c r="F13750" s="71">
        <f t="shared" si="428"/>
        <v>532.33384550718768</v>
      </c>
    </row>
    <row r="13751" spans="2:6">
      <c r="B13751">
        <v>1537600</v>
      </c>
      <c r="D13751">
        <v>13749</v>
      </c>
      <c r="E13751" s="72">
        <f t="shared" si="429"/>
        <v>818635636.96296287</v>
      </c>
      <c r="F13751" s="71">
        <f t="shared" si="428"/>
        <v>532.41131436196861</v>
      </c>
    </row>
    <row r="13752" spans="2:6">
      <c r="B13752">
        <v>1537600</v>
      </c>
      <c r="D13752">
        <v>13750</v>
      </c>
      <c r="E13752" s="72">
        <f t="shared" si="429"/>
        <v>818754761.74074066</v>
      </c>
      <c r="F13752" s="71">
        <f t="shared" si="428"/>
        <v>532.48878885323927</v>
      </c>
    </row>
    <row r="13753" spans="2:6">
      <c r="B13753">
        <v>1537600</v>
      </c>
      <c r="D13753">
        <v>13751</v>
      </c>
      <c r="E13753" s="72">
        <f t="shared" si="429"/>
        <v>818873895.18518507</v>
      </c>
      <c r="F13753" s="71">
        <f t="shared" si="428"/>
        <v>532.56626898099967</v>
      </c>
    </row>
    <row r="13754" spans="2:6">
      <c r="B13754">
        <v>1537600</v>
      </c>
      <c r="D13754">
        <v>13752</v>
      </c>
      <c r="E13754" s="72">
        <f t="shared" si="429"/>
        <v>818993037.29629624</v>
      </c>
      <c r="F13754" s="71">
        <f t="shared" si="428"/>
        <v>532.64375474524991</v>
      </c>
    </row>
    <row r="13755" spans="2:6">
      <c r="B13755">
        <v>1537600</v>
      </c>
      <c r="D13755">
        <v>13753</v>
      </c>
      <c r="E13755" s="72">
        <f t="shared" si="429"/>
        <v>819112188.07407403</v>
      </c>
      <c r="F13755" s="71">
        <f t="shared" si="428"/>
        <v>532.72124614598988</v>
      </c>
    </row>
    <row r="13756" spans="2:6">
      <c r="B13756">
        <v>1537600</v>
      </c>
      <c r="D13756">
        <v>13754</v>
      </c>
      <c r="E13756" s="72">
        <f t="shared" si="429"/>
        <v>819231347.51851845</v>
      </c>
      <c r="F13756" s="71">
        <f t="shared" si="428"/>
        <v>532.79874318321959</v>
      </c>
    </row>
    <row r="13757" spans="2:6">
      <c r="B13757">
        <v>1537600</v>
      </c>
      <c r="D13757">
        <v>13755</v>
      </c>
      <c r="E13757" s="72">
        <f t="shared" si="429"/>
        <v>819350515.62962961</v>
      </c>
      <c r="F13757" s="71">
        <f t="shared" si="428"/>
        <v>532.87624585693914</v>
      </c>
    </row>
    <row r="13758" spans="2:6">
      <c r="B13758">
        <v>1537600</v>
      </c>
      <c r="D13758">
        <v>13756</v>
      </c>
      <c r="E13758" s="72">
        <f t="shared" si="429"/>
        <v>819469692.4074074</v>
      </c>
      <c r="F13758" s="71">
        <f t="shared" si="428"/>
        <v>532.95375416714842</v>
      </c>
    </row>
    <row r="13759" spans="2:6">
      <c r="B13759">
        <v>1537600</v>
      </c>
      <c r="D13759">
        <v>13757</v>
      </c>
      <c r="E13759" s="72">
        <f t="shared" si="429"/>
        <v>819588877.85185182</v>
      </c>
      <c r="F13759" s="71">
        <f t="shared" si="428"/>
        <v>533.03126811384743</v>
      </c>
    </row>
    <row r="13760" spans="2:6">
      <c r="B13760">
        <v>1537600</v>
      </c>
      <c r="D13760">
        <v>13758</v>
      </c>
      <c r="E13760" s="72">
        <f t="shared" si="429"/>
        <v>819708071.96296287</v>
      </c>
      <c r="F13760" s="71">
        <f t="shared" si="428"/>
        <v>533.10878769703618</v>
      </c>
    </row>
    <row r="13761" spans="2:6">
      <c r="B13761">
        <v>1537600</v>
      </c>
      <c r="D13761">
        <v>13759</v>
      </c>
      <c r="E13761" s="72">
        <f t="shared" si="429"/>
        <v>819827274.74074066</v>
      </c>
      <c r="F13761" s="71">
        <f t="shared" si="428"/>
        <v>533.18631291671477</v>
      </c>
    </row>
    <row r="13762" spans="2:6">
      <c r="B13762">
        <v>1537600</v>
      </c>
      <c r="D13762">
        <v>13760</v>
      </c>
      <c r="E13762" s="72">
        <f t="shared" si="429"/>
        <v>819946486.18518507</v>
      </c>
      <c r="F13762" s="71">
        <f t="shared" si="428"/>
        <v>533.26384377288309</v>
      </c>
    </row>
    <row r="13763" spans="2:6">
      <c r="B13763">
        <v>1537600</v>
      </c>
      <c r="D13763">
        <v>13761</v>
      </c>
      <c r="E13763" s="72">
        <f t="shared" si="429"/>
        <v>820065706.29629624</v>
      </c>
      <c r="F13763" s="71">
        <f t="shared" ref="F13763:F13826" si="430">E13763/B13762</f>
        <v>533.34138026554126</v>
      </c>
    </row>
    <row r="13764" spans="2:6">
      <c r="B13764">
        <v>1537600</v>
      </c>
      <c r="D13764">
        <v>13762</v>
      </c>
      <c r="E13764" s="72">
        <f t="shared" ref="E13764:E13827" si="431">40+(D13763*D13763)+(E13763/1.3)</f>
        <v>820184935.07407403</v>
      </c>
      <c r="F13764" s="71">
        <f t="shared" si="430"/>
        <v>533.41892239468916</v>
      </c>
    </row>
    <row r="13765" spans="2:6">
      <c r="B13765">
        <v>1537600</v>
      </c>
      <c r="D13765">
        <v>13763</v>
      </c>
      <c r="E13765" s="72">
        <f t="shared" si="431"/>
        <v>820304172.51851845</v>
      </c>
      <c r="F13765" s="71">
        <f t="shared" si="430"/>
        <v>533.49647016032679</v>
      </c>
    </row>
    <row r="13766" spans="2:6">
      <c r="B13766">
        <v>1537600</v>
      </c>
      <c r="D13766">
        <v>13764</v>
      </c>
      <c r="E13766" s="72">
        <f t="shared" si="431"/>
        <v>820423418.62962961</v>
      </c>
      <c r="F13766" s="71">
        <f t="shared" si="430"/>
        <v>533.57402356245427</v>
      </c>
    </row>
    <row r="13767" spans="2:6">
      <c r="B13767">
        <v>1537600</v>
      </c>
      <c r="D13767">
        <v>13765</v>
      </c>
      <c r="E13767" s="72">
        <f t="shared" si="431"/>
        <v>820542673.4074074</v>
      </c>
      <c r="F13767" s="71">
        <f t="shared" si="430"/>
        <v>533.65158260107137</v>
      </c>
    </row>
    <row r="13768" spans="2:6">
      <c r="B13768">
        <v>1537600</v>
      </c>
      <c r="D13768">
        <v>13766</v>
      </c>
      <c r="E13768" s="72">
        <f t="shared" si="431"/>
        <v>820661936.85185182</v>
      </c>
      <c r="F13768" s="71">
        <f t="shared" si="430"/>
        <v>533.72914727617831</v>
      </c>
    </row>
    <row r="13769" spans="2:6">
      <c r="B13769">
        <v>1537600</v>
      </c>
      <c r="D13769">
        <v>13767</v>
      </c>
      <c r="E13769" s="72">
        <f t="shared" si="431"/>
        <v>820781208.96296287</v>
      </c>
      <c r="F13769" s="71">
        <f t="shared" si="430"/>
        <v>533.80671758777498</v>
      </c>
    </row>
    <row r="13770" spans="2:6">
      <c r="B13770">
        <v>1537600</v>
      </c>
      <c r="D13770">
        <v>13768</v>
      </c>
      <c r="E13770" s="72">
        <f t="shared" si="431"/>
        <v>820900489.74074066</v>
      </c>
      <c r="F13770" s="71">
        <f t="shared" si="430"/>
        <v>533.8842935358615</v>
      </c>
    </row>
    <row r="13771" spans="2:6">
      <c r="B13771">
        <v>1537600</v>
      </c>
      <c r="D13771">
        <v>13769</v>
      </c>
      <c r="E13771" s="72">
        <f t="shared" si="431"/>
        <v>821019779.18518507</v>
      </c>
      <c r="F13771" s="71">
        <f t="shared" si="430"/>
        <v>533.96187512043775</v>
      </c>
    </row>
    <row r="13772" spans="2:6">
      <c r="B13772">
        <v>1537600</v>
      </c>
      <c r="D13772">
        <v>13770</v>
      </c>
      <c r="E13772" s="72">
        <f t="shared" si="431"/>
        <v>821139077.29629624</v>
      </c>
      <c r="F13772" s="71">
        <f t="shared" si="430"/>
        <v>534.03946234150385</v>
      </c>
    </row>
    <row r="13773" spans="2:6">
      <c r="B13773">
        <v>1537600</v>
      </c>
      <c r="D13773">
        <v>13771</v>
      </c>
      <c r="E13773" s="72">
        <f t="shared" si="431"/>
        <v>821258384.07407403</v>
      </c>
      <c r="F13773" s="71">
        <f t="shared" si="430"/>
        <v>534.11705519905956</v>
      </c>
    </row>
    <row r="13774" spans="2:6">
      <c r="B13774">
        <v>1537600</v>
      </c>
      <c r="D13774">
        <v>13772</v>
      </c>
      <c r="E13774" s="72">
        <f t="shared" si="431"/>
        <v>821377699.51851845</v>
      </c>
      <c r="F13774" s="71">
        <f t="shared" si="430"/>
        <v>534.19465369310512</v>
      </c>
    </row>
    <row r="13775" spans="2:6">
      <c r="B13775">
        <v>1537600</v>
      </c>
      <c r="D13775">
        <v>13773</v>
      </c>
      <c r="E13775" s="72">
        <f t="shared" si="431"/>
        <v>821497023.62962961</v>
      </c>
      <c r="F13775" s="71">
        <f t="shared" si="430"/>
        <v>534.27225782364053</v>
      </c>
    </row>
    <row r="13776" spans="2:6">
      <c r="B13776">
        <v>1537600</v>
      </c>
      <c r="D13776">
        <v>13774</v>
      </c>
      <c r="E13776" s="72">
        <f t="shared" si="431"/>
        <v>821616356.4074074</v>
      </c>
      <c r="F13776" s="71">
        <f t="shared" si="430"/>
        <v>534.34986759066555</v>
      </c>
    </row>
    <row r="13777" spans="2:6">
      <c r="B13777">
        <v>1537600</v>
      </c>
      <c r="D13777">
        <v>13775</v>
      </c>
      <c r="E13777" s="72">
        <f t="shared" si="431"/>
        <v>821735697.85185182</v>
      </c>
      <c r="F13777" s="71">
        <f t="shared" si="430"/>
        <v>534.42748299418042</v>
      </c>
    </row>
    <row r="13778" spans="2:6">
      <c r="B13778">
        <v>1537600</v>
      </c>
      <c r="D13778">
        <v>13776</v>
      </c>
      <c r="E13778" s="72">
        <f t="shared" si="431"/>
        <v>821855047.96296287</v>
      </c>
      <c r="F13778" s="71">
        <f t="shared" si="430"/>
        <v>534.50510403418502</v>
      </c>
    </row>
    <row r="13779" spans="2:6">
      <c r="B13779">
        <v>1537600</v>
      </c>
      <c r="D13779">
        <v>13777</v>
      </c>
      <c r="E13779" s="72">
        <f t="shared" si="431"/>
        <v>821974406.74074066</v>
      </c>
      <c r="F13779" s="71">
        <f t="shared" si="430"/>
        <v>534.58273071067936</v>
      </c>
    </row>
    <row r="13780" spans="2:6">
      <c r="B13780">
        <v>1537600</v>
      </c>
      <c r="D13780">
        <v>13778</v>
      </c>
      <c r="E13780" s="72">
        <f t="shared" si="431"/>
        <v>822093774.18518507</v>
      </c>
      <c r="F13780" s="71">
        <f t="shared" si="430"/>
        <v>534.66036302366354</v>
      </c>
    </row>
    <row r="13781" spans="2:6">
      <c r="B13781">
        <v>1537600</v>
      </c>
      <c r="D13781">
        <v>13779</v>
      </c>
      <c r="E13781" s="72">
        <f t="shared" si="431"/>
        <v>822213150.29629624</v>
      </c>
      <c r="F13781" s="71">
        <f t="shared" si="430"/>
        <v>534.73800097313756</v>
      </c>
    </row>
    <row r="13782" spans="2:6">
      <c r="B13782">
        <v>1537600</v>
      </c>
      <c r="D13782">
        <v>13780</v>
      </c>
      <c r="E13782" s="72">
        <f t="shared" si="431"/>
        <v>822332535.07407403</v>
      </c>
      <c r="F13782" s="71">
        <f t="shared" si="430"/>
        <v>534.8156445591012</v>
      </c>
    </row>
    <row r="13783" spans="2:6">
      <c r="B13783">
        <v>1537600</v>
      </c>
      <c r="D13783">
        <v>13781</v>
      </c>
      <c r="E13783" s="72">
        <f t="shared" si="431"/>
        <v>822451928.51851845</v>
      </c>
      <c r="F13783" s="71">
        <f t="shared" si="430"/>
        <v>534.89329378155469</v>
      </c>
    </row>
    <row r="13784" spans="2:6">
      <c r="B13784">
        <v>1537600</v>
      </c>
      <c r="D13784">
        <v>13782</v>
      </c>
      <c r="E13784" s="72">
        <f t="shared" si="431"/>
        <v>822571330.62962961</v>
      </c>
      <c r="F13784" s="71">
        <f t="shared" si="430"/>
        <v>534.97094864049791</v>
      </c>
    </row>
    <row r="13785" spans="2:6">
      <c r="B13785">
        <v>1537600</v>
      </c>
      <c r="D13785">
        <v>13783</v>
      </c>
      <c r="E13785" s="72">
        <f t="shared" si="431"/>
        <v>822690741.4074074</v>
      </c>
      <c r="F13785" s="71">
        <f t="shared" si="430"/>
        <v>535.04860913593097</v>
      </c>
    </row>
    <row r="13786" spans="2:6">
      <c r="B13786">
        <v>1537600</v>
      </c>
      <c r="D13786">
        <v>13784</v>
      </c>
      <c r="E13786" s="72">
        <f t="shared" si="431"/>
        <v>822810160.85185182</v>
      </c>
      <c r="F13786" s="71">
        <f t="shared" si="430"/>
        <v>535.12627526785366</v>
      </c>
    </row>
    <row r="13787" spans="2:6">
      <c r="B13787">
        <v>1537600</v>
      </c>
      <c r="D13787">
        <v>13785</v>
      </c>
      <c r="E13787" s="72">
        <f t="shared" si="431"/>
        <v>822929588.96296287</v>
      </c>
      <c r="F13787" s="71">
        <f t="shared" si="430"/>
        <v>535.20394703626619</v>
      </c>
    </row>
    <row r="13788" spans="2:6">
      <c r="B13788">
        <v>1537600</v>
      </c>
      <c r="D13788">
        <v>13786</v>
      </c>
      <c r="E13788" s="72">
        <f t="shared" si="431"/>
        <v>823049025.74074066</v>
      </c>
      <c r="F13788" s="71">
        <f t="shared" si="430"/>
        <v>535.28162444116845</v>
      </c>
    </row>
    <row r="13789" spans="2:6">
      <c r="B13789">
        <v>1537600</v>
      </c>
      <c r="D13789">
        <v>13787</v>
      </c>
      <c r="E13789" s="72">
        <f t="shared" si="431"/>
        <v>823168471.18518507</v>
      </c>
      <c r="F13789" s="71">
        <f t="shared" si="430"/>
        <v>535.35930748256055</v>
      </c>
    </row>
    <row r="13790" spans="2:6">
      <c r="B13790">
        <v>1537600</v>
      </c>
      <c r="D13790">
        <v>13788</v>
      </c>
      <c r="E13790" s="72">
        <f t="shared" si="431"/>
        <v>823287925.29629624</v>
      </c>
      <c r="F13790" s="71">
        <f t="shared" si="430"/>
        <v>535.43699616044239</v>
      </c>
    </row>
    <row r="13791" spans="2:6">
      <c r="B13791">
        <v>1537600</v>
      </c>
      <c r="D13791">
        <v>13789</v>
      </c>
      <c r="E13791" s="72">
        <f t="shared" si="431"/>
        <v>823407388.07407403</v>
      </c>
      <c r="F13791" s="71">
        <f t="shared" si="430"/>
        <v>535.51469047481396</v>
      </c>
    </row>
    <row r="13792" spans="2:6">
      <c r="B13792">
        <v>1537600</v>
      </c>
      <c r="D13792">
        <v>13790</v>
      </c>
      <c r="E13792" s="72">
        <f t="shared" si="431"/>
        <v>823526859.51851845</v>
      </c>
      <c r="F13792" s="71">
        <f t="shared" si="430"/>
        <v>535.59239042567538</v>
      </c>
    </row>
    <row r="13793" spans="2:6">
      <c r="B13793">
        <v>1537600</v>
      </c>
      <c r="D13793">
        <v>13791</v>
      </c>
      <c r="E13793" s="72">
        <f t="shared" si="431"/>
        <v>823646339.62962961</v>
      </c>
      <c r="F13793" s="71">
        <f t="shared" si="430"/>
        <v>535.67009601302652</v>
      </c>
    </row>
    <row r="13794" spans="2:6">
      <c r="B13794">
        <v>1537600</v>
      </c>
      <c r="D13794">
        <v>13792</v>
      </c>
      <c r="E13794" s="72">
        <f t="shared" si="431"/>
        <v>823765828.4074074</v>
      </c>
      <c r="F13794" s="71">
        <f t="shared" si="430"/>
        <v>535.7478072368674</v>
      </c>
    </row>
    <row r="13795" spans="2:6">
      <c r="B13795">
        <v>1537600</v>
      </c>
      <c r="D13795">
        <v>13793</v>
      </c>
      <c r="E13795" s="72">
        <f t="shared" si="431"/>
        <v>823885325.85185182</v>
      </c>
      <c r="F13795" s="71">
        <f t="shared" si="430"/>
        <v>535.82552409719813</v>
      </c>
    </row>
    <row r="13796" spans="2:6">
      <c r="B13796">
        <v>1537600</v>
      </c>
      <c r="D13796">
        <v>13794</v>
      </c>
      <c r="E13796" s="72">
        <f t="shared" si="431"/>
        <v>824004831.96296287</v>
      </c>
      <c r="F13796" s="71">
        <f t="shared" si="430"/>
        <v>535.90324659401847</v>
      </c>
    </row>
    <row r="13797" spans="2:6">
      <c r="B13797">
        <v>1537600</v>
      </c>
      <c r="D13797">
        <v>13795</v>
      </c>
      <c r="E13797" s="72">
        <f t="shared" si="431"/>
        <v>824124346.74074066</v>
      </c>
      <c r="F13797" s="71">
        <f t="shared" si="430"/>
        <v>535.98097472732877</v>
      </c>
    </row>
    <row r="13798" spans="2:6">
      <c r="B13798">
        <v>1537600</v>
      </c>
      <c r="D13798">
        <v>13796</v>
      </c>
      <c r="E13798" s="72">
        <f t="shared" si="431"/>
        <v>824243870.18518507</v>
      </c>
      <c r="F13798" s="71">
        <f t="shared" si="430"/>
        <v>536.05870849712869</v>
      </c>
    </row>
    <row r="13799" spans="2:6">
      <c r="B13799">
        <v>1537600</v>
      </c>
      <c r="D13799">
        <v>13797</v>
      </c>
      <c r="E13799" s="72">
        <f t="shared" si="431"/>
        <v>824363402.29629624</v>
      </c>
      <c r="F13799" s="71">
        <f t="shared" si="430"/>
        <v>536.13644790341846</v>
      </c>
    </row>
    <row r="13800" spans="2:6">
      <c r="B13800">
        <v>1537600</v>
      </c>
      <c r="D13800">
        <v>13798</v>
      </c>
      <c r="E13800" s="72">
        <f t="shared" si="431"/>
        <v>824482943.07407403</v>
      </c>
      <c r="F13800" s="71">
        <f t="shared" si="430"/>
        <v>536.21419294619795</v>
      </c>
    </row>
    <row r="13801" spans="2:6">
      <c r="B13801">
        <v>1537600</v>
      </c>
      <c r="D13801">
        <v>13799</v>
      </c>
      <c r="E13801" s="72">
        <f t="shared" si="431"/>
        <v>824602492.51851845</v>
      </c>
      <c r="F13801" s="71">
        <f t="shared" si="430"/>
        <v>536.2919436254673</v>
      </c>
    </row>
    <row r="13802" spans="2:6">
      <c r="B13802">
        <v>1537600</v>
      </c>
      <c r="D13802">
        <v>13800</v>
      </c>
      <c r="E13802" s="72">
        <f t="shared" si="431"/>
        <v>824722050.62962961</v>
      </c>
      <c r="F13802" s="71">
        <f t="shared" si="430"/>
        <v>536.36969994122637</v>
      </c>
    </row>
    <row r="13803" spans="2:6">
      <c r="B13803">
        <v>1537600</v>
      </c>
      <c r="D13803">
        <v>13801</v>
      </c>
      <c r="E13803" s="72">
        <f t="shared" si="431"/>
        <v>824841617.4074074</v>
      </c>
      <c r="F13803" s="71">
        <f t="shared" si="430"/>
        <v>536.44746189347518</v>
      </c>
    </row>
    <row r="13804" spans="2:6">
      <c r="B13804">
        <v>1537600</v>
      </c>
      <c r="D13804">
        <v>13802</v>
      </c>
      <c r="E13804" s="72">
        <f t="shared" si="431"/>
        <v>824961192.85185182</v>
      </c>
      <c r="F13804" s="71">
        <f t="shared" si="430"/>
        <v>536.52522948221372</v>
      </c>
    </row>
    <row r="13805" spans="2:6">
      <c r="B13805">
        <v>1537600</v>
      </c>
      <c r="D13805">
        <v>13803</v>
      </c>
      <c r="E13805" s="72">
        <f t="shared" si="431"/>
        <v>825080776.96296287</v>
      </c>
      <c r="F13805" s="71">
        <f t="shared" si="430"/>
        <v>536.60300270744199</v>
      </c>
    </row>
    <row r="13806" spans="2:6">
      <c r="B13806">
        <v>1537600</v>
      </c>
      <c r="D13806">
        <v>13804</v>
      </c>
      <c r="E13806" s="72">
        <f t="shared" si="431"/>
        <v>825200369.74074066</v>
      </c>
      <c r="F13806" s="71">
        <f t="shared" si="430"/>
        <v>536.6807815691601</v>
      </c>
    </row>
    <row r="13807" spans="2:6">
      <c r="B13807">
        <v>1537600</v>
      </c>
      <c r="D13807">
        <v>13805</v>
      </c>
      <c r="E13807" s="72">
        <f t="shared" si="431"/>
        <v>825319971.18518507</v>
      </c>
      <c r="F13807" s="71">
        <f t="shared" si="430"/>
        <v>536.75856606736806</v>
      </c>
    </row>
    <row r="13808" spans="2:6">
      <c r="B13808">
        <v>1537600</v>
      </c>
      <c r="D13808">
        <v>13806</v>
      </c>
      <c r="E13808" s="72">
        <f t="shared" si="431"/>
        <v>825439581.29629624</v>
      </c>
      <c r="F13808" s="71">
        <f t="shared" si="430"/>
        <v>536.83635620206576</v>
      </c>
    </row>
    <row r="13809" spans="2:6">
      <c r="B13809">
        <v>1537600</v>
      </c>
      <c r="D13809">
        <v>13807</v>
      </c>
      <c r="E13809" s="72">
        <f t="shared" si="431"/>
        <v>825559200.07407403</v>
      </c>
      <c r="F13809" s="71">
        <f t="shared" si="430"/>
        <v>536.91415197325318</v>
      </c>
    </row>
    <row r="13810" spans="2:6">
      <c r="B13810">
        <v>1537600</v>
      </c>
      <c r="D13810">
        <v>13808</v>
      </c>
      <c r="E13810" s="72">
        <f t="shared" si="431"/>
        <v>825678827.51851845</v>
      </c>
      <c r="F13810" s="71">
        <f t="shared" si="430"/>
        <v>536.99195338093034</v>
      </c>
    </row>
    <row r="13811" spans="2:6">
      <c r="B13811">
        <v>1537600</v>
      </c>
      <c r="D13811">
        <v>13809</v>
      </c>
      <c r="E13811" s="72">
        <f t="shared" si="431"/>
        <v>825798463.62962961</v>
      </c>
      <c r="F13811" s="71">
        <f t="shared" si="430"/>
        <v>537.06976042509734</v>
      </c>
    </row>
    <row r="13812" spans="2:6">
      <c r="B13812">
        <v>1537600</v>
      </c>
      <c r="D13812">
        <v>13810</v>
      </c>
      <c r="E13812" s="72">
        <f t="shared" si="431"/>
        <v>825918108.4074074</v>
      </c>
      <c r="F13812" s="71">
        <f t="shared" si="430"/>
        <v>537.14757310575408</v>
      </c>
    </row>
    <row r="13813" spans="2:6">
      <c r="B13813">
        <v>1537600</v>
      </c>
      <c r="D13813">
        <v>13811</v>
      </c>
      <c r="E13813" s="72">
        <f t="shared" si="431"/>
        <v>826037761.85185182</v>
      </c>
      <c r="F13813" s="71">
        <f t="shared" si="430"/>
        <v>537.22539142290054</v>
      </c>
    </row>
    <row r="13814" spans="2:6">
      <c r="B13814">
        <v>1537600</v>
      </c>
      <c r="D13814">
        <v>13812</v>
      </c>
      <c r="E13814" s="72">
        <f t="shared" si="431"/>
        <v>826157423.96296287</v>
      </c>
      <c r="F13814" s="71">
        <f t="shared" si="430"/>
        <v>537.30321537653674</v>
      </c>
    </row>
    <row r="13815" spans="2:6">
      <c r="B13815">
        <v>1537600</v>
      </c>
      <c r="D13815">
        <v>13813</v>
      </c>
      <c r="E13815" s="72">
        <f t="shared" si="431"/>
        <v>826277094.74074066</v>
      </c>
      <c r="F13815" s="71">
        <f t="shared" si="430"/>
        <v>537.38104496666278</v>
      </c>
    </row>
    <row r="13816" spans="2:6">
      <c r="B13816">
        <v>1537600</v>
      </c>
      <c r="D13816">
        <v>13814</v>
      </c>
      <c r="E13816" s="72">
        <f t="shared" si="431"/>
        <v>826396774.18518507</v>
      </c>
      <c r="F13816" s="71">
        <f t="shared" si="430"/>
        <v>537.45888019327856</v>
      </c>
    </row>
    <row r="13817" spans="2:6">
      <c r="B13817">
        <v>1537600</v>
      </c>
      <c r="D13817">
        <v>13815</v>
      </c>
      <c r="E13817" s="72">
        <f t="shared" si="431"/>
        <v>826516462.29629624</v>
      </c>
      <c r="F13817" s="71">
        <f t="shared" si="430"/>
        <v>537.53672105638418</v>
      </c>
    </row>
    <row r="13818" spans="2:6">
      <c r="B13818">
        <v>1537600</v>
      </c>
      <c r="D13818">
        <v>13816</v>
      </c>
      <c r="E13818" s="72">
        <f t="shared" si="431"/>
        <v>826636159.07407403</v>
      </c>
      <c r="F13818" s="71">
        <f t="shared" si="430"/>
        <v>537.61456755597942</v>
      </c>
    </row>
    <row r="13819" spans="2:6">
      <c r="B13819">
        <v>1537600</v>
      </c>
      <c r="D13819">
        <v>13817</v>
      </c>
      <c r="E13819" s="72">
        <f t="shared" si="431"/>
        <v>826755864.51851845</v>
      </c>
      <c r="F13819" s="71">
        <f t="shared" si="430"/>
        <v>537.6924196920645</v>
      </c>
    </row>
    <row r="13820" spans="2:6">
      <c r="B13820">
        <v>1537600</v>
      </c>
      <c r="D13820">
        <v>13818</v>
      </c>
      <c r="E13820" s="72">
        <f t="shared" si="431"/>
        <v>826875578.62962961</v>
      </c>
      <c r="F13820" s="71">
        <f t="shared" si="430"/>
        <v>537.77027746463943</v>
      </c>
    </row>
    <row r="13821" spans="2:6">
      <c r="B13821">
        <v>1537600</v>
      </c>
      <c r="D13821">
        <v>13819</v>
      </c>
      <c r="E13821" s="72">
        <f t="shared" si="431"/>
        <v>826995301.4074074</v>
      </c>
      <c r="F13821" s="71">
        <f t="shared" si="430"/>
        <v>537.8481408737041</v>
      </c>
    </row>
    <row r="13822" spans="2:6">
      <c r="B13822">
        <v>1537600</v>
      </c>
      <c r="D13822">
        <v>13820</v>
      </c>
      <c r="E13822" s="72">
        <f t="shared" si="431"/>
        <v>827115032.85185182</v>
      </c>
      <c r="F13822" s="71">
        <f t="shared" si="430"/>
        <v>537.92600991925849</v>
      </c>
    </row>
    <row r="13823" spans="2:6">
      <c r="B13823">
        <v>1537600</v>
      </c>
      <c r="D13823">
        <v>13821</v>
      </c>
      <c r="E13823" s="72">
        <f t="shared" si="431"/>
        <v>827234772.96296287</v>
      </c>
      <c r="F13823" s="71">
        <f t="shared" si="430"/>
        <v>538.00388460130262</v>
      </c>
    </row>
    <row r="13824" spans="2:6">
      <c r="B13824">
        <v>1537600</v>
      </c>
      <c r="D13824">
        <v>13822</v>
      </c>
      <c r="E13824" s="72">
        <f t="shared" si="431"/>
        <v>827354521.74074066</v>
      </c>
      <c r="F13824" s="71">
        <f t="shared" si="430"/>
        <v>538.08176491983659</v>
      </c>
    </row>
    <row r="13825" spans="2:6">
      <c r="B13825">
        <v>1537600</v>
      </c>
      <c r="D13825">
        <v>13823</v>
      </c>
      <c r="E13825" s="72">
        <f t="shared" si="431"/>
        <v>827474279.18518507</v>
      </c>
      <c r="F13825" s="71">
        <f t="shared" si="430"/>
        <v>538.15965087486018</v>
      </c>
    </row>
    <row r="13826" spans="2:6">
      <c r="B13826">
        <v>1537600</v>
      </c>
      <c r="D13826">
        <v>13824</v>
      </c>
      <c r="E13826" s="72">
        <f t="shared" si="431"/>
        <v>827594045.29629624</v>
      </c>
      <c r="F13826" s="71">
        <f t="shared" si="430"/>
        <v>538.23754246637372</v>
      </c>
    </row>
    <row r="13827" spans="2:6">
      <c r="B13827">
        <v>1537600</v>
      </c>
      <c r="D13827">
        <v>13825</v>
      </c>
      <c r="E13827" s="72">
        <f t="shared" si="431"/>
        <v>827713820.07407403</v>
      </c>
      <c r="F13827" s="71">
        <f t="shared" ref="F13827:F13890" si="432">E13827/B13826</f>
        <v>538.31543969437701</v>
      </c>
    </row>
    <row r="13828" spans="2:6">
      <c r="B13828">
        <v>1537600</v>
      </c>
      <c r="D13828">
        <v>13826</v>
      </c>
      <c r="E13828" s="72">
        <f t="shared" ref="E13828:E13891" si="433">40+(D13827*D13827)+(E13827/1.3)</f>
        <v>827833603.51851845</v>
      </c>
      <c r="F13828" s="71">
        <f t="shared" si="432"/>
        <v>538.3933425588699</v>
      </c>
    </row>
    <row r="13829" spans="2:6">
      <c r="B13829">
        <v>1537600</v>
      </c>
      <c r="D13829">
        <v>13827</v>
      </c>
      <c r="E13829" s="72">
        <f t="shared" si="433"/>
        <v>827953395.62962961</v>
      </c>
      <c r="F13829" s="71">
        <f t="shared" si="432"/>
        <v>538.47125105985276</v>
      </c>
    </row>
    <row r="13830" spans="2:6">
      <c r="B13830">
        <v>1537600</v>
      </c>
      <c r="D13830">
        <v>13828</v>
      </c>
      <c r="E13830" s="72">
        <f t="shared" si="433"/>
        <v>828073196.4074074</v>
      </c>
      <c r="F13830" s="71">
        <f t="shared" si="432"/>
        <v>538.54916519732535</v>
      </c>
    </row>
    <row r="13831" spans="2:6">
      <c r="B13831">
        <v>1537600</v>
      </c>
      <c r="D13831">
        <v>13829</v>
      </c>
      <c r="E13831" s="72">
        <f t="shared" si="433"/>
        <v>828193005.85185182</v>
      </c>
      <c r="F13831" s="71">
        <f t="shared" si="432"/>
        <v>538.62708497128756</v>
      </c>
    </row>
    <row r="13832" spans="2:6">
      <c r="B13832">
        <v>1537600</v>
      </c>
      <c r="D13832">
        <v>13830</v>
      </c>
      <c r="E13832" s="72">
        <f t="shared" si="433"/>
        <v>828312823.96296287</v>
      </c>
      <c r="F13832" s="71">
        <f t="shared" si="432"/>
        <v>538.70501038173961</v>
      </c>
    </row>
    <row r="13833" spans="2:6">
      <c r="B13833">
        <v>1537600</v>
      </c>
      <c r="D13833">
        <v>13831</v>
      </c>
      <c r="E13833" s="72">
        <f t="shared" si="433"/>
        <v>828432650.74074066</v>
      </c>
      <c r="F13833" s="71">
        <f t="shared" si="432"/>
        <v>538.78294142868151</v>
      </c>
    </row>
    <row r="13834" spans="2:6">
      <c r="B13834">
        <v>1537600</v>
      </c>
      <c r="D13834">
        <v>13832</v>
      </c>
      <c r="E13834" s="72">
        <f t="shared" si="433"/>
        <v>828552486.18518507</v>
      </c>
      <c r="F13834" s="71">
        <f t="shared" si="432"/>
        <v>538.86087811211303</v>
      </c>
    </row>
    <row r="13835" spans="2:6">
      <c r="B13835">
        <v>1537600</v>
      </c>
      <c r="D13835">
        <v>13833</v>
      </c>
      <c r="E13835" s="72">
        <f t="shared" si="433"/>
        <v>828672330.29629624</v>
      </c>
      <c r="F13835" s="71">
        <f t="shared" si="432"/>
        <v>538.9388204320345</v>
      </c>
    </row>
    <row r="13836" spans="2:6">
      <c r="B13836">
        <v>1537600</v>
      </c>
      <c r="D13836">
        <v>13834</v>
      </c>
      <c r="E13836" s="72">
        <f t="shared" si="433"/>
        <v>828792183.07407403</v>
      </c>
      <c r="F13836" s="71">
        <f t="shared" si="432"/>
        <v>539.0167683884456</v>
      </c>
    </row>
    <row r="13837" spans="2:6">
      <c r="B13837">
        <v>1537600</v>
      </c>
      <c r="D13837">
        <v>13835</v>
      </c>
      <c r="E13837" s="72">
        <f t="shared" si="433"/>
        <v>828912044.51851845</v>
      </c>
      <c r="F13837" s="71">
        <f t="shared" si="432"/>
        <v>539.09472198134654</v>
      </c>
    </row>
    <row r="13838" spans="2:6">
      <c r="B13838">
        <v>1537600</v>
      </c>
      <c r="D13838">
        <v>13836</v>
      </c>
      <c r="E13838" s="72">
        <f t="shared" si="433"/>
        <v>829031914.62962961</v>
      </c>
      <c r="F13838" s="71">
        <f t="shared" si="432"/>
        <v>539.17268121073721</v>
      </c>
    </row>
    <row r="13839" spans="2:6">
      <c r="B13839">
        <v>1537600</v>
      </c>
      <c r="D13839">
        <v>13837</v>
      </c>
      <c r="E13839" s="72">
        <f t="shared" si="433"/>
        <v>829151793.4074074</v>
      </c>
      <c r="F13839" s="71">
        <f t="shared" si="432"/>
        <v>539.25064607661773</v>
      </c>
    </row>
    <row r="13840" spans="2:6">
      <c r="B13840">
        <v>1537600</v>
      </c>
      <c r="D13840">
        <v>13838</v>
      </c>
      <c r="E13840" s="72">
        <f t="shared" si="433"/>
        <v>829271680.85185182</v>
      </c>
      <c r="F13840" s="71">
        <f t="shared" si="432"/>
        <v>539.32861657898786</v>
      </c>
    </row>
    <row r="13841" spans="2:6">
      <c r="B13841">
        <v>1537600</v>
      </c>
      <c r="D13841">
        <v>13839</v>
      </c>
      <c r="E13841" s="72">
        <f t="shared" si="433"/>
        <v>829391576.96296287</v>
      </c>
      <c r="F13841" s="71">
        <f t="shared" si="432"/>
        <v>539.40659271784784</v>
      </c>
    </row>
    <row r="13842" spans="2:6">
      <c r="B13842">
        <v>1537600</v>
      </c>
      <c r="D13842">
        <v>13840</v>
      </c>
      <c r="E13842" s="72">
        <f t="shared" si="433"/>
        <v>829511481.74074066</v>
      </c>
      <c r="F13842" s="71">
        <f t="shared" si="432"/>
        <v>539.48457449319767</v>
      </c>
    </row>
    <row r="13843" spans="2:6">
      <c r="B13843">
        <v>1537600</v>
      </c>
      <c r="D13843">
        <v>13841</v>
      </c>
      <c r="E13843" s="72">
        <f t="shared" si="433"/>
        <v>829631395.18518507</v>
      </c>
      <c r="F13843" s="71">
        <f t="shared" si="432"/>
        <v>539.56256190503711</v>
      </c>
    </row>
    <row r="13844" spans="2:6">
      <c r="B13844">
        <v>1537600</v>
      </c>
      <c r="D13844">
        <v>13842</v>
      </c>
      <c r="E13844" s="72">
        <f t="shared" si="433"/>
        <v>829751317.29629624</v>
      </c>
      <c r="F13844" s="71">
        <f t="shared" si="432"/>
        <v>539.6405549533664</v>
      </c>
    </row>
    <row r="13845" spans="2:6">
      <c r="B13845">
        <v>1537600</v>
      </c>
      <c r="D13845">
        <v>13843</v>
      </c>
      <c r="E13845" s="72">
        <f t="shared" si="433"/>
        <v>829871248.07407403</v>
      </c>
      <c r="F13845" s="71">
        <f t="shared" si="432"/>
        <v>539.71855363818554</v>
      </c>
    </row>
    <row r="13846" spans="2:6">
      <c r="B13846">
        <v>1537600</v>
      </c>
      <c r="D13846">
        <v>13844</v>
      </c>
      <c r="E13846" s="72">
        <f t="shared" si="433"/>
        <v>829991187.51851845</v>
      </c>
      <c r="F13846" s="71">
        <f t="shared" si="432"/>
        <v>539.79655795949429</v>
      </c>
    </row>
    <row r="13847" spans="2:6">
      <c r="B13847">
        <v>1537600</v>
      </c>
      <c r="D13847">
        <v>13845</v>
      </c>
      <c r="E13847" s="72">
        <f t="shared" si="433"/>
        <v>830111135.62962961</v>
      </c>
      <c r="F13847" s="71">
        <f t="shared" si="432"/>
        <v>539.87456791729289</v>
      </c>
    </row>
    <row r="13848" spans="2:6">
      <c r="B13848">
        <v>1537600</v>
      </c>
      <c r="D13848">
        <v>13846</v>
      </c>
      <c r="E13848" s="72">
        <f t="shared" si="433"/>
        <v>830231092.4074074</v>
      </c>
      <c r="F13848" s="71">
        <f t="shared" si="432"/>
        <v>539.95258351158134</v>
      </c>
    </row>
    <row r="13849" spans="2:6">
      <c r="B13849">
        <v>1537600</v>
      </c>
      <c r="D13849">
        <v>13847</v>
      </c>
      <c r="E13849" s="72">
        <f t="shared" si="433"/>
        <v>830351057.85185182</v>
      </c>
      <c r="F13849" s="71">
        <f t="shared" si="432"/>
        <v>540.0306047423594</v>
      </c>
    </row>
    <row r="13850" spans="2:6">
      <c r="B13850">
        <v>1537600</v>
      </c>
      <c r="D13850">
        <v>13848</v>
      </c>
      <c r="E13850" s="72">
        <f t="shared" si="433"/>
        <v>830471031.96296287</v>
      </c>
      <c r="F13850" s="71">
        <f t="shared" si="432"/>
        <v>540.10863160962731</v>
      </c>
    </row>
    <row r="13851" spans="2:6">
      <c r="B13851">
        <v>1537600</v>
      </c>
      <c r="D13851">
        <v>13849</v>
      </c>
      <c r="E13851" s="72">
        <f t="shared" si="433"/>
        <v>830591014.74074066</v>
      </c>
      <c r="F13851" s="71">
        <f t="shared" si="432"/>
        <v>540.18666411338495</v>
      </c>
    </row>
    <row r="13852" spans="2:6">
      <c r="B13852">
        <v>1537600</v>
      </c>
      <c r="D13852">
        <v>13850</v>
      </c>
      <c r="E13852" s="72">
        <f t="shared" si="433"/>
        <v>830711006.18518507</v>
      </c>
      <c r="F13852" s="71">
        <f t="shared" si="432"/>
        <v>540.26470225363232</v>
      </c>
    </row>
    <row r="13853" spans="2:6">
      <c r="B13853">
        <v>1537600</v>
      </c>
      <c r="D13853">
        <v>13851</v>
      </c>
      <c r="E13853" s="72">
        <f t="shared" si="433"/>
        <v>830831006.29629624</v>
      </c>
      <c r="F13853" s="71">
        <f t="shared" si="432"/>
        <v>540.34274603036954</v>
      </c>
    </row>
    <row r="13854" spans="2:6">
      <c r="B13854">
        <v>1537600</v>
      </c>
      <c r="D13854">
        <v>13852</v>
      </c>
      <c r="E13854" s="72">
        <f t="shared" si="433"/>
        <v>830951015.07407403</v>
      </c>
      <c r="F13854" s="71">
        <f t="shared" si="432"/>
        <v>540.42079544359649</v>
      </c>
    </row>
    <row r="13855" spans="2:6">
      <c r="B13855">
        <v>1537600</v>
      </c>
      <c r="D13855">
        <v>13853</v>
      </c>
      <c r="E13855" s="72">
        <f t="shared" si="433"/>
        <v>831071032.51851845</v>
      </c>
      <c r="F13855" s="71">
        <f t="shared" si="432"/>
        <v>540.49885049331328</v>
      </c>
    </row>
    <row r="13856" spans="2:6">
      <c r="B13856">
        <v>1537600</v>
      </c>
      <c r="D13856">
        <v>13854</v>
      </c>
      <c r="E13856" s="72">
        <f t="shared" si="433"/>
        <v>831191058.62962961</v>
      </c>
      <c r="F13856" s="71">
        <f t="shared" si="432"/>
        <v>540.57691117951981</v>
      </c>
    </row>
    <row r="13857" spans="2:6">
      <c r="B13857">
        <v>1537600</v>
      </c>
      <c r="D13857">
        <v>13855</v>
      </c>
      <c r="E13857" s="72">
        <f t="shared" si="433"/>
        <v>831311093.4074074</v>
      </c>
      <c r="F13857" s="71">
        <f t="shared" si="432"/>
        <v>540.65497750221607</v>
      </c>
    </row>
    <row r="13858" spans="2:6">
      <c r="B13858">
        <v>1537600</v>
      </c>
      <c r="D13858">
        <v>13856</v>
      </c>
      <c r="E13858" s="72">
        <f t="shared" si="433"/>
        <v>831431136.85185182</v>
      </c>
      <c r="F13858" s="71">
        <f t="shared" si="432"/>
        <v>540.73304946140206</v>
      </c>
    </row>
    <row r="13859" spans="2:6">
      <c r="B13859">
        <v>1537600</v>
      </c>
      <c r="D13859">
        <v>13857</v>
      </c>
      <c r="E13859" s="72">
        <f t="shared" si="433"/>
        <v>831551188.96296287</v>
      </c>
      <c r="F13859" s="71">
        <f t="shared" si="432"/>
        <v>540.81112705707778</v>
      </c>
    </row>
    <row r="13860" spans="2:6">
      <c r="B13860">
        <v>1537600</v>
      </c>
      <c r="D13860">
        <v>13858</v>
      </c>
      <c r="E13860" s="72">
        <f t="shared" si="433"/>
        <v>831671249.74074066</v>
      </c>
      <c r="F13860" s="71">
        <f t="shared" si="432"/>
        <v>540.88921028924335</v>
      </c>
    </row>
    <row r="13861" spans="2:6">
      <c r="B13861">
        <v>1537600</v>
      </c>
      <c r="D13861">
        <v>13859</v>
      </c>
      <c r="E13861" s="72">
        <f t="shared" si="433"/>
        <v>831791319.18518507</v>
      </c>
      <c r="F13861" s="71">
        <f t="shared" si="432"/>
        <v>540.96729915789876</v>
      </c>
    </row>
    <row r="13862" spans="2:6">
      <c r="B13862">
        <v>1537600</v>
      </c>
      <c r="D13862">
        <v>13860</v>
      </c>
      <c r="E13862" s="72">
        <f t="shared" si="433"/>
        <v>831911397.29629624</v>
      </c>
      <c r="F13862" s="71">
        <f t="shared" si="432"/>
        <v>541.04539366304391</v>
      </c>
    </row>
    <row r="13863" spans="2:6">
      <c r="B13863">
        <v>1537600</v>
      </c>
      <c r="D13863">
        <v>13861</v>
      </c>
      <c r="E13863" s="72">
        <f t="shared" si="433"/>
        <v>832031484.07407403</v>
      </c>
      <c r="F13863" s="71">
        <f t="shared" si="432"/>
        <v>541.12349380467879</v>
      </c>
    </row>
    <row r="13864" spans="2:6">
      <c r="B13864">
        <v>1537600</v>
      </c>
      <c r="D13864">
        <v>13862</v>
      </c>
      <c r="E13864" s="72">
        <f t="shared" si="433"/>
        <v>832151579.51851845</v>
      </c>
      <c r="F13864" s="71">
        <f t="shared" si="432"/>
        <v>541.2015995828034</v>
      </c>
    </row>
    <row r="13865" spans="2:6">
      <c r="B13865">
        <v>1537600</v>
      </c>
      <c r="D13865">
        <v>13863</v>
      </c>
      <c r="E13865" s="72">
        <f t="shared" si="433"/>
        <v>832271683.62962961</v>
      </c>
      <c r="F13865" s="71">
        <f t="shared" si="432"/>
        <v>541.27971099741785</v>
      </c>
    </row>
    <row r="13866" spans="2:6">
      <c r="B13866">
        <v>1537600</v>
      </c>
      <c r="D13866">
        <v>13864</v>
      </c>
      <c r="E13866" s="72">
        <f t="shared" si="433"/>
        <v>832391796.4074074</v>
      </c>
      <c r="F13866" s="71">
        <f t="shared" si="432"/>
        <v>541.35782804852204</v>
      </c>
    </row>
    <row r="13867" spans="2:6">
      <c r="B13867">
        <v>1537600</v>
      </c>
      <c r="D13867">
        <v>13865</v>
      </c>
      <c r="E13867" s="72">
        <f t="shared" si="433"/>
        <v>832511917.85185182</v>
      </c>
      <c r="F13867" s="71">
        <f t="shared" si="432"/>
        <v>541.43595073611596</v>
      </c>
    </row>
    <row r="13868" spans="2:6">
      <c r="B13868">
        <v>1537600</v>
      </c>
      <c r="D13868">
        <v>13866</v>
      </c>
      <c r="E13868" s="72">
        <f t="shared" si="433"/>
        <v>832632047.96296287</v>
      </c>
      <c r="F13868" s="71">
        <f t="shared" si="432"/>
        <v>541.51407906019961</v>
      </c>
    </row>
    <row r="13869" spans="2:6">
      <c r="B13869">
        <v>1537600</v>
      </c>
      <c r="D13869">
        <v>13867</v>
      </c>
      <c r="E13869" s="72">
        <f t="shared" si="433"/>
        <v>832752186.74074066</v>
      </c>
      <c r="F13869" s="71">
        <f t="shared" si="432"/>
        <v>541.5922130207731</v>
      </c>
    </row>
    <row r="13870" spans="2:6">
      <c r="B13870">
        <v>1537600</v>
      </c>
      <c r="D13870">
        <v>13868</v>
      </c>
      <c r="E13870" s="72">
        <f t="shared" si="433"/>
        <v>832872334.18518507</v>
      </c>
      <c r="F13870" s="71">
        <f t="shared" si="432"/>
        <v>541.67035261783633</v>
      </c>
    </row>
    <row r="13871" spans="2:6">
      <c r="B13871">
        <v>1537600</v>
      </c>
      <c r="D13871">
        <v>13869</v>
      </c>
      <c r="E13871" s="72">
        <f t="shared" si="433"/>
        <v>832992490.29629624</v>
      </c>
      <c r="F13871" s="71">
        <f t="shared" si="432"/>
        <v>541.74849785138929</v>
      </c>
    </row>
    <row r="13872" spans="2:6">
      <c r="B13872">
        <v>1537600</v>
      </c>
      <c r="D13872">
        <v>13870</v>
      </c>
      <c r="E13872" s="72">
        <f t="shared" si="433"/>
        <v>833112655.07407403</v>
      </c>
      <c r="F13872" s="71">
        <f t="shared" si="432"/>
        <v>541.82664872143209</v>
      </c>
    </row>
    <row r="13873" spans="2:6">
      <c r="B13873">
        <v>1537600</v>
      </c>
      <c r="D13873">
        <v>13871</v>
      </c>
      <c r="E13873" s="72">
        <f t="shared" si="433"/>
        <v>833232828.51851845</v>
      </c>
      <c r="F13873" s="71">
        <f t="shared" si="432"/>
        <v>541.90480522796463</v>
      </c>
    </row>
    <row r="13874" spans="2:6">
      <c r="B13874">
        <v>1537600</v>
      </c>
      <c r="D13874">
        <v>13872</v>
      </c>
      <c r="E13874" s="72">
        <f t="shared" si="433"/>
        <v>833353010.62962961</v>
      </c>
      <c r="F13874" s="71">
        <f t="shared" si="432"/>
        <v>541.98296737098701</v>
      </c>
    </row>
    <row r="13875" spans="2:6">
      <c r="B13875">
        <v>1537600</v>
      </c>
      <c r="D13875">
        <v>13873</v>
      </c>
      <c r="E13875" s="72">
        <f t="shared" si="433"/>
        <v>833473201.4074074</v>
      </c>
      <c r="F13875" s="71">
        <f t="shared" si="432"/>
        <v>542.06113515049913</v>
      </c>
    </row>
    <row r="13876" spans="2:6">
      <c r="B13876">
        <v>1537600</v>
      </c>
      <c r="D13876">
        <v>13874</v>
      </c>
      <c r="E13876" s="72">
        <f t="shared" si="433"/>
        <v>833593400.85185182</v>
      </c>
      <c r="F13876" s="71">
        <f t="shared" si="432"/>
        <v>542.13930856650097</v>
      </c>
    </row>
    <row r="13877" spans="2:6">
      <c r="B13877">
        <v>1537600</v>
      </c>
      <c r="D13877">
        <v>13875</v>
      </c>
      <c r="E13877" s="72">
        <f t="shared" si="433"/>
        <v>833713608.96296287</v>
      </c>
      <c r="F13877" s="71">
        <f t="shared" si="432"/>
        <v>542.21748761899255</v>
      </c>
    </row>
    <row r="13878" spans="2:6">
      <c r="B13878">
        <v>1537600</v>
      </c>
      <c r="D13878">
        <v>13876</v>
      </c>
      <c r="E13878" s="72">
        <f t="shared" si="433"/>
        <v>833833825.74074066</v>
      </c>
      <c r="F13878" s="71">
        <f t="shared" si="432"/>
        <v>542.29567230797386</v>
      </c>
    </row>
    <row r="13879" spans="2:6">
      <c r="B13879">
        <v>1537600</v>
      </c>
      <c r="D13879">
        <v>13877</v>
      </c>
      <c r="E13879" s="72">
        <f t="shared" si="433"/>
        <v>833954051.18518507</v>
      </c>
      <c r="F13879" s="71">
        <f t="shared" si="432"/>
        <v>542.37386263344501</v>
      </c>
    </row>
    <row r="13880" spans="2:6">
      <c r="B13880">
        <v>1537600</v>
      </c>
      <c r="D13880">
        <v>13878</v>
      </c>
      <c r="E13880" s="72">
        <f t="shared" si="433"/>
        <v>834074285.29629624</v>
      </c>
      <c r="F13880" s="71">
        <f t="shared" si="432"/>
        <v>542.45205859540602</v>
      </c>
    </row>
    <row r="13881" spans="2:6">
      <c r="B13881">
        <v>1537600</v>
      </c>
      <c r="D13881">
        <v>13879</v>
      </c>
      <c r="E13881" s="72">
        <f t="shared" si="433"/>
        <v>834194528.07407403</v>
      </c>
      <c r="F13881" s="71">
        <f t="shared" si="432"/>
        <v>542.53026019385663</v>
      </c>
    </row>
    <row r="13882" spans="2:6">
      <c r="B13882">
        <v>1537600</v>
      </c>
      <c r="D13882">
        <v>13880</v>
      </c>
      <c r="E13882" s="72">
        <f t="shared" si="433"/>
        <v>834314779.51851845</v>
      </c>
      <c r="F13882" s="71">
        <f t="shared" si="432"/>
        <v>542.6084674287971</v>
      </c>
    </row>
    <row r="13883" spans="2:6">
      <c r="B13883">
        <v>1537600</v>
      </c>
      <c r="D13883">
        <v>13881</v>
      </c>
      <c r="E13883" s="72">
        <f t="shared" si="433"/>
        <v>834435039.62962961</v>
      </c>
      <c r="F13883" s="71">
        <f t="shared" si="432"/>
        <v>542.68668030022741</v>
      </c>
    </row>
    <row r="13884" spans="2:6">
      <c r="B13884">
        <v>1537600</v>
      </c>
      <c r="D13884">
        <v>13882</v>
      </c>
      <c r="E13884" s="72">
        <f t="shared" si="433"/>
        <v>834555308.4074074</v>
      </c>
      <c r="F13884" s="71">
        <f t="shared" si="432"/>
        <v>542.76489880814734</v>
      </c>
    </row>
    <row r="13885" spans="2:6">
      <c r="B13885">
        <v>1537600</v>
      </c>
      <c r="D13885">
        <v>13883</v>
      </c>
      <c r="E13885" s="72">
        <f t="shared" si="433"/>
        <v>834675585.85185182</v>
      </c>
      <c r="F13885" s="71">
        <f t="shared" si="432"/>
        <v>542.84312295255711</v>
      </c>
    </row>
    <row r="13886" spans="2:6">
      <c r="B13886">
        <v>1537600</v>
      </c>
      <c r="D13886">
        <v>13884</v>
      </c>
      <c r="E13886" s="72">
        <f t="shared" si="433"/>
        <v>834795871.96296287</v>
      </c>
      <c r="F13886" s="71">
        <f t="shared" si="432"/>
        <v>542.92135273345662</v>
      </c>
    </row>
    <row r="13887" spans="2:6">
      <c r="B13887">
        <v>1537600</v>
      </c>
      <c r="D13887">
        <v>13885</v>
      </c>
      <c r="E13887" s="72">
        <f t="shared" si="433"/>
        <v>834916166.74074066</v>
      </c>
      <c r="F13887" s="71">
        <f t="shared" si="432"/>
        <v>542.99958815084585</v>
      </c>
    </row>
    <row r="13888" spans="2:6">
      <c r="B13888">
        <v>1537600</v>
      </c>
      <c r="D13888">
        <v>13886</v>
      </c>
      <c r="E13888" s="72">
        <f t="shared" si="433"/>
        <v>835036470.18518507</v>
      </c>
      <c r="F13888" s="71">
        <f t="shared" si="432"/>
        <v>543.07782920472494</v>
      </c>
    </row>
    <row r="13889" spans="2:6">
      <c r="B13889">
        <v>1537600</v>
      </c>
      <c r="D13889">
        <v>13887</v>
      </c>
      <c r="E13889" s="72">
        <f t="shared" si="433"/>
        <v>835156782.29629624</v>
      </c>
      <c r="F13889" s="71">
        <f t="shared" si="432"/>
        <v>543.15607589509386</v>
      </c>
    </row>
    <row r="13890" spans="2:6">
      <c r="B13890">
        <v>1537600</v>
      </c>
      <c r="D13890">
        <v>13888</v>
      </c>
      <c r="E13890" s="72">
        <f t="shared" si="433"/>
        <v>835277103.07407403</v>
      </c>
      <c r="F13890" s="71">
        <f t="shared" si="432"/>
        <v>543.23432822195241</v>
      </c>
    </row>
    <row r="13891" spans="2:6">
      <c r="B13891">
        <v>1537600</v>
      </c>
      <c r="D13891">
        <v>13889</v>
      </c>
      <c r="E13891" s="72">
        <f t="shared" si="433"/>
        <v>835397432.51851845</v>
      </c>
      <c r="F13891" s="71">
        <f t="shared" ref="F13891:F13954" si="434">E13891/B13890</f>
        <v>543.3125861853008</v>
      </c>
    </row>
    <row r="13892" spans="2:6">
      <c r="B13892">
        <v>1537600</v>
      </c>
      <c r="D13892">
        <v>13890</v>
      </c>
      <c r="E13892" s="72">
        <f t="shared" ref="E13892:E13955" si="435">40+(D13891*D13891)+(E13891/1.3)</f>
        <v>835517770.62962961</v>
      </c>
      <c r="F13892" s="71">
        <f t="shared" si="434"/>
        <v>543.39084978513893</v>
      </c>
    </row>
    <row r="13893" spans="2:6">
      <c r="B13893">
        <v>1537600</v>
      </c>
      <c r="D13893">
        <v>13891</v>
      </c>
      <c r="E13893" s="72">
        <f t="shared" si="435"/>
        <v>835638117.4074074</v>
      </c>
      <c r="F13893" s="71">
        <f t="shared" si="434"/>
        <v>543.46911902146678</v>
      </c>
    </row>
    <row r="13894" spans="2:6">
      <c r="B13894">
        <v>1537600</v>
      </c>
      <c r="D13894">
        <v>13892</v>
      </c>
      <c r="E13894" s="72">
        <f t="shared" si="435"/>
        <v>835758472.85185182</v>
      </c>
      <c r="F13894" s="71">
        <f t="shared" si="434"/>
        <v>543.54739389428448</v>
      </c>
    </row>
    <row r="13895" spans="2:6">
      <c r="B13895">
        <v>1537600</v>
      </c>
      <c r="D13895">
        <v>13893</v>
      </c>
      <c r="E13895" s="72">
        <f t="shared" si="435"/>
        <v>835878836.96296287</v>
      </c>
      <c r="F13895" s="71">
        <f t="shared" si="434"/>
        <v>543.62567440359192</v>
      </c>
    </row>
    <row r="13896" spans="2:6">
      <c r="B13896">
        <v>1537600</v>
      </c>
      <c r="D13896">
        <v>13894</v>
      </c>
      <c r="E13896" s="72">
        <f t="shared" si="435"/>
        <v>835999209.74074066</v>
      </c>
      <c r="F13896" s="71">
        <f t="shared" si="434"/>
        <v>543.70396054938908</v>
      </c>
    </row>
    <row r="13897" spans="2:6">
      <c r="B13897">
        <v>1537600</v>
      </c>
      <c r="D13897">
        <v>13895</v>
      </c>
      <c r="E13897" s="72">
        <f t="shared" si="435"/>
        <v>836119591.18518507</v>
      </c>
      <c r="F13897" s="71">
        <f t="shared" si="434"/>
        <v>543.78225233167609</v>
      </c>
    </row>
    <row r="13898" spans="2:6">
      <c r="B13898">
        <v>1537600</v>
      </c>
      <c r="D13898">
        <v>13896</v>
      </c>
      <c r="E13898" s="72">
        <f t="shared" si="435"/>
        <v>836239981.29629624</v>
      </c>
      <c r="F13898" s="71">
        <f t="shared" si="434"/>
        <v>543.86054975045283</v>
      </c>
    </row>
    <row r="13899" spans="2:6">
      <c r="B13899">
        <v>1537600</v>
      </c>
      <c r="D13899">
        <v>13897</v>
      </c>
      <c r="E13899" s="72">
        <f t="shared" si="435"/>
        <v>836360380.07407403</v>
      </c>
      <c r="F13899" s="71">
        <f t="shared" si="434"/>
        <v>543.93885280571931</v>
      </c>
    </row>
    <row r="13900" spans="2:6">
      <c r="B13900">
        <v>1537600</v>
      </c>
      <c r="D13900">
        <v>13898</v>
      </c>
      <c r="E13900" s="72">
        <f t="shared" si="435"/>
        <v>836480787.51851845</v>
      </c>
      <c r="F13900" s="71">
        <f t="shared" si="434"/>
        <v>544.01716149747563</v>
      </c>
    </row>
    <row r="13901" spans="2:6">
      <c r="B13901">
        <v>1537600</v>
      </c>
      <c r="D13901">
        <v>13899</v>
      </c>
      <c r="E13901" s="72">
        <f t="shared" si="435"/>
        <v>836601203.62962961</v>
      </c>
      <c r="F13901" s="71">
        <f t="shared" si="434"/>
        <v>544.09547582572168</v>
      </c>
    </row>
    <row r="13902" spans="2:6">
      <c r="B13902">
        <v>1537600</v>
      </c>
      <c r="D13902">
        <v>13900</v>
      </c>
      <c r="E13902" s="72">
        <f t="shared" si="435"/>
        <v>836721628.4074074</v>
      </c>
      <c r="F13902" s="71">
        <f t="shared" si="434"/>
        <v>544.17379579045746</v>
      </c>
    </row>
    <row r="13903" spans="2:6">
      <c r="B13903">
        <v>1537600</v>
      </c>
      <c r="D13903">
        <v>13901</v>
      </c>
      <c r="E13903" s="72">
        <f t="shared" si="435"/>
        <v>836842061.85185182</v>
      </c>
      <c r="F13903" s="71">
        <f t="shared" si="434"/>
        <v>544.25212139168298</v>
      </c>
    </row>
    <row r="13904" spans="2:6">
      <c r="B13904">
        <v>1537600</v>
      </c>
      <c r="D13904">
        <v>13902</v>
      </c>
      <c r="E13904" s="72">
        <f t="shared" si="435"/>
        <v>836962503.96296287</v>
      </c>
      <c r="F13904" s="71">
        <f t="shared" si="434"/>
        <v>544.33045262939834</v>
      </c>
    </row>
    <row r="13905" spans="2:6">
      <c r="B13905">
        <v>1537600</v>
      </c>
      <c r="D13905">
        <v>13903</v>
      </c>
      <c r="E13905" s="72">
        <f t="shared" si="435"/>
        <v>837082954.74074066</v>
      </c>
      <c r="F13905" s="71">
        <f t="shared" si="434"/>
        <v>544.40878950360343</v>
      </c>
    </row>
    <row r="13906" spans="2:6">
      <c r="B13906">
        <v>1537600</v>
      </c>
      <c r="D13906">
        <v>13904</v>
      </c>
      <c r="E13906" s="72">
        <f t="shared" si="435"/>
        <v>837203414.18518507</v>
      </c>
      <c r="F13906" s="71">
        <f t="shared" si="434"/>
        <v>544.48713201429825</v>
      </c>
    </row>
    <row r="13907" spans="2:6">
      <c r="B13907">
        <v>1537600</v>
      </c>
      <c r="D13907">
        <v>13905</v>
      </c>
      <c r="E13907" s="72">
        <f t="shared" si="435"/>
        <v>837323882.29629624</v>
      </c>
      <c r="F13907" s="71">
        <f t="shared" si="434"/>
        <v>544.56548016148304</v>
      </c>
    </row>
    <row r="13908" spans="2:6">
      <c r="B13908">
        <v>1537600</v>
      </c>
      <c r="D13908">
        <v>13906</v>
      </c>
      <c r="E13908" s="72">
        <f t="shared" si="435"/>
        <v>837444359.07407403</v>
      </c>
      <c r="F13908" s="71">
        <f t="shared" si="434"/>
        <v>544.64383394515744</v>
      </c>
    </row>
    <row r="13909" spans="2:6">
      <c r="B13909">
        <v>1537600</v>
      </c>
      <c r="D13909">
        <v>13907</v>
      </c>
      <c r="E13909" s="72">
        <f t="shared" si="435"/>
        <v>837564844.51851845</v>
      </c>
      <c r="F13909" s="71">
        <f t="shared" si="434"/>
        <v>544.72219336532157</v>
      </c>
    </row>
    <row r="13910" spans="2:6">
      <c r="B13910">
        <v>1537600</v>
      </c>
      <c r="D13910">
        <v>13908</v>
      </c>
      <c r="E13910" s="72">
        <f t="shared" si="435"/>
        <v>837685338.62962961</v>
      </c>
      <c r="F13910" s="71">
        <f t="shared" si="434"/>
        <v>544.80055842197555</v>
      </c>
    </row>
    <row r="13911" spans="2:6">
      <c r="B13911">
        <v>1537600</v>
      </c>
      <c r="D13911">
        <v>13909</v>
      </c>
      <c r="E13911" s="72">
        <f t="shared" si="435"/>
        <v>837805841.4074074</v>
      </c>
      <c r="F13911" s="71">
        <f t="shared" si="434"/>
        <v>544.87892911511926</v>
      </c>
    </row>
    <row r="13912" spans="2:6">
      <c r="B13912">
        <v>1537600</v>
      </c>
      <c r="D13912">
        <v>13910</v>
      </c>
      <c r="E13912" s="72">
        <f t="shared" si="435"/>
        <v>837926352.85185182</v>
      </c>
      <c r="F13912" s="71">
        <f t="shared" si="434"/>
        <v>544.95730544475271</v>
      </c>
    </row>
    <row r="13913" spans="2:6">
      <c r="B13913">
        <v>1537600</v>
      </c>
      <c r="D13913">
        <v>13911</v>
      </c>
      <c r="E13913" s="72">
        <f t="shared" si="435"/>
        <v>838046872.96296287</v>
      </c>
      <c r="F13913" s="71">
        <f t="shared" si="434"/>
        <v>545.03568741087599</v>
      </c>
    </row>
    <row r="13914" spans="2:6">
      <c r="B13914">
        <v>1537600</v>
      </c>
      <c r="D13914">
        <v>13912</v>
      </c>
      <c r="E13914" s="72">
        <f t="shared" si="435"/>
        <v>838167401.74074066</v>
      </c>
      <c r="F13914" s="71">
        <f t="shared" si="434"/>
        <v>545.11407501348901</v>
      </c>
    </row>
    <row r="13915" spans="2:6">
      <c r="B13915">
        <v>1537600</v>
      </c>
      <c r="D13915">
        <v>13913</v>
      </c>
      <c r="E13915" s="72">
        <f t="shared" si="435"/>
        <v>838287939.18518507</v>
      </c>
      <c r="F13915" s="71">
        <f t="shared" si="434"/>
        <v>545.19246825259177</v>
      </c>
    </row>
    <row r="13916" spans="2:6">
      <c r="B13916">
        <v>1537600</v>
      </c>
      <c r="D13916">
        <v>13914</v>
      </c>
      <c r="E13916" s="72">
        <f t="shared" si="435"/>
        <v>838408485.29629624</v>
      </c>
      <c r="F13916" s="71">
        <f t="shared" si="434"/>
        <v>545.27086712818436</v>
      </c>
    </row>
    <row r="13917" spans="2:6">
      <c r="B13917">
        <v>1537600</v>
      </c>
      <c r="D13917">
        <v>13915</v>
      </c>
      <c r="E13917" s="72">
        <f t="shared" si="435"/>
        <v>838529040.07407403</v>
      </c>
      <c r="F13917" s="71">
        <f t="shared" si="434"/>
        <v>545.34927164026669</v>
      </c>
    </row>
    <row r="13918" spans="2:6">
      <c r="B13918">
        <v>1537600</v>
      </c>
      <c r="D13918">
        <v>13916</v>
      </c>
      <c r="E13918" s="72">
        <f t="shared" si="435"/>
        <v>838649603.51851845</v>
      </c>
      <c r="F13918" s="71">
        <f t="shared" si="434"/>
        <v>545.42768178883875</v>
      </c>
    </row>
    <row r="13919" spans="2:6">
      <c r="B13919">
        <v>1537600</v>
      </c>
      <c r="D13919">
        <v>13917</v>
      </c>
      <c r="E13919" s="72">
        <f t="shared" si="435"/>
        <v>838770175.62962961</v>
      </c>
      <c r="F13919" s="71">
        <f t="shared" si="434"/>
        <v>545.50609757390066</v>
      </c>
    </row>
    <row r="13920" spans="2:6">
      <c r="B13920">
        <v>1537600</v>
      </c>
      <c r="D13920">
        <v>13918</v>
      </c>
      <c r="E13920" s="72">
        <f t="shared" si="435"/>
        <v>838890756.4074074</v>
      </c>
      <c r="F13920" s="71">
        <f t="shared" si="434"/>
        <v>545.5845189954523</v>
      </c>
    </row>
    <row r="13921" spans="2:6">
      <c r="B13921">
        <v>1537600</v>
      </c>
      <c r="D13921">
        <v>13919</v>
      </c>
      <c r="E13921" s="72">
        <f t="shared" si="435"/>
        <v>839011345.85185182</v>
      </c>
      <c r="F13921" s="71">
        <f t="shared" si="434"/>
        <v>545.66294605349367</v>
      </c>
    </row>
    <row r="13922" spans="2:6">
      <c r="B13922">
        <v>1537600</v>
      </c>
      <c r="D13922">
        <v>13920</v>
      </c>
      <c r="E13922" s="72">
        <f t="shared" si="435"/>
        <v>839131943.96296287</v>
      </c>
      <c r="F13922" s="71">
        <f t="shared" si="434"/>
        <v>545.74137874802477</v>
      </c>
    </row>
    <row r="13923" spans="2:6">
      <c r="B13923">
        <v>1537600</v>
      </c>
      <c r="D13923">
        <v>13921</v>
      </c>
      <c r="E13923" s="72">
        <f t="shared" si="435"/>
        <v>839252550.74074066</v>
      </c>
      <c r="F13923" s="71">
        <f t="shared" si="434"/>
        <v>545.81981707904572</v>
      </c>
    </row>
    <row r="13924" spans="2:6">
      <c r="B13924">
        <v>1537600</v>
      </c>
      <c r="D13924">
        <v>13922</v>
      </c>
      <c r="E13924" s="72">
        <f t="shared" si="435"/>
        <v>839373166.18518507</v>
      </c>
      <c r="F13924" s="71">
        <f t="shared" si="434"/>
        <v>545.8982610465564</v>
      </c>
    </row>
    <row r="13925" spans="2:6">
      <c r="B13925">
        <v>1537600</v>
      </c>
      <c r="D13925">
        <v>13923</v>
      </c>
      <c r="E13925" s="72">
        <f t="shared" si="435"/>
        <v>839493790.29629624</v>
      </c>
      <c r="F13925" s="71">
        <f t="shared" si="434"/>
        <v>545.97671065055681</v>
      </c>
    </row>
    <row r="13926" spans="2:6">
      <c r="B13926">
        <v>1537600</v>
      </c>
      <c r="D13926">
        <v>13924</v>
      </c>
      <c r="E13926" s="72">
        <f t="shared" si="435"/>
        <v>839614423.07407403</v>
      </c>
      <c r="F13926" s="71">
        <f t="shared" si="434"/>
        <v>546.05516589104707</v>
      </c>
    </row>
    <row r="13927" spans="2:6">
      <c r="B13927">
        <v>1537600</v>
      </c>
      <c r="D13927">
        <v>13925</v>
      </c>
      <c r="E13927" s="72">
        <f t="shared" si="435"/>
        <v>839735064.51851845</v>
      </c>
      <c r="F13927" s="71">
        <f t="shared" si="434"/>
        <v>546.13362676802706</v>
      </c>
    </row>
    <row r="13928" spans="2:6">
      <c r="B13928">
        <v>1537600</v>
      </c>
      <c r="D13928">
        <v>13926</v>
      </c>
      <c r="E13928" s="72">
        <f t="shared" si="435"/>
        <v>839855714.62962961</v>
      </c>
      <c r="F13928" s="71">
        <f t="shared" si="434"/>
        <v>546.21209328149689</v>
      </c>
    </row>
    <row r="13929" spans="2:6">
      <c r="B13929">
        <v>1537600</v>
      </c>
      <c r="D13929">
        <v>13927</v>
      </c>
      <c r="E13929" s="72">
        <f t="shared" si="435"/>
        <v>839976373.4074074</v>
      </c>
      <c r="F13929" s="71">
        <f t="shared" si="434"/>
        <v>546.29056543145646</v>
      </c>
    </row>
    <row r="13930" spans="2:6">
      <c r="B13930">
        <v>1537600</v>
      </c>
      <c r="D13930">
        <v>13928</v>
      </c>
      <c r="E13930" s="72">
        <f t="shared" si="435"/>
        <v>840097040.85185182</v>
      </c>
      <c r="F13930" s="71">
        <f t="shared" si="434"/>
        <v>546.36904321790576</v>
      </c>
    </row>
    <row r="13931" spans="2:6">
      <c r="B13931">
        <v>1537600</v>
      </c>
      <c r="D13931">
        <v>13929</v>
      </c>
      <c r="E13931" s="72">
        <f t="shared" si="435"/>
        <v>840217716.96296287</v>
      </c>
      <c r="F13931" s="71">
        <f t="shared" si="434"/>
        <v>546.44752664084479</v>
      </c>
    </row>
    <row r="13932" spans="2:6">
      <c r="B13932">
        <v>1537600</v>
      </c>
      <c r="D13932">
        <v>13930</v>
      </c>
      <c r="E13932" s="72">
        <f t="shared" si="435"/>
        <v>840338401.74074066</v>
      </c>
      <c r="F13932" s="71">
        <f t="shared" si="434"/>
        <v>546.52601570027355</v>
      </c>
    </row>
    <row r="13933" spans="2:6">
      <c r="B13933">
        <v>1537600</v>
      </c>
      <c r="D13933">
        <v>13931</v>
      </c>
      <c r="E13933" s="72">
        <f t="shared" si="435"/>
        <v>840459095.18518507</v>
      </c>
      <c r="F13933" s="71">
        <f t="shared" si="434"/>
        <v>546.60451039619215</v>
      </c>
    </row>
    <row r="13934" spans="2:6">
      <c r="B13934">
        <v>1537600</v>
      </c>
      <c r="D13934">
        <v>13932</v>
      </c>
      <c r="E13934" s="72">
        <f t="shared" si="435"/>
        <v>840579797.29629624</v>
      </c>
      <c r="F13934" s="71">
        <f t="shared" si="434"/>
        <v>546.68301072860061</v>
      </c>
    </row>
    <row r="13935" spans="2:6">
      <c r="B13935">
        <v>1537600</v>
      </c>
      <c r="D13935">
        <v>13933</v>
      </c>
      <c r="E13935" s="72">
        <f t="shared" si="435"/>
        <v>840700508.07407403</v>
      </c>
      <c r="F13935" s="71">
        <f t="shared" si="434"/>
        <v>546.76151669749868</v>
      </c>
    </row>
    <row r="13936" spans="2:6">
      <c r="B13936">
        <v>1537600</v>
      </c>
      <c r="D13936">
        <v>13934</v>
      </c>
      <c r="E13936" s="72">
        <f t="shared" si="435"/>
        <v>840821227.51851845</v>
      </c>
      <c r="F13936" s="71">
        <f t="shared" si="434"/>
        <v>546.84002830288659</v>
      </c>
    </row>
    <row r="13937" spans="2:6">
      <c r="B13937">
        <v>1537600</v>
      </c>
      <c r="D13937">
        <v>13935</v>
      </c>
      <c r="E13937" s="72">
        <f t="shared" si="435"/>
        <v>840941955.62962961</v>
      </c>
      <c r="F13937" s="71">
        <f t="shared" si="434"/>
        <v>546.91854554476436</v>
      </c>
    </row>
    <row r="13938" spans="2:6">
      <c r="B13938">
        <v>1537600</v>
      </c>
      <c r="D13938">
        <v>13936</v>
      </c>
      <c r="E13938" s="72">
        <f t="shared" si="435"/>
        <v>841062692.4074074</v>
      </c>
      <c r="F13938" s="71">
        <f t="shared" si="434"/>
        <v>546.99706842313174</v>
      </c>
    </row>
    <row r="13939" spans="2:6">
      <c r="B13939">
        <v>1537600</v>
      </c>
      <c r="D13939">
        <v>13937</v>
      </c>
      <c r="E13939" s="72">
        <f t="shared" si="435"/>
        <v>841183437.85185182</v>
      </c>
      <c r="F13939" s="71">
        <f t="shared" si="434"/>
        <v>547.07559693798896</v>
      </c>
    </row>
    <row r="13940" spans="2:6">
      <c r="B13940">
        <v>1537600</v>
      </c>
      <c r="D13940">
        <v>13938</v>
      </c>
      <c r="E13940" s="72">
        <f t="shared" si="435"/>
        <v>841304191.96296287</v>
      </c>
      <c r="F13940" s="71">
        <f t="shared" si="434"/>
        <v>547.15413108933592</v>
      </c>
    </row>
    <row r="13941" spans="2:6">
      <c r="B13941">
        <v>1537600</v>
      </c>
      <c r="D13941">
        <v>13939</v>
      </c>
      <c r="E13941" s="72">
        <f t="shared" si="435"/>
        <v>841424954.74074066</v>
      </c>
      <c r="F13941" s="71">
        <f t="shared" si="434"/>
        <v>547.23267087717261</v>
      </c>
    </row>
    <row r="13942" spans="2:6">
      <c r="B13942">
        <v>1537600</v>
      </c>
      <c r="D13942">
        <v>13940</v>
      </c>
      <c r="E13942" s="72">
        <f t="shared" si="435"/>
        <v>841545726.18518507</v>
      </c>
      <c r="F13942" s="71">
        <f t="shared" si="434"/>
        <v>547.31121630149914</v>
      </c>
    </row>
    <row r="13943" spans="2:6">
      <c r="B13943">
        <v>1537600</v>
      </c>
      <c r="D13943">
        <v>13941</v>
      </c>
      <c r="E13943" s="72">
        <f t="shared" si="435"/>
        <v>841666506.29629624</v>
      </c>
      <c r="F13943" s="71">
        <f t="shared" si="434"/>
        <v>547.38976736231541</v>
      </c>
    </row>
    <row r="13944" spans="2:6">
      <c r="B13944">
        <v>1537600</v>
      </c>
      <c r="D13944">
        <v>13942</v>
      </c>
      <c r="E13944" s="72">
        <f t="shared" si="435"/>
        <v>841787295.07407403</v>
      </c>
      <c r="F13944" s="71">
        <f t="shared" si="434"/>
        <v>547.46832405962152</v>
      </c>
    </row>
    <row r="13945" spans="2:6">
      <c r="B13945">
        <v>1537600</v>
      </c>
      <c r="D13945">
        <v>13943</v>
      </c>
      <c r="E13945" s="72">
        <f t="shared" si="435"/>
        <v>841908092.51851845</v>
      </c>
      <c r="F13945" s="71">
        <f t="shared" si="434"/>
        <v>547.54688639341725</v>
      </c>
    </row>
    <row r="13946" spans="2:6">
      <c r="B13946">
        <v>1537600</v>
      </c>
      <c r="D13946">
        <v>13944</v>
      </c>
      <c r="E13946" s="72">
        <f t="shared" si="435"/>
        <v>842028898.62962961</v>
      </c>
      <c r="F13946" s="71">
        <f t="shared" si="434"/>
        <v>547.62545436370294</v>
      </c>
    </row>
    <row r="13947" spans="2:6">
      <c r="B13947">
        <v>1537600</v>
      </c>
      <c r="D13947">
        <v>13945</v>
      </c>
      <c r="E13947" s="72">
        <f t="shared" si="435"/>
        <v>842149713.4074074</v>
      </c>
      <c r="F13947" s="71">
        <f t="shared" si="434"/>
        <v>547.70402797047825</v>
      </c>
    </row>
    <row r="13948" spans="2:6">
      <c r="B13948">
        <v>1537600</v>
      </c>
      <c r="D13948">
        <v>13946</v>
      </c>
      <c r="E13948" s="72">
        <f t="shared" si="435"/>
        <v>842270536.85185182</v>
      </c>
      <c r="F13948" s="71">
        <f t="shared" si="434"/>
        <v>547.7826072137434</v>
      </c>
    </row>
    <row r="13949" spans="2:6">
      <c r="B13949">
        <v>1537600</v>
      </c>
      <c r="D13949">
        <v>13947</v>
      </c>
      <c r="E13949" s="72">
        <f t="shared" si="435"/>
        <v>842391368.96296287</v>
      </c>
      <c r="F13949" s="71">
        <f t="shared" si="434"/>
        <v>547.86119209349818</v>
      </c>
    </row>
    <row r="13950" spans="2:6">
      <c r="B13950">
        <v>1537600</v>
      </c>
      <c r="D13950">
        <v>13948</v>
      </c>
      <c r="E13950" s="72">
        <f t="shared" si="435"/>
        <v>842512209.74074066</v>
      </c>
      <c r="F13950" s="71">
        <f t="shared" si="434"/>
        <v>547.93978260974291</v>
      </c>
    </row>
    <row r="13951" spans="2:6">
      <c r="B13951">
        <v>1537600</v>
      </c>
      <c r="D13951">
        <v>13949</v>
      </c>
      <c r="E13951" s="72">
        <f t="shared" si="435"/>
        <v>842633059.18518507</v>
      </c>
      <c r="F13951" s="71">
        <f t="shared" si="434"/>
        <v>548.01837876247725</v>
      </c>
    </row>
    <row r="13952" spans="2:6">
      <c r="B13952">
        <v>1537600</v>
      </c>
      <c r="D13952">
        <v>13950</v>
      </c>
      <c r="E13952" s="72">
        <f t="shared" si="435"/>
        <v>842753917.29629624</v>
      </c>
      <c r="F13952" s="71">
        <f t="shared" si="434"/>
        <v>548.09698055170156</v>
      </c>
    </row>
    <row r="13953" spans="2:6">
      <c r="B13953">
        <v>1537600</v>
      </c>
      <c r="D13953">
        <v>13951</v>
      </c>
      <c r="E13953" s="72">
        <f t="shared" si="435"/>
        <v>842874784.07407403</v>
      </c>
      <c r="F13953" s="71">
        <f t="shared" si="434"/>
        <v>548.17558797741549</v>
      </c>
    </row>
    <row r="13954" spans="2:6">
      <c r="B13954">
        <v>1537600</v>
      </c>
      <c r="D13954">
        <v>13952</v>
      </c>
      <c r="E13954" s="72">
        <f t="shared" si="435"/>
        <v>842995659.51851845</v>
      </c>
      <c r="F13954" s="71">
        <f t="shared" si="434"/>
        <v>548.25420103961915</v>
      </c>
    </row>
    <row r="13955" spans="2:6">
      <c r="B13955">
        <v>1537600</v>
      </c>
      <c r="D13955">
        <v>13953</v>
      </c>
      <c r="E13955" s="72">
        <f t="shared" si="435"/>
        <v>843116543.62962961</v>
      </c>
      <c r="F13955" s="71">
        <f t="shared" ref="F13955:F14018" si="436">E13955/B13954</f>
        <v>548.33281973831265</v>
      </c>
    </row>
    <row r="13956" spans="2:6">
      <c r="B13956">
        <v>1537600</v>
      </c>
      <c r="D13956">
        <v>13954</v>
      </c>
      <c r="E13956" s="72">
        <f t="shared" ref="E13956:E14019" si="437">40+(D13955*D13955)+(E13955/1.3)</f>
        <v>843237436.4074074</v>
      </c>
      <c r="F13956" s="71">
        <f t="shared" si="436"/>
        <v>548.411444073496</v>
      </c>
    </row>
    <row r="13957" spans="2:6">
      <c r="B13957">
        <v>1537600</v>
      </c>
      <c r="D13957">
        <v>13955</v>
      </c>
      <c r="E13957" s="72">
        <f t="shared" si="437"/>
        <v>843358337.85185182</v>
      </c>
      <c r="F13957" s="71">
        <f t="shared" si="436"/>
        <v>548.49007404516897</v>
      </c>
    </row>
    <row r="13958" spans="2:6">
      <c r="B13958">
        <v>1537600</v>
      </c>
      <c r="D13958">
        <v>13956</v>
      </c>
      <c r="E13958" s="72">
        <f t="shared" si="437"/>
        <v>843479247.96296287</v>
      </c>
      <c r="F13958" s="71">
        <f t="shared" si="436"/>
        <v>548.56870965333178</v>
      </c>
    </row>
    <row r="13959" spans="2:6">
      <c r="B13959">
        <v>1537600</v>
      </c>
      <c r="D13959">
        <v>13957</v>
      </c>
      <c r="E13959" s="72">
        <f t="shared" si="437"/>
        <v>843600166.74074066</v>
      </c>
      <c r="F13959" s="71">
        <f t="shared" si="436"/>
        <v>548.64735089798432</v>
      </c>
    </row>
    <row r="13960" spans="2:6">
      <c r="B13960">
        <v>1537600</v>
      </c>
      <c r="D13960">
        <v>13958</v>
      </c>
      <c r="E13960" s="72">
        <f t="shared" si="437"/>
        <v>843721094.18518507</v>
      </c>
      <c r="F13960" s="71">
        <f t="shared" si="436"/>
        <v>548.7259977791266</v>
      </c>
    </row>
    <row r="13961" spans="2:6">
      <c r="B13961">
        <v>1537600</v>
      </c>
      <c r="D13961">
        <v>13959</v>
      </c>
      <c r="E13961" s="72">
        <f t="shared" si="437"/>
        <v>843842030.29629624</v>
      </c>
      <c r="F13961" s="71">
        <f t="shared" si="436"/>
        <v>548.80465029675872</v>
      </c>
    </row>
    <row r="13962" spans="2:6">
      <c r="B13962">
        <v>1537600</v>
      </c>
      <c r="D13962">
        <v>13960</v>
      </c>
      <c r="E13962" s="72">
        <f t="shared" si="437"/>
        <v>843962975.07407403</v>
      </c>
      <c r="F13962" s="71">
        <f t="shared" si="436"/>
        <v>548.88330845088058</v>
      </c>
    </row>
    <row r="13963" spans="2:6">
      <c r="B13963">
        <v>1537600</v>
      </c>
      <c r="D13963">
        <v>13961</v>
      </c>
      <c r="E13963" s="72">
        <f t="shared" si="437"/>
        <v>844083928.51851845</v>
      </c>
      <c r="F13963" s="71">
        <f t="shared" si="436"/>
        <v>548.96197224149228</v>
      </c>
    </row>
    <row r="13964" spans="2:6">
      <c r="B13964">
        <v>1537600</v>
      </c>
      <c r="D13964">
        <v>13962</v>
      </c>
      <c r="E13964" s="72">
        <f t="shared" si="437"/>
        <v>844204890.62962961</v>
      </c>
      <c r="F13964" s="71">
        <f t="shared" si="436"/>
        <v>549.04064166859371</v>
      </c>
    </row>
    <row r="13965" spans="2:6">
      <c r="B13965">
        <v>1537600</v>
      </c>
      <c r="D13965">
        <v>13963</v>
      </c>
      <c r="E13965" s="72">
        <f t="shared" si="437"/>
        <v>844325861.4074074</v>
      </c>
      <c r="F13965" s="71">
        <f t="shared" si="436"/>
        <v>549.11931673218487</v>
      </c>
    </row>
    <row r="13966" spans="2:6">
      <c r="B13966">
        <v>1537600</v>
      </c>
      <c r="D13966">
        <v>13964</v>
      </c>
      <c r="E13966" s="72">
        <f t="shared" si="437"/>
        <v>844446840.85185182</v>
      </c>
      <c r="F13966" s="71">
        <f t="shared" si="436"/>
        <v>549.19799743226577</v>
      </c>
    </row>
    <row r="13967" spans="2:6">
      <c r="B13967">
        <v>1537600</v>
      </c>
      <c r="D13967">
        <v>13965</v>
      </c>
      <c r="E13967" s="72">
        <f t="shared" si="437"/>
        <v>844567828.96296287</v>
      </c>
      <c r="F13967" s="71">
        <f t="shared" si="436"/>
        <v>549.27668376883639</v>
      </c>
    </row>
    <row r="13968" spans="2:6">
      <c r="B13968">
        <v>1537600</v>
      </c>
      <c r="D13968">
        <v>13966</v>
      </c>
      <c r="E13968" s="72">
        <f t="shared" si="437"/>
        <v>844688825.74074066</v>
      </c>
      <c r="F13968" s="71">
        <f t="shared" si="436"/>
        <v>549.35537574189686</v>
      </c>
    </row>
    <row r="13969" spans="2:6">
      <c r="B13969">
        <v>1537600</v>
      </c>
      <c r="D13969">
        <v>13967</v>
      </c>
      <c r="E13969" s="72">
        <f t="shared" si="437"/>
        <v>844809831.18518507</v>
      </c>
      <c r="F13969" s="71">
        <f t="shared" si="436"/>
        <v>549.43407335144707</v>
      </c>
    </row>
    <row r="13970" spans="2:6">
      <c r="B13970">
        <v>1537600</v>
      </c>
      <c r="D13970">
        <v>13968</v>
      </c>
      <c r="E13970" s="72">
        <f t="shared" si="437"/>
        <v>844930845.29629624</v>
      </c>
      <c r="F13970" s="71">
        <f t="shared" si="436"/>
        <v>549.51277659748712</v>
      </c>
    </row>
    <row r="13971" spans="2:6">
      <c r="B13971">
        <v>1537600</v>
      </c>
      <c r="D13971">
        <v>13969</v>
      </c>
      <c r="E13971" s="72">
        <f t="shared" si="437"/>
        <v>845051868.07407403</v>
      </c>
      <c r="F13971" s="71">
        <f t="shared" si="436"/>
        <v>549.5914854800169</v>
      </c>
    </row>
    <row r="13972" spans="2:6">
      <c r="B13972">
        <v>1537600</v>
      </c>
      <c r="D13972">
        <v>13970</v>
      </c>
      <c r="E13972" s="72">
        <f t="shared" si="437"/>
        <v>845172899.51851845</v>
      </c>
      <c r="F13972" s="71">
        <f t="shared" si="436"/>
        <v>549.67019999903641</v>
      </c>
    </row>
    <row r="13973" spans="2:6">
      <c r="B13973">
        <v>1537600</v>
      </c>
      <c r="D13973">
        <v>13971</v>
      </c>
      <c r="E13973" s="72">
        <f t="shared" si="437"/>
        <v>845293939.62962961</v>
      </c>
      <c r="F13973" s="71">
        <f t="shared" si="436"/>
        <v>549.74892015454577</v>
      </c>
    </row>
    <row r="13974" spans="2:6">
      <c r="B13974">
        <v>1537600</v>
      </c>
      <c r="D13974">
        <v>13972</v>
      </c>
      <c r="E13974" s="72">
        <f t="shared" si="437"/>
        <v>845414988.4074074</v>
      </c>
      <c r="F13974" s="71">
        <f t="shared" si="436"/>
        <v>549.82764594654486</v>
      </c>
    </row>
    <row r="13975" spans="2:6">
      <c r="B13975">
        <v>1537600</v>
      </c>
      <c r="D13975">
        <v>13973</v>
      </c>
      <c r="E13975" s="72">
        <f t="shared" si="437"/>
        <v>845536045.85185182</v>
      </c>
      <c r="F13975" s="71">
        <f t="shared" si="436"/>
        <v>549.90637737503368</v>
      </c>
    </row>
    <row r="13976" spans="2:6">
      <c r="B13976">
        <v>1537600</v>
      </c>
      <c r="D13976">
        <v>13974</v>
      </c>
      <c r="E13976" s="72">
        <f t="shared" si="437"/>
        <v>845657111.96296287</v>
      </c>
      <c r="F13976" s="71">
        <f t="shared" si="436"/>
        <v>549.98511444001224</v>
      </c>
    </row>
    <row r="13977" spans="2:6">
      <c r="B13977">
        <v>1537600</v>
      </c>
      <c r="D13977">
        <v>13975</v>
      </c>
      <c r="E13977" s="72">
        <f t="shared" si="437"/>
        <v>845778186.74074066</v>
      </c>
      <c r="F13977" s="71">
        <f t="shared" si="436"/>
        <v>550.06385714148064</v>
      </c>
    </row>
    <row r="13978" spans="2:6">
      <c r="B13978">
        <v>1537600</v>
      </c>
      <c r="D13978">
        <v>13976</v>
      </c>
      <c r="E13978" s="72">
        <f t="shared" si="437"/>
        <v>845899270.18518507</v>
      </c>
      <c r="F13978" s="71">
        <f t="shared" si="436"/>
        <v>550.14260547943877</v>
      </c>
    </row>
    <row r="13979" spans="2:6">
      <c r="B13979">
        <v>1537600</v>
      </c>
      <c r="D13979">
        <v>13977</v>
      </c>
      <c r="E13979" s="72">
        <f t="shared" si="437"/>
        <v>846020362.29629624</v>
      </c>
      <c r="F13979" s="71">
        <f t="shared" si="436"/>
        <v>550.22135945388675</v>
      </c>
    </row>
    <row r="13980" spans="2:6">
      <c r="B13980">
        <v>1537600</v>
      </c>
      <c r="D13980">
        <v>13978</v>
      </c>
      <c r="E13980" s="72">
        <f t="shared" si="437"/>
        <v>846141463.07407403</v>
      </c>
      <c r="F13980" s="71">
        <f t="shared" si="436"/>
        <v>550.30011906482446</v>
      </c>
    </row>
    <row r="13981" spans="2:6">
      <c r="B13981">
        <v>1537600</v>
      </c>
      <c r="D13981">
        <v>13979</v>
      </c>
      <c r="E13981" s="72">
        <f t="shared" si="437"/>
        <v>846262572.51851845</v>
      </c>
      <c r="F13981" s="71">
        <f t="shared" si="436"/>
        <v>550.3788843122519</v>
      </c>
    </row>
    <row r="13982" spans="2:6">
      <c r="B13982">
        <v>1537600</v>
      </c>
      <c r="D13982">
        <v>13980</v>
      </c>
      <c r="E13982" s="72">
        <f t="shared" si="437"/>
        <v>846383690.62962961</v>
      </c>
      <c r="F13982" s="71">
        <f t="shared" si="436"/>
        <v>550.45765519616907</v>
      </c>
    </row>
    <row r="13983" spans="2:6">
      <c r="B13983">
        <v>1537600</v>
      </c>
      <c r="D13983">
        <v>13981</v>
      </c>
      <c r="E13983" s="72">
        <f t="shared" si="437"/>
        <v>846504817.4074074</v>
      </c>
      <c r="F13983" s="71">
        <f t="shared" si="436"/>
        <v>550.53643171657609</v>
      </c>
    </row>
    <row r="13984" spans="2:6">
      <c r="B13984">
        <v>1537600</v>
      </c>
      <c r="D13984">
        <v>13982</v>
      </c>
      <c r="E13984" s="72">
        <f t="shared" si="437"/>
        <v>846625952.85185182</v>
      </c>
      <c r="F13984" s="71">
        <f t="shared" si="436"/>
        <v>550.61521387347284</v>
      </c>
    </row>
    <row r="13985" spans="2:6">
      <c r="B13985">
        <v>1537600</v>
      </c>
      <c r="D13985">
        <v>13983</v>
      </c>
      <c r="E13985" s="72">
        <f t="shared" si="437"/>
        <v>846747096.96296287</v>
      </c>
      <c r="F13985" s="71">
        <f t="shared" si="436"/>
        <v>550.69400166685932</v>
      </c>
    </row>
    <row r="13986" spans="2:6">
      <c r="B13986">
        <v>1537600</v>
      </c>
      <c r="D13986">
        <v>13984</v>
      </c>
      <c r="E13986" s="72">
        <f t="shared" si="437"/>
        <v>846868249.74074066</v>
      </c>
      <c r="F13986" s="71">
        <f t="shared" si="436"/>
        <v>550.77279509673565</v>
      </c>
    </row>
    <row r="13987" spans="2:6">
      <c r="B13987">
        <v>1537600</v>
      </c>
      <c r="D13987">
        <v>13985</v>
      </c>
      <c r="E13987" s="72">
        <f t="shared" si="437"/>
        <v>846989411.18518507</v>
      </c>
      <c r="F13987" s="71">
        <f t="shared" si="436"/>
        <v>550.85159416310159</v>
      </c>
    </row>
    <row r="13988" spans="2:6">
      <c r="B13988">
        <v>1537600</v>
      </c>
      <c r="D13988">
        <v>13986</v>
      </c>
      <c r="E13988" s="72">
        <f t="shared" si="437"/>
        <v>847110581.29629624</v>
      </c>
      <c r="F13988" s="71">
        <f t="shared" si="436"/>
        <v>550.9303988659575</v>
      </c>
    </row>
    <row r="13989" spans="2:6">
      <c r="B13989">
        <v>1537600</v>
      </c>
      <c r="D13989">
        <v>13987</v>
      </c>
      <c r="E13989" s="72">
        <f t="shared" si="437"/>
        <v>847231760.07407403</v>
      </c>
      <c r="F13989" s="71">
        <f t="shared" si="436"/>
        <v>551.00920920530314</v>
      </c>
    </row>
    <row r="13990" spans="2:6">
      <c r="B13990">
        <v>1537600</v>
      </c>
      <c r="D13990">
        <v>13988</v>
      </c>
      <c r="E13990" s="72">
        <f t="shared" si="437"/>
        <v>847352947.51851845</v>
      </c>
      <c r="F13990" s="71">
        <f t="shared" si="436"/>
        <v>551.08802518113839</v>
      </c>
    </row>
    <row r="13991" spans="2:6">
      <c r="B13991">
        <v>1537600</v>
      </c>
      <c r="D13991">
        <v>13989</v>
      </c>
      <c r="E13991" s="72">
        <f t="shared" si="437"/>
        <v>847474143.62962961</v>
      </c>
      <c r="F13991" s="71">
        <f t="shared" si="436"/>
        <v>551.16684679346361</v>
      </c>
    </row>
    <row r="13992" spans="2:6">
      <c r="B13992">
        <v>1537600</v>
      </c>
      <c r="D13992">
        <v>13990</v>
      </c>
      <c r="E13992" s="72">
        <f t="shared" si="437"/>
        <v>847595348.4074074</v>
      </c>
      <c r="F13992" s="71">
        <f t="shared" si="436"/>
        <v>551.24567404227844</v>
      </c>
    </row>
    <row r="13993" spans="2:6">
      <c r="B13993">
        <v>1537600</v>
      </c>
      <c r="D13993">
        <v>13991</v>
      </c>
      <c r="E13993" s="72">
        <f t="shared" si="437"/>
        <v>847716561.85185182</v>
      </c>
      <c r="F13993" s="71">
        <f t="shared" si="436"/>
        <v>551.32450692758312</v>
      </c>
    </row>
    <row r="13994" spans="2:6">
      <c r="B13994">
        <v>1537600</v>
      </c>
      <c r="D13994">
        <v>13992</v>
      </c>
      <c r="E13994" s="72">
        <f t="shared" si="437"/>
        <v>847837783.96296287</v>
      </c>
      <c r="F13994" s="71">
        <f t="shared" si="436"/>
        <v>551.40334544937753</v>
      </c>
    </row>
    <row r="13995" spans="2:6">
      <c r="B13995">
        <v>1537600</v>
      </c>
      <c r="D13995">
        <v>13993</v>
      </c>
      <c r="E13995" s="72">
        <f t="shared" si="437"/>
        <v>847959014.74074066</v>
      </c>
      <c r="F13995" s="71">
        <f t="shared" si="436"/>
        <v>551.48218960766167</v>
      </c>
    </row>
    <row r="13996" spans="2:6">
      <c r="B13996">
        <v>1537600</v>
      </c>
      <c r="D13996">
        <v>13994</v>
      </c>
      <c r="E13996" s="72">
        <f t="shared" si="437"/>
        <v>848080254.18518507</v>
      </c>
      <c r="F13996" s="71">
        <f t="shared" si="436"/>
        <v>551.56103940243565</v>
      </c>
    </row>
    <row r="13997" spans="2:6">
      <c r="B13997">
        <v>1537600</v>
      </c>
      <c r="D13997">
        <v>13995</v>
      </c>
      <c r="E13997" s="72">
        <f t="shared" si="437"/>
        <v>848201502.29629624</v>
      </c>
      <c r="F13997" s="71">
        <f t="shared" si="436"/>
        <v>551.63989483369937</v>
      </c>
    </row>
    <row r="13998" spans="2:6">
      <c r="B13998">
        <v>1537600</v>
      </c>
      <c r="D13998">
        <v>13996</v>
      </c>
      <c r="E13998" s="72">
        <f t="shared" si="437"/>
        <v>848322759.07407403</v>
      </c>
      <c r="F13998" s="71">
        <f t="shared" si="436"/>
        <v>551.71875590145294</v>
      </c>
    </row>
    <row r="13999" spans="2:6">
      <c r="B13999">
        <v>1537600</v>
      </c>
      <c r="D13999">
        <v>13997</v>
      </c>
      <c r="E13999" s="72">
        <f t="shared" si="437"/>
        <v>848444024.51851845</v>
      </c>
      <c r="F13999" s="71">
        <f t="shared" si="436"/>
        <v>551.79762260569623</v>
      </c>
    </row>
    <row r="14000" spans="2:6">
      <c r="B14000">
        <v>1537600</v>
      </c>
      <c r="D14000">
        <v>13998</v>
      </c>
      <c r="E14000" s="72">
        <f t="shared" si="437"/>
        <v>848565298.62962961</v>
      </c>
      <c r="F14000" s="71">
        <f t="shared" si="436"/>
        <v>551.87649494642926</v>
      </c>
    </row>
    <row r="14001" spans="2:6">
      <c r="B14001">
        <v>1537600</v>
      </c>
      <c r="D14001">
        <v>13999</v>
      </c>
      <c r="E14001" s="72">
        <f t="shared" si="437"/>
        <v>848686581.4074074</v>
      </c>
      <c r="F14001" s="71">
        <f t="shared" si="436"/>
        <v>551.95537292365202</v>
      </c>
    </row>
    <row r="14002" spans="2:6">
      <c r="B14002">
        <v>1537600</v>
      </c>
      <c r="D14002">
        <v>14000</v>
      </c>
      <c r="E14002" s="72">
        <f t="shared" si="437"/>
        <v>848807872.85185182</v>
      </c>
      <c r="F14002" s="71">
        <f t="shared" si="436"/>
        <v>552.03425653736463</v>
      </c>
    </row>
    <row r="14003" spans="2:6">
      <c r="B14003">
        <v>1537600</v>
      </c>
      <c r="D14003">
        <v>14001</v>
      </c>
      <c r="E14003" s="72">
        <f t="shared" si="437"/>
        <v>848929172.96296287</v>
      </c>
      <c r="F14003" s="71">
        <f t="shared" si="436"/>
        <v>552.11314578756685</v>
      </c>
    </row>
    <row r="14004" spans="2:6">
      <c r="B14004">
        <v>1537600</v>
      </c>
      <c r="D14004">
        <v>14002</v>
      </c>
      <c r="E14004" s="72">
        <f t="shared" si="437"/>
        <v>849050481.74074066</v>
      </c>
      <c r="F14004" s="71">
        <f t="shared" si="436"/>
        <v>552.19204067425903</v>
      </c>
    </row>
    <row r="14005" spans="2:6">
      <c r="B14005">
        <v>1537600</v>
      </c>
      <c r="D14005">
        <v>14003</v>
      </c>
      <c r="E14005" s="72">
        <f t="shared" si="437"/>
        <v>849171799.18518507</v>
      </c>
      <c r="F14005" s="71">
        <f t="shared" si="436"/>
        <v>552.27094119744083</v>
      </c>
    </row>
    <row r="14006" spans="2:6">
      <c r="B14006">
        <v>1537600</v>
      </c>
      <c r="D14006">
        <v>14004</v>
      </c>
      <c r="E14006" s="72">
        <f t="shared" si="437"/>
        <v>849293125.29629624</v>
      </c>
      <c r="F14006" s="71">
        <f t="shared" si="436"/>
        <v>552.34984735711259</v>
      </c>
    </row>
    <row r="14007" spans="2:6">
      <c r="B14007">
        <v>1537600</v>
      </c>
      <c r="D14007">
        <v>14005</v>
      </c>
      <c r="E14007" s="72">
        <f t="shared" si="437"/>
        <v>849414460.07407403</v>
      </c>
      <c r="F14007" s="71">
        <f t="shared" si="436"/>
        <v>552.42875915327397</v>
      </c>
    </row>
    <row r="14008" spans="2:6">
      <c r="B14008">
        <v>1537600</v>
      </c>
      <c r="D14008">
        <v>14006</v>
      </c>
      <c r="E14008" s="72">
        <f t="shared" si="437"/>
        <v>849535803.51851845</v>
      </c>
      <c r="F14008" s="71">
        <f t="shared" si="436"/>
        <v>552.50767658592508</v>
      </c>
    </row>
    <row r="14009" spans="2:6">
      <c r="B14009">
        <v>1537600</v>
      </c>
      <c r="D14009">
        <v>14007</v>
      </c>
      <c r="E14009" s="72">
        <f t="shared" si="437"/>
        <v>849657155.62962961</v>
      </c>
      <c r="F14009" s="71">
        <f t="shared" si="436"/>
        <v>552.58659965506604</v>
      </c>
    </row>
    <row r="14010" spans="2:6">
      <c r="B14010">
        <v>1537600</v>
      </c>
      <c r="D14010">
        <v>14008</v>
      </c>
      <c r="E14010" s="72">
        <f t="shared" si="437"/>
        <v>849778516.4074074</v>
      </c>
      <c r="F14010" s="71">
        <f t="shared" si="436"/>
        <v>552.66552836069684</v>
      </c>
    </row>
    <row r="14011" spans="2:6">
      <c r="B14011">
        <v>1537600</v>
      </c>
      <c r="D14011">
        <v>14009</v>
      </c>
      <c r="E14011" s="72">
        <f t="shared" si="437"/>
        <v>849899885.85185182</v>
      </c>
      <c r="F14011" s="71">
        <f t="shared" si="436"/>
        <v>552.74446270281726</v>
      </c>
    </row>
    <row r="14012" spans="2:6">
      <c r="B14012">
        <v>1537600</v>
      </c>
      <c r="D14012">
        <v>14010</v>
      </c>
      <c r="E14012" s="72">
        <f t="shared" si="437"/>
        <v>850021263.96296287</v>
      </c>
      <c r="F14012" s="71">
        <f t="shared" si="436"/>
        <v>552.82340268142741</v>
      </c>
    </row>
    <row r="14013" spans="2:6">
      <c r="B14013">
        <v>1537600</v>
      </c>
      <c r="D14013">
        <v>14011</v>
      </c>
      <c r="E14013" s="72">
        <f t="shared" si="437"/>
        <v>850142650.74074066</v>
      </c>
      <c r="F14013" s="71">
        <f t="shared" si="436"/>
        <v>552.90234829652752</v>
      </c>
    </row>
    <row r="14014" spans="2:6">
      <c r="B14014">
        <v>1537600</v>
      </c>
      <c r="D14014">
        <v>14012</v>
      </c>
      <c r="E14014" s="72">
        <f t="shared" si="437"/>
        <v>850264046.18518507</v>
      </c>
      <c r="F14014" s="71">
        <f t="shared" si="436"/>
        <v>552.98129954811725</v>
      </c>
    </row>
    <row r="14015" spans="2:6">
      <c r="B14015">
        <v>1537600</v>
      </c>
      <c r="D14015">
        <v>14013</v>
      </c>
      <c r="E14015" s="72">
        <f t="shared" si="437"/>
        <v>850385450.29629624</v>
      </c>
      <c r="F14015" s="71">
        <f t="shared" si="436"/>
        <v>553.06025643619682</v>
      </c>
    </row>
    <row r="14016" spans="2:6">
      <c r="B14016">
        <v>1537600</v>
      </c>
      <c r="D14016">
        <v>14014</v>
      </c>
      <c r="E14016" s="72">
        <f t="shared" si="437"/>
        <v>850506863.07407403</v>
      </c>
      <c r="F14016" s="71">
        <f t="shared" si="436"/>
        <v>553.13921896076613</v>
      </c>
    </row>
    <row r="14017" spans="2:6">
      <c r="B14017">
        <v>1537600</v>
      </c>
      <c r="D14017">
        <v>14015</v>
      </c>
      <c r="E14017" s="72">
        <f t="shared" si="437"/>
        <v>850628284.51851845</v>
      </c>
      <c r="F14017" s="71">
        <f t="shared" si="436"/>
        <v>553.21818712182517</v>
      </c>
    </row>
    <row r="14018" spans="2:6">
      <c r="B14018">
        <v>1537600</v>
      </c>
      <c r="D14018">
        <v>14016</v>
      </c>
      <c r="E14018" s="72">
        <f t="shared" si="437"/>
        <v>850749714.62962961</v>
      </c>
      <c r="F14018" s="71">
        <f t="shared" si="436"/>
        <v>553.29716091937405</v>
      </c>
    </row>
    <row r="14019" spans="2:6">
      <c r="B14019">
        <v>1537600</v>
      </c>
      <c r="D14019">
        <v>14017</v>
      </c>
      <c r="E14019" s="72">
        <f t="shared" si="437"/>
        <v>850871153.4074074</v>
      </c>
      <c r="F14019" s="71">
        <f t="shared" ref="F14019:F14082" si="438">E14019/B14018</f>
        <v>553.37614035341278</v>
      </c>
    </row>
    <row r="14020" spans="2:6">
      <c r="B14020">
        <v>1537600</v>
      </c>
      <c r="D14020">
        <v>14018</v>
      </c>
      <c r="E14020" s="72">
        <f t="shared" ref="E14020:E14083" si="439">40+(D14019*D14019)+(E14019/1.3)</f>
        <v>850992600.85185182</v>
      </c>
      <c r="F14020" s="71">
        <f t="shared" si="438"/>
        <v>553.45512542394113</v>
      </c>
    </row>
    <row r="14021" spans="2:6">
      <c r="B14021">
        <v>1537600</v>
      </c>
      <c r="D14021">
        <v>14019</v>
      </c>
      <c r="E14021" s="72">
        <f t="shared" si="439"/>
        <v>851114056.96296287</v>
      </c>
      <c r="F14021" s="71">
        <f t="shared" si="438"/>
        <v>553.53411613095921</v>
      </c>
    </row>
    <row r="14022" spans="2:6">
      <c r="B14022">
        <v>1537600</v>
      </c>
      <c r="D14022">
        <v>14020</v>
      </c>
      <c r="E14022" s="72">
        <f t="shared" si="439"/>
        <v>851235521.74074066</v>
      </c>
      <c r="F14022" s="71">
        <f t="shared" si="438"/>
        <v>553.61311247446713</v>
      </c>
    </row>
    <row r="14023" spans="2:6">
      <c r="B14023">
        <v>1537600</v>
      </c>
      <c r="D14023">
        <v>14021</v>
      </c>
      <c r="E14023" s="72">
        <f t="shared" si="439"/>
        <v>851356995.18518507</v>
      </c>
      <c r="F14023" s="71">
        <f t="shared" si="438"/>
        <v>553.69211445446479</v>
      </c>
    </row>
    <row r="14024" spans="2:6">
      <c r="B14024">
        <v>1537600</v>
      </c>
      <c r="D14024">
        <v>14022</v>
      </c>
      <c r="E14024" s="72">
        <f t="shared" si="439"/>
        <v>851478477.29629624</v>
      </c>
      <c r="F14024" s="71">
        <f t="shared" si="438"/>
        <v>553.77112207095229</v>
      </c>
    </row>
    <row r="14025" spans="2:6">
      <c r="B14025">
        <v>1537600</v>
      </c>
      <c r="D14025">
        <v>14023</v>
      </c>
      <c r="E14025" s="72">
        <f t="shared" si="439"/>
        <v>851599968.07407403</v>
      </c>
      <c r="F14025" s="71">
        <f t="shared" si="438"/>
        <v>553.85013532392952</v>
      </c>
    </row>
    <row r="14026" spans="2:6">
      <c r="B14026">
        <v>1537600</v>
      </c>
      <c r="D14026">
        <v>14024</v>
      </c>
      <c r="E14026" s="72">
        <f t="shared" si="439"/>
        <v>851721467.51851845</v>
      </c>
      <c r="F14026" s="71">
        <f t="shared" si="438"/>
        <v>553.92915421339649</v>
      </c>
    </row>
    <row r="14027" spans="2:6">
      <c r="B14027">
        <v>1537600</v>
      </c>
      <c r="D14027">
        <v>14025</v>
      </c>
      <c r="E14027" s="72">
        <f t="shared" si="439"/>
        <v>851842975.62962961</v>
      </c>
      <c r="F14027" s="71">
        <f t="shared" si="438"/>
        <v>554.0081787393533</v>
      </c>
    </row>
    <row r="14028" spans="2:6">
      <c r="B14028">
        <v>1537600</v>
      </c>
      <c r="D14028">
        <v>14026</v>
      </c>
      <c r="E14028" s="72">
        <f t="shared" si="439"/>
        <v>851964492.4074074</v>
      </c>
      <c r="F14028" s="71">
        <f t="shared" si="438"/>
        <v>554.08720890179984</v>
      </c>
    </row>
    <row r="14029" spans="2:6">
      <c r="B14029">
        <v>1537600</v>
      </c>
      <c r="D14029">
        <v>14027</v>
      </c>
      <c r="E14029" s="72">
        <f t="shared" si="439"/>
        <v>852086017.85185182</v>
      </c>
      <c r="F14029" s="71">
        <f t="shared" si="438"/>
        <v>554.16624470073612</v>
      </c>
    </row>
    <row r="14030" spans="2:6">
      <c r="B14030">
        <v>1537600</v>
      </c>
      <c r="D14030">
        <v>14028</v>
      </c>
      <c r="E14030" s="72">
        <f t="shared" si="439"/>
        <v>852207551.96296287</v>
      </c>
      <c r="F14030" s="71">
        <f t="shared" si="438"/>
        <v>554.24528613616212</v>
      </c>
    </row>
    <row r="14031" spans="2:6">
      <c r="B14031">
        <v>1537600</v>
      </c>
      <c r="D14031">
        <v>14029</v>
      </c>
      <c r="E14031" s="72">
        <f t="shared" si="439"/>
        <v>852329094.74074066</v>
      </c>
      <c r="F14031" s="71">
        <f t="shared" si="438"/>
        <v>554.32433320807797</v>
      </c>
    </row>
    <row r="14032" spans="2:6">
      <c r="B14032">
        <v>1537600</v>
      </c>
      <c r="D14032">
        <v>14030</v>
      </c>
      <c r="E14032" s="72">
        <f t="shared" si="439"/>
        <v>852450646.18518507</v>
      </c>
      <c r="F14032" s="71">
        <f t="shared" si="438"/>
        <v>554.40338591648356</v>
      </c>
    </row>
    <row r="14033" spans="2:6">
      <c r="B14033">
        <v>1537600</v>
      </c>
      <c r="D14033">
        <v>14031</v>
      </c>
      <c r="E14033" s="72">
        <f t="shared" si="439"/>
        <v>852572206.29629624</v>
      </c>
      <c r="F14033" s="71">
        <f t="shared" si="438"/>
        <v>554.48244426137887</v>
      </c>
    </row>
    <row r="14034" spans="2:6">
      <c r="B14034">
        <v>1537600</v>
      </c>
      <c r="D14034">
        <v>14032</v>
      </c>
      <c r="E14034" s="72">
        <f t="shared" si="439"/>
        <v>852693775.07407403</v>
      </c>
      <c r="F14034" s="71">
        <f t="shared" si="438"/>
        <v>554.56150824276403</v>
      </c>
    </row>
    <row r="14035" spans="2:6">
      <c r="B14035">
        <v>1537600</v>
      </c>
      <c r="D14035">
        <v>14033</v>
      </c>
      <c r="E14035" s="72">
        <f t="shared" si="439"/>
        <v>852815352.51851845</v>
      </c>
      <c r="F14035" s="71">
        <f t="shared" si="438"/>
        <v>554.64057786063893</v>
      </c>
    </row>
    <row r="14036" spans="2:6">
      <c r="B14036">
        <v>1537600</v>
      </c>
      <c r="D14036">
        <v>14034</v>
      </c>
      <c r="E14036" s="72">
        <f t="shared" si="439"/>
        <v>852936938.62962961</v>
      </c>
      <c r="F14036" s="71">
        <f t="shared" si="438"/>
        <v>554.71965311500367</v>
      </c>
    </row>
    <row r="14037" spans="2:6">
      <c r="B14037">
        <v>1537600</v>
      </c>
      <c r="D14037">
        <v>14035</v>
      </c>
      <c r="E14037" s="72">
        <f t="shared" si="439"/>
        <v>853058533.4074074</v>
      </c>
      <c r="F14037" s="71">
        <f t="shared" si="438"/>
        <v>554.79873400585814</v>
      </c>
    </row>
    <row r="14038" spans="2:6">
      <c r="B14038">
        <v>1537600</v>
      </c>
      <c r="D14038">
        <v>14036</v>
      </c>
      <c r="E14038" s="72">
        <f t="shared" si="439"/>
        <v>853180136.85185182</v>
      </c>
      <c r="F14038" s="71">
        <f t="shared" si="438"/>
        <v>554.87782053320223</v>
      </c>
    </row>
    <row r="14039" spans="2:6">
      <c r="B14039">
        <v>1537600</v>
      </c>
      <c r="D14039">
        <v>14037</v>
      </c>
      <c r="E14039" s="72">
        <f t="shared" si="439"/>
        <v>853301748.96296287</v>
      </c>
      <c r="F14039" s="71">
        <f t="shared" si="438"/>
        <v>554.95691269703616</v>
      </c>
    </row>
    <row r="14040" spans="2:6">
      <c r="B14040">
        <v>1537600</v>
      </c>
      <c r="D14040">
        <v>14038</v>
      </c>
      <c r="E14040" s="72">
        <f t="shared" si="439"/>
        <v>853423369.74074066</v>
      </c>
      <c r="F14040" s="71">
        <f t="shared" si="438"/>
        <v>555.03601049735994</v>
      </c>
    </row>
    <row r="14041" spans="2:6">
      <c r="B14041">
        <v>1537600</v>
      </c>
      <c r="D14041">
        <v>14039</v>
      </c>
      <c r="E14041" s="72">
        <f t="shared" si="439"/>
        <v>853544999.18518507</v>
      </c>
      <c r="F14041" s="71">
        <f t="shared" si="438"/>
        <v>555.11511393417345</v>
      </c>
    </row>
    <row r="14042" spans="2:6">
      <c r="B14042">
        <v>1537600</v>
      </c>
      <c r="D14042">
        <v>14040</v>
      </c>
      <c r="E14042" s="72">
        <f t="shared" si="439"/>
        <v>853666637.29629624</v>
      </c>
      <c r="F14042" s="71">
        <f t="shared" si="438"/>
        <v>555.19422300747669</v>
      </c>
    </row>
    <row r="14043" spans="2:6">
      <c r="B14043">
        <v>1537600</v>
      </c>
      <c r="D14043">
        <v>14041</v>
      </c>
      <c r="E14043" s="72">
        <f t="shared" si="439"/>
        <v>853788284.07407403</v>
      </c>
      <c r="F14043" s="71">
        <f t="shared" si="438"/>
        <v>555.27333771726978</v>
      </c>
    </row>
    <row r="14044" spans="2:6">
      <c r="B14044">
        <v>1537600</v>
      </c>
      <c r="D14044">
        <v>14042</v>
      </c>
      <c r="E14044" s="72">
        <f t="shared" si="439"/>
        <v>853909939.51851845</v>
      </c>
      <c r="F14044" s="71">
        <f t="shared" si="438"/>
        <v>555.3524580635526</v>
      </c>
    </row>
    <row r="14045" spans="2:6">
      <c r="B14045">
        <v>1537600</v>
      </c>
      <c r="D14045">
        <v>14043</v>
      </c>
      <c r="E14045" s="72">
        <f t="shared" si="439"/>
        <v>854031603.62962961</v>
      </c>
      <c r="F14045" s="71">
        <f t="shared" si="438"/>
        <v>555.43158404632516</v>
      </c>
    </row>
    <row r="14046" spans="2:6">
      <c r="B14046">
        <v>1537600</v>
      </c>
      <c r="D14046">
        <v>14044</v>
      </c>
      <c r="E14046" s="72">
        <f t="shared" si="439"/>
        <v>854153276.4074074</v>
      </c>
      <c r="F14046" s="71">
        <f t="shared" si="438"/>
        <v>555.51071566558755</v>
      </c>
    </row>
    <row r="14047" spans="2:6">
      <c r="B14047">
        <v>1537600</v>
      </c>
      <c r="D14047">
        <v>14045</v>
      </c>
      <c r="E14047" s="72">
        <f t="shared" si="439"/>
        <v>854274957.85185182</v>
      </c>
      <c r="F14047" s="71">
        <f t="shared" si="438"/>
        <v>555.58985292133968</v>
      </c>
    </row>
    <row r="14048" spans="2:6">
      <c r="B14048">
        <v>1537600</v>
      </c>
      <c r="D14048">
        <v>14046</v>
      </c>
      <c r="E14048" s="72">
        <f t="shared" si="439"/>
        <v>854396647.96296287</v>
      </c>
      <c r="F14048" s="71">
        <f t="shared" si="438"/>
        <v>555.66899581358143</v>
      </c>
    </row>
    <row r="14049" spans="2:6">
      <c r="B14049">
        <v>1537600</v>
      </c>
      <c r="D14049">
        <v>14047</v>
      </c>
      <c r="E14049" s="72">
        <f t="shared" si="439"/>
        <v>854518346.74074066</v>
      </c>
      <c r="F14049" s="71">
        <f t="shared" si="438"/>
        <v>555.74814434231314</v>
      </c>
    </row>
    <row r="14050" spans="2:6">
      <c r="B14050">
        <v>1537600</v>
      </c>
      <c r="D14050">
        <v>14048</v>
      </c>
      <c r="E14050" s="72">
        <f t="shared" si="439"/>
        <v>854640054.18518507</v>
      </c>
      <c r="F14050" s="71">
        <f t="shared" si="438"/>
        <v>555.82729850753446</v>
      </c>
    </row>
    <row r="14051" spans="2:6">
      <c r="B14051">
        <v>1537600</v>
      </c>
      <c r="D14051">
        <v>14049</v>
      </c>
      <c r="E14051" s="72">
        <f t="shared" si="439"/>
        <v>854761770.29629624</v>
      </c>
      <c r="F14051" s="71">
        <f t="shared" si="438"/>
        <v>555.90645830924575</v>
      </c>
    </row>
    <row r="14052" spans="2:6">
      <c r="B14052">
        <v>1537600</v>
      </c>
      <c r="D14052">
        <v>14050</v>
      </c>
      <c r="E14052" s="72">
        <f t="shared" si="439"/>
        <v>854883495.07407403</v>
      </c>
      <c r="F14052" s="71">
        <f t="shared" si="438"/>
        <v>555.98562374744665</v>
      </c>
    </row>
    <row r="14053" spans="2:6">
      <c r="B14053">
        <v>1537600</v>
      </c>
      <c r="D14053">
        <v>14051</v>
      </c>
      <c r="E14053" s="72">
        <f t="shared" si="439"/>
        <v>855005228.51851845</v>
      </c>
      <c r="F14053" s="71">
        <f t="shared" si="438"/>
        <v>556.0647948221374</v>
      </c>
    </row>
    <row r="14054" spans="2:6">
      <c r="B14054">
        <v>1537600</v>
      </c>
      <c r="D14054">
        <v>14052</v>
      </c>
      <c r="E14054" s="72">
        <f t="shared" si="439"/>
        <v>855126970.62962961</v>
      </c>
      <c r="F14054" s="71">
        <f t="shared" si="438"/>
        <v>556.14397153331788</v>
      </c>
    </row>
    <row r="14055" spans="2:6">
      <c r="B14055">
        <v>1537600</v>
      </c>
      <c r="D14055">
        <v>14053</v>
      </c>
      <c r="E14055" s="72">
        <f t="shared" si="439"/>
        <v>855248721.4074074</v>
      </c>
      <c r="F14055" s="71">
        <f t="shared" si="438"/>
        <v>556.22315388098821</v>
      </c>
    </row>
    <row r="14056" spans="2:6">
      <c r="B14056">
        <v>1537600</v>
      </c>
      <c r="D14056">
        <v>14054</v>
      </c>
      <c r="E14056" s="72">
        <f t="shared" si="439"/>
        <v>855370480.85185182</v>
      </c>
      <c r="F14056" s="71">
        <f t="shared" si="438"/>
        <v>556.30234186514815</v>
      </c>
    </row>
    <row r="14057" spans="2:6">
      <c r="B14057">
        <v>1537600</v>
      </c>
      <c r="D14057">
        <v>14055</v>
      </c>
      <c r="E14057" s="72">
        <f t="shared" si="439"/>
        <v>855492248.96296287</v>
      </c>
      <c r="F14057" s="71">
        <f t="shared" si="438"/>
        <v>556.38153548579794</v>
      </c>
    </row>
    <row r="14058" spans="2:6">
      <c r="B14058">
        <v>1537600</v>
      </c>
      <c r="D14058">
        <v>14056</v>
      </c>
      <c r="E14058" s="72">
        <f t="shared" si="439"/>
        <v>855614025.74074066</v>
      </c>
      <c r="F14058" s="71">
        <f t="shared" si="438"/>
        <v>556.46073474293746</v>
      </c>
    </row>
    <row r="14059" spans="2:6">
      <c r="B14059">
        <v>1537600</v>
      </c>
      <c r="D14059">
        <v>14057</v>
      </c>
      <c r="E14059" s="72">
        <f t="shared" si="439"/>
        <v>855735811.18518507</v>
      </c>
      <c r="F14059" s="71">
        <f t="shared" si="438"/>
        <v>556.53993963656683</v>
      </c>
    </row>
    <row r="14060" spans="2:6">
      <c r="B14060">
        <v>1537600</v>
      </c>
      <c r="D14060">
        <v>14058</v>
      </c>
      <c r="E14060" s="72">
        <f t="shared" si="439"/>
        <v>855857605.29629624</v>
      </c>
      <c r="F14060" s="71">
        <f t="shared" si="438"/>
        <v>556.61915016668593</v>
      </c>
    </row>
    <row r="14061" spans="2:6">
      <c r="B14061">
        <v>1537600</v>
      </c>
      <c r="D14061">
        <v>14059</v>
      </c>
      <c r="E14061" s="72">
        <f t="shared" si="439"/>
        <v>855979408.07407403</v>
      </c>
      <c r="F14061" s="71">
        <f t="shared" si="438"/>
        <v>556.69836633329476</v>
      </c>
    </row>
    <row r="14062" spans="2:6">
      <c r="B14062">
        <v>1537600</v>
      </c>
      <c r="D14062">
        <v>14060</v>
      </c>
      <c r="E14062" s="72">
        <f t="shared" si="439"/>
        <v>856101219.51851845</v>
      </c>
      <c r="F14062" s="71">
        <f t="shared" si="438"/>
        <v>556.77758813639332</v>
      </c>
    </row>
    <row r="14063" spans="2:6">
      <c r="B14063">
        <v>1537600</v>
      </c>
      <c r="D14063">
        <v>14061</v>
      </c>
      <c r="E14063" s="72">
        <f t="shared" si="439"/>
        <v>856223039.62962961</v>
      </c>
      <c r="F14063" s="71">
        <f t="shared" si="438"/>
        <v>556.85681557598184</v>
      </c>
    </row>
    <row r="14064" spans="2:6">
      <c r="B14064">
        <v>1537600</v>
      </c>
      <c r="D14064">
        <v>14062</v>
      </c>
      <c r="E14064" s="72">
        <f t="shared" si="439"/>
        <v>856344868.4074074</v>
      </c>
      <c r="F14064" s="71">
        <f t="shared" si="438"/>
        <v>556.93604865205998</v>
      </c>
    </row>
    <row r="14065" spans="2:6">
      <c r="B14065">
        <v>1537600</v>
      </c>
      <c r="D14065">
        <v>14063</v>
      </c>
      <c r="E14065" s="72">
        <f t="shared" si="439"/>
        <v>856466705.85185182</v>
      </c>
      <c r="F14065" s="71">
        <f t="shared" si="438"/>
        <v>557.01528736462785</v>
      </c>
    </row>
    <row r="14066" spans="2:6">
      <c r="B14066">
        <v>1537600</v>
      </c>
      <c r="D14066">
        <v>14064</v>
      </c>
      <c r="E14066" s="72">
        <f t="shared" si="439"/>
        <v>856588551.96296287</v>
      </c>
      <c r="F14066" s="71">
        <f t="shared" si="438"/>
        <v>557.09453171368557</v>
      </c>
    </row>
    <row r="14067" spans="2:6">
      <c r="B14067">
        <v>1537600</v>
      </c>
      <c r="D14067">
        <v>14065</v>
      </c>
      <c r="E14067" s="72">
        <f t="shared" si="439"/>
        <v>856710406.74074066</v>
      </c>
      <c r="F14067" s="71">
        <f t="shared" si="438"/>
        <v>557.17378169923302</v>
      </c>
    </row>
    <row r="14068" spans="2:6">
      <c r="B14068">
        <v>1537600</v>
      </c>
      <c r="D14068">
        <v>14066</v>
      </c>
      <c r="E14068" s="72">
        <f t="shared" si="439"/>
        <v>856832270.18518507</v>
      </c>
      <c r="F14068" s="71">
        <f t="shared" si="438"/>
        <v>557.2530373212702</v>
      </c>
    </row>
    <row r="14069" spans="2:6">
      <c r="B14069">
        <v>1537600</v>
      </c>
      <c r="D14069">
        <v>14067</v>
      </c>
      <c r="E14069" s="72">
        <f t="shared" si="439"/>
        <v>856954142.29629624</v>
      </c>
      <c r="F14069" s="71">
        <f t="shared" si="438"/>
        <v>557.33229857979723</v>
      </c>
    </row>
    <row r="14070" spans="2:6">
      <c r="B14070">
        <v>1537600</v>
      </c>
      <c r="D14070">
        <v>14068</v>
      </c>
      <c r="E14070" s="72">
        <f t="shared" si="439"/>
        <v>857076023.07407403</v>
      </c>
      <c r="F14070" s="71">
        <f t="shared" si="438"/>
        <v>557.41156547481398</v>
      </c>
    </row>
    <row r="14071" spans="2:6">
      <c r="B14071">
        <v>1537600</v>
      </c>
      <c r="D14071">
        <v>14069</v>
      </c>
      <c r="E14071" s="72">
        <f t="shared" si="439"/>
        <v>857197912.51851845</v>
      </c>
      <c r="F14071" s="71">
        <f t="shared" si="438"/>
        <v>557.49083800632059</v>
      </c>
    </row>
    <row r="14072" spans="2:6">
      <c r="B14072">
        <v>1537600</v>
      </c>
      <c r="D14072">
        <v>14070</v>
      </c>
      <c r="E14072" s="72">
        <f t="shared" si="439"/>
        <v>857319810.62962961</v>
      </c>
      <c r="F14072" s="71">
        <f t="shared" si="438"/>
        <v>557.57011617431681</v>
      </c>
    </row>
    <row r="14073" spans="2:6">
      <c r="B14073">
        <v>1537600</v>
      </c>
      <c r="D14073">
        <v>14071</v>
      </c>
      <c r="E14073" s="72">
        <f t="shared" si="439"/>
        <v>857441717.4074074</v>
      </c>
      <c r="F14073" s="71">
        <f t="shared" si="438"/>
        <v>557.64939997880299</v>
      </c>
    </row>
    <row r="14074" spans="2:6">
      <c r="B14074">
        <v>1537600</v>
      </c>
      <c r="D14074">
        <v>14072</v>
      </c>
      <c r="E14074" s="72">
        <f t="shared" si="439"/>
        <v>857563632.85185182</v>
      </c>
      <c r="F14074" s="71">
        <f t="shared" si="438"/>
        <v>557.72868941977879</v>
      </c>
    </row>
    <row r="14075" spans="2:6">
      <c r="B14075">
        <v>1537600</v>
      </c>
      <c r="D14075">
        <v>14073</v>
      </c>
      <c r="E14075" s="72">
        <f t="shared" si="439"/>
        <v>857685556.96296287</v>
      </c>
      <c r="F14075" s="71">
        <f t="shared" si="438"/>
        <v>557.80798449724432</v>
      </c>
    </row>
    <row r="14076" spans="2:6">
      <c r="B14076">
        <v>1537600</v>
      </c>
      <c r="D14076">
        <v>14074</v>
      </c>
      <c r="E14076" s="72">
        <f t="shared" si="439"/>
        <v>857807489.74074066</v>
      </c>
      <c r="F14076" s="71">
        <f t="shared" si="438"/>
        <v>557.8872852111997</v>
      </c>
    </row>
    <row r="14077" spans="2:6">
      <c r="B14077">
        <v>1537600</v>
      </c>
      <c r="D14077">
        <v>14075</v>
      </c>
      <c r="E14077" s="72">
        <f t="shared" si="439"/>
        <v>857929431.18518507</v>
      </c>
      <c r="F14077" s="71">
        <f t="shared" si="438"/>
        <v>557.9665915616448</v>
      </c>
    </row>
    <row r="14078" spans="2:6">
      <c r="B14078">
        <v>1537600</v>
      </c>
      <c r="D14078">
        <v>14076</v>
      </c>
      <c r="E14078" s="72">
        <f t="shared" si="439"/>
        <v>858051381.29629624</v>
      </c>
      <c r="F14078" s="71">
        <f t="shared" si="438"/>
        <v>558.04590354857976</v>
      </c>
    </row>
    <row r="14079" spans="2:6">
      <c r="B14079">
        <v>1537600</v>
      </c>
      <c r="D14079">
        <v>14077</v>
      </c>
      <c r="E14079" s="72">
        <f t="shared" si="439"/>
        <v>858173340.07407403</v>
      </c>
      <c r="F14079" s="71">
        <f t="shared" si="438"/>
        <v>558.12522117200444</v>
      </c>
    </row>
    <row r="14080" spans="2:6">
      <c r="B14080">
        <v>1537600</v>
      </c>
      <c r="D14080">
        <v>14078</v>
      </c>
      <c r="E14080" s="72">
        <f t="shared" si="439"/>
        <v>858295307.51851845</v>
      </c>
      <c r="F14080" s="71">
        <f t="shared" si="438"/>
        <v>558.20454443191886</v>
      </c>
    </row>
    <row r="14081" spans="2:6">
      <c r="B14081">
        <v>1537600</v>
      </c>
      <c r="D14081">
        <v>14079</v>
      </c>
      <c r="E14081" s="72">
        <f t="shared" si="439"/>
        <v>858417283.62962961</v>
      </c>
      <c r="F14081" s="71">
        <f t="shared" si="438"/>
        <v>558.28387332832312</v>
      </c>
    </row>
    <row r="14082" spans="2:6">
      <c r="B14082">
        <v>1537600</v>
      </c>
      <c r="D14082">
        <v>14080</v>
      </c>
      <c r="E14082" s="72">
        <f t="shared" si="439"/>
        <v>858539268.4074074</v>
      </c>
      <c r="F14082" s="71">
        <f t="shared" si="438"/>
        <v>558.36320786121712</v>
      </c>
    </row>
    <row r="14083" spans="2:6">
      <c r="B14083">
        <v>1537600</v>
      </c>
      <c r="D14083">
        <v>14081</v>
      </c>
      <c r="E14083" s="72">
        <f t="shared" si="439"/>
        <v>858661261.85185182</v>
      </c>
      <c r="F14083" s="71">
        <f t="shared" ref="F14083:F14146" si="440">E14083/B14082</f>
        <v>558.44254803060085</v>
      </c>
    </row>
    <row r="14084" spans="2:6">
      <c r="B14084">
        <v>1537600</v>
      </c>
      <c r="D14084">
        <v>14082</v>
      </c>
      <c r="E14084" s="72">
        <f t="shared" ref="E14084:E14147" si="441">40+(D14083*D14083)+(E14083/1.3)</f>
        <v>858783263.96296287</v>
      </c>
      <c r="F14084" s="71">
        <f t="shared" si="440"/>
        <v>558.52189383647431</v>
      </c>
    </row>
    <row r="14085" spans="2:6">
      <c r="B14085">
        <v>1537600</v>
      </c>
      <c r="D14085">
        <v>14083</v>
      </c>
      <c r="E14085" s="72">
        <f t="shared" si="441"/>
        <v>858905274.74074066</v>
      </c>
      <c r="F14085" s="71">
        <f t="shared" si="440"/>
        <v>558.60124527883761</v>
      </c>
    </row>
    <row r="14086" spans="2:6">
      <c r="B14086">
        <v>1537600</v>
      </c>
      <c r="D14086">
        <v>14084</v>
      </c>
      <c r="E14086" s="72">
        <f t="shared" si="441"/>
        <v>859027294.18518507</v>
      </c>
      <c r="F14086" s="71">
        <f t="shared" si="440"/>
        <v>558.68060235769065</v>
      </c>
    </row>
    <row r="14087" spans="2:6">
      <c r="B14087">
        <v>1537600</v>
      </c>
      <c r="D14087">
        <v>14085</v>
      </c>
      <c r="E14087" s="72">
        <f t="shared" si="441"/>
        <v>859149322.29629624</v>
      </c>
      <c r="F14087" s="71">
        <f t="shared" si="440"/>
        <v>558.75996507303341</v>
      </c>
    </row>
    <row r="14088" spans="2:6">
      <c r="B14088">
        <v>1537600</v>
      </c>
      <c r="D14088">
        <v>14086</v>
      </c>
      <c r="E14088" s="72">
        <f t="shared" si="441"/>
        <v>859271359.07407403</v>
      </c>
      <c r="F14088" s="71">
        <f t="shared" si="440"/>
        <v>558.83933342486603</v>
      </c>
    </row>
    <row r="14089" spans="2:6">
      <c r="B14089">
        <v>1537600</v>
      </c>
      <c r="D14089">
        <v>14087</v>
      </c>
      <c r="E14089" s="72">
        <f t="shared" si="441"/>
        <v>859393404.51851845</v>
      </c>
      <c r="F14089" s="71">
        <f t="shared" si="440"/>
        <v>558.91870741318837</v>
      </c>
    </row>
    <row r="14090" spans="2:6">
      <c r="B14090">
        <v>1537600</v>
      </c>
      <c r="D14090">
        <v>14088</v>
      </c>
      <c r="E14090" s="72">
        <f t="shared" si="441"/>
        <v>859515458.62962961</v>
      </c>
      <c r="F14090" s="71">
        <f t="shared" si="440"/>
        <v>558.99808703800056</v>
      </c>
    </row>
    <row r="14091" spans="2:6">
      <c r="B14091">
        <v>1537600</v>
      </c>
      <c r="D14091">
        <v>14089</v>
      </c>
      <c r="E14091" s="72">
        <f t="shared" si="441"/>
        <v>859637521.4074074</v>
      </c>
      <c r="F14091" s="71">
        <f t="shared" si="440"/>
        <v>559.07747229930237</v>
      </c>
    </row>
    <row r="14092" spans="2:6">
      <c r="B14092">
        <v>1537600</v>
      </c>
      <c r="D14092">
        <v>14090</v>
      </c>
      <c r="E14092" s="72">
        <f t="shared" si="441"/>
        <v>859759592.85185182</v>
      </c>
      <c r="F14092" s="71">
        <f t="shared" si="440"/>
        <v>559.15686319709403</v>
      </c>
    </row>
    <row r="14093" spans="2:6">
      <c r="B14093">
        <v>1537600</v>
      </c>
      <c r="D14093">
        <v>14091</v>
      </c>
      <c r="E14093" s="72">
        <f t="shared" si="441"/>
        <v>859881672.96296287</v>
      </c>
      <c r="F14093" s="71">
        <f t="shared" si="440"/>
        <v>559.23625973137541</v>
      </c>
    </row>
    <row r="14094" spans="2:6">
      <c r="B14094">
        <v>1537600</v>
      </c>
      <c r="D14094">
        <v>14092</v>
      </c>
      <c r="E14094" s="72">
        <f t="shared" si="441"/>
        <v>860003761.74074066</v>
      </c>
      <c r="F14094" s="71">
        <f t="shared" si="440"/>
        <v>559.31566190214664</v>
      </c>
    </row>
    <row r="14095" spans="2:6">
      <c r="B14095">
        <v>1537600</v>
      </c>
      <c r="D14095">
        <v>14093</v>
      </c>
      <c r="E14095" s="72">
        <f t="shared" si="441"/>
        <v>860125859.18518507</v>
      </c>
      <c r="F14095" s="71">
        <f t="shared" si="440"/>
        <v>559.39506970940761</v>
      </c>
    </row>
    <row r="14096" spans="2:6">
      <c r="B14096">
        <v>1537600</v>
      </c>
      <c r="D14096">
        <v>14094</v>
      </c>
      <c r="E14096" s="72">
        <f t="shared" si="441"/>
        <v>860247965.29629624</v>
      </c>
      <c r="F14096" s="71">
        <f t="shared" si="440"/>
        <v>559.4744831531583</v>
      </c>
    </row>
    <row r="14097" spans="2:6">
      <c r="B14097">
        <v>1537600</v>
      </c>
      <c r="D14097">
        <v>14095</v>
      </c>
      <c r="E14097" s="72">
        <f t="shared" si="441"/>
        <v>860370080.07407403</v>
      </c>
      <c r="F14097" s="71">
        <f t="shared" si="440"/>
        <v>559.55390223339884</v>
      </c>
    </row>
    <row r="14098" spans="2:6">
      <c r="B14098">
        <v>1537600</v>
      </c>
      <c r="D14098">
        <v>14096</v>
      </c>
      <c r="E14098" s="72">
        <f t="shared" si="441"/>
        <v>860492203.51851845</v>
      </c>
      <c r="F14098" s="71">
        <f t="shared" si="440"/>
        <v>559.63332695012912</v>
      </c>
    </row>
    <row r="14099" spans="2:6">
      <c r="B14099">
        <v>1537600</v>
      </c>
      <c r="D14099">
        <v>14097</v>
      </c>
      <c r="E14099" s="72">
        <f t="shared" si="441"/>
        <v>860614335.62962961</v>
      </c>
      <c r="F14099" s="71">
        <f t="shared" si="440"/>
        <v>559.71275730334912</v>
      </c>
    </row>
    <row r="14100" spans="2:6">
      <c r="B14100">
        <v>1537600</v>
      </c>
      <c r="D14100">
        <v>14098</v>
      </c>
      <c r="E14100" s="72">
        <f t="shared" si="441"/>
        <v>860736476.4074074</v>
      </c>
      <c r="F14100" s="71">
        <f t="shared" si="440"/>
        <v>559.79219329305897</v>
      </c>
    </row>
    <row r="14101" spans="2:6">
      <c r="B14101">
        <v>1537600</v>
      </c>
      <c r="D14101">
        <v>14099</v>
      </c>
      <c r="E14101" s="72">
        <f t="shared" si="441"/>
        <v>860858625.85185182</v>
      </c>
      <c r="F14101" s="71">
        <f t="shared" si="440"/>
        <v>559.87163491925844</v>
      </c>
    </row>
    <row r="14102" spans="2:6">
      <c r="B14102">
        <v>1537600</v>
      </c>
      <c r="D14102">
        <v>14100</v>
      </c>
      <c r="E14102" s="72">
        <f t="shared" si="441"/>
        <v>860980783.96296287</v>
      </c>
      <c r="F14102" s="71">
        <f t="shared" si="440"/>
        <v>559.95108218194775</v>
      </c>
    </row>
    <row r="14103" spans="2:6">
      <c r="B14103">
        <v>1537600</v>
      </c>
      <c r="D14103">
        <v>14101</v>
      </c>
      <c r="E14103" s="72">
        <f t="shared" si="441"/>
        <v>861102950.74074066</v>
      </c>
      <c r="F14103" s="71">
        <f t="shared" si="440"/>
        <v>560.03053508112691</v>
      </c>
    </row>
    <row r="14104" spans="2:6">
      <c r="B14104">
        <v>1537600</v>
      </c>
      <c r="D14104">
        <v>14102</v>
      </c>
      <c r="E14104" s="72">
        <f t="shared" si="441"/>
        <v>861225126.18518507</v>
      </c>
      <c r="F14104" s="71">
        <f t="shared" si="440"/>
        <v>560.10999361679569</v>
      </c>
    </row>
    <row r="14105" spans="2:6">
      <c r="B14105">
        <v>1537600</v>
      </c>
      <c r="D14105">
        <v>14103</v>
      </c>
      <c r="E14105" s="72">
        <f t="shared" si="441"/>
        <v>861347310.29629624</v>
      </c>
      <c r="F14105" s="71">
        <f t="shared" si="440"/>
        <v>560.18945778895431</v>
      </c>
    </row>
    <row r="14106" spans="2:6">
      <c r="B14106">
        <v>1537600</v>
      </c>
      <c r="D14106">
        <v>14104</v>
      </c>
      <c r="E14106" s="72">
        <f t="shared" si="441"/>
        <v>861469503.07407403</v>
      </c>
      <c r="F14106" s="71">
        <f t="shared" si="440"/>
        <v>560.26892759760278</v>
      </c>
    </row>
    <row r="14107" spans="2:6">
      <c r="B14107">
        <v>1537600</v>
      </c>
      <c r="D14107">
        <v>14105</v>
      </c>
      <c r="E14107" s="72">
        <f t="shared" si="441"/>
        <v>861591704.51851845</v>
      </c>
      <c r="F14107" s="71">
        <f t="shared" si="440"/>
        <v>560.34840304274087</v>
      </c>
    </row>
    <row r="14108" spans="2:6">
      <c r="B14108">
        <v>1537600</v>
      </c>
      <c r="D14108">
        <v>14106</v>
      </c>
      <c r="E14108" s="72">
        <f t="shared" si="441"/>
        <v>861713914.62962961</v>
      </c>
      <c r="F14108" s="71">
        <f t="shared" si="440"/>
        <v>560.42788412436892</v>
      </c>
    </row>
    <row r="14109" spans="2:6">
      <c r="B14109">
        <v>1537600</v>
      </c>
      <c r="D14109">
        <v>14107</v>
      </c>
      <c r="E14109" s="72">
        <f t="shared" si="441"/>
        <v>861836133.4074074</v>
      </c>
      <c r="F14109" s="71">
        <f t="shared" si="440"/>
        <v>560.50737084248658</v>
      </c>
    </row>
    <row r="14110" spans="2:6">
      <c r="B14110">
        <v>1537600</v>
      </c>
      <c r="D14110">
        <v>14108</v>
      </c>
      <c r="E14110" s="72">
        <f t="shared" si="441"/>
        <v>861958360.85185182</v>
      </c>
      <c r="F14110" s="71">
        <f t="shared" si="440"/>
        <v>560.58686319709409</v>
      </c>
    </row>
    <row r="14111" spans="2:6">
      <c r="B14111">
        <v>1537600</v>
      </c>
      <c r="D14111">
        <v>14109</v>
      </c>
      <c r="E14111" s="72">
        <f t="shared" si="441"/>
        <v>862080596.96296287</v>
      </c>
      <c r="F14111" s="71">
        <f t="shared" si="440"/>
        <v>560.66636118819122</v>
      </c>
    </row>
    <row r="14112" spans="2:6">
      <c r="B14112">
        <v>1537600</v>
      </c>
      <c r="D14112">
        <v>14110</v>
      </c>
      <c r="E14112" s="72">
        <f t="shared" si="441"/>
        <v>862202841.74074066</v>
      </c>
      <c r="F14112" s="71">
        <f t="shared" si="440"/>
        <v>560.7458648157783</v>
      </c>
    </row>
    <row r="14113" spans="2:6">
      <c r="B14113">
        <v>1537600</v>
      </c>
      <c r="D14113">
        <v>14111</v>
      </c>
      <c r="E14113" s="72">
        <f t="shared" si="441"/>
        <v>862325095.18518507</v>
      </c>
      <c r="F14113" s="71">
        <f t="shared" si="440"/>
        <v>560.82537407985501</v>
      </c>
    </row>
    <row r="14114" spans="2:6">
      <c r="B14114">
        <v>1537600</v>
      </c>
      <c r="D14114">
        <v>14112</v>
      </c>
      <c r="E14114" s="72">
        <f t="shared" si="441"/>
        <v>862447357.29629624</v>
      </c>
      <c r="F14114" s="71">
        <f t="shared" si="440"/>
        <v>560.90488898042156</v>
      </c>
    </row>
    <row r="14115" spans="2:6">
      <c r="B14115">
        <v>1537600</v>
      </c>
      <c r="D14115">
        <v>14113</v>
      </c>
      <c r="E14115" s="72">
        <f t="shared" si="441"/>
        <v>862569628.07407403</v>
      </c>
      <c r="F14115" s="71">
        <f t="shared" si="440"/>
        <v>560.98440951747796</v>
      </c>
    </row>
    <row r="14116" spans="2:6">
      <c r="B14116">
        <v>1537600</v>
      </c>
      <c r="D14116">
        <v>14114</v>
      </c>
      <c r="E14116" s="72">
        <f t="shared" si="441"/>
        <v>862691907.51851845</v>
      </c>
      <c r="F14116" s="71">
        <f t="shared" si="440"/>
        <v>561.06393569102397</v>
      </c>
    </row>
    <row r="14117" spans="2:6">
      <c r="B14117">
        <v>1537600</v>
      </c>
      <c r="D14117">
        <v>14115</v>
      </c>
      <c r="E14117" s="72">
        <f t="shared" si="441"/>
        <v>862814195.62962961</v>
      </c>
      <c r="F14117" s="71">
        <f t="shared" si="440"/>
        <v>561.14346750105983</v>
      </c>
    </row>
    <row r="14118" spans="2:6">
      <c r="B14118">
        <v>1537600</v>
      </c>
      <c r="D14118">
        <v>14116</v>
      </c>
      <c r="E14118" s="72">
        <f t="shared" si="441"/>
        <v>862936492.4074074</v>
      </c>
      <c r="F14118" s="71">
        <f t="shared" si="440"/>
        <v>561.22300494758542</v>
      </c>
    </row>
    <row r="14119" spans="2:6">
      <c r="B14119">
        <v>1537600</v>
      </c>
      <c r="D14119">
        <v>14117</v>
      </c>
      <c r="E14119" s="72">
        <f t="shared" si="441"/>
        <v>863058797.85185182</v>
      </c>
      <c r="F14119" s="71">
        <f t="shared" si="440"/>
        <v>561.30254803060086</v>
      </c>
    </row>
    <row r="14120" spans="2:6">
      <c r="B14120">
        <v>1537600</v>
      </c>
      <c r="D14120">
        <v>14118</v>
      </c>
      <c r="E14120" s="72">
        <f t="shared" si="441"/>
        <v>863181111.96296287</v>
      </c>
      <c r="F14120" s="71">
        <f t="shared" si="440"/>
        <v>561.38209675010592</v>
      </c>
    </row>
    <row r="14121" spans="2:6">
      <c r="B14121">
        <v>1537600</v>
      </c>
      <c r="D14121">
        <v>14119</v>
      </c>
      <c r="E14121" s="72">
        <f t="shared" si="441"/>
        <v>863303434.74074066</v>
      </c>
      <c r="F14121" s="71">
        <f t="shared" si="440"/>
        <v>561.46165110610082</v>
      </c>
    </row>
    <row r="14122" spans="2:6">
      <c r="B14122">
        <v>1537600</v>
      </c>
      <c r="D14122">
        <v>14120</v>
      </c>
      <c r="E14122" s="72">
        <f t="shared" si="441"/>
        <v>863425766.18518507</v>
      </c>
      <c r="F14122" s="71">
        <f t="shared" si="440"/>
        <v>561.54121109858556</v>
      </c>
    </row>
    <row r="14123" spans="2:6">
      <c r="B14123">
        <v>1537600</v>
      </c>
      <c r="D14123">
        <v>14121</v>
      </c>
      <c r="E14123" s="72">
        <f t="shared" si="441"/>
        <v>863548106.29629624</v>
      </c>
      <c r="F14123" s="71">
        <f t="shared" si="440"/>
        <v>561.62077672756004</v>
      </c>
    </row>
    <row r="14124" spans="2:6">
      <c r="B14124">
        <v>1537600</v>
      </c>
      <c r="D14124">
        <v>14122</v>
      </c>
      <c r="E14124" s="72">
        <f t="shared" si="441"/>
        <v>863670455.07407403</v>
      </c>
      <c r="F14124" s="71">
        <f t="shared" si="440"/>
        <v>561.70034799302425</v>
      </c>
    </row>
    <row r="14125" spans="2:6">
      <c r="B14125">
        <v>1537600</v>
      </c>
      <c r="D14125">
        <v>14123</v>
      </c>
      <c r="E14125" s="72">
        <f t="shared" si="441"/>
        <v>863792812.51851845</v>
      </c>
      <c r="F14125" s="71">
        <f t="shared" si="440"/>
        <v>561.77992489497819</v>
      </c>
    </row>
    <row r="14126" spans="2:6">
      <c r="B14126">
        <v>1537600</v>
      </c>
      <c r="D14126">
        <v>14124</v>
      </c>
      <c r="E14126" s="72">
        <f t="shared" si="441"/>
        <v>863915178.62962961</v>
      </c>
      <c r="F14126" s="71">
        <f t="shared" si="440"/>
        <v>561.85950743342198</v>
      </c>
    </row>
    <row r="14127" spans="2:6">
      <c r="B14127">
        <v>1537600</v>
      </c>
      <c r="D14127">
        <v>14125</v>
      </c>
      <c r="E14127" s="72">
        <f t="shared" si="441"/>
        <v>864037553.4074074</v>
      </c>
      <c r="F14127" s="71">
        <f t="shared" si="440"/>
        <v>561.9390956083555</v>
      </c>
    </row>
    <row r="14128" spans="2:6">
      <c r="B14128">
        <v>1537600</v>
      </c>
      <c r="D14128">
        <v>14126</v>
      </c>
      <c r="E14128" s="72">
        <f t="shared" si="441"/>
        <v>864159936.85185182</v>
      </c>
      <c r="F14128" s="71">
        <f t="shared" si="440"/>
        <v>562.01868941977875</v>
      </c>
    </row>
    <row r="14129" spans="2:6">
      <c r="B14129">
        <v>1537600</v>
      </c>
      <c r="D14129">
        <v>14127</v>
      </c>
      <c r="E14129" s="72">
        <f t="shared" si="441"/>
        <v>864282328.96296287</v>
      </c>
      <c r="F14129" s="71">
        <f t="shared" si="440"/>
        <v>562.09828886769174</v>
      </c>
    </row>
    <row r="14130" spans="2:6">
      <c r="B14130">
        <v>1537600</v>
      </c>
      <c r="D14130">
        <v>14128</v>
      </c>
      <c r="E14130" s="72">
        <f t="shared" si="441"/>
        <v>864404729.74074066</v>
      </c>
      <c r="F14130" s="71">
        <f t="shared" si="440"/>
        <v>562.17789395209456</v>
      </c>
    </row>
    <row r="14131" spans="2:6">
      <c r="B14131">
        <v>1537600</v>
      </c>
      <c r="D14131">
        <v>14129</v>
      </c>
      <c r="E14131" s="72">
        <f t="shared" si="441"/>
        <v>864527139.18518507</v>
      </c>
      <c r="F14131" s="71">
        <f t="shared" si="440"/>
        <v>562.25750467298712</v>
      </c>
    </row>
    <row r="14132" spans="2:6">
      <c r="B14132">
        <v>1537600</v>
      </c>
      <c r="D14132">
        <v>14130</v>
      </c>
      <c r="E14132" s="72">
        <f t="shared" si="441"/>
        <v>864649557.29629624</v>
      </c>
      <c r="F14132" s="71">
        <f t="shared" si="440"/>
        <v>562.33712103036953</v>
      </c>
    </row>
    <row r="14133" spans="2:6">
      <c r="B14133">
        <v>1537600</v>
      </c>
      <c r="D14133">
        <v>14131</v>
      </c>
      <c r="E14133" s="72">
        <f t="shared" si="441"/>
        <v>864771984.07407403</v>
      </c>
      <c r="F14133" s="71">
        <f t="shared" si="440"/>
        <v>562.41674302424167</v>
      </c>
    </row>
    <row r="14134" spans="2:6">
      <c r="B14134">
        <v>1537600</v>
      </c>
      <c r="D14134">
        <v>14132</v>
      </c>
      <c r="E14134" s="72">
        <f t="shared" si="441"/>
        <v>864894419.51851845</v>
      </c>
      <c r="F14134" s="71">
        <f t="shared" si="440"/>
        <v>562.49637065460354</v>
      </c>
    </row>
    <row r="14135" spans="2:6">
      <c r="B14135">
        <v>1537600</v>
      </c>
      <c r="D14135">
        <v>14133</v>
      </c>
      <c r="E14135" s="72">
        <f t="shared" si="441"/>
        <v>865016863.62962961</v>
      </c>
      <c r="F14135" s="71">
        <f t="shared" si="440"/>
        <v>562.57600392145525</v>
      </c>
    </row>
    <row r="14136" spans="2:6">
      <c r="B14136">
        <v>1537600</v>
      </c>
      <c r="D14136">
        <v>14134</v>
      </c>
      <c r="E14136" s="72">
        <f t="shared" si="441"/>
        <v>865139316.4074074</v>
      </c>
      <c r="F14136" s="71">
        <f t="shared" si="440"/>
        <v>562.6556428247967</v>
      </c>
    </row>
    <row r="14137" spans="2:6">
      <c r="B14137">
        <v>1537600</v>
      </c>
      <c r="D14137">
        <v>14135</v>
      </c>
      <c r="E14137" s="72">
        <f t="shared" si="441"/>
        <v>865261777.85185182</v>
      </c>
      <c r="F14137" s="71">
        <f t="shared" si="440"/>
        <v>562.73528736462788</v>
      </c>
    </row>
    <row r="14138" spans="2:6">
      <c r="B14138">
        <v>1537600</v>
      </c>
      <c r="D14138">
        <v>14136</v>
      </c>
      <c r="E14138" s="72">
        <f t="shared" si="441"/>
        <v>865384247.96296287</v>
      </c>
      <c r="F14138" s="71">
        <f t="shared" si="440"/>
        <v>562.81493754094879</v>
      </c>
    </row>
    <row r="14139" spans="2:6">
      <c r="B14139">
        <v>1537600</v>
      </c>
      <c r="D14139">
        <v>14137</v>
      </c>
      <c r="E14139" s="72">
        <f t="shared" si="441"/>
        <v>865506726.74074066</v>
      </c>
      <c r="F14139" s="71">
        <f t="shared" si="440"/>
        <v>562.89459335375955</v>
      </c>
    </row>
    <row r="14140" spans="2:6">
      <c r="B14140">
        <v>1537600</v>
      </c>
      <c r="D14140">
        <v>14138</v>
      </c>
      <c r="E14140" s="72">
        <f t="shared" si="441"/>
        <v>865629214.18518507</v>
      </c>
      <c r="F14140" s="71">
        <f t="shared" si="440"/>
        <v>562.97425480306003</v>
      </c>
    </row>
    <row r="14141" spans="2:6">
      <c r="B14141">
        <v>1537600</v>
      </c>
      <c r="D14141">
        <v>14139</v>
      </c>
      <c r="E14141" s="72">
        <f t="shared" si="441"/>
        <v>865751710.29629624</v>
      </c>
      <c r="F14141" s="71">
        <f t="shared" si="440"/>
        <v>563.05392188885025</v>
      </c>
    </row>
    <row r="14142" spans="2:6">
      <c r="B14142">
        <v>1537600</v>
      </c>
      <c r="D14142">
        <v>14140</v>
      </c>
      <c r="E14142" s="72">
        <f t="shared" si="441"/>
        <v>865874215.07407403</v>
      </c>
      <c r="F14142" s="71">
        <f t="shared" si="440"/>
        <v>563.13359461113032</v>
      </c>
    </row>
    <row r="14143" spans="2:6">
      <c r="B14143">
        <v>1537600</v>
      </c>
      <c r="D14143">
        <v>14141</v>
      </c>
      <c r="E14143" s="72">
        <f t="shared" si="441"/>
        <v>865996728.51851845</v>
      </c>
      <c r="F14143" s="71">
        <f t="shared" si="440"/>
        <v>563.21327296990012</v>
      </c>
    </row>
    <row r="14144" spans="2:6">
      <c r="B14144">
        <v>1537600</v>
      </c>
      <c r="D14144">
        <v>14142</v>
      </c>
      <c r="E14144" s="72">
        <f t="shared" si="441"/>
        <v>866119250.62962961</v>
      </c>
      <c r="F14144" s="71">
        <f t="shared" si="440"/>
        <v>563.29295696515976</v>
      </c>
    </row>
    <row r="14145" spans="2:6">
      <c r="B14145">
        <v>1537600</v>
      </c>
      <c r="D14145">
        <v>14143</v>
      </c>
      <c r="E14145" s="72">
        <f t="shared" si="441"/>
        <v>866241781.4074074</v>
      </c>
      <c r="F14145" s="71">
        <f t="shared" si="440"/>
        <v>563.37264659690914</v>
      </c>
    </row>
    <row r="14146" spans="2:6">
      <c r="B14146">
        <v>1537600</v>
      </c>
      <c r="D14146">
        <v>14144</v>
      </c>
      <c r="E14146" s="72">
        <f t="shared" si="441"/>
        <v>866364320.85185182</v>
      </c>
      <c r="F14146" s="71">
        <f t="shared" si="440"/>
        <v>563.45234186514813</v>
      </c>
    </row>
    <row r="14147" spans="2:6">
      <c r="B14147">
        <v>1537600</v>
      </c>
      <c r="D14147">
        <v>14145</v>
      </c>
      <c r="E14147" s="72">
        <f t="shared" si="441"/>
        <v>866486868.96296287</v>
      </c>
      <c r="F14147" s="71">
        <f t="shared" ref="F14147:F14210" si="442">E14147/B14146</f>
        <v>563.53204276987697</v>
      </c>
    </row>
    <row r="14148" spans="2:6">
      <c r="B14148">
        <v>1537600</v>
      </c>
      <c r="D14148">
        <v>14146</v>
      </c>
      <c r="E14148" s="72">
        <f t="shared" ref="E14148:E14211" si="443">40+(D14147*D14147)+(E14147/1.3)</f>
        <v>866609425.74074066</v>
      </c>
      <c r="F14148" s="71">
        <f t="shared" si="442"/>
        <v>563.61174931109565</v>
      </c>
    </row>
    <row r="14149" spans="2:6">
      <c r="B14149">
        <v>1537600</v>
      </c>
      <c r="D14149">
        <v>14147</v>
      </c>
      <c r="E14149" s="72">
        <f t="shared" si="443"/>
        <v>866731991.18518507</v>
      </c>
      <c r="F14149" s="71">
        <f t="shared" si="442"/>
        <v>563.69146148880407</v>
      </c>
    </row>
    <row r="14150" spans="2:6">
      <c r="B14150">
        <v>1537600</v>
      </c>
      <c r="D14150">
        <v>14148</v>
      </c>
      <c r="E14150" s="72">
        <f t="shared" si="443"/>
        <v>866854565.29629624</v>
      </c>
      <c r="F14150" s="71">
        <f t="shared" si="442"/>
        <v>563.77117930300221</v>
      </c>
    </row>
    <row r="14151" spans="2:6">
      <c r="B14151">
        <v>1537600</v>
      </c>
      <c r="D14151">
        <v>14149</v>
      </c>
      <c r="E14151" s="72">
        <f t="shared" si="443"/>
        <v>866977148.07407403</v>
      </c>
      <c r="F14151" s="71">
        <f t="shared" si="442"/>
        <v>563.85090275369021</v>
      </c>
    </row>
    <row r="14152" spans="2:6">
      <c r="B14152">
        <v>1537600</v>
      </c>
      <c r="D14152">
        <v>14150</v>
      </c>
      <c r="E14152" s="72">
        <f t="shared" si="443"/>
        <v>867099739.51851845</v>
      </c>
      <c r="F14152" s="71">
        <f t="shared" si="442"/>
        <v>563.93063184086793</v>
      </c>
    </row>
    <row r="14153" spans="2:6">
      <c r="B14153">
        <v>1537600</v>
      </c>
      <c r="D14153">
        <v>14151</v>
      </c>
      <c r="E14153" s="72">
        <f t="shared" si="443"/>
        <v>867222339.62962961</v>
      </c>
      <c r="F14153" s="71">
        <f t="shared" si="442"/>
        <v>564.01036656453539</v>
      </c>
    </row>
    <row r="14154" spans="2:6">
      <c r="B14154">
        <v>1537600</v>
      </c>
      <c r="D14154">
        <v>14152</v>
      </c>
      <c r="E14154" s="72">
        <f t="shared" si="443"/>
        <v>867344948.4074074</v>
      </c>
      <c r="F14154" s="71">
        <f t="shared" si="442"/>
        <v>564.09010692469269</v>
      </c>
    </row>
    <row r="14155" spans="2:6">
      <c r="B14155">
        <v>1537600</v>
      </c>
      <c r="D14155">
        <v>14153</v>
      </c>
      <c r="E14155" s="72">
        <f t="shared" si="443"/>
        <v>867467565.85185182</v>
      </c>
      <c r="F14155" s="71">
        <f t="shared" si="442"/>
        <v>564.16985292133961</v>
      </c>
    </row>
    <row r="14156" spans="2:6">
      <c r="B14156">
        <v>1537600</v>
      </c>
      <c r="D14156">
        <v>14154</v>
      </c>
      <c r="E14156" s="72">
        <f t="shared" si="443"/>
        <v>867590191.96296287</v>
      </c>
      <c r="F14156" s="71">
        <f t="shared" si="442"/>
        <v>564.24960455447638</v>
      </c>
    </row>
    <row r="14157" spans="2:6">
      <c r="B14157">
        <v>1537600</v>
      </c>
      <c r="D14157">
        <v>14155</v>
      </c>
      <c r="E14157" s="72">
        <f t="shared" si="443"/>
        <v>867712826.74074066</v>
      </c>
      <c r="F14157" s="71">
        <f t="shared" si="442"/>
        <v>564.32936182410288</v>
      </c>
    </row>
    <row r="14158" spans="2:6">
      <c r="B14158">
        <v>1537600</v>
      </c>
      <c r="D14158">
        <v>14156</v>
      </c>
      <c r="E14158" s="72">
        <f t="shared" si="443"/>
        <v>867835470.18518507</v>
      </c>
      <c r="F14158" s="71">
        <f t="shared" si="442"/>
        <v>564.40912473021922</v>
      </c>
    </row>
    <row r="14159" spans="2:6">
      <c r="B14159">
        <v>1537600</v>
      </c>
      <c r="D14159">
        <v>14157</v>
      </c>
      <c r="E14159" s="72">
        <f t="shared" si="443"/>
        <v>867958122.29629624</v>
      </c>
      <c r="F14159" s="71">
        <f t="shared" si="442"/>
        <v>564.48889327282529</v>
      </c>
    </row>
    <row r="14160" spans="2:6">
      <c r="B14160">
        <v>1537600</v>
      </c>
      <c r="D14160">
        <v>14158</v>
      </c>
      <c r="E14160" s="72">
        <f t="shared" si="443"/>
        <v>868080783.07407403</v>
      </c>
      <c r="F14160" s="71">
        <f t="shared" si="442"/>
        <v>564.56866745192121</v>
      </c>
    </row>
    <row r="14161" spans="2:6">
      <c r="B14161">
        <v>1537600</v>
      </c>
      <c r="D14161">
        <v>14159</v>
      </c>
      <c r="E14161" s="72">
        <f t="shared" si="443"/>
        <v>868203452.51851845</v>
      </c>
      <c r="F14161" s="71">
        <f t="shared" si="442"/>
        <v>564.64844726750675</v>
      </c>
    </row>
    <row r="14162" spans="2:6">
      <c r="B14162">
        <v>1537600</v>
      </c>
      <c r="D14162">
        <v>14160</v>
      </c>
      <c r="E14162" s="72">
        <f t="shared" si="443"/>
        <v>868326130.62962961</v>
      </c>
      <c r="F14162" s="71">
        <f t="shared" si="442"/>
        <v>564.72823271958225</v>
      </c>
    </row>
    <row r="14163" spans="2:6">
      <c r="B14163">
        <v>1537600</v>
      </c>
      <c r="D14163">
        <v>14161</v>
      </c>
      <c r="E14163" s="72">
        <f t="shared" si="443"/>
        <v>868448817.4074074</v>
      </c>
      <c r="F14163" s="71">
        <f t="shared" si="442"/>
        <v>564.80802380814737</v>
      </c>
    </row>
    <row r="14164" spans="2:6">
      <c r="B14164">
        <v>1537600</v>
      </c>
      <c r="D14164">
        <v>14162</v>
      </c>
      <c r="E14164" s="72">
        <f t="shared" si="443"/>
        <v>868571512.85185182</v>
      </c>
      <c r="F14164" s="71">
        <f t="shared" si="442"/>
        <v>564.88782053320233</v>
      </c>
    </row>
    <row r="14165" spans="2:6">
      <c r="B14165">
        <v>1537600</v>
      </c>
      <c r="D14165">
        <v>14163</v>
      </c>
      <c r="E14165" s="72">
        <f t="shared" si="443"/>
        <v>868694216.96296287</v>
      </c>
      <c r="F14165" s="71">
        <f t="shared" si="442"/>
        <v>564.96762289474691</v>
      </c>
    </row>
    <row r="14166" spans="2:6">
      <c r="B14166">
        <v>1537600</v>
      </c>
      <c r="D14166">
        <v>14164</v>
      </c>
      <c r="E14166" s="72">
        <f t="shared" si="443"/>
        <v>868816929.74074066</v>
      </c>
      <c r="F14166" s="71">
        <f t="shared" si="442"/>
        <v>565.04743089278134</v>
      </c>
    </row>
    <row r="14167" spans="2:6">
      <c r="B14167">
        <v>1537600</v>
      </c>
      <c r="D14167">
        <v>14165</v>
      </c>
      <c r="E14167" s="72">
        <f t="shared" si="443"/>
        <v>868939651.18518507</v>
      </c>
      <c r="F14167" s="71">
        <f t="shared" si="442"/>
        <v>565.12724452730561</v>
      </c>
    </row>
    <row r="14168" spans="2:6">
      <c r="B14168">
        <v>1537600</v>
      </c>
      <c r="D14168">
        <v>14166</v>
      </c>
      <c r="E14168" s="72">
        <f t="shared" si="443"/>
        <v>869062381.29629624</v>
      </c>
      <c r="F14168" s="71">
        <f t="shared" si="442"/>
        <v>565.20706379831961</v>
      </c>
    </row>
    <row r="14169" spans="2:6">
      <c r="B14169">
        <v>1537600</v>
      </c>
      <c r="D14169">
        <v>14167</v>
      </c>
      <c r="E14169" s="72">
        <f t="shared" si="443"/>
        <v>869185120.07407403</v>
      </c>
      <c r="F14169" s="71">
        <f t="shared" si="442"/>
        <v>565.28688870582334</v>
      </c>
    </row>
    <row r="14170" spans="2:6">
      <c r="B14170">
        <v>1537600</v>
      </c>
      <c r="D14170">
        <v>14168</v>
      </c>
      <c r="E14170" s="72">
        <f t="shared" si="443"/>
        <v>869307867.51851845</v>
      </c>
      <c r="F14170" s="71">
        <f t="shared" si="442"/>
        <v>565.36671924981692</v>
      </c>
    </row>
    <row r="14171" spans="2:6">
      <c r="B14171">
        <v>1537600</v>
      </c>
      <c r="D14171">
        <v>14169</v>
      </c>
      <c r="E14171" s="72">
        <f t="shared" si="443"/>
        <v>869430623.62962961</v>
      </c>
      <c r="F14171" s="71">
        <f t="shared" si="442"/>
        <v>565.44655543030024</v>
      </c>
    </row>
    <row r="14172" spans="2:6">
      <c r="B14172">
        <v>1537600</v>
      </c>
      <c r="D14172">
        <v>14170</v>
      </c>
      <c r="E14172" s="72">
        <f t="shared" si="443"/>
        <v>869553388.4074074</v>
      </c>
      <c r="F14172" s="71">
        <f t="shared" si="442"/>
        <v>565.52639724727328</v>
      </c>
    </row>
    <row r="14173" spans="2:6">
      <c r="B14173">
        <v>1537600</v>
      </c>
      <c r="D14173">
        <v>14171</v>
      </c>
      <c r="E14173" s="72">
        <f t="shared" si="443"/>
        <v>869676161.85185182</v>
      </c>
      <c r="F14173" s="71">
        <f t="shared" si="442"/>
        <v>565.60624470073606</v>
      </c>
    </row>
    <row r="14174" spans="2:6">
      <c r="B14174">
        <v>1537600</v>
      </c>
      <c r="D14174">
        <v>14172</v>
      </c>
      <c r="E14174" s="72">
        <f t="shared" si="443"/>
        <v>869798943.96296287</v>
      </c>
      <c r="F14174" s="71">
        <f t="shared" si="442"/>
        <v>565.68609779068868</v>
      </c>
    </row>
    <row r="14175" spans="2:6">
      <c r="B14175">
        <v>1537600</v>
      </c>
      <c r="D14175">
        <v>14173</v>
      </c>
      <c r="E14175" s="72">
        <f t="shared" si="443"/>
        <v>869921734.74074066</v>
      </c>
      <c r="F14175" s="71">
        <f t="shared" si="442"/>
        <v>565.76595651713103</v>
      </c>
    </row>
    <row r="14176" spans="2:6">
      <c r="B14176">
        <v>1537600</v>
      </c>
      <c r="D14176">
        <v>14174</v>
      </c>
      <c r="E14176" s="72">
        <f t="shared" si="443"/>
        <v>870044534.18518507</v>
      </c>
      <c r="F14176" s="71">
        <f t="shared" si="442"/>
        <v>565.84582088006312</v>
      </c>
    </row>
    <row r="14177" spans="2:6">
      <c r="B14177">
        <v>1537600</v>
      </c>
      <c r="D14177">
        <v>14175</v>
      </c>
      <c r="E14177" s="72">
        <f t="shared" si="443"/>
        <v>870167342.29629624</v>
      </c>
      <c r="F14177" s="71">
        <f t="shared" si="442"/>
        <v>565.92569087948505</v>
      </c>
    </row>
    <row r="14178" spans="2:6">
      <c r="B14178">
        <v>1537600</v>
      </c>
      <c r="D14178">
        <v>14176</v>
      </c>
      <c r="E14178" s="72">
        <f t="shared" si="443"/>
        <v>870290159.07407403</v>
      </c>
      <c r="F14178" s="71">
        <f t="shared" si="442"/>
        <v>566.00556651539671</v>
      </c>
    </row>
    <row r="14179" spans="2:6">
      <c r="B14179">
        <v>1537600</v>
      </c>
      <c r="D14179">
        <v>14177</v>
      </c>
      <c r="E14179" s="72">
        <f t="shared" si="443"/>
        <v>870412984.51851845</v>
      </c>
      <c r="F14179" s="71">
        <f t="shared" si="442"/>
        <v>566.0854477877981</v>
      </c>
    </row>
    <row r="14180" spans="2:6">
      <c r="B14180">
        <v>1537600</v>
      </c>
      <c r="D14180">
        <v>14178</v>
      </c>
      <c r="E14180" s="72">
        <f t="shared" si="443"/>
        <v>870535818.62962961</v>
      </c>
      <c r="F14180" s="71">
        <f t="shared" si="442"/>
        <v>566.16533469668934</v>
      </c>
    </row>
    <row r="14181" spans="2:6">
      <c r="B14181">
        <v>1537600</v>
      </c>
      <c r="D14181">
        <v>14179</v>
      </c>
      <c r="E14181" s="72">
        <f t="shared" si="443"/>
        <v>870658661.4074074</v>
      </c>
      <c r="F14181" s="71">
        <f t="shared" si="442"/>
        <v>566.24522724207043</v>
      </c>
    </row>
    <row r="14182" spans="2:6">
      <c r="B14182">
        <v>1537600</v>
      </c>
      <c r="D14182">
        <v>14180</v>
      </c>
      <c r="E14182" s="72">
        <f t="shared" si="443"/>
        <v>870781512.85185182</v>
      </c>
      <c r="F14182" s="71">
        <f t="shared" si="442"/>
        <v>566.32512542394113</v>
      </c>
    </row>
    <row r="14183" spans="2:6">
      <c r="B14183">
        <v>1537600</v>
      </c>
      <c r="D14183">
        <v>14181</v>
      </c>
      <c r="E14183" s="72">
        <f t="shared" si="443"/>
        <v>870904372.96296287</v>
      </c>
      <c r="F14183" s="71">
        <f t="shared" si="442"/>
        <v>566.40502924230157</v>
      </c>
    </row>
    <row r="14184" spans="2:6">
      <c r="B14184">
        <v>1537600</v>
      </c>
      <c r="D14184">
        <v>14182</v>
      </c>
      <c r="E14184" s="72">
        <f t="shared" si="443"/>
        <v>871027241.74074066</v>
      </c>
      <c r="F14184" s="71">
        <f t="shared" si="442"/>
        <v>566.48493869715185</v>
      </c>
    </row>
    <row r="14185" spans="2:6">
      <c r="B14185">
        <v>1537600</v>
      </c>
      <c r="D14185">
        <v>14183</v>
      </c>
      <c r="E14185" s="72">
        <f t="shared" si="443"/>
        <v>871150119.18518507</v>
      </c>
      <c r="F14185" s="71">
        <f t="shared" si="442"/>
        <v>566.56485378849186</v>
      </c>
    </row>
    <row r="14186" spans="2:6">
      <c r="B14186">
        <v>1537600</v>
      </c>
      <c r="D14186">
        <v>14184</v>
      </c>
      <c r="E14186" s="72">
        <f t="shared" si="443"/>
        <v>871273005.29629624</v>
      </c>
      <c r="F14186" s="71">
        <f t="shared" si="442"/>
        <v>566.64477451632172</v>
      </c>
    </row>
    <row r="14187" spans="2:6">
      <c r="B14187">
        <v>1537600</v>
      </c>
      <c r="D14187">
        <v>14185</v>
      </c>
      <c r="E14187" s="72">
        <f t="shared" si="443"/>
        <v>871395900.07407403</v>
      </c>
      <c r="F14187" s="71">
        <f t="shared" si="442"/>
        <v>566.72470088064131</v>
      </c>
    </row>
    <row r="14188" spans="2:6">
      <c r="B14188">
        <v>1537600</v>
      </c>
      <c r="D14188">
        <v>14186</v>
      </c>
      <c r="E14188" s="72">
        <f t="shared" si="443"/>
        <v>871518803.51851845</v>
      </c>
      <c r="F14188" s="71">
        <f t="shared" si="442"/>
        <v>566.80463288145063</v>
      </c>
    </row>
    <row r="14189" spans="2:6">
      <c r="B14189">
        <v>1537600</v>
      </c>
      <c r="D14189">
        <v>14187</v>
      </c>
      <c r="E14189" s="72">
        <f t="shared" si="443"/>
        <v>871641715.62962961</v>
      </c>
      <c r="F14189" s="71">
        <f t="shared" si="442"/>
        <v>566.8845705187498</v>
      </c>
    </row>
    <row r="14190" spans="2:6">
      <c r="B14190">
        <v>1537600</v>
      </c>
      <c r="D14190">
        <v>14188</v>
      </c>
      <c r="E14190" s="72">
        <f t="shared" si="443"/>
        <v>871764636.4074074</v>
      </c>
      <c r="F14190" s="71">
        <f t="shared" si="442"/>
        <v>566.96451379253858</v>
      </c>
    </row>
    <row r="14191" spans="2:6">
      <c r="B14191">
        <v>1537600</v>
      </c>
      <c r="D14191">
        <v>14189</v>
      </c>
      <c r="E14191" s="72">
        <f t="shared" si="443"/>
        <v>871887565.85185182</v>
      </c>
      <c r="F14191" s="71">
        <f t="shared" si="442"/>
        <v>567.04446270281721</v>
      </c>
    </row>
    <row r="14192" spans="2:6">
      <c r="B14192">
        <v>1537600</v>
      </c>
      <c r="D14192">
        <v>14190</v>
      </c>
      <c r="E14192" s="72">
        <f t="shared" si="443"/>
        <v>872010503.96296287</v>
      </c>
      <c r="F14192" s="71">
        <f t="shared" si="442"/>
        <v>567.12441724958558</v>
      </c>
    </row>
    <row r="14193" spans="2:6">
      <c r="B14193">
        <v>1537600</v>
      </c>
      <c r="D14193">
        <v>14191</v>
      </c>
      <c r="E14193" s="72">
        <f t="shared" si="443"/>
        <v>872133450.74074066</v>
      </c>
      <c r="F14193" s="71">
        <f t="shared" si="442"/>
        <v>567.20437743284378</v>
      </c>
    </row>
    <row r="14194" spans="2:6">
      <c r="B14194">
        <v>1537600</v>
      </c>
      <c r="D14194">
        <v>14192</v>
      </c>
      <c r="E14194" s="72">
        <f t="shared" si="443"/>
        <v>872256406.18518507</v>
      </c>
      <c r="F14194" s="71">
        <f t="shared" si="442"/>
        <v>567.28434325259173</v>
      </c>
    </row>
    <row r="14195" spans="2:6">
      <c r="B14195">
        <v>1537600</v>
      </c>
      <c r="D14195">
        <v>14193</v>
      </c>
      <c r="E14195" s="72">
        <f t="shared" si="443"/>
        <v>872379370.29629624</v>
      </c>
      <c r="F14195" s="71">
        <f t="shared" si="442"/>
        <v>567.36431470882951</v>
      </c>
    </row>
    <row r="14196" spans="2:6">
      <c r="B14196">
        <v>1537600</v>
      </c>
      <c r="D14196">
        <v>14194</v>
      </c>
      <c r="E14196" s="72">
        <f t="shared" si="443"/>
        <v>872502343.07407403</v>
      </c>
      <c r="F14196" s="71">
        <f t="shared" si="442"/>
        <v>567.44429180155703</v>
      </c>
    </row>
    <row r="14197" spans="2:6">
      <c r="B14197">
        <v>1537600</v>
      </c>
      <c r="D14197">
        <v>14195</v>
      </c>
      <c r="E14197" s="72">
        <f t="shared" si="443"/>
        <v>872625324.51851845</v>
      </c>
      <c r="F14197" s="71">
        <f t="shared" si="442"/>
        <v>567.52427453077428</v>
      </c>
    </row>
    <row r="14198" spans="2:6">
      <c r="B14198">
        <v>1537600</v>
      </c>
      <c r="D14198">
        <v>14196</v>
      </c>
      <c r="E14198" s="72">
        <f t="shared" si="443"/>
        <v>872748314.62962961</v>
      </c>
      <c r="F14198" s="71">
        <f t="shared" si="442"/>
        <v>567.60426289648126</v>
      </c>
    </row>
    <row r="14199" spans="2:6">
      <c r="B14199">
        <v>1537600</v>
      </c>
      <c r="D14199">
        <v>14197</v>
      </c>
      <c r="E14199" s="72">
        <f t="shared" si="443"/>
        <v>872871313.4074074</v>
      </c>
      <c r="F14199" s="71">
        <f t="shared" si="442"/>
        <v>567.68425689867809</v>
      </c>
    </row>
    <row r="14200" spans="2:6">
      <c r="B14200">
        <v>1537600</v>
      </c>
      <c r="D14200">
        <v>14198</v>
      </c>
      <c r="E14200" s="72">
        <f t="shared" si="443"/>
        <v>872994320.85185182</v>
      </c>
      <c r="F14200" s="71">
        <f t="shared" si="442"/>
        <v>567.76425653736464</v>
      </c>
    </row>
    <row r="14201" spans="2:6">
      <c r="B14201">
        <v>1537600</v>
      </c>
      <c r="D14201">
        <v>14199</v>
      </c>
      <c r="E14201" s="72">
        <f t="shared" si="443"/>
        <v>873117336.96296287</v>
      </c>
      <c r="F14201" s="71">
        <f t="shared" si="442"/>
        <v>567.84426181254094</v>
      </c>
    </row>
    <row r="14202" spans="2:6">
      <c r="B14202">
        <v>1537600</v>
      </c>
      <c r="D14202">
        <v>14200</v>
      </c>
      <c r="E14202" s="72">
        <f t="shared" si="443"/>
        <v>873240361.74074066</v>
      </c>
      <c r="F14202" s="71">
        <f t="shared" si="442"/>
        <v>567.92427272420696</v>
      </c>
    </row>
    <row r="14203" spans="2:6">
      <c r="B14203">
        <v>1537600</v>
      </c>
      <c r="D14203">
        <v>14201</v>
      </c>
      <c r="E14203" s="72">
        <f t="shared" si="443"/>
        <v>873363395.18518507</v>
      </c>
      <c r="F14203" s="71">
        <f t="shared" si="442"/>
        <v>568.00428927236283</v>
      </c>
    </row>
    <row r="14204" spans="2:6">
      <c r="B14204">
        <v>1537600</v>
      </c>
      <c r="D14204">
        <v>14202</v>
      </c>
      <c r="E14204" s="72">
        <f t="shared" si="443"/>
        <v>873486437.29629624</v>
      </c>
      <c r="F14204" s="71">
        <f t="shared" si="442"/>
        <v>568.08431145700843</v>
      </c>
    </row>
    <row r="14205" spans="2:6">
      <c r="B14205">
        <v>1537600</v>
      </c>
      <c r="D14205">
        <v>14203</v>
      </c>
      <c r="E14205" s="72">
        <f t="shared" si="443"/>
        <v>873609488.07407403</v>
      </c>
      <c r="F14205" s="71">
        <f t="shared" si="442"/>
        <v>568.16433927814387</v>
      </c>
    </row>
    <row r="14206" spans="2:6">
      <c r="B14206">
        <v>1537600</v>
      </c>
      <c r="D14206">
        <v>14204</v>
      </c>
      <c r="E14206" s="72">
        <f t="shared" si="443"/>
        <v>873732547.51851845</v>
      </c>
      <c r="F14206" s="71">
        <f t="shared" si="442"/>
        <v>568.24437273576905</v>
      </c>
    </row>
    <row r="14207" spans="2:6">
      <c r="B14207">
        <v>1537600</v>
      </c>
      <c r="D14207">
        <v>14205</v>
      </c>
      <c r="E14207" s="72">
        <f t="shared" si="443"/>
        <v>873855615.62962949</v>
      </c>
      <c r="F14207" s="71">
        <f t="shared" si="442"/>
        <v>568.32441182988396</v>
      </c>
    </row>
    <row r="14208" spans="2:6">
      <c r="B14208">
        <v>1537600</v>
      </c>
      <c r="D14208">
        <v>14206</v>
      </c>
      <c r="E14208" s="72">
        <f t="shared" si="443"/>
        <v>873978692.40740728</v>
      </c>
      <c r="F14208" s="71">
        <f t="shared" si="442"/>
        <v>568.4044565604886</v>
      </c>
    </row>
    <row r="14209" spans="2:6">
      <c r="B14209">
        <v>1537600</v>
      </c>
      <c r="D14209">
        <v>14207</v>
      </c>
      <c r="E14209" s="72">
        <f t="shared" si="443"/>
        <v>874101777.8518517</v>
      </c>
      <c r="F14209" s="71">
        <f t="shared" si="442"/>
        <v>568.48450692758308</v>
      </c>
    </row>
    <row r="14210" spans="2:6">
      <c r="B14210">
        <v>1537600</v>
      </c>
      <c r="D14210">
        <v>14208</v>
      </c>
      <c r="E14210" s="72">
        <f t="shared" si="443"/>
        <v>874224871.96296287</v>
      </c>
      <c r="F14210" s="71">
        <f t="shared" si="442"/>
        <v>568.5645629311673</v>
      </c>
    </row>
    <row r="14211" spans="2:6">
      <c r="B14211">
        <v>1537600</v>
      </c>
      <c r="D14211">
        <v>14209</v>
      </c>
      <c r="E14211" s="72">
        <f t="shared" si="443"/>
        <v>874347974.74074066</v>
      </c>
      <c r="F14211" s="71">
        <f t="shared" ref="F14211:F14274" si="444">E14211/B14210</f>
        <v>568.64462457124137</v>
      </c>
    </row>
    <row r="14212" spans="2:6">
      <c r="B14212">
        <v>1537600</v>
      </c>
      <c r="D14212">
        <v>14210</v>
      </c>
      <c r="E14212" s="72">
        <f t="shared" ref="E14212:E14275" si="445">40+(D14211*D14211)+(E14211/1.3)</f>
        <v>874471086.18518507</v>
      </c>
      <c r="F14212" s="71">
        <f t="shared" si="444"/>
        <v>568.72469184780505</v>
      </c>
    </row>
    <row r="14213" spans="2:6">
      <c r="B14213">
        <v>1537600</v>
      </c>
      <c r="D14213">
        <v>14211</v>
      </c>
      <c r="E14213" s="72">
        <f t="shared" si="445"/>
        <v>874594206.29629624</v>
      </c>
      <c r="F14213" s="71">
        <f t="shared" si="444"/>
        <v>568.80476476085869</v>
      </c>
    </row>
    <row r="14214" spans="2:6">
      <c r="B14214">
        <v>1537600</v>
      </c>
      <c r="D14214">
        <v>14212</v>
      </c>
      <c r="E14214" s="72">
        <f t="shared" si="445"/>
        <v>874717335.07407403</v>
      </c>
      <c r="F14214" s="71">
        <f t="shared" si="444"/>
        <v>568.88484331040195</v>
      </c>
    </row>
    <row r="14215" spans="2:6">
      <c r="B14215">
        <v>1537600</v>
      </c>
      <c r="D14215">
        <v>14213</v>
      </c>
      <c r="E14215" s="72">
        <f t="shared" si="445"/>
        <v>874840472.51851845</v>
      </c>
      <c r="F14215" s="71">
        <f t="shared" si="444"/>
        <v>568.96492749643494</v>
      </c>
    </row>
    <row r="14216" spans="2:6">
      <c r="B14216">
        <v>1537600</v>
      </c>
      <c r="D14216">
        <v>14214</v>
      </c>
      <c r="E14216" s="72">
        <f t="shared" si="445"/>
        <v>874963618.62962949</v>
      </c>
      <c r="F14216" s="71">
        <f t="shared" si="444"/>
        <v>569.04501731895778</v>
      </c>
    </row>
    <row r="14217" spans="2:6">
      <c r="B14217">
        <v>1537600</v>
      </c>
      <c r="D14217">
        <v>14215</v>
      </c>
      <c r="E14217" s="72">
        <f t="shared" si="445"/>
        <v>875086773.40740728</v>
      </c>
      <c r="F14217" s="71">
        <f t="shared" si="444"/>
        <v>569.12511277797034</v>
      </c>
    </row>
    <row r="14218" spans="2:6">
      <c r="B14218">
        <v>1537600</v>
      </c>
      <c r="D14218">
        <v>14216</v>
      </c>
      <c r="E14218" s="72">
        <f t="shared" si="445"/>
        <v>875209936.8518517</v>
      </c>
      <c r="F14218" s="71">
        <f t="shared" si="444"/>
        <v>569.20521387347276</v>
      </c>
    </row>
    <row r="14219" spans="2:6">
      <c r="B14219">
        <v>1537600</v>
      </c>
      <c r="D14219">
        <v>14217</v>
      </c>
      <c r="E14219" s="72">
        <f t="shared" si="445"/>
        <v>875333108.96296287</v>
      </c>
      <c r="F14219" s="71">
        <f t="shared" si="444"/>
        <v>569.2853206054649</v>
      </c>
    </row>
    <row r="14220" spans="2:6">
      <c r="B14220">
        <v>1537600</v>
      </c>
      <c r="D14220">
        <v>14218</v>
      </c>
      <c r="E14220" s="72">
        <f t="shared" si="445"/>
        <v>875456289.74074066</v>
      </c>
      <c r="F14220" s="71">
        <f t="shared" si="444"/>
        <v>569.36543297394678</v>
      </c>
    </row>
    <row r="14221" spans="2:6">
      <c r="B14221">
        <v>1537600</v>
      </c>
      <c r="D14221">
        <v>14219</v>
      </c>
      <c r="E14221" s="72">
        <f t="shared" si="445"/>
        <v>875579479.18518507</v>
      </c>
      <c r="F14221" s="71">
        <f t="shared" si="444"/>
        <v>569.4455509789185</v>
      </c>
    </row>
    <row r="14222" spans="2:6">
      <c r="B14222">
        <v>1537600</v>
      </c>
      <c r="D14222">
        <v>14220</v>
      </c>
      <c r="E14222" s="72">
        <f t="shared" si="445"/>
        <v>875702677.29629624</v>
      </c>
      <c r="F14222" s="71">
        <f t="shared" si="444"/>
        <v>569.52567462037996</v>
      </c>
    </row>
    <row r="14223" spans="2:6">
      <c r="B14223">
        <v>1537600</v>
      </c>
      <c r="D14223">
        <v>14221</v>
      </c>
      <c r="E14223" s="72">
        <f t="shared" si="445"/>
        <v>875825884.07407403</v>
      </c>
      <c r="F14223" s="71">
        <f t="shared" si="444"/>
        <v>569.60580389833115</v>
      </c>
    </row>
    <row r="14224" spans="2:6">
      <c r="B14224">
        <v>1537600</v>
      </c>
      <c r="D14224">
        <v>14222</v>
      </c>
      <c r="E14224" s="72">
        <f t="shared" si="445"/>
        <v>875949099.51851845</v>
      </c>
      <c r="F14224" s="71">
        <f t="shared" si="444"/>
        <v>569.68593881277218</v>
      </c>
    </row>
    <row r="14225" spans="2:6">
      <c r="B14225">
        <v>1537600</v>
      </c>
      <c r="D14225">
        <v>14223</v>
      </c>
      <c r="E14225" s="72">
        <f t="shared" si="445"/>
        <v>876072323.62962949</v>
      </c>
      <c r="F14225" s="71">
        <f t="shared" si="444"/>
        <v>569.76607936370283</v>
      </c>
    </row>
    <row r="14226" spans="2:6">
      <c r="B14226">
        <v>1537600</v>
      </c>
      <c r="D14226">
        <v>14224</v>
      </c>
      <c r="E14226" s="72">
        <f t="shared" si="445"/>
        <v>876195556.40740728</v>
      </c>
      <c r="F14226" s="71">
        <f t="shared" si="444"/>
        <v>569.84622555112333</v>
      </c>
    </row>
    <row r="14227" spans="2:6">
      <c r="B14227">
        <v>1537600</v>
      </c>
      <c r="D14227">
        <v>14225</v>
      </c>
      <c r="E14227" s="72">
        <f t="shared" si="445"/>
        <v>876318797.8518517</v>
      </c>
      <c r="F14227" s="71">
        <f t="shared" si="444"/>
        <v>569.92637737503367</v>
      </c>
    </row>
    <row r="14228" spans="2:6">
      <c r="B14228">
        <v>1537600</v>
      </c>
      <c r="D14228">
        <v>14226</v>
      </c>
      <c r="E14228" s="72">
        <f t="shared" si="445"/>
        <v>876442047.96296287</v>
      </c>
      <c r="F14228" s="71">
        <f t="shared" si="444"/>
        <v>570.00653483543374</v>
      </c>
    </row>
    <row r="14229" spans="2:6">
      <c r="B14229">
        <v>1537600</v>
      </c>
      <c r="D14229">
        <v>14227</v>
      </c>
      <c r="E14229" s="72">
        <f t="shared" si="445"/>
        <v>876565306.74074066</v>
      </c>
      <c r="F14229" s="71">
        <f t="shared" si="444"/>
        <v>570.08669793232355</v>
      </c>
    </row>
    <row r="14230" spans="2:6">
      <c r="B14230">
        <v>1537600</v>
      </c>
      <c r="D14230">
        <v>14228</v>
      </c>
      <c r="E14230" s="72">
        <f t="shared" si="445"/>
        <v>876688574.18518507</v>
      </c>
      <c r="F14230" s="71">
        <f t="shared" si="444"/>
        <v>570.16686666570308</v>
      </c>
    </row>
    <row r="14231" spans="2:6">
      <c r="B14231">
        <v>1537600</v>
      </c>
      <c r="D14231">
        <v>14229</v>
      </c>
      <c r="E14231" s="72">
        <f t="shared" si="445"/>
        <v>876811850.29629624</v>
      </c>
      <c r="F14231" s="71">
        <f t="shared" si="444"/>
        <v>570.24704103557247</v>
      </c>
    </row>
    <row r="14232" spans="2:6">
      <c r="B14232">
        <v>1537600</v>
      </c>
      <c r="D14232">
        <v>14230</v>
      </c>
      <c r="E14232" s="72">
        <f t="shared" si="445"/>
        <v>876935135.07407403</v>
      </c>
      <c r="F14232" s="71">
        <f t="shared" si="444"/>
        <v>570.32722104193158</v>
      </c>
    </row>
    <row r="14233" spans="2:6">
      <c r="B14233">
        <v>1537600</v>
      </c>
      <c r="D14233">
        <v>14231</v>
      </c>
      <c r="E14233" s="72">
        <f t="shared" si="445"/>
        <v>877058428.51851845</v>
      </c>
      <c r="F14233" s="71">
        <f t="shared" si="444"/>
        <v>570.40740668478043</v>
      </c>
    </row>
    <row r="14234" spans="2:6">
      <c r="B14234">
        <v>1537600</v>
      </c>
      <c r="D14234">
        <v>14232</v>
      </c>
      <c r="E14234" s="72">
        <f t="shared" si="445"/>
        <v>877181730.62962949</v>
      </c>
      <c r="F14234" s="71">
        <f t="shared" si="444"/>
        <v>570.48759796411912</v>
      </c>
    </row>
    <row r="14235" spans="2:6">
      <c r="B14235">
        <v>1537600</v>
      </c>
      <c r="D14235">
        <v>14233</v>
      </c>
      <c r="E14235" s="72">
        <f t="shared" si="445"/>
        <v>877305041.40740728</v>
      </c>
      <c r="F14235" s="71">
        <f t="shared" si="444"/>
        <v>570.56779487994754</v>
      </c>
    </row>
    <row r="14236" spans="2:6">
      <c r="B14236">
        <v>1537600</v>
      </c>
      <c r="D14236">
        <v>14234</v>
      </c>
      <c r="E14236" s="72">
        <f t="shared" si="445"/>
        <v>877428360.8518517</v>
      </c>
      <c r="F14236" s="71">
        <f t="shared" si="444"/>
        <v>570.6479974322657</v>
      </c>
    </row>
    <row r="14237" spans="2:6">
      <c r="B14237">
        <v>1537600</v>
      </c>
      <c r="D14237">
        <v>14235</v>
      </c>
      <c r="E14237" s="72">
        <f t="shared" si="445"/>
        <v>877551688.96296287</v>
      </c>
      <c r="F14237" s="71">
        <f t="shared" si="444"/>
        <v>570.7282056210737</v>
      </c>
    </row>
    <row r="14238" spans="2:6">
      <c r="B14238">
        <v>1537600</v>
      </c>
      <c r="D14238">
        <v>14236</v>
      </c>
      <c r="E14238" s="72">
        <f t="shared" si="445"/>
        <v>877675025.74074066</v>
      </c>
      <c r="F14238" s="71">
        <f t="shared" si="444"/>
        <v>570.80841944637143</v>
      </c>
    </row>
    <row r="14239" spans="2:6">
      <c r="B14239">
        <v>1537600</v>
      </c>
      <c r="D14239">
        <v>14237</v>
      </c>
      <c r="E14239" s="72">
        <f t="shared" si="445"/>
        <v>877798371.18518507</v>
      </c>
      <c r="F14239" s="71">
        <f t="shared" si="444"/>
        <v>570.8886389081589</v>
      </c>
    </row>
    <row r="14240" spans="2:6">
      <c r="B14240">
        <v>1537600</v>
      </c>
      <c r="D14240">
        <v>14238</v>
      </c>
      <c r="E14240" s="72">
        <f t="shared" si="445"/>
        <v>877921725.29629624</v>
      </c>
      <c r="F14240" s="71">
        <f t="shared" si="444"/>
        <v>570.96886400643621</v>
      </c>
    </row>
    <row r="14241" spans="2:6">
      <c r="B14241">
        <v>1537600</v>
      </c>
      <c r="D14241">
        <v>14239</v>
      </c>
      <c r="E14241" s="72">
        <f t="shared" si="445"/>
        <v>878045088.07407403</v>
      </c>
      <c r="F14241" s="71">
        <f t="shared" si="444"/>
        <v>571.04909474120325</v>
      </c>
    </row>
    <row r="14242" spans="2:6">
      <c r="B14242">
        <v>1537600</v>
      </c>
      <c r="D14242">
        <v>14240</v>
      </c>
      <c r="E14242" s="72">
        <f t="shared" si="445"/>
        <v>878168459.51851845</v>
      </c>
      <c r="F14242" s="71">
        <f t="shared" si="444"/>
        <v>571.12933111246002</v>
      </c>
    </row>
    <row r="14243" spans="2:6">
      <c r="B14243">
        <v>1537600</v>
      </c>
      <c r="D14243">
        <v>14241</v>
      </c>
      <c r="E14243" s="72">
        <f t="shared" si="445"/>
        <v>878291839.62962949</v>
      </c>
      <c r="F14243" s="71">
        <f t="shared" si="444"/>
        <v>571.20957312020653</v>
      </c>
    </row>
    <row r="14244" spans="2:6">
      <c r="B14244">
        <v>1537600</v>
      </c>
      <c r="D14244">
        <v>14242</v>
      </c>
      <c r="E14244" s="72">
        <f t="shared" si="445"/>
        <v>878415228.40740728</v>
      </c>
      <c r="F14244" s="71">
        <f t="shared" si="444"/>
        <v>571.28982076444277</v>
      </c>
    </row>
    <row r="14245" spans="2:6">
      <c r="B14245">
        <v>1537600</v>
      </c>
      <c r="D14245">
        <v>14243</v>
      </c>
      <c r="E14245" s="72">
        <f t="shared" si="445"/>
        <v>878538625.8518517</v>
      </c>
      <c r="F14245" s="71">
        <f t="shared" si="444"/>
        <v>571.37007404516885</v>
      </c>
    </row>
    <row r="14246" spans="2:6">
      <c r="B14246">
        <v>1537600</v>
      </c>
      <c r="D14246">
        <v>14244</v>
      </c>
      <c r="E14246" s="72">
        <f t="shared" si="445"/>
        <v>878662031.96296287</v>
      </c>
      <c r="F14246" s="71">
        <f t="shared" si="444"/>
        <v>571.45033296238478</v>
      </c>
    </row>
    <row r="14247" spans="2:6">
      <c r="B14247">
        <v>1537600</v>
      </c>
      <c r="D14247">
        <v>14245</v>
      </c>
      <c r="E14247" s="72">
        <f t="shared" si="445"/>
        <v>878785446.74074066</v>
      </c>
      <c r="F14247" s="71">
        <f t="shared" si="444"/>
        <v>571.53059751609044</v>
      </c>
    </row>
    <row r="14248" spans="2:6">
      <c r="B14248">
        <v>1537600</v>
      </c>
      <c r="D14248">
        <v>14246</v>
      </c>
      <c r="E14248" s="72">
        <f t="shared" si="445"/>
        <v>878908870.18518507</v>
      </c>
      <c r="F14248" s="71">
        <f t="shared" si="444"/>
        <v>571.61086770628583</v>
      </c>
    </row>
    <row r="14249" spans="2:6">
      <c r="B14249">
        <v>1537600</v>
      </c>
      <c r="D14249">
        <v>14247</v>
      </c>
      <c r="E14249" s="72">
        <f t="shared" si="445"/>
        <v>879032302.29629624</v>
      </c>
      <c r="F14249" s="71">
        <f t="shared" si="444"/>
        <v>571.69114353297107</v>
      </c>
    </row>
    <row r="14250" spans="2:6">
      <c r="B14250">
        <v>1537600</v>
      </c>
      <c r="D14250">
        <v>14248</v>
      </c>
      <c r="E14250" s="72">
        <f t="shared" si="445"/>
        <v>879155743.07407403</v>
      </c>
      <c r="F14250" s="71">
        <f t="shared" si="444"/>
        <v>571.77142499614592</v>
      </c>
    </row>
    <row r="14251" spans="2:6">
      <c r="B14251">
        <v>1537600</v>
      </c>
      <c r="D14251">
        <v>14249</v>
      </c>
      <c r="E14251" s="72">
        <f t="shared" si="445"/>
        <v>879279192.51851845</v>
      </c>
      <c r="F14251" s="71">
        <f t="shared" si="444"/>
        <v>571.85171209581063</v>
      </c>
    </row>
    <row r="14252" spans="2:6">
      <c r="B14252">
        <v>1537600</v>
      </c>
      <c r="D14252">
        <v>14250</v>
      </c>
      <c r="E14252" s="72">
        <f t="shared" si="445"/>
        <v>879402650.62962949</v>
      </c>
      <c r="F14252" s="71">
        <f t="shared" si="444"/>
        <v>571.93200483196506</v>
      </c>
    </row>
    <row r="14253" spans="2:6">
      <c r="B14253">
        <v>1537600</v>
      </c>
      <c r="D14253">
        <v>14251</v>
      </c>
      <c r="E14253" s="72">
        <f t="shared" si="445"/>
        <v>879526117.40740728</v>
      </c>
      <c r="F14253" s="71">
        <f t="shared" si="444"/>
        <v>572.01230320460934</v>
      </c>
    </row>
    <row r="14254" spans="2:6">
      <c r="B14254">
        <v>1537600</v>
      </c>
      <c r="D14254">
        <v>14252</v>
      </c>
      <c r="E14254" s="72">
        <f t="shared" si="445"/>
        <v>879649592.8518517</v>
      </c>
      <c r="F14254" s="71">
        <f t="shared" si="444"/>
        <v>572.09260721374335</v>
      </c>
    </row>
    <row r="14255" spans="2:6">
      <c r="B14255">
        <v>1537600</v>
      </c>
      <c r="D14255">
        <v>14253</v>
      </c>
      <c r="E14255" s="72">
        <f t="shared" si="445"/>
        <v>879773076.96296287</v>
      </c>
      <c r="F14255" s="71">
        <f t="shared" si="444"/>
        <v>572.17291685936709</v>
      </c>
    </row>
    <row r="14256" spans="2:6">
      <c r="B14256">
        <v>1537600</v>
      </c>
      <c r="D14256">
        <v>14254</v>
      </c>
      <c r="E14256" s="72">
        <f t="shared" si="445"/>
        <v>879896569.74074066</v>
      </c>
      <c r="F14256" s="71">
        <f t="shared" si="444"/>
        <v>572.25323214148068</v>
      </c>
    </row>
    <row r="14257" spans="2:6">
      <c r="B14257">
        <v>1537600</v>
      </c>
      <c r="D14257">
        <v>14255</v>
      </c>
      <c r="E14257" s="72">
        <f t="shared" si="445"/>
        <v>880020071.18518507</v>
      </c>
      <c r="F14257" s="71">
        <f t="shared" si="444"/>
        <v>572.333553060084</v>
      </c>
    </row>
    <row r="14258" spans="2:6">
      <c r="B14258">
        <v>1537600</v>
      </c>
      <c r="D14258">
        <v>14256</v>
      </c>
      <c r="E14258" s="72">
        <f t="shared" si="445"/>
        <v>880143581.29629624</v>
      </c>
      <c r="F14258" s="71">
        <f t="shared" si="444"/>
        <v>572.41387961517705</v>
      </c>
    </row>
    <row r="14259" spans="2:6">
      <c r="B14259">
        <v>1537600</v>
      </c>
      <c r="D14259">
        <v>14257</v>
      </c>
      <c r="E14259" s="72">
        <f t="shared" si="445"/>
        <v>880267100.07407403</v>
      </c>
      <c r="F14259" s="71">
        <f t="shared" si="444"/>
        <v>572.49421180675995</v>
      </c>
    </row>
    <row r="14260" spans="2:6">
      <c r="B14260">
        <v>1537600</v>
      </c>
      <c r="D14260">
        <v>14258</v>
      </c>
      <c r="E14260" s="72">
        <f t="shared" si="445"/>
        <v>880390627.51851845</v>
      </c>
      <c r="F14260" s="71">
        <f t="shared" si="444"/>
        <v>572.57454963483247</v>
      </c>
    </row>
    <row r="14261" spans="2:6">
      <c r="B14261">
        <v>1537600</v>
      </c>
      <c r="D14261">
        <v>14259</v>
      </c>
      <c r="E14261" s="72">
        <f t="shared" si="445"/>
        <v>880514163.62962949</v>
      </c>
      <c r="F14261" s="71">
        <f t="shared" si="444"/>
        <v>572.65489309939483</v>
      </c>
    </row>
    <row r="14262" spans="2:6">
      <c r="B14262">
        <v>1537600</v>
      </c>
      <c r="D14262">
        <v>14260</v>
      </c>
      <c r="E14262" s="72">
        <f t="shared" si="445"/>
        <v>880637708.40740728</v>
      </c>
      <c r="F14262" s="71">
        <f t="shared" si="444"/>
        <v>572.73524220044703</v>
      </c>
    </row>
    <row r="14263" spans="2:6">
      <c r="B14263">
        <v>1537600</v>
      </c>
      <c r="D14263">
        <v>14261</v>
      </c>
      <c r="E14263" s="72">
        <f t="shared" si="445"/>
        <v>880761261.8518517</v>
      </c>
      <c r="F14263" s="71">
        <f t="shared" si="444"/>
        <v>572.81559693798886</v>
      </c>
    </row>
    <row r="14264" spans="2:6">
      <c r="B14264">
        <v>1537600</v>
      </c>
      <c r="D14264">
        <v>14262</v>
      </c>
      <c r="E14264" s="72">
        <f t="shared" si="445"/>
        <v>880884823.96296287</v>
      </c>
      <c r="F14264" s="71">
        <f t="shared" si="444"/>
        <v>572.89595731202064</v>
      </c>
    </row>
    <row r="14265" spans="2:6">
      <c r="B14265">
        <v>1537600</v>
      </c>
      <c r="D14265">
        <v>14263</v>
      </c>
      <c r="E14265" s="72">
        <f t="shared" si="445"/>
        <v>881008394.74074066</v>
      </c>
      <c r="F14265" s="71">
        <f t="shared" si="444"/>
        <v>572.97632332254204</v>
      </c>
    </row>
    <row r="14266" spans="2:6">
      <c r="B14266">
        <v>1537600</v>
      </c>
      <c r="D14266">
        <v>14264</v>
      </c>
      <c r="E14266" s="72">
        <f t="shared" si="445"/>
        <v>881131974.18518507</v>
      </c>
      <c r="F14266" s="71">
        <f t="shared" si="444"/>
        <v>573.05669496955329</v>
      </c>
    </row>
    <row r="14267" spans="2:6">
      <c r="B14267">
        <v>1537600</v>
      </c>
      <c r="D14267">
        <v>14265</v>
      </c>
      <c r="E14267" s="72">
        <f t="shared" si="445"/>
        <v>881255562.29629624</v>
      </c>
      <c r="F14267" s="71">
        <f t="shared" si="444"/>
        <v>573.13707225305427</v>
      </c>
    </row>
    <row r="14268" spans="2:6">
      <c r="B14268">
        <v>1537600</v>
      </c>
      <c r="D14268">
        <v>14266</v>
      </c>
      <c r="E14268" s="72">
        <f t="shared" si="445"/>
        <v>881379159.07407403</v>
      </c>
      <c r="F14268" s="71">
        <f t="shared" si="444"/>
        <v>573.21745517304498</v>
      </c>
    </row>
    <row r="14269" spans="2:6">
      <c r="B14269">
        <v>1537600</v>
      </c>
      <c r="D14269">
        <v>14267</v>
      </c>
      <c r="E14269" s="72">
        <f t="shared" si="445"/>
        <v>881502764.51851845</v>
      </c>
      <c r="F14269" s="71">
        <f t="shared" si="444"/>
        <v>573.29784372952554</v>
      </c>
    </row>
    <row r="14270" spans="2:6">
      <c r="B14270">
        <v>1537600</v>
      </c>
      <c r="D14270">
        <v>14268</v>
      </c>
      <c r="E14270" s="72">
        <f t="shared" si="445"/>
        <v>881626378.62962949</v>
      </c>
      <c r="F14270" s="71">
        <f t="shared" si="444"/>
        <v>573.37823792249571</v>
      </c>
    </row>
    <row r="14271" spans="2:6">
      <c r="B14271">
        <v>1537600</v>
      </c>
      <c r="D14271">
        <v>14269</v>
      </c>
      <c r="E14271" s="72">
        <f t="shared" si="445"/>
        <v>881750001.40740728</v>
      </c>
      <c r="F14271" s="71">
        <f t="shared" si="444"/>
        <v>573.45863775195585</v>
      </c>
    </row>
    <row r="14272" spans="2:6">
      <c r="B14272">
        <v>1537600</v>
      </c>
      <c r="D14272">
        <v>14270</v>
      </c>
      <c r="E14272" s="72">
        <f t="shared" si="445"/>
        <v>881873632.8518517</v>
      </c>
      <c r="F14272" s="71">
        <f t="shared" si="444"/>
        <v>573.5390432179056</v>
      </c>
    </row>
    <row r="14273" spans="2:6">
      <c r="B14273">
        <v>1537600</v>
      </c>
      <c r="D14273">
        <v>14271</v>
      </c>
      <c r="E14273" s="72">
        <f t="shared" si="445"/>
        <v>881997272.96296287</v>
      </c>
      <c r="F14273" s="71">
        <f t="shared" si="444"/>
        <v>573.61945432034531</v>
      </c>
    </row>
    <row r="14274" spans="2:6">
      <c r="B14274">
        <v>1537600</v>
      </c>
      <c r="D14274">
        <v>14272</v>
      </c>
      <c r="E14274" s="72">
        <f t="shared" si="445"/>
        <v>882120921.74074066</v>
      </c>
      <c r="F14274" s="71">
        <f t="shared" si="444"/>
        <v>573.69987105927464</v>
      </c>
    </row>
    <row r="14275" spans="2:6">
      <c r="B14275">
        <v>1537600</v>
      </c>
      <c r="D14275">
        <v>14273</v>
      </c>
      <c r="E14275" s="72">
        <f t="shared" si="445"/>
        <v>882244579.18518507</v>
      </c>
      <c r="F14275" s="71">
        <f t="shared" ref="F14275:F14338" si="446">E14275/B14274</f>
        <v>573.7802934346937</v>
      </c>
    </row>
    <row r="14276" spans="2:6">
      <c r="B14276">
        <v>1537600</v>
      </c>
      <c r="D14276">
        <v>14274</v>
      </c>
      <c r="E14276" s="72">
        <f t="shared" ref="E14276:E14339" si="447">40+(D14275*D14275)+(E14275/1.3)</f>
        <v>882368245.29629624</v>
      </c>
      <c r="F14276" s="71">
        <f t="shared" si="446"/>
        <v>573.86072144660261</v>
      </c>
    </row>
    <row r="14277" spans="2:6">
      <c r="B14277">
        <v>1537600</v>
      </c>
      <c r="D14277">
        <v>14275</v>
      </c>
      <c r="E14277" s="72">
        <f t="shared" si="447"/>
        <v>882491920.07407403</v>
      </c>
      <c r="F14277" s="71">
        <f t="shared" si="446"/>
        <v>573.94115509500136</v>
      </c>
    </row>
    <row r="14278" spans="2:6">
      <c r="B14278">
        <v>1537600</v>
      </c>
      <c r="D14278">
        <v>14276</v>
      </c>
      <c r="E14278" s="72">
        <f t="shared" si="447"/>
        <v>882615603.51851845</v>
      </c>
      <c r="F14278" s="71">
        <f t="shared" si="446"/>
        <v>574.02159437988973</v>
      </c>
    </row>
    <row r="14279" spans="2:6">
      <c r="B14279">
        <v>1537600</v>
      </c>
      <c r="D14279">
        <v>14277</v>
      </c>
      <c r="E14279" s="72">
        <f t="shared" si="447"/>
        <v>882739295.62962949</v>
      </c>
      <c r="F14279" s="71">
        <f t="shared" si="446"/>
        <v>574.10203930126784</v>
      </c>
    </row>
    <row r="14280" spans="2:6">
      <c r="B14280">
        <v>1537600</v>
      </c>
      <c r="D14280">
        <v>14278</v>
      </c>
      <c r="E14280" s="72">
        <f t="shared" si="447"/>
        <v>882862996.40740728</v>
      </c>
      <c r="F14280" s="71">
        <f t="shared" si="446"/>
        <v>574.1824898591359</v>
      </c>
    </row>
    <row r="14281" spans="2:6">
      <c r="B14281">
        <v>1537600</v>
      </c>
      <c r="D14281">
        <v>14279</v>
      </c>
      <c r="E14281" s="72">
        <f t="shared" si="447"/>
        <v>882986705.8518517</v>
      </c>
      <c r="F14281" s="71">
        <f t="shared" si="446"/>
        <v>574.26294605349358</v>
      </c>
    </row>
    <row r="14282" spans="2:6">
      <c r="B14282">
        <v>1537600</v>
      </c>
      <c r="D14282">
        <v>14280</v>
      </c>
      <c r="E14282" s="72">
        <f t="shared" si="447"/>
        <v>883110423.96296287</v>
      </c>
      <c r="F14282" s="71">
        <f t="shared" si="446"/>
        <v>574.3434078843411</v>
      </c>
    </row>
    <row r="14283" spans="2:6">
      <c r="B14283">
        <v>1537600</v>
      </c>
      <c r="D14283">
        <v>14281</v>
      </c>
      <c r="E14283" s="72">
        <f t="shared" si="447"/>
        <v>883234150.74074066</v>
      </c>
      <c r="F14283" s="71">
        <f t="shared" si="446"/>
        <v>574.42387535167836</v>
      </c>
    </row>
    <row r="14284" spans="2:6">
      <c r="B14284">
        <v>1537600</v>
      </c>
      <c r="D14284">
        <v>14282</v>
      </c>
      <c r="E14284" s="72">
        <f t="shared" si="447"/>
        <v>883357886.18518507</v>
      </c>
      <c r="F14284" s="71">
        <f t="shared" si="446"/>
        <v>574.50434845550535</v>
      </c>
    </row>
    <row r="14285" spans="2:6">
      <c r="B14285">
        <v>1537600</v>
      </c>
      <c r="D14285">
        <v>14283</v>
      </c>
      <c r="E14285" s="72">
        <f t="shared" si="447"/>
        <v>883481630.29629624</v>
      </c>
      <c r="F14285" s="71">
        <f t="shared" si="446"/>
        <v>574.58482719582219</v>
      </c>
    </row>
    <row r="14286" spans="2:6">
      <c r="B14286">
        <v>1537600</v>
      </c>
      <c r="D14286">
        <v>14284</v>
      </c>
      <c r="E14286" s="72">
        <f t="shared" si="447"/>
        <v>883605383.07407403</v>
      </c>
      <c r="F14286" s="71">
        <f t="shared" si="446"/>
        <v>574.66531157262875</v>
      </c>
    </row>
    <row r="14287" spans="2:6">
      <c r="B14287">
        <v>1537600</v>
      </c>
      <c r="D14287">
        <v>14285</v>
      </c>
      <c r="E14287" s="72">
        <f t="shared" si="447"/>
        <v>883729144.51851845</v>
      </c>
      <c r="F14287" s="71">
        <f t="shared" si="446"/>
        <v>574.74580158592516</v>
      </c>
    </row>
    <row r="14288" spans="2:6">
      <c r="B14288">
        <v>1537600</v>
      </c>
      <c r="D14288">
        <v>14286</v>
      </c>
      <c r="E14288" s="72">
        <f t="shared" si="447"/>
        <v>883852914.62962949</v>
      </c>
      <c r="F14288" s="71">
        <f t="shared" si="446"/>
        <v>574.82629723571119</v>
      </c>
    </row>
    <row r="14289" spans="2:6">
      <c r="B14289">
        <v>1537600</v>
      </c>
      <c r="D14289">
        <v>14287</v>
      </c>
      <c r="E14289" s="72">
        <f t="shared" si="447"/>
        <v>883976693.40740728</v>
      </c>
      <c r="F14289" s="71">
        <f t="shared" si="446"/>
        <v>574.90679852198707</v>
      </c>
    </row>
    <row r="14290" spans="2:6">
      <c r="B14290">
        <v>1537600</v>
      </c>
      <c r="D14290">
        <v>14288</v>
      </c>
      <c r="E14290" s="72">
        <f t="shared" si="447"/>
        <v>884100480.8518517</v>
      </c>
      <c r="F14290" s="71">
        <f t="shared" si="446"/>
        <v>574.98730544475268</v>
      </c>
    </row>
    <row r="14291" spans="2:6">
      <c r="B14291">
        <v>1537600</v>
      </c>
      <c r="D14291">
        <v>14289</v>
      </c>
      <c r="E14291" s="72">
        <f t="shared" si="447"/>
        <v>884224276.96296287</v>
      </c>
      <c r="F14291" s="71">
        <f t="shared" si="446"/>
        <v>575.06781800400813</v>
      </c>
    </row>
    <row r="14292" spans="2:6">
      <c r="B14292">
        <v>1537600</v>
      </c>
      <c r="D14292">
        <v>14290</v>
      </c>
      <c r="E14292" s="72">
        <f t="shared" si="447"/>
        <v>884348081.74074066</v>
      </c>
      <c r="F14292" s="71">
        <f t="shared" si="446"/>
        <v>575.14833619975332</v>
      </c>
    </row>
    <row r="14293" spans="2:6">
      <c r="B14293">
        <v>1537600</v>
      </c>
      <c r="D14293">
        <v>14291</v>
      </c>
      <c r="E14293" s="72">
        <f t="shared" si="447"/>
        <v>884471895.18518507</v>
      </c>
      <c r="F14293" s="71">
        <f t="shared" si="446"/>
        <v>575.22886003198823</v>
      </c>
    </row>
    <row r="14294" spans="2:6">
      <c r="B14294">
        <v>1537600</v>
      </c>
      <c r="D14294">
        <v>14292</v>
      </c>
      <c r="E14294" s="72">
        <f t="shared" si="447"/>
        <v>884595717.29629624</v>
      </c>
      <c r="F14294" s="71">
        <f t="shared" si="446"/>
        <v>575.309389500713</v>
      </c>
    </row>
    <row r="14295" spans="2:6">
      <c r="B14295">
        <v>1537600</v>
      </c>
      <c r="D14295">
        <v>14293</v>
      </c>
      <c r="E14295" s="72">
        <f t="shared" si="447"/>
        <v>884719548.07407403</v>
      </c>
      <c r="F14295" s="71">
        <f t="shared" si="446"/>
        <v>575.38992460592749</v>
      </c>
    </row>
    <row r="14296" spans="2:6">
      <c r="B14296">
        <v>1537600</v>
      </c>
      <c r="D14296">
        <v>14294</v>
      </c>
      <c r="E14296" s="72">
        <f t="shared" si="447"/>
        <v>884843387.51851845</v>
      </c>
      <c r="F14296" s="71">
        <f t="shared" si="446"/>
        <v>575.47046534763172</v>
      </c>
    </row>
    <row r="14297" spans="2:6">
      <c r="B14297">
        <v>1537600</v>
      </c>
      <c r="D14297">
        <v>14295</v>
      </c>
      <c r="E14297" s="72">
        <f t="shared" si="447"/>
        <v>884967235.62962949</v>
      </c>
      <c r="F14297" s="71">
        <f t="shared" si="446"/>
        <v>575.55101172582567</v>
      </c>
    </row>
    <row r="14298" spans="2:6">
      <c r="B14298">
        <v>1537600</v>
      </c>
      <c r="D14298">
        <v>14296</v>
      </c>
      <c r="E14298" s="72">
        <f t="shared" si="447"/>
        <v>885091092.40740728</v>
      </c>
      <c r="F14298" s="71">
        <f t="shared" si="446"/>
        <v>575.63156374050936</v>
      </c>
    </row>
    <row r="14299" spans="2:6">
      <c r="B14299">
        <v>1537600</v>
      </c>
      <c r="D14299">
        <v>14297</v>
      </c>
      <c r="E14299" s="72">
        <f t="shared" si="447"/>
        <v>885214957.8518517</v>
      </c>
      <c r="F14299" s="71">
        <f t="shared" si="446"/>
        <v>575.7121213916829</v>
      </c>
    </row>
    <row r="14300" spans="2:6">
      <c r="B14300">
        <v>1537600</v>
      </c>
      <c r="D14300">
        <v>14298</v>
      </c>
      <c r="E14300" s="72">
        <f t="shared" si="447"/>
        <v>885338831.96296287</v>
      </c>
      <c r="F14300" s="71">
        <f t="shared" si="446"/>
        <v>575.79268467934628</v>
      </c>
    </row>
    <row r="14301" spans="2:6">
      <c r="B14301">
        <v>1537600</v>
      </c>
      <c r="D14301">
        <v>14299</v>
      </c>
      <c r="E14301" s="72">
        <f t="shared" si="447"/>
        <v>885462714.74074066</v>
      </c>
      <c r="F14301" s="71">
        <f t="shared" si="446"/>
        <v>575.87325360349939</v>
      </c>
    </row>
    <row r="14302" spans="2:6">
      <c r="B14302">
        <v>1537600</v>
      </c>
      <c r="D14302">
        <v>14300</v>
      </c>
      <c r="E14302" s="72">
        <f t="shared" si="447"/>
        <v>885586606.18518507</v>
      </c>
      <c r="F14302" s="71">
        <f t="shared" si="446"/>
        <v>575.95382816414224</v>
      </c>
    </row>
    <row r="14303" spans="2:6">
      <c r="B14303">
        <v>1537600</v>
      </c>
      <c r="D14303">
        <v>14301</v>
      </c>
      <c r="E14303" s="72">
        <f t="shared" si="447"/>
        <v>885710506.29629624</v>
      </c>
      <c r="F14303" s="71">
        <f t="shared" si="446"/>
        <v>576.03440836127481</v>
      </c>
    </row>
    <row r="14304" spans="2:6">
      <c r="B14304">
        <v>1537600</v>
      </c>
      <c r="D14304">
        <v>14302</v>
      </c>
      <c r="E14304" s="72">
        <f t="shared" si="447"/>
        <v>885834415.07407403</v>
      </c>
      <c r="F14304" s="71">
        <f t="shared" si="446"/>
        <v>576.11499419489724</v>
      </c>
    </row>
    <row r="14305" spans="2:6">
      <c r="B14305">
        <v>1537600</v>
      </c>
      <c r="D14305">
        <v>14303</v>
      </c>
      <c r="E14305" s="72">
        <f t="shared" si="447"/>
        <v>885958332.51851845</v>
      </c>
      <c r="F14305" s="71">
        <f t="shared" si="446"/>
        <v>576.19558566500939</v>
      </c>
    </row>
    <row r="14306" spans="2:6">
      <c r="B14306">
        <v>1537600</v>
      </c>
      <c r="D14306">
        <v>14304</v>
      </c>
      <c r="E14306" s="72">
        <f t="shared" si="447"/>
        <v>886082258.62962949</v>
      </c>
      <c r="F14306" s="71">
        <f t="shared" si="446"/>
        <v>576.27618277161127</v>
      </c>
    </row>
    <row r="14307" spans="2:6">
      <c r="B14307">
        <v>1537600</v>
      </c>
      <c r="D14307">
        <v>14305</v>
      </c>
      <c r="E14307" s="72">
        <f t="shared" si="447"/>
        <v>886206193.40740728</v>
      </c>
      <c r="F14307" s="71">
        <f t="shared" si="446"/>
        <v>576.35678551470301</v>
      </c>
    </row>
    <row r="14308" spans="2:6">
      <c r="B14308">
        <v>1537600</v>
      </c>
      <c r="D14308">
        <v>14306</v>
      </c>
      <c r="E14308" s="72">
        <f t="shared" si="447"/>
        <v>886330136.8518517</v>
      </c>
      <c r="F14308" s="71">
        <f t="shared" si="446"/>
        <v>576.43739389428436</v>
      </c>
    </row>
    <row r="14309" spans="2:6">
      <c r="B14309">
        <v>1537600</v>
      </c>
      <c r="D14309">
        <v>14307</v>
      </c>
      <c r="E14309" s="72">
        <f t="shared" si="447"/>
        <v>886454088.96296287</v>
      </c>
      <c r="F14309" s="71">
        <f t="shared" si="446"/>
        <v>576.51800791035566</v>
      </c>
    </row>
    <row r="14310" spans="2:6">
      <c r="B14310">
        <v>1537600</v>
      </c>
      <c r="D14310">
        <v>14308</v>
      </c>
      <c r="E14310" s="72">
        <f t="shared" si="447"/>
        <v>886578049.74074066</v>
      </c>
      <c r="F14310" s="71">
        <f t="shared" si="446"/>
        <v>576.5986275629167</v>
      </c>
    </row>
    <row r="14311" spans="2:6">
      <c r="B14311">
        <v>1537600</v>
      </c>
      <c r="D14311">
        <v>14309</v>
      </c>
      <c r="E14311" s="72">
        <f t="shared" si="447"/>
        <v>886702019.18518507</v>
      </c>
      <c r="F14311" s="71">
        <f t="shared" si="446"/>
        <v>576.67925285196736</v>
      </c>
    </row>
    <row r="14312" spans="2:6">
      <c r="B14312">
        <v>1537600</v>
      </c>
      <c r="D14312">
        <v>14310</v>
      </c>
      <c r="E14312" s="72">
        <f t="shared" si="447"/>
        <v>886825997.29629624</v>
      </c>
      <c r="F14312" s="71">
        <f t="shared" si="446"/>
        <v>576.75988377750798</v>
      </c>
    </row>
    <row r="14313" spans="2:6">
      <c r="B14313">
        <v>1537600</v>
      </c>
      <c r="D14313">
        <v>14311</v>
      </c>
      <c r="E14313" s="72">
        <f t="shared" si="447"/>
        <v>886949984.07407403</v>
      </c>
      <c r="F14313" s="71">
        <f t="shared" si="446"/>
        <v>576.84052033953822</v>
      </c>
    </row>
    <row r="14314" spans="2:6">
      <c r="B14314">
        <v>1537600</v>
      </c>
      <c r="D14314">
        <v>14312</v>
      </c>
      <c r="E14314" s="72">
        <f t="shared" si="447"/>
        <v>887073979.51851845</v>
      </c>
      <c r="F14314" s="71">
        <f t="shared" si="446"/>
        <v>576.9211625380583</v>
      </c>
    </row>
    <row r="14315" spans="2:6">
      <c r="B14315">
        <v>1537600</v>
      </c>
      <c r="D14315">
        <v>14313</v>
      </c>
      <c r="E14315" s="72">
        <f t="shared" si="447"/>
        <v>887197983.62962949</v>
      </c>
      <c r="F14315" s="71">
        <f t="shared" si="446"/>
        <v>577.00181037306811</v>
      </c>
    </row>
    <row r="14316" spans="2:6">
      <c r="B14316">
        <v>1537600</v>
      </c>
      <c r="D14316">
        <v>14314</v>
      </c>
      <c r="E14316" s="72">
        <f t="shared" si="447"/>
        <v>887321996.40740728</v>
      </c>
      <c r="F14316" s="71">
        <f t="shared" si="446"/>
        <v>577.08246384456766</v>
      </c>
    </row>
    <row r="14317" spans="2:6">
      <c r="B14317">
        <v>1537600</v>
      </c>
      <c r="D14317">
        <v>14315</v>
      </c>
      <c r="E14317" s="72">
        <f t="shared" si="447"/>
        <v>887446017.8518517</v>
      </c>
      <c r="F14317" s="71">
        <f t="shared" si="446"/>
        <v>577.16312295255705</v>
      </c>
    </row>
    <row r="14318" spans="2:6">
      <c r="B14318">
        <v>1537600</v>
      </c>
      <c r="D14318">
        <v>14316</v>
      </c>
      <c r="E14318" s="72">
        <f t="shared" si="447"/>
        <v>887570047.96296287</v>
      </c>
      <c r="F14318" s="71">
        <f t="shared" si="446"/>
        <v>577.24378769703617</v>
      </c>
    </row>
    <row r="14319" spans="2:6">
      <c r="B14319">
        <v>1537600</v>
      </c>
      <c r="D14319">
        <v>14317</v>
      </c>
      <c r="E14319" s="72">
        <f t="shared" si="447"/>
        <v>887694086.74074066</v>
      </c>
      <c r="F14319" s="71">
        <f t="shared" si="446"/>
        <v>577.32445807800514</v>
      </c>
    </row>
    <row r="14320" spans="2:6">
      <c r="B14320">
        <v>1537600</v>
      </c>
      <c r="D14320">
        <v>14318</v>
      </c>
      <c r="E14320" s="72">
        <f t="shared" si="447"/>
        <v>887818134.18518507</v>
      </c>
      <c r="F14320" s="71">
        <f t="shared" si="446"/>
        <v>577.40513409546372</v>
      </c>
    </row>
    <row r="14321" spans="2:6">
      <c r="B14321">
        <v>1537600</v>
      </c>
      <c r="D14321">
        <v>14319</v>
      </c>
      <c r="E14321" s="72">
        <f t="shared" si="447"/>
        <v>887942190.29629624</v>
      </c>
      <c r="F14321" s="71">
        <f t="shared" si="446"/>
        <v>577.48581574941227</v>
      </c>
    </row>
    <row r="14322" spans="2:6">
      <c r="B14322">
        <v>1537600</v>
      </c>
      <c r="D14322">
        <v>14320</v>
      </c>
      <c r="E14322" s="72">
        <f t="shared" si="447"/>
        <v>888066255.07407403</v>
      </c>
      <c r="F14322" s="71">
        <f t="shared" si="446"/>
        <v>577.56650303985043</v>
      </c>
    </row>
    <row r="14323" spans="2:6">
      <c r="B14323">
        <v>1537600</v>
      </c>
      <c r="D14323">
        <v>14321</v>
      </c>
      <c r="E14323" s="72">
        <f t="shared" si="447"/>
        <v>888190328.51851845</v>
      </c>
      <c r="F14323" s="71">
        <f t="shared" si="446"/>
        <v>577.64719596677844</v>
      </c>
    </row>
    <row r="14324" spans="2:6">
      <c r="B14324">
        <v>1537600</v>
      </c>
      <c r="D14324">
        <v>14322</v>
      </c>
      <c r="E14324" s="72">
        <f t="shared" si="447"/>
        <v>888314410.62962949</v>
      </c>
      <c r="F14324" s="71">
        <f t="shared" si="446"/>
        <v>577.72789453019607</v>
      </c>
    </row>
    <row r="14325" spans="2:6">
      <c r="B14325">
        <v>1537600</v>
      </c>
      <c r="D14325">
        <v>14323</v>
      </c>
      <c r="E14325" s="72">
        <f t="shared" si="447"/>
        <v>888438501.40740728</v>
      </c>
      <c r="F14325" s="71">
        <f t="shared" si="446"/>
        <v>577.80859873010354</v>
      </c>
    </row>
    <row r="14326" spans="2:6">
      <c r="B14326">
        <v>1537600</v>
      </c>
      <c r="D14326">
        <v>14324</v>
      </c>
      <c r="E14326" s="72">
        <f t="shared" si="447"/>
        <v>888562600.8518517</v>
      </c>
      <c r="F14326" s="71">
        <f t="shared" si="446"/>
        <v>577.88930856650086</v>
      </c>
    </row>
    <row r="14327" spans="2:6">
      <c r="B14327">
        <v>1537600</v>
      </c>
      <c r="D14327">
        <v>14325</v>
      </c>
      <c r="E14327" s="72">
        <f t="shared" si="447"/>
        <v>888686708.96296287</v>
      </c>
      <c r="F14327" s="71">
        <f t="shared" si="446"/>
        <v>577.97002403938791</v>
      </c>
    </row>
    <row r="14328" spans="2:6">
      <c r="B14328">
        <v>1537600</v>
      </c>
      <c r="D14328">
        <v>14326</v>
      </c>
      <c r="E14328" s="72">
        <f t="shared" si="447"/>
        <v>888810825.74074066</v>
      </c>
      <c r="F14328" s="71">
        <f t="shared" si="446"/>
        <v>578.05074514876469</v>
      </c>
    </row>
    <row r="14329" spans="2:6">
      <c r="B14329">
        <v>1537600</v>
      </c>
      <c r="D14329">
        <v>14327</v>
      </c>
      <c r="E14329" s="72">
        <f t="shared" si="447"/>
        <v>888934951.18518507</v>
      </c>
      <c r="F14329" s="71">
        <f t="shared" si="446"/>
        <v>578.13147189463132</v>
      </c>
    </row>
    <row r="14330" spans="2:6">
      <c r="B14330">
        <v>1537600</v>
      </c>
      <c r="D14330">
        <v>14328</v>
      </c>
      <c r="E14330" s="72">
        <f t="shared" si="447"/>
        <v>889059085.29629624</v>
      </c>
      <c r="F14330" s="71">
        <f t="shared" si="446"/>
        <v>578.21220427698768</v>
      </c>
    </row>
    <row r="14331" spans="2:6">
      <c r="B14331">
        <v>1537600</v>
      </c>
      <c r="D14331">
        <v>14329</v>
      </c>
      <c r="E14331" s="72">
        <f t="shared" si="447"/>
        <v>889183228.07407403</v>
      </c>
      <c r="F14331" s="71">
        <f t="shared" si="446"/>
        <v>578.29294229583377</v>
      </c>
    </row>
    <row r="14332" spans="2:6">
      <c r="B14332">
        <v>1537600</v>
      </c>
      <c r="D14332">
        <v>14330</v>
      </c>
      <c r="E14332" s="72">
        <f t="shared" si="447"/>
        <v>889307379.51851845</v>
      </c>
      <c r="F14332" s="71">
        <f t="shared" si="446"/>
        <v>578.37368595116959</v>
      </c>
    </row>
    <row r="14333" spans="2:6">
      <c r="B14333">
        <v>1537600</v>
      </c>
      <c r="D14333">
        <v>14331</v>
      </c>
      <c r="E14333" s="72">
        <f t="shared" si="447"/>
        <v>889431539.62962949</v>
      </c>
      <c r="F14333" s="71">
        <f t="shared" si="446"/>
        <v>578.45443524299526</v>
      </c>
    </row>
    <row r="14334" spans="2:6">
      <c r="B14334">
        <v>1537600</v>
      </c>
      <c r="D14334">
        <v>14332</v>
      </c>
      <c r="E14334" s="72">
        <f t="shared" si="447"/>
        <v>889555708.40740728</v>
      </c>
      <c r="F14334" s="71">
        <f t="shared" si="446"/>
        <v>578.53519017131066</v>
      </c>
    </row>
    <row r="14335" spans="2:6">
      <c r="B14335">
        <v>1537600</v>
      </c>
      <c r="D14335">
        <v>14333</v>
      </c>
      <c r="E14335" s="72">
        <f t="shared" si="447"/>
        <v>889679885.8518517</v>
      </c>
      <c r="F14335" s="71">
        <f t="shared" si="446"/>
        <v>578.61595073611579</v>
      </c>
    </row>
    <row r="14336" spans="2:6">
      <c r="B14336">
        <v>1537600</v>
      </c>
      <c r="D14336">
        <v>14334</v>
      </c>
      <c r="E14336" s="72">
        <f t="shared" si="447"/>
        <v>889804071.96296287</v>
      </c>
      <c r="F14336" s="71">
        <f t="shared" si="446"/>
        <v>578.69671693741077</v>
      </c>
    </row>
    <row r="14337" spans="2:6">
      <c r="B14337">
        <v>1537600</v>
      </c>
      <c r="D14337">
        <v>14335</v>
      </c>
      <c r="E14337" s="72">
        <f t="shared" si="447"/>
        <v>889928266.74074066</v>
      </c>
      <c r="F14337" s="71">
        <f t="shared" si="446"/>
        <v>578.77748877519559</v>
      </c>
    </row>
    <row r="14338" spans="2:6">
      <c r="B14338">
        <v>1537600</v>
      </c>
      <c r="D14338">
        <v>14336</v>
      </c>
      <c r="E14338" s="72">
        <f t="shared" si="447"/>
        <v>890052470.18518507</v>
      </c>
      <c r="F14338" s="71">
        <f t="shared" si="446"/>
        <v>578.85826624947003</v>
      </c>
    </row>
    <row r="14339" spans="2:6">
      <c r="B14339">
        <v>1537600</v>
      </c>
      <c r="D14339">
        <v>14337</v>
      </c>
      <c r="E14339" s="72">
        <f t="shared" si="447"/>
        <v>890176682.29629624</v>
      </c>
      <c r="F14339" s="71">
        <f t="shared" ref="F14339:F14402" si="448">E14339/B14338</f>
        <v>578.93904936023432</v>
      </c>
    </row>
    <row r="14340" spans="2:6">
      <c r="B14340">
        <v>1537600</v>
      </c>
      <c r="D14340">
        <v>14338</v>
      </c>
      <c r="E14340" s="72">
        <f t="shared" ref="E14340:E14403" si="449">40+(D14339*D14339)+(E14339/1.3)</f>
        <v>890300903.07407403</v>
      </c>
      <c r="F14340" s="71">
        <f t="shared" si="448"/>
        <v>579.01983810748834</v>
      </c>
    </row>
    <row r="14341" spans="2:6">
      <c r="B14341">
        <v>1537600</v>
      </c>
      <c r="D14341">
        <v>14339</v>
      </c>
      <c r="E14341" s="72">
        <f t="shared" si="449"/>
        <v>890425132.51851845</v>
      </c>
      <c r="F14341" s="71">
        <f t="shared" si="448"/>
        <v>579.10063249123209</v>
      </c>
    </row>
    <row r="14342" spans="2:6">
      <c r="B14342">
        <v>1537600</v>
      </c>
      <c r="D14342">
        <v>14340</v>
      </c>
      <c r="E14342" s="72">
        <f t="shared" si="449"/>
        <v>890549370.62962949</v>
      </c>
      <c r="F14342" s="71">
        <f t="shared" si="448"/>
        <v>579.18143251146557</v>
      </c>
    </row>
    <row r="14343" spans="2:6">
      <c r="B14343">
        <v>1537600</v>
      </c>
      <c r="D14343">
        <v>14341</v>
      </c>
      <c r="E14343" s="72">
        <f t="shared" si="449"/>
        <v>890673617.40740728</v>
      </c>
      <c r="F14343" s="71">
        <f t="shared" si="448"/>
        <v>579.2622381681889</v>
      </c>
    </row>
    <row r="14344" spans="2:6">
      <c r="B14344">
        <v>1537600</v>
      </c>
      <c r="D14344">
        <v>14342</v>
      </c>
      <c r="E14344" s="72">
        <f t="shared" si="449"/>
        <v>890797872.8518517</v>
      </c>
      <c r="F14344" s="71">
        <f t="shared" si="448"/>
        <v>579.34304946140196</v>
      </c>
    </row>
    <row r="14345" spans="2:6">
      <c r="B14345">
        <v>1537600</v>
      </c>
      <c r="D14345">
        <v>14343</v>
      </c>
      <c r="E14345" s="72">
        <f t="shared" si="449"/>
        <v>890922136.96296287</v>
      </c>
      <c r="F14345" s="71">
        <f t="shared" si="448"/>
        <v>579.42386639110487</v>
      </c>
    </row>
    <row r="14346" spans="2:6">
      <c r="B14346">
        <v>1537600</v>
      </c>
      <c r="D14346">
        <v>14344</v>
      </c>
      <c r="E14346" s="72">
        <f t="shared" si="449"/>
        <v>891046409.74074066</v>
      </c>
      <c r="F14346" s="71">
        <f t="shared" si="448"/>
        <v>579.5046889572975</v>
      </c>
    </row>
    <row r="14347" spans="2:6">
      <c r="B14347">
        <v>1537600</v>
      </c>
      <c r="D14347">
        <v>14345</v>
      </c>
      <c r="E14347" s="72">
        <f t="shared" si="449"/>
        <v>891170691.18518507</v>
      </c>
      <c r="F14347" s="71">
        <f t="shared" si="448"/>
        <v>579.58551715997987</v>
      </c>
    </row>
    <row r="14348" spans="2:6">
      <c r="B14348">
        <v>1537600</v>
      </c>
      <c r="D14348">
        <v>14346</v>
      </c>
      <c r="E14348" s="72">
        <f t="shared" si="449"/>
        <v>891294981.29629624</v>
      </c>
      <c r="F14348" s="71">
        <f t="shared" si="448"/>
        <v>579.66635099915209</v>
      </c>
    </row>
    <row r="14349" spans="2:6">
      <c r="B14349">
        <v>1537600</v>
      </c>
      <c r="D14349">
        <v>14347</v>
      </c>
      <c r="E14349" s="72">
        <f t="shared" si="449"/>
        <v>891419280.07407403</v>
      </c>
      <c r="F14349" s="71">
        <f t="shared" si="448"/>
        <v>579.74719047481403</v>
      </c>
    </row>
    <row r="14350" spans="2:6">
      <c r="B14350">
        <v>1537600</v>
      </c>
      <c r="D14350">
        <v>14348</v>
      </c>
      <c r="E14350" s="72">
        <f t="shared" si="449"/>
        <v>891543587.51851845</v>
      </c>
      <c r="F14350" s="71">
        <f t="shared" si="448"/>
        <v>579.82803558696571</v>
      </c>
    </row>
    <row r="14351" spans="2:6">
      <c r="B14351">
        <v>1537600</v>
      </c>
      <c r="D14351">
        <v>14349</v>
      </c>
      <c r="E14351" s="72">
        <f t="shared" si="449"/>
        <v>891667903.62962949</v>
      </c>
      <c r="F14351" s="71">
        <f t="shared" si="448"/>
        <v>579.90888633560712</v>
      </c>
    </row>
    <row r="14352" spans="2:6">
      <c r="B14352">
        <v>1537600</v>
      </c>
      <c r="D14352">
        <v>14350</v>
      </c>
      <c r="E14352" s="72">
        <f t="shared" si="449"/>
        <v>891792228.40740728</v>
      </c>
      <c r="F14352" s="71">
        <f t="shared" si="448"/>
        <v>579.98974272073838</v>
      </c>
    </row>
    <row r="14353" spans="2:6">
      <c r="B14353">
        <v>1537600</v>
      </c>
      <c r="D14353">
        <v>14351</v>
      </c>
      <c r="E14353" s="72">
        <f t="shared" si="449"/>
        <v>891916561.8518517</v>
      </c>
      <c r="F14353" s="71">
        <f t="shared" si="448"/>
        <v>580.07060474235936</v>
      </c>
    </row>
    <row r="14354" spans="2:6">
      <c r="B14354">
        <v>1537600</v>
      </c>
      <c r="D14354">
        <v>14352</v>
      </c>
      <c r="E14354" s="72">
        <f t="shared" si="449"/>
        <v>892040903.96296287</v>
      </c>
      <c r="F14354" s="71">
        <f t="shared" si="448"/>
        <v>580.15147240047008</v>
      </c>
    </row>
    <row r="14355" spans="2:6">
      <c r="B14355">
        <v>1537600</v>
      </c>
      <c r="D14355">
        <v>14353</v>
      </c>
      <c r="E14355" s="72">
        <f t="shared" si="449"/>
        <v>892165254.74074066</v>
      </c>
      <c r="F14355" s="71">
        <f t="shared" si="448"/>
        <v>580.23234569507065</v>
      </c>
    </row>
    <row r="14356" spans="2:6">
      <c r="B14356">
        <v>1537600</v>
      </c>
      <c r="D14356">
        <v>14354</v>
      </c>
      <c r="E14356" s="72">
        <f t="shared" si="449"/>
        <v>892289614.18518507</v>
      </c>
      <c r="F14356" s="71">
        <f t="shared" si="448"/>
        <v>580.31322462616095</v>
      </c>
    </row>
    <row r="14357" spans="2:6">
      <c r="B14357">
        <v>1537600</v>
      </c>
      <c r="D14357">
        <v>14355</v>
      </c>
      <c r="E14357" s="72">
        <f t="shared" si="449"/>
        <v>892413982.29629624</v>
      </c>
      <c r="F14357" s="71">
        <f t="shared" si="448"/>
        <v>580.39410919374109</v>
      </c>
    </row>
    <row r="14358" spans="2:6">
      <c r="B14358">
        <v>1537600</v>
      </c>
      <c r="D14358">
        <v>14356</v>
      </c>
      <c r="E14358" s="72">
        <f t="shared" si="449"/>
        <v>892538359.07407403</v>
      </c>
      <c r="F14358" s="71">
        <f t="shared" si="448"/>
        <v>580.47499939781085</v>
      </c>
    </row>
    <row r="14359" spans="2:6">
      <c r="B14359">
        <v>1537600</v>
      </c>
      <c r="D14359">
        <v>14357</v>
      </c>
      <c r="E14359" s="72">
        <f t="shared" si="449"/>
        <v>892662744.51851845</v>
      </c>
      <c r="F14359" s="71">
        <f t="shared" si="448"/>
        <v>580.55589523837045</v>
      </c>
    </row>
    <row r="14360" spans="2:6">
      <c r="B14360">
        <v>1537600</v>
      </c>
      <c r="D14360">
        <v>14358</v>
      </c>
      <c r="E14360" s="72">
        <f t="shared" si="449"/>
        <v>892787138.62962949</v>
      </c>
      <c r="F14360" s="71">
        <f t="shared" si="448"/>
        <v>580.63679671541979</v>
      </c>
    </row>
    <row r="14361" spans="2:6">
      <c r="B14361">
        <v>1537600</v>
      </c>
      <c r="D14361">
        <v>14359</v>
      </c>
      <c r="E14361" s="72">
        <f t="shared" si="449"/>
        <v>892911541.40740728</v>
      </c>
      <c r="F14361" s="71">
        <f t="shared" si="448"/>
        <v>580.71770382895897</v>
      </c>
    </row>
    <row r="14362" spans="2:6">
      <c r="B14362">
        <v>1537600</v>
      </c>
      <c r="D14362">
        <v>14360</v>
      </c>
      <c r="E14362" s="72">
        <f t="shared" si="449"/>
        <v>893035952.8518517</v>
      </c>
      <c r="F14362" s="71">
        <f t="shared" si="448"/>
        <v>580.79861657898789</v>
      </c>
    </row>
    <row r="14363" spans="2:6">
      <c r="B14363">
        <v>1537600</v>
      </c>
      <c r="D14363">
        <v>14361</v>
      </c>
      <c r="E14363" s="72">
        <f t="shared" si="449"/>
        <v>893160372.96296287</v>
      </c>
      <c r="F14363" s="71">
        <f t="shared" si="448"/>
        <v>580.87953496550654</v>
      </c>
    </row>
    <row r="14364" spans="2:6">
      <c r="B14364">
        <v>1537600</v>
      </c>
      <c r="D14364">
        <v>14362</v>
      </c>
      <c r="E14364" s="72">
        <f t="shared" si="449"/>
        <v>893284801.74074066</v>
      </c>
      <c r="F14364" s="71">
        <f t="shared" si="448"/>
        <v>580.96045898851503</v>
      </c>
    </row>
    <row r="14365" spans="2:6">
      <c r="B14365">
        <v>1537600</v>
      </c>
      <c r="D14365">
        <v>14363</v>
      </c>
      <c r="E14365" s="72">
        <f t="shared" si="449"/>
        <v>893409239.18518507</v>
      </c>
      <c r="F14365" s="71">
        <f t="shared" si="448"/>
        <v>581.04138864801314</v>
      </c>
    </row>
    <row r="14366" spans="2:6">
      <c r="B14366">
        <v>1537600</v>
      </c>
      <c r="D14366">
        <v>14364</v>
      </c>
      <c r="E14366" s="72">
        <f t="shared" si="449"/>
        <v>893533685.29629624</v>
      </c>
      <c r="F14366" s="71">
        <f t="shared" si="448"/>
        <v>581.12232394400121</v>
      </c>
    </row>
    <row r="14367" spans="2:6">
      <c r="B14367">
        <v>1537600</v>
      </c>
      <c r="D14367">
        <v>14365</v>
      </c>
      <c r="E14367" s="72">
        <f t="shared" si="449"/>
        <v>893658140.07407403</v>
      </c>
      <c r="F14367" s="71">
        <f t="shared" si="448"/>
        <v>581.2032648764789</v>
      </c>
    </row>
    <row r="14368" spans="2:6">
      <c r="B14368">
        <v>1537600</v>
      </c>
      <c r="D14368">
        <v>14366</v>
      </c>
      <c r="E14368" s="72">
        <f t="shared" si="449"/>
        <v>893782603.51851845</v>
      </c>
      <c r="F14368" s="71">
        <f t="shared" si="448"/>
        <v>581.28421144544643</v>
      </c>
    </row>
    <row r="14369" spans="2:6">
      <c r="B14369">
        <v>1537600</v>
      </c>
      <c r="D14369">
        <v>14367</v>
      </c>
      <c r="E14369" s="72">
        <f t="shared" si="449"/>
        <v>893907075.62962949</v>
      </c>
      <c r="F14369" s="71">
        <f t="shared" si="448"/>
        <v>581.3651636509037</v>
      </c>
    </row>
    <row r="14370" spans="2:6">
      <c r="B14370">
        <v>1537600</v>
      </c>
      <c r="D14370">
        <v>14368</v>
      </c>
      <c r="E14370" s="72">
        <f t="shared" si="449"/>
        <v>894031556.40740728</v>
      </c>
      <c r="F14370" s="71">
        <f t="shared" si="448"/>
        <v>581.44612149285069</v>
      </c>
    </row>
    <row r="14371" spans="2:6">
      <c r="B14371">
        <v>1537600</v>
      </c>
      <c r="D14371">
        <v>14369</v>
      </c>
      <c r="E14371" s="72">
        <f t="shared" si="449"/>
        <v>894156045.8518517</v>
      </c>
      <c r="F14371" s="71">
        <f t="shared" si="448"/>
        <v>581.52708497128754</v>
      </c>
    </row>
    <row r="14372" spans="2:6">
      <c r="B14372">
        <v>1537600</v>
      </c>
      <c r="D14372">
        <v>14370</v>
      </c>
      <c r="E14372" s="72">
        <f t="shared" si="449"/>
        <v>894280543.96296287</v>
      </c>
      <c r="F14372" s="71">
        <f t="shared" si="448"/>
        <v>581.60805408621411</v>
      </c>
    </row>
    <row r="14373" spans="2:6">
      <c r="B14373">
        <v>1537600</v>
      </c>
      <c r="D14373">
        <v>14371</v>
      </c>
      <c r="E14373" s="72">
        <f t="shared" si="449"/>
        <v>894405050.74074066</v>
      </c>
      <c r="F14373" s="71">
        <f t="shared" si="448"/>
        <v>581.68902883763053</v>
      </c>
    </row>
    <row r="14374" spans="2:6">
      <c r="B14374">
        <v>1537600</v>
      </c>
      <c r="D14374">
        <v>14372</v>
      </c>
      <c r="E14374" s="72">
        <f t="shared" si="449"/>
        <v>894529566.18518507</v>
      </c>
      <c r="F14374" s="71">
        <f t="shared" si="448"/>
        <v>581.77000922553657</v>
      </c>
    </row>
    <row r="14375" spans="2:6">
      <c r="B14375">
        <v>1537600</v>
      </c>
      <c r="D14375">
        <v>14373</v>
      </c>
      <c r="E14375" s="72">
        <f t="shared" si="449"/>
        <v>894654090.29629624</v>
      </c>
      <c r="F14375" s="71">
        <f t="shared" si="448"/>
        <v>581.85099524993257</v>
      </c>
    </row>
    <row r="14376" spans="2:6">
      <c r="B14376">
        <v>1537600</v>
      </c>
      <c r="D14376">
        <v>14374</v>
      </c>
      <c r="E14376" s="72">
        <f t="shared" si="449"/>
        <v>894778623.07407403</v>
      </c>
      <c r="F14376" s="71">
        <f t="shared" si="448"/>
        <v>581.93198691081818</v>
      </c>
    </row>
    <row r="14377" spans="2:6">
      <c r="B14377">
        <v>1537600</v>
      </c>
      <c r="D14377">
        <v>14375</v>
      </c>
      <c r="E14377" s="72">
        <f t="shared" si="449"/>
        <v>894903164.51851845</v>
      </c>
      <c r="F14377" s="71">
        <f t="shared" si="448"/>
        <v>582.01298420819353</v>
      </c>
    </row>
    <row r="14378" spans="2:6">
      <c r="B14378">
        <v>1537600</v>
      </c>
      <c r="D14378">
        <v>14376</v>
      </c>
      <c r="E14378" s="72">
        <f t="shared" si="449"/>
        <v>895027714.62962949</v>
      </c>
      <c r="F14378" s="71">
        <f t="shared" si="448"/>
        <v>582.09398714205872</v>
      </c>
    </row>
    <row r="14379" spans="2:6">
      <c r="B14379">
        <v>1537600</v>
      </c>
      <c r="D14379">
        <v>14377</v>
      </c>
      <c r="E14379" s="72">
        <f t="shared" si="449"/>
        <v>895152273.40740728</v>
      </c>
      <c r="F14379" s="71">
        <f t="shared" si="448"/>
        <v>582.17499571241365</v>
      </c>
    </row>
    <row r="14380" spans="2:6">
      <c r="B14380">
        <v>1537600</v>
      </c>
      <c r="D14380">
        <v>14378</v>
      </c>
      <c r="E14380" s="72">
        <f t="shared" si="449"/>
        <v>895276840.8518517</v>
      </c>
      <c r="F14380" s="71">
        <f t="shared" si="448"/>
        <v>582.25600991925842</v>
      </c>
    </row>
    <row r="14381" spans="2:6">
      <c r="B14381">
        <v>1537600</v>
      </c>
      <c r="D14381">
        <v>14379</v>
      </c>
      <c r="E14381" s="72">
        <f t="shared" si="449"/>
        <v>895401416.96296287</v>
      </c>
      <c r="F14381" s="71">
        <f t="shared" si="448"/>
        <v>582.33702976259292</v>
      </c>
    </row>
    <row r="14382" spans="2:6">
      <c r="B14382">
        <v>1537600</v>
      </c>
      <c r="D14382">
        <v>14380</v>
      </c>
      <c r="E14382" s="72">
        <f t="shared" si="449"/>
        <v>895526001.74074066</v>
      </c>
      <c r="F14382" s="71">
        <f t="shared" si="448"/>
        <v>582.41805524241715</v>
      </c>
    </row>
    <row r="14383" spans="2:6">
      <c r="B14383">
        <v>1537600</v>
      </c>
      <c r="D14383">
        <v>14381</v>
      </c>
      <c r="E14383" s="72">
        <f t="shared" si="449"/>
        <v>895650595.18518507</v>
      </c>
      <c r="F14383" s="71">
        <f t="shared" si="448"/>
        <v>582.49908635873123</v>
      </c>
    </row>
    <row r="14384" spans="2:6">
      <c r="B14384">
        <v>1537600</v>
      </c>
      <c r="D14384">
        <v>14382</v>
      </c>
      <c r="E14384" s="72">
        <f t="shared" si="449"/>
        <v>895775197.29629624</v>
      </c>
      <c r="F14384" s="71">
        <f t="shared" si="448"/>
        <v>582.58012311153504</v>
      </c>
    </row>
    <row r="14385" spans="2:6">
      <c r="B14385">
        <v>1537600</v>
      </c>
      <c r="D14385">
        <v>14383</v>
      </c>
      <c r="E14385" s="72">
        <f t="shared" si="449"/>
        <v>895899808.07407403</v>
      </c>
      <c r="F14385" s="71">
        <f t="shared" si="448"/>
        <v>582.66116550082859</v>
      </c>
    </row>
    <row r="14386" spans="2:6">
      <c r="B14386">
        <v>1537600</v>
      </c>
      <c r="D14386">
        <v>14384</v>
      </c>
      <c r="E14386" s="72">
        <f t="shared" si="449"/>
        <v>896024427.51851845</v>
      </c>
      <c r="F14386" s="71">
        <f t="shared" si="448"/>
        <v>582.74221352661186</v>
      </c>
    </row>
    <row r="14387" spans="2:6">
      <c r="B14387">
        <v>1537600</v>
      </c>
      <c r="D14387">
        <v>14385</v>
      </c>
      <c r="E14387" s="72">
        <f t="shared" si="449"/>
        <v>896149055.62962949</v>
      </c>
      <c r="F14387" s="71">
        <f t="shared" si="448"/>
        <v>582.82326718888498</v>
      </c>
    </row>
    <row r="14388" spans="2:6">
      <c r="B14388">
        <v>1537600</v>
      </c>
      <c r="D14388">
        <v>14386</v>
      </c>
      <c r="E14388" s="72">
        <f t="shared" si="449"/>
        <v>896273692.40740728</v>
      </c>
      <c r="F14388" s="71">
        <f t="shared" si="448"/>
        <v>582.90432648764784</v>
      </c>
    </row>
    <row r="14389" spans="2:6">
      <c r="B14389">
        <v>1537600</v>
      </c>
      <c r="D14389">
        <v>14387</v>
      </c>
      <c r="E14389" s="72">
        <f t="shared" si="449"/>
        <v>896398337.8518517</v>
      </c>
      <c r="F14389" s="71">
        <f t="shared" si="448"/>
        <v>582.98539142290042</v>
      </c>
    </row>
    <row r="14390" spans="2:6">
      <c r="B14390">
        <v>1537600</v>
      </c>
      <c r="D14390">
        <v>14388</v>
      </c>
      <c r="E14390" s="72">
        <f t="shared" si="449"/>
        <v>896522991.96296287</v>
      </c>
      <c r="F14390" s="71">
        <f t="shared" si="448"/>
        <v>583.06646199464285</v>
      </c>
    </row>
    <row r="14391" spans="2:6">
      <c r="B14391">
        <v>1537600</v>
      </c>
      <c r="D14391">
        <v>14389</v>
      </c>
      <c r="E14391" s="72">
        <f t="shared" si="449"/>
        <v>896647654.74074066</v>
      </c>
      <c r="F14391" s="71">
        <f t="shared" si="448"/>
        <v>583.14753820287501</v>
      </c>
    </row>
    <row r="14392" spans="2:6">
      <c r="B14392">
        <v>1537600</v>
      </c>
      <c r="D14392">
        <v>14390</v>
      </c>
      <c r="E14392" s="72">
        <f t="shared" si="449"/>
        <v>896772326.18518507</v>
      </c>
      <c r="F14392" s="71">
        <f t="shared" si="448"/>
        <v>583.22862004759691</v>
      </c>
    </row>
    <row r="14393" spans="2:6">
      <c r="B14393">
        <v>1537600</v>
      </c>
      <c r="D14393">
        <v>14391</v>
      </c>
      <c r="E14393" s="72">
        <f t="shared" si="449"/>
        <v>896897006.29629624</v>
      </c>
      <c r="F14393" s="71">
        <f t="shared" si="448"/>
        <v>583.30970752880864</v>
      </c>
    </row>
    <row r="14394" spans="2:6">
      <c r="B14394">
        <v>1537600</v>
      </c>
      <c r="D14394">
        <v>14392</v>
      </c>
      <c r="E14394" s="72">
        <f t="shared" si="449"/>
        <v>897021695.07407403</v>
      </c>
      <c r="F14394" s="71">
        <f t="shared" si="448"/>
        <v>583.39080064651012</v>
      </c>
    </row>
    <row r="14395" spans="2:6">
      <c r="B14395">
        <v>1537600</v>
      </c>
      <c r="D14395">
        <v>14393</v>
      </c>
      <c r="E14395" s="72">
        <f t="shared" si="449"/>
        <v>897146392.51851845</v>
      </c>
      <c r="F14395" s="71">
        <f t="shared" si="448"/>
        <v>583.47189940070143</v>
      </c>
    </row>
    <row r="14396" spans="2:6">
      <c r="B14396">
        <v>1537600</v>
      </c>
      <c r="D14396">
        <v>14394</v>
      </c>
      <c r="E14396" s="72">
        <f t="shared" si="449"/>
        <v>897271098.62962949</v>
      </c>
      <c r="F14396" s="71">
        <f t="shared" si="448"/>
        <v>583.55300379138237</v>
      </c>
    </row>
    <row r="14397" spans="2:6">
      <c r="B14397">
        <v>1537600</v>
      </c>
      <c r="D14397">
        <v>14395</v>
      </c>
      <c r="E14397" s="72">
        <f t="shared" si="449"/>
        <v>897395813.40740728</v>
      </c>
      <c r="F14397" s="71">
        <f t="shared" si="448"/>
        <v>583.63411381855315</v>
      </c>
    </row>
    <row r="14398" spans="2:6">
      <c r="B14398">
        <v>1537600</v>
      </c>
      <c r="D14398">
        <v>14396</v>
      </c>
      <c r="E14398" s="72">
        <f t="shared" si="449"/>
        <v>897520536.8518517</v>
      </c>
      <c r="F14398" s="71">
        <f t="shared" si="448"/>
        <v>583.71522948221366</v>
      </c>
    </row>
    <row r="14399" spans="2:6">
      <c r="B14399">
        <v>1537600</v>
      </c>
      <c r="D14399">
        <v>14397</v>
      </c>
      <c r="E14399" s="72">
        <f t="shared" si="449"/>
        <v>897645268.96296287</v>
      </c>
      <c r="F14399" s="71">
        <f t="shared" si="448"/>
        <v>583.79635078236402</v>
      </c>
    </row>
    <row r="14400" spans="2:6">
      <c r="B14400">
        <v>1537600</v>
      </c>
      <c r="D14400">
        <v>14398</v>
      </c>
      <c r="E14400" s="72">
        <f t="shared" si="449"/>
        <v>897770009.74074066</v>
      </c>
      <c r="F14400" s="71">
        <f t="shared" si="448"/>
        <v>583.8774777190041</v>
      </c>
    </row>
    <row r="14401" spans="2:6">
      <c r="B14401">
        <v>1537600</v>
      </c>
      <c r="D14401">
        <v>14399</v>
      </c>
      <c r="E14401" s="72">
        <f t="shared" si="449"/>
        <v>897894759.18518507</v>
      </c>
      <c r="F14401" s="71">
        <f t="shared" si="448"/>
        <v>583.95861029213393</v>
      </c>
    </row>
    <row r="14402" spans="2:6">
      <c r="B14402">
        <v>1537600</v>
      </c>
      <c r="D14402">
        <v>14400</v>
      </c>
      <c r="E14402" s="72">
        <f t="shared" si="449"/>
        <v>898019517.29629624</v>
      </c>
      <c r="F14402" s="71">
        <f t="shared" si="448"/>
        <v>584.03974850175359</v>
      </c>
    </row>
    <row r="14403" spans="2:6">
      <c r="B14403">
        <v>1537600</v>
      </c>
      <c r="D14403">
        <v>14401</v>
      </c>
      <c r="E14403" s="72">
        <f t="shared" si="449"/>
        <v>898144284.07407403</v>
      </c>
      <c r="F14403" s="71">
        <f t="shared" ref="F14403:F14466" si="450">E14403/B14402</f>
        <v>584.12089234786288</v>
      </c>
    </row>
    <row r="14404" spans="2:6">
      <c r="B14404">
        <v>1537600</v>
      </c>
      <c r="D14404">
        <v>14402</v>
      </c>
      <c r="E14404" s="72">
        <f t="shared" ref="E14404:E14467" si="451">40+(D14403*D14403)+(E14403/1.3)</f>
        <v>898269059.51851845</v>
      </c>
      <c r="F14404" s="71">
        <f t="shared" si="450"/>
        <v>584.20204183046201</v>
      </c>
    </row>
    <row r="14405" spans="2:6">
      <c r="B14405">
        <v>1537600</v>
      </c>
      <c r="D14405">
        <v>14403</v>
      </c>
      <c r="E14405" s="72">
        <f t="shared" si="451"/>
        <v>898393843.62962949</v>
      </c>
      <c r="F14405" s="71">
        <f t="shared" si="450"/>
        <v>584.28319694955087</v>
      </c>
    </row>
    <row r="14406" spans="2:6">
      <c r="B14406">
        <v>1537600</v>
      </c>
      <c r="D14406">
        <v>14404</v>
      </c>
      <c r="E14406" s="72">
        <f t="shared" si="451"/>
        <v>898518636.40740728</v>
      </c>
      <c r="F14406" s="71">
        <f t="shared" si="450"/>
        <v>584.36435770512958</v>
      </c>
    </row>
    <row r="14407" spans="2:6">
      <c r="B14407">
        <v>1537600</v>
      </c>
      <c r="D14407">
        <v>14405</v>
      </c>
      <c r="E14407" s="72">
        <f t="shared" si="451"/>
        <v>898643437.8518517</v>
      </c>
      <c r="F14407" s="71">
        <f t="shared" si="450"/>
        <v>584.44552409719802</v>
      </c>
    </row>
    <row r="14408" spans="2:6">
      <c r="B14408">
        <v>1537600</v>
      </c>
      <c r="D14408">
        <v>14406</v>
      </c>
      <c r="E14408" s="72">
        <f t="shared" si="451"/>
        <v>898768247.96296287</v>
      </c>
      <c r="F14408" s="71">
        <f t="shared" si="450"/>
        <v>584.5266961257563</v>
      </c>
    </row>
    <row r="14409" spans="2:6">
      <c r="B14409">
        <v>1537600</v>
      </c>
      <c r="D14409">
        <v>14407</v>
      </c>
      <c r="E14409" s="72">
        <f t="shared" si="451"/>
        <v>898893066.74074066</v>
      </c>
      <c r="F14409" s="71">
        <f t="shared" si="450"/>
        <v>584.60787379080432</v>
      </c>
    </row>
    <row r="14410" spans="2:6">
      <c r="B14410">
        <v>1537600</v>
      </c>
      <c r="D14410">
        <v>14408</v>
      </c>
      <c r="E14410" s="72">
        <f t="shared" si="451"/>
        <v>899017894.18518507</v>
      </c>
      <c r="F14410" s="71">
        <f t="shared" si="450"/>
        <v>584.68905709234195</v>
      </c>
    </row>
    <row r="14411" spans="2:6">
      <c r="B14411">
        <v>1537600</v>
      </c>
      <c r="D14411">
        <v>14409</v>
      </c>
      <c r="E14411" s="72">
        <f t="shared" si="451"/>
        <v>899142730.29629624</v>
      </c>
      <c r="F14411" s="71">
        <f t="shared" si="450"/>
        <v>584.77024603036955</v>
      </c>
    </row>
    <row r="14412" spans="2:6">
      <c r="B14412">
        <v>1537600</v>
      </c>
      <c r="D14412">
        <v>14410</v>
      </c>
      <c r="E14412" s="72">
        <f t="shared" si="451"/>
        <v>899267575.07407403</v>
      </c>
      <c r="F14412" s="71">
        <f t="shared" si="450"/>
        <v>584.85144060488688</v>
      </c>
    </row>
    <row r="14413" spans="2:6">
      <c r="B14413">
        <v>1537600</v>
      </c>
      <c r="D14413">
        <v>14411</v>
      </c>
      <c r="E14413" s="72">
        <f t="shared" si="451"/>
        <v>899392428.51851845</v>
      </c>
      <c r="F14413" s="71">
        <f t="shared" si="450"/>
        <v>584.93264081589393</v>
      </c>
    </row>
    <row r="14414" spans="2:6">
      <c r="B14414">
        <v>1537600</v>
      </c>
      <c r="D14414">
        <v>14412</v>
      </c>
      <c r="E14414" s="72">
        <f t="shared" si="451"/>
        <v>899517290.62962949</v>
      </c>
      <c r="F14414" s="71">
        <f t="shared" si="450"/>
        <v>585.01384666339072</v>
      </c>
    </row>
    <row r="14415" spans="2:6">
      <c r="B14415">
        <v>1537600</v>
      </c>
      <c r="D14415">
        <v>14413</v>
      </c>
      <c r="E14415" s="72">
        <f t="shared" si="451"/>
        <v>899642161.40740728</v>
      </c>
      <c r="F14415" s="71">
        <f t="shared" si="450"/>
        <v>585.09505814737724</v>
      </c>
    </row>
    <row r="14416" spans="2:6">
      <c r="B14416">
        <v>1537600</v>
      </c>
      <c r="D14416">
        <v>14414</v>
      </c>
      <c r="E14416" s="72">
        <f t="shared" si="451"/>
        <v>899767040.8518517</v>
      </c>
      <c r="F14416" s="71">
        <f t="shared" si="450"/>
        <v>585.17627526785361</v>
      </c>
    </row>
    <row r="14417" spans="2:6">
      <c r="B14417">
        <v>1537600</v>
      </c>
      <c r="D14417">
        <v>14415</v>
      </c>
      <c r="E14417" s="72">
        <f t="shared" si="451"/>
        <v>899891928.96296287</v>
      </c>
      <c r="F14417" s="71">
        <f t="shared" si="450"/>
        <v>585.25749802481971</v>
      </c>
    </row>
    <row r="14418" spans="2:6">
      <c r="B14418">
        <v>1537600</v>
      </c>
      <c r="D14418">
        <v>14416</v>
      </c>
      <c r="E14418" s="72">
        <f t="shared" si="451"/>
        <v>900016825.74074066</v>
      </c>
      <c r="F14418" s="71">
        <f t="shared" si="450"/>
        <v>585.33872641827566</v>
      </c>
    </row>
    <row r="14419" spans="2:6">
      <c r="B14419">
        <v>1537600</v>
      </c>
      <c r="D14419">
        <v>14417</v>
      </c>
      <c r="E14419" s="72">
        <f t="shared" si="451"/>
        <v>900141731.18518507</v>
      </c>
      <c r="F14419" s="71">
        <f t="shared" si="450"/>
        <v>585.41996044822133</v>
      </c>
    </row>
    <row r="14420" spans="2:6">
      <c r="B14420">
        <v>1537600</v>
      </c>
      <c r="D14420">
        <v>14418</v>
      </c>
      <c r="E14420" s="72">
        <f t="shared" si="451"/>
        <v>900266645.29629624</v>
      </c>
      <c r="F14420" s="71">
        <f t="shared" si="450"/>
        <v>585.50120011465674</v>
      </c>
    </row>
    <row r="14421" spans="2:6">
      <c r="B14421">
        <v>1537600</v>
      </c>
      <c r="D14421">
        <v>14419</v>
      </c>
      <c r="E14421" s="72">
        <f t="shared" si="451"/>
        <v>900391568.07407403</v>
      </c>
      <c r="F14421" s="71">
        <f t="shared" si="450"/>
        <v>585.58244541758199</v>
      </c>
    </row>
    <row r="14422" spans="2:6">
      <c r="B14422">
        <v>1537600</v>
      </c>
      <c r="D14422">
        <v>14420</v>
      </c>
      <c r="E14422" s="72">
        <f t="shared" si="451"/>
        <v>900516499.51851845</v>
      </c>
      <c r="F14422" s="71">
        <f t="shared" si="450"/>
        <v>585.66369635699687</v>
      </c>
    </row>
    <row r="14423" spans="2:6">
      <c r="B14423">
        <v>1537600</v>
      </c>
      <c r="D14423">
        <v>14421</v>
      </c>
      <c r="E14423" s="72">
        <f t="shared" si="451"/>
        <v>900641439.62962949</v>
      </c>
      <c r="F14423" s="71">
        <f t="shared" si="450"/>
        <v>585.74495293290158</v>
      </c>
    </row>
    <row r="14424" spans="2:6">
      <c r="B14424">
        <v>1537600</v>
      </c>
      <c r="D14424">
        <v>14422</v>
      </c>
      <c r="E14424" s="72">
        <f t="shared" si="451"/>
        <v>900766388.40740728</v>
      </c>
      <c r="F14424" s="71">
        <f t="shared" si="450"/>
        <v>585.82621514529615</v>
      </c>
    </row>
    <row r="14425" spans="2:6">
      <c r="B14425">
        <v>1537600</v>
      </c>
      <c r="D14425">
        <v>14423</v>
      </c>
      <c r="E14425" s="72">
        <f t="shared" si="451"/>
        <v>900891345.8518517</v>
      </c>
      <c r="F14425" s="71">
        <f t="shared" si="450"/>
        <v>585.90748299418033</v>
      </c>
    </row>
    <row r="14426" spans="2:6">
      <c r="B14426">
        <v>1537600</v>
      </c>
      <c r="D14426">
        <v>14424</v>
      </c>
      <c r="E14426" s="72">
        <f t="shared" si="451"/>
        <v>901016311.96296287</v>
      </c>
      <c r="F14426" s="71">
        <f t="shared" si="450"/>
        <v>585.98875647955447</v>
      </c>
    </row>
    <row r="14427" spans="2:6">
      <c r="B14427">
        <v>1537600</v>
      </c>
      <c r="D14427">
        <v>14425</v>
      </c>
      <c r="E14427" s="72">
        <f t="shared" si="451"/>
        <v>901141286.74074066</v>
      </c>
      <c r="F14427" s="71">
        <f t="shared" si="450"/>
        <v>586.07003560141823</v>
      </c>
    </row>
    <row r="14428" spans="2:6">
      <c r="B14428">
        <v>1537600</v>
      </c>
      <c r="D14428">
        <v>14426</v>
      </c>
      <c r="E14428" s="72">
        <f t="shared" si="451"/>
        <v>901266270.18518507</v>
      </c>
      <c r="F14428" s="71">
        <f t="shared" si="450"/>
        <v>586.15132035977172</v>
      </c>
    </row>
    <row r="14429" spans="2:6">
      <c r="B14429">
        <v>1537600</v>
      </c>
      <c r="D14429">
        <v>14427</v>
      </c>
      <c r="E14429" s="72">
        <f t="shared" si="451"/>
        <v>901391262.29629624</v>
      </c>
      <c r="F14429" s="71">
        <f t="shared" si="450"/>
        <v>586.23261075461517</v>
      </c>
    </row>
    <row r="14430" spans="2:6">
      <c r="B14430">
        <v>1537600</v>
      </c>
      <c r="D14430">
        <v>14428</v>
      </c>
      <c r="E14430" s="72">
        <f t="shared" si="451"/>
        <v>901516263.07407403</v>
      </c>
      <c r="F14430" s="71">
        <f t="shared" si="450"/>
        <v>586.31390678594823</v>
      </c>
    </row>
    <row r="14431" spans="2:6">
      <c r="B14431">
        <v>1537600</v>
      </c>
      <c r="D14431">
        <v>14429</v>
      </c>
      <c r="E14431" s="72">
        <f t="shared" si="451"/>
        <v>901641272.51851845</v>
      </c>
      <c r="F14431" s="71">
        <f t="shared" si="450"/>
        <v>586.39520845377115</v>
      </c>
    </row>
    <row r="14432" spans="2:6">
      <c r="B14432">
        <v>1537600</v>
      </c>
      <c r="D14432">
        <v>14430</v>
      </c>
      <c r="E14432" s="72">
        <f t="shared" si="451"/>
        <v>901766290.62962949</v>
      </c>
      <c r="F14432" s="71">
        <f t="shared" si="450"/>
        <v>586.47651575808368</v>
      </c>
    </row>
    <row r="14433" spans="2:6">
      <c r="B14433">
        <v>1537600</v>
      </c>
      <c r="D14433">
        <v>14431</v>
      </c>
      <c r="E14433" s="72">
        <f t="shared" si="451"/>
        <v>901891317.40740728</v>
      </c>
      <c r="F14433" s="71">
        <f t="shared" si="450"/>
        <v>586.55782869888606</v>
      </c>
    </row>
    <row r="14434" spans="2:6">
      <c r="B14434">
        <v>1537600</v>
      </c>
      <c r="D14434">
        <v>14432</v>
      </c>
      <c r="E14434" s="72">
        <f t="shared" si="451"/>
        <v>902016352.8518517</v>
      </c>
      <c r="F14434" s="71">
        <f t="shared" si="450"/>
        <v>586.63914727617828</v>
      </c>
    </row>
    <row r="14435" spans="2:6">
      <c r="B14435">
        <v>1537600</v>
      </c>
      <c r="D14435">
        <v>14433</v>
      </c>
      <c r="E14435" s="72">
        <f t="shared" si="451"/>
        <v>902141396.96296287</v>
      </c>
      <c r="F14435" s="71">
        <f t="shared" si="450"/>
        <v>586.72047148996023</v>
      </c>
    </row>
    <row r="14436" spans="2:6">
      <c r="B14436">
        <v>1537600</v>
      </c>
      <c r="D14436">
        <v>14434</v>
      </c>
      <c r="E14436" s="72">
        <f t="shared" si="451"/>
        <v>902266449.74074066</v>
      </c>
      <c r="F14436" s="71">
        <f t="shared" si="450"/>
        <v>586.80180134023192</v>
      </c>
    </row>
    <row r="14437" spans="2:6">
      <c r="B14437">
        <v>1537600</v>
      </c>
      <c r="D14437">
        <v>14435</v>
      </c>
      <c r="E14437" s="72">
        <f t="shared" si="451"/>
        <v>902391511.18518507</v>
      </c>
      <c r="F14437" s="71">
        <f t="shared" si="450"/>
        <v>586.88313682699345</v>
      </c>
    </row>
    <row r="14438" spans="2:6">
      <c r="B14438">
        <v>1537600</v>
      </c>
      <c r="D14438">
        <v>14436</v>
      </c>
      <c r="E14438" s="72">
        <f t="shared" si="451"/>
        <v>902516581.29629624</v>
      </c>
      <c r="F14438" s="71">
        <f t="shared" si="450"/>
        <v>586.96447795024471</v>
      </c>
    </row>
    <row r="14439" spans="2:6">
      <c r="B14439">
        <v>1537600</v>
      </c>
      <c r="D14439">
        <v>14437</v>
      </c>
      <c r="E14439" s="72">
        <f t="shared" si="451"/>
        <v>902641660.07407403</v>
      </c>
      <c r="F14439" s="71">
        <f t="shared" si="450"/>
        <v>587.04582470998571</v>
      </c>
    </row>
    <row r="14440" spans="2:6">
      <c r="B14440">
        <v>1537600</v>
      </c>
      <c r="D14440">
        <v>14438</v>
      </c>
      <c r="E14440" s="72">
        <f t="shared" si="451"/>
        <v>902766747.51851845</v>
      </c>
      <c r="F14440" s="71">
        <f t="shared" si="450"/>
        <v>587.12717710621644</v>
      </c>
    </row>
    <row r="14441" spans="2:6">
      <c r="B14441">
        <v>1537600</v>
      </c>
      <c r="D14441">
        <v>14439</v>
      </c>
      <c r="E14441" s="72">
        <f t="shared" si="451"/>
        <v>902891843.62962949</v>
      </c>
      <c r="F14441" s="71">
        <f t="shared" si="450"/>
        <v>587.20853513893701</v>
      </c>
    </row>
    <row r="14442" spans="2:6">
      <c r="B14442">
        <v>1537600</v>
      </c>
      <c r="D14442">
        <v>14440</v>
      </c>
      <c r="E14442" s="72">
        <f t="shared" si="451"/>
        <v>903016948.40740728</v>
      </c>
      <c r="F14442" s="71">
        <f t="shared" si="450"/>
        <v>587.28989880814731</v>
      </c>
    </row>
    <row r="14443" spans="2:6">
      <c r="B14443">
        <v>1537600</v>
      </c>
      <c r="D14443">
        <v>14441</v>
      </c>
      <c r="E14443" s="72">
        <f t="shared" si="451"/>
        <v>903142061.8518517</v>
      </c>
      <c r="F14443" s="71">
        <f t="shared" si="450"/>
        <v>587.37126811384735</v>
      </c>
    </row>
    <row r="14444" spans="2:6">
      <c r="B14444">
        <v>1537600</v>
      </c>
      <c r="D14444">
        <v>14442</v>
      </c>
      <c r="E14444" s="72">
        <f t="shared" si="451"/>
        <v>903267183.96296287</v>
      </c>
      <c r="F14444" s="71">
        <f t="shared" si="450"/>
        <v>587.45264305603723</v>
      </c>
    </row>
    <row r="14445" spans="2:6">
      <c r="B14445">
        <v>1537600</v>
      </c>
      <c r="D14445">
        <v>14443</v>
      </c>
      <c r="E14445" s="72">
        <f t="shared" si="451"/>
        <v>903392314.74074066</v>
      </c>
      <c r="F14445" s="71">
        <f t="shared" si="450"/>
        <v>587.53402363471685</v>
      </c>
    </row>
    <row r="14446" spans="2:6">
      <c r="B14446">
        <v>1537600</v>
      </c>
      <c r="D14446">
        <v>14444</v>
      </c>
      <c r="E14446" s="72">
        <f t="shared" si="451"/>
        <v>903517454.18518507</v>
      </c>
      <c r="F14446" s="71">
        <f t="shared" si="450"/>
        <v>587.61540984988619</v>
      </c>
    </row>
    <row r="14447" spans="2:6">
      <c r="B14447">
        <v>1537600</v>
      </c>
      <c r="D14447">
        <v>14445</v>
      </c>
      <c r="E14447" s="72">
        <f t="shared" si="451"/>
        <v>903642602.29629624</v>
      </c>
      <c r="F14447" s="71">
        <f t="shared" si="450"/>
        <v>587.69680170154538</v>
      </c>
    </row>
    <row r="14448" spans="2:6">
      <c r="B14448">
        <v>1537600</v>
      </c>
      <c r="D14448">
        <v>14446</v>
      </c>
      <c r="E14448" s="72">
        <f t="shared" si="451"/>
        <v>903767759.07407403</v>
      </c>
      <c r="F14448" s="71">
        <f t="shared" si="450"/>
        <v>587.77819918969431</v>
      </c>
    </row>
    <row r="14449" spans="2:6">
      <c r="B14449">
        <v>1537600</v>
      </c>
      <c r="D14449">
        <v>14447</v>
      </c>
      <c r="E14449" s="72">
        <f t="shared" si="451"/>
        <v>903892924.51851845</v>
      </c>
      <c r="F14449" s="71">
        <f t="shared" si="450"/>
        <v>587.85960231433307</v>
      </c>
    </row>
    <row r="14450" spans="2:6">
      <c r="B14450">
        <v>1537600</v>
      </c>
      <c r="D14450">
        <v>14448</v>
      </c>
      <c r="E14450" s="72">
        <f t="shared" si="451"/>
        <v>904018098.62962949</v>
      </c>
      <c r="F14450" s="71">
        <f t="shared" si="450"/>
        <v>587.94101107546146</v>
      </c>
    </row>
    <row r="14451" spans="2:6">
      <c r="B14451">
        <v>1537600</v>
      </c>
      <c r="D14451">
        <v>14449</v>
      </c>
      <c r="E14451" s="72">
        <f t="shared" si="451"/>
        <v>904143281.40740728</v>
      </c>
      <c r="F14451" s="71">
        <f t="shared" si="450"/>
        <v>588.02242547307969</v>
      </c>
    </row>
    <row r="14452" spans="2:6">
      <c r="B14452">
        <v>1537600</v>
      </c>
      <c r="D14452">
        <v>14450</v>
      </c>
      <c r="E14452" s="72">
        <f t="shared" si="451"/>
        <v>904268472.8518517</v>
      </c>
      <c r="F14452" s="71">
        <f t="shared" si="450"/>
        <v>588.10384550718766</v>
      </c>
    </row>
    <row r="14453" spans="2:6">
      <c r="B14453">
        <v>1537600</v>
      </c>
      <c r="D14453">
        <v>14451</v>
      </c>
      <c r="E14453" s="72">
        <f t="shared" si="451"/>
        <v>904393672.96296287</v>
      </c>
      <c r="F14453" s="71">
        <f t="shared" si="450"/>
        <v>588.18527117778547</v>
      </c>
    </row>
    <row r="14454" spans="2:6">
      <c r="B14454">
        <v>1537600</v>
      </c>
      <c r="D14454">
        <v>14452</v>
      </c>
      <c r="E14454" s="72">
        <f t="shared" si="451"/>
        <v>904518881.74074066</v>
      </c>
      <c r="F14454" s="71">
        <f t="shared" si="450"/>
        <v>588.26670248487301</v>
      </c>
    </row>
    <row r="14455" spans="2:6">
      <c r="B14455">
        <v>1537600</v>
      </c>
      <c r="D14455">
        <v>14453</v>
      </c>
      <c r="E14455" s="72">
        <f t="shared" si="451"/>
        <v>904644099.18518507</v>
      </c>
      <c r="F14455" s="71">
        <f t="shared" si="450"/>
        <v>588.34813942845028</v>
      </c>
    </row>
    <row r="14456" spans="2:6">
      <c r="B14456">
        <v>1537600</v>
      </c>
      <c r="D14456">
        <v>14454</v>
      </c>
      <c r="E14456" s="72">
        <f t="shared" si="451"/>
        <v>904769325.29629624</v>
      </c>
      <c r="F14456" s="71">
        <f t="shared" si="450"/>
        <v>588.42958200851729</v>
      </c>
    </row>
    <row r="14457" spans="2:6">
      <c r="B14457">
        <v>1537600</v>
      </c>
      <c r="D14457">
        <v>14455</v>
      </c>
      <c r="E14457" s="72">
        <f t="shared" si="451"/>
        <v>904894560.07407403</v>
      </c>
      <c r="F14457" s="71">
        <f t="shared" si="450"/>
        <v>588.51103022507414</v>
      </c>
    </row>
    <row r="14458" spans="2:6">
      <c r="B14458">
        <v>1537600</v>
      </c>
      <c r="D14458">
        <v>14456</v>
      </c>
      <c r="E14458" s="72">
        <f t="shared" si="451"/>
        <v>905019803.51851845</v>
      </c>
      <c r="F14458" s="71">
        <f t="shared" si="450"/>
        <v>588.59248407812072</v>
      </c>
    </row>
    <row r="14459" spans="2:6">
      <c r="B14459">
        <v>1537600</v>
      </c>
      <c r="D14459">
        <v>14457</v>
      </c>
      <c r="E14459" s="72">
        <f t="shared" si="451"/>
        <v>905145055.62962949</v>
      </c>
      <c r="F14459" s="71">
        <f t="shared" si="450"/>
        <v>588.67394356765703</v>
      </c>
    </row>
    <row r="14460" spans="2:6">
      <c r="B14460">
        <v>1537600</v>
      </c>
      <c r="D14460">
        <v>14458</v>
      </c>
      <c r="E14460" s="72">
        <f t="shared" si="451"/>
        <v>905270316.40740728</v>
      </c>
      <c r="F14460" s="71">
        <f t="shared" si="450"/>
        <v>588.75540869368319</v>
      </c>
    </row>
    <row r="14461" spans="2:6">
      <c r="B14461">
        <v>1537600</v>
      </c>
      <c r="D14461">
        <v>14459</v>
      </c>
      <c r="E14461" s="72">
        <f t="shared" si="451"/>
        <v>905395585.8518517</v>
      </c>
      <c r="F14461" s="71">
        <f t="shared" si="450"/>
        <v>588.83687945619909</v>
      </c>
    </row>
    <row r="14462" spans="2:6">
      <c r="B14462">
        <v>1537600</v>
      </c>
      <c r="D14462">
        <v>14460</v>
      </c>
      <c r="E14462" s="72">
        <f t="shared" si="451"/>
        <v>905520863.96296287</v>
      </c>
      <c r="F14462" s="71">
        <f t="shared" si="450"/>
        <v>588.91835585520482</v>
      </c>
    </row>
    <row r="14463" spans="2:6">
      <c r="B14463">
        <v>1537600</v>
      </c>
      <c r="D14463">
        <v>14461</v>
      </c>
      <c r="E14463" s="72">
        <f t="shared" si="451"/>
        <v>905646150.74074066</v>
      </c>
      <c r="F14463" s="71">
        <f t="shared" si="450"/>
        <v>588.99983789070018</v>
      </c>
    </row>
    <row r="14464" spans="2:6">
      <c r="B14464">
        <v>1537600</v>
      </c>
      <c r="D14464">
        <v>14462</v>
      </c>
      <c r="E14464" s="72">
        <f t="shared" si="451"/>
        <v>905771446.18518507</v>
      </c>
      <c r="F14464" s="71">
        <f t="shared" si="450"/>
        <v>589.08132556268538</v>
      </c>
    </row>
    <row r="14465" spans="2:6">
      <c r="B14465">
        <v>1537600</v>
      </c>
      <c r="D14465">
        <v>14463</v>
      </c>
      <c r="E14465" s="72">
        <f t="shared" si="451"/>
        <v>905896750.29629624</v>
      </c>
      <c r="F14465" s="71">
        <f t="shared" si="450"/>
        <v>589.16281887116043</v>
      </c>
    </row>
    <row r="14466" spans="2:6">
      <c r="B14466">
        <v>1537600</v>
      </c>
      <c r="D14466">
        <v>14464</v>
      </c>
      <c r="E14466" s="72">
        <f t="shared" si="451"/>
        <v>906022063.07407403</v>
      </c>
      <c r="F14466" s="71">
        <f t="shared" si="450"/>
        <v>589.2443178161252</v>
      </c>
    </row>
    <row r="14467" spans="2:6">
      <c r="B14467">
        <v>1537600</v>
      </c>
      <c r="D14467">
        <v>14465</v>
      </c>
      <c r="E14467" s="72">
        <f t="shared" si="451"/>
        <v>906147384.51851845</v>
      </c>
      <c r="F14467" s="71">
        <f t="shared" ref="F14467:F14530" si="452">E14467/B14466</f>
        <v>589.3258223975796</v>
      </c>
    </row>
    <row r="14468" spans="2:6">
      <c r="B14468">
        <v>1537600</v>
      </c>
      <c r="D14468">
        <v>14466</v>
      </c>
      <c r="E14468" s="72">
        <f t="shared" ref="E14468:E14531" si="453">40+(D14467*D14467)+(E14467/1.3)</f>
        <v>906272714.62962949</v>
      </c>
      <c r="F14468" s="71">
        <f t="shared" si="452"/>
        <v>589.40733261552384</v>
      </c>
    </row>
    <row r="14469" spans="2:6">
      <c r="B14469">
        <v>1537600</v>
      </c>
      <c r="D14469">
        <v>14467</v>
      </c>
      <c r="E14469" s="72">
        <f t="shared" si="453"/>
        <v>906398053.40740728</v>
      </c>
      <c r="F14469" s="71">
        <f t="shared" si="452"/>
        <v>589.48884846995793</v>
      </c>
    </row>
    <row r="14470" spans="2:6">
      <c r="B14470">
        <v>1537600</v>
      </c>
      <c r="D14470">
        <v>14468</v>
      </c>
      <c r="E14470" s="72">
        <f t="shared" si="453"/>
        <v>906523400.8518517</v>
      </c>
      <c r="F14470" s="71">
        <f t="shared" si="452"/>
        <v>589.57036996088175</v>
      </c>
    </row>
    <row r="14471" spans="2:6">
      <c r="B14471">
        <v>1537600</v>
      </c>
      <c r="D14471">
        <v>14469</v>
      </c>
      <c r="E14471" s="72">
        <f t="shared" si="453"/>
        <v>906648756.96296287</v>
      </c>
      <c r="F14471" s="71">
        <f t="shared" si="452"/>
        <v>589.6518970882953</v>
      </c>
    </row>
    <row r="14472" spans="2:6">
      <c r="B14472">
        <v>1537600</v>
      </c>
      <c r="D14472">
        <v>14470</v>
      </c>
      <c r="E14472" s="72">
        <f t="shared" si="453"/>
        <v>906774121.74074066</v>
      </c>
      <c r="F14472" s="71">
        <f t="shared" si="452"/>
        <v>589.7334298521987</v>
      </c>
    </row>
    <row r="14473" spans="2:6">
      <c r="B14473">
        <v>1537600</v>
      </c>
      <c r="D14473">
        <v>14471</v>
      </c>
      <c r="E14473" s="72">
        <f t="shared" si="453"/>
        <v>906899495.18518507</v>
      </c>
      <c r="F14473" s="71">
        <f t="shared" si="452"/>
        <v>589.81496825259171</v>
      </c>
    </row>
    <row r="14474" spans="2:6">
      <c r="B14474">
        <v>1537600</v>
      </c>
      <c r="D14474">
        <v>14472</v>
      </c>
      <c r="E14474" s="72">
        <f t="shared" si="453"/>
        <v>907024877.29629624</v>
      </c>
      <c r="F14474" s="71">
        <f t="shared" si="452"/>
        <v>589.89651228947469</v>
      </c>
    </row>
    <row r="14475" spans="2:6">
      <c r="B14475">
        <v>1537600</v>
      </c>
      <c r="D14475">
        <v>14473</v>
      </c>
      <c r="E14475" s="72">
        <f t="shared" si="453"/>
        <v>907150268.07407403</v>
      </c>
      <c r="F14475" s="71">
        <f t="shared" si="452"/>
        <v>589.97806196284728</v>
      </c>
    </row>
    <row r="14476" spans="2:6">
      <c r="B14476">
        <v>1537600</v>
      </c>
      <c r="D14476">
        <v>14474</v>
      </c>
      <c r="E14476" s="72">
        <f t="shared" si="453"/>
        <v>907275667.51851845</v>
      </c>
      <c r="F14476" s="71">
        <f t="shared" si="452"/>
        <v>590.05961727270972</v>
      </c>
    </row>
    <row r="14477" spans="2:6">
      <c r="B14477">
        <v>1537600</v>
      </c>
      <c r="D14477">
        <v>14475</v>
      </c>
      <c r="E14477" s="72">
        <f t="shared" si="453"/>
        <v>907401075.62962949</v>
      </c>
      <c r="F14477" s="71">
        <f t="shared" si="452"/>
        <v>590.14117821906189</v>
      </c>
    </row>
    <row r="14478" spans="2:6">
      <c r="B14478">
        <v>1537600</v>
      </c>
      <c r="D14478">
        <v>14476</v>
      </c>
      <c r="E14478" s="72">
        <f t="shared" si="453"/>
        <v>907526492.40740728</v>
      </c>
      <c r="F14478" s="71">
        <f t="shared" si="452"/>
        <v>590.22274480190379</v>
      </c>
    </row>
    <row r="14479" spans="2:6">
      <c r="B14479">
        <v>1537600</v>
      </c>
      <c r="D14479">
        <v>14477</v>
      </c>
      <c r="E14479" s="72">
        <f t="shared" si="453"/>
        <v>907651917.8518517</v>
      </c>
      <c r="F14479" s="71">
        <f t="shared" si="452"/>
        <v>590.30431702123553</v>
      </c>
    </row>
    <row r="14480" spans="2:6">
      <c r="B14480">
        <v>1537600</v>
      </c>
      <c r="D14480">
        <v>14478</v>
      </c>
      <c r="E14480" s="72">
        <f t="shared" si="453"/>
        <v>907777351.96296287</v>
      </c>
      <c r="F14480" s="71">
        <f t="shared" si="452"/>
        <v>590.38589487705701</v>
      </c>
    </row>
    <row r="14481" spans="2:6">
      <c r="B14481">
        <v>1537600</v>
      </c>
      <c r="D14481">
        <v>14479</v>
      </c>
      <c r="E14481" s="72">
        <f t="shared" si="453"/>
        <v>907902794.74074066</v>
      </c>
      <c r="F14481" s="71">
        <f t="shared" si="452"/>
        <v>590.46747836936822</v>
      </c>
    </row>
    <row r="14482" spans="2:6">
      <c r="B14482">
        <v>1537600</v>
      </c>
      <c r="D14482">
        <v>14480</v>
      </c>
      <c r="E14482" s="72">
        <f t="shared" si="453"/>
        <v>908028246.18518507</v>
      </c>
      <c r="F14482" s="71">
        <f t="shared" si="452"/>
        <v>590.54906749816928</v>
      </c>
    </row>
    <row r="14483" spans="2:6">
      <c r="B14483">
        <v>1537600</v>
      </c>
      <c r="D14483">
        <v>14481</v>
      </c>
      <c r="E14483" s="72">
        <f t="shared" si="453"/>
        <v>908153706.29629624</v>
      </c>
      <c r="F14483" s="71">
        <f t="shared" si="452"/>
        <v>590.63066226346007</v>
      </c>
    </row>
    <row r="14484" spans="2:6">
      <c r="B14484">
        <v>1537600</v>
      </c>
      <c r="D14484">
        <v>14482</v>
      </c>
      <c r="E14484" s="72">
        <f t="shared" si="453"/>
        <v>908279175.07407403</v>
      </c>
      <c r="F14484" s="71">
        <f t="shared" si="452"/>
        <v>590.7122626652407</v>
      </c>
    </row>
    <row r="14485" spans="2:6">
      <c r="B14485">
        <v>1537600</v>
      </c>
      <c r="D14485">
        <v>14483</v>
      </c>
      <c r="E14485" s="72">
        <f t="shared" si="453"/>
        <v>908404652.51851845</v>
      </c>
      <c r="F14485" s="71">
        <f t="shared" si="452"/>
        <v>590.79386870351095</v>
      </c>
    </row>
    <row r="14486" spans="2:6">
      <c r="B14486">
        <v>1537600</v>
      </c>
      <c r="D14486">
        <v>14484</v>
      </c>
      <c r="E14486" s="72">
        <f t="shared" si="453"/>
        <v>908530138.62962949</v>
      </c>
      <c r="F14486" s="71">
        <f t="shared" si="452"/>
        <v>590.87548037827105</v>
      </c>
    </row>
    <row r="14487" spans="2:6">
      <c r="B14487">
        <v>1537600</v>
      </c>
      <c r="D14487">
        <v>14485</v>
      </c>
      <c r="E14487" s="72">
        <f t="shared" si="453"/>
        <v>908655633.40740728</v>
      </c>
      <c r="F14487" s="71">
        <f t="shared" si="452"/>
        <v>590.95709768952088</v>
      </c>
    </row>
    <row r="14488" spans="2:6">
      <c r="B14488">
        <v>1537600</v>
      </c>
      <c r="D14488">
        <v>14486</v>
      </c>
      <c r="E14488" s="72">
        <f t="shared" si="453"/>
        <v>908781136.8518517</v>
      </c>
      <c r="F14488" s="71">
        <f t="shared" si="452"/>
        <v>591.03872063726044</v>
      </c>
    </row>
    <row r="14489" spans="2:6">
      <c r="B14489">
        <v>1537600</v>
      </c>
      <c r="D14489">
        <v>14487</v>
      </c>
      <c r="E14489" s="72">
        <f t="shared" si="453"/>
        <v>908906648.96296287</v>
      </c>
      <c r="F14489" s="71">
        <f t="shared" si="452"/>
        <v>591.12034922148985</v>
      </c>
    </row>
    <row r="14490" spans="2:6">
      <c r="B14490">
        <v>1537600</v>
      </c>
      <c r="D14490">
        <v>14488</v>
      </c>
      <c r="E14490" s="72">
        <f t="shared" si="453"/>
        <v>909032169.74074066</v>
      </c>
      <c r="F14490" s="71">
        <f t="shared" si="452"/>
        <v>591.2019834422091</v>
      </c>
    </row>
    <row r="14491" spans="2:6">
      <c r="B14491">
        <v>1537600</v>
      </c>
      <c r="D14491">
        <v>14489</v>
      </c>
      <c r="E14491" s="72">
        <f t="shared" si="453"/>
        <v>909157699.18518507</v>
      </c>
      <c r="F14491" s="71">
        <f t="shared" si="452"/>
        <v>591.28362329941797</v>
      </c>
    </row>
    <row r="14492" spans="2:6">
      <c r="B14492">
        <v>1537600</v>
      </c>
      <c r="D14492">
        <v>14490</v>
      </c>
      <c r="E14492" s="72">
        <f t="shared" si="453"/>
        <v>909283237.29629624</v>
      </c>
      <c r="F14492" s="71">
        <f t="shared" si="452"/>
        <v>591.36526879311668</v>
      </c>
    </row>
    <row r="14493" spans="2:6">
      <c r="B14493">
        <v>1537600</v>
      </c>
      <c r="D14493">
        <v>14491</v>
      </c>
      <c r="E14493" s="72">
        <f t="shared" si="453"/>
        <v>909408784.07407403</v>
      </c>
      <c r="F14493" s="71">
        <f t="shared" si="452"/>
        <v>591.44691992330513</v>
      </c>
    </row>
    <row r="14494" spans="2:6">
      <c r="B14494">
        <v>1537600</v>
      </c>
      <c r="D14494">
        <v>14492</v>
      </c>
      <c r="E14494" s="72">
        <f t="shared" si="453"/>
        <v>909534339.51851845</v>
      </c>
      <c r="F14494" s="71">
        <f t="shared" si="452"/>
        <v>591.52857668998342</v>
      </c>
    </row>
    <row r="14495" spans="2:6">
      <c r="B14495">
        <v>1537600</v>
      </c>
      <c r="D14495">
        <v>14493</v>
      </c>
      <c r="E14495" s="72">
        <f t="shared" si="453"/>
        <v>909659903.62962949</v>
      </c>
      <c r="F14495" s="71">
        <f t="shared" si="452"/>
        <v>591.61023909315134</v>
      </c>
    </row>
    <row r="14496" spans="2:6">
      <c r="B14496">
        <v>1537600</v>
      </c>
      <c r="D14496">
        <v>14494</v>
      </c>
      <c r="E14496" s="72">
        <f t="shared" si="453"/>
        <v>909785476.40740728</v>
      </c>
      <c r="F14496" s="71">
        <f t="shared" si="452"/>
        <v>591.69190713280909</v>
      </c>
    </row>
    <row r="14497" spans="2:6">
      <c r="B14497">
        <v>1537600</v>
      </c>
      <c r="D14497">
        <v>14495</v>
      </c>
      <c r="E14497" s="72">
        <f t="shared" si="453"/>
        <v>909911057.8518517</v>
      </c>
      <c r="F14497" s="71">
        <f t="shared" si="452"/>
        <v>591.77358080895658</v>
      </c>
    </row>
    <row r="14498" spans="2:6">
      <c r="B14498">
        <v>1537600</v>
      </c>
      <c r="D14498">
        <v>14496</v>
      </c>
      <c r="E14498" s="72">
        <f t="shared" si="453"/>
        <v>910036647.96296287</v>
      </c>
      <c r="F14498" s="71">
        <f t="shared" si="452"/>
        <v>591.85526012159391</v>
      </c>
    </row>
    <row r="14499" spans="2:6">
      <c r="B14499">
        <v>1537600</v>
      </c>
      <c r="D14499">
        <v>14497</v>
      </c>
      <c r="E14499" s="72">
        <f t="shared" si="453"/>
        <v>910162246.74074066</v>
      </c>
      <c r="F14499" s="71">
        <f t="shared" si="452"/>
        <v>591.93694507072098</v>
      </c>
    </row>
    <row r="14500" spans="2:6">
      <c r="B14500">
        <v>1537600</v>
      </c>
      <c r="D14500">
        <v>14498</v>
      </c>
      <c r="E14500" s="72">
        <f t="shared" si="453"/>
        <v>910287854.18518507</v>
      </c>
      <c r="F14500" s="71">
        <f t="shared" si="452"/>
        <v>592.01863565633789</v>
      </c>
    </row>
    <row r="14501" spans="2:6">
      <c r="B14501">
        <v>1537600</v>
      </c>
      <c r="D14501">
        <v>14499</v>
      </c>
      <c r="E14501" s="72">
        <f t="shared" si="453"/>
        <v>910413470.29629624</v>
      </c>
      <c r="F14501" s="71">
        <f t="shared" si="452"/>
        <v>592.10033187844454</v>
      </c>
    </row>
    <row r="14502" spans="2:6">
      <c r="B14502">
        <v>1537600</v>
      </c>
      <c r="D14502">
        <v>14500</v>
      </c>
      <c r="E14502" s="72">
        <f t="shared" si="453"/>
        <v>910539095.07407403</v>
      </c>
      <c r="F14502" s="71">
        <f t="shared" si="452"/>
        <v>592.18203373704091</v>
      </c>
    </row>
    <row r="14503" spans="2:6">
      <c r="B14503">
        <v>1537600</v>
      </c>
      <c r="D14503">
        <v>14501</v>
      </c>
      <c r="E14503" s="72">
        <f t="shared" si="453"/>
        <v>910664728.51851845</v>
      </c>
      <c r="F14503" s="71">
        <f t="shared" si="452"/>
        <v>592.26374123212702</v>
      </c>
    </row>
    <row r="14504" spans="2:6">
      <c r="B14504">
        <v>1537600</v>
      </c>
      <c r="D14504">
        <v>14502</v>
      </c>
      <c r="E14504" s="72">
        <f t="shared" si="453"/>
        <v>910790370.62962949</v>
      </c>
      <c r="F14504" s="71">
        <f t="shared" si="452"/>
        <v>592.34545436370286</v>
      </c>
    </row>
    <row r="14505" spans="2:6">
      <c r="B14505">
        <v>1537600</v>
      </c>
      <c r="D14505">
        <v>14503</v>
      </c>
      <c r="E14505" s="72">
        <f t="shared" si="453"/>
        <v>910916021.40740728</v>
      </c>
      <c r="F14505" s="71">
        <f t="shared" si="452"/>
        <v>592.42717313176854</v>
      </c>
    </row>
    <row r="14506" spans="2:6">
      <c r="B14506">
        <v>1537600</v>
      </c>
      <c r="D14506">
        <v>14504</v>
      </c>
      <c r="E14506" s="72">
        <f t="shared" si="453"/>
        <v>911041680.8518517</v>
      </c>
      <c r="F14506" s="71">
        <f t="shared" si="452"/>
        <v>592.50889753632396</v>
      </c>
    </row>
    <row r="14507" spans="2:6">
      <c r="B14507">
        <v>1537600</v>
      </c>
      <c r="D14507">
        <v>14505</v>
      </c>
      <c r="E14507" s="72">
        <f t="shared" si="453"/>
        <v>911167348.96296287</v>
      </c>
      <c r="F14507" s="71">
        <f t="shared" si="452"/>
        <v>592.59062757736922</v>
      </c>
    </row>
    <row r="14508" spans="2:6">
      <c r="B14508">
        <v>1537600</v>
      </c>
      <c r="D14508">
        <v>14506</v>
      </c>
      <c r="E14508" s="72">
        <f t="shared" si="453"/>
        <v>911293025.74074066</v>
      </c>
      <c r="F14508" s="71">
        <f t="shared" si="452"/>
        <v>592.67236325490421</v>
      </c>
    </row>
    <row r="14509" spans="2:6">
      <c r="B14509">
        <v>1537600</v>
      </c>
      <c r="D14509">
        <v>14507</v>
      </c>
      <c r="E14509" s="72">
        <f t="shared" si="453"/>
        <v>911418711.18518507</v>
      </c>
      <c r="F14509" s="71">
        <f t="shared" si="452"/>
        <v>592.75410456892894</v>
      </c>
    </row>
    <row r="14510" spans="2:6">
      <c r="B14510">
        <v>1537600</v>
      </c>
      <c r="D14510">
        <v>14508</v>
      </c>
      <c r="E14510" s="72">
        <f t="shared" si="453"/>
        <v>911544405.29629624</v>
      </c>
      <c r="F14510" s="71">
        <f t="shared" si="452"/>
        <v>592.83585151944339</v>
      </c>
    </row>
    <row r="14511" spans="2:6">
      <c r="B14511">
        <v>1537600</v>
      </c>
      <c r="D14511">
        <v>14509</v>
      </c>
      <c r="E14511" s="72">
        <f t="shared" si="453"/>
        <v>911670108.07407403</v>
      </c>
      <c r="F14511" s="71">
        <f t="shared" si="452"/>
        <v>592.9176041064477</v>
      </c>
    </row>
    <row r="14512" spans="2:6">
      <c r="B14512">
        <v>1537600</v>
      </c>
      <c r="D14512">
        <v>14510</v>
      </c>
      <c r="E14512" s="72">
        <f t="shared" si="453"/>
        <v>911795819.51851845</v>
      </c>
      <c r="F14512" s="71">
        <f t="shared" si="452"/>
        <v>592.99936232994173</v>
      </c>
    </row>
    <row r="14513" spans="2:6">
      <c r="B14513">
        <v>1537600</v>
      </c>
      <c r="D14513">
        <v>14511</v>
      </c>
      <c r="E14513" s="72">
        <f t="shared" si="453"/>
        <v>911921539.62962949</v>
      </c>
      <c r="F14513" s="71">
        <f t="shared" si="452"/>
        <v>593.0811261899255</v>
      </c>
    </row>
    <row r="14514" spans="2:6">
      <c r="B14514">
        <v>1537600</v>
      </c>
      <c r="D14514">
        <v>14512</v>
      </c>
      <c r="E14514" s="72">
        <f t="shared" si="453"/>
        <v>912047268.40740728</v>
      </c>
      <c r="F14514" s="71">
        <f t="shared" si="452"/>
        <v>593.16289568639911</v>
      </c>
    </row>
    <row r="14515" spans="2:6">
      <c r="B14515">
        <v>1537600</v>
      </c>
      <c r="D14515">
        <v>14513</v>
      </c>
      <c r="E14515" s="72">
        <f t="shared" si="453"/>
        <v>912173005.8518517</v>
      </c>
      <c r="F14515" s="71">
        <f t="shared" si="452"/>
        <v>593.24467081936245</v>
      </c>
    </row>
    <row r="14516" spans="2:6">
      <c r="B14516">
        <v>1537600</v>
      </c>
      <c r="D14516">
        <v>14514</v>
      </c>
      <c r="E14516" s="72">
        <f t="shared" si="453"/>
        <v>912298751.96296287</v>
      </c>
      <c r="F14516" s="71">
        <f t="shared" si="452"/>
        <v>593.32645158881564</v>
      </c>
    </row>
    <row r="14517" spans="2:6">
      <c r="B14517">
        <v>1537600</v>
      </c>
      <c r="D14517">
        <v>14515</v>
      </c>
      <c r="E14517" s="72">
        <f t="shared" si="453"/>
        <v>912424506.74074066</v>
      </c>
      <c r="F14517" s="71">
        <f t="shared" si="452"/>
        <v>593.40823799475845</v>
      </c>
    </row>
    <row r="14518" spans="2:6">
      <c r="B14518">
        <v>1537600</v>
      </c>
      <c r="D14518">
        <v>14516</v>
      </c>
      <c r="E14518" s="72">
        <f t="shared" si="453"/>
        <v>912550270.18518507</v>
      </c>
      <c r="F14518" s="71">
        <f t="shared" si="452"/>
        <v>593.4900300371911</v>
      </c>
    </row>
    <row r="14519" spans="2:6">
      <c r="B14519">
        <v>1537600</v>
      </c>
      <c r="D14519">
        <v>14517</v>
      </c>
      <c r="E14519" s="72">
        <f t="shared" si="453"/>
        <v>912676042.29629624</v>
      </c>
      <c r="F14519" s="71">
        <f t="shared" si="452"/>
        <v>593.5718277161136</v>
      </c>
    </row>
    <row r="14520" spans="2:6">
      <c r="B14520">
        <v>1537600</v>
      </c>
      <c r="D14520">
        <v>14518</v>
      </c>
      <c r="E14520" s="72">
        <f t="shared" si="453"/>
        <v>912801823.07407403</v>
      </c>
      <c r="F14520" s="71">
        <f t="shared" si="452"/>
        <v>593.65363103152572</v>
      </c>
    </row>
    <row r="14521" spans="2:6">
      <c r="B14521">
        <v>1537600</v>
      </c>
      <c r="D14521">
        <v>14519</v>
      </c>
      <c r="E14521" s="72">
        <f t="shared" si="453"/>
        <v>912927612.51851845</v>
      </c>
      <c r="F14521" s="71">
        <f t="shared" si="452"/>
        <v>593.73543998342768</v>
      </c>
    </row>
    <row r="14522" spans="2:6">
      <c r="B14522">
        <v>1537600</v>
      </c>
      <c r="D14522">
        <v>14520</v>
      </c>
      <c r="E14522" s="72">
        <f t="shared" si="453"/>
        <v>913053410.62962949</v>
      </c>
      <c r="F14522" s="71">
        <f t="shared" si="452"/>
        <v>593.81725457181938</v>
      </c>
    </row>
    <row r="14523" spans="2:6">
      <c r="B14523">
        <v>1537600</v>
      </c>
      <c r="D14523">
        <v>14521</v>
      </c>
      <c r="E14523" s="72">
        <f t="shared" si="453"/>
        <v>913179217.40740728</v>
      </c>
      <c r="F14523" s="71">
        <f t="shared" si="452"/>
        <v>593.89907479670092</v>
      </c>
    </row>
    <row r="14524" spans="2:6">
      <c r="B14524">
        <v>1537600</v>
      </c>
      <c r="D14524">
        <v>14522</v>
      </c>
      <c r="E14524" s="72">
        <f t="shared" si="453"/>
        <v>913305032.8518517</v>
      </c>
      <c r="F14524" s="71">
        <f t="shared" si="452"/>
        <v>593.98090065807207</v>
      </c>
    </row>
    <row r="14525" spans="2:6">
      <c r="B14525">
        <v>1537600</v>
      </c>
      <c r="D14525">
        <v>14523</v>
      </c>
      <c r="E14525" s="72">
        <f t="shared" si="453"/>
        <v>913430856.96296287</v>
      </c>
      <c r="F14525" s="71">
        <f t="shared" si="452"/>
        <v>594.06273215593319</v>
      </c>
    </row>
    <row r="14526" spans="2:6">
      <c r="B14526">
        <v>1537600</v>
      </c>
      <c r="D14526">
        <v>14524</v>
      </c>
      <c r="E14526" s="72">
        <f t="shared" si="453"/>
        <v>913556689.74074066</v>
      </c>
      <c r="F14526" s="71">
        <f t="shared" si="452"/>
        <v>594.14456929028404</v>
      </c>
    </row>
    <row r="14527" spans="2:6">
      <c r="B14527">
        <v>1537600</v>
      </c>
      <c r="D14527">
        <v>14525</v>
      </c>
      <c r="E14527" s="72">
        <f t="shared" si="453"/>
        <v>913682531.18518507</v>
      </c>
      <c r="F14527" s="71">
        <f t="shared" si="452"/>
        <v>594.22641206112451</v>
      </c>
    </row>
    <row r="14528" spans="2:6">
      <c r="B14528">
        <v>1537600</v>
      </c>
      <c r="D14528">
        <v>14526</v>
      </c>
      <c r="E14528" s="72">
        <f t="shared" si="453"/>
        <v>913808381.29629624</v>
      </c>
      <c r="F14528" s="71">
        <f t="shared" si="452"/>
        <v>594.30826046845493</v>
      </c>
    </row>
    <row r="14529" spans="2:6">
      <c r="B14529">
        <v>1537600</v>
      </c>
      <c r="D14529">
        <v>14527</v>
      </c>
      <c r="E14529" s="72">
        <f t="shared" si="453"/>
        <v>913934240.07407403</v>
      </c>
      <c r="F14529" s="71">
        <f t="shared" si="452"/>
        <v>594.39011451227498</v>
      </c>
    </row>
    <row r="14530" spans="2:6">
      <c r="B14530">
        <v>1537600</v>
      </c>
      <c r="D14530">
        <v>14528</v>
      </c>
      <c r="E14530" s="72">
        <f t="shared" si="453"/>
        <v>914060107.51851845</v>
      </c>
      <c r="F14530" s="71">
        <f t="shared" si="452"/>
        <v>594.47197419258487</v>
      </c>
    </row>
    <row r="14531" spans="2:6">
      <c r="B14531">
        <v>1537600</v>
      </c>
      <c r="D14531">
        <v>14529</v>
      </c>
      <c r="E14531" s="72">
        <f t="shared" si="453"/>
        <v>914185983.62962949</v>
      </c>
      <c r="F14531" s="71">
        <f t="shared" ref="F14531:F14594" si="454">E14531/B14530</f>
        <v>594.55383950938437</v>
      </c>
    </row>
    <row r="14532" spans="2:6">
      <c r="B14532">
        <v>1537600</v>
      </c>
      <c r="D14532">
        <v>14530</v>
      </c>
      <c r="E14532" s="72">
        <f t="shared" ref="E14532:E14595" si="455">40+(D14531*D14531)+(E14531/1.3)</f>
        <v>914311868.40740728</v>
      </c>
      <c r="F14532" s="71">
        <f t="shared" si="454"/>
        <v>594.63571046267384</v>
      </c>
    </row>
    <row r="14533" spans="2:6">
      <c r="B14533">
        <v>1537600</v>
      </c>
      <c r="D14533">
        <v>14531</v>
      </c>
      <c r="E14533" s="72">
        <f t="shared" si="455"/>
        <v>914437761.8518517</v>
      </c>
      <c r="F14533" s="71">
        <f t="shared" si="454"/>
        <v>594.71758705245293</v>
      </c>
    </row>
    <row r="14534" spans="2:6">
      <c r="B14534">
        <v>1537600</v>
      </c>
      <c r="D14534">
        <v>14532</v>
      </c>
      <c r="E14534" s="72">
        <f t="shared" si="455"/>
        <v>914563663.96296287</v>
      </c>
      <c r="F14534" s="71">
        <f t="shared" si="454"/>
        <v>594.79946927872197</v>
      </c>
    </row>
    <row r="14535" spans="2:6">
      <c r="B14535">
        <v>1537600</v>
      </c>
      <c r="D14535">
        <v>14533</v>
      </c>
      <c r="E14535" s="72">
        <f t="shared" si="455"/>
        <v>914689574.74074066</v>
      </c>
      <c r="F14535" s="71">
        <f t="shared" si="454"/>
        <v>594.88135714148063</v>
      </c>
    </row>
    <row r="14536" spans="2:6">
      <c r="B14536">
        <v>1537600</v>
      </c>
      <c r="D14536">
        <v>14534</v>
      </c>
      <c r="E14536" s="72">
        <f t="shared" si="455"/>
        <v>914815494.18518507</v>
      </c>
      <c r="F14536" s="71">
        <f t="shared" si="454"/>
        <v>594.96325064072914</v>
      </c>
    </row>
    <row r="14537" spans="2:6">
      <c r="B14537">
        <v>1537600</v>
      </c>
      <c r="D14537">
        <v>14535</v>
      </c>
      <c r="E14537" s="72">
        <f t="shared" si="455"/>
        <v>914941422.29629624</v>
      </c>
      <c r="F14537" s="71">
        <f t="shared" si="454"/>
        <v>595.04514977646738</v>
      </c>
    </row>
    <row r="14538" spans="2:6">
      <c r="B14538">
        <v>1537600</v>
      </c>
      <c r="D14538">
        <v>14536</v>
      </c>
      <c r="E14538" s="72">
        <f t="shared" si="455"/>
        <v>915067359.07407403</v>
      </c>
      <c r="F14538" s="71">
        <f t="shared" si="454"/>
        <v>595.12705454869536</v>
      </c>
    </row>
    <row r="14539" spans="2:6">
      <c r="B14539">
        <v>1537600</v>
      </c>
      <c r="D14539">
        <v>14537</v>
      </c>
      <c r="E14539" s="72">
        <f t="shared" si="455"/>
        <v>915193304.51851845</v>
      </c>
      <c r="F14539" s="71">
        <f t="shared" si="454"/>
        <v>595.20896495741317</v>
      </c>
    </row>
    <row r="14540" spans="2:6">
      <c r="B14540">
        <v>1537600</v>
      </c>
      <c r="D14540">
        <v>14538</v>
      </c>
      <c r="E14540" s="72">
        <f t="shared" si="455"/>
        <v>915319258.62962949</v>
      </c>
      <c r="F14540" s="71">
        <f t="shared" si="454"/>
        <v>595.29088100262061</v>
      </c>
    </row>
    <row r="14541" spans="2:6">
      <c r="B14541">
        <v>1537600</v>
      </c>
      <c r="D14541">
        <v>14539</v>
      </c>
      <c r="E14541" s="72">
        <f t="shared" si="455"/>
        <v>915445221.40740728</v>
      </c>
      <c r="F14541" s="71">
        <f t="shared" si="454"/>
        <v>595.372802684318</v>
      </c>
    </row>
    <row r="14542" spans="2:6">
      <c r="B14542">
        <v>1537600</v>
      </c>
      <c r="D14542">
        <v>14540</v>
      </c>
      <c r="E14542" s="72">
        <f t="shared" si="455"/>
        <v>915571192.8518517</v>
      </c>
      <c r="F14542" s="71">
        <f t="shared" si="454"/>
        <v>595.45473000250502</v>
      </c>
    </row>
    <row r="14543" spans="2:6">
      <c r="B14543">
        <v>1537600</v>
      </c>
      <c r="D14543">
        <v>14541</v>
      </c>
      <c r="E14543" s="72">
        <f t="shared" si="455"/>
        <v>915697172.96296287</v>
      </c>
      <c r="F14543" s="71">
        <f t="shared" si="454"/>
        <v>595.53666295718187</v>
      </c>
    </row>
    <row r="14544" spans="2:6">
      <c r="B14544">
        <v>1537600</v>
      </c>
      <c r="D14544">
        <v>14542</v>
      </c>
      <c r="E14544" s="72">
        <f t="shared" si="455"/>
        <v>915823161.74074066</v>
      </c>
      <c r="F14544" s="71">
        <f t="shared" si="454"/>
        <v>595.61860154834847</v>
      </c>
    </row>
    <row r="14545" spans="2:6">
      <c r="B14545">
        <v>1537600</v>
      </c>
      <c r="D14545">
        <v>14543</v>
      </c>
      <c r="E14545" s="72">
        <f t="shared" si="455"/>
        <v>915949159.18518507</v>
      </c>
      <c r="F14545" s="71">
        <f t="shared" si="454"/>
        <v>595.7005457760049</v>
      </c>
    </row>
    <row r="14546" spans="2:6">
      <c r="B14546">
        <v>1537600</v>
      </c>
      <c r="D14546">
        <v>14544</v>
      </c>
      <c r="E14546" s="72">
        <f t="shared" si="455"/>
        <v>916075165.29629624</v>
      </c>
      <c r="F14546" s="71">
        <f t="shared" si="454"/>
        <v>595.78249564015107</v>
      </c>
    </row>
    <row r="14547" spans="2:6">
      <c r="B14547">
        <v>1537600</v>
      </c>
      <c r="D14547">
        <v>14545</v>
      </c>
      <c r="E14547" s="72">
        <f t="shared" si="455"/>
        <v>916201180.07407403</v>
      </c>
      <c r="F14547" s="71">
        <f t="shared" si="454"/>
        <v>595.86445114078697</v>
      </c>
    </row>
    <row r="14548" spans="2:6">
      <c r="B14548">
        <v>1537600</v>
      </c>
      <c r="D14548">
        <v>14546</v>
      </c>
      <c r="E14548" s="72">
        <f t="shared" si="455"/>
        <v>916327203.51851845</v>
      </c>
      <c r="F14548" s="71">
        <f t="shared" si="454"/>
        <v>595.9464122779126</v>
      </c>
    </row>
    <row r="14549" spans="2:6">
      <c r="B14549">
        <v>1537600</v>
      </c>
      <c r="D14549">
        <v>14547</v>
      </c>
      <c r="E14549" s="72">
        <f t="shared" si="455"/>
        <v>916453235.62962949</v>
      </c>
      <c r="F14549" s="71">
        <f t="shared" si="454"/>
        <v>596.02837905152808</v>
      </c>
    </row>
    <row r="14550" spans="2:6">
      <c r="B14550">
        <v>1537600</v>
      </c>
      <c r="D14550">
        <v>14548</v>
      </c>
      <c r="E14550" s="72">
        <f t="shared" si="455"/>
        <v>916579276.40740728</v>
      </c>
      <c r="F14550" s="71">
        <f t="shared" si="454"/>
        <v>596.11035146163329</v>
      </c>
    </row>
    <row r="14551" spans="2:6">
      <c r="B14551">
        <v>1537600</v>
      </c>
      <c r="D14551">
        <v>14549</v>
      </c>
      <c r="E14551" s="72">
        <f t="shared" si="455"/>
        <v>916705325.8518517</v>
      </c>
      <c r="F14551" s="71">
        <f t="shared" si="454"/>
        <v>596.19232950822823</v>
      </c>
    </row>
    <row r="14552" spans="2:6">
      <c r="B14552">
        <v>1537600</v>
      </c>
      <c r="D14552">
        <v>14550</v>
      </c>
      <c r="E14552" s="72">
        <f t="shared" si="455"/>
        <v>916831383.96296287</v>
      </c>
      <c r="F14552" s="71">
        <f t="shared" si="454"/>
        <v>596.27431319131301</v>
      </c>
    </row>
    <row r="14553" spans="2:6">
      <c r="B14553">
        <v>1537600</v>
      </c>
      <c r="D14553">
        <v>14551</v>
      </c>
      <c r="E14553" s="72">
        <f t="shared" si="455"/>
        <v>916957450.74074066</v>
      </c>
      <c r="F14553" s="71">
        <f t="shared" si="454"/>
        <v>596.35630251088753</v>
      </c>
    </row>
    <row r="14554" spans="2:6">
      <c r="B14554">
        <v>1537600</v>
      </c>
      <c r="D14554">
        <v>14552</v>
      </c>
      <c r="E14554" s="72">
        <f t="shared" si="455"/>
        <v>917083526.18518507</v>
      </c>
      <c r="F14554" s="71">
        <f t="shared" si="454"/>
        <v>596.43829746695178</v>
      </c>
    </row>
    <row r="14555" spans="2:6">
      <c r="B14555">
        <v>1537600</v>
      </c>
      <c r="D14555">
        <v>14553</v>
      </c>
      <c r="E14555" s="72">
        <f t="shared" si="455"/>
        <v>917209610.29629624</v>
      </c>
      <c r="F14555" s="71">
        <f t="shared" si="454"/>
        <v>596.52029805950588</v>
      </c>
    </row>
    <row r="14556" spans="2:6">
      <c r="B14556">
        <v>1537600</v>
      </c>
      <c r="D14556">
        <v>14554</v>
      </c>
      <c r="E14556" s="72">
        <f t="shared" si="455"/>
        <v>917335703.07407403</v>
      </c>
      <c r="F14556" s="71">
        <f t="shared" si="454"/>
        <v>596.6023042885497</v>
      </c>
    </row>
    <row r="14557" spans="2:6">
      <c r="B14557">
        <v>1537600</v>
      </c>
      <c r="D14557">
        <v>14555</v>
      </c>
      <c r="E14557" s="72">
        <f t="shared" si="455"/>
        <v>917461804.51851845</v>
      </c>
      <c r="F14557" s="71">
        <f t="shared" si="454"/>
        <v>596.68431615408326</v>
      </c>
    </row>
    <row r="14558" spans="2:6">
      <c r="B14558">
        <v>1537600</v>
      </c>
      <c r="D14558">
        <v>14556</v>
      </c>
      <c r="E14558" s="72">
        <f t="shared" si="455"/>
        <v>917587914.62962949</v>
      </c>
      <c r="F14558" s="71">
        <f t="shared" si="454"/>
        <v>596.76633365610655</v>
      </c>
    </row>
    <row r="14559" spans="2:6">
      <c r="B14559">
        <v>1537600</v>
      </c>
      <c r="D14559">
        <v>14557</v>
      </c>
      <c r="E14559" s="72">
        <f t="shared" si="455"/>
        <v>917714033.40740728</v>
      </c>
      <c r="F14559" s="71">
        <f t="shared" si="454"/>
        <v>596.84835679461969</v>
      </c>
    </row>
    <row r="14560" spans="2:6">
      <c r="B14560">
        <v>1537600</v>
      </c>
      <c r="D14560">
        <v>14558</v>
      </c>
      <c r="E14560" s="72">
        <f t="shared" si="455"/>
        <v>917840160.8518517</v>
      </c>
      <c r="F14560" s="71">
        <f t="shared" si="454"/>
        <v>596.93038556962256</v>
      </c>
    </row>
    <row r="14561" spans="2:6">
      <c r="B14561">
        <v>1537600</v>
      </c>
      <c r="D14561">
        <v>14559</v>
      </c>
      <c r="E14561" s="72">
        <f t="shared" si="455"/>
        <v>917966296.96296287</v>
      </c>
      <c r="F14561" s="71">
        <f t="shared" si="454"/>
        <v>597.01241998111527</v>
      </c>
    </row>
    <row r="14562" spans="2:6">
      <c r="B14562">
        <v>1537600</v>
      </c>
      <c r="D14562">
        <v>14560</v>
      </c>
      <c r="E14562" s="72">
        <f t="shared" si="455"/>
        <v>918092441.74074066</v>
      </c>
      <c r="F14562" s="71">
        <f t="shared" si="454"/>
        <v>597.09446002909772</v>
      </c>
    </row>
    <row r="14563" spans="2:6">
      <c r="B14563">
        <v>1537600</v>
      </c>
      <c r="D14563">
        <v>14561</v>
      </c>
      <c r="E14563" s="72">
        <f t="shared" si="455"/>
        <v>918218595.18518507</v>
      </c>
      <c r="F14563" s="71">
        <f t="shared" si="454"/>
        <v>597.1765057135699</v>
      </c>
    </row>
    <row r="14564" spans="2:6">
      <c r="B14564">
        <v>1537600</v>
      </c>
      <c r="D14564">
        <v>14562</v>
      </c>
      <c r="E14564" s="72">
        <f t="shared" si="455"/>
        <v>918344757.29629624</v>
      </c>
      <c r="F14564" s="71">
        <f t="shared" si="454"/>
        <v>597.25855703453192</v>
      </c>
    </row>
    <row r="14565" spans="2:6">
      <c r="B14565">
        <v>1537600</v>
      </c>
      <c r="D14565">
        <v>14563</v>
      </c>
      <c r="E14565" s="72">
        <f t="shared" si="455"/>
        <v>918470928.07407403</v>
      </c>
      <c r="F14565" s="71">
        <f t="shared" si="454"/>
        <v>597.34061399198367</v>
      </c>
    </row>
    <row r="14566" spans="2:6">
      <c r="B14566">
        <v>1537600</v>
      </c>
      <c r="D14566">
        <v>14564</v>
      </c>
      <c r="E14566" s="72">
        <f t="shared" si="455"/>
        <v>918597107.51851845</v>
      </c>
      <c r="F14566" s="71">
        <f t="shared" si="454"/>
        <v>597.42267658592516</v>
      </c>
    </row>
    <row r="14567" spans="2:6">
      <c r="B14567">
        <v>1537600</v>
      </c>
      <c r="D14567">
        <v>14565</v>
      </c>
      <c r="E14567" s="72">
        <f t="shared" si="455"/>
        <v>918723295.62962949</v>
      </c>
      <c r="F14567" s="71">
        <f t="shared" si="454"/>
        <v>597.50474481635638</v>
      </c>
    </row>
    <row r="14568" spans="2:6">
      <c r="B14568">
        <v>1537600</v>
      </c>
      <c r="D14568">
        <v>14566</v>
      </c>
      <c r="E14568" s="72">
        <f t="shared" si="455"/>
        <v>918849492.40740728</v>
      </c>
      <c r="F14568" s="71">
        <f t="shared" si="454"/>
        <v>597.58681868327733</v>
      </c>
    </row>
    <row r="14569" spans="2:6">
      <c r="B14569">
        <v>1537600</v>
      </c>
      <c r="D14569">
        <v>14567</v>
      </c>
      <c r="E14569" s="72">
        <f t="shared" si="455"/>
        <v>918975697.8518517</v>
      </c>
      <c r="F14569" s="71">
        <f t="shared" si="454"/>
        <v>597.66889818668812</v>
      </c>
    </row>
    <row r="14570" spans="2:6">
      <c r="B14570">
        <v>1537600</v>
      </c>
      <c r="D14570">
        <v>14568</v>
      </c>
      <c r="E14570" s="72">
        <f t="shared" si="455"/>
        <v>919101911.96296287</v>
      </c>
      <c r="F14570" s="71">
        <f t="shared" si="454"/>
        <v>597.75098332658877</v>
      </c>
    </row>
    <row r="14571" spans="2:6">
      <c r="B14571">
        <v>1537600</v>
      </c>
      <c r="D14571">
        <v>14569</v>
      </c>
      <c r="E14571" s="72">
        <f t="shared" si="455"/>
        <v>919228134.74074066</v>
      </c>
      <c r="F14571" s="71">
        <f t="shared" si="454"/>
        <v>597.83307410297914</v>
      </c>
    </row>
    <row r="14572" spans="2:6">
      <c r="B14572">
        <v>1537600</v>
      </c>
      <c r="D14572">
        <v>14570</v>
      </c>
      <c r="E14572" s="72">
        <f t="shared" si="455"/>
        <v>919354366.18518507</v>
      </c>
      <c r="F14572" s="71">
        <f t="shared" si="454"/>
        <v>597.91517051585913</v>
      </c>
    </row>
    <row r="14573" spans="2:6">
      <c r="B14573">
        <v>1537600</v>
      </c>
      <c r="D14573">
        <v>14571</v>
      </c>
      <c r="E14573" s="72">
        <f t="shared" si="455"/>
        <v>919480606.29629624</v>
      </c>
      <c r="F14573" s="71">
        <f t="shared" si="454"/>
        <v>597.99727256522908</v>
      </c>
    </row>
    <row r="14574" spans="2:6">
      <c r="B14574">
        <v>1537600</v>
      </c>
      <c r="D14574">
        <v>14572</v>
      </c>
      <c r="E14574" s="72">
        <f t="shared" si="455"/>
        <v>919606855.07407403</v>
      </c>
      <c r="F14574" s="71">
        <f t="shared" si="454"/>
        <v>598.07938025108876</v>
      </c>
    </row>
    <row r="14575" spans="2:6">
      <c r="B14575">
        <v>1537600</v>
      </c>
      <c r="D14575">
        <v>14573</v>
      </c>
      <c r="E14575" s="72">
        <f t="shared" si="455"/>
        <v>919733112.51851845</v>
      </c>
      <c r="F14575" s="71">
        <f t="shared" si="454"/>
        <v>598.16149357343807</v>
      </c>
    </row>
    <row r="14576" spans="2:6">
      <c r="B14576">
        <v>1537600</v>
      </c>
      <c r="D14576">
        <v>14574</v>
      </c>
      <c r="E14576" s="72">
        <f t="shared" si="455"/>
        <v>919859378.62962949</v>
      </c>
      <c r="F14576" s="71">
        <f t="shared" si="454"/>
        <v>598.24361253227721</v>
      </c>
    </row>
    <row r="14577" spans="2:6">
      <c r="B14577">
        <v>1537600</v>
      </c>
      <c r="D14577">
        <v>14575</v>
      </c>
      <c r="E14577" s="72">
        <f t="shared" si="455"/>
        <v>919985653.40740728</v>
      </c>
      <c r="F14577" s="71">
        <f t="shared" si="454"/>
        <v>598.3257371276062</v>
      </c>
    </row>
    <row r="14578" spans="2:6">
      <c r="B14578">
        <v>1537600</v>
      </c>
      <c r="D14578">
        <v>14576</v>
      </c>
      <c r="E14578" s="72">
        <f t="shared" si="455"/>
        <v>920111936.8518517</v>
      </c>
      <c r="F14578" s="71">
        <f t="shared" si="454"/>
        <v>598.40786735942493</v>
      </c>
    </row>
    <row r="14579" spans="2:6">
      <c r="B14579">
        <v>1537600</v>
      </c>
      <c r="D14579">
        <v>14577</v>
      </c>
      <c r="E14579" s="72">
        <f t="shared" si="455"/>
        <v>920238228.96296287</v>
      </c>
      <c r="F14579" s="71">
        <f t="shared" si="454"/>
        <v>598.49000322773338</v>
      </c>
    </row>
    <row r="14580" spans="2:6">
      <c r="B14580">
        <v>1537600</v>
      </c>
      <c r="D14580">
        <v>14578</v>
      </c>
      <c r="E14580" s="72">
        <f t="shared" si="455"/>
        <v>920364529.74074066</v>
      </c>
      <c r="F14580" s="71">
        <f t="shared" si="454"/>
        <v>598.57214473253168</v>
      </c>
    </row>
    <row r="14581" spans="2:6">
      <c r="B14581">
        <v>1537600</v>
      </c>
      <c r="D14581">
        <v>14579</v>
      </c>
      <c r="E14581" s="72">
        <f t="shared" si="455"/>
        <v>920490839.18518507</v>
      </c>
      <c r="F14581" s="71">
        <f t="shared" si="454"/>
        <v>598.6542918738196</v>
      </c>
    </row>
    <row r="14582" spans="2:6">
      <c r="B14582">
        <v>1537600</v>
      </c>
      <c r="D14582">
        <v>14580</v>
      </c>
      <c r="E14582" s="72">
        <f t="shared" si="455"/>
        <v>920617157.29629624</v>
      </c>
      <c r="F14582" s="71">
        <f t="shared" si="454"/>
        <v>598.73644465159748</v>
      </c>
    </row>
    <row r="14583" spans="2:6">
      <c r="B14583">
        <v>1537600</v>
      </c>
      <c r="D14583">
        <v>14581</v>
      </c>
      <c r="E14583" s="72">
        <f t="shared" si="455"/>
        <v>920743484.07407403</v>
      </c>
      <c r="F14583" s="71">
        <f t="shared" si="454"/>
        <v>598.81860306586498</v>
      </c>
    </row>
    <row r="14584" spans="2:6">
      <c r="B14584">
        <v>1537600</v>
      </c>
      <c r="D14584">
        <v>14582</v>
      </c>
      <c r="E14584" s="72">
        <f t="shared" si="455"/>
        <v>920869819.51851845</v>
      </c>
      <c r="F14584" s="71">
        <f t="shared" si="454"/>
        <v>598.90076711662232</v>
      </c>
    </row>
    <row r="14585" spans="2:6">
      <c r="B14585">
        <v>1537600</v>
      </c>
      <c r="D14585">
        <v>14583</v>
      </c>
      <c r="E14585" s="72">
        <f t="shared" si="455"/>
        <v>920996163.62962949</v>
      </c>
      <c r="F14585" s="71">
        <f t="shared" si="454"/>
        <v>598.98293680386939</v>
      </c>
    </row>
    <row r="14586" spans="2:6">
      <c r="B14586">
        <v>1537600</v>
      </c>
      <c r="D14586">
        <v>14584</v>
      </c>
      <c r="E14586" s="72">
        <f t="shared" si="455"/>
        <v>921122516.40740728</v>
      </c>
      <c r="F14586" s="71">
        <f t="shared" si="454"/>
        <v>599.0651121276062</v>
      </c>
    </row>
    <row r="14587" spans="2:6">
      <c r="B14587">
        <v>1537600</v>
      </c>
      <c r="D14587">
        <v>14585</v>
      </c>
      <c r="E14587" s="72">
        <f t="shared" si="455"/>
        <v>921248877.8518517</v>
      </c>
      <c r="F14587" s="71">
        <f t="shared" si="454"/>
        <v>599.14729308783274</v>
      </c>
    </row>
    <row r="14588" spans="2:6">
      <c r="B14588">
        <v>1537600</v>
      </c>
      <c r="D14588">
        <v>14586</v>
      </c>
      <c r="E14588" s="72">
        <f t="shared" si="455"/>
        <v>921375247.96296287</v>
      </c>
      <c r="F14588" s="71">
        <f t="shared" si="454"/>
        <v>599.22947968454923</v>
      </c>
    </row>
    <row r="14589" spans="2:6">
      <c r="B14589">
        <v>1537600</v>
      </c>
      <c r="D14589">
        <v>14587</v>
      </c>
      <c r="E14589" s="72">
        <f t="shared" si="455"/>
        <v>921501626.74074066</v>
      </c>
      <c r="F14589" s="71">
        <f t="shared" si="454"/>
        <v>599.31167191775535</v>
      </c>
    </row>
    <row r="14590" spans="2:6">
      <c r="B14590">
        <v>1537600</v>
      </c>
      <c r="D14590">
        <v>14588</v>
      </c>
      <c r="E14590" s="72">
        <f t="shared" si="455"/>
        <v>921628014.18518507</v>
      </c>
      <c r="F14590" s="71">
        <f t="shared" si="454"/>
        <v>599.39386978745131</v>
      </c>
    </row>
    <row r="14591" spans="2:6">
      <c r="B14591">
        <v>1537600</v>
      </c>
      <c r="D14591">
        <v>14589</v>
      </c>
      <c r="E14591" s="72">
        <f t="shared" si="455"/>
        <v>921754410.29629624</v>
      </c>
      <c r="F14591" s="71">
        <f t="shared" si="454"/>
        <v>599.476073293637</v>
      </c>
    </row>
    <row r="14592" spans="2:6">
      <c r="B14592">
        <v>1537600</v>
      </c>
      <c r="D14592">
        <v>14590</v>
      </c>
      <c r="E14592" s="72">
        <f t="shared" si="455"/>
        <v>921880815.07407403</v>
      </c>
      <c r="F14592" s="71">
        <f t="shared" si="454"/>
        <v>599.55828243631242</v>
      </c>
    </row>
    <row r="14593" spans="2:6">
      <c r="B14593">
        <v>1537600</v>
      </c>
      <c r="D14593">
        <v>14591</v>
      </c>
      <c r="E14593" s="72">
        <f t="shared" si="455"/>
        <v>922007228.51851845</v>
      </c>
      <c r="F14593" s="71">
        <f t="shared" si="454"/>
        <v>599.64049721547769</v>
      </c>
    </row>
    <row r="14594" spans="2:6">
      <c r="B14594">
        <v>1537600</v>
      </c>
      <c r="D14594">
        <v>14592</v>
      </c>
      <c r="E14594" s="72">
        <f t="shared" si="455"/>
        <v>922133650.62962949</v>
      </c>
      <c r="F14594" s="71">
        <f t="shared" si="454"/>
        <v>599.72271763113258</v>
      </c>
    </row>
    <row r="14595" spans="2:6">
      <c r="B14595">
        <v>1537600</v>
      </c>
      <c r="D14595">
        <v>14593</v>
      </c>
      <c r="E14595" s="72">
        <f t="shared" si="455"/>
        <v>922260081.40740728</v>
      </c>
      <c r="F14595" s="71">
        <f t="shared" ref="F14595:F14658" si="456">E14595/B14594</f>
        <v>599.80494368327732</v>
      </c>
    </row>
    <row r="14596" spans="2:6">
      <c r="B14596">
        <v>1537600</v>
      </c>
      <c r="D14596">
        <v>14594</v>
      </c>
      <c r="E14596" s="72">
        <f t="shared" ref="E14596:E14659" si="457">40+(D14595*D14595)+(E14595/1.3)</f>
        <v>922386520.8518517</v>
      </c>
      <c r="F14596" s="71">
        <f t="shared" si="456"/>
        <v>599.88717537191189</v>
      </c>
    </row>
    <row r="14597" spans="2:6">
      <c r="B14597">
        <v>1537600</v>
      </c>
      <c r="D14597">
        <v>14595</v>
      </c>
      <c r="E14597" s="72">
        <f t="shared" si="457"/>
        <v>922512968.96296287</v>
      </c>
      <c r="F14597" s="71">
        <f t="shared" si="456"/>
        <v>599.9694126970362</v>
      </c>
    </row>
    <row r="14598" spans="2:6">
      <c r="B14598">
        <v>1537600</v>
      </c>
      <c r="D14598">
        <v>14596</v>
      </c>
      <c r="E14598" s="72">
        <f t="shared" si="457"/>
        <v>922639425.74074066</v>
      </c>
      <c r="F14598" s="71">
        <f t="shared" si="456"/>
        <v>600.05165565865025</v>
      </c>
    </row>
    <row r="14599" spans="2:6">
      <c r="B14599">
        <v>1537600</v>
      </c>
      <c r="D14599">
        <v>14597</v>
      </c>
      <c r="E14599" s="72">
        <f t="shared" si="457"/>
        <v>922765891.18518507</v>
      </c>
      <c r="F14599" s="71">
        <f t="shared" si="456"/>
        <v>600.13390425675414</v>
      </c>
    </row>
    <row r="14600" spans="2:6">
      <c r="B14600">
        <v>1537600</v>
      </c>
      <c r="D14600">
        <v>14598</v>
      </c>
      <c r="E14600" s="72">
        <f t="shared" si="457"/>
        <v>922892365.29629624</v>
      </c>
      <c r="F14600" s="71">
        <f t="shared" si="456"/>
        <v>600.21615849134776</v>
      </c>
    </row>
    <row r="14601" spans="2:6">
      <c r="B14601">
        <v>1537600</v>
      </c>
      <c r="D14601">
        <v>14599</v>
      </c>
      <c r="E14601" s="72">
        <f t="shared" si="457"/>
        <v>923018848.07407403</v>
      </c>
      <c r="F14601" s="71">
        <f t="shared" si="456"/>
        <v>600.29841836243111</v>
      </c>
    </row>
    <row r="14602" spans="2:6">
      <c r="B14602">
        <v>1537600</v>
      </c>
      <c r="D14602">
        <v>14600</v>
      </c>
      <c r="E14602" s="72">
        <f t="shared" si="457"/>
        <v>923145339.51851845</v>
      </c>
      <c r="F14602" s="71">
        <f t="shared" si="456"/>
        <v>600.38068387000419</v>
      </c>
    </row>
    <row r="14603" spans="2:6">
      <c r="B14603">
        <v>1537600</v>
      </c>
      <c r="D14603">
        <v>14601</v>
      </c>
      <c r="E14603" s="72">
        <f t="shared" si="457"/>
        <v>923271839.62962949</v>
      </c>
      <c r="F14603" s="71">
        <f t="shared" si="456"/>
        <v>600.46295501406701</v>
      </c>
    </row>
    <row r="14604" spans="2:6">
      <c r="B14604">
        <v>1537600</v>
      </c>
      <c r="D14604">
        <v>14602</v>
      </c>
      <c r="E14604" s="72">
        <f t="shared" si="457"/>
        <v>923398348.40740728</v>
      </c>
      <c r="F14604" s="71">
        <f t="shared" si="456"/>
        <v>600.54523179461967</v>
      </c>
    </row>
    <row r="14605" spans="2:6">
      <c r="B14605">
        <v>1537600</v>
      </c>
      <c r="D14605">
        <v>14603</v>
      </c>
      <c r="E14605" s="72">
        <f t="shared" si="457"/>
        <v>923524865.8518517</v>
      </c>
      <c r="F14605" s="71">
        <f t="shared" si="456"/>
        <v>600.62751421166217</v>
      </c>
    </row>
    <row r="14606" spans="2:6">
      <c r="B14606">
        <v>1537600</v>
      </c>
      <c r="D14606">
        <v>14604</v>
      </c>
      <c r="E14606" s="72">
        <f t="shared" si="457"/>
        <v>923651391.96296287</v>
      </c>
      <c r="F14606" s="71">
        <f t="shared" si="456"/>
        <v>600.70980226519441</v>
      </c>
    </row>
    <row r="14607" spans="2:6">
      <c r="B14607">
        <v>1537600</v>
      </c>
      <c r="D14607">
        <v>14605</v>
      </c>
      <c r="E14607" s="72">
        <f t="shared" si="457"/>
        <v>923777926.74074066</v>
      </c>
      <c r="F14607" s="71">
        <f t="shared" si="456"/>
        <v>600.79209595521638</v>
      </c>
    </row>
    <row r="14608" spans="2:6">
      <c r="B14608">
        <v>1537600</v>
      </c>
      <c r="D14608">
        <v>14606</v>
      </c>
      <c r="E14608" s="72">
        <f t="shared" si="457"/>
        <v>923904470.18518507</v>
      </c>
      <c r="F14608" s="71">
        <f t="shared" si="456"/>
        <v>600.87439528172808</v>
      </c>
    </row>
    <row r="14609" spans="2:6">
      <c r="B14609">
        <v>1537600</v>
      </c>
      <c r="D14609">
        <v>14607</v>
      </c>
      <c r="E14609" s="72">
        <f t="shared" si="457"/>
        <v>924031022.29629624</v>
      </c>
      <c r="F14609" s="71">
        <f t="shared" si="456"/>
        <v>600.95670024472963</v>
      </c>
    </row>
    <row r="14610" spans="2:6">
      <c r="B14610">
        <v>1537600</v>
      </c>
      <c r="D14610">
        <v>14608</v>
      </c>
      <c r="E14610" s="72">
        <f t="shared" si="457"/>
        <v>924157583.07407403</v>
      </c>
      <c r="F14610" s="71">
        <f t="shared" si="456"/>
        <v>601.03901084422091</v>
      </c>
    </row>
    <row r="14611" spans="2:6">
      <c r="B14611">
        <v>1537600</v>
      </c>
      <c r="D14611">
        <v>14609</v>
      </c>
      <c r="E14611" s="72">
        <f t="shared" si="457"/>
        <v>924284152.51851845</v>
      </c>
      <c r="F14611" s="71">
        <f t="shared" si="456"/>
        <v>601.12132708020192</v>
      </c>
    </row>
    <row r="14612" spans="2:6">
      <c r="B14612">
        <v>1537600</v>
      </c>
      <c r="D14612">
        <v>14610</v>
      </c>
      <c r="E14612" s="72">
        <f t="shared" si="457"/>
        <v>924410730.62962949</v>
      </c>
      <c r="F14612" s="71">
        <f t="shared" si="456"/>
        <v>601.20364895267267</v>
      </c>
    </row>
    <row r="14613" spans="2:6">
      <c r="B14613">
        <v>1537600</v>
      </c>
      <c r="D14613">
        <v>14611</v>
      </c>
      <c r="E14613" s="72">
        <f t="shared" si="457"/>
        <v>924537317.40740728</v>
      </c>
      <c r="F14613" s="71">
        <f t="shared" si="456"/>
        <v>601.28597646163325</v>
      </c>
    </row>
    <row r="14614" spans="2:6">
      <c r="B14614">
        <v>1537600</v>
      </c>
      <c r="D14614">
        <v>14612</v>
      </c>
      <c r="E14614" s="72">
        <f t="shared" si="457"/>
        <v>924663912.8518517</v>
      </c>
      <c r="F14614" s="71">
        <f t="shared" si="456"/>
        <v>601.36830960708357</v>
      </c>
    </row>
    <row r="14615" spans="2:6">
      <c r="B14615">
        <v>1537600</v>
      </c>
      <c r="D14615">
        <v>14613</v>
      </c>
      <c r="E14615" s="72">
        <f t="shared" si="457"/>
        <v>924790516.96296287</v>
      </c>
      <c r="F14615" s="71">
        <f t="shared" si="456"/>
        <v>601.45064838902374</v>
      </c>
    </row>
    <row r="14616" spans="2:6">
      <c r="B14616">
        <v>1537600</v>
      </c>
      <c r="D14616">
        <v>14614</v>
      </c>
      <c r="E14616" s="72">
        <f t="shared" si="457"/>
        <v>924917129.74074066</v>
      </c>
      <c r="F14616" s="71">
        <f t="shared" si="456"/>
        <v>601.53299280745364</v>
      </c>
    </row>
    <row r="14617" spans="2:6">
      <c r="B14617">
        <v>1537600</v>
      </c>
      <c r="D14617">
        <v>14615</v>
      </c>
      <c r="E14617" s="72">
        <f t="shared" si="457"/>
        <v>925043751.18518507</v>
      </c>
      <c r="F14617" s="71">
        <f t="shared" si="456"/>
        <v>601.61534286237327</v>
      </c>
    </row>
    <row r="14618" spans="2:6">
      <c r="B14618">
        <v>1537600</v>
      </c>
      <c r="D14618">
        <v>14616</v>
      </c>
      <c r="E14618" s="72">
        <f t="shared" si="457"/>
        <v>925170381.29629624</v>
      </c>
      <c r="F14618" s="71">
        <f t="shared" si="456"/>
        <v>601.69769855378263</v>
      </c>
    </row>
    <row r="14619" spans="2:6">
      <c r="B14619">
        <v>1537600</v>
      </c>
      <c r="D14619">
        <v>14617</v>
      </c>
      <c r="E14619" s="72">
        <f t="shared" si="457"/>
        <v>925297020.07407403</v>
      </c>
      <c r="F14619" s="71">
        <f t="shared" si="456"/>
        <v>601.78005988168184</v>
      </c>
    </row>
    <row r="14620" spans="2:6">
      <c r="B14620">
        <v>1537600</v>
      </c>
      <c r="D14620">
        <v>14618</v>
      </c>
      <c r="E14620" s="72">
        <f t="shared" si="457"/>
        <v>925423667.51851845</v>
      </c>
      <c r="F14620" s="71">
        <f t="shared" si="456"/>
        <v>601.86242684607078</v>
      </c>
    </row>
    <row r="14621" spans="2:6">
      <c r="B14621">
        <v>1537600</v>
      </c>
      <c r="D14621">
        <v>14619</v>
      </c>
      <c r="E14621" s="72">
        <f t="shared" si="457"/>
        <v>925550323.62962949</v>
      </c>
      <c r="F14621" s="71">
        <f t="shared" si="456"/>
        <v>601.94479944694945</v>
      </c>
    </row>
    <row r="14622" spans="2:6">
      <c r="B14622">
        <v>1537600</v>
      </c>
      <c r="D14622">
        <v>14620</v>
      </c>
      <c r="E14622" s="72">
        <f t="shared" si="457"/>
        <v>925676988.40740728</v>
      </c>
      <c r="F14622" s="71">
        <f t="shared" si="456"/>
        <v>602.02717768431796</v>
      </c>
    </row>
    <row r="14623" spans="2:6">
      <c r="B14623">
        <v>1537600</v>
      </c>
      <c r="D14623">
        <v>14621</v>
      </c>
      <c r="E14623" s="72">
        <f t="shared" si="457"/>
        <v>925803661.8518517</v>
      </c>
      <c r="F14623" s="71">
        <f t="shared" si="456"/>
        <v>602.10956155817621</v>
      </c>
    </row>
    <row r="14624" spans="2:6">
      <c r="B14624">
        <v>1537600</v>
      </c>
      <c r="D14624">
        <v>14622</v>
      </c>
      <c r="E14624" s="72">
        <f t="shared" si="457"/>
        <v>925930343.96296287</v>
      </c>
      <c r="F14624" s="71">
        <f t="shared" si="456"/>
        <v>602.19195106852419</v>
      </c>
    </row>
    <row r="14625" spans="2:6">
      <c r="B14625">
        <v>1537600</v>
      </c>
      <c r="D14625">
        <v>14623</v>
      </c>
      <c r="E14625" s="72">
        <f t="shared" si="457"/>
        <v>926057034.74074066</v>
      </c>
      <c r="F14625" s="71">
        <f t="shared" si="456"/>
        <v>602.27434621536202</v>
      </c>
    </row>
    <row r="14626" spans="2:6">
      <c r="B14626">
        <v>1537600</v>
      </c>
      <c r="D14626">
        <v>14624</v>
      </c>
      <c r="E14626" s="72">
        <f t="shared" si="457"/>
        <v>926183734.18518507</v>
      </c>
      <c r="F14626" s="71">
        <f t="shared" si="456"/>
        <v>602.35674699868957</v>
      </c>
    </row>
    <row r="14627" spans="2:6">
      <c r="B14627">
        <v>1537600</v>
      </c>
      <c r="D14627">
        <v>14625</v>
      </c>
      <c r="E14627" s="72">
        <f t="shared" si="457"/>
        <v>926310442.29629624</v>
      </c>
      <c r="F14627" s="71">
        <f t="shared" si="456"/>
        <v>602.43915341850698</v>
      </c>
    </row>
    <row r="14628" spans="2:6">
      <c r="B14628">
        <v>1537600</v>
      </c>
      <c r="D14628">
        <v>14626</v>
      </c>
      <c r="E14628" s="72">
        <f t="shared" si="457"/>
        <v>926437159.07407403</v>
      </c>
      <c r="F14628" s="71">
        <f t="shared" si="456"/>
        <v>602.521565474814</v>
      </c>
    </row>
    <row r="14629" spans="2:6">
      <c r="B14629">
        <v>1537600</v>
      </c>
      <c r="D14629">
        <v>14627</v>
      </c>
      <c r="E14629" s="72">
        <f t="shared" si="457"/>
        <v>926563884.51851845</v>
      </c>
      <c r="F14629" s="71">
        <f t="shared" si="456"/>
        <v>602.60398316761086</v>
      </c>
    </row>
    <row r="14630" spans="2:6">
      <c r="B14630">
        <v>1537600</v>
      </c>
      <c r="D14630">
        <v>14628</v>
      </c>
      <c r="E14630" s="72">
        <f t="shared" si="457"/>
        <v>926690618.62962949</v>
      </c>
      <c r="F14630" s="71">
        <f t="shared" si="456"/>
        <v>602.68640649689746</v>
      </c>
    </row>
    <row r="14631" spans="2:6">
      <c r="B14631">
        <v>1537600</v>
      </c>
      <c r="D14631">
        <v>14629</v>
      </c>
      <c r="E14631" s="72">
        <f t="shared" si="457"/>
        <v>926817361.40740728</v>
      </c>
      <c r="F14631" s="71">
        <f t="shared" si="456"/>
        <v>602.76883546267379</v>
      </c>
    </row>
    <row r="14632" spans="2:6">
      <c r="B14632">
        <v>1537600</v>
      </c>
      <c r="D14632">
        <v>14630</v>
      </c>
      <c r="E14632" s="72">
        <f t="shared" si="457"/>
        <v>926944112.8518517</v>
      </c>
      <c r="F14632" s="71">
        <f t="shared" si="456"/>
        <v>602.85127006493997</v>
      </c>
    </row>
    <row r="14633" spans="2:6">
      <c r="B14633">
        <v>1537600</v>
      </c>
      <c r="D14633">
        <v>14631</v>
      </c>
      <c r="E14633" s="72">
        <f t="shared" si="457"/>
        <v>927070872.96296287</v>
      </c>
      <c r="F14633" s="71">
        <f t="shared" si="456"/>
        <v>602.93371030369599</v>
      </c>
    </row>
    <row r="14634" spans="2:6">
      <c r="B14634">
        <v>1537600</v>
      </c>
      <c r="D14634">
        <v>14632</v>
      </c>
      <c r="E14634" s="72">
        <f t="shared" si="457"/>
        <v>927197641.74074066</v>
      </c>
      <c r="F14634" s="71">
        <f t="shared" si="456"/>
        <v>603.01615617894163</v>
      </c>
    </row>
    <row r="14635" spans="2:6">
      <c r="B14635">
        <v>1537600</v>
      </c>
      <c r="D14635">
        <v>14633</v>
      </c>
      <c r="E14635" s="72">
        <f t="shared" si="457"/>
        <v>927324419.18518507</v>
      </c>
      <c r="F14635" s="71">
        <f t="shared" si="456"/>
        <v>603.09860769067711</v>
      </c>
    </row>
    <row r="14636" spans="2:6">
      <c r="B14636">
        <v>1537600</v>
      </c>
      <c r="D14636">
        <v>14634</v>
      </c>
      <c r="E14636" s="72">
        <f t="shared" si="457"/>
        <v>927451205.29629624</v>
      </c>
      <c r="F14636" s="71">
        <f t="shared" si="456"/>
        <v>603.18106483890233</v>
      </c>
    </row>
    <row r="14637" spans="2:6">
      <c r="B14637">
        <v>1537600</v>
      </c>
      <c r="D14637">
        <v>14635</v>
      </c>
      <c r="E14637" s="72">
        <f t="shared" si="457"/>
        <v>927578000.07407403</v>
      </c>
      <c r="F14637" s="71">
        <f t="shared" si="456"/>
        <v>603.26352762361739</v>
      </c>
    </row>
    <row r="14638" spans="2:6">
      <c r="B14638">
        <v>1537600</v>
      </c>
      <c r="D14638">
        <v>14636</v>
      </c>
      <c r="E14638" s="72">
        <f t="shared" si="457"/>
        <v>927704803.51851845</v>
      </c>
      <c r="F14638" s="71">
        <f t="shared" si="456"/>
        <v>603.34599604482207</v>
      </c>
    </row>
    <row r="14639" spans="2:6">
      <c r="B14639">
        <v>1537600</v>
      </c>
      <c r="D14639">
        <v>14637</v>
      </c>
      <c r="E14639" s="72">
        <f t="shared" si="457"/>
        <v>927831615.62962949</v>
      </c>
      <c r="F14639" s="71">
        <f t="shared" si="456"/>
        <v>603.4284701025166</v>
      </c>
    </row>
    <row r="14640" spans="2:6">
      <c r="B14640">
        <v>1537600</v>
      </c>
      <c r="D14640">
        <v>14638</v>
      </c>
      <c r="E14640" s="72">
        <f t="shared" si="457"/>
        <v>927958436.40740728</v>
      </c>
      <c r="F14640" s="71">
        <f t="shared" si="456"/>
        <v>603.51094979670086</v>
      </c>
    </row>
    <row r="14641" spans="2:6">
      <c r="B14641">
        <v>1537600</v>
      </c>
      <c r="D14641">
        <v>14639</v>
      </c>
      <c r="E14641" s="72">
        <f t="shared" si="457"/>
        <v>928085265.8518517</v>
      </c>
      <c r="F14641" s="71">
        <f t="shared" si="456"/>
        <v>603.59343512737496</v>
      </c>
    </row>
    <row r="14642" spans="2:6">
      <c r="B14642">
        <v>1537600</v>
      </c>
      <c r="D14642">
        <v>14640</v>
      </c>
      <c r="E14642" s="72">
        <f t="shared" si="457"/>
        <v>928212103.96296287</v>
      </c>
      <c r="F14642" s="71">
        <f t="shared" si="456"/>
        <v>603.6759260945388</v>
      </c>
    </row>
    <row r="14643" spans="2:6">
      <c r="B14643">
        <v>1537600</v>
      </c>
      <c r="D14643">
        <v>14641</v>
      </c>
      <c r="E14643" s="72">
        <f t="shared" si="457"/>
        <v>928338950.74074066</v>
      </c>
      <c r="F14643" s="71">
        <f t="shared" si="456"/>
        <v>603.75842269819236</v>
      </c>
    </row>
    <row r="14644" spans="2:6">
      <c r="B14644">
        <v>1537600</v>
      </c>
      <c r="D14644">
        <v>14642</v>
      </c>
      <c r="E14644" s="72">
        <f t="shared" si="457"/>
        <v>928465806.18518507</v>
      </c>
      <c r="F14644" s="71">
        <f t="shared" si="456"/>
        <v>603.84092493833577</v>
      </c>
    </row>
    <row r="14645" spans="2:6">
      <c r="B14645">
        <v>1537600</v>
      </c>
      <c r="D14645">
        <v>14643</v>
      </c>
      <c r="E14645" s="72">
        <f t="shared" si="457"/>
        <v>928592670.29629624</v>
      </c>
      <c r="F14645" s="71">
        <f t="shared" si="456"/>
        <v>603.92343281496892</v>
      </c>
    </row>
    <row r="14646" spans="2:6">
      <c r="B14646">
        <v>1537600</v>
      </c>
      <c r="D14646">
        <v>14644</v>
      </c>
      <c r="E14646" s="72">
        <f t="shared" si="457"/>
        <v>928719543.07407403</v>
      </c>
      <c r="F14646" s="71">
        <f t="shared" si="456"/>
        <v>604.0059463280918</v>
      </c>
    </row>
    <row r="14647" spans="2:6">
      <c r="B14647">
        <v>1537600</v>
      </c>
      <c r="D14647">
        <v>14645</v>
      </c>
      <c r="E14647" s="72">
        <f t="shared" si="457"/>
        <v>928846424.51851845</v>
      </c>
      <c r="F14647" s="71">
        <f t="shared" si="456"/>
        <v>604.08846547770452</v>
      </c>
    </row>
    <row r="14648" spans="2:6">
      <c r="B14648">
        <v>1537600</v>
      </c>
      <c r="D14648">
        <v>14646</v>
      </c>
      <c r="E14648" s="72">
        <f t="shared" si="457"/>
        <v>928973314.62962949</v>
      </c>
      <c r="F14648" s="71">
        <f t="shared" si="456"/>
        <v>604.17099026380686</v>
      </c>
    </row>
    <row r="14649" spans="2:6">
      <c r="B14649">
        <v>1537600</v>
      </c>
      <c r="D14649">
        <v>14647</v>
      </c>
      <c r="E14649" s="72">
        <f t="shared" si="457"/>
        <v>929100213.40740728</v>
      </c>
      <c r="F14649" s="71">
        <f t="shared" si="456"/>
        <v>604.25352068639916</v>
      </c>
    </row>
    <row r="14650" spans="2:6">
      <c r="B14650">
        <v>1537600</v>
      </c>
      <c r="D14650">
        <v>14648</v>
      </c>
      <c r="E14650" s="72">
        <f t="shared" si="457"/>
        <v>929227120.8518517</v>
      </c>
      <c r="F14650" s="71">
        <f t="shared" si="456"/>
        <v>604.33605674548107</v>
      </c>
    </row>
    <row r="14651" spans="2:6">
      <c r="B14651">
        <v>1537600</v>
      </c>
      <c r="D14651">
        <v>14649</v>
      </c>
      <c r="E14651" s="72">
        <f t="shared" si="457"/>
        <v>929354036.96296287</v>
      </c>
      <c r="F14651" s="71">
        <f t="shared" si="456"/>
        <v>604.41859844105284</v>
      </c>
    </row>
    <row r="14652" spans="2:6">
      <c r="B14652">
        <v>1537600</v>
      </c>
      <c r="D14652">
        <v>14650</v>
      </c>
      <c r="E14652" s="72">
        <f t="shared" si="457"/>
        <v>929480961.74074066</v>
      </c>
      <c r="F14652" s="71">
        <f t="shared" si="456"/>
        <v>604.50114577311433</v>
      </c>
    </row>
    <row r="14653" spans="2:6">
      <c r="B14653">
        <v>1537600</v>
      </c>
      <c r="D14653">
        <v>14651</v>
      </c>
      <c r="E14653" s="72">
        <f t="shared" si="457"/>
        <v>929607895.18518507</v>
      </c>
      <c r="F14653" s="71">
        <f t="shared" si="456"/>
        <v>604.58369874166567</v>
      </c>
    </row>
    <row r="14654" spans="2:6">
      <c r="B14654">
        <v>1537600</v>
      </c>
      <c r="D14654">
        <v>14652</v>
      </c>
      <c r="E14654" s="72">
        <f t="shared" si="457"/>
        <v>929734837.29629624</v>
      </c>
      <c r="F14654" s="71">
        <f t="shared" si="456"/>
        <v>604.66625734670674</v>
      </c>
    </row>
    <row r="14655" spans="2:6">
      <c r="B14655">
        <v>1537600</v>
      </c>
      <c r="D14655">
        <v>14653</v>
      </c>
      <c r="E14655" s="72">
        <f t="shared" si="457"/>
        <v>929861788.07407403</v>
      </c>
      <c r="F14655" s="71">
        <f t="shared" si="456"/>
        <v>604.74882158823755</v>
      </c>
    </row>
    <row r="14656" spans="2:6">
      <c r="B14656">
        <v>1537600</v>
      </c>
      <c r="D14656">
        <v>14654</v>
      </c>
      <c r="E14656" s="72">
        <f t="shared" si="457"/>
        <v>929988747.51851845</v>
      </c>
      <c r="F14656" s="71">
        <f t="shared" si="456"/>
        <v>604.83139146625808</v>
      </c>
    </row>
    <row r="14657" spans="2:6">
      <c r="B14657">
        <v>1537600</v>
      </c>
      <c r="D14657">
        <v>14655</v>
      </c>
      <c r="E14657" s="72">
        <f t="shared" si="457"/>
        <v>930115715.62962949</v>
      </c>
      <c r="F14657" s="71">
        <f t="shared" si="456"/>
        <v>604.91396698076835</v>
      </c>
    </row>
    <row r="14658" spans="2:6">
      <c r="B14658">
        <v>1537600</v>
      </c>
      <c r="D14658">
        <v>14656</v>
      </c>
      <c r="E14658" s="72">
        <f t="shared" si="457"/>
        <v>930242692.40740728</v>
      </c>
      <c r="F14658" s="71">
        <f t="shared" si="456"/>
        <v>604.99654813176858</v>
      </c>
    </row>
    <row r="14659" spans="2:6">
      <c r="B14659">
        <v>1537600</v>
      </c>
      <c r="D14659">
        <v>14657</v>
      </c>
      <c r="E14659" s="72">
        <f t="shared" si="457"/>
        <v>930369677.8518517</v>
      </c>
      <c r="F14659" s="71">
        <f t="shared" ref="F14659:F14722" si="458">E14659/B14658</f>
        <v>605.07913491925842</v>
      </c>
    </row>
    <row r="14660" spans="2:6">
      <c r="B14660">
        <v>1537600</v>
      </c>
      <c r="D14660">
        <v>14658</v>
      </c>
      <c r="E14660" s="72">
        <f t="shared" ref="E14660:E14723" si="459">40+(D14659*D14659)+(E14659/1.3)</f>
        <v>930496671.96296287</v>
      </c>
      <c r="F14660" s="71">
        <f t="shared" si="458"/>
        <v>605.16172734323811</v>
      </c>
    </row>
    <row r="14661" spans="2:6">
      <c r="B14661">
        <v>1537600</v>
      </c>
      <c r="D14661">
        <v>14659</v>
      </c>
      <c r="E14661" s="72">
        <f t="shared" si="459"/>
        <v>930623674.74074066</v>
      </c>
      <c r="F14661" s="71">
        <f t="shared" si="458"/>
        <v>605.24432540370753</v>
      </c>
    </row>
    <row r="14662" spans="2:6">
      <c r="B14662">
        <v>1537600</v>
      </c>
      <c r="D14662">
        <v>14660</v>
      </c>
      <c r="E14662" s="72">
        <f t="shared" si="459"/>
        <v>930750686.18518507</v>
      </c>
      <c r="F14662" s="71">
        <f t="shared" si="458"/>
        <v>605.32692910066669</v>
      </c>
    </row>
    <row r="14663" spans="2:6">
      <c r="B14663">
        <v>1537600</v>
      </c>
      <c r="D14663">
        <v>14661</v>
      </c>
      <c r="E14663" s="72">
        <f t="shared" si="459"/>
        <v>930877706.29629624</v>
      </c>
      <c r="F14663" s="71">
        <f t="shared" si="458"/>
        <v>605.40953843411569</v>
      </c>
    </row>
    <row r="14664" spans="2:6">
      <c r="B14664">
        <v>1537600</v>
      </c>
      <c r="D14664">
        <v>14662</v>
      </c>
      <c r="E14664" s="72">
        <f t="shared" si="459"/>
        <v>931004735.07407403</v>
      </c>
      <c r="F14664" s="71">
        <f t="shared" si="458"/>
        <v>605.49215340405442</v>
      </c>
    </row>
    <row r="14665" spans="2:6">
      <c r="B14665">
        <v>1537600</v>
      </c>
      <c r="D14665">
        <v>14663</v>
      </c>
      <c r="E14665" s="72">
        <f t="shared" si="459"/>
        <v>931131772.51851845</v>
      </c>
      <c r="F14665" s="71">
        <f t="shared" si="458"/>
        <v>605.57477401048288</v>
      </c>
    </row>
    <row r="14666" spans="2:6">
      <c r="B14666">
        <v>1537600</v>
      </c>
      <c r="D14666">
        <v>14664</v>
      </c>
      <c r="E14666" s="72">
        <f t="shared" si="459"/>
        <v>931258818.62962949</v>
      </c>
      <c r="F14666" s="71">
        <f t="shared" si="458"/>
        <v>605.65740025340108</v>
      </c>
    </row>
    <row r="14667" spans="2:6">
      <c r="B14667">
        <v>1537600</v>
      </c>
      <c r="D14667">
        <v>14665</v>
      </c>
      <c r="E14667" s="72">
        <f t="shared" si="459"/>
        <v>931385873.40740728</v>
      </c>
      <c r="F14667" s="71">
        <f t="shared" si="458"/>
        <v>605.74003213280912</v>
      </c>
    </row>
    <row r="14668" spans="2:6">
      <c r="B14668">
        <v>1537600</v>
      </c>
      <c r="D14668">
        <v>14666</v>
      </c>
      <c r="E14668" s="72">
        <f t="shared" si="459"/>
        <v>931512936.8518517</v>
      </c>
      <c r="F14668" s="71">
        <f t="shared" si="458"/>
        <v>605.82266964870689</v>
      </c>
    </row>
    <row r="14669" spans="2:6">
      <c r="B14669">
        <v>1537600</v>
      </c>
      <c r="D14669">
        <v>14667</v>
      </c>
      <c r="E14669" s="72">
        <f t="shared" si="459"/>
        <v>931640008.96296287</v>
      </c>
      <c r="F14669" s="71">
        <f t="shared" si="458"/>
        <v>605.90531280109451</v>
      </c>
    </row>
    <row r="14670" spans="2:6">
      <c r="B14670">
        <v>1537600</v>
      </c>
      <c r="D14670">
        <v>14668</v>
      </c>
      <c r="E14670" s="72">
        <f t="shared" si="459"/>
        <v>931767089.74074066</v>
      </c>
      <c r="F14670" s="71">
        <f t="shared" si="458"/>
        <v>605.98796158997186</v>
      </c>
    </row>
    <row r="14671" spans="2:6">
      <c r="B14671">
        <v>1537600</v>
      </c>
      <c r="D14671">
        <v>14669</v>
      </c>
      <c r="E14671" s="72">
        <f t="shared" si="459"/>
        <v>931894179.18518507</v>
      </c>
      <c r="F14671" s="71">
        <f t="shared" si="458"/>
        <v>606.07061601533894</v>
      </c>
    </row>
    <row r="14672" spans="2:6">
      <c r="B14672">
        <v>1537600</v>
      </c>
      <c r="D14672">
        <v>14670</v>
      </c>
      <c r="E14672" s="72">
        <f t="shared" si="459"/>
        <v>932021277.29629624</v>
      </c>
      <c r="F14672" s="71">
        <f t="shared" si="458"/>
        <v>606.15327607719576</v>
      </c>
    </row>
    <row r="14673" spans="2:6">
      <c r="B14673">
        <v>1537600</v>
      </c>
      <c r="D14673">
        <v>14671</v>
      </c>
      <c r="E14673" s="72">
        <f t="shared" si="459"/>
        <v>932148384.07407403</v>
      </c>
      <c r="F14673" s="71">
        <f t="shared" si="458"/>
        <v>606.23594177554241</v>
      </c>
    </row>
    <row r="14674" spans="2:6">
      <c r="B14674">
        <v>1537600</v>
      </c>
      <c r="D14674">
        <v>14672</v>
      </c>
      <c r="E14674" s="72">
        <f t="shared" si="459"/>
        <v>932275499.51851845</v>
      </c>
      <c r="F14674" s="71">
        <f t="shared" si="458"/>
        <v>606.31861311037881</v>
      </c>
    </row>
    <row r="14675" spans="2:6">
      <c r="B14675">
        <v>1537600</v>
      </c>
      <c r="D14675">
        <v>14673</v>
      </c>
      <c r="E14675" s="72">
        <f t="shared" si="459"/>
        <v>932402623.62962949</v>
      </c>
      <c r="F14675" s="71">
        <f t="shared" si="458"/>
        <v>606.40129008170493</v>
      </c>
    </row>
    <row r="14676" spans="2:6">
      <c r="B14676">
        <v>1537600</v>
      </c>
      <c r="D14676">
        <v>14674</v>
      </c>
      <c r="E14676" s="72">
        <f t="shared" si="459"/>
        <v>932529756.40740728</v>
      </c>
      <c r="F14676" s="71">
        <f t="shared" si="458"/>
        <v>606.4839726895209</v>
      </c>
    </row>
    <row r="14677" spans="2:6">
      <c r="B14677">
        <v>1537600</v>
      </c>
      <c r="D14677">
        <v>14675</v>
      </c>
      <c r="E14677" s="72">
        <f t="shared" si="459"/>
        <v>932656897.8518517</v>
      </c>
      <c r="F14677" s="71">
        <f t="shared" si="458"/>
        <v>606.5666609338266</v>
      </c>
    </row>
    <row r="14678" spans="2:6">
      <c r="B14678">
        <v>1537600</v>
      </c>
      <c r="D14678">
        <v>14676</v>
      </c>
      <c r="E14678" s="72">
        <f t="shared" si="459"/>
        <v>932784047.96296287</v>
      </c>
      <c r="F14678" s="71">
        <f t="shared" si="458"/>
        <v>606.64935481462203</v>
      </c>
    </row>
    <row r="14679" spans="2:6">
      <c r="B14679">
        <v>1537600</v>
      </c>
      <c r="D14679">
        <v>14677</v>
      </c>
      <c r="E14679" s="72">
        <f t="shared" si="459"/>
        <v>932911206.74074066</v>
      </c>
      <c r="F14679" s="71">
        <f t="shared" si="458"/>
        <v>606.73205433190731</v>
      </c>
    </row>
    <row r="14680" spans="2:6">
      <c r="B14680">
        <v>1537600</v>
      </c>
      <c r="D14680">
        <v>14678</v>
      </c>
      <c r="E14680" s="72">
        <f t="shared" si="459"/>
        <v>933038374.18518507</v>
      </c>
      <c r="F14680" s="71">
        <f t="shared" si="458"/>
        <v>606.81475948568232</v>
      </c>
    </row>
    <row r="14681" spans="2:6">
      <c r="B14681">
        <v>1537600</v>
      </c>
      <c r="D14681">
        <v>14679</v>
      </c>
      <c r="E14681" s="72">
        <f t="shared" si="459"/>
        <v>933165550.29629624</v>
      </c>
      <c r="F14681" s="71">
        <f t="shared" si="458"/>
        <v>606.89747027594706</v>
      </c>
    </row>
    <row r="14682" spans="2:6">
      <c r="B14682">
        <v>1537600</v>
      </c>
      <c r="D14682">
        <v>14680</v>
      </c>
      <c r="E14682" s="72">
        <f t="shared" si="459"/>
        <v>933292735.07407403</v>
      </c>
      <c r="F14682" s="71">
        <f t="shared" si="458"/>
        <v>606.98018670270164</v>
      </c>
    </row>
    <row r="14683" spans="2:6">
      <c r="B14683">
        <v>1537600</v>
      </c>
      <c r="D14683">
        <v>14681</v>
      </c>
      <c r="E14683" s="72">
        <f t="shared" si="459"/>
        <v>933419928.51851845</v>
      </c>
      <c r="F14683" s="71">
        <f t="shared" si="458"/>
        <v>607.06290876594596</v>
      </c>
    </row>
    <row r="14684" spans="2:6">
      <c r="B14684">
        <v>1537600</v>
      </c>
      <c r="D14684">
        <v>14682</v>
      </c>
      <c r="E14684" s="72">
        <f t="shared" si="459"/>
        <v>933547130.62962949</v>
      </c>
      <c r="F14684" s="71">
        <f t="shared" si="458"/>
        <v>607.1456364656799</v>
      </c>
    </row>
    <row r="14685" spans="2:6">
      <c r="B14685">
        <v>1537600</v>
      </c>
      <c r="D14685">
        <v>14683</v>
      </c>
      <c r="E14685" s="72">
        <f t="shared" si="459"/>
        <v>933674341.40740728</v>
      </c>
      <c r="F14685" s="71">
        <f t="shared" si="458"/>
        <v>607.2283698019038</v>
      </c>
    </row>
    <row r="14686" spans="2:6">
      <c r="B14686">
        <v>1537600</v>
      </c>
      <c r="D14686">
        <v>14684</v>
      </c>
      <c r="E14686" s="72">
        <f t="shared" si="459"/>
        <v>933801560.8518517</v>
      </c>
      <c r="F14686" s="71">
        <f t="shared" si="458"/>
        <v>607.31110877461742</v>
      </c>
    </row>
    <row r="14687" spans="2:6">
      <c r="B14687">
        <v>1537600</v>
      </c>
      <c r="D14687">
        <v>14685</v>
      </c>
      <c r="E14687" s="72">
        <f t="shared" si="459"/>
        <v>933928788.96296287</v>
      </c>
      <c r="F14687" s="71">
        <f t="shared" si="458"/>
        <v>607.39385338382078</v>
      </c>
    </row>
    <row r="14688" spans="2:6">
      <c r="B14688">
        <v>1537600</v>
      </c>
      <c r="D14688">
        <v>14686</v>
      </c>
      <c r="E14688" s="72">
        <f t="shared" si="459"/>
        <v>934056025.74074066</v>
      </c>
      <c r="F14688" s="71">
        <f t="shared" si="458"/>
        <v>607.47660362951399</v>
      </c>
    </row>
    <row r="14689" spans="2:6">
      <c r="B14689">
        <v>1537600</v>
      </c>
      <c r="D14689">
        <v>14687</v>
      </c>
      <c r="E14689" s="72">
        <f t="shared" si="459"/>
        <v>934183271.18518507</v>
      </c>
      <c r="F14689" s="71">
        <f t="shared" si="458"/>
        <v>607.55935951169681</v>
      </c>
    </row>
    <row r="14690" spans="2:6">
      <c r="B14690">
        <v>1537600</v>
      </c>
      <c r="D14690">
        <v>14688</v>
      </c>
      <c r="E14690" s="72">
        <f t="shared" si="459"/>
        <v>934310525.29629624</v>
      </c>
      <c r="F14690" s="71">
        <f t="shared" si="458"/>
        <v>607.64212103036959</v>
      </c>
    </row>
    <row r="14691" spans="2:6">
      <c r="B14691">
        <v>1537600</v>
      </c>
      <c r="D14691">
        <v>14689</v>
      </c>
      <c r="E14691" s="72">
        <f t="shared" si="459"/>
        <v>934437788.07407403</v>
      </c>
      <c r="F14691" s="71">
        <f t="shared" si="458"/>
        <v>607.724888185532</v>
      </c>
    </row>
    <row r="14692" spans="2:6">
      <c r="B14692">
        <v>1537600</v>
      </c>
      <c r="D14692">
        <v>14690</v>
      </c>
      <c r="E14692" s="72">
        <f t="shared" si="459"/>
        <v>934565059.51851845</v>
      </c>
      <c r="F14692" s="71">
        <f t="shared" si="458"/>
        <v>607.80766097718424</v>
      </c>
    </row>
    <row r="14693" spans="2:6">
      <c r="B14693">
        <v>1537600</v>
      </c>
      <c r="D14693">
        <v>14691</v>
      </c>
      <c r="E14693" s="72">
        <f t="shared" si="459"/>
        <v>934692339.62962949</v>
      </c>
      <c r="F14693" s="71">
        <f t="shared" si="458"/>
        <v>607.89043940532611</v>
      </c>
    </row>
    <row r="14694" spans="2:6">
      <c r="B14694">
        <v>1537600</v>
      </c>
      <c r="D14694">
        <v>14692</v>
      </c>
      <c r="E14694" s="72">
        <f t="shared" si="459"/>
        <v>934819628.40740728</v>
      </c>
      <c r="F14694" s="71">
        <f t="shared" si="458"/>
        <v>607.97322346995793</v>
      </c>
    </row>
    <row r="14695" spans="2:6">
      <c r="B14695">
        <v>1537600</v>
      </c>
      <c r="D14695">
        <v>14693</v>
      </c>
      <c r="E14695" s="72">
        <f t="shared" si="459"/>
        <v>934946925.8518517</v>
      </c>
      <c r="F14695" s="71">
        <f t="shared" si="458"/>
        <v>608.05601317107937</v>
      </c>
    </row>
    <row r="14696" spans="2:6">
      <c r="B14696">
        <v>1537600</v>
      </c>
      <c r="D14696">
        <v>14694</v>
      </c>
      <c r="E14696" s="72">
        <f t="shared" si="459"/>
        <v>935074231.96296287</v>
      </c>
      <c r="F14696" s="71">
        <f t="shared" si="458"/>
        <v>608.13880850869077</v>
      </c>
    </row>
    <row r="14697" spans="2:6">
      <c r="B14697">
        <v>1537600</v>
      </c>
      <c r="D14697">
        <v>14695</v>
      </c>
      <c r="E14697" s="72">
        <f t="shared" si="459"/>
        <v>935201546.74074066</v>
      </c>
      <c r="F14697" s="71">
        <f t="shared" si="458"/>
        <v>608.22160948279179</v>
      </c>
    </row>
    <row r="14698" spans="2:6">
      <c r="B14698">
        <v>1537600</v>
      </c>
      <c r="D14698">
        <v>14696</v>
      </c>
      <c r="E14698" s="72">
        <f t="shared" si="459"/>
        <v>935328870.18518507</v>
      </c>
      <c r="F14698" s="71">
        <f t="shared" si="458"/>
        <v>608.30441609338254</v>
      </c>
    </row>
    <row r="14699" spans="2:6">
      <c r="B14699">
        <v>1537600</v>
      </c>
      <c r="D14699">
        <v>14697</v>
      </c>
      <c r="E14699" s="72">
        <f t="shared" si="459"/>
        <v>935456202.29629624</v>
      </c>
      <c r="F14699" s="71">
        <f t="shared" si="458"/>
        <v>608.38722834046325</v>
      </c>
    </row>
    <row r="14700" spans="2:6">
      <c r="B14700">
        <v>1537600</v>
      </c>
      <c r="D14700">
        <v>14698</v>
      </c>
      <c r="E14700" s="72">
        <f t="shared" si="459"/>
        <v>935583543.07407403</v>
      </c>
      <c r="F14700" s="71">
        <f t="shared" si="458"/>
        <v>608.47004622403358</v>
      </c>
    </row>
    <row r="14701" spans="2:6">
      <c r="B14701">
        <v>1537600</v>
      </c>
      <c r="D14701">
        <v>14699</v>
      </c>
      <c r="E14701" s="72">
        <f t="shared" si="459"/>
        <v>935710892.51851845</v>
      </c>
      <c r="F14701" s="71">
        <f t="shared" si="458"/>
        <v>608.55286974409364</v>
      </c>
    </row>
    <row r="14702" spans="2:6">
      <c r="B14702">
        <v>1537600</v>
      </c>
      <c r="D14702">
        <v>14700</v>
      </c>
      <c r="E14702" s="72">
        <f t="shared" si="459"/>
        <v>935838250.62962949</v>
      </c>
      <c r="F14702" s="71">
        <f t="shared" si="458"/>
        <v>608.63569890064355</v>
      </c>
    </row>
    <row r="14703" spans="2:6">
      <c r="B14703">
        <v>1537600</v>
      </c>
      <c r="D14703">
        <v>14701</v>
      </c>
      <c r="E14703" s="72">
        <f t="shared" si="459"/>
        <v>935965617.40740728</v>
      </c>
      <c r="F14703" s="71">
        <f t="shared" si="458"/>
        <v>608.71853369368318</v>
      </c>
    </row>
    <row r="14704" spans="2:6">
      <c r="B14704">
        <v>1537600</v>
      </c>
      <c r="D14704">
        <v>14702</v>
      </c>
      <c r="E14704" s="72">
        <f t="shared" si="459"/>
        <v>936092992.8518517</v>
      </c>
      <c r="F14704" s="71">
        <f t="shared" si="458"/>
        <v>608.80137412321255</v>
      </c>
    </row>
    <row r="14705" spans="2:6">
      <c r="B14705">
        <v>1537600</v>
      </c>
      <c r="D14705">
        <v>14703</v>
      </c>
      <c r="E14705" s="72">
        <f t="shared" si="459"/>
        <v>936220376.96296287</v>
      </c>
      <c r="F14705" s="71">
        <f t="shared" si="458"/>
        <v>608.88422018923188</v>
      </c>
    </row>
    <row r="14706" spans="2:6">
      <c r="B14706">
        <v>1537600</v>
      </c>
      <c r="D14706">
        <v>14704</v>
      </c>
      <c r="E14706" s="72">
        <f t="shared" si="459"/>
        <v>936347769.74074066</v>
      </c>
      <c r="F14706" s="71">
        <f t="shared" si="458"/>
        <v>608.96707189174083</v>
      </c>
    </row>
    <row r="14707" spans="2:6">
      <c r="B14707">
        <v>1537600</v>
      </c>
      <c r="D14707">
        <v>14705</v>
      </c>
      <c r="E14707" s="72">
        <f t="shared" si="459"/>
        <v>936475171.18518507</v>
      </c>
      <c r="F14707" s="71">
        <f t="shared" si="458"/>
        <v>609.04992923073951</v>
      </c>
    </row>
    <row r="14708" spans="2:6">
      <c r="B14708">
        <v>1537600</v>
      </c>
      <c r="D14708">
        <v>14706</v>
      </c>
      <c r="E14708" s="72">
        <f t="shared" si="459"/>
        <v>936602581.29629624</v>
      </c>
      <c r="F14708" s="71">
        <f t="shared" si="458"/>
        <v>609.13279220622803</v>
      </c>
    </row>
    <row r="14709" spans="2:6">
      <c r="B14709">
        <v>1537600</v>
      </c>
      <c r="D14709">
        <v>14707</v>
      </c>
      <c r="E14709" s="72">
        <f t="shared" si="459"/>
        <v>936730000.07407403</v>
      </c>
      <c r="F14709" s="71">
        <f t="shared" si="458"/>
        <v>609.21566081820629</v>
      </c>
    </row>
    <row r="14710" spans="2:6">
      <c r="B14710">
        <v>1537600</v>
      </c>
      <c r="D14710">
        <v>14708</v>
      </c>
      <c r="E14710" s="72">
        <f t="shared" si="459"/>
        <v>936857427.51851845</v>
      </c>
      <c r="F14710" s="71">
        <f t="shared" si="458"/>
        <v>609.29853506667428</v>
      </c>
    </row>
    <row r="14711" spans="2:6">
      <c r="B14711">
        <v>1537600</v>
      </c>
      <c r="D14711">
        <v>14709</v>
      </c>
      <c r="E14711" s="72">
        <f t="shared" si="459"/>
        <v>936984863.62962949</v>
      </c>
      <c r="F14711" s="71">
        <f t="shared" si="458"/>
        <v>609.38141495163211</v>
      </c>
    </row>
    <row r="14712" spans="2:6">
      <c r="B14712">
        <v>1537600</v>
      </c>
      <c r="D14712">
        <v>14710</v>
      </c>
      <c r="E14712" s="72">
        <f t="shared" si="459"/>
        <v>937112308.40740728</v>
      </c>
      <c r="F14712" s="71">
        <f t="shared" si="458"/>
        <v>609.46430047307967</v>
      </c>
    </row>
    <row r="14713" spans="2:6">
      <c r="B14713">
        <v>1537600</v>
      </c>
      <c r="D14713">
        <v>14711</v>
      </c>
      <c r="E14713" s="72">
        <f t="shared" si="459"/>
        <v>937239761.8518517</v>
      </c>
      <c r="F14713" s="71">
        <f t="shared" si="458"/>
        <v>609.54719163101697</v>
      </c>
    </row>
    <row r="14714" spans="2:6">
      <c r="B14714">
        <v>1537600</v>
      </c>
      <c r="D14714">
        <v>14712</v>
      </c>
      <c r="E14714" s="72">
        <f t="shared" si="459"/>
        <v>937367223.96296287</v>
      </c>
      <c r="F14714" s="71">
        <f t="shared" si="458"/>
        <v>609.63008842544411</v>
      </c>
    </row>
    <row r="14715" spans="2:6">
      <c r="B14715">
        <v>1537600</v>
      </c>
      <c r="D14715">
        <v>14713</v>
      </c>
      <c r="E14715" s="72">
        <f t="shared" si="459"/>
        <v>937494694.74074066</v>
      </c>
      <c r="F14715" s="71">
        <f t="shared" si="458"/>
        <v>609.71299085636099</v>
      </c>
    </row>
    <row r="14716" spans="2:6">
      <c r="B14716">
        <v>1537600</v>
      </c>
      <c r="D14716">
        <v>14714</v>
      </c>
      <c r="E14716" s="72">
        <f t="shared" si="459"/>
        <v>937622174.18518507</v>
      </c>
      <c r="F14716" s="71">
        <f t="shared" si="458"/>
        <v>609.7958989237676</v>
      </c>
    </row>
    <row r="14717" spans="2:6">
      <c r="B14717">
        <v>1537600</v>
      </c>
      <c r="D14717">
        <v>14715</v>
      </c>
      <c r="E14717" s="72">
        <f t="shared" si="459"/>
        <v>937749662.29629624</v>
      </c>
      <c r="F14717" s="71">
        <f t="shared" si="458"/>
        <v>609.87881262766405</v>
      </c>
    </row>
    <row r="14718" spans="2:6">
      <c r="B14718">
        <v>1537600</v>
      </c>
      <c r="D14718">
        <v>14716</v>
      </c>
      <c r="E14718" s="72">
        <f t="shared" si="459"/>
        <v>937877159.07407403</v>
      </c>
      <c r="F14718" s="71">
        <f t="shared" si="458"/>
        <v>609.96173196805023</v>
      </c>
    </row>
    <row r="14719" spans="2:6">
      <c r="B14719">
        <v>1537600</v>
      </c>
      <c r="D14719">
        <v>14717</v>
      </c>
      <c r="E14719" s="72">
        <f t="shared" si="459"/>
        <v>938004664.51851845</v>
      </c>
      <c r="F14719" s="71">
        <f t="shared" si="458"/>
        <v>610.04465694492615</v>
      </c>
    </row>
    <row r="14720" spans="2:6">
      <c r="B14720">
        <v>1537600</v>
      </c>
      <c r="D14720">
        <v>14718</v>
      </c>
      <c r="E14720" s="72">
        <f t="shared" si="459"/>
        <v>938132178.62962949</v>
      </c>
      <c r="F14720" s="71">
        <f t="shared" si="458"/>
        <v>610.12758755829179</v>
      </c>
    </row>
    <row r="14721" spans="2:6">
      <c r="B14721">
        <v>1537600</v>
      </c>
      <c r="D14721">
        <v>14719</v>
      </c>
      <c r="E14721" s="72">
        <f t="shared" si="459"/>
        <v>938259701.40740728</v>
      </c>
      <c r="F14721" s="71">
        <f t="shared" si="458"/>
        <v>610.21052380814729</v>
      </c>
    </row>
    <row r="14722" spans="2:6">
      <c r="B14722">
        <v>1537600</v>
      </c>
      <c r="D14722">
        <v>14720</v>
      </c>
      <c r="E14722" s="72">
        <f t="shared" si="459"/>
        <v>938387232.8518517</v>
      </c>
      <c r="F14722" s="71">
        <f t="shared" si="458"/>
        <v>610.29346569449251</v>
      </c>
    </row>
    <row r="14723" spans="2:6">
      <c r="B14723">
        <v>1537600</v>
      </c>
      <c r="D14723">
        <v>14721</v>
      </c>
      <c r="E14723" s="72">
        <f t="shared" si="459"/>
        <v>938514772.96296287</v>
      </c>
      <c r="F14723" s="71">
        <f t="shared" ref="F14723:F14786" si="460">E14723/B14722</f>
        <v>610.37641321732758</v>
      </c>
    </row>
    <row r="14724" spans="2:6">
      <c r="B14724">
        <v>1537600</v>
      </c>
      <c r="D14724">
        <v>14722</v>
      </c>
      <c r="E14724" s="72">
        <f t="shared" ref="E14724:E14787" si="461">40+(D14723*D14723)+(E14723/1.3)</f>
        <v>938642321.74074066</v>
      </c>
      <c r="F14724" s="71">
        <f t="shared" si="460"/>
        <v>610.45936637665238</v>
      </c>
    </row>
    <row r="14725" spans="2:6">
      <c r="B14725">
        <v>1537600</v>
      </c>
      <c r="D14725">
        <v>14723</v>
      </c>
      <c r="E14725" s="72">
        <f t="shared" si="461"/>
        <v>938769879.18518507</v>
      </c>
      <c r="F14725" s="71">
        <f t="shared" si="460"/>
        <v>610.54232517246692</v>
      </c>
    </row>
    <row r="14726" spans="2:6">
      <c r="B14726">
        <v>1537600</v>
      </c>
      <c r="D14726">
        <v>14724</v>
      </c>
      <c r="E14726" s="72">
        <f t="shared" si="461"/>
        <v>938897445.29629624</v>
      </c>
      <c r="F14726" s="71">
        <f t="shared" si="460"/>
        <v>610.62528960477118</v>
      </c>
    </row>
    <row r="14727" spans="2:6">
      <c r="B14727">
        <v>1537600</v>
      </c>
      <c r="D14727">
        <v>14725</v>
      </c>
      <c r="E14727" s="72">
        <f t="shared" si="461"/>
        <v>939025020.07407403</v>
      </c>
      <c r="F14727" s="71">
        <f t="shared" si="460"/>
        <v>610.70825967356529</v>
      </c>
    </row>
    <row r="14728" spans="2:6">
      <c r="B14728">
        <v>1537600</v>
      </c>
      <c r="D14728">
        <v>14726</v>
      </c>
      <c r="E14728" s="72">
        <f t="shared" si="461"/>
        <v>939152603.51851845</v>
      </c>
      <c r="F14728" s="71">
        <f t="shared" si="460"/>
        <v>610.79123537884914</v>
      </c>
    </row>
    <row r="14729" spans="2:6">
      <c r="B14729">
        <v>1537600</v>
      </c>
      <c r="D14729">
        <v>14727</v>
      </c>
      <c r="E14729" s="72">
        <f t="shared" si="461"/>
        <v>939280195.62962949</v>
      </c>
      <c r="F14729" s="71">
        <f t="shared" si="460"/>
        <v>610.87421672062271</v>
      </c>
    </row>
    <row r="14730" spans="2:6">
      <c r="B14730">
        <v>1537600</v>
      </c>
      <c r="D14730">
        <v>14728</v>
      </c>
      <c r="E14730" s="72">
        <f t="shared" si="461"/>
        <v>939407796.40740728</v>
      </c>
      <c r="F14730" s="71">
        <f t="shared" si="460"/>
        <v>610.95720369888613</v>
      </c>
    </row>
    <row r="14731" spans="2:6">
      <c r="B14731">
        <v>1537600</v>
      </c>
      <c r="D14731">
        <v>14729</v>
      </c>
      <c r="E14731" s="72">
        <f t="shared" si="461"/>
        <v>939535405.8518517</v>
      </c>
      <c r="F14731" s="71">
        <f t="shared" si="460"/>
        <v>611.04019631363929</v>
      </c>
    </row>
    <row r="14732" spans="2:6">
      <c r="B14732">
        <v>1537600</v>
      </c>
      <c r="D14732">
        <v>14730</v>
      </c>
      <c r="E14732" s="72">
        <f t="shared" si="461"/>
        <v>939663023.96296287</v>
      </c>
      <c r="F14732" s="71">
        <f t="shared" si="460"/>
        <v>611.12319456488217</v>
      </c>
    </row>
    <row r="14733" spans="2:6">
      <c r="B14733">
        <v>1537600</v>
      </c>
      <c r="D14733">
        <v>14731</v>
      </c>
      <c r="E14733" s="72">
        <f t="shared" si="461"/>
        <v>939790650.74074066</v>
      </c>
      <c r="F14733" s="71">
        <f t="shared" si="460"/>
        <v>611.2061984526149</v>
      </c>
    </row>
    <row r="14734" spans="2:6">
      <c r="B14734">
        <v>1537600</v>
      </c>
      <c r="D14734">
        <v>14732</v>
      </c>
      <c r="E14734" s="72">
        <f t="shared" si="461"/>
        <v>939918286.18518507</v>
      </c>
      <c r="F14734" s="71">
        <f t="shared" si="460"/>
        <v>611.28920797683736</v>
      </c>
    </row>
    <row r="14735" spans="2:6">
      <c r="B14735">
        <v>1537600</v>
      </c>
      <c r="D14735">
        <v>14733</v>
      </c>
      <c r="E14735" s="72">
        <f t="shared" si="461"/>
        <v>940045930.29629624</v>
      </c>
      <c r="F14735" s="71">
        <f t="shared" si="460"/>
        <v>611.37222313754955</v>
      </c>
    </row>
    <row r="14736" spans="2:6">
      <c r="B14736">
        <v>1537600</v>
      </c>
      <c r="D14736">
        <v>14734</v>
      </c>
      <c r="E14736" s="72">
        <f t="shared" si="461"/>
        <v>940173583.07407403</v>
      </c>
      <c r="F14736" s="71">
        <f t="shared" si="460"/>
        <v>611.45524393475159</v>
      </c>
    </row>
    <row r="14737" spans="2:6">
      <c r="B14737">
        <v>1537600</v>
      </c>
      <c r="D14737">
        <v>14735</v>
      </c>
      <c r="E14737" s="72">
        <f t="shared" si="461"/>
        <v>940301244.51851845</v>
      </c>
      <c r="F14737" s="71">
        <f t="shared" si="460"/>
        <v>611.53827036844336</v>
      </c>
    </row>
    <row r="14738" spans="2:6">
      <c r="B14738">
        <v>1537600</v>
      </c>
      <c r="D14738">
        <v>14736</v>
      </c>
      <c r="E14738" s="72">
        <f t="shared" si="461"/>
        <v>940428914.62962949</v>
      </c>
      <c r="F14738" s="71">
        <f t="shared" si="460"/>
        <v>611.62130243862475</v>
      </c>
    </row>
    <row r="14739" spans="2:6">
      <c r="B14739">
        <v>1537600</v>
      </c>
      <c r="D14739">
        <v>14737</v>
      </c>
      <c r="E14739" s="72">
        <f t="shared" si="461"/>
        <v>940556593.40740728</v>
      </c>
      <c r="F14739" s="71">
        <f t="shared" si="460"/>
        <v>611.7043401452961</v>
      </c>
    </row>
    <row r="14740" spans="2:6">
      <c r="B14740">
        <v>1537600</v>
      </c>
      <c r="D14740">
        <v>14738</v>
      </c>
      <c r="E14740" s="72">
        <f t="shared" si="461"/>
        <v>940684280.8518517</v>
      </c>
      <c r="F14740" s="71">
        <f t="shared" si="460"/>
        <v>611.78738348845718</v>
      </c>
    </row>
    <row r="14741" spans="2:6">
      <c r="B14741">
        <v>1537600</v>
      </c>
      <c r="D14741">
        <v>14739</v>
      </c>
      <c r="E14741" s="72">
        <f t="shared" si="461"/>
        <v>940811976.96296287</v>
      </c>
      <c r="F14741" s="71">
        <f t="shared" si="460"/>
        <v>611.87043246810799</v>
      </c>
    </row>
    <row r="14742" spans="2:6">
      <c r="B14742">
        <v>1537600</v>
      </c>
      <c r="D14742">
        <v>14740</v>
      </c>
      <c r="E14742" s="72">
        <f t="shared" si="461"/>
        <v>940939681.74074066</v>
      </c>
      <c r="F14742" s="71">
        <f t="shared" si="460"/>
        <v>611.95348708424865</v>
      </c>
    </row>
    <row r="14743" spans="2:6">
      <c r="B14743">
        <v>1537600</v>
      </c>
      <c r="D14743">
        <v>14741</v>
      </c>
      <c r="E14743" s="72">
        <f t="shared" si="461"/>
        <v>941067395.18518507</v>
      </c>
      <c r="F14743" s="71">
        <f t="shared" si="460"/>
        <v>612.03654733687893</v>
      </c>
    </row>
    <row r="14744" spans="2:6">
      <c r="B14744">
        <v>1537600</v>
      </c>
      <c r="D14744">
        <v>14742</v>
      </c>
      <c r="E14744" s="72">
        <f t="shared" si="461"/>
        <v>941195117.29629624</v>
      </c>
      <c r="F14744" s="71">
        <f t="shared" si="460"/>
        <v>612.11961322599916</v>
      </c>
    </row>
    <row r="14745" spans="2:6">
      <c r="B14745">
        <v>1537600</v>
      </c>
      <c r="D14745">
        <v>14743</v>
      </c>
      <c r="E14745" s="72">
        <f t="shared" si="461"/>
        <v>941322848.07407403</v>
      </c>
      <c r="F14745" s="71">
        <f t="shared" si="460"/>
        <v>612.20268475160901</v>
      </c>
    </row>
    <row r="14746" spans="2:6">
      <c r="B14746">
        <v>1537600</v>
      </c>
      <c r="D14746">
        <v>14744</v>
      </c>
      <c r="E14746" s="72">
        <f t="shared" si="461"/>
        <v>941450587.51851845</v>
      </c>
      <c r="F14746" s="71">
        <f t="shared" si="460"/>
        <v>612.28576191370871</v>
      </c>
    </row>
    <row r="14747" spans="2:6">
      <c r="B14747">
        <v>1537600</v>
      </c>
      <c r="D14747">
        <v>14745</v>
      </c>
      <c r="E14747" s="72">
        <f t="shared" si="461"/>
        <v>941578335.62962949</v>
      </c>
      <c r="F14747" s="71">
        <f t="shared" si="460"/>
        <v>612.36884471229803</v>
      </c>
    </row>
    <row r="14748" spans="2:6">
      <c r="B14748">
        <v>1537600</v>
      </c>
      <c r="D14748">
        <v>14746</v>
      </c>
      <c r="E14748" s="72">
        <f t="shared" si="461"/>
        <v>941706092.40740728</v>
      </c>
      <c r="F14748" s="71">
        <f t="shared" si="460"/>
        <v>612.4519331473773</v>
      </c>
    </row>
    <row r="14749" spans="2:6">
      <c r="B14749">
        <v>1537600</v>
      </c>
      <c r="D14749">
        <v>14747</v>
      </c>
      <c r="E14749" s="72">
        <f t="shared" si="461"/>
        <v>941833857.8518517</v>
      </c>
      <c r="F14749" s="71">
        <f t="shared" si="460"/>
        <v>612.5350272189462</v>
      </c>
    </row>
    <row r="14750" spans="2:6">
      <c r="B14750">
        <v>1537600</v>
      </c>
      <c r="D14750">
        <v>14748</v>
      </c>
      <c r="E14750" s="72">
        <f t="shared" si="461"/>
        <v>941961631.96296287</v>
      </c>
      <c r="F14750" s="71">
        <f t="shared" si="460"/>
        <v>612.61812692700494</v>
      </c>
    </row>
    <row r="14751" spans="2:6">
      <c r="B14751">
        <v>1537600</v>
      </c>
      <c r="D14751">
        <v>14749</v>
      </c>
      <c r="E14751" s="72">
        <f t="shared" si="461"/>
        <v>942089414.74074066</v>
      </c>
      <c r="F14751" s="71">
        <f t="shared" si="460"/>
        <v>612.70123227155352</v>
      </c>
    </row>
    <row r="14752" spans="2:6">
      <c r="B14752">
        <v>1537600</v>
      </c>
      <c r="D14752">
        <v>14750</v>
      </c>
      <c r="E14752" s="72">
        <f t="shared" si="461"/>
        <v>942217206.18518507</v>
      </c>
      <c r="F14752" s="71">
        <f t="shared" si="460"/>
        <v>612.78434325259173</v>
      </c>
    </row>
    <row r="14753" spans="2:6">
      <c r="B14753">
        <v>1537600</v>
      </c>
      <c r="D14753">
        <v>14751</v>
      </c>
      <c r="E14753" s="72">
        <f t="shared" si="461"/>
        <v>942345006.29629624</v>
      </c>
      <c r="F14753" s="71">
        <f t="shared" si="460"/>
        <v>612.86745987011977</v>
      </c>
    </row>
    <row r="14754" spans="2:6">
      <c r="B14754">
        <v>1537600</v>
      </c>
      <c r="D14754">
        <v>14752</v>
      </c>
      <c r="E14754" s="72">
        <f t="shared" si="461"/>
        <v>942472815.07407403</v>
      </c>
      <c r="F14754" s="71">
        <f t="shared" si="460"/>
        <v>612.95058212413767</v>
      </c>
    </row>
    <row r="14755" spans="2:6">
      <c r="B14755">
        <v>1537600</v>
      </c>
      <c r="D14755">
        <v>14753</v>
      </c>
      <c r="E14755" s="72">
        <f t="shared" si="461"/>
        <v>942600632.51851845</v>
      </c>
      <c r="F14755" s="71">
        <f t="shared" si="460"/>
        <v>613.03371001464518</v>
      </c>
    </row>
    <row r="14756" spans="2:6">
      <c r="B14756">
        <v>1537600</v>
      </c>
      <c r="D14756">
        <v>14754</v>
      </c>
      <c r="E14756" s="72">
        <f t="shared" si="461"/>
        <v>942728458.62962949</v>
      </c>
      <c r="F14756" s="71">
        <f t="shared" si="460"/>
        <v>613.11684354164254</v>
      </c>
    </row>
    <row r="14757" spans="2:6">
      <c r="B14757">
        <v>1537600</v>
      </c>
      <c r="D14757">
        <v>14755</v>
      </c>
      <c r="E14757" s="72">
        <f t="shared" si="461"/>
        <v>942856293.40740728</v>
      </c>
      <c r="F14757" s="71">
        <f t="shared" si="460"/>
        <v>613.19998270512963</v>
      </c>
    </row>
    <row r="14758" spans="2:6">
      <c r="B14758">
        <v>1537600</v>
      </c>
      <c r="D14758">
        <v>14756</v>
      </c>
      <c r="E14758" s="72">
        <f t="shared" si="461"/>
        <v>942984136.8518517</v>
      </c>
      <c r="F14758" s="71">
        <f t="shared" si="460"/>
        <v>613.28312750510645</v>
      </c>
    </row>
    <row r="14759" spans="2:6">
      <c r="B14759">
        <v>1537600</v>
      </c>
      <c r="D14759">
        <v>14757</v>
      </c>
      <c r="E14759" s="72">
        <f t="shared" si="461"/>
        <v>943111988.96296287</v>
      </c>
      <c r="F14759" s="71">
        <f t="shared" si="460"/>
        <v>613.36627794157312</v>
      </c>
    </row>
    <row r="14760" spans="2:6">
      <c r="B14760">
        <v>1537600</v>
      </c>
      <c r="D14760">
        <v>14758</v>
      </c>
      <c r="E14760" s="72">
        <f t="shared" si="461"/>
        <v>943239849.74074066</v>
      </c>
      <c r="F14760" s="71">
        <f t="shared" si="460"/>
        <v>613.44943401452952</v>
      </c>
    </row>
    <row r="14761" spans="2:6">
      <c r="B14761">
        <v>1537600</v>
      </c>
      <c r="D14761">
        <v>14759</v>
      </c>
      <c r="E14761" s="72">
        <f t="shared" si="461"/>
        <v>943367719.18518507</v>
      </c>
      <c r="F14761" s="71">
        <f t="shared" si="460"/>
        <v>613.53259572397576</v>
      </c>
    </row>
    <row r="14762" spans="2:6">
      <c r="B14762">
        <v>1537600</v>
      </c>
      <c r="D14762">
        <v>14760</v>
      </c>
      <c r="E14762" s="72">
        <f t="shared" si="461"/>
        <v>943495597.29629624</v>
      </c>
      <c r="F14762" s="71">
        <f t="shared" si="460"/>
        <v>613.61576306991174</v>
      </c>
    </row>
    <row r="14763" spans="2:6">
      <c r="B14763">
        <v>1537600</v>
      </c>
      <c r="D14763">
        <v>14761</v>
      </c>
      <c r="E14763" s="72">
        <f t="shared" si="461"/>
        <v>943623484.07407403</v>
      </c>
      <c r="F14763" s="71">
        <f t="shared" si="460"/>
        <v>613.69893605233744</v>
      </c>
    </row>
    <row r="14764" spans="2:6">
      <c r="B14764">
        <v>1537600</v>
      </c>
      <c r="D14764">
        <v>14762</v>
      </c>
      <c r="E14764" s="72">
        <f t="shared" si="461"/>
        <v>943751379.51851845</v>
      </c>
      <c r="F14764" s="71">
        <f t="shared" si="460"/>
        <v>613.78211467125288</v>
      </c>
    </row>
    <row r="14765" spans="2:6">
      <c r="B14765">
        <v>1537600</v>
      </c>
      <c r="D14765">
        <v>14763</v>
      </c>
      <c r="E14765" s="72">
        <f t="shared" si="461"/>
        <v>943879283.62962949</v>
      </c>
      <c r="F14765" s="71">
        <f t="shared" si="460"/>
        <v>613.86529892665806</v>
      </c>
    </row>
    <row r="14766" spans="2:6">
      <c r="B14766">
        <v>1537600</v>
      </c>
      <c r="D14766">
        <v>14764</v>
      </c>
      <c r="E14766" s="72">
        <f t="shared" si="461"/>
        <v>944007196.40740728</v>
      </c>
      <c r="F14766" s="71">
        <f t="shared" si="460"/>
        <v>613.94848881855307</v>
      </c>
    </row>
    <row r="14767" spans="2:6">
      <c r="B14767">
        <v>1537600</v>
      </c>
      <c r="D14767">
        <v>14765</v>
      </c>
      <c r="E14767" s="72">
        <f t="shared" si="461"/>
        <v>944135117.8518517</v>
      </c>
      <c r="F14767" s="71">
        <f t="shared" si="460"/>
        <v>614.03168434693794</v>
      </c>
    </row>
    <row r="14768" spans="2:6">
      <c r="B14768">
        <v>1537600</v>
      </c>
      <c r="D14768">
        <v>14766</v>
      </c>
      <c r="E14768" s="72">
        <f t="shared" si="461"/>
        <v>944263047.96296287</v>
      </c>
      <c r="F14768" s="71">
        <f t="shared" si="460"/>
        <v>614.11488551181253</v>
      </c>
    </row>
    <row r="14769" spans="2:6">
      <c r="B14769">
        <v>1537600</v>
      </c>
      <c r="D14769">
        <v>14767</v>
      </c>
      <c r="E14769" s="72">
        <f t="shared" si="461"/>
        <v>944390986.74074066</v>
      </c>
      <c r="F14769" s="71">
        <f t="shared" si="460"/>
        <v>614.19809231317686</v>
      </c>
    </row>
    <row r="14770" spans="2:6">
      <c r="B14770">
        <v>1537600</v>
      </c>
      <c r="D14770">
        <v>14768</v>
      </c>
      <c r="E14770" s="72">
        <f t="shared" si="461"/>
        <v>944518934.18518507</v>
      </c>
      <c r="F14770" s="71">
        <f t="shared" si="460"/>
        <v>614.28130475103092</v>
      </c>
    </row>
    <row r="14771" spans="2:6">
      <c r="B14771">
        <v>1537600</v>
      </c>
      <c r="D14771">
        <v>14769</v>
      </c>
      <c r="E14771" s="72">
        <f t="shared" si="461"/>
        <v>944646890.29629624</v>
      </c>
      <c r="F14771" s="71">
        <f t="shared" si="460"/>
        <v>614.36452282537482</v>
      </c>
    </row>
    <row r="14772" spans="2:6">
      <c r="B14772">
        <v>1537600</v>
      </c>
      <c r="D14772">
        <v>14770</v>
      </c>
      <c r="E14772" s="72">
        <f t="shared" si="461"/>
        <v>944774855.07407403</v>
      </c>
      <c r="F14772" s="71">
        <f t="shared" si="460"/>
        <v>614.44774653620834</v>
      </c>
    </row>
    <row r="14773" spans="2:6">
      <c r="B14773">
        <v>1537600</v>
      </c>
      <c r="D14773">
        <v>14771</v>
      </c>
      <c r="E14773" s="72">
        <f t="shared" si="461"/>
        <v>944902828.51851845</v>
      </c>
      <c r="F14773" s="71">
        <f t="shared" si="460"/>
        <v>614.53097588353182</v>
      </c>
    </row>
    <row r="14774" spans="2:6">
      <c r="B14774">
        <v>1537600</v>
      </c>
      <c r="D14774">
        <v>14772</v>
      </c>
      <c r="E14774" s="72">
        <f t="shared" si="461"/>
        <v>945030810.62962949</v>
      </c>
      <c r="F14774" s="71">
        <f t="shared" si="460"/>
        <v>614.61421086734492</v>
      </c>
    </row>
    <row r="14775" spans="2:6">
      <c r="B14775">
        <v>1537600</v>
      </c>
      <c r="D14775">
        <v>14773</v>
      </c>
      <c r="E14775" s="72">
        <f t="shared" si="461"/>
        <v>945158801.40740728</v>
      </c>
      <c r="F14775" s="71">
        <f t="shared" si="460"/>
        <v>614.69745148764787</v>
      </c>
    </row>
    <row r="14776" spans="2:6">
      <c r="B14776">
        <v>1537600</v>
      </c>
      <c r="D14776">
        <v>14774</v>
      </c>
      <c r="E14776" s="72">
        <f t="shared" si="461"/>
        <v>945286800.8518517</v>
      </c>
      <c r="F14776" s="71">
        <f t="shared" si="460"/>
        <v>614.78069774444054</v>
      </c>
    </row>
    <row r="14777" spans="2:6">
      <c r="B14777">
        <v>1537600</v>
      </c>
      <c r="D14777">
        <v>14775</v>
      </c>
      <c r="E14777" s="72">
        <f t="shared" si="461"/>
        <v>945414808.96296287</v>
      </c>
      <c r="F14777" s="71">
        <f t="shared" si="460"/>
        <v>614.86394963772295</v>
      </c>
    </row>
    <row r="14778" spans="2:6">
      <c r="B14778">
        <v>1537600</v>
      </c>
      <c r="D14778">
        <v>14776</v>
      </c>
      <c r="E14778" s="72">
        <f t="shared" si="461"/>
        <v>945542825.74074066</v>
      </c>
      <c r="F14778" s="71">
        <f t="shared" si="460"/>
        <v>614.94720716749521</v>
      </c>
    </row>
    <row r="14779" spans="2:6">
      <c r="B14779">
        <v>1537600</v>
      </c>
      <c r="D14779">
        <v>14777</v>
      </c>
      <c r="E14779" s="72">
        <f t="shared" si="461"/>
        <v>945670851.18518507</v>
      </c>
      <c r="F14779" s="71">
        <f t="shared" si="460"/>
        <v>615.03047033375719</v>
      </c>
    </row>
    <row r="14780" spans="2:6">
      <c r="B14780">
        <v>1537600</v>
      </c>
      <c r="D14780">
        <v>14778</v>
      </c>
      <c r="E14780" s="72">
        <f t="shared" si="461"/>
        <v>945798885.29629624</v>
      </c>
      <c r="F14780" s="71">
        <f t="shared" si="460"/>
        <v>615.11373913650903</v>
      </c>
    </row>
    <row r="14781" spans="2:6">
      <c r="B14781">
        <v>1537600</v>
      </c>
      <c r="D14781">
        <v>14779</v>
      </c>
      <c r="E14781" s="72">
        <f t="shared" si="461"/>
        <v>945926928.07407403</v>
      </c>
      <c r="F14781" s="71">
        <f t="shared" si="460"/>
        <v>615.19701357575059</v>
      </c>
    </row>
    <row r="14782" spans="2:6">
      <c r="B14782">
        <v>1537600</v>
      </c>
      <c r="D14782">
        <v>14780</v>
      </c>
      <c r="E14782" s="72">
        <f t="shared" si="461"/>
        <v>946054979.51851845</v>
      </c>
      <c r="F14782" s="71">
        <f t="shared" si="460"/>
        <v>615.28029365148177</v>
      </c>
    </row>
    <row r="14783" spans="2:6">
      <c r="B14783">
        <v>1537600</v>
      </c>
      <c r="D14783">
        <v>14781</v>
      </c>
      <c r="E14783" s="72">
        <f t="shared" si="461"/>
        <v>946183039.62962949</v>
      </c>
      <c r="F14783" s="71">
        <f t="shared" si="460"/>
        <v>615.3635793637028</v>
      </c>
    </row>
    <row r="14784" spans="2:6">
      <c r="B14784">
        <v>1537600</v>
      </c>
      <c r="D14784">
        <v>14782</v>
      </c>
      <c r="E14784" s="72">
        <f t="shared" si="461"/>
        <v>946311108.40740728</v>
      </c>
      <c r="F14784" s="71">
        <f t="shared" si="460"/>
        <v>615.44687071241367</v>
      </c>
    </row>
    <row r="14785" spans="2:6">
      <c r="B14785">
        <v>1537600</v>
      </c>
      <c r="D14785">
        <v>14783</v>
      </c>
      <c r="E14785" s="72">
        <f t="shared" si="461"/>
        <v>946439185.8518517</v>
      </c>
      <c r="F14785" s="71">
        <f t="shared" si="460"/>
        <v>615.53016769761427</v>
      </c>
    </row>
    <row r="14786" spans="2:6">
      <c r="B14786">
        <v>1537600</v>
      </c>
      <c r="D14786">
        <v>14784</v>
      </c>
      <c r="E14786" s="72">
        <f t="shared" si="461"/>
        <v>946567271.96296287</v>
      </c>
      <c r="F14786" s="71">
        <f t="shared" si="460"/>
        <v>615.61347031930472</v>
      </c>
    </row>
    <row r="14787" spans="2:6">
      <c r="B14787">
        <v>1537600</v>
      </c>
      <c r="D14787">
        <v>14785</v>
      </c>
      <c r="E14787" s="72">
        <f t="shared" si="461"/>
        <v>946695366.74074066</v>
      </c>
      <c r="F14787" s="71">
        <f t="shared" ref="F14787:F14850" si="462">E14787/B14786</f>
        <v>615.69677857748479</v>
      </c>
    </row>
    <row r="14788" spans="2:6">
      <c r="B14788">
        <v>1537600</v>
      </c>
      <c r="D14788">
        <v>14786</v>
      </c>
      <c r="E14788" s="72">
        <f t="shared" ref="E14788:E14851" si="463">40+(D14787*D14787)+(E14787/1.3)</f>
        <v>946823470.18518507</v>
      </c>
      <c r="F14788" s="71">
        <f t="shared" si="462"/>
        <v>615.78009247215471</v>
      </c>
    </row>
    <row r="14789" spans="2:6">
      <c r="B14789">
        <v>1537600</v>
      </c>
      <c r="D14789">
        <v>14787</v>
      </c>
      <c r="E14789" s="72">
        <f t="shared" si="463"/>
        <v>946951582.29629624</v>
      </c>
      <c r="F14789" s="71">
        <f t="shared" si="462"/>
        <v>615.86341200331447</v>
      </c>
    </row>
    <row r="14790" spans="2:6">
      <c r="B14790">
        <v>1537600</v>
      </c>
      <c r="D14790">
        <v>14788</v>
      </c>
      <c r="E14790" s="72">
        <f t="shared" si="463"/>
        <v>947079703.07407403</v>
      </c>
      <c r="F14790" s="71">
        <f t="shared" si="462"/>
        <v>615.94673717096384</v>
      </c>
    </row>
    <row r="14791" spans="2:6">
      <c r="B14791">
        <v>1537600</v>
      </c>
      <c r="D14791">
        <v>14789</v>
      </c>
      <c r="E14791" s="72">
        <f t="shared" si="463"/>
        <v>947207832.51851845</v>
      </c>
      <c r="F14791" s="71">
        <f t="shared" si="462"/>
        <v>616.03006797510307</v>
      </c>
    </row>
    <row r="14792" spans="2:6">
      <c r="B14792">
        <v>1537600</v>
      </c>
      <c r="D14792">
        <v>14790</v>
      </c>
      <c r="E14792" s="72">
        <f t="shared" si="463"/>
        <v>947335970.62962949</v>
      </c>
      <c r="F14792" s="71">
        <f t="shared" si="462"/>
        <v>616.11340441573202</v>
      </c>
    </row>
    <row r="14793" spans="2:6">
      <c r="B14793">
        <v>1537600</v>
      </c>
      <c r="D14793">
        <v>14791</v>
      </c>
      <c r="E14793" s="72">
        <f t="shared" si="463"/>
        <v>947464117.40740728</v>
      </c>
      <c r="F14793" s="71">
        <f t="shared" si="462"/>
        <v>616.19674649285071</v>
      </c>
    </row>
    <row r="14794" spans="2:6">
      <c r="B14794">
        <v>1537600</v>
      </c>
      <c r="D14794">
        <v>14792</v>
      </c>
      <c r="E14794" s="72">
        <f t="shared" si="463"/>
        <v>947592272.8518517</v>
      </c>
      <c r="F14794" s="71">
        <f t="shared" si="462"/>
        <v>616.28009420645924</v>
      </c>
    </row>
    <row r="14795" spans="2:6">
      <c r="B14795">
        <v>1537600</v>
      </c>
      <c r="D14795">
        <v>14793</v>
      </c>
      <c r="E14795" s="72">
        <f t="shared" si="463"/>
        <v>947720436.96296287</v>
      </c>
      <c r="F14795" s="71">
        <f t="shared" si="462"/>
        <v>616.3634475565575</v>
      </c>
    </row>
    <row r="14796" spans="2:6">
      <c r="B14796">
        <v>1537600</v>
      </c>
      <c r="D14796">
        <v>14794</v>
      </c>
      <c r="E14796" s="72">
        <f t="shared" si="463"/>
        <v>947848609.74074066</v>
      </c>
      <c r="F14796" s="71">
        <f t="shared" si="462"/>
        <v>616.44680654314561</v>
      </c>
    </row>
    <row r="14797" spans="2:6">
      <c r="B14797">
        <v>1537600</v>
      </c>
      <c r="D14797">
        <v>14795</v>
      </c>
      <c r="E14797" s="72">
        <f t="shared" si="463"/>
        <v>947976791.18518507</v>
      </c>
      <c r="F14797" s="71">
        <f t="shared" si="462"/>
        <v>616.53017116622334</v>
      </c>
    </row>
    <row r="14798" spans="2:6">
      <c r="B14798">
        <v>1537600</v>
      </c>
      <c r="D14798">
        <v>14796</v>
      </c>
      <c r="E14798" s="72">
        <f t="shared" si="463"/>
        <v>948104981.29629624</v>
      </c>
      <c r="F14798" s="71">
        <f t="shared" si="462"/>
        <v>616.61354142579103</v>
      </c>
    </row>
    <row r="14799" spans="2:6">
      <c r="B14799">
        <v>1537600</v>
      </c>
      <c r="D14799">
        <v>14797</v>
      </c>
      <c r="E14799" s="72">
        <f t="shared" si="463"/>
        <v>948233180.07407403</v>
      </c>
      <c r="F14799" s="71">
        <f t="shared" si="462"/>
        <v>616.69691732184833</v>
      </c>
    </row>
    <row r="14800" spans="2:6">
      <c r="B14800">
        <v>1537600</v>
      </c>
      <c r="D14800">
        <v>14798</v>
      </c>
      <c r="E14800" s="72">
        <f t="shared" si="463"/>
        <v>948361387.51851845</v>
      </c>
      <c r="F14800" s="71">
        <f t="shared" si="462"/>
        <v>616.78029885439548</v>
      </c>
    </row>
    <row r="14801" spans="2:6">
      <c r="B14801">
        <v>1537600</v>
      </c>
      <c r="D14801">
        <v>14799</v>
      </c>
      <c r="E14801" s="72">
        <f t="shared" si="463"/>
        <v>948489603.62962949</v>
      </c>
      <c r="F14801" s="71">
        <f t="shared" si="462"/>
        <v>616.86368602343225</v>
      </c>
    </row>
    <row r="14802" spans="2:6">
      <c r="B14802">
        <v>1537600</v>
      </c>
      <c r="D14802">
        <v>14800</v>
      </c>
      <c r="E14802" s="72">
        <f t="shared" si="463"/>
        <v>948617828.40740728</v>
      </c>
      <c r="F14802" s="71">
        <f t="shared" si="462"/>
        <v>616.94707882895898</v>
      </c>
    </row>
    <row r="14803" spans="2:6">
      <c r="B14803">
        <v>1537600</v>
      </c>
      <c r="D14803">
        <v>14801</v>
      </c>
      <c r="E14803" s="72">
        <f t="shared" si="463"/>
        <v>948746061.8518517</v>
      </c>
      <c r="F14803" s="71">
        <f t="shared" si="462"/>
        <v>617.03047727097533</v>
      </c>
    </row>
    <row r="14804" spans="2:6">
      <c r="B14804">
        <v>1537600</v>
      </c>
      <c r="D14804">
        <v>14802</v>
      </c>
      <c r="E14804" s="72">
        <f t="shared" si="463"/>
        <v>948874303.96296287</v>
      </c>
      <c r="F14804" s="71">
        <f t="shared" si="462"/>
        <v>617.11388134948152</v>
      </c>
    </row>
    <row r="14805" spans="2:6">
      <c r="B14805">
        <v>1537600</v>
      </c>
      <c r="D14805">
        <v>14803</v>
      </c>
      <c r="E14805" s="72">
        <f t="shared" si="463"/>
        <v>949002554.74074066</v>
      </c>
      <c r="F14805" s="71">
        <f t="shared" si="462"/>
        <v>617.19729106447755</v>
      </c>
    </row>
    <row r="14806" spans="2:6">
      <c r="B14806">
        <v>1537600</v>
      </c>
      <c r="D14806">
        <v>14804</v>
      </c>
      <c r="E14806" s="72">
        <f t="shared" si="463"/>
        <v>949130814.18518507</v>
      </c>
      <c r="F14806" s="71">
        <f t="shared" si="462"/>
        <v>617.28070641596321</v>
      </c>
    </row>
    <row r="14807" spans="2:6">
      <c r="B14807">
        <v>1537600</v>
      </c>
      <c r="D14807">
        <v>14805</v>
      </c>
      <c r="E14807" s="72">
        <f t="shared" si="463"/>
        <v>949259082.29629624</v>
      </c>
      <c r="F14807" s="71">
        <f t="shared" si="462"/>
        <v>617.36412740393871</v>
      </c>
    </row>
    <row r="14808" spans="2:6">
      <c r="B14808">
        <v>1537600</v>
      </c>
      <c r="D14808">
        <v>14806</v>
      </c>
      <c r="E14808" s="72">
        <f t="shared" si="463"/>
        <v>949387359.07407403</v>
      </c>
      <c r="F14808" s="71">
        <f t="shared" si="462"/>
        <v>617.44755402840406</v>
      </c>
    </row>
    <row r="14809" spans="2:6">
      <c r="B14809">
        <v>1537600</v>
      </c>
      <c r="D14809">
        <v>14807</v>
      </c>
      <c r="E14809" s="72">
        <f t="shared" si="463"/>
        <v>949515644.51851845</v>
      </c>
      <c r="F14809" s="71">
        <f t="shared" si="462"/>
        <v>617.53098628935902</v>
      </c>
    </row>
    <row r="14810" spans="2:6">
      <c r="B14810">
        <v>1537600</v>
      </c>
      <c r="D14810">
        <v>14808</v>
      </c>
      <c r="E14810" s="72">
        <f t="shared" si="463"/>
        <v>949643938.62962949</v>
      </c>
      <c r="F14810" s="71">
        <f t="shared" si="462"/>
        <v>617.61442418680383</v>
      </c>
    </row>
    <row r="14811" spans="2:6">
      <c r="B14811">
        <v>1537600</v>
      </c>
      <c r="D14811">
        <v>14809</v>
      </c>
      <c r="E14811" s="72">
        <f t="shared" si="463"/>
        <v>949772241.40740728</v>
      </c>
      <c r="F14811" s="71">
        <f t="shared" si="462"/>
        <v>617.69786772073837</v>
      </c>
    </row>
    <row r="14812" spans="2:6">
      <c r="B14812">
        <v>1537600</v>
      </c>
      <c r="D14812">
        <v>14810</v>
      </c>
      <c r="E14812" s="72">
        <f t="shared" si="463"/>
        <v>949900552.8518517</v>
      </c>
      <c r="F14812" s="71">
        <f t="shared" si="462"/>
        <v>617.78131689116265</v>
      </c>
    </row>
    <row r="14813" spans="2:6">
      <c r="B14813">
        <v>1537600</v>
      </c>
      <c r="D14813">
        <v>14811</v>
      </c>
      <c r="E14813" s="72">
        <f t="shared" si="463"/>
        <v>950028872.96296287</v>
      </c>
      <c r="F14813" s="71">
        <f t="shared" si="462"/>
        <v>617.86477169807677</v>
      </c>
    </row>
    <row r="14814" spans="2:6">
      <c r="B14814">
        <v>1537600</v>
      </c>
      <c r="D14814">
        <v>14812</v>
      </c>
      <c r="E14814" s="72">
        <f t="shared" si="463"/>
        <v>950157201.74074066</v>
      </c>
      <c r="F14814" s="71">
        <f t="shared" si="462"/>
        <v>617.94823214148062</v>
      </c>
    </row>
    <row r="14815" spans="2:6">
      <c r="B14815">
        <v>1537600</v>
      </c>
      <c r="D14815">
        <v>14813</v>
      </c>
      <c r="E14815" s="72">
        <f t="shared" si="463"/>
        <v>950285539.18518507</v>
      </c>
      <c r="F14815" s="71">
        <f t="shared" si="462"/>
        <v>618.03169822137431</v>
      </c>
    </row>
    <row r="14816" spans="2:6">
      <c r="B14816">
        <v>1537600</v>
      </c>
      <c r="D14816">
        <v>14814</v>
      </c>
      <c r="E14816" s="72">
        <f t="shared" si="463"/>
        <v>950413885.29629624</v>
      </c>
      <c r="F14816" s="71">
        <f t="shared" si="462"/>
        <v>618.11516993775774</v>
      </c>
    </row>
    <row r="14817" spans="2:6">
      <c r="B14817">
        <v>1537600</v>
      </c>
      <c r="D14817">
        <v>14815</v>
      </c>
      <c r="E14817" s="72">
        <f t="shared" si="463"/>
        <v>950542240.07407403</v>
      </c>
      <c r="F14817" s="71">
        <f t="shared" si="462"/>
        <v>618.1986472906309</v>
      </c>
    </row>
    <row r="14818" spans="2:6">
      <c r="B14818">
        <v>1537600</v>
      </c>
      <c r="D14818">
        <v>14816</v>
      </c>
      <c r="E14818" s="72">
        <f t="shared" si="463"/>
        <v>950670603.51851845</v>
      </c>
      <c r="F14818" s="71">
        <f t="shared" si="462"/>
        <v>618.28213027999379</v>
      </c>
    </row>
    <row r="14819" spans="2:6">
      <c r="B14819">
        <v>1537600</v>
      </c>
      <c r="D14819">
        <v>14817</v>
      </c>
      <c r="E14819" s="72">
        <f t="shared" si="463"/>
        <v>950798975.62962949</v>
      </c>
      <c r="F14819" s="71">
        <f t="shared" si="462"/>
        <v>618.36561890584642</v>
      </c>
    </row>
    <row r="14820" spans="2:6">
      <c r="B14820">
        <v>1537600</v>
      </c>
      <c r="D14820">
        <v>14818</v>
      </c>
      <c r="E14820" s="72">
        <f t="shared" si="463"/>
        <v>950927356.40740728</v>
      </c>
      <c r="F14820" s="71">
        <f t="shared" si="462"/>
        <v>618.44911316818889</v>
      </c>
    </row>
    <row r="14821" spans="2:6">
      <c r="B14821">
        <v>1537600</v>
      </c>
      <c r="D14821">
        <v>14819</v>
      </c>
      <c r="E14821" s="72">
        <f t="shared" si="463"/>
        <v>951055745.8518517</v>
      </c>
      <c r="F14821" s="71">
        <f t="shared" si="462"/>
        <v>618.53261306702109</v>
      </c>
    </row>
    <row r="14822" spans="2:6">
      <c r="B14822">
        <v>1537600</v>
      </c>
      <c r="D14822">
        <v>14820</v>
      </c>
      <c r="E14822" s="72">
        <f t="shared" si="463"/>
        <v>951184143.96296287</v>
      </c>
      <c r="F14822" s="71">
        <f t="shared" si="462"/>
        <v>618.61611860234314</v>
      </c>
    </row>
    <row r="14823" spans="2:6">
      <c r="B14823">
        <v>1537600</v>
      </c>
      <c r="D14823">
        <v>14821</v>
      </c>
      <c r="E14823" s="72">
        <f t="shared" si="463"/>
        <v>951312550.74074066</v>
      </c>
      <c r="F14823" s="71">
        <f t="shared" si="462"/>
        <v>618.69962977415491</v>
      </c>
    </row>
    <row r="14824" spans="2:6">
      <c r="B14824">
        <v>1537600</v>
      </c>
      <c r="D14824">
        <v>14822</v>
      </c>
      <c r="E14824" s="72">
        <f t="shared" si="463"/>
        <v>951440966.18518507</v>
      </c>
      <c r="F14824" s="71">
        <f t="shared" si="462"/>
        <v>618.78314658245642</v>
      </c>
    </row>
    <row r="14825" spans="2:6">
      <c r="B14825">
        <v>1537600</v>
      </c>
      <c r="D14825">
        <v>14823</v>
      </c>
      <c r="E14825" s="72">
        <f t="shared" si="463"/>
        <v>951569390.29629624</v>
      </c>
      <c r="F14825" s="71">
        <f t="shared" si="462"/>
        <v>618.86666902724778</v>
      </c>
    </row>
    <row r="14826" spans="2:6">
      <c r="B14826">
        <v>1537600</v>
      </c>
      <c r="D14826">
        <v>14824</v>
      </c>
      <c r="E14826" s="72">
        <f t="shared" si="463"/>
        <v>951697823.07407403</v>
      </c>
      <c r="F14826" s="71">
        <f t="shared" si="462"/>
        <v>618.95019710852887</v>
      </c>
    </row>
    <row r="14827" spans="2:6">
      <c r="B14827">
        <v>1537600</v>
      </c>
      <c r="D14827">
        <v>14825</v>
      </c>
      <c r="E14827" s="72">
        <f t="shared" si="463"/>
        <v>951826264.51851845</v>
      </c>
      <c r="F14827" s="71">
        <f t="shared" si="462"/>
        <v>619.03373082629969</v>
      </c>
    </row>
    <row r="14828" spans="2:6">
      <c r="B14828">
        <v>1537600</v>
      </c>
      <c r="D14828">
        <v>14826</v>
      </c>
      <c r="E14828" s="72">
        <f t="shared" si="463"/>
        <v>951954714.62962949</v>
      </c>
      <c r="F14828" s="71">
        <f t="shared" si="462"/>
        <v>619.11727018056024</v>
      </c>
    </row>
    <row r="14829" spans="2:6">
      <c r="B14829">
        <v>1537600</v>
      </c>
      <c r="D14829">
        <v>14827</v>
      </c>
      <c r="E14829" s="72">
        <f t="shared" si="463"/>
        <v>952083173.40740728</v>
      </c>
      <c r="F14829" s="71">
        <f t="shared" si="462"/>
        <v>619.20081517131064</v>
      </c>
    </row>
    <row r="14830" spans="2:6">
      <c r="B14830">
        <v>1537600</v>
      </c>
      <c r="D14830">
        <v>14828</v>
      </c>
      <c r="E14830" s="72">
        <f t="shared" si="463"/>
        <v>952211640.8518517</v>
      </c>
      <c r="F14830" s="71">
        <f t="shared" si="462"/>
        <v>619.28436579855077</v>
      </c>
    </row>
    <row r="14831" spans="2:6">
      <c r="B14831">
        <v>1537600</v>
      </c>
      <c r="D14831">
        <v>14829</v>
      </c>
      <c r="E14831" s="72">
        <f t="shared" si="463"/>
        <v>952340116.96296287</v>
      </c>
      <c r="F14831" s="71">
        <f t="shared" si="462"/>
        <v>619.36792206228074</v>
      </c>
    </row>
    <row r="14832" spans="2:6">
      <c r="B14832">
        <v>1537600</v>
      </c>
      <c r="D14832">
        <v>14830</v>
      </c>
      <c r="E14832" s="72">
        <f t="shared" si="463"/>
        <v>952468601.74074066</v>
      </c>
      <c r="F14832" s="71">
        <f t="shared" si="462"/>
        <v>619.45148396250045</v>
      </c>
    </row>
    <row r="14833" spans="2:6">
      <c r="B14833">
        <v>1537600</v>
      </c>
      <c r="D14833">
        <v>14831</v>
      </c>
      <c r="E14833" s="72">
        <f t="shared" si="463"/>
        <v>952597095.18518507</v>
      </c>
      <c r="F14833" s="71">
        <f t="shared" si="462"/>
        <v>619.53505149920989</v>
      </c>
    </row>
    <row r="14834" spans="2:6">
      <c r="B14834">
        <v>1537600</v>
      </c>
      <c r="D14834">
        <v>14832</v>
      </c>
      <c r="E14834" s="72">
        <f t="shared" si="463"/>
        <v>952725597.29629624</v>
      </c>
      <c r="F14834" s="71">
        <f t="shared" si="462"/>
        <v>619.61862467240906</v>
      </c>
    </row>
    <row r="14835" spans="2:6">
      <c r="B14835">
        <v>1537600</v>
      </c>
      <c r="D14835">
        <v>14833</v>
      </c>
      <c r="E14835" s="72">
        <f t="shared" si="463"/>
        <v>952854108.07407403</v>
      </c>
      <c r="F14835" s="71">
        <f t="shared" si="462"/>
        <v>619.70220348209807</v>
      </c>
    </row>
    <row r="14836" spans="2:6">
      <c r="B14836">
        <v>1537600</v>
      </c>
      <c r="D14836">
        <v>14834</v>
      </c>
      <c r="E14836" s="72">
        <f t="shared" si="463"/>
        <v>952982627.51851845</v>
      </c>
      <c r="F14836" s="71">
        <f t="shared" si="462"/>
        <v>619.78578792827682</v>
      </c>
    </row>
    <row r="14837" spans="2:6">
      <c r="B14837">
        <v>1537600</v>
      </c>
      <c r="D14837">
        <v>14835</v>
      </c>
      <c r="E14837" s="72">
        <f t="shared" si="463"/>
        <v>953111155.62962949</v>
      </c>
      <c r="F14837" s="71">
        <f t="shared" si="462"/>
        <v>619.8693780109453</v>
      </c>
    </row>
    <row r="14838" spans="2:6">
      <c r="B14838">
        <v>1537600</v>
      </c>
      <c r="D14838">
        <v>14836</v>
      </c>
      <c r="E14838" s="72">
        <f t="shared" si="463"/>
        <v>953239692.40740728</v>
      </c>
      <c r="F14838" s="71">
        <f t="shared" si="462"/>
        <v>619.95297373010362</v>
      </c>
    </row>
    <row r="14839" spans="2:6">
      <c r="B14839">
        <v>1537600</v>
      </c>
      <c r="D14839">
        <v>14837</v>
      </c>
      <c r="E14839" s="72">
        <f t="shared" si="463"/>
        <v>953368237.8518517</v>
      </c>
      <c r="F14839" s="71">
        <f t="shared" si="462"/>
        <v>620.03657508575168</v>
      </c>
    </row>
    <row r="14840" spans="2:6">
      <c r="B14840">
        <v>1537600</v>
      </c>
      <c r="D14840">
        <v>14838</v>
      </c>
      <c r="E14840" s="72">
        <f t="shared" si="463"/>
        <v>953496791.96296287</v>
      </c>
      <c r="F14840" s="71">
        <f t="shared" si="462"/>
        <v>620.12018207788947</v>
      </c>
    </row>
    <row r="14841" spans="2:6">
      <c r="B14841">
        <v>1537600</v>
      </c>
      <c r="D14841">
        <v>14839</v>
      </c>
      <c r="E14841" s="72">
        <f t="shared" si="463"/>
        <v>953625354.74074066</v>
      </c>
      <c r="F14841" s="71">
        <f t="shared" si="462"/>
        <v>620.2037947065171</v>
      </c>
    </row>
    <row r="14842" spans="2:6">
      <c r="B14842">
        <v>1537600</v>
      </c>
      <c r="D14842">
        <v>14840</v>
      </c>
      <c r="E14842" s="72">
        <f t="shared" si="463"/>
        <v>953753926.18518507</v>
      </c>
      <c r="F14842" s="71">
        <f t="shared" si="462"/>
        <v>620.28741297163447</v>
      </c>
    </row>
    <row r="14843" spans="2:6">
      <c r="B14843">
        <v>1537600</v>
      </c>
      <c r="D14843">
        <v>14841</v>
      </c>
      <c r="E14843" s="72">
        <f t="shared" si="463"/>
        <v>953882506.29629624</v>
      </c>
      <c r="F14843" s="71">
        <f t="shared" si="462"/>
        <v>620.37103687324156</v>
      </c>
    </row>
    <row r="14844" spans="2:6">
      <c r="B14844">
        <v>1537600</v>
      </c>
      <c r="D14844">
        <v>14842</v>
      </c>
      <c r="E14844" s="72">
        <f t="shared" si="463"/>
        <v>954011095.07407403</v>
      </c>
      <c r="F14844" s="71">
        <f t="shared" si="462"/>
        <v>620.45466641133851</v>
      </c>
    </row>
    <row r="14845" spans="2:6">
      <c r="B14845">
        <v>1537600</v>
      </c>
      <c r="D14845">
        <v>14843</v>
      </c>
      <c r="E14845" s="72">
        <f t="shared" si="463"/>
        <v>954139692.51851845</v>
      </c>
      <c r="F14845" s="71">
        <f t="shared" si="462"/>
        <v>620.53830158592507</v>
      </c>
    </row>
    <row r="14846" spans="2:6">
      <c r="B14846">
        <v>1537600</v>
      </c>
      <c r="D14846">
        <v>14844</v>
      </c>
      <c r="E14846" s="72">
        <f t="shared" si="463"/>
        <v>954268298.62962949</v>
      </c>
      <c r="F14846" s="71">
        <f t="shared" si="462"/>
        <v>620.62194239700148</v>
      </c>
    </row>
    <row r="14847" spans="2:6">
      <c r="B14847">
        <v>1537600</v>
      </c>
      <c r="D14847">
        <v>14845</v>
      </c>
      <c r="E14847" s="72">
        <f t="shared" si="463"/>
        <v>954396913.40740728</v>
      </c>
      <c r="F14847" s="71">
        <f t="shared" si="462"/>
        <v>620.70558884456773</v>
      </c>
    </row>
    <row r="14848" spans="2:6">
      <c r="B14848">
        <v>1537600</v>
      </c>
      <c r="D14848">
        <v>14846</v>
      </c>
      <c r="E14848" s="72">
        <f t="shared" si="463"/>
        <v>954525536.8518517</v>
      </c>
      <c r="F14848" s="71">
        <f t="shared" si="462"/>
        <v>620.7892409286236</v>
      </c>
    </row>
    <row r="14849" spans="2:6">
      <c r="B14849">
        <v>1537600</v>
      </c>
      <c r="D14849">
        <v>14847</v>
      </c>
      <c r="E14849" s="72">
        <f t="shared" si="463"/>
        <v>954654168.96296287</v>
      </c>
      <c r="F14849" s="71">
        <f t="shared" si="462"/>
        <v>620.87289864916943</v>
      </c>
    </row>
    <row r="14850" spans="2:6">
      <c r="B14850">
        <v>1537600</v>
      </c>
      <c r="D14850">
        <v>14848</v>
      </c>
      <c r="E14850" s="72">
        <f t="shared" si="463"/>
        <v>954782809.74074066</v>
      </c>
      <c r="F14850" s="71">
        <f t="shared" si="462"/>
        <v>620.95656200620488</v>
      </c>
    </row>
    <row r="14851" spans="2:6">
      <c r="B14851">
        <v>1537600</v>
      </c>
      <c r="D14851">
        <v>14849</v>
      </c>
      <c r="E14851" s="72">
        <f t="shared" si="463"/>
        <v>954911459.18518507</v>
      </c>
      <c r="F14851" s="71">
        <f t="shared" ref="F14851:F14914" si="464">E14851/B14850</f>
        <v>621.04023099973017</v>
      </c>
    </row>
    <row r="14852" spans="2:6">
      <c r="B14852">
        <v>1537600</v>
      </c>
      <c r="D14852">
        <v>14850</v>
      </c>
      <c r="E14852" s="72">
        <f t="shared" ref="E14852:E14915" si="465">40+(D14851*D14851)+(E14851/1.3)</f>
        <v>955040117.29629624</v>
      </c>
      <c r="F14852" s="71">
        <f t="shared" si="464"/>
        <v>621.1239056297452</v>
      </c>
    </row>
    <row r="14853" spans="2:6">
      <c r="B14853">
        <v>1537600</v>
      </c>
      <c r="D14853">
        <v>14851</v>
      </c>
      <c r="E14853" s="72">
        <f t="shared" si="465"/>
        <v>955168784.07407403</v>
      </c>
      <c r="F14853" s="71">
        <f t="shared" si="464"/>
        <v>621.20758589625007</v>
      </c>
    </row>
    <row r="14854" spans="2:6">
      <c r="B14854">
        <v>1537600</v>
      </c>
      <c r="D14854">
        <v>14852</v>
      </c>
      <c r="E14854" s="72">
        <f t="shared" si="465"/>
        <v>955297459.51851845</v>
      </c>
      <c r="F14854" s="71">
        <f t="shared" si="464"/>
        <v>621.29127179924456</v>
      </c>
    </row>
    <row r="14855" spans="2:6">
      <c r="B14855">
        <v>1537600</v>
      </c>
      <c r="D14855">
        <v>14853</v>
      </c>
      <c r="E14855" s="72">
        <f t="shared" si="465"/>
        <v>955426143.62962949</v>
      </c>
      <c r="F14855" s="71">
        <f t="shared" si="464"/>
        <v>621.37496333872889</v>
      </c>
    </row>
    <row r="14856" spans="2:6">
      <c r="B14856">
        <v>1537600</v>
      </c>
      <c r="D14856">
        <v>14854</v>
      </c>
      <c r="E14856" s="72">
        <f t="shared" si="465"/>
        <v>955554836.40740728</v>
      </c>
      <c r="F14856" s="71">
        <f t="shared" si="464"/>
        <v>621.45866051470296</v>
      </c>
    </row>
    <row r="14857" spans="2:6">
      <c r="B14857">
        <v>1537600</v>
      </c>
      <c r="D14857">
        <v>14855</v>
      </c>
      <c r="E14857" s="72">
        <f t="shared" si="465"/>
        <v>955683537.8518517</v>
      </c>
      <c r="F14857" s="71">
        <f t="shared" si="464"/>
        <v>621.54236332716687</v>
      </c>
    </row>
    <row r="14858" spans="2:6">
      <c r="B14858">
        <v>1537600</v>
      </c>
      <c r="D14858">
        <v>14856</v>
      </c>
      <c r="E14858" s="72">
        <f t="shared" si="465"/>
        <v>955812247.96296287</v>
      </c>
      <c r="F14858" s="71">
        <f t="shared" si="464"/>
        <v>621.62607177612051</v>
      </c>
    </row>
    <row r="14859" spans="2:6">
      <c r="B14859">
        <v>1537600</v>
      </c>
      <c r="D14859">
        <v>14857</v>
      </c>
      <c r="E14859" s="72">
        <f t="shared" si="465"/>
        <v>955940966.74074066</v>
      </c>
      <c r="F14859" s="71">
        <f t="shared" si="464"/>
        <v>621.70978586156389</v>
      </c>
    </row>
    <row r="14860" spans="2:6">
      <c r="B14860">
        <v>1537600</v>
      </c>
      <c r="D14860">
        <v>14858</v>
      </c>
      <c r="E14860" s="72">
        <f t="shared" si="465"/>
        <v>956069694.18518507</v>
      </c>
      <c r="F14860" s="71">
        <f t="shared" si="464"/>
        <v>621.79350558349711</v>
      </c>
    </row>
    <row r="14861" spans="2:6">
      <c r="B14861">
        <v>1537600</v>
      </c>
      <c r="D14861">
        <v>14859</v>
      </c>
      <c r="E14861" s="72">
        <f t="shared" si="465"/>
        <v>956198430.29629624</v>
      </c>
      <c r="F14861" s="71">
        <f t="shared" si="464"/>
        <v>621.87723094192006</v>
      </c>
    </row>
    <row r="14862" spans="2:6">
      <c r="B14862">
        <v>1537600</v>
      </c>
      <c r="D14862">
        <v>14860</v>
      </c>
      <c r="E14862" s="72">
        <f t="shared" si="465"/>
        <v>956327175.07407403</v>
      </c>
      <c r="F14862" s="71">
        <f t="shared" si="464"/>
        <v>621.96096193683275</v>
      </c>
    </row>
    <row r="14863" spans="2:6">
      <c r="B14863">
        <v>1537600</v>
      </c>
      <c r="D14863">
        <v>14861</v>
      </c>
      <c r="E14863" s="72">
        <f t="shared" si="465"/>
        <v>956455928.51851845</v>
      </c>
      <c r="F14863" s="71">
        <f t="shared" si="464"/>
        <v>622.04469856823516</v>
      </c>
    </row>
    <row r="14864" spans="2:6">
      <c r="B14864">
        <v>1537600</v>
      </c>
      <c r="D14864">
        <v>14862</v>
      </c>
      <c r="E14864" s="72">
        <f t="shared" si="465"/>
        <v>956584690.62962949</v>
      </c>
      <c r="F14864" s="71">
        <f t="shared" si="464"/>
        <v>622.12844083612742</v>
      </c>
    </row>
    <row r="14865" spans="2:6">
      <c r="B14865">
        <v>1537600</v>
      </c>
      <c r="D14865">
        <v>14863</v>
      </c>
      <c r="E14865" s="72">
        <f t="shared" si="465"/>
        <v>956713461.40740728</v>
      </c>
      <c r="F14865" s="71">
        <f t="shared" si="464"/>
        <v>622.21218874050942</v>
      </c>
    </row>
    <row r="14866" spans="2:6">
      <c r="B14866">
        <v>1537600</v>
      </c>
      <c r="D14866">
        <v>14864</v>
      </c>
      <c r="E14866" s="72">
        <f t="shared" si="465"/>
        <v>956842240.8518517</v>
      </c>
      <c r="F14866" s="71">
        <f t="shared" si="464"/>
        <v>622.29594228138114</v>
      </c>
    </row>
    <row r="14867" spans="2:6">
      <c r="B14867">
        <v>1537600</v>
      </c>
      <c r="D14867">
        <v>14865</v>
      </c>
      <c r="E14867" s="72">
        <f t="shared" si="465"/>
        <v>956971028.96296287</v>
      </c>
      <c r="F14867" s="71">
        <f t="shared" si="464"/>
        <v>622.37970145874272</v>
      </c>
    </row>
    <row r="14868" spans="2:6">
      <c r="B14868">
        <v>1537600</v>
      </c>
      <c r="D14868">
        <v>14866</v>
      </c>
      <c r="E14868" s="72">
        <f t="shared" si="465"/>
        <v>957099825.74074066</v>
      </c>
      <c r="F14868" s="71">
        <f t="shared" si="464"/>
        <v>622.46346627259413</v>
      </c>
    </row>
    <row r="14869" spans="2:6">
      <c r="B14869">
        <v>1537600</v>
      </c>
      <c r="D14869">
        <v>14867</v>
      </c>
      <c r="E14869" s="72">
        <f t="shared" si="465"/>
        <v>957228631.18518507</v>
      </c>
      <c r="F14869" s="71">
        <f t="shared" si="464"/>
        <v>622.54723672293517</v>
      </c>
    </row>
    <row r="14870" spans="2:6">
      <c r="B14870">
        <v>1537600</v>
      </c>
      <c r="D14870">
        <v>14868</v>
      </c>
      <c r="E14870" s="72">
        <f t="shared" si="465"/>
        <v>957357445.29629624</v>
      </c>
      <c r="F14870" s="71">
        <f t="shared" si="464"/>
        <v>622.63101280976605</v>
      </c>
    </row>
    <row r="14871" spans="2:6">
      <c r="B14871">
        <v>1537600</v>
      </c>
      <c r="D14871">
        <v>14869</v>
      </c>
      <c r="E14871" s="72">
        <f t="shared" si="465"/>
        <v>957486268.07407403</v>
      </c>
      <c r="F14871" s="71">
        <f t="shared" si="464"/>
        <v>622.71479453308666</v>
      </c>
    </row>
    <row r="14872" spans="2:6">
      <c r="B14872">
        <v>1537600</v>
      </c>
      <c r="D14872">
        <v>14870</v>
      </c>
      <c r="E14872" s="72">
        <f t="shared" si="465"/>
        <v>957615099.51851845</v>
      </c>
      <c r="F14872" s="71">
        <f t="shared" si="464"/>
        <v>622.798581892897</v>
      </c>
    </row>
    <row r="14873" spans="2:6">
      <c r="B14873">
        <v>1537600</v>
      </c>
      <c r="D14873">
        <v>14871</v>
      </c>
      <c r="E14873" s="72">
        <f t="shared" si="465"/>
        <v>957743939.62962949</v>
      </c>
      <c r="F14873" s="71">
        <f t="shared" si="464"/>
        <v>622.88237488919708</v>
      </c>
    </row>
    <row r="14874" spans="2:6">
      <c r="B14874">
        <v>1537600</v>
      </c>
      <c r="D14874">
        <v>14872</v>
      </c>
      <c r="E14874" s="72">
        <f t="shared" si="465"/>
        <v>957872788.40740728</v>
      </c>
      <c r="F14874" s="71">
        <f t="shared" si="464"/>
        <v>622.966173521987</v>
      </c>
    </row>
    <row r="14875" spans="2:6">
      <c r="B14875">
        <v>1537600</v>
      </c>
      <c r="D14875">
        <v>14873</v>
      </c>
      <c r="E14875" s="72">
        <f t="shared" si="465"/>
        <v>958001645.8518517</v>
      </c>
      <c r="F14875" s="71">
        <f t="shared" si="464"/>
        <v>623.04997779126677</v>
      </c>
    </row>
    <row r="14876" spans="2:6">
      <c r="B14876">
        <v>1537600</v>
      </c>
      <c r="D14876">
        <v>14874</v>
      </c>
      <c r="E14876" s="72">
        <f t="shared" si="465"/>
        <v>958130511.96296287</v>
      </c>
      <c r="F14876" s="71">
        <f t="shared" si="464"/>
        <v>623.13378769703615</v>
      </c>
    </row>
    <row r="14877" spans="2:6">
      <c r="B14877">
        <v>1537600</v>
      </c>
      <c r="D14877">
        <v>14875</v>
      </c>
      <c r="E14877" s="72">
        <f t="shared" si="465"/>
        <v>958259386.74074066</v>
      </c>
      <c r="F14877" s="71">
        <f t="shared" si="464"/>
        <v>623.21760323929539</v>
      </c>
    </row>
    <row r="14878" spans="2:6">
      <c r="B14878">
        <v>1537600</v>
      </c>
      <c r="D14878">
        <v>14876</v>
      </c>
      <c r="E14878" s="72">
        <f t="shared" si="465"/>
        <v>958388270.18518507</v>
      </c>
      <c r="F14878" s="71">
        <f t="shared" si="464"/>
        <v>623.30142441804435</v>
      </c>
    </row>
    <row r="14879" spans="2:6">
      <c r="B14879">
        <v>1537600</v>
      </c>
      <c r="D14879">
        <v>14877</v>
      </c>
      <c r="E14879" s="72">
        <f t="shared" si="465"/>
        <v>958517162.29629624</v>
      </c>
      <c r="F14879" s="71">
        <f t="shared" si="464"/>
        <v>623.38525123328316</v>
      </c>
    </row>
    <row r="14880" spans="2:6">
      <c r="B14880">
        <v>1537600</v>
      </c>
      <c r="D14880">
        <v>14878</v>
      </c>
      <c r="E14880" s="72">
        <f t="shared" si="465"/>
        <v>958646063.07407403</v>
      </c>
      <c r="F14880" s="71">
        <f t="shared" si="464"/>
        <v>623.4690836850117</v>
      </c>
    </row>
    <row r="14881" spans="2:6">
      <c r="B14881">
        <v>1537600</v>
      </c>
      <c r="D14881">
        <v>14879</v>
      </c>
      <c r="E14881" s="72">
        <f t="shared" si="465"/>
        <v>958774972.51851845</v>
      </c>
      <c r="F14881" s="71">
        <f t="shared" si="464"/>
        <v>623.55292177322997</v>
      </c>
    </row>
    <row r="14882" spans="2:6">
      <c r="B14882">
        <v>1537600</v>
      </c>
      <c r="D14882">
        <v>14880</v>
      </c>
      <c r="E14882" s="72">
        <f t="shared" si="465"/>
        <v>958903890.62962949</v>
      </c>
      <c r="F14882" s="71">
        <f t="shared" si="464"/>
        <v>623.63676549793797</v>
      </c>
    </row>
    <row r="14883" spans="2:6">
      <c r="B14883">
        <v>1537600</v>
      </c>
      <c r="D14883">
        <v>14881</v>
      </c>
      <c r="E14883" s="72">
        <f t="shared" si="465"/>
        <v>959032817.40740728</v>
      </c>
      <c r="F14883" s="71">
        <f t="shared" si="464"/>
        <v>623.72061485913582</v>
      </c>
    </row>
    <row r="14884" spans="2:6">
      <c r="B14884">
        <v>1537600</v>
      </c>
      <c r="D14884">
        <v>14882</v>
      </c>
      <c r="E14884" s="72">
        <f t="shared" si="465"/>
        <v>959161752.8518517</v>
      </c>
      <c r="F14884" s="71">
        <f t="shared" si="464"/>
        <v>623.8044698568234</v>
      </c>
    </row>
    <row r="14885" spans="2:6">
      <c r="B14885">
        <v>1537600</v>
      </c>
      <c r="D14885">
        <v>14883</v>
      </c>
      <c r="E14885" s="72">
        <f t="shared" si="465"/>
        <v>959290696.96296287</v>
      </c>
      <c r="F14885" s="71">
        <f t="shared" si="464"/>
        <v>623.88833049100083</v>
      </c>
    </row>
    <row r="14886" spans="2:6">
      <c r="B14886">
        <v>1537600</v>
      </c>
      <c r="D14886">
        <v>14884</v>
      </c>
      <c r="E14886" s="72">
        <f t="shared" si="465"/>
        <v>959419649.74074066</v>
      </c>
      <c r="F14886" s="71">
        <f t="shared" si="464"/>
        <v>623.97219676166799</v>
      </c>
    </row>
    <row r="14887" spans="2:6">
      <c r="B14887">
        <v>1537600</v>
      </c>
      <c r="D14887">
        <v>14885</v>
      </c>
      <c r="E14887" s="72">
        <f t="shared" si="465"/>
        <v>959548611.18518507</v>
      </c>
      <c r="F14887" s="71">
        <f t="shared" si="464"/>
        <v>624.05606866882488</v>
      </c>
    </row>
    <row r="14888" spans="2:6">
      <c r="B14888">
        <v>1537600</v>
      </c>
      <c r="D14888">
        <v>14886</v>
      </c>
      <c r="E14888" s="72">
        <f t="shared" si="465"/>
        <v>959677581.29629624</v>
      </c>
      <c r="F14888" s="71">
        <f t="shared" si="464"/>
        <v>624.1399462124715</v>
      </c>
    </row>
    <row r="14889" spans="2:6">
      <c r="B14889">
        <v>1537600</v>
      </c>
      <c r="D14889">
        <v>14887</v>
      </c>
      <c r="E14889" s="72">
        <f t="shared" si="465"/>
        <v>959806560.07407403</v>
      </c>
      <c r="F14889" s="71">
        <f t="shared" si="464"/>
        <v>624.22382939260797</v>
      </c>
    </row>
    <row r="14890" spans="2:6">
      <c r="B14890">
        <v>1537600</v>
      </c>
      <c r="D14890">
        <v>14888</v>
      </c>
      <c r="E14890" s="72">
        <f t="shared" si="465"/>
        <v>959935547.51851845</v>
      </c>
      <c r="F14890" s="71">
        <f t="shared" si="464"/>
        <v>624.30771820923417</v>
      </c>
    </row>
    <row r="14891" spans="2:6">
      <c r="B14891">
        <v>1537600</v>
      </c>
      <c r="D14891">
        <v>14889</v>
      </c>
      <c r="E14891" s="72">
        <f t="shared" si="465"/>
        <v>960064543.62962949</v>
      </c>
      <c r="F14891" s="71">
        <f t="shared" si="464"/>
        <v>624.3916126623501</v>
      </c>
    </row>
    <row r="14892" spans="2:6">
      <c r="B14892">
        <v>1537600</v>
      </c>
      <c r="D14892">
        <v>14890</v>
      </c>
      <c r="E14892" s="72">
        <f t="shared" si="465"/>
        <v>960193548.40740728</v>
      </c>
      <c r="F14892" s="71">
        <f t="shared" si="464"/>
        <v>624.47551275195588</v>
      </c>
    </row>
    <row r="14893" spans="2:6">
      <c r="B14893">
        <v>1537600</v>
      </c>
      <c r="D14893">
        <v>14891</v>
      </c>
      <c r="E14893" s="72">
        <f t="shared" si="465"/>
        <v>960322561.8518517</v>
      </c>
      <c r="F14893" s="71">
        <f t="shared" si="464"/>
        <v>624.55941847805127</v>
      </c>
    </row>
    <row r="14894" spans="2:6">
      <c r="B14894">
        <v>1537600</v>
      </c>
      <c r="D14894">
        <v>14892</v>
      </c>
      <c r="E14894" s="72">
        <f t="shared" si="465"/>
        <v>960451583.96296287</v>
      </c>
      <c r="F14894" s="71">
        <f t="shared" si="464"/>
        <v>624.64332984063662</v>
      </c>
    </row>
    <row r="14895" spans="2:6">
      <c r="B14895">
        <v>1537600</v>
      </c>
      <c r="D14895">
        <v>14893</v>
      </c>
      <c r="E14895" s="72">
        <f t="shared" si="465"/>
        <v>960580614.74074066</v>
      </c>
      <c r="F14895" s="71">
        <f t="shared" si="464"/>
        <v>624.72724683971171</v>
      </c>
    </row>
    <row r="14896" spans="2:6">
      <c r="B14896">
        <v>1537600</v>
      </c>
      <c r="D14896">
        <v>14894</v>
      </c>
      <c r="E14896" s="72">
        <f t="shared" si="465"/>
        <v>960709654.18518507</v>
      </c>
      <c r="F14896" s="71">
        <f t="shared" si="464"/>
        <v>624.81116947527642</v>
      </c>
    </row>
    <row r="14897" spans="2:6">
      <c r="B14897">
        <v>1537600</v>
      </c>
      <c r="D14897">
        <v>14895</v>
      </c>
      <c r="E14897" s="72">
        <f t="shared" si="465"/>
        <v>960838702.29629624</v>
      </c>
      <c r="F14897" s="71">
        <f t="shared" si="464"/>
        <v>624.89509774733108</v>
      </c>
    </row>
    <row r="14898" spans="2:6">
      <c r="B14898">
        <v>1537600</v>
      </c>
      <c r="D14898">
        <v>14896</v>
      </c>
      <c r="E14898" s="72">
        <f t="shared" si="465"/>
        <v>960967759.07407403</v>
      </c>
      <c r="F14898" s="71">
        <f t="shared" si="464"/>
        <v>624.97903165587536</v>
      </c>
    </row>
    <row r="14899" spans="2:6">
      <c r="B14899">
        <v>1537600</v>
      </c>
      <c r="D14899">
        <v>14897</v>
      </c>
      <c r="E14899" s="72">
        <f t="shared" si="465"/>
        <v>961096824.51851845</v>
      </c>
      <c r="F14899" s="71">
        <f t="shared" si="464"/>
        <v>625.06297120090949</v>
      </c>
    </row>
    <row r="14900" spans="2:6">
      <c r="B14900">
        <v>1537600</v>
      </c>
      <c r="D14900">
        <v>14898</v>
      </c>
      <c r="E14900" s="72">
        <f t="shared" si="465"/>
        <v>961225898.62962949</v>
      </c>
      <c r="F14900" s="71">
        <f t="shared" si="464"/>
        <v>625.14691638243335</v>
      </c>
    </row>
    <row r="14901" spans="2:6">
      <c r="B14901">
        <v>1537600</v>
      </c>
      <c r="D14901">
        <v>14899</v>
      </c>
      <c r="E14901" s="72">
        <f t="shared" si="465"/>
        <v>961354981.40740728</v>
      </c>
      <c r="F14901" s="71">
        <f t="shared" si="464"/>
        <v>625.23086720044694</v>
      </c>
    </row>
    <row r="14902" spans="2:6">
      <c r="B14902">
        <v>1537600</v>
      </c>
      <c r="D14902">
        <v>14900</v>
      </c>
      <c r="E14902" s="72">
        <f t="shared" si="465"/>
        <v>961484072.8518517</v>
      </c>
      <c r="F14902" s="71">
        <f t="shared" si="464"/>
        <v>625.31482365495037</v>
      </c>
    </row>
    <row r="14903" spans="2:6">
      <c r="B14903">
        <v>1537600</v>
      </c>
      <c r="D14903">
        <v>14901</v>
      </c>
      <c r="E14903" s="72">
        <f t="shared" si="465"/>
        <v>961613172.96296287</v>
      </c>
      <c r="F14903" s="71">
        <f t="shared" si="464"/>
        <v>625.39878574594354</v>
      </c>
    </row>
    <row r="14904" spans="2:6">
      <c r="B14904">
        <v>1537600</v>
      </c>
      <c r="D14904">
        <v>14902</v>
      </c>
      <c r="E14904" s="72">
        <f t="shared" si="465"/>
        <v>961742281.74074066</v>
      </c>
      <c r="F14904" s="71">
        <f t="shared" si="464"/>
        <v>625.48275347342656</v>
      </c>
    </row>
    <row r="14905" spans="2:6">
      <c r="B14905">
        <v>1537600</v>
      </c>
      <c r="D14905">
        <v>14903</v>
      </c>
      <c r="E14905" s="72">
        <f t="shared" si="465"/>
        <v>961871399.18518507</v>
      </c>
      <c r="F14905" s="71">
        <f t="shared" si="464"/>
        <v>625.56672683739919</v>
      </c>
    </row>
    <row r="14906" spans="2:6">
      <c r="B14906">
        <v>1537600</v>
      </c>
      <c r="D14906">
        <v>14904</v>
      </c>
      <c r="E14906" s="72">
        <f t="shared" si="465"/>
        <v>962000525.29629624</v>
      </c>
      <c r="F14906" s="71">
        <f t="shared" si="464"/>
        <v>625.65070583786178</v>
      </c>
    </row>
    <row r="14907" spans="2:6">
      <c r="B14907">
        <v>1537600</v>
      </c>
      <c r="D14907">
        <v>14905</v>
      </c>
      <c r="E14907" s="72">
        <f t="shared" si="465"/>
        <v>962129660.07407403</v>
      </c>
      <c r="F14907" s="71">
        <f t="shared" si="464"/>
        <v>625.73469047481399</v>
      </c>
    </row>
    <row r="14908" spans="2:6">
      <c r="B14908">
        <v>1537600</v>
      </c>
      <c r="D14908">
        <v>14906</v>
      </c>
      <c r="E14908" s="72">
        <f t="shared" si="465"/>
        <v>962258803.51851845</v>
      </c>
      <c r="F14908" s="71">
        <f t="shared" si="464"/>
        <v>625.81868074825604</v>
      </c>
    </row>
    <row r="14909" spans="2:6">
      <c r="B14909">
        <v>1537600</v>
      </c>
      <c r="D14909">
        <v>14907</v>
      </c>
      <c r="E14909" s="72">
        <f t="shared" si="465"/>
        <v>962387955.62962949</v>
      </c>
      <c r="F14909" s="71">
        <f t="shared" si="464"/>
        <v>625.90267665818772</v>
      </c>
    </row>
    <row r="14910" spans="2:6">
      <c r="B14910">
        <v>1537600</v>
      </c>
      <c r="D14910">
        <v>14908</v>
      </c>
      <c r="E14910" s="72">
        <f t="shared" si="465"/>
        <v>962517116.40740728</v>
      </c>
      <c r="F14910" s="71">
        <f t="shared" si="464"/>
        <v>625.98667820460935</v>
      </c>
    </row>
    <row r="14911" spans="2:6">
      <c r="B14911">
        <v>1537600</v>
      </c>
      <c r="D14911">
        <v>14909</v>
      </c>
      <c r="E14911" s="72">
        <f t="shared" si="465"/>
        <v>962646285.8518517</v>
      </c>
      <c r="F14911" s="71">
        <f t="shared" si="464"/>
        <v>626.0706853875206</v>
      </c>
    </row>
    <row r="14912" spans="2:6">
      <c r="B14912">
        <v>1537600</v>
      </c>
      <c r="D14912">
        <v>14910</v>
      </c>
      <c r="E14912" s="72">
        <f t="shared" si="465"/>
        <v>962775463.96296287</v>
      </c>
      <c r="F14912" s="71">
        <f t="shared" si="464"/>
        <v>626.15469820692169</v>
      </c>
    </row>
    <row r="14913" spans="2:6">
      <c r="B14913">
        <v>1537600</v>
      </c>
      <c r="D14913">
        <v>14911</v>
      </c>
      <c r="E14913" s="72">
        <f t="shared" si="465"/>
        <v>962904650.74074066</v>
      </c>
      <c r="F14913" s="71">
        <f t="shared" si="464"/>
        <v>626.23871666281264</v>
      </c>
    </row>
    <row r="14914" spans="2:6">
      <c r="B14914">
        <v>1537600</v>
      </c>
      <c r="D14914">
        <v>14912</v>
      </c>
      <c r="E14914" s="72">
        <f t="shared" si="465"/>
        <v>963033846.18518507</v>
      </c>
      <c r="F14914" s="71">
        <f t="shared" si="464"/>
        <v>626.32274075519319</v>
      </c>
    </row>
    <row r="14915" spans="2:6">
      <c r="B14915">
        <v>1537600</v>
      </c>
      <c r="D14915">
        <v>14913</v>
      </c>
      <c r="E14915" s="72">
        <f t="shared" si="465"/>
        <v>963163050.29629624</v>
      </c>
      <c r="F14915" s="71">
        <f t="shared" ref="F14915:F14978" si="466">E14915/B14914</f>
        <v>626.4067704840636</v>
      </c>
    </row>
    <row r="14916" spans="2:6">
      <c r="B14916">
        <v>1537600</v>
      </c>
      <c r="D14916">
        <v>14914</v>
      </c>
      <c r="E14916" s="72">
        <f t="shared" ref="E14916:E14979" si="467">40+(D14915*D14915)+(E14915/1.3)</f>
        <v>963292263.07407403</v>
      </c>
      <c r="F14916" s="71">
        <f t="shared" si="466"/>
        <v>626.49080584942385</v>
      </c>
    </row>
    <row r="14917" spans="2:6">
      <c r="B14917">
        <v>1537600</v>
      </c>
      <c r="D14917">
        <v>14915</v>
      </c>
      <c r="E14917" s="72">
        <f t="shared" si="467"/>
        <v>963421484.51851845</v>
      </c>
      <c r="F14917" s="71">
        <f t="shared" si="466"/>
        <v>626.57484685127372</v>
      </c>
    </row>
    <row r="14918" spans="2:6">
      <c r="B14918">
        <v>1537600</v>
      </c>
      <c r="D14918">
        <v>14916</v>
      </c>
      <c r="E14918" s="72">
        <f t="shared" si="467"/>
        <v>963550714.62962949</v>
      </c>
      <c r="F14918" s="71">
        <f t="shared" si="466"/>
        <v>626.65889348961332</v>
      </c>
    </row>
    <row r="14919" spans="2:6">
      <c r="B14919">
        <v>1537600</v>
      </c>
      <c r="D14919">
        <v>14917</v>
      </c>
      <c r="E14919" s="72">
        <f t="shared" si="467"/>
        <v>963679953.40740728</v>
      </c>
      <c r="F14919" s="71">
        <f t="shared" si="466"/>
        <v>626.74294576444277</v>
      </c>
    </row>
    <row r="14920" spans="2:6">
      <c r="B14920">
        <v>1537600</v>
      </c>
      <c r="D14920">
        <v>14918</v>
      </c>
      <c r="E14920" s="72">
        <f t="shared" si="467"/>
        <v>963809200.8518517</v>
      </c>
      <c r="F14920" s="71">
        <f t="shared" si="466"/>
        <v>626.82700367576206</v>
      </c>
    </row>
    <row r="14921" spans="2:6">
      <c r="B14921">
        <v>1537600</v>
      </c>
      <c r="D14921">
        <v>14919</v>
      </c>
      <c r="E14921" s="72">
        <f t="shared" si="467"/>
        <v>963938456.96296287</v>
      </c>
      <c r="F14921" s="71">
        <f t="shared" si="466"/>
        <v>626.91106722357108</v>
      </c>
    </row>
    <row r="14922" spans="2:6">
      <c r="B14922">
        <v>1537600</v>
      </c>
      <c r="D14922">
        <v>14920</v>
      </c>
      <c r="E14922" s="72">
        <f t="shared" si="467"/>
        <v>964067721.74074066</v>
      </c>
      <c r="F14922" s="71">
        <f t="shared" si="466"/>
        <v>626.99513640786984</v>
      </c>
    </row>
    <row r="14923" spans="2:6">
      <c r="B14923">
        <v>1537600</v>
      </c>
      <c r="D14923">
        <v>14921</v>
      </c>
      <c r="E14923" s="72">
        <f t="shared" si="467"/>
        <v>964196995.18518507</v>
      </c>
      <c r="F14923" s="71">
        <f t="shared" si="466"/>
        <v>627.07921122865832</v>
      </c>
    </row>
    <row r="14924" spans="2:6">
      <c r="B14924">
        <v>1537600</v>
      </c>
      <c r="D14924">
        <v>14922</v>
      </c>
      <c r="E14924" s="72">
        <f t="shared" si="467"/>
        <v>964326277.29629624</v>
      </c>
      <c r="F14924" s="71">
        <f t="shared" si="466"/>
        <v>627.16329168593666</v>
      </c>
    </row>
    <row r="14925" spans="2:6">
      <c r="B14925">
        <v>1537600</v>
      </c>
      <c r="D14925">
        <v>14923</v>
      </c>
      <c r="E14925" s="72">
        <f t="shared" si="467"/>
        <v>964455568.07407403</v>
      </c>
      <c r="F14925" s="71">
        <f t="shared" si="466"/>
        <v>627.24737777970472</v>
      </c>
    </row>
    <row r="14926" spans="2:6">
      <c r="B14926">
        <v>1537600</v>
      </c>
      <c r="D14926">
        <v>14924</v>
      </c>
      <c r="E14926" s="72">
        <f t="shared" si="467"/>
        <v>964584867.51851845</v>
      </c>
      <c r="F14926" s="71">
        <f t="shared" si="466"/>
        <v>627.33146950996252</v>
      </c>
    </row>
    <row r="14927" spans="2:6">
      <c r="B14927">
        <v>1537600</v>
      </c>
      <c r="D14927">
        <v>14925</v>
      </c>
      <c r="E14927" s="72">
        <f t="shared" si="467"/>
        <v>964714175.62962949</v>
      </c>
      <c r="F14927" s="71">
        <f t="shared" si="466"/>
        <v>627.41556687671016</v>
      </c>
    </row>
    <row r="14928" spans="2:6">
      <c r="B14928">
        <v>1537600</v>
      </c>
      <c r="D14928">
        <v>14926</v>
      </c>
      <c r="E14928" s="72">
        <f t="shared" si="467"/>
        <v>964843492.40740728</v>
      </c>
      <c r="F14928" s="71">
        <f t="shared" si="466"/>
        <v>627.49966987994753</v>
      </c>
    </row>
    <row r="14929" spans="2:6">
      <c r="B14929">
        <v>1537600</v>
      </c>
      <c r="D14929">
        <v>14927</v>
      </c>
      <c r="E14929" s="72">
        <f t="shared" si="467"/>
        <v>964972817.8518517</v>
      </c>
      <c r="F14929" s="71">
        <f t="shared" si="466"/>
        <v>627.58377851967464</v>
      </c>
    </row>
    <row r="14930" spans="2:6">
      <c r="B14930">
        <v>1537600</v>
      </c>
      <c r="D14930">
        <v>14928</v>
      </c>
      <c r="E14930" s="72">
        <f t="shared" si="467"/>
        <v>965102151.96296287</v>
      </c>
      <c r="F14930" s="71">
        <f t="shared" si="466"/>
        <v>627.66789279589159</v>
      </c>
    </row>
    <row r="14931" spans="2:6">
      <c r="B14931">
        <v>1537600</v>
      </c>
      <c r="D14931">
        <v>14929</v>
      </c>
      <c r="E14931" s="72">
        <f t="shared" si="467"/>
        <v>965231494.74074066</v>
      </c>
      <c r="F14931" s="71">
        <f t="shared" si="466"/>
        <v>627.75201270859827</v>
      </c>
    </row>
    <row r="14932" spans="2:6">
      <c r="B14932">
        <v>1537600</v>
      </c>
      <c r="D14932">
        <v>14930</v>
      </c>
      <c r="E14932" s="72">
        <f t="shared" si="467"/>
        <v>965360846.18518507</v>
      </c>
      <c r="F14932" s="71">
        <f t="shared" si="466"/>
        <v>627.83613825779469</v>
      </c>
    </row>
    <row r="14933" spans="2:6">
      <c r="B14933">
        <v>1537600</v>
      </c>
      <c r="D14933">
        <v>14931</v>
      </c>
      <c r="E14933" s="72">
        <f t="shared" si="467"/>
        <v>965490206.29629624</v>
      </c>
      <c r="F14933" s="71">
        <f t="shared" si="466"/>
        <v>627.92026944348095</v>
      </c>
    </row>
    <row r="14934" spans="2:6">
      <c r="B14934">
        <v>1537600</v>
      </c>
      <c r="D14934">
        <v>14932</v>
      </c>
      <c r="E14934" s="72">
        <f t="shared" si="467"/>
        <v>965619575.07407403</v>
      </c>
      <c r="F14934" s="71">
        <f t="shared" si="466"/>
        <v>628.00440626565694</v>
      </c>
    </row>
    <row r="14935" spans="2:6">
      <c r="B14935">
        <v>1537600</v>
      </c>
      <c r="D14935">
        <v>14933</v>
      </c>
      <c r="E14935" s="72">
        <f t="shared" si="467"/>
        <v>965748952.51851845</v>
      </c>
      <c r="F14935" s="71">
        <f t="shared" si="466"/>
        <v>628.08854872432266</v>
      </c>
    </row>
    <row r="14936" spans="2:6">
      <c r="B14936">
        <v>1537600</v>
      </c>
      <c r="D14936">
        <v>14934</v>
      </c>
      <c r="E14936" s="72">
        <f t="shared" si="467"/>
        <v>965878338.62962949</v>
      </c>
      <c r="F14936" s="71">
        <f t="shared" si="466"/>
        <v>628.17269681947812</v>
      </c>
    </row>
    <row r="14937" spans="2:6">
      <c r="B14937">
        <v>1537600</v>
      </c>
      <c r="D14937">
        <v>14935</v>
      </c>
      <c r="E14937" s="72">
        <f t="shared" si="467"/>
        <v>966007733.40740728</v>
      </c>
      <c r="F14937" s="71">
        <f t="shared" si="466"/>
        <v>628.25685055112331</v>
      </c>
    </row>
    <row r="14938" spans="2:6">
      <c r="B14938">
        <v>1537600</v>
      </c>
      <c r="D14938">
        <v>14936</v>
      </c>
      <c r="E14938" s="72">
        <f t="shared" si="467"/>
        <v>966137136.8518517</v>
      </c>
      <c r="F14938" s="71">
        <f t="shared" si="466"/>
        <v>628.34100991925834</v>
      </c>
    </row>
    <row r="14939" spans="2:6">
      <c r="B14939">
        <v>1537600</v>
      </c>
      <c r="D14939">
        <v>14937</v>
      </c>
      <c r="E14939" s="72">
        <f t="shared" si="467"/>
        <v>966266548.96296287</v>
      </c>
      <c r="F14939" s="71">
        <f t="shared" si="466"/>
        <v>628.42517492388322</v>
      </c>
    </row>
    <row r="14940" spans="2:6">
      <c r="B14940">
        <v>1537600</v>
      </c>
      <c r="D14940">
        <v>14938</v>
      </c>
      <c r="E14940" s="72">
        <f t="shared" si="467"/>
        <v>966395969.74074066</v>
      </c>
      <c r="F14940" s="71">
        <f t="shared" si="466"/>
        <v>628.50934556499783</v>
      </c>
    </row>
    <row r="14941" spans="2:6">
      <c r="B14941">
        <v>1537600</v>
      </c>
      <c r="D14941">
        <v>14939</v>
      </c>
      <c r="E14941" s="72">
        <f t="shared" si="467"/>
        <v>966525399.18518507</v>
      </c>
      <c r="F14941" s="71">
        <f t="shared" si="466"/>
        <v>628.59352184260217</v>
      </c>
    </row>
    <row r="14942" spans="2:6">
      <c r="B14942">
        <v>1537600</v>
      </c>
      <c r="D14942">
        <v>14940</v>
      </c>
      <c r="E14942" s="72">
        <f t="shared" si="467"/>
        <v>966654837.29629624</v>
      </c>
      <c r="F14942" s="71">
        <f t="shared" si="466"/>
        <v>628.67770375669636</v>
      </c>
    </row>
    <row r="14943" spans="2:6">
      <c r="B14943">
        <v>1537600</v>
      </c>
      <c r="D14943">
        <v>14941</v>
      </c>
      <c r="E14943" s="72">
        <f t="shared" si="467"/>
        <v>966784284.07407403</v>
      </c>
      <c r="F14943" s="71">
        <f t="shared" si="466"/>
        <v>628.76189130728017</v>
      </c>
    </row>
    <row r="14944" spans="2:6">
      <c r="B14944">
        <v>1537600</v>
      </c>
      <c r="D14944">
        <v>14942</v>
      </c>
      <c r="E14944" s="72">
        <f t="shared" si="467"/>
        <v>966913739.51851845</v>
      </c>
      <c r="F14944" s="71">
        <f t="shared" si="466"/>
        <v>628.84608449435382</v>
      </c>
    </row>
    <row r="14945" spans="2:6">
      <c r="B14945">
        <v>1537600</v>
      </c>
      <c r="D14945">
        <v>14943</v>
      </c>
      <c r="E14945" s="72">
        <f t="shared" si="467"/>
        <v>967043203.62962949</v>
      </c>
      <c r="F14945" s="71">
        <f t="shared" si="466"/>
        <v>628.9302833179172</v>
      </c>
    </row>
    <row r="14946" spans="2:6">
      <c r="B14946">
        <v>1537600</v>
      </c>
      <c r="D14946">
        <v>14944</v>
      </c>
      <c r="E14946" s="72">
        <f t="shared" si="467"/>
        <v>967172676.40740728</v>
      </c>
      <c r="F14946" s="71">
        <f t="shared" si="466"/>
        <v>629.01448777797043</v>
      </c>
    </row>
    <row r="14947" spans="2:6">
      <c r="B14947">
        <v>1537600</v>
      </c>
      <c r="D14947">
        <v>14945</v>
      </c>
      <c r="E14947" s="72">
        <f t="shared" si="467"/>
        <v>967302157.8518517</v>
      </c>
      <c r="F14947" s="71">
        <f t="shared" si="466"/>
        <v>629.09869787451328</v>
      </c>
    </row>
    <row r="14948" spans="2:6">
      <c r="B14948">
        <v>1537600</v>
      </c>
      <c r="D14948">
        <v>14946</v>
      </c>
      <c r="E14948" s="72">
        <f t="shared" si="467"/>
        <v>967431647.96296287</v>
      </c>
      <c r="F14948" s="71">
        <f t="shared" si="466"/>
        <v>629.18291360754608</v>
      </c>
    </row>
    <row r="14949" spans="2:6">
      <c r="B14949">
        <v>1537600</v>
      </c>
      <c r="D14949">
        <v>14947</v>
      </c>
      <c r="E14949" s="72">
        <f t="shared" si="467"/>
        <v>967561146.74074066</v>
      </c>
      <c r="F14949" s="71">
        <f t="shared" si="466"/>
        <v>629.26713497706862</v>
      </c>
    </row>
    <row r="14950" spans="2:6">
      <c r="B14950">
        <v>1537600</v>
      </c>
      <c r="D14950">
        <v>14948</v>
      </c>
      <c r="E14950" s="72">
        <f t="shared" si="467"/>
        <v>967690654.18518507</v>
      </c>
      <c r="F14950" s="71">
        <f t="shared" si="466"/>
        <v>629.35136198308078</v>
      </c>
    </row>
    <row r="14951" spans="2:6">
      <c r="B14951">
        <v>1537600</v>
      </c>
      <c r="D14951">
        <v>14949</v>
      </c>
      <c r="E14951" s="72">
        <f t="shared" si="467"/>
        <v>967820170.29629624</v>
      </c>
      <c r="F14951" s="71">
        <f t="shared" si="466"/>
        <v>629.43559462558289</v>
      </c>
    </row>
    <row r="14952" spans="2:6">
      <c r="B14952">
        <v>1537600</v>
      </c>
      <c r="D14952">
        <v>14950</v>
      </c>
      <c r="E14952" s="72">
        <f t="shared" si="467"/>
        <v>967949695.07407403</v>
      </c>
      <c r="F14952" s="71">
        <f t="shared" si="466"/>
        <v>629.51983290457463</v>
      </c>
    </row>
    <row r="14953" spans="2:6">
      <c r="B14953">
        <v>1537600</v>
      </c>
      <c r="D14953">
        <v>14951</v>
      </c>
      <c r="E14953" s="72">
        <f t="shared" si="467"/>
        <v>968079228.51851845</v>
      </c>
      <c r="F14953" s="71">
        <f t="shared" si="466"/>
        <v>629.60407682005621</v>
      </c>
    </row>
    <row r="14954" spans="2:6">
      <c r="B14954">
        <v>1537600</v>
      </c>
      <c r="D14954">
        <v>14952</v>
      </c>
      <c r="E14954" s="72">
        <f t="shared" si="467"/>
        <v>968208770.62962949</v>
      </c>
      <c r="F14954" s="71">
        <f t="shared" si="466"/>
        <v>629.68832637202752</v>
      </c>
    </row>
    <row r="14955" spans="2:6">
      <c r="B14955">
        <v>1537600</v>
      </c>
      <c r="D14955">
        <v>14953</v>
      </c>
      <c r="E14955" s="72">
        <f t="shared" si="467"/>
        <v>968338321.40740728</v>
      </c>
      <c r="F14955" s="71">
        <f t="shared" si="466"/>
        <v>629.77258156048856</v>
      </c>
    </row>
    <row r="14956" spans="2:6">
      <c r="B14956">
        <v>1537600</v>
      </c>
      <c r="D14956">
        <v>14954</v>
      </c>
      <c r="E14956" s="72">
        <f t="shared" si="467"/>
        <v>968467880.8518517</v>
      </c>
      <c r="F14956" s="71">
        <f t="shared" si="466"/>
        <v>629.85684238543945</v>
      </c>
    </row>
    <row r="14957" spans="2:6">
      <c r="B14957">
        <v>1537600</v>
      </c>
      <c r="D14957">
        <v>14955</v>
      </c>
      <c r="E14957" s="72">
        <f t="shared" si="467"/>
        <v>968597448.96296287</v>
      </c>
      <c r="F14957" s="71">
        <f t="shared" si="466"/>
        <v>629.94110884688007</v>
      </c>
    </row>
    <row r="14958" spans="2:6">
      <c r="B14958">
        <v>1537600</v>
      </c>
      <c r="D14958">
        <v>14956</v>
      </c>
      <c r="E14958" s="72">
        <f t="shared" si="467"/>
        <v>968727025.74074066</v>
      </c>
      <c r="F14958" s="71">
        <f t="shared" si="466"/>
        <v>630.02538094481054</v>
      </c>
    </row>
    <row r="14959" spans="2:6">
      <c r="B14959">
        <v>1537600</v>
      </c>
      <c r="D14959">
        <v>14957</v>
      </c>
      <c r="E14959" s="72">
        <f t="shared" si="467"/>
        <v>968856611.18518507</v>
      </c>
      <c r="F14959" s="71">
        <f t="shared" si="466"/>
        <v>630.10965867923062</v>
      </c>
    </row>
    <row r="14960" spans="2:6">
      <c r="B14960">
        <v>1537600</v>
      </c>
      <c r="D14960">
        <v>14958</v>
      </c>
      <c r="E14960" s="72">
        <f t="shared" si="467"/>
        <v>968986205.29629624</v>
      </c>
      <c r="F14960" s="71">
        <f t="shared" si="466"/>
        <v>630.19394205014066</v>
      </c>
    </row>
    <row r="14961" spans="2:6">
      <c r="B14961">
        <v>1537600</v>
      </c>
      <c r="D14961">
        <v>14959</v>
      </c>
      <c r="E14961" s="72">
        <f t="shared" si="467"/>
        <v>969115808.07407403</v>
      </c>
      <c r="F14961" s="71">
        <f t="shared" si="466"/>
        <v>630.27823105754032</v>
      </c>
    </row>
    <row r="14962" spans="2:6">
      <c r="B14962">
        <v>1537600</v>
      </c>
      <c r="D14962">
        <v>14960</v>
      </c>
      <c r="E14962" s="72">
        <f t="shared" si="467"/>
        <v>969245419.51851845</v>
      </c>
      <c r="F14962" s="71">
        <f t="shared" si="466"/>
        <v>630.36252570142983</v>
      </c>
    </row>
    <row r="14963" spans="2:6">
      <c r="B14963">
        <v>1537600</v>
      </c>
      <c r="D14963">
        <v>14961</v>
      </c>
      <c r="E14963" s="72">
        <f t="shared" si="467"/>
        <v>969375039.62962949</v>
      </c>
      <c r="F14963" s="71">
        <f t="shared" si="466"/>
        <v>630.44682598180896</v>
      </c>
    </row>
    <row r="14964" spans="2:6">
      <c r="B14964">
        <v>1537600</v>
      </c>
      <c r="D14964">
        <v>14962</v>
      </c>
      <c r="E14964" s="72">
        <f t="shared" si="467"/>
        <v>969504668.40740728</v>
      </c>
      <c r="F14964" s="71">
        <f t="shared" si="466"/>
        <v>630.53113189867804</v>
      </c>
    </row>
    <row r="14965" spans="2:6">
      <c r="B14965">
        <v>1537600</v>
      </c>
      <c r="D14965">
        <v>14963</v>
      </c>
      <c r="E14965" s="72">
        <f t="shared" si="467"/>
        <v>969634305.8518517</v>
      </c>
      <c r="F14965" s="71">
        <f t="shared" si="466"/>
        <v>630.61544345203674</v>
      </c>
    </row>
    <row r="14966" spans="2:6">
      <c r="B14966">
        <v>1537600</v>
      </c>
      <c r="D14966">
        <v>14964</v>
      </c>
      <c r="E14966" s="72">
        <f t="shared" si="467"/>
        <v>969763951.96296287</v>
      </c>
      <c r="F14966" s="71">
        <f t="shared" si="466"/>
        <v>630.69976064188529</v>
      </c>
    </row>
    <row r="14967" spans="2:6">
      <c r="B14967">
        <v>1537600</v>
      </c>
      <c r="D14967">
        <v>14965</v>
      </c>
      <c r="E14967" s="72">
        <f t="shared" si="467"/>
        <v>969893606.74074066</v>
      </c>
      <c r="F14967" s="71">
        <f t="shared" si="466"/>
        <v>630.78408346822368</v>
      </c>
    </row>
    <row r="14968" spans="2:6">
      <c r="B14968">
        <v>1537600</v>
      </c>
      <c r="D14968">
        <v>14966</v>
      </c>
      <c r="E14968" s="72">
        <f t="shared" si="467"/>
        <v>970023270.18518507</v>
      </c>
      <c r="F14968" s="71">
        <f t="shared" si="466"/>
        <v>630.8684119310517</v>
      </c>
    </row>
    <row r="14969" spans="2:6">
      <c r="B14969">
        <v>1537600</v>
      </c>
      <c r="D14969">
        <v>14967</v>
      </c>
      <c r="E14969" s="72">
        <f t="shared" si="467"/>
        <v>970152942.29629624</v>
      </c>
      <c r="F14969" s="71">
        <f t="shared" si="466"/>
        <v>630.95274603036955</v>
      </c>
    </row>
    <row r="14970" spans="2:6">
      <c r="B14970">
        <v>1537600</v>
      </c>
      <c r="D14970">
        <v>14968</v>
      </c>
      <c r="E14970" s="72">
        <f t="shared" si="467"/>
        <v>970282623.07407403</v>
      </c>
      <c r="F14970" s="71">
        <f t="shared" si="466"/>
        <v>631.03708576617714</v>
      </c>
    </row>
    <row r="14971" spans="2:6">
      <c r="B14971">
        <v>1537600</v>
      </c>
      <c r="D14971">
        <v>14969</v>
      </c>
      <c r="E14971" s="72">
        <f t="shared" si="467"/>
        <v>970412312.51851845</v>
      </c>
      <c r="F14971" s="71">
        <f t="shared" si="466"/>
        <v>631.12143113847458</v>
      </c>
    </row>
    <row r="14972" spans="2:6">
      <c r="B14972">
        <v>1537600</v>
      </c>
      <c r="D14972">
        <v>14970</v>
      </c>
      <c r="E14972" s="72">
        <f t="shared" si="467"/>
        <v>970542010.62962949</v>
      </c>
      <c r="F14972" s="71">
        <f t="shared" si="466"/>
        <v>631.20578214726163</v>
      </c>
    </row>
    <row r="14973" spans="2:6">
      <c r="B14973">
        <v>1537600</v>
      </c>
      <c r="D14973">
        <v>14971</v>
      </c>
      <c r="E14973" s="72">
        <f t="shared" si="467"/>
        <v>970671717.40740728</v>
      </c>
      <c r="F14973" s="71">
        <f t="shared" si="466"/>
        <v>631.29013879253853</v>
      </c>
    </row>
    <row r="14974" spans="2:6">
      <c r="B14974">
        <v>1537600</v>
      </c>
      <c r="D14974">
        <v>14972</v>
      </c>
      <c r="E14974" s="72">
        <f t="shared" si="467"/>
        <v>970801432.8518517</v>
      </c>
      <c r="F14974" s="71">
        <f t="shared" si="466"/>
        <v>631.37450107430527</v>
      </c>
    </row>
    <row r="14975" spans="2:6">
      <c r="B14975">
        <v>1537600</v>
      </c>
      <c r="D14975">
        <v>14973</v>
      </c>
      <c r="E14975" s="72">
        <f t="shared" si="467"/>
        <v>970931156.96296287</v>
      </c>
      <c r="F14975" s="71">
        <f t="shared" si="466"/>
        <v>631.45886899256175</v>
      </c>
    </row>
    <row r="14976" spans="2:6">
      <c r="B14976">
        <v>1537600</v>
      </c>
      <c r="D14976">
        <v>14974</v>
      </c>
      <c r="E14976" s="72">
        <f t="shared" si="467"/>
        <v>971060889.74074066</v>
      </c>
      <c r="F14976" s="71">
        <f t="shared" si="466"/>
        <v>631.54324254730795</v>
      </c>
    </row>
    <row r="14977" spans="2:6">
      <c r="B14977">
        <v>1537600</v>
      </c>
      <c r="D14977">
        <v>14975</v>
      </c>
      <c r="E14977" s="72">
        <f t="shared" si="467"/>
        <v>971190631.18518507</v>
      </c>
      <c r="F14977" s="71">
        <f t="shared" si="466"/>
        <v>631.62762173854389</v>
      </c>
    </row>
    <row r="14978" spans="2:6">
      <c r="B14978">
        <v>1537600</v>
      </c>
      <c r="D14978">
        <v>14976</v>
      </c>
      <c r="E14978" s="72">
        <f t="shared" si="467"/>
        <v>971320381.29629624</v>
      </c>
      <c r="F14978" s="71">
        <f t="shared" si="466"/>
        <v>631.71200656626968</v>
      </c>
    </row>
    <row r="14979" spans="2:6">
      <c r="B14979">
        <v>1537600</v>
      </c>
      <c r="D14979">
        <v>14977</v>
      </c>
      <c r="E14979" s="72">
        <f t="shared" si="467"/>
        <v>971450140.07407403</v>
      </c>
      <c r="F14979" s="71">
        <f t="shared" ref="F14979:F15042" si="468">E14979/B14978</f>
        <v>631.7963970304852</v>
      </c>
    </row>
    <row r="14980" spans="2:6">
      <c r="B14980">
        <v>1537600</v>
      </c>
      <c r="D14980">
        <v>14978</v>
      </c>
      <c r="E14980" s="72">
        <f t="shared" ref="E14980:E15043" si="469">40+(D14979*D14979)+(E14979/1.3)</f>
        <v>971579907.51851845</v>
      </c>
      <c r="F14980" s="71">
        <f t="shared" si="468"/>
        <v>631.88079313119044</v>
      </c>
    </row>
    <row r="14981" spans="2:6">
      <c r="B14981">
        <v>1537600</v>
      </c>
      <c r="D14981">
        <v>14979</v>
      </c>
      <c r="E14981" s="72">
        <f t="shared" si="469"/>
        <v>971709683.62962949</v>
      </c>
      <c r="F14981" s="71">
        <f t="shared" si="468"/>
        <v>631.96519486838542</v>
      </c>
    </row>
    <row r="14982" spans="2:6">
      <c r="B14982">
        <v>1537600</v>
      </c>
      <c r="D14982">
        <v>14980</v>
      </c>
      <c r="E14982" s="72">
        <f t="shared" si="469"/>
        <v>971839468.40740728</v>
      </c>
      <c r="F14982" s="71">
        <f t="shared" si="468"/>
        <v>632.04960224207025</v>
      </c>
    </row>
    <row r="14983" spans="2:6">
      <c r="B14983">
        <v>1537600</v>
      </c>
      <c r="D14983">
        <v>14981</v>
      </c>
      <c r="E14983" s="72">
        <f t="shared" si="469"/>
        <v>971969261.8518517</v>
      </c>
      <c r="F14983" s="71">
        <f t="shared" si="468"/>
        <v>632.13401525224481</v>
      </c>
    </row>
    <row r="14984" spans="2:6">
      <c r="B14984">
        <v>1537600</v>
      </c>
      <c r="D14984">
        <v>14982</v>
      </c>
      <c r="E14984" s="72">
        <f t="shared" si="469"/>
        <v>972099063.96296287</v>
      </c>
      <c r="F14984" s="71">
        <f t="shared" si="468"/>
        <v>632.21843389890921</v>
      </c>
    </row>
    <row r="14985" spans="2:6">
      <c r="B14985">
        <v>1537600</v>
      </c>
      <c r="D14985">
        <v>14983</v>
      </c>
      <c r="E14985" s="72">
        <f t="shared" si="469"/>
        <v>972228874.74074066</v>
      </c>
      <c r="F14985" s="71">
        <f t="shared" si="468"/>
        <v>632.30285818206335</v>
      </c>
    </row>
    <row r="14986" spans="2:6">
      <c r="B14986">
        <v>1537600</v>
      </c>
      <c r="D14986">
        <v>14984</v>
      </c>
      <c r="E14986" s="72">
        <f t="shared" si="469"/>
        <v>972358694.18518507</v>
      </c>
      <c r="F14986" s="71">
        <f t="shared" si="468"/>
        <v>632.38728810170721</v>
      </c>
    </row>
    <row r="14987" spans="2:6">
      <c r="B14987">
        <v>1537600</v>
      </c>
      <c r="D14987">
        <v>14985</v>
      </c>
      <c r="E14987" s="72">
        <f t="shared" si="469"/>
        <v>972488522.29629624</v>
      </c>
      <c r="F14987" s="71">
        <f t="shared" si="468"/>
        <v>632.47172365784093</v>
      </c>
    </row>
    <row r="14988" spans="2:6">
      <c r="B14988">
        <v>1537600</v>
      </c>
      <c r="D14988">
        <v>14986</v>
      </c>
      <c r="E14988" s="72">
        <f t="shared" si="469"/>
        <v>972618359.07407403</v>
      </c>
      <c r="F14988" s="71">
        <f t="shared" si="468"/>
        <v>632.55616485046437</v>
      </c>
    </row>
    <row r="14989" spans="2:6">
      <c r="B14989">
        <v>1537600</v>
      </c>
      <c r="D14989">
        <v>14987</v>
      </c>
      <c r="E14989" s="72">
        <f t="shared" si="469"/>
        <v>972748204.51851845</v>
      </c>
      <c r="F14989" s="71">
        <f t="shared" si="468"/>
        <v>632.64061167957755</v>
      </c>
    </row>
    <row r="14990" spans="2:6">
      <c r="B14990">
        <v>1537600</v>
      </c>
      <c r="D14990">
        <v>14988</v>
      </c>
      <c r="E14990" s="72">
        <f t="shared" si="469"/>
        <v>972878058.62962949</v>
      </c>
      <c r="F14990" s="71">
        <f t="shared" si="468"/>
        <v>632.72506414518045</v>
      </c>
    </row>
    <row r="14991" spans="2:6">
      <c r="B14991">
        <v>1537600</v>
      </c>
      <c r="D14991">
        <v>14989</v>
      </c>
      <c r="E14991" s="72">
        <f t="shared" si="469"/>
        <v>973007921.40740728</v>
      </c>
      <c r="F14991" s="71">
        <f t="shared" si="468"/>
        <v>632.80952224727321</v>
      </c>
    </row>
    <row r="14992" spans="2:6">
      <c r="B14992">
        <v>1537600</v>
      </c>
      <c r="D14992">
        <v>14990</v>
      </c>
      <c r="E14992" s="72">
        <f t="shared" si="469"/>
        <v>973137792.8518517</v>
      </c>
      <c r="F14992" s="71">
        <f t="shared" si="468"/>
        <v>632.89398598585569</v>
      </c>
    </row>
    <row r="14993" spans="2:6">
      <c r="B14993">
        <v>1537600</v>
      </c>
      <c r="D14993">
        <v>14991</v>
      </c>
      <c r="E14993" s="72">
        <f t="shared" si="469"/>
        <v>973267672.96296287</v>
      </c>
      <c r="F14993" s="71">
        <f t="shared" si="468"/>
        <v>632.97845536092802</v>
      </c>
    </row>
    <row r="14994" spans="2:6">
      <c r="B14994">
        <v>1537600</v>
      </c>
      <c r="D14994">
        <v>14992</v>
      </c>
      <c r="E14994" s="72">
        <f t="shared" si="469"/>
        <v>973397561.74074066</v>
      </c>
      <c r="F14994" s="71">
        <f t="shared" si="468"/>
        <v>633.06293037248997</v>
      </c>
    </row>
    <row r="14995" spans="2:6">
      <c r="B14995">
        <v>1537600</v>
      </c>
      <c r="D14995">
        <v>14993</v>
      </c>
      <c r="E14995" s="72">
        <f t="shared" si="469"/>
        <v>973527459.18518507</v>
      </c>
      <c r="F14995" s="71">
        <f t="shared" si="468"/>
        <v>633.14741102054177</v>
      </c>
    </row>
    <row r="14996" spans="2:6">
      <c r="B14996">
        <v>1537600</v>
      </c>
      <c r="D14996">
        <v>14994</v>
      </c>
      <c r="E14996" s="72">
        <f t="shared" si="469"/>
        <v>973657365.29629624</v>
      </c>
      <c r="F14996" s="71">
        <f t="shared" si="468"/>
        <v>633.23189730508341</v>
      </c>
    </row>
    <row r="14997" spans="2:6">
      <c r="B14997">
        <v>1537600</v>
      </c>
      <c r="D14997">
        <v>14995</v>
      </c>
      <c r="E14997" s="72">
        <f t="shared" si="469"/>
        <v>973787280.07407403</v>
      </c>
      <c r="F14997" s="71">
        <f t="shared" si="468"/>
        <v>633.31638922611478</v>
      </c>
    </row>
    <row r="14998" spans="2:6">
      <c r="B14998">
        <v>1537600</v>
      </c>
      <c r="D14998">
        <v>14996</v>
      </c>
      <c r="E14998" s="72">
        <f t="shared" si="469"/>
        <v>973917203.51851845</v>
      </c>
      <c r="F14998" s="71">
        <f t="shared" si="468"/>
        <v>633.40088678363588</v>
      </c>
    </row>
    <row r="14999" spans="2:6">
      <c r="B14999">
        <v>1537600</v>
      </c>
      <c r="D14999">
        <v>14997</v>
      </c>
      <c r="E14999" s="72">
        <f t="shared" si="469"/>
        <v>974047135.62962949</v>
      </c>
      <c r="F14999" s="71">
        <f t="shared" si="468"/>
        <v>633.48538997764661</v>
      </c>
    </row>
    <row r="15000" spans="2:6">
      <c r="B15000">
        <v>1537600</v>
      </c>
      <c r="D15000">
        <v>14998</v>
      </c>
      <c r="E15000" s="72">
        <f t="shared" si="469"/>
        <v>974177076.40740728</v>
      </c>
      <c r="F15000" s="71">
        <f t="shared" si="468"/>
        <v>633.56989880814729</v>
      </c>
    </row>
    <row r="15001" spans="2:6">
      <c r="B15001">
        <v>1537600</v>
      </c>
      <c r="D15001">
        <v>14999</v>
      </c>
      <c r="E15001" s="72">
        <f t="shared" si="469"/>
        <v>974307025.8518517</v>
      </c>
      <c r="F15001" s="71">
        <f t="shared" si="468"/>
        <v>633.6544132751377</v>
      </c>
    </row>
    <row r="15002" spans="2:6">
      <c r="B15002">
        <v>1537600</v>
      </c>
      <c r="D15002">
        <v>15000</v>
      </c>
      <c r="E15002" s="72">
        <f t="shared" si="469"/>
        <v>974436983.96296287</v>
      </c>
      <c r="F15002" s="71">
        <f t="shared" si="468"/>
        <v>633.73893337861784</v>
      </c>
    </row>
    <row r="15003" spans="2:6">
      <c r="B15003">
        <v>1537600</v>
      </c>
      <c r="D15003">
        <v>15001</v>
      </c>
      <c r="E15003" s="72">
        <f t="shared" si="469"/>
        <v>974566950.74074066</v>
      </c>
      <c r="F15003" s="71">
        <f t="shared" si="468"/>
        <v>633.82345911858783</v>
      </c>
    </row>
    <row r="15004" spans="2:6">
      <c r="B15004">
        <v>1537600</v>
      </c>
      <c r="D15004">
        <v>15002</v>
      </c>
      <c r="E15004" s="72">
        <f t="shared" si="469"/>
        <v>974696926.18518507</v>
      </c>
      <c r="F15004" s="71">
        <f t="shared" si="468"/>
        <v>633.90799049504756</v>
      </c>
    </row>
    <row r="15005" spans="2:6">
      <c r="B15005">
        <v>1537600</v>
      </c>
      <c r="D15005">
        <v>15003</v>
      </c>
      <c r="E15005" s="72">
        <f t="shared" si="469"/>
        <v>974826910.29629624</v>
      </c>
      <c r="F15005" s="71">
        <f t="shared" si="468"/>
        <v>633.99252750799701</v>
      </c>
    </row>
    <row r="15006" spans="2:6">
      <c r="B15006">
        <v>1537600</v>
      </c>
      <c r="D15006">
        <v>15004</v>
      </c>
      <c r="E15006" s="72">
        <f t="shared" si="469"/>
        <v>974956903.07407403</v>
      </c>
      <c r="F15006" s="71">
        <f t="shared" si="468"/>
        <v>634.07707015743631</v>
      </c>
    </row>
    <row r="15007" spans="2:6">
      <c r="B15007">
        <v>1537600</v>
      </c>
      <c r="D15007">
        <v>15005</v>
      </c>
      <c r="E15007" s="72">
        <f t="shared" si="469"/>
        <v>975086904.51851845</v>
      </c>
      <c r="F15007" s="71">
        <f t="shared" si="468"/>
        <v>634.16161844336523</v>
      </c>
    </row>
    <row r="15008" spans="2:6">
      <c r="B15008">
        <v>1537600</v>
      </c>
      <c r="D15008">
        <v>15006</v>
      </c>
      <c r="E15008" s="72">
        <f t="shared" si="469"/>
        <v>975216914.62962949</v>
      </c>
      <c r="F15008" s="71">
        <f t="shared" si="468"/>
        <v>634.24617236578399</v>
      </c>
    </row>
    <row r="15009" spans="2:6">
      <c r="B15009">
        <v>1537600</v>
      </c>
      <c r="D15009">
        <v>15007</v>
      </c>
      <c r="E15009" s="72">
        <f t="shared" si="469"/>
        <v>975346933.40740728</v>
      </c>
      <c r="F15009" s="71">
        <f t="shared" si="468"/>
        <v>634.3307319246926</v>
      </c>
    </row>
    <row r="15010" spans="2:6">
      <c r="B15010">
        <v>1537600</v>
      </c>
      <c r="D15010">
        <v>15008</v>
      </c>
      <c r="E15010" s="72">
        <f t="shared" si="469"/>
        <v>975476960.8518517</v>
      </c>
      <c r="F15010" s="71">
        <f t="shared" si="468"/>
        <v>634.41529712009083</v>
      </c>
    </row>
    <row r="15011" spans="2:6">
      <c r="B15011">
        <v>1537600</v>
      </c>
      <c r="D15011">
        <v>15009</v>
      </c>
      <c r="E15011" s="72">
        <f t="shared" si="469"/>
        <v>975606996.96296287</v>
      </c>
      <c r="F15011" s="71">
        <f t="shared" si="468"/>
        <v>634.49986795197901</v>
      </c>
    </row>
    <row r="15012" spans="2:6">
      <c r="B15012">
        <v>1537600</v>
      </c>
      <c r="D15012">
        <v>15010</v>
      </c>
      <c r="E15012" s="72">
        <f t="shared" si="469"/>
        <v>975737041.74074066</v>
      </c>
      <c r="F15012" s="71">
        <f t="shared" si="468"/>
        <v>634.58444442035682</v>
      </c>
    </row>
    <row r="15013" spans="2:6">
      <c r="B15013">
        <v>1537600</v>
      </c>
      <c r="D15013">
        <v>15011</v>
      </c>
      <c r="E15013" s="72">
        <f t="shared" si="469"/>
        <v>975867095.18518507</v>
      </c>
      <c r="F15013" s="71">
        <f t="shared" si="468"/>
        <v>634.66902652522447</v>
      </c>
    </row>
    <row r="15014" spans="2:6">
      <c r="B15014">
        <v>1537600</v>
      </c>
      <c r="D15014">
        <v>15012</v>
      </c>
      <c r="E15014" s="72">
        <f t="shared" si="469"/>
        <v>975997157.29629624</v>
      </c>
      <c r="F15014" s="71">
        <f t="shared" si="468"/>
        <v>634.75361426658185</v>
      </c>
    </row>
    <row r="15015" spans="2:6">
      <c r="B15015">
        <v>1537600</v>
      </c>
      <c r="D15015">
        <v>15013</v>
      </c>
      <c r="E15015" s="72">
        <f t="shared" si="469"/>
        <v>976127228.07407403</v>
      </c>
      <c r="F15015" s="71">
        <f t="shared" si="468"/>
        <v>634.83820764442896</v>
      </c>
    </row>
    <row r="15016" spans="2:6">
      <c r="B15016">
        <v>1537600</v>
      </c>
      <c r="D15016">
        <v>15014</v>
      </c>
      <c r="E15016" s="72">
        <f t="shared" si="469"/>
        <v>976257307.51851845</v>
      </c>
      <c r="F15016" s="71">
        <f t="shared" si="468"/>
        <v>634.92280665876592</v>
      </c>
    </row>
    <row r="15017" spans="2:6">
      <c r="B15017">
        <v>1537600</v>
      </c>
      <c r="D15017">
        <v>15015</v>
      </c>
      <c r="E15017" s="72">
        <f t="shared" si="469"/>
        <v>976387395.62962949</v>
      </c>
      <c r="F15017" s="71">
        <f t="shared" si="468"/>
        <v>635.0074113095925</v>
      </c>
    </row>
    <row r="15018" spans="2:6">
      <c r="B15018">
        <v>1537600</v>
      </c>
      <c r="D15018">
        <v>15016</v>
      </c>
      <c r="E15018" s="72">
        <f t="shared" si="469"/>
        <v>976517492.40740728</v>
      </c>
      <c r="F15018" s="71">
        <f t="shared" si="468"/>
        <v>635.09202159690903</v>
      </c>
    </row>
    <row r="15019" spans="2:6">
      <c r="B15019">
        <v>1537600</v>
      </c>
      <c r="D15019">
        <v>15017</v>
      </c>
      <c r="E15019" s="72">
        <f t="shared" si="469"/>
        <v>976647597.8518517</v>
      </c>
      <c r="F15019" s="71">
        <f t="shared" si="468"/>
        <v>635.17663752071519</v>
      </c>
    </row>
    <row r="15020" spans="2:6">
      <c r="B15020">
        <v>1537600</v>
      </c>
      <c r="D15020">
        <v>15018</v>
      </c>
      <c r="E15020" s="72">
        <f t="shared" si="469"/>
        <v>976777711.96296287</v>
      </c>
      <c r="F15020" s="71">
        <f t="shared" si="468"/>
        <v>635.26125908101119</v>
      </c>
    </row>
    <row r="15021" spans="2:6">
      <c r="B15021">
        <v>1537600</v>
      </c>
      <c r="D15021">
        <v>15019</v>
      </c>
      <c r="E15021" s="72">
        <f t="shared" si="469"/>
        <v>976907834.74074066</v>
      </c>
      <c r="F15021" s="71">
        <f t="shared" si="468"/>
        <v>635.34588627779704</v>
      </c>
    </row>
    <row r="15022" spans="2:6">
      <c r="B15022">
        <v>1537600</v>
      </c>
      <c r="D15022">
        <v>15020</v>
      </c>
      <c r="E15022" s="72">
        <f t="shared" si="469"/>
        <v>977037966.18518507</v>
      </c>
      <c r="F15022" s="71">
        <f t="shared" si="468"/>
        <v>635.4305191110725</v>
      </c>
    </row>
    <row r="15023" spans="2:6">
      <c r="B15023">
        <v>1537600</v>
      </c>
      <c r="D15023">
        <v>15021</v>
      </c>
      <c r="E15023" s="72">
        <f t="shared" si="469"/>
        <v>977168106.29629624</v>
      </c>
      <c r="F15023" s="71">
        <f t="shared" si="468"/>
        <v>635.51515758083781</v>
      </c>
    </row>
    <row r="15024" spans="2:6">
      <c r="B15024">
        <v>1537600</v>
      </c>
      <c r="D15024">
        <v>15022</v>
      </c>
      <c r="E15024" s="72">
        <f t="shared" si="469"/>
        <v>977298255.07407403</v>
      </c>
      <c r="F15024" s="71">
        <f t="shared" si="468"/>
        <v>635.59980168709285</v>
      </c>
    </row>
    <row r="15025" spans="2:6">
      <c r="B15025">
        <v>1537600</v>
      </c>
      <c r="D15025">
        <v>15023</v>
      </c>
      <c r="E15025" s="72">
        <f t="shared" si="469"/>
        <v>977428412.51851845</v>
      </c>
      <c r="F15025" s="71">
        <f t="shared" si="468"/>
        <v>635.68445142983774</v>
      </c>
    </row>
    <row r="15026" spans="2:6">
      <c r="B15026">
        <v>1537600</v>
      </c>
      <c r="D15026">
        <v>15024</v>
      </c>
      <c r="E15026" s="72">
        <f t="shared" si="469"/>
        <v>977558578.62962949</v>
      </c>
      <c r="F15026" s="71">
        <f t="shared" si="468"/>
        <v>635.76910680907224</v>
      </c>
    </row>
    <row r="15027" spans="2:6">
      <c r="B15027">
        <v>1537600</v>
      </c>
      <c r="D15027">
        <v>15025</v>
      </c>
      <c r="E15027" s="72">
        <f t="shared" si="469"/>
        <v>977688753.40740728</v>
      </c>
      <c r="F15027" s="71">
        <f t="shared" si="468"/>
        <v>635.85376782479659</v>
      </c>
    </row>
    <row r="15028" spans="2:6">
      <c r="B15028">
        <v>1537600</v>
      </c>
      <c r="D15028">
        <v>15026</v>
      </c>
      <c r="E15028" s="72">
        <f t="shared" si="469"/>
        <v>977818936.8518517</v>
      </c>
      <c r="F15028" s="71">
        <f t="shared" si="468"/>
        <v>635.93843447701079</v>
      </c>
    </row>
    <row r="15029" spans="2:6">
      <c r="B15029">
        <v>1537600</v>
      </c>
      <c r="D15029">
        <v>15027</v>
      </c>
      <c r="E15029" s="72">
        <f t="shared" si="469"/>
        <v>977949128.96296287</v>
      </c>
      <c r="F15029" s="71">
        <f t="shared" si="468"/>
        <v>636.02310676571472</v>
      </c>
    </row>
    <row r="15030" spans="2:6">
      <c r="B15030">
        <v>1537600</v>
      </c>
      <c r="D15030">
        <v>15028</v>
      </c>
      <c r="E15030" s="72">
        <f t="shared" si="469"/>
        <v>978079329.74074066</v>
      </c>
      <c r="F15030" s="71">
        <f t="shared" si="468"/>
        <v>636.10778469090837</v>
      </c>
    </row>
    <row r="15031" spans="2:6">
      <c r="B15031">
        <v>1537600</v>
      </c>
      <c r="D15031">
        <v>15029</v>
      </c>
      <c r="E15031" s="72">
        <f t="shared" si="469"/>
        <v>978209539.18518507</v>
      </c>
      <c r="F15031" s="71">
        <f t="shared" si="468"/>
        <v>636.19246825259177</v>
      </c>
    </row>
    <row r="15032" spans="2:6">
      <c r="B15032">
        <v>1537600</v>
      </c>
      <c r="D15032">
        <v>15030</v>
      </c>
      <c r="E15032" s="72">
        <f t="shared" si="469"/>
        <v>978339757.29629624</v>
      </c>
      <c r="F15032" s="71">
        <f t="shared" si="468"/>
        <v>636.277157450765</v>
      </c>
    </row>
    <row r="15033" spans="2:6">
      <c r="B15033">
        <v>1537600</v>
      </c>
      <c r="D15033">
        <v>15031</v>
      </c>
      <c r="E15033" s="72">
        <f t="shared" si="469"/>
        <v>978469984.07407403</v>
      </c>
      <c r="F15033" s="71">
        <f t="shared" si="468"/>
        <v>636.36185228542797</v>
      </c>
    </row>
    <row r="15034" spans="2:6">
      <c r="B15034">
        <v>1537600</v>
      </c>
      <c r="D15034">
        <v>15032</v>
      </c>
      <c r="E15034" s="72">
        <f t="shared" si="469"/>
        <v>978600219.51851845</v>
      </c>
      <c r="F15034" s="71">
        <f t="shared" si="468"/>
        <v>636.44655275658067</v>
      </c>
    </row>
    <row r="15035" spans="2:6">
      <c r="B15035">
        <v>1537600</v>
      </c>
      <c r="D15035">
        <v>15033</v>
      </c>
      <c r="E15035" s="72">
        <f t="shared" si="469"/>
        <v>978730463.62962949</v>
      </c>
      <c r="F15035" s="71">
        <f t="shared" si="468"/>
        <v>636.5312588642231</v>
      </c>
    </row>
    <row r="15036" spans="2:6">
      <c r="B15036">
        <v>1537600</v>
      </c>
      <c r="D15036">
        <v>15034</v>
      </c>
      <c r="E15036" s="72">
        <f t="shared" si="469"/>
        <v>978860716.40740728</v>
      </c>
      <c r="F15036" s="71">
        <f t="shared" si="468"/>
        <v>636.61597060835538</v>
      </c>
    </row>
    <row r="15037" spans="2:6">
      <c r="B15037">
        <v>1537600</v>
      </c>
      <c r="D15037">
        <v>15035</v>
      </c>
      <c r="E15037" s="72">
        <f t="shared" si="469"/>
        <v>978990977.8518517</v>
      </c>
      <c r="F15037" s="71">
        <f t="shared" si="468"/>
        <v>636.70068798897739</v>
      </c>
    </row>
    <row r="15038" spans="2:6">
      <c r="B15038">
        <v>1537600</v>
      </c>
      <c r="D15038">
        <v>15036</v>
      </c>
      <c r="E15038" s="72">
        <f t="shared" si="469"/>
        <v>979121247.96296287</v>
      </c>
      <c r="F15038" s="71">
        <f t="shared" si="468"/>
        <v>636.78541100608925</v>
      </c>
    </row>
    <row r="15039" spans="2:6">
      <c r="B15039">
        <v>1537600</v>
      </c>
      <c r="D15039">
        <v>15037</v>
      </c>
      <c r="E15039" s="72">
        <f t="shared" si="469"/>
        <v>979251526.74074066</v>
      </c>
      <c r="F15039" s="71">
        <f t="shared" si="468"/>
        <v>636.87013965969084</v>
      </c>
    </row>
    <row r="15040" spans="2:6">
      <c r="B15040">
        <v>1537600</v>
      </c>
      <c r="D15040">
        <v>15038</v>
      </c>
      <c r="E15040" s="72">
        <f t="shared" si="469"/>
        <v>979381814.18518507</v>
      </c>
      <c r="F15040" s="71">
        <f t="shared" si="468"/>
        <v>636.95487394978215</v>
      </c>
    </row>
    <row r="15041" spans="2:6">
      <c r="B15041">
        <v>1537600</v>
      </c>
      <c r="D15041">
        <v>15039</v>
      </c>
      <c r="E15041" s="72">
        <f t="shared" si="469"/>
        <v>979512110.29629624</v>
      </c>
      <c r="F15041" s="71">
        <f t="shared" si="468"/>
        <v>637.03961387636332</v>
      </c>
    </row>
    <row r="15042" spans="2:6">
      <c r="B15042">
        <v>1537600</v>
      </c>
      <c r="D15042">
        <v>15040</v>
      </c>
      <c r="E15042" s="72">
        <f t="shared" si="469"/>
        <v>979642415.07407403</v>
      </c>
      <c r="F15042" s="71">
        <f t="shared" si="468"/>
        <v>637.12435943943422</v>
      </c>
    </row>
    <row r="15043" spans="2:6">
      <c r="B15043">
        <v>1537600</v>
      </c>
      <c r="D15043">
        <v>15041</v>
      </c>
      <c r="E15043" s="72">
        <f t="shared" si="469"/>
        <v>979772728.51851845</v>
      </c>
      <c r="F15043" s="71">
        <f t="shared" ref="F15043:F15106" si="470">E15043/B15042</f>
        <v>637.20911063899484</v>
      </c>
    </row>
    <row r="15044" spans="2:6">
      <c r="B15044">
        <v>1537600</v>
      </c>
      <c r="D15044">
        <v>15042</v>
      </c>
      <c r="E15044" s="72">
        <f t="shared" ref="E15044:E15107" si="471">40+(D15043*D15043)+(E15043/1.3)</f>
        <v>979903050.62962949</v>
      </c>
      <c r="F15044" s="71">
        <f t="shared" si="470"/>
        <v>637.2938674750452</v>
      </c>
    </row>
    <row r="15045" spans="2:6">
      <c r="B15045">
        <v>1537600</v>
      </c>
      <c r="D15045">
        <v>15043</v>
      </c>
      <c r="E15045" s="72">
        <f t="shared" si="471"/>
        <v>980033381.40740728</v>
      </c>
      <c r="F15045" s="71">
        <f t="shared" si="470"/>
        <v>637.37862994758541</v>
      </c>
    </row>
    <row r="15046" spans="2:6">
      <c r="B15046">
        <v>1537600</v>
      </c>
      <c r="D15046">
        <v>15044</v>
      </c>
      <c r="E15046" s="72">
        <f t="shared" si="471"/>
        <v>980163720.8518517</v>
      </c>
      <c r="F15046" s="71">
        <f t="shared" si="470"/>
        <v>637.46339805661535</v>
      </c>
    </row>
    <row r="15047" spans="2:6">
      <c r="B15047">
        <v>1537600</v>
      </c>
      <c r="D15047">
        <v>15045</v>
      </c>
      <c r="E15047" s="72">
        <f t="shared" si="471"/>
        <v>980294068.96296287</v>
      </c>
      <c r="F15047" s="71">
        <f t="shared" si="470"/>
        <v>637.54817180213502</v>
      </c>
    </row>
    <row r="15048" spans="2:6">
      <c r="B15048">
        <v>1537600</v>
      </c>
      <c r="D15048">
        <v>15046</v>
      </c>
      <c r="E15048" s="72">
        <f t="shared" si="471"/>
        <v>980424425.74074066</v>
      </c>
      <c r="F15048" s="71">
        <f t="shared" si="470"/>
        <v>637.63295118414453</v>
      </c>
    </row>
    <row r="15049" spans="2:6">
      <c r="B15049">
        <v>1537600</v>
      </c>
      <c r="D15049">
        <v>15047</v>
      </c>
      <c r="E15049" s="72">
        <f t="shared" si="471"/>
        <v>980554791.18518507</v>
      </c>
      <c r="F15049" s="71">
        <f t="shared" si="470"/>
        <v>637.71773620264378</v>
      </c>
    </row>
    <row r="15050" spans="2:6">
      <c r="B15050">
        <v>1537600</v>
      </c>
      <c r="D15050">
        <v>15048</v>
      </c>
      <c r="E15050" s="72">
        <f t="shared" si="471"/>
        <v>980685165.29629624</v>
      </c>
      <c r="F15050" s="71">
        <f t="shared" si="470"/>
        <v>637.80252685763287</v>
      </c>
    </row>
    <row r="15051" spans="2:6">
      <c r="B15051">
        <v>1537600</v>
      </c>
      <c r="D15051">
        <v>15049</v>
      </c>
      <c r="E15051" s="72">
        <f t="shared" si="471"/>
        <v>980815548.07407403</v>
      </c>
      <c r="F15051" s="71">
        <f t="shared" si="470"/>
        <v>637.88732314911158</v>
      </c>
    </row>
    <row r="15052" spans="2:6">
      <c r="B15052">
        <v>1537600</v>
      </c>
      <c r="D15052">
        <v>15050</v>
      </c>
      <c r="E15052" s="72">
        <f t="shared" si="471"/>
        <v>980945939.51851845</v>
      </c>
      <c r="F15052" s="71">
        <f t="shared" si="470"/>
        <v>637.97212507708014</v>
      </c>
    </row>
    <row r="15053" spans="2:6">
      <c r="B15053">
        <v>1537600</v>
      </c>
      <c r="D15053">
        <v>15051</v>
      </c>
      <c r="E15053" s="72">
        <f t="shared" si="471"/>
        <v>981076339.62962949</v>
      </c>
      <c r="F15053" s="71">
        <f t="shared" si="470"/>
        <v>638.05693264153842</v>
      </c>
    </row>
    <row r="15054" spans="2:6">
      <c r="B15054">
        <v>1537600</v>
      </c>
      <c r="D15054">
        <v>15052</v>
      </c>
      <c r="E15054" s="72">
        <f t="shared" si="471"/>
        <v>981206748.40740728</v>
      </c>
      <c r="F15054" s="71">
        <f t="shared" si="470"/>
        <v>638.14174584248656</v>
      </c>
    </row>
    <row r="15055" spans="2:6">
      <c r="B15055">
        <v>1537600</v>
      </c>
      <c r="D15055">
        <v>15053</v>
      </c>
      <c r="E15055" s="72">
        <f t="shared" si="471"/>
        <v>981337165.8518517</v>
      </c>
      <c r="F15055" s="71">
        <f t="shared" si="470"/>
        <v>638.22656467992431</v>
      </c>
    </row>
    <row r="15056" spans="2:6">
      <c r="B15056">
        <v>1537600</v>
      </c>
      <c r="D15056">
        <v>15054</v>
      </c>
      <c r="E15056" s="72">
        <f t="shared" si="471"/>
        <v>981467591.96296287</v>
      </c>
      <c r="F15056" s="71">
        <f t="shared" si="470"/>
        <v>638.31138915385202</v>
      </c>
    </row>
    <row r="15057" spans="2:6">
      <c r="B15057">
        <v>1537600</v>
      </c>
      <c r="D15057">
        <v>15055</v>
      </c>
      <c r="E15057" s="72">
        <f t="shared" si="471"/>
        <v>981598026.74074066</v>
      </c>
      <c r="F15057" s="71">
        <f t="shared" si="470"/>
        <v>638.39621926426946</v>
      </c>
    </row>
    <row r="15058" spans="2:6">
      <c r="B15058">
        <v>1537600</v>
      </c>
      <c r="D15058">
        <v>15056</v>
      </c>
      <c r="E15058" s="72">
        <f t="shared" si="471"/>
        <v>981728470.18518507</v>
      </c>
      <c r="F15058" s="71">
        <f t="shared" si="470"/>
        <v>638.48105501117652</v>
      </c>
    </row>
    <row r="15059" spans="2:6">
      <c r="B15059">
        <v>1537600</v>
      </c>
      <c r="D15059">
        <v>15057</v>
      </c>
      <c r="E15059" s="72">
        <f t="shared" si="471"/>
        <v>981858922.29629624</v>
      </c>
      <c r="F15059" s="71">
        <f t="shared" si="470"/>
        <v>638.56589639457354</v>
      </c>
    </row>
    <row r="15060" spans="2:6">
      <c r="B15060">
        <v>1537600</v>
      </c>
      <c r="D15060">
        <v>15058</v>
      </c>
      <c r="E15060" s="72">
        <f t="shared" si="471"/>
        <v>981989383.07407403</v>
      </c>
      <c r="F15060" s="71">
        <f t="shared" si="470"/>
        <v>638.65074341446018</v>
      </c>
    </row>
    <row r="15061" spans="2:6">
      <c r="B15061">
        <v>1537600</v>
      </c>
      <c r="D15061">
        <v>15059</v>
      </c>
      <c r="E15061" s="72">
        <f t="shared" si="471"/>
        <v>982119852.51851845</v>
      </c>
      <c r="F15061" s="71">
        <f t="shared" si="470"/>
        <v>638.73559607083666</v>
      </c>
    </row>
    <row r="15062" spans="2:6">
      <c r="B15062">
        <v>1537600</v>
      </c>
      <c r="D15062">
        <v>15060</v>
      </c>
      <c r="E15062" s="72">
        <f t="shared" si="471"/>
        <v>982250330.62962949</v>
      </c>
      <c r="F15062" s="71">
        <f t="shared" si="470"/>
        <v>638.82045436370288</v>
      </c>
    </row>
    <row r="15063" spans="2:6">
      <c r="B15063">
        <v>1537600</v>
      </c>
      <c r="D15063">
        <v>15061</v>
      </c>
      <c r="E15063" s="72">
        <f t="shared" si="471"/>
        <v>982380817.40740728</v>
      </c>
      <c r="F15063" s="71">
        <f t="shared" si="470"/>
        <v>638.90531829305883</v>
      </c>
    </row>
    <row r="15064" spans="2:6">
      <c r="B15064">
        <v>1537600</v>
      </c>
      <c r="D15064">
        <v>15062</v>
      </c>
      <c r="E15064" s="72">
        <f t="shared" si="471"/>
        <v>982511312.8518517</v>
      </c>
      <c r="F15064" s="71">
        <f t="shared" si="470"/>
        <v>638.99018785890462</v>
      </c>
    </row>
    <row r="15065" spans="2:6">
      <c r="B15065">
        <v>1537600</v>
      </c>
      <c r="D15065">
        <v>15063</v>
      </c>
      <c r="E15065" s="72">
        <f t="shared" si="471"/>
        <v>982641816.96296287</v>
      </c>
      <c r="F15065" s="71">
        <f t="shared" si="470"/>
        <v>639.07506306124014</v>
      </c>
    </row>
    <row r="15066" spans="2:6">
      <c r="B15066">
        <v>1537600</v>
      </c>
      <c r="D15066">
        <v>15064</v>
      </c>
      <c r="E15066" s="72">
        <f t="shared" si="471"/>
        <v>982772329.74074066</v>
      </c>
      <c r="F15066" s="71">
        <f t="shared" si="470"/>
        <v>639.15994390006551</v>
      </c>
    </row>
    <row r="15067" spans="2:6">
      <c r="B15067">
        <v>1537600</v>
      </c>
      <c r="D15067">
        <v>15065</v>
      </c>
      <c r="E15067" s="72">
        <f t="shared" si="471"/>
        <v>982902851.18518507</v>
      </c>
      <c r="F15067" s="71">
        <f t="shared" si="470"/>
        <v>639.2448303753805</v>
      </c>
    </row>
    <row r="15068" spans="2:6">
      <c r="B15068">
        <v>1537600</v>
      </c>
      <c r="D15068">
        <v>15066</v>
      </c>
      <c r="E15068" s="72">
        <f t="shared" si="471"/>
        <v>983033381.29629624</v>
      </c>
      <c r="F15068" s="71">
        <f t="shared" si="470"/>
        <v>639.32972248718534</v>
      </c>
    </row>
    <row r="15069" spans="2:6">
      <c r="B15069">
        <v>1537600</v>
      </c>
      <c r="D15069">
        <v>15067</v>
      </c>
      <c r="E15069" s="72">
        <f t="shared" si="471"/>
        <v>983163920.07407403</v>
      </c>
      <c r="F15069" s="71">
        <f t="shared" si="470"/>
        <v>639.41462023548002</v>
      </c>
    </row>
    <row r="15070" spans="2:6">
      <c r="B15070">
        <v>1537600</v>
      </c>
      <c r="D15070">
        <v>15068</v>
      </c>
      <c r="E15070" s="72">
        <f t="shared" si="471"/>
        <v>983294467.51851845</v>
      </c>
      <c r="F15070" s="71">
        <f t="shared" si="470"/>
        <v>639.49952362026431</v>
      </c>
    </row>
    <row r="15071" spans="2:6">
      <c r="B15071">
        <v>1537600</v>
      </c>
      <c r="D15071">
        <v>15069</v>
      </c>
      <c r="E15071" s="72">
        <f t="shared" si="471"/>
        <v>983425023.62962949</v>
      </c>
      <c r="F15071" s="71">
        <f t="shared" si="470"/>
        <v>639.58443264153846</v>
      </c>
    </row>
    <row r="15072" spans="2:6">
      <c r="B15072">
        <v>1537600</v>
      </c>
      <c r="D15072">
        <v>15070</v>
      </c>
      <c r="E15072" s="72">
        <f t="shared" si="471"/>
        <v>983555588.40740728</v>
      </c>
      <c r="F15072" s="71">
        <f t="shared" si="470"/>
        <v>639.66934729930233</v>
      </c>
    </row>
    <row r="15073" spans="2:6">
      <c r="B15073">
        <v>1537600</v>
      </c>
      <c r="D15073">
        <v>15071</v>
      </c>
      <c r="E15073" s="72">
        <f t="shared" si="471"/>
        <v>983686161.8518517</v>
      </c>
      <c r="F15073" s="71">
        <f t="shared" si="470"/>
        <v>639.75426759355605</v>
      </c>
    </row>
    <row r="15074" spans="2:6">
      <c r="B15074">
        <v>1537600</v>
      </c>
      <c r="D15074">
        <v>15072</v>
      </c>
      <c r="E15074" s="72">
        <f t="shared" si="471"/>
        <v>983816743.96296287</v>
      </c>
      <c r="F15074" s="71">
        <f t="shared" si="470"/>
        <v>639.8391935242995</v>
      </c>
    </row>
    <row r="15075" spans="2:6">
      <c r="B15075">
        <v>1537600</v>
      </c>
      <c r="D15075">
        <v>15073</v>
      </c>
      <c r="E15075" s="72">
        <f t="shared" si="471"/>
        <v>983947334.74074066</v>
      </c>
      <c r="F15075" s="71">
        <f t="shared" si="470"/>
        <v>639.92412509153269</v>
      </c>
    </row>
    <row r="15076" spans="2:6">
      <c r="B15076">
        <v>1537600</v>
      </c>
      <c r="D15076">
        <v>15074</v>
      </c>
      <c r="E15076" s="72">
        <f t="shared" si="471"/>
        <v>984077934.18518507</v>
      </c>
      <c r="F15076" s="71">
        <f t="shared" si="470"/>
        <v>640.0090622952556</v>
      </c>
    </row>
    <row r="15077" spans="2:6">
      <c r="B15077">
        <v>1537600</v>
      </c>
      <c r="D15077">
        <v>15075</v>
      </c>
      <c r="E15077" s="72">
        <f t="shared" si="471"/>
        <v>984208542.29629624</v>
      </c>
      <c r="F15077" s="71">
        <f t="shared" si="470"/>
        <v>640.09400513546836</v>
      </c>
    </row>
    <row r="15078" spans="2:6">
      <c r="B15078">
        <v>1537600</v>
      </c>
      <c r="D15078">
        <v>15076</v>
      </c>
      <c r="E15078" s="72">
        <f t="shared" si="471"/>
        <v>984339159.07407403</v>
      </c>
      <c r="F15078" s="71">
        <f t="shared" si="470"/>
        <v>640.17895361217097</v>
      </c>
    </row>
    <row r="15079" spans="2:6">
      <c r="B15079">
        <v>1537600</v>
      </c>
      <c r="D15079">
        <v>15077</v>
      </c>
      <c r="E15079" s="72">
        <f t="shared" si="471"/>
        <v>984469784.51851845</v>
      </c>
      <c r="F15079" s="71">
        <f t="shared" si="470"/>
        <v>640.2639077253632</v>
      </c>
    </row>
    <row r="15080" spans="2:6">
      <c r="B15080">
        <v>1537600</v>
      </c>
      <c r="D15080">
        <v>15078</v>
      </c>
      <c r="E15080" s="72">
        <f t="shared" si="471"/>
        <v>984600418.62962949</v>
      </c>
      <c r="F15080" s="71">
        <f t="shared" si="470"/>
        <v>640.34886747504515</v>
      </c>
    </row>
    <row r="15081" spans="2:6">
      <c r="B15081">
        <v>1537600</v>
      </c>
      <c r="D15081">
        <v>15079</v>
      </c>
      <c r="E15081" s="72">
        <f t="shared" si="471"/>
        <v>984731061.40740728</v>
      </c>
      <c r="F15081" s="71">
        <f t="shared" si="470"/>
        <v>640.43383286121707</v>
      </c>
    </row>
    <row r="15082" spans="2:6">
      <c r="B15082">
        <v>1537600</v>
      </c>
      <c r="D15082">
        <v>15080</v>
      </c>
      <c r="E15082" s="72">
        <f t="shared" si="471"/>
        <v>984861712.8518517</v>
      </c>
      <c r="F15082" s="71">
        <f t="shared" si="470"/>
        <v>640.5188038838786</v>
      </c>
    </row>
    <row r="15083" spans="2:6">
      <c r="B15083">
        <v>1537600</v>
      </c>
      <c r="D15083">
        <v>15081</v>
      </c>
      <c r="E15083" s="72">
        <f t="shared" si="471"/>
        <v>984992372.96296287</v>
      </c>
      <c r="F15083" s="71">
        <f t="shared" si="470"/>
        <v>640.60378054302998</v>
      </c>
    </row>
    <row r="15084" spans="2:6">
      <c r="B15084">
        <v>1537600</v>
      </c>
      <c r="D15084">
        <v>15082</v>
      </c>
      <c r="E15084" s="72">
        <f t="shared" si="471"/>
        <v>985123041.74074066</v>
      </c>
      <c r="F15084" s="71">
        <f t="shared" si="470"/>
        <v>640.6887628386711</v>
      </c>
    </row>
    <row r="15085" spans="2:6">
      <c r="B15085">
        <v>1537600</v>
      </c>
      <c r="D15085">
        <v>15083</v>
      </c>
      <c r="E15085" s="72">
        <f t="shared" si="471"/>
        <v>985253719.18518507</v>
      </c>
      <c r="F15085" s="71">
        <f t="shared" si="470"/>
        <v>640.77375077080194</v>
      </c>
    </row>
    <row r="15086" spans="2:6">
      <c r="B15086">
        <v>1537600</v>
      </c>
      <c r="D15086">
        <v>15084</v>
      </c>
      <c r="E15086" s="72">
        <f t="shared" si="471"/>
        <v>985384405.29629624</v>
      </c>
      <c r="F15086" s="71">
        <f t="shared" si="470"/>
        <v>640.85874433942263</v>
      </c>
    </row>
    <row r="15087" spans="2:6">
      <c r="B15087">
        <v>1537600</v>
      </c>
      <c r="D15087">
        <v>15085</v>
      </c>
      <c r="E15087" s="72">
        <f t="shared" si="471"/>
        <v>985515100.07407403</v>
      </c>
      <c r="F15087" s="71">
        <f t="shared" si="470"/>
        <v>640.94374354453305</v>
      </c>
    </row>
    <row r="15088" spans="2:6">
      <c r="B15088">
        <v>1537600</v>
      </c>
      <c r="D15088">
        <v>15086</v>
      </c>
      <c r="E15088" s="72">
        <f t="shared" si="471"/>
        <v>985645803.51851845</v>
      </c>
      <c r="F15088" s="71">
        <f t="shared" si="470"/>
        <v>641.0287483861332</v>
      </c>
    </row>
    <row r="15089" spans="2:6">
      <c r="B15089">
        <v>1537600</v>
      </c>
      <c r="D15089">
        <v>15087</v>
      </c>
      <c r="E15089" s="72">
        <f t="shared" si="471"/>
        <v>985776515.62962949</v>
      </c>
      <c r="F15089" s="71">
        <f t="shared" si="470"/>
        <v>641.11375886422309</v>
      </c>
    </row>
    <row r="15090" spans="2:6">
      <c r="B15090">
        <v>1537600</v>
      </c>
      <c r="D15090">
        <v>15088</v>
      </c>
      <c r="E15090" s="72">
        <f t="shared" si="471"/>
        <v>985907236.40740728</v>
      </c>
      <c r="F15090" s="71">
        <f t="shared" si="470"/>
        <v>641.19877497880282</v>
      </c>
    </row>
    <row r="15091" spans="2:6">
      <c r="B15091">
        <v>1537600</v>
      </c>
      <c r="D15091">
        <v>15089</v>
      </c>
      <c r="E15091" s="72">
        <f t="shared" si="471"/>
        <v>986037965.8518517</v>
      </c>
      <c r="F15091" s="71">
        <f t="shared" si="470"/>
        <v>641.28379672987228</v>
      </c>
    </row>
    <row r="15092" spans="2:6">
      <c r="B15092">
        <v>1537600</v>
      </c>
      <c r="D15092">
        <v>15090</v>
      </c>
      <c r="E15092" s="72">
        <f t="shared" si="471"/>
        <v>986168703.96296287</v>
      </c>
      <c r="F15092" s="71">
        <f t="shared" si="470"/>
        <v>641.36882411743159</v>
      </c>
    </row>
    <row r="15093" spans="2:6">
      <c r="B15093">
        <v>1537600</v>
      </c>
      <c r="D15093">
        <v>15091</v>
      </c>
      <c r="E15093" s="72">
        <f t="shared" si="471"/>
        <v>986299450.74074066</v>
      </c>
      <c r="F15093" s="71">
        <f t="shared" si="470"/>
        <v>641.45385714148063</v>
      </c>
    </row>
    <row r="15094" spans="2:6">
      <c r="B15094">
        <v>1537600</v>
      </c>
      <c r="D15094">
        <v>15092</v>
      </c>
      <c r="E15094" s="72">
        <f t="shared" si="471"/>
        <v>986430206.18518507</v>
      </c>
      <c r="F15094" s="71">
        <f t="shared" si="470"/>
        <v>641.5388958020194</v>
      </c>
    </row>
    <row r="15095" spans="2:6">
      <c r="B15095">
        <v>1537600</v>
      </c>
      <c r="D15095">
        <v>15093</v>
      </c>
      <c r="E15095" s="72">
        <f t="shared" si="471"/>
        <v>986560970.29629624</v>
      </c>
      <c r="F15095" s="71">
        <f t="shared" si="470"/>
        <v>641.62394009904801</v>
      </c>
    </row>
    <row r="15096" spans="2:6">
      <c r="B15096">
        <v>1537600</v>
      </c>
      <c r="D15096">
        <v>15094</v>
      </c>
      <c r="E15096" s="72">
        <f t="shared" si="471"/>
        <v>986691743.07407403</v>
      </c>
      <c r="F15096" s="71">
        <f t="shared" si="470"/>
        <v>641.70899003256636</v>
      </c>
    </row>
    <row r="15097" spans="2:6">
      <c r="B15097">
        <v>1537600</v>
      </c>
      <c r="D15097">
        <v>15095</v>
      </c>
      <c r="E15097" s="72">
        <f t="shared" si="471"/>
        <v>986822524.51851845</v>
      </c>
      <c r="F15097" s="71">
        <f t="shared" si="470"/>
        <v>641.79404560257444</v>
      </c>
    </row>
    <row r="15098" spans="2:6">
      <c r="B15098">
        <v>1537600</v>
      </c>
      <c r="D15098">
        <v>15096</v>
      </c>
      <c r="E15098" s="72">
        <f t="shared" si="471"/>
        <v>986953314.62962949</v>
      </c>
      <c r="F15098" s="71">
        <f t="shared" si="470"/>
        <v>641.87910680907225</v>
      </c>
    </row>
    <row r="15099" spans="2:6">
      <c r="B15099">
        <v>1537600</v>
      </c>
      <c r="D15099">
        <v>15097</v>
      </c>
      <c r="E15099" s="72">
        <f t="shared" si="471"/>
        <v>987084113.40740728</v>
      </c>
      <c r="F15099" s="71">
        <f t="shared" si="470"/>
        <v>641.96417365205991</v>
      </c>
    </row>
    <row r="15100" spans="2:6">
      <c r="B15100">
        <v>1537600</v>
      </c>
      <c r="D15100">
        <v>15098</v>
      </c>
      <c r="E15100" s="72">
        <f t="shared" si="471"/>
        <v>987214920.8518517</v>
      </c>
      <c r="F15100" s="71">
        <f t="shared" si="470"/>
        <v>642.0492461315373</v>
      </c>
    </row>
    <row r="15101" spans="2:6">
      <c r="B15101">
        <v>1537600</v>
      </c>
      <c r="D15101">
        <v>15099</v>
      </c>
      <c r="E15101" s="72">
        <f t="shared" si="471"/>
        <v>987345736.96296287</v>
      </c>
      <c r="F15101" s="71">
        <f t="shared" si="470"/>
        <v>642.13432424750442</v>
      </c>
    </row>
    <row r="15102" spans="2:6">
      <c r="B15102">
        <v>1537600</v>
      </c>
      <c r="D15102">
        <v>15100</v>
      </c>
      <c r="E15102" s="72">
        <f t="shared" si="471"/>
        <v>987476561.74074066</v>
      </c>
      <c r="F15102" s="71">
        <f t="shared" si="470"/>
        <v>642.21940799996139</v>
      </c>
    </row>
    <row r="15103" spans="2:6">
      <c r="B15103">
        <v>1537600</v>
      </c>
      <c r="D15103">
        <v>15101</v>
      </c>
      <c r="E15103" s="72">
        <f t="shared" si="471"/>
        <v>987607395.18518507</v>
      </c>
      <c r="F15103" s="71">
        <f t="shared" si="470"/>
        <v>642.30449738890809</v>
      </c>
    </row>
    <row r="15104" spans="2:6">
      <c r="B15104">
        <v>1537600</v>
      </c>
      <c r="D15104">
        <v>15102</v>
      </c>
      <c r="E15104" s="72">
        <f t="shared" si="471"/>
        <v>987738237.29629624</v>
      </c>
      <c r="F15104" s="71">
        <f t="shared" si="470"/>
        <v>642.38959241434463</v>
      </c>
    </row>
    <row r="15105" spans="2:6">
      <c r="B15105">
        <v>1537600</v>
      </c>
      <c r="D15105">
        <v>15103</v>
      </c>
      <c r="E15105" s="72">
        <f t="shared" si="471"/>
        <v>987869088.07407403</v>
      </c>
      <c r="F15105" s="71">
        <f t="shared" si="470"/>
        <v>642.4746930762708</v>
      </c>
    </row>
    <row r="15106" spans="2:6">
      <c r="B15106">
        <v>1537600</v>
      </c>
      <c r="D15106">
        <v>15104</v>
      </c>
      <c r="E15106" s="72">
        <f t="shared" si="471"/>
        <v>987999947.51851845</v>
      </c>
      <c r="F15106" s="71">
        <f t="shared" si="470"/>
        <v>642.5597993746868</v>
      </c>
    </row>
    <row r="15107" spans="2:6">
      <c r="B15107">
        <v>1537600</v>
      </c>
      <c r="D15107">
        <v>15105</v>
      </c>
      <c r="E15107" s="72">
        <f t="shared" si="471"/>
        <v>988130815.62962949</v>
      </c>
      <c r="F15107" s="71">
        <f t="shared" ref="F15107:F15170" si="472">E15107/B15106</f>
        <v>642.64491130959254</v>
      </c>
    </row>
    <row r="15108" spans="2:6">
      <c r="B15108">
        <v>1537600</v>
      </c>
      <c r="D15108">
        <v>15106</v>
      </c>
      <c r="E15108" s="72">
        <f t="shared" ref="E15108:E15171" si="473">40+(D15107*D15107)+(E15107/1.3)</f>
        <v>988261692.40740728</v>
      </c>
      <c r="F15108" s="71">
        <f t="shared" si="472"/>
        <v>642.73002888098813</v>
      </c>
    </row>
    <row r="15109" spans="2:6">
      <c r="B15109">
        <v>1537600</v>
      </c>
      <c r="D15109">
        <v>15107</v>
      </c>
      <c r="E15109" s="72">
        <f t="shared" si="473"/>
        <v>988392577.8518517</v>
      </c>
      <c r="F15109" s="71">
        <f t="shared" si="472"/>
        <v>642.81515208887333</v>
      </c>
    </row>
    <row r="15110" spans="2:6">
      <c r="B15110">
        <v>1537600</v>
      </c>
      <c r="D15110">
        <v>15108</v>
      </c>
      <c r="E15110" s="72">
        <f t="shared" si="473"/>
        <v>988523471.96296287</v>
      </c>
      <c r="F15110" s="71">
        <f t="shared" si="472"/>
        <v>642.9002809332485</v>
      </c>
    </row>
    <row r="15111" spans="2:6">
      <c r="B15111">
        <v>1537600</v>
      </c>
      <c r="D15111">
        <v>15109</v>
      </c>
      <c r="E15111" s="72">
        <f t="shared" si="473"/>
        <v>988654374.74074066</v>
      </c>
      <c r="F15111" s="71">
        <f t="shared" si="472"/>
        <v>642.98541541411328</v>
      </c>
    </row>
    <row r="15112" spans="2:6">
      <c r="B15112">
        <v>1537600</v>
      </c>
      <c r="D15112">
        <v>15110</v>
      </c>
      <c r="E15112" s="72">
        <f t="shared" si="473"/>
        <v>988785286.18518507</v>
      </c>
      <c r="F15112" s="71">
        <f t="shared" si="472"/>
        <v>643.0705555314679</v>
      </c>
    </row>
    <row r="15113" spans="2:6">
      <c r="B15113">
        <v>1537600</v>
      </c>
      <c r="D15113">
        <v>15111</v>
      </c>
      <c r="E15113" s="72">
        <f t="shared" si="473"/>
        <v>988916206.29629624</v>
      </c>
      <c r="F15113" s="71">
        <f t="shared" si="472"/>
        <v>643.15570128531238</v>
      </c>
    </row>
    <row r="15114" spans="2:6">
      <c r="B15114">
        <v>1537600</v>
      </c>
      <c r="D15114">
        <v>15112</v>
      </c>
      <c r="E15114" s="72">
        <f t="shared" si="473"/>
        <v>989047135.07407403</v>
      </c>
      <c r="F15114" s="71">
        <f t="shared" si="472"/>
        <v>643.24085267564647</v>
      </c>
    </row>
    <row r="15115" spans="2:6">
      <c r="B15115">
        <v>1537600</v>
      </c>
      <c r="D15115">
        <v>15113</v>
      </c>
      <c r="E15115" s="72">
        <f t="shared" si="473"/>
        <v>989178072.51851845</v>
      </c>
      <c r="F15115" s="71">
        <f t="shared" si="472"/>
        <v>643.3260097024704</v>
      </c>
    </row>
    <row r="15116" spans="2:6">
      <c r="B15116">
        <v>1537600</v>
      </c>
      <c r="D15116">
        <v>15114</v>
      </c>
      <c r="E15116" s="72">
        <f t="shared" si="473"/>
        <v>989309018.62962949</v>
      </c>
      <c r="F15116" s="71">
        <f t="shared" si="472"/>
        <v>643.41117236578395</v>
      </c>
    </row>
    <row r="15117" spans="2:6">
      <c r="B15117">
        <v>1537600</v>
      </c>
      <c r="D15117">
        <v>15115</v>
      </c>
      <c r="E15117" s="72">
        <f t="shared" si="473"/>
        <v>989439973.40740728</v>
      </c>
      <c r="F15117" s="71">
        <f t="shared" si="472"/>
        <v>643.49634066558747</v>
      </c>
    </row>
    <row r="15118" spans="2:6">
      <c r="B15118">
        <v>1537600</v>
      </c>
      <c r="D15118">
        <v>15116</v>
      </c>
      <c r="E15118" s="72">
        <f t="shared" si="473"/>
        <v>989570936.8518517</v>
      </c>
      <c r="F15118" s="71">
        <f t="shared" si="472"/>
        <v>643.58151460188071</v>
      </c>
    </row>
    <row r="15119" spans="2:6">
      <c r="B15119">
        <v>1537600</v>
      </c>
      <c r="D15119">
        <v>15117</v>
      </c>
      <c r="E15119" s="72">
        <f t="shared" si="473"/>
        <v>989701908.96296287</v>
      </c>
      <c r="F15119" s="71">
        <f t="shared" si="472"/>
        <v>643.66669417466369</v>
      </c>
    </row>
    <row r="15120" spans="2:6">
      <c r="B15120">
        <v>1537600</v>
      </c>
      <c r="D15120">
        <v>15118</v>
      </c>
      <c r="E15120" s="72">
        <f t="shared" si="473"/>
        <v>989832889.74074066</v>
      </c>
      <c r="F15120" s="71">
        <f t="shared" si="472"/>
        <v>643.7518793839364</v>
      </c>
    </row>
    <row r="15121" spans="2:6">
      <c r="B15121">
        <v>1537600</v>
      </c>
      <c r="D15121">
        <v>15119</v>
      </c>
      <c r="E15121" s="72">
        <f t="shared" si="473"/>
        <v>989963879.18518507</v>
      </c>
      <c r="F15121" s="71">
        <f t="shared" si="472"/>
        <v>643.83707022969895</v>
      </c>
    </row>
    <row r="15122" spans="2:6">
      <c r="B15122">
        <v>1537600</v>
      </c>
      <c r="D15122">
        <v>15120</v>
      </c>
      <c r="E15122" s="72">
        <f t="shared" si="473"/>
        <v>990094877.29629624</v>
      </c>
      <c r="F15122" s="71">
        <f t="shared" si="472"/>
        <v>643.92226671195124</v>
      </c>
    </row>
    <row r="15123" spans="2:6">
      <c r="B15123">
        <v>1537600</v>
      </c>
      <c r="D15123">
        <v>15121</v>
      </c>
      <c r="E15123" s="72">
        <f t="shared" si="473"/>
        <v>990225884.07407403</v>
      </c>
      <c r="F15123" s="71">
        <f t="shared" si="472"/>
        <v>644.00746883069326</v>
      </c>
    </row>
    <row r="15124" spans="2:6">
      <c r="B15124">
        <v>1537600</v>
      </c>
      <c r="D15124">
        <v>15122</v>
      </c>
      <c r="E15124" s="72">
        <f t="shared" si="473"/>
        <v>990356899.51851845</v>
      </c>
      <c r="F15124" s="71">
        <f t="shared" si="472"/>
        <v>644.09267658592512</v>
      </c>
    </row>
    <row r="15125" spans="2:6">
      <c r="B15125">
        <v>1537600</v>
      </c>
      <c r="D15125">
        <v>15123</v>
      </c>
      <c r="E15125" s="72">
        <f t="shared" si="473"/>
        <v>990487923.62962949</v>
      </c>
      <c r="F15125" s="71">
        <f t="shared" si="472"/>
        <v>644.1778899776466</v>
      </c>
    </row>
    <row r="15126" spans="2:6">
      <c r="B15126">
        <v>1537600</v>
      </c>
      <c r="D15126">
        <v>15124</v>
      </c>
      <c r="E15126" s="72">
        <f t="shared" si="473"/>
        <v>990618956.40740728</v>
      </c>
      <c r="F15126" s="71">
        <f t="shared" si="472"/>
        <v>644.26310900585804</v>
      </c>
    </row>
    <row r="15127" spans="2:6">
      <c r="B15127">
        <v>1537600</v>
      </c>
      <c r="D15127">
        <v>15125</v>
      </c>
      <c r="E15127" s="72">
        <f t="shared" si="473"/>
        <v>990749997.8518517</v>
      </c>
      <c r="F15127" s="71">
        <f t="shared" si="472"/>
        <v>644.3483336705591</v>
      </c>
    </row>
    <row r="15128" spans="2:6">
      <c r="B15128">
        <v>1537600</v>
      </c>
      <c r="D15128">
        <v>15126</v>
      </c>
      <c r="E15128" s="72">
        <f t="shared" si="473"/>
        <v>990881047.96296287</v>
      </c>
      <c r="F15128" s="71">
        <f t="shared" si="472"/>
        <v>644.43356397175</v>
      </c>
    </row>
    <row r="15129" spans="2:6">
      <c r="B15129">
        <v>1537600</v>
      </c>
      <c r="D15129">
        <v>15127</v>
      </c>
      <c r="E15129" s="72">
        <f t="shared" si="473"/>
        <v>991012106.74074066</v>
      </c>
      <c r="F15129" s="71">
        <f t="shared" si="472"/>
        <v>644.51879990943075</v>
      </c>
    </row>
    <row r="15130" spans="2:6">
      <c r="B15130">
        <v>1537600</v>
      </c>
      <c r="D15130">
        <v>15128</v>
      </c>
      <c r="E15130" s="72">
        <f t="shared" si="473"/>
        <v>991143174.18518507</v>
      </c>
      <c r="F15130" s="71">
        <f t="shared" si="472"/>
        <v>644.60404148360112</v>
      </c>
    </row>
    <row r="15131" spans="2:6">
      <c r="B15131">
        <v>1537600</v>
      </c>
      <c r="D15131">
        <v>15129</v>
      </c>
      <c r="E15131" s="72">
        <f t="shared" si="473"/>
        <v>991274250.29629624</v>
      </c>
      <c r="F15131" s="71">
        <f t="shared" si="472"/>
        <v>644.68928869426134</v>
      </c>
    </row>
    <row r="15132" spans="2:6">
      <c r="B15132">
        <v>1537600</v>
      </c>
      <c r="D15132">
        <v>15130</v>
      </c>
      <c r="E15132" s="72">
        <f t="shared" si="473"/>
        <v>991405335.07407403</v>
      </c>
      <c r="F15132" s="71">
        <f t="shared" si="472"/>
        <v>644.77454154141128</v>
      </c>
    </row>
    <row r="15133" spans="2:6">
      <c r="B15133">
        <v>1537600</v>
      </c>
      <c r="D15133">
        <v>15131</v>
      </c>
      <c r="E15133" s="72">
        <f t="shared" si="473"/>
        <v>991536428.51851845</v>
      </c>
      <c r="F15133" s="71">
        <f t="shared" si="472"/>
        <v>644.85980002505107</v>
      </c>
    </row>
    <row r="15134" spans="2:6">
      <c r="B15134">
        <v>1537600</v>
      </c>
      <c r="D15134">
        <v>15132</v>
      </c>
      <c r="E15134" s="72">
        <f t="shared" si="473"/>
        <v>991667530.62962949</v>
      </c>
      <c r="F15134" s="71">
        <f t="shared" si="472"/>
        <v>644.94506414518048</v>
      </c>
    </row>
    <row r="15135" spans="2:6">
      <c r="B15135">
        <v>1537600</v>
      </c>
      <c r="D15135">
        <v>15133</v>
      </c>
      <c r="E15135" s="72">
        <f t="shared" si="473"/>
        <v>991798641.40740728</v>
      </c>
      <c r="F15135" s="71">
        <f t="shared" si="472"/>
        <v>645.03033390179974</v>
      </c>
    </row>
    <row r="15136" spans="2:6">
      <c r="B15136">
        <v>1537600</v>
      </c>
      <c r="D15136">
        <v>15134</v>
      </c>
      <c r="E15136" s="72">
        <f t="shared" si="473"/>
        <v>991929760.8518517</v>
      </c>
      <c r="F15136" s="71">
        <f t="shared" si="472"/>
        <v>645.11560929490872</v>
      </c>
    </row>
    <row r="15137" spans="2:6">
      <c r="B15137">
        <v>1537600</v>
      </c>
      <c r="D15137">
        <v>15135</v>
      </c>
      <c r="E15137" s="72">
        <f t="shared" si="473"/>
        <v>992060888.96296287</v>
      </c>
      <c r="F15137" s="71">
        <f t="shared" si="472"/>
        <v>645.20089032450755</v>
      </c>
    </row>
    <row r="15138" spans="2:6">
      <c r="B15138">
        <v>1537600</v>
      </c>
      <c r="D15138">
        <v>15136</v>
      </c>
      <c r="E15138" s="72">
        <f t="shared" si="473"/>
        <v>992192025.74074066</v>
      </c>
      <c r="F15138" s="71">
        <f t="shared" si="472"/>
        <v>645.28617699059612</v>
      </c>
    </row>
    <row r="15139" spans="2:6">
      <c r="B15139">
        <v>1537600</v>
      </c>
      <c r="D15139">
        <v>15137</v>
      </c>
      <c r="E15139" s="72">
        <f t="shared" si="473"/>
        <v>992323171.18518507</v>
      </c>
      <c r="F15139" s="71">
        <f t="shared" si="472"/>
        <v>645.37146929317453</v>
      </c>
    </row>
    <row r="15140" spans="2:6">
      <c r="B15140">
        <v>1537600</v>
      </c>
      <c r="D15140">
        <v>15138</v>
      </c>
      <c r="E15140" s="72">
        <f t="shared" si="473"/>
        <v>992454325.29629624</v>
      </c>
      <c r="F15140" s="71">
        <f t="shared" si="472"/>
        <v>645.45676723224256</v>
      </c>
    </row>
    <row r="15141" spans="2:6">
      <c r="B15141">
        <v>1537600</v>
      </c>
      <c r="D15141">
        <v>15139</v>
      </c>
      <c r="E15141" s="72">
        <f t="shared" si="473"/>
        <v>992585488.07407403</v>
      </c>
      <c r="F15141" s="71">
        <f t="shared" si="472"/>
        <v>645.54207080780054</v>
      </c>
    </row>
    <row r="15142" spans="2:6">
      <c r="B15142">
        <v>1537600</v>
      </c>
      <c r="D15142">
        <v>15140</v>
      </c>
      <c r="E15142" s="72">
        <f t="shared" si="473"/>
        <v>992716659.51851845</v>
      </c>
      <c r="F15142" s="71">
        <f t="shared" si="472"/>
        <v>645.62738001984815</v>
      </c>
    </row>
    <row r="15143" spans="2:6">
      <c r="B15143">
        <v>1537600</v>
      </c>
      <c r="D15143">
        <v>15141</v>
      </c>
      <c r="E15143" s="72">
        <f t="shared" si="473"/>
        <v>992847839.62962949</v>
      </c>
      <c r="F15143" s="71">
        <f t="shared" si="472"/>
        <v>645.71269486838548</v>
      </c>
    </row>
    <row r="15144" spans="2:6">
      <c r="B15144">
        <v>1537600</v>
      </c>
      <c r="D15144">
        <v>15142</v>
      </c>
      <c r="E15144" s="72">
        <f t="shared" si="473"/>
        <v>992979028.40740728</v>
      </c>
      <c r="F15144" s="71">
        <f t="shared" si="472"/>
        <v>645.79801535341267</v>
      </c>
    </row>
    <row r="15145" spans="2:6">
      <c r="B15145">
        <v>1537600</v>
      </c>
      <c r="D15145">
        <v>15143</v>
      </c>
      <c r="E15145" s="72">
        <f t="shared" si="473"/>
        <v>993110225.8518517</v>
      </c>
      <c r="F15145" s="71">
        <f t="shared" si="472"/>
        <v>645.88334147492958</v>
      </c>
    </row>
    <row r="15146" spans="2:6">
      <c r="B15146">
        <v>1537600</v>
      </c>
      <c r="D15146">
        <v>15144</v>
      </c>
      <c r="E15146" s="72">
        <f t="shared" si="473"/>
        <v>993241431.96296287</v>
      </c>
      <c r="F15146" s="71">
        <f t="shared" si="472"/>
        <v>645.96867323293634</v>
      </c>
    </row>
    <row r="15147" spans="2:6">
      <c r="B15147">
        <v>1537600</v>
      </c>
      <c r="D15147">
        <v>15145</v>
      </c>
      <c r="E15147" s="72">
        <f t="shared" si="473"/>
        <v>993372646.74074066</v>
      </c>
      <c r="F15147" s="71">
        <f t="shared" si="472"/>
        <v>646.05401062743283</v>
      </c>
    </row>
    <row r="15148" spans="2:6">
      <c r="B15148">
        <v>1537600</v>
      </c>
      <c r="D15148">
        <v>15146</v>
      </c>
      <c r="E15148" s="72">
        <f t="shared" si="473"/>
        <v>993503870.18518507</v>
      </c>
      <c r="F15148" s="71">
        <f t="shared" si="472"/>
        <v>646.13935365841905</v>
      </c>
    </row>
    <row r="15149" spans="2:6">
      <c r="B15149">
        <v>1537600</v>
      </c>
      <c r="D15149">
        <v>15147</v>
      </c>
      <c r="E15149" s="72">
        <f t="shared" si="473"/>
        <v>993635102.29629624</v>
      </c>
      <c r="F15149" s="71">
        <f t="shared" si="472"/>
        <v>646.22470232589501</v>
      </c>
    </row>
    <row r="15150" spans="2:6">
      <c r="B15150">
        <v>1537600</v>
      </c>
      <c r="D15150">
        <v>15148</v>
      </c>
      <c r="E15150" s="72">
        <f t="shared" si="473"/>
        <v>993766343.07407403</v>
      </c>
      <c r="F15150" s="71">
        <f t="shared" si="472"/>
        <v>646.31005662986081</v>
      </c>
    </row>
    <row r="15151" spans="2:6">
      <c r="B15151">
        <v>1537600</v>
      </c>
      <c r="D15151">
        <v>15149</v>
      </c>
      <c r="E15151" s="72">
        <f t="shared" si="473"/>
        <v>993897592.51851845</v>
      </c>
      <c r="F15151" s="71">
        <f t="shared" si="472"/>
        <v>646.39541657031634</v>
      </c>
    </row>
    <row r="15152" spans="2:6">
      <c r="B15152">
        <v>1537600</v>
      </c>
      <c r="D15152">
        <v>15150</v>
      </c>
      <c r="E15152" s="72">
        <f t="shared" si="473"/>
        <v>994028850.62962949</v>
      </c>
      <c r="F15152" s="71">
        <f t="shared" si="472"/>
        <v>646.48078214726161</v>
      </c>
    </row>
    <row r="15153" spans="2:6">
      <c r="B15153">
        <v>1537600</v>
      </c>
      <c r="D15153">
        <v>15151</v>
      </c>
      <c r="E15153" s="72">
        <f t="shared" si="473"/>
        <v>994160117.40740728</v>
      </c>
      <c r="F15153" s="71">
        <f t="shared" si="472"/>
        <v>646.56615336069672</v>
      </c>
    </row>
    <row r="15154" spans="2:6">
      <c r="B15154">
        <v>1537600</v>
      </c>
      <c r="D15154">
        <v>15152</v>
      </c>
      <c r="E15154" s="72">
        <f t="shared" si="473"/>
        <v>994291392.8518517</v>
      </c>
      <c r="F15154" s="71">
        <f t="shared" si="472"/>
        <v>646.65153021062156</v>
      </c>
    </row>
    <row r="15155" spans="2:6">
      <c r="B15155">
        <v>1537600</v>
      </c>
      <c r="D15155">
        <v>15153</v>
      </c>
      <c r="E15155" s="72">
        <f t="shared" si="473"/>
        <v>994422676.96296287</v>
      </c>
      <c r="F15155" s="71">
        <f t="shared" si="472"/>
        <v>646.73691269703625</v>
      </c>
    </row>
    <row r="15156" spans="2:6">
      <c r="B15156">
        <v>1537600</v>
      </c>
      <c r="D15156">
        <v>15154</v>
      </c>
      <c r="E15156" s="72">
        <f t="shared" si="473"/>
        <v>994553969.74074066</v>
      </c>
      <c r="F15156" s="71">
        <f t="shared" si="472"/>
        <v>646.82230081994055</v>
      </c>
    </row>
    <row r="15157" spans="2:6">
      <c r="B15157">
        <v>1537600</v>
      </c>
      <c r="D15157">
        <v>15155</v>
      </c>
      <c r="E15157" s="72">
        <f t="shared" si="473"/>
        <v>994685271.18518507</v>
      </c>
      <c r="F15157" s="71">
        <f t="shared" si="472"/>
        <v>646.9076945793347</v>
      </c>
    </row>
    <row r="15158" spans="2:6">
      <c r="B15158">
        <v>1537600</v>
      </c>
      <c r="D15158">
        <v>15156</v>
      </c>
      <c r="E15158" s="72">
        <f t="shared" si="473"/>
        <v>994816581.29629624</v>
      </c>
      <c r="F15158" s="71">
        <f t="shared" si="472"/>
        <v>646.9930939752187</v>
      </c>
    </row>
    <row r="15159" spans="2:6">
      <c r="B15159">
        <v>1537600</v>
      </c>
      <c r="D15159">
        <v>15157</v>
      </c>
      <c r="E15159" s="72">
        <f t="shared" si="473"/>
        <v>994947900.07407403</v>
      </c>
      <c r="F15159" s="71">
        <f t="shared" si="472"/>
        <v>647.07849900759243</v>
      </c>
    </row>
    <row r="15160" spans="2:6">
      <c r="B15160">
        <v>1537600</v>
      </c>
      <c r="D15160">
        <v>15158</v>
      </c>
      <c r="E15160" s="72">
        <f t="shared" si="473"/>
        <v>995079227.51851845</v>
      </c>
      <c r="F15160" s="71">
        <f t="shared" si="472"/>
        <v>647.16390967645577</v>
      </c>
    </row>
    <row r="15161" spans="2:6">
      <c r="B15161">
        <v>1537600</v>
      </c>
      <c r="D15161">
        <v>15159</v>
      </c>
      <c r="E15161" s="72">
        <f t="shared" si="473"/>
        <v>995210563.62962949</v>
      </c>
      <c r="F15161" s="71">
        <f t="shared" si="472"/>
        <v>647.24932598180897</v>
      </c>
    </row>
    <row r="15162" spans="2:6">
      <c r="B15162">
        <v>1537600</v>
      </c>
      <c r="D15162">
        <v>15160</v>
      </c>
      <c r="E15162" s="72">
        <f t="shared" si="473"/>
        <v>995341908.40740728</v>
      </c>
      <c r="F15162" s="71">
        <f t="shared" si="472"/>
        <v>647.334747923652</v>
      </c>
    </row>
    <row r="15163" spans="2:6">
      <c r="B15163">
        <v>1537600</v>
      </c>
      <c r="D15163">
        <v>15161</v>
      </c>
      <c r="E15163" s="72">
        <f t="shared" si="473"/>
        <v>995473261.8518517</v>
      </c>
      <c r="F15163" s="71">
        <f t="shared" si="472"/>
        <v>647.42017550198477</v>
      </c>
    </row>
    <row r="15164" spans="2:6">
      <c r="B15164">
        <v>1537600</v>
      </c>
      <c r="D15164">
        <v>15162</v>
      </c>
      <c r="E15164" s="72">
        <f t="shared" si="473"/>
        <v>995604623.96296287</v>
      </c>
      <c r="F15164" s="71">
        <f t="shared" si="472"/>
        <v>647.50560871680727</v>
      </c>
    </row>
    <row r="15165" spans="2:6">
      <c r="B15165">
        <v>1537600</v>
      </c>
      <c r="D15165">
        <v>15163</v>
      </c>
      <c r="E15165" s="72">
        <f t="shared" si="473"/>
        <v>995735994.74074066</v>
      </c>
      <c r="F15165" s="71">
        <f t="shared" si="472"/>
        <v>647.59104756811962</v>
      </c>
    </row>
    <row r="15166" spans="2:6">
      <c r="B15166">
        <v>1537600</v>
      </c>
      <c r="D15166">
        <v>15164</v>
      </c>
      <c r="E15166" s="72">
        <f t="shared" si="473"/>
        <v>995867374.18518507</v>
      </c>
      <c r="F15166" s="71">
        <f t="shared" si="472"/>
        <v>647.67649205592159</v>
      </c>
    </row>
    <row r="15167" spans="2:6">
      <c r="B15167">
        <v>1537600</v>
      </c>
      <c r="D15167">
        <v>15165</v>
      </c>
      <c r="E15167" s="72">
        <f t="shared" si="473"/>
        <v>995998762.29629624</v>
      </c>
      <c r="F15167" s="71">
        <f t="shared" si="472"/>
        <v>647.76194218021351</v>
      </c>
    </row>
    <row r="15168" spans="2:6">
      <c r="B15168">
        <v>1537600</v>
      </c>
      <c r="D15168">
        <v>15166</v>
      </c>
      <c r="E15168" s="72">
        <f t="shared" si="473"/>
        <v>996130159.07407403</v>
      </c>
      <c r="F15168" s="71">
        <f t="shared" si="472"/>
        <v>647.84739794099505</v>
      </c>
    </row>
    <row r="15169" spans="2:6">
      <c r="B15169">
        <v>1537600</v>
      </c>
      <c r="D15169">
        <v>15167</v>
      </c>
      <c r="E15169" s="72">
        <f t="shared" si="473"/>
        <v>996261564.51851845</v>
      </c>
      <c r="F15169" s="71">
        <f t="shared" si="472"/>
        <v>647.93285933826644</v>
      </c>
    </row>
    <row r="15170" spans="2:6">
      <c r="B15170">
        <v>1537600</v>
      </c>
      <c r="D15170">
        <v>15168</v>
      </c>
      <c r="E15170" s="72">
        <f t="shared" si="473"/>
        <v>996392978.62962949</v>
      </c>
      <c r="F15170" s="71">
        <f t="shared" si="472"/>
        <v>648.01832637202756</v>
      </c>
    </row>
    <row r="15171" spans="2:6">
      <c r="B15171">
        <v>1537600</v>
      </c>
      <c r="D15171">
        <v>15169</v>
      </c>
      <c r="E15171" s="72">
        <f t="shared" si="473"/>
        <v>996524401.40740728</v>
      </c>
      <c r="F15171" s="71">
        <f t="shared" ref="F15171:F15234" si="474">E15171/B15170</f>
        <v>648.10379904227841</v>
      </c>
    </row>
    <row r="15172" spans="2:6">
      <c r="B15172">
        <v>1537600</v>
      </c>
      <c r="D15172">
        <v>15170</v>
      </c>
      <c r="E15172" s="72">
        <f t="shared" ref="E15172:E15235" si="475">40+(D15171*D15171)+(E15171/1.3)</f>
        <v>996655832.8518517</v>
      </c>
      <c r="F15172" s="71">
        <f t="shared" si="474"/>
        <v>648.18927734901911</v>
      </c>
    </row>
    <row r="15173" spans="2:6">
      <c r="B15173">
        <v>1537600</v>
      </c>
      <c r="D15173">
        <v>15171</v>
      </c>
      <c r="E15173" s="72">
        <f t="shared" si="475"/>
        <v>996787272.96296287</v>
      </c>
      <c r="F15173" s="71">
        <f t="shared" si="474"/>
        <v>648.27476129224954</v>
      </c>
    </row>
    <row r="15174" spans="2:6">
      <c r="B15174">
        <v>1537600</v>
      </c>
      <c r="D15174">
        <v>15172</v>
      </c>
      <c r="E15174" s="72">
        <f t="shared" si="475"/>
        <v>996918721.74074066</v>
      </c>
      <c r="F15174" s="71">
        <f t="shared" si="474"/>
        <v>648.3602508719697</v>
      </c>
    </row>
    <row r="15175" spans="2:6">
      <c r="B15175">
        <v>1537600</v>
      </c>
      <c r="D15175">
        <v>15173</v>
      </c>
      <c r="E15175" s="72">
        <f t="shared" si="475"/>
        <v>997050179.18518507</v>
      </c>
      <c r="F15175" s="71">
        <f t="shared" si="474"/>
        <v>648.4457460881797</v>
      </c>
    </row>
    <row r="15176" spans="2:6">
      <c r="B15176">
        <v>1537600</v>
      </c>
      <c r="D15176">
        <v>15174</v>
      </c>
      <c r="E15176" s="72">
        <f t="shared" si="475"/>
        <v>997181645.29629624</v>
      </c>
      <c r="F15176" s="71">
        <f t="shared" si="474"/>
        <v>648.53124694087944</v>
      </c>
    </row>
    <row r="15177" spans="2:6">
      <c r="B15177">
        <v>1537600</v>
      </c>
      <c r="D15177">
        <v>15175</v>
      </c>
      <c r="E15177" s="72">
        <f t="shared" si="475"/>
        <v>997313120.07407403</v>
      </c>
      <c r="F15177" s="71">
        <f t="shared" si="474"/>
        <v>648.61675343006891</v>
      </c>
    </row>
    <row r="15178" spans="2:6">
      <c r="B15178">
        <v>1537600</v>
      </c>
      <c r="D15178">
        <v>15176</v>
      </c>
      <c r="E15178" s="72">
        <f t="shared" si="475"/>
        <v>997444603.51851845</v>
      </c>
      <c r="F15178" s="71">
        <f t="shared" si="474"/>
        <v>648.70226555574823</v>
      </c>
    </row>
    <row r="15179" spans="2:6">
      <c r="B15179">
        <v>1537600</v>
      </c>
      <c r="D15179">
        <v>15177</v>
      </c>
      <c r="E15179" s="72">
        <f t="shared" si="475"/>
        <v>997576095.62962949</v>
      </c>
      <c r="F15179" s="71">
        <f t="shared" si="474"/>
        <v>648.78778331791716</v>
      </c>
    </row>
    <row r="15180" spans="2:6">
      <c r="B15180">
        <v>1537600</v>
      </c>
      <c r="D15180">
        <v>15178</v>
      </c>
      <c r="E15180" s="72">
        <f t="shared" si="475"/>
        <v>997707596.40740728</v>
      </c>
      <c r="F15180" s="71">
        <f t="shared" si="474"/>
        <v>648.87330671657605</v>
      </c>
    </row>
    <row r="15181" spans="2:6">
      <c r="B15181">
        <v>1537600</v>
      </c>
      <c r="D15181">
        <v>15179</v>
      </c>
      <c r="E15181" s="72">
        <f t="shared" si="475"/>
        <v>997839105.8518517</v>
      </c>
      <c r="F15181" s="71">
        <f t="shared" si="474"/>
        <v>648.95883575172456</v>
      </c>
    </row>
    <row r="15182" spans="2:6">
      <c r="B15182">
        <v>1537600</v>
      </c>
      <c r="D15182">
        <v>15180</v>
      </c>
      <c r="E15182" s="72">
        <f t="shared" si="475"/>
        <v>997970623.96296287</v>
      </c>
      <c r="F15182" s="71">
        <f t="shared" si="474"/>
        <v>649.04437042336292</v>
      </c>
    </row>
    <row r="15183" spans="2:6">
      <c r="B15183">
        <v>1537600</v>
      </c>
      <c r="D15183">
        <v>15181</v>
      </c>
      <c r="E15183" s="72">
        <f t="shared" si="475"/>
        <v>998102150.74074066</v>
      </c>
      <c r="F15183" s="71">
        <f t="shared" si="474"/>
        <v>649.12991073149101</v>
      </c>
    </row>
    <row r="15184" spans="2:6">
      <c r="B15184">
        <v>1537600</v>
      </c>
      <c r="D15184">
        <v>15182</v>
      </c>
      <c r="E15184" s="72">
        <f t="shared" si="475"/>
        <v>998233686.18518507</v>
      </c>
      <c r="F15184" s="71">
        <f t="shared" si="474"/>
        <v>649.21545667610894</v>
      </c>
    </row>
    <row r="15185" spans="2:6">
      <c r="B15185">
        <v>1537600</v>
      </c>
      <c r="D15185">
        <v>15183</v>
      </c>
      <c r="E15185" s="72">
        <f t="shared" si="475"/>
        <v>998365230.29629624</v>
      </c>
      <c r="F15185" s="71">
        <f t="shared" si="474"/>
        <v>649.30100825721661</v>
      </c>
    </row>
    <row r="15186" spans="2:6">
      <c r="B15186">
        <v>1537600</v>
      </c>
      <c r="D15186">
        <v>15184</v>
      </c>
      <c r="E15186" s="72">
        <f t="shared" si="475"/>
        <v>998496783.07407403</v>
      </c>
      <c r="F15186" s="71">
        <f t="shared" si="474"/>
        <v>649.38656547481401</v>
      </c>
    </row>
    <row r="15187" spans="2:6">
      <c r="B15187">
        <v>1537600</v>
      </c>
      <c r="D15187">
        <v>15185</v>
      </c>
      <c r="E15187" s="72">
        <f t="shared" si="475"/>
        <v>998628344.51851845</v>
      </c>
      <c r="F15187" s="71">
        <f t="shared" si="474"/>
        <v>649.47212832890114</v>
      </c>
    </row>
    <row r="15188" spans="2:6">
      <c r="B15188">
        <v>1537600</v>
      </c>
      <c r="D15188">
        <v>15186</v>
      </c>
      <c r="E15188" s="72">
        <f t="shared" si="475"/>
        <v>998759914.62962949</v>
      </c>
      <c r="F15188" s="71">
        <f t="shared" si="474"/>
        <v>649.55769681947811</v>
      </c>
    </row>
    <row r="15189" spans="2:6">
      <c r="B15189">
        <v>1537600</v>
      </c>
      <c r="D15189">
        <v>15187</v>
      </c>
      <c r="E15189" s="72">
        <f t="shared" si="475"/>
        <v>998891493.40740728</v>
      </c>
      <c r="F15189" s="71">
        <f t="shared" si="474"/>
        <v>649.64327094654482</v>
      </c>
    </row>
    <row r="15190" spans="2:6">
      <c r="B15190">
        <v>1537600</v>
      </c>
      <c r="D15190">
        <v>15188</v>
      </c>
      <c r="E15190" s="72">
        <f t="shared" si="475"/>
        <v>999023080.8518517</v>
      </c>
      <c r="F15190" s="71">
        <f t="shared" si="474"/>
        <v>649.72885071010126</v>
      </c>
    </row>
    <row r="15191" spans="2:6">
      <c r="B15191">
        <v>1537600</v>
      </c>
      <c r="D15191">
        <v>15189</v>
      </c>
      <c r="E15191" s="72">
        <f t="shared" si="475"/>
        <v>999154676.96296287</v>
      </c>
      <c r="F15191" s="71">
        <f t="shared" si="474"/>
        <v>649.81443611014754</v>
      </c>
    </row>
    <row r="15192" spans="2:6">
      <c r="B15192">
        <v>1537600</v>
      </c>
      <c r="D15192">
        <v>15190</v>
      </c>
      <c r="E15192" s="72">
        <f t="shared" si="475"/>
        <v>999286281.74074066</v>
      </c>
      <c r="F15192" s="71">
        <f t="shared" si="474"/>
        <v>649.90002714668356</v>
      </c>
    </row>
    <row r="15193" spans="2:6">
      <c r="B15193">
        <v>1537600</v>
      </c>
      <c r="D15193">
        <v>15191</v>
      </c>
      <c r="E15193" s="72">
        <f t="shared" si="475"/>
        <v>999417895.18518507</v>
      </c>
      <c r="F15193" s="71">
        <f t="shared" si="474"/>
        <v>649.9856238197093</v>
      </c>
    </row>
    <row r="15194" spans="2:6">
      <c r="B15194">
        <v>1537600</v>
      </c>
      <c r="D15194">
        <v>15192</v>
      </c>
      <c r="E15194" s="72">
        <f t="shared" si="475"/>
        <v>999549517.29629624</v>
      </c>
      <c r="F15194" s="71">
        <f t="shared" si="474"/>
        <v>650.0712261292249</v>
      </c>
    </row>
    <row r="15195" spans="2:6">
      <c r="B15195">
        <v>1537600</v>
      </c>
      <c r="D15195">
        <v>15193</v>
      </c>
      <c r="E15195" s="72">
        <f t="shared" si="475"/>
        <v>999681148.07407403</v>
      </c>
      <c r="F15195" s="71">
        <f t="shared" si="474"/>
        <v>650.15683407523022</v>
      </c>
    </row>
    <row r="15196" spans="2:6">
      <c r="B15196">
        <v>1537600</v>
      </c>
      <c r="D15196">
        <v>15194</v>
      </c>
      <c r="E15196" s="72">
        <f t="shared" si="475"/>
        <v>999812787.51851845</v>
      </c>
      <c r="F15196" s="71">
        <f t="shared" si="474"/>
        <v>650.24244765772528</v>
      </c>
    </row>
    <row r="15197" spans="2:6">
      <c r="B15197">
        <v>1537600</v>
      </c>
      <c r="D15197">
        <v>15195</v>
      </c>
      <c r="E15197" s="72">
        <f t="shared" si="475"/>
        <v>999944435.62962949</v>
      </c>
      <c r="F15197" s="71">
        <f t="shared" si="474"/>
        <v>650.32806687671018</v>
      </c>
    </row>
    <row r="15198" spans="2:6">
      <c r="B15198">
        <v>1537600</v>
      </c>
      <c r="D15198">
        <v>15196</v>
      </c>
      <c r="E15198" s="72">
        <f t="shared" si="475"/>
        <v>1000076092.4074073</v>
      </c>
      <c r="F15198" s="71">
        <f t="shared" si="474"/>
        <v>650.4136917321847</v>
      </c>
    </row>
    <row r="15199" spans="2:6">
      <c r="B15199">
        <v>1537600</v>
      </c>
      <c r="D15199">
        <v>15197</v>
      </c>
      <c r="E15199" s="72">
        <f t="shared" si="475"/>
        <v>1000207757.8518517</v>
      </c>
      <c r="F15199" s="71">
        <f t="shared" si="474"/>
        <v>650.49932222414918</v>
      </c>
    </row>
    <row r="15200" spans="2:6">
      <c r="B15200">
        <v>1537600</v>
      </c>
      <c r="D15200">
        <v>15198</v>
      </c>
      <c r="E15200" s="72">
        <f t="shared" si="475"/>
        <v>1000339431.9629629</v>
      </c>
      <c r="F15200" s="71">
        <f t="shared" si="474"/>
        <v>650.58495835260328</v>
      </c>
    </row>
    <row r="15201" spans="2:6">
      <c r="B15201">
        <v>1537600</v>
      </c>
      <c r="D15201">
        <v>15199</v>
      </c>
      <c r="E15201" s="72">
        <f t="shared" si="475"/>
        <v>1000471114.7407407</v>
      </c>
      <c r="F15201" s="71">
        <f t="shared" si="474"/>
        <v>650.67060011754722</v>
      </c>
    </row>
    <row r="15202" spans="2:6">
      <c r="B15202">
        <v>1537600</v>
      </c>
      <c r="D15202">
        <v>15200</v>
      </c>
      <c r="E15202" s="72">
        <f t="shared" si="475"/>
        <v>1000602806.1851851</v>
      </c>
      <c r="F15202" s="71">
        <f t="shared" si="474"/>
        <v>650.7562475189809</v>
      </c>
    </row>
    <row r="15203" spans="2:6">
      <c r="B15203">
        <v>1537600</v>
      </c>
      <c r="D15203">
        <v>15201</v>
      </c>
      <c r="E15203" s="72">
        <f t="shared" si="475"/>
        <v>1000734506.2962962</v>
      </c>
      <c r="F15203" s="71">
        <f t="shared" si="474"/>
        <v>650.84190055690442</v>
      </c>
    </row>
    <row r="15204" spans="2:6">
      <c r="B15204">
        <v>1537600</v>
      </c>
      <c r="D15204">
        <v>15202</v>
      </c>
      <c r="E15204" s="72">
        <f t="shared" si="475"/>
        <v>1000866215.074074</v>
      </c>
      <c r="F15204" s="71">
        <f t="shared" si="474"/>
        <v>650.92755923131767</v>
      </c>
    </row>
    <row r="15205" spans="2:6">
      <c r="B15205">
        <v>1537600</v>
      </c>
      <c r="D15205">
        <v>15203</v>
      </c>
      <c r="E15205" s="72">
        <f t="shared" si="475"/>
        <v>1000997932.5185184</v>
      </c>
      <c r="F15205" s="71">
        <f t="shared" si="474"/>
        <v>651.01322354222066</v>
      </c>
    </row>
    <row r="15206" spans="2:6">
      <c r="B15206">
        <v>1537600</v>
      </c>
      <c r="D15206">
        <v>15204</v>
      </c>
      <c r="E15206" s="72">
        <f t="shared" si="475"/>
        <v>1001129658.6296295</v>
      </c>
      <c r="F15206" s="71">
        <f t="shared" si="474"/>
        <v>651.09889348961337</v>
      </c>
    </row>
    <row r="15207" spans="2:6">
      <c r="B15207">
        <v>1537600</v>
      </c>
      <c r="D15207">
        <v>15205</v>
      </c>
      <c r="E15207" s="72">
        <f t="shared" si="475"/>
        <v>1001261393.4074073</v>
      </c>
      <c r="F15207" s="71">
        <f t="shared" si="474"/>
        <v>651.18456907349594</v>
      </c>
    </row>
    <row r="15208" spans="2:6">
      <c r="B15208">
        <v>1537600</v>
      </c>
      <c r="D15208">
        <v>15206</v>
      </c>
      <c r="E15208" s="72">
        <f t="shared" si="475"/>
        <v>1001393136.8518517</v>
      </c>
      <c r="F15208" s="71">
        <f t="shared" si="474"/>
        <v>651.27025029386812</v>
      </c>
    </row>
    <row r="15209" spans="2:6">
      <c r="B15209">
        <v>1537600</v>
      </c>
      <c r="D15209">
        <v>15207</v>
      </c>
      <c r="E15209" s="72">
        <f t="shared" si="475"/>
        <v>1001524888.9629629</v>
      </c>
      <c r="F15209" s="71">
        <f t="shared" si="474"/>
        <v>651.35593715073026</v>
      </c>
    </row>
    <row r="15210" spans="2:6">
      <c r="B15210">
        <v>1537600</v>
      </c>
      <c r="D15210">
        <v>15208</v>
      </c>
      <c r="E15210" s="72">
        <f t="shared" si="475"/>
        <v>1001656649.7407407</v>
      </c>
      <c r="F15210" s="71">
        <f t="shared" si="474"/>
        <v>651.44162964408213</v>
      </c>
    </row>
    <row r="15211" spans="2:6">
      <c r="B15211">
        <v>1537600</v>
      </c>
      <c r="D15211">
        <v>15209</v>
      </c>
      <c r="E15211" s="72">
        <f t="shared" si="475"/>
        <v>1001788419.1851851</v>
      </c>
      <c r="F15211" s="71">
        <f t="shared" si="474"/>
        <v>651.52732777392373</v>
      </c>
    </row>
    <row r="15212" spans="2:6">
      <c r="B15212">
        <v>1537600</v>
      </c>
      <c r="D15212">
        <v>15210</v>
      </c>
      <c r="E15212" s="72">
        <f t="shared" si="475"/>
        <v>1001920197.2962962</v>
      </c>
      <c r="F15212" s="71">
        <f t="shared" si="474"/>
        <v>651.61303154025507</v>
      </c>
    </row>
    <row r="15213" spans="2:6">
      <c r="B15213">
        <v>1537600</v>
      </c>
      <c r="D15213">
        <v>15211</v>
      </c>
      <c r="E15213" s="72">
        <f t="shared" si="475"/>
        <v>1002051984.074074</v>
      </c>
      <c r="F15213" s="71">
        <f t="shared" si="474"/>
        <v>651.69874094307625</v>
      </c>
    </row>
    <row r="15214" spans="2:6">
      <c r="B15214">
        <v>1537600</v>
      </c>
      <c r="D15214">
        <v>15212</v>
      </c>
      <c r="E15214" s="72">
        <f t="shared" si="475"/>
        <v>1002183779.5185184</v>
      </c>
      <c r="F15214" s="71">
        <f t="shared" si="474"/>
        <v>651.78445598238716</v>
      </c>
    </row>
    <row r="15215" spans="2:6">
      <c r="B15215">
        <v>1537600</v>
      </c>
      <c r="D15215">
        <v>15213</v>
      </c>
      <c r="E15215" s="72">
        <f t="shared" si="475"/>
        <v>1002315583.6296295</v>
      </c>
      <c r="F15215" s="71">
        <f t="shared" si="474"/>
        <v>651.8701766581878</v>
      </c>
    </row>
    <row r="15216" spans="2:6">
      <c r="B15216">
        <v>1537600</v>
      </c>
      <c r="D15216">
        <v>15214</v>
      </c>
      <c r="E15216" s="72">
        <f t="shared" si="475"/>
        <v>1002447396.4074073</v>
      </c>
      <c r="F15216" s="71">
        <f t="shared" si="474"/>
        <v>651.95590297047818</v>
      </c>
    </row>
    <row r="15217" spans="2:6">
      <c r="B15217">
        <v>1537600</v>
      </c>
      <c r="D15217">
        <v>15215</v>
      </c>
      <c r="E15217" s="72">
        <f t="shared" si="475"/>
        <v>1002579217.8518517</v>
      </c>
      <c r="F15217" s="71">
        <f t="shared" si="474"/>
        <v>652.0416349192584</v>
      </c>
    </row>
    <row r="15218" spans="2:6">
      <c r="B15218">
        <v>1537600</v>
      </c>
      <c r="D15218">
        <v>15216</v>
      </c>
      <c r="E15218" s="72">
        <f t="shared" si="475"/>
        <v>1002711047.9629629</v>
      </c>
      <c r="F15218" s="71">
        <f t="shared" si="474"/>
        <v>652.12737250452835</v>
      </c>
    </row>
    <row r="15219" spans="2:6">
      <c r="B15219">
        <v>1537600</v>
      </c>
      <c r="D15219">
        <v>15217</v>
      </c>
      <c r="E15219" s="72">
        <f t="shared" si="475"/>
        <v>1002842886.7407407</v>
      </c>
      <c r="F15219" s="71">
        <f t="shared" si="474"/>
        <v>652.21311572628815</v>
      </c>
    </row>
    <row r="15220" spans="2:6">
      <c r="B15220">
        <v>1537600</v>
      </c>
      <c r="D15220">
        <v>15218</v>
      </c>
      <c r="E15220" s="72">
        <f t="shared" si="475"/>
        <v>1002974734.1851851</v>
      </c>
      <c r="F15220" s="71">
        <f t="shared" si="474"/>
        <v>652.29886458453768</v>
      </c>
    </row>
    <row r="15221" spans="2:6">
      <c r="B15221">
        <v>1537600</v>
      </c>
      <c r="D15221">
        <v>15219</v>
      </c>
      <c r="E15221" s="72">
        <f t="shared" si="475"/>
        <v>1003106590.2962962</v>
      </c>
      <c r="F15221" s="71">
        <f t="shared" si="474"/>
        <v>652.38461907927694</v>
      </c>
    </row>
    <row r="15222" spans="2:6">
      <c r="B15222">
        <v>1537600</v>
      </c>
      <c r="D15222">
        <v>15220</v>
      </c>
      <c r="E15222" s="72">
        <f t="shared" si="475"/>
        <v>1003238455.074074</v>
      </c>
      <c r="F15222" s="71">
        <f t="shared" si="474"/>
        <v>652.47037921050605</v>
      </c>
    </row>
    <row r="15223" spans="2:6">
      <c r="B15223">
        <v>1537600</v>
      </c>
      <c r="D15223">
        <v>15221</v>
      </c>
      <c r="E15223" s="72">
        <f t="shared" si="475"/>
        <v>1003370328.5185184</v>
      </c>
      <c r="F15223" s="71">
        <f t="shared" si="474"/>
        <v>652.55614497822478</v>
      </c>
    </row>
    <row r="15224" spans="2:6">
      <c r="B15224">
        <v>1537600</v>
      </c>
      <c r="D15224">
        <v>15222</v>
      </c>
      <c r="E15224" s="72">
        <f t="shared" si="475"/>
        <v>1003502210.6296295</v>
      </c>
      <c r="F15224" s="71">
        <f t="shared" si="474"/>
        <v>652.64191638243335</v>
      </c>
    </row>
    <row r="15225" spans="2:6">
      <c r="B15225">
        <v>1537600</v>
      </c>
      <c r="D15225">
        <v>15223</v>
      </c>
      <c r="E15225" s="72">
        <f t="shared" si="475"/>
        <v>1003634101.4074073</v>
      </c>
      <c r="F15225" s="71">
        <f t="shared" si="474"/>
        <v>652.72769342313165</v>
      </c>
    </row>
    <row r="15226" spans="2:6">
      <c r="B15226">
        <v>1537600</v>
      </c>
      <c r="D15226">
        <v>15224</v>
      </c>
      <c r="E15226" s="72">
        <f t="shared" si="475"/>
        <v>1003766000.8518517</v>
      </c>
      <c r="F15226" s="71">
        <f t="shared" si="474"/>
        <v>652.8134761003198</v>
      </c>
    </row>
    <row r="15227" spans="2:6">
      <c r="B15227">
        <v>1537600</v>
      </c>
      <c r="D15227">
        <v>15225</v>
      </c>
      <c r="E15227" s="72">
        <f t="shared" si="475"/>
        <v>1003897908.9629629</v>
      </c>
      <c r="F15227" s="71">
        <f t="shared" si="474"/>
        <v>652.89926441399768</v>
      </c>
    </row>
    <row r="15228" spans="2:6">
      <c r="B15228">
        <v>1537600</v>
      </c>
      <c r="D15228">
        <v>15226</v>
      </c>
      <c r="E15228" s="72">
        <f t="shared" si="475"/>
        <v>1004029825.7407407</v>
      </c>
      <c r="F15228" s="71">
        <f t="shared" si="474"/>
        <v>652.98505836416541</v>
      </c>
    </row>
    <row r="15229" spans="2:6">
      <c r="B15229">
        <v>1537600</v>
      </c>
      <c r="D15229">
        <v>15227</v>
      </c>
      <c r="E15229" s="72">
        <f t="shared" si="475"/>
        <v>1004161751.1851851</v>
      </c>
      <c r="F15229" s="71">
        <f t="shared" si="474"/>
        <v>653.07085795082276</v>
      </c>
    </row>
    <row r="15230" spans="2:6">
      <c r="B15230">
        <v>1537600</v>
      </c>
      <c r="D15230">
        <v>15228</v>
      </c>
      <c r="E15230" s="72">
        <f t="shared" si="475"/>
        <v>1004293685.2962962</v>
      </c>
      <c r="F15230" s="71">
        <f t="shared" si="474"/>
        <v>653.15666317396995</v>
      </c>
    </row>
    <row r="15231" spans="2:6">
      <c r="B15231">
        <v>1537600</v>
      </c>
      <c r="D15231">
        <v>15229</v>
      </c>
      <c r="E15231" s="72">
        <f t="shared" si="475"/>
        <v>1004425628.074074</v>
      </c>
      <c r="F15231" s="71">
        <f t="shared" si="474"/>
        <v>653.24247403360698</v>
      </c>
    </row>
    <row r="15232" spans="2:6">
      <c r="B15232">
        <v>1537600</v>
      </c>
      <c r="D15232">
        <v>15230</v>
      </c>
      <c r="E15232" s="72">
        <f t="shared" si="475"/>
        <v>1004557579.5185184</v>
      </c>
      <c r="F15232" s="71">
        <f t="shared" si="474"/>
        <v>653.32829052973364</v>
      </c>
    </row>
    <row r="15233" spans="2:6">
      <c r="B15233">
        <v>1537600</v>
      </c>
      <c r="D15233">
        <v>15231</v>
      </c>
      <c r="E15233" s="72">
        <f t="shared" si="475"/>
        <v>1004689539.6296295</v>
      </c>
      <c r="F15233" s="71">
        <f t="shared" si="474"/>
        <v>653.41411266235013</v>
      </c>
    </row>
    <row r="15234" spans="2:6">
      <c r="B15234">
        <v>1537600</v>
      </c>
      <c r="D15234">
        <v>15232</v>
      </c>
      <c r="E15234" s="72">
        <f t="shared" si="475"/>
        <v>1004821508.4074073</v>
      </c>
      <c r="F15234" s="71">
        <f t="shared" si="474"/>
        <v>653.49994043145637</v>
      </c>
    </row>
    <row r="15235" spans="2:6">
      <c r="B15235">
        <v>1537600</v>
      </c>
      <c r="D15235">
        <v>15233</v>
      </c>
      <c r="E15235" s="72">
        <f t="shared" si="475"/>
        <v>1004953485.8518517</v>
      </c>
      <c r="F15235" s="71">
        <f t="shared" ref="F15235:F15298" si="476">E15235/B15234</f>
        <v>653.58577383705233</v>
      </c>
    </row>
    <row r="15236" spans="2:6">
      <c r="B15236">
        <v>1537600</v>
      </c>
      <c r="D15236">
        <v>15234</v>
      </c>
      <c r="E15236" s="72">
        <f t="shared" ref="E15236:E15299" si="477">40+(D15235*D15235)+(E15235/1.3)</f>
        <v>1005085471.9629629</v>
      </c>
      <c r="F15236" s="71">
        <f t="shared" si="476"/>
        <v>653.67161287913814</v>
      </c>
    </row>
    <row r="15237" spans="2:6">
      <c r="B15237">
        <v>1537600</v>
      </c>
      <c r="D15237">
        <v>15235</v>
      </c>
      <c r="E15237" s="72">
        <f t="shared" si="477"/>
        <v>1005217466.7407407</v>
      </c>
      <c r="F15237" s="71">
        <f t="shared" si="476"/>
        <v>653.75745755771379</v>
      </c>
    </row>
    <row r="15238" spans="2:6">
      <c r="B15238">
        <v>1537600</v>
      </c>
      <c r="D15238">
        <v>15236</v>
      </c>
      <c r="E15238" s="72">
        <f t="shared" si="477"/>
        <v>1005349470.1851851</v>
      </c>
      <c r="F15238" s="71">
        <f t="shared" si="476"/>
        <v>653.84330787277906</v>
      </c>
    </row>
    <row r="15239" spans="2:6">
      <c r="B15239">
        <v>1537600</v>
      </c>
      <c r="D15239">
        <v>15237</v>
      </c>
      <c r="E15239" s="72">
        <f t="shared" si="477"/>
        <v>1005481482.2962962</v>
      </c>
      <c r="F15239" s="71">
        <f t="shared" si="476"/>
        <v>653.92916382433418</v>
      </c>
    </row>
    <row r="15240" spans="2:6">
      <c r="B15240">
        <v>1537600</v>
      </c>
      <c r="D15240">
        <v>15238</v>
      </c>
      <c r="E15240" s="72">
        <f t="shared" si="477"/>
        <v>1005613503.074074</v>
      </c>
      <c r="F15240" s="71">
        <f t="shared" si="476"/>
        <v>654.01502541237903</v>
      </c>
    </row>
    <row r="15241" spans="2:6">
      <c r="B15241">
        <v>1537600</v>
      </c>
      <c r="D15241">
        <v>15239</v>
      </c>
      <c r="E15241" s="72">
        <f t="shared" si="477"/>
        <v>1005745532.5185184</v>
      </c>
      <c r="F15241" s="71">
        <f t="shared" si="476"/>
        <v>654.10089263691361</v>
      </c>
    </row>
    <row r="15242" spans="2:6">
      <c r="B15242">
        <v>1537600</v>
      </c>
      <c r="D15242">
        <v>15240</v>
      </c>
      <c r="E15242" s="72">
        <f t="shared" si="477"/>
        <v>1005877570.6296295</v>
      </c>
      <c r="F15242" s="71">
        <f t="shared" si="476"/>
        <v>654.18676549793804</v>
      </c>
    </row>
    <row r="15243" spans="2:6">
      <c r="B15243">
        <v>1537600</v>
      </c>
      <c r="D15243">
        <v>15241</v>
      </c>
      <c r="E15243" s="72">
        <f t="shared" si="477"/>
        <v>1006009617.4074073</v>
      </c>
      <c r="F15243" s="71">
        <f t="shared" si="476"/>
        <v>654.2726439954522</v>
      </c>
    </row>
    <row r="15244" spans="2:6">
      <c r="B15244">
        <v>1537600</v>
      </c>
      <c r="D15244">
        <v>15242</v>
      </c>
      <c r="E15244" s="72">
        <f t="shared" si="477"/>
        <v>1006141672.8518517</v>
      </c>
      <c r="F15244" s="71">
        <f t="shared" si="476"/>
        <v>654.35852812945609</v>
      </c>
    </row>
    <row r="15245" spans="2:6">
      <c r="B15245">
        <v>1537600</v>
      </c>
      <c r="D15245">
        <v>15243</v>
      </c>
      <c r="E15245" s="72">
        <f t="shared" si="477"/>
        <v>1006273736.9629629</v>
      </c>
      <c r="F15245" s="71">
        <f t="shared" si="476"/>
        <v>654.44441789994983</v>
      </c>
    </row>
    <row r="15246" spans="2:6">
      <c r="B15246">
        <v>1537600</v>
      </c>
      <c r="D15246">
        <v>15244</v>
      </c>
      <c r="E15246" s="72">
        <f t="shared" si="477"/>
        <v>1006405809.7407407</v>
      </c>
      <c r="F15246" s="71">
        <f t="shared" si="476"/>
        <v>654.53031330693329</v>
      </c>
    </row>
    <row r="15247" spans="2:6">
      <c r="B15247">
        <v>1537600</v>
      </c>
      <c r="D15247">
        <v>15245</v>
      </c>
      <c r="E15247" s="72">
        <f t="shared" si="477"/>
        <v>1006537891.1851851</v>
      </c>
      <c r="F15247" s="71">
        <f t="shared" si="476"/>
        <v>654.61621435040649</v>
      </c>
    </row>
    <row r="15248" spans="2:6">
      <c r="B15248">
        <v>1537600</v>
      </c>
      <c r="D15248">
        <v>15246</v>
      </c>
      <c r="E15248" s="72">
        <f t="shared" si="477"/>
        <v>1006669981.2962962</v>
      </c>
      <c r="F15248" s="71">
        <f t="shared" si="476"/>
        <v>654.70212103036954</v>
      </c>
    </row>
    <row r="15249" spans="2:6">
      <c r="B15249">
        <v>1537600</v>
      </c>
      <c r="D15249">
        <v>15247</v>
      </c>
      <c r="E15249" s="72">
        <f t="shared" si="477"/>
        <v>1006802080.074074</v>
      </c>
      <c r="F15249" s="71">
        <f t="shared" si="476"/>
        <v>654.78803334682232</v>
      </c>
    </row>
    <row r="15250" spans="2:6">
      <c r="B15250">
        <v>1537600</v>
      </c>
      <c r="D15250">
        <v>15248</v>
      </c>
      <c r="E15250" s="72">
        <f t="shared" si="477"/>
        <v>1006934187.5185184</v>
      </c>
      <c r="F15250" s="71">
        <f t="shared" si="476"/>
        <v>654.87395129976483</v>
      </c>
    </row>
    <row r="15251" spans="2:6">
      <c r="B15251">
        <v>1537600</v>
      </c>
      <c r="D15251">
        <v>15249</v>
      </c>
      <c r="E15251" s="72">
        <f t="shared" si="477"/>
        <v>1007066303.6296295</v>
      </c>
      <c r="F15251" s="71">
        <f t="shared" si="476"/>
        <v>654.95987488919707</v>
      </c>
    </row>
    <row r="15252" spans="2:6">
      <c r="B15252">
        <v>1537600</v>
      </c>
      <c r="D15252">
        <v>15250</v>
      </c>
      <c r="E15252" s="72">
        <f t="shared" si="477"/>
        <v>1007198428.4074073</v>
      </c>
      <c r="F15252" s="71">
        <f t="shared" si="476"/>
        <v>655.04580411511915</v>
      </c>
    </row>
    <row r="15253" spans="2:6">
      <c r="B15253">
        <v>1537600</v>
      </c>
      <c r="D15253">
        <v>15251</v>
      </c>
      <c r="E15253" s="72">
        <f t="shared" si="477"/>
        <v>1007330561.8518517</v>
      </c>
      <c r="F15253" s="71">
        <f t="shared" si="476"/>
        <v>655.13173897753097</v>
      </c>
    </row>
    <row r="15254" spans="2:6">
      <c r="B15254">
        <v>1537600</v>
      </c>
      <c r="D15254">
        <v>15252</v>
      </c>
      <c r="E15254" s="72">
        <f t="shared" si="477"/>
        <v>1007462703.9629629</v>
      </c>
      <c r="F15254" s="71">
        <f t="shared" si="476"/>
        <v>655.21767947643264</v>
      </c>
    </row>
    <row r="15255" spans="2:6">
      <c r="B15255">
        <v>1537600</v>
      </c>
      <c r="D15255">
        <v>15253</v>
      </c>
      <c r="E15255" s="72">
        <f t="shared" si="477"/>
        <v>1007594854.7407407</v>
      </c>
      <c r="F15255" s="71">
        <f t="shared" si="476"/>
        <v>655.30362561182403</v>
      </c>
    </row>
    <row r="15256" spans="2:6">
      <c r="B15256">
        <v>1537600</v>
      </c>
      <c r="D15256">
        <v>15254</v>
      </c>
      <c r="E15256" s="72">
        <f t="shared" si="477"/>
        <v>1007727014.1851851</v>
      </c>
      <c r="F15256" s="71">
        <f t="shared" si="476"/>
        <v>655.38957738370516</v>
      </c>
    </row>
    <row r="15257" spans="2:6">
      <c r="B15257">
        <v>1537600</v>
      </c>
      <c r="D15257">
        <v>15255</v>
      </c>
      <c r="E15257" s="72">
        <f t="shared" si="477"/>
        <v>1007859182.2962962</v>
      </c>
      <c r="F15257" s="71">
        <f t="shared" si="476"/>
        <v>655.47553479207613</v>
      </c>
    </row>
    <row r="15258" spans="2:6">
      <c r="B15258">
        <v>1537600</v>
      </c>
      <c r="D15258">
        <v>15256</v>
      </c>
      <c r="E15258" s="72">
        <f t="shared" si="477"/>
        <v>1007991359.074074</v>
      </c>
      <c r="F15258" s="71">
        <f t="shared" si="476"/>
        <v>655.56149783693684</v>
      </c>
    </row>
    <row r="15259" spans="2:6">
      <c r="B15259">
        <v>1537600</v>
      </c>
      <c r="D15259">
        <v>15257</v>
      </c>
      <c r="E15259" s="72">
        <f t="shared" si="477"/>
        <v>1008123544.5185184</v>
      </c>
      <c r="F15259" s="71">
        <f t="shared" si="476"/>
        <v>655.64746651828727</v>
      </c>
    </row>
    <row r="15260" spans="2:6">
      <c r="B15260">
        <v>1537600</v>
      </c>
      <c r="D15260">
        <v>15258</v>
      </c>
      <c r="E15260" s="72">
        <f t="shared" si="477"/>
        <v>1008255738.6296295</v>
      </c>
      <c r="F15260" s="71">
        <f t="shared" si="476"/>
        <v>655.73344083612744</v>
      </c>
    </row>
    <row r="15261" spans="2:6">
      <c r="B15261">
        <v>1537600</v>
      </c>
      <c r="D15261">
        <v>15259</v>
      </c>
      <c r="E15261" s="72">
        <f t="shared" si="477"/>
        <v>1008387941.4074073</v>
      </c>
      <c r="F15261" s="71">
        <f t="shared" si="476"/>
        <v>655.81942079045734</v>
      </c>
    </row>
    <row r="15262" spans="2:6">
      <c r="B15262">
        <v>1537600</v>
      </c>
      <c r="D15262">
        <v>15260</v>
      </c>
      <c r="E15262" s="72">
        <f t="shared" si="477"/>
        <v>1008520152.8518517</v>
      </c>
      <c r="F15262" s="71">
        <f t="shared" si="476"/>
        <v>655.90540638127709</v>
      </c>
    </row>
    <row r="15263" spans="2:6">
      <c r="B15263">
        <v>1537600</v>
      </c>
      <c r="D15263">
        <v>15261</v>
      </c>
      <c r="E15263" s="72">
        <f t="shared" si="477"/>
        <v>1008652372.9629629</v>
      </c>
      <c r="F15263" s="71">
        <f t="shared" si="476"/>
        <v>655.99139760858668</v>
      </c>
    </row>
    <row r="15264" spans="2:6">
      <c r="B15264">
        <v>1537600</v>
      </c>
      <c r="D15264">
        <v>15262</v>
      </c>
      <c r="E15264" s="72">
        <f t="shared" si="477"/>
        <v>1008784601.7407407</v>
      </c>
      <c r="F15264" s="71">
        <f t="shared" si="476"/>
        <v>656.077394472386</v>
      </c>
    </row>
    <row r="15265" spans="2:6">
      <c r="B15265">
        <v>1537600</v>
      </c>
      <c r="D15265">
        <v>15263</v>
      </c>
      <c r="E15265" s="72">
        <f t="shared" si="477"/>
        <v>1008916839.1851851</v>
      </c>
      <c r="F15265" s="71">
        <f t="shared" si="476"/>
        <v>656.16339697267495</v>
      </c>
    </row>
    <row r="15266" spans="2:6">
      <c r="B15266">
        <v>1537600</v>
      </c>
      <c r="D15266">
        <v>15264</v>
      </c>
      <c r="E15266" s="72">
        <f t="shared" si="477"/>
        <v>1009049085.2962962</v>
      </c>
      <c r="F15266" s="71">
        <f t="shared" si="476"/>
        <v>656.24940510945385</v>
      </c>
    </row>
    <row r="15267" spans="2:6">
      <c r="B15267">
        <v>1537600</v>
      </c>
      <c r="D15267">
        <v>15265</v>
      </c>
      <c r="E15267" s="72">
        <f t="shared" si="477"/>
        <v>1009181340.074074</v>
      </c>
      <c r="F15267" s="71">
        <f t="shared" si="476"/>
        <v>656.33541888272248</v>
      </c>
    </row>
    <row r="15268" spans="2:6">
      <c r="B15268">
        <v>1537600</v>
      </c>
      <c r="D15268">
        <v>15266</v>
      </c>
      <c r="E15268" s="72">
        <f t="shared" si="477"/>
        <v>1009313603.5185184</v>
      </c>
      <c r="F15268" s="71">
        <f t="shared" si="476"/>
        <v>656.42143829248073</v>
      </c>
    </row>
    <row r="15269" spans="2:6">
      <c r="B15269">
        <v>1537600</v>
      </c>
      <c r="D15269">
        <v>15267</v>
      </c>
      <c r="E15269" s="72">
        <f t="shared" si="477"/>
        <v>1009445875.6296295</v>
      </c>
      <c r="F15269" s="71">
        <f t="shared" si="476"/>
        <v>656.50746333872883</v>
      </c>
    </row>
    <row r="15270" spans="2:6">
      <c r="B15270">
        <v>1537600</v>
      </c>
      <c r="D15270">
        <v>15268</v>
      </c>
      <c r="E15270" s="72">
        <f t="shared" si="477"/>
        <v>1009578156.4074073</v>
      </c>
      <c r="F15270" s="71">
        <f t="shared" si="476"/>
        <v>656.59349402146677</v>
      </c>
    </row>
    <row r="15271" spans="2:6">
      <c r="B15271">
        <v>1537600</v>
      </c>
      <c r="D15271">
        <v>15269</v>
      </c>
      <c r="E15271" s="72">
        <f t="shared" si="477"/>
        <v>1009710445.8518517</v>
      </c>
      <c r="F15271" s="71">
        <f t="shared" si="476"/>
        <v>656.67953034069444</v>
      </c>
    </row>
    <row r="15272" spans="2:6">
      <c r="B15272">
        <v>1537600</v>
      </c>
      <c r="D15272">
        <v>15270</v>
      </c>
      <c r="E15272" s="72">
        <f t="shared" si="477"/>
        <v>1009842743.9629629</v>
      </c>
      <c r="F15272" s="71">
        <f t="shared" si="476"/>
        <v>656.76557229641185</v>
      </c>
    </row>
    <row r="15273" spans="2:6">
      <c r="B15273">
        <v>1537600</v>
      </c>
      <c r="D15273">
        <v>15271</v>
      </c>
      <c r="E15273" s="72">
        <f t="shared" si="477"/>
        <v>1009975050.7407407</v>
      </c>
      <c r="F15273" s="71">
        <f t="shared" si="476"/>
        <v>656.8516198886191</v>
      </c>
    </row>
    <row r="15274" spans="2:6">
      <c r="B15274">
        <v>1537600</v>
      </c>
      <c r="D15274">
        <v>15272</v>
      </c>
      <c r="E15274" s="72">
        <f t="shared" si="477"/>
        <v>1010107366.1851851</v>
      </c>
      <c r="F15274" s="71">
        <f t="shared" si="476"/>
        <v>656.93767311731597</v>
      </c>
    </row>
    <row r="15275" spans="2:6">
      <c r="B15275">
        <v>1537600</v>
      </c>
      <c r="D15275">
        <v>15273</v>
      </c>
      <c r="E15275" s="72">
        <f t="shared" si="477"/>
        <v>1010239690.2962962</v>
      </c>
      <c r="F15275" s="71">
        <f t="shared" si="476"/>
        <v>657.0237319825028</v>
      </c>
    </row>
    <row r="15276" spans="2:6">
      <c r="B15276">
        <v>1537600</v>
      </c>
      <c r="D15276">
        <v>15274</v>
      </c>
      <c r="E15276" s="72">
        <f t="shared" si="477"/>
        <v>1010372023.074074</v>
      </c>
      <c r="F15276" s="71">
        <f t="shared" si="476"/>
        <v>657.10979648417924</v>
      </c>
    </row>
    <row r="15277" spans="2:6">
      <c r="B15277">
        <v>1537600</v>
      </c>
      <c r="D15277">
        <v>15275</v>
      </c>
      <c r="E15277" s="72">
        <f t="shared" si="477"/>
        <v>1010504364.5185184</v>
      </c>
      <c r="F15277" s="71">
        <f t="shared" si="476"/>
        <v>657.19586662234553</v>
      </c>
    </row>
    <row r="15278" spans="2:6">
      <c r="B15278">
        <v>1537600</v>
      </c>
      <c r="D15278">
        <v>15276</v>
      </c>
      <c r="E15278" s="72">
        <f t="shared" si="477"/>
        <v>1010636714.6296295</v>
      </c>
      <c r="F15278" s="71">
        <f t="shared" si="476"/>
        <v>657.28194239700144</v>
      </c>
    </row>
    <row r="15279" spans="2:6">
      <c r="B15279">
        <v>1537600</v>
      </c>
      <c r="D15279">
        <v>15277</v>
      </c>
      <c r="E15279" s="72">
        <f t="shared" si="477"/>
        <v>1010769073.4074073</v>
      </c>
      <c r="F15279" s="71">
        <f t="shared" si="476"/>
        <v>657.36802380814731</v>
      </c>
    </row>
    <row r="15280" spans="2:6">
      <c r="B15280">
        <v>1537600</v>
      </c>
      <c r="D15280">
        <v>15278</v>
      </c>
      <c r="E15280" s="72">
        <f t="shared" si="477"/>
        <v>1010901440.8518517</v>
      </c>
      <c r="F15280" s="71">
        <f t="shared" si="476"/>
        <v>657.4541108557828</v>
      </c>
    </row>
    <row r="15281" spans="2:6">
      <c r="B15281">
        <v>1537600</v>
      </c>
      <c r="D15281">
        <v>15279</v>
      </c>
      <c r="E15281" s="72">
        <f t="shared" si="477"/>
        <v>1011033816.9629629</v>
      </c>
      <c r="F15281" s="71">
        <f t="shared" si="476"/>
        <v>657.54020353990825</v>
      </c>
    </row>
    <row r="15282" spans="2:6">
      <c r="B15282">
        <v>1537600</v>
      </c>
      <c r="D15282">
        <v>15280</v>
      </c>
      <c r="E15282" s="72">
        <f t="shared" si="477"/>
        <v>1011166201.7407407</v>
      </c>
      <c r="F15282" s="71">
        <f t="shared" si="476"/>
        <v>657.62630186052331</v>
      </c>
    </row>
    <row r="15283" spans="2:6">
      <c r="B15283">
        <v>1537600</v>
      </c>
      <c r="D15283">
        <v>15281</v>
      </c>
      <c r="E15283" s="72">
        <f t="shared" si="477"/>
        <v>1011298595.1851851</v>
      </c>
      <c r="F15283" s="71">
        <f t="shared" si="476"/>
        <v>657.71240581762822</v>
      </c>
    </row>
    <row r="15284" spans="2:6">
      <c r="B15284">
        <v>1537600</v>
      </c>
      <c r="D15284">
        <v>15282</v>
      </c>
      <c r="E15284" s="72">
        <f t="shared" si="477"/>
        <v>1011430997.2962962</v>
      </c>
      <c r="F15284" s="71">
        <f t="shared" si="476"/>
        <v>657.79851541122287</v>
      </c>
    </row>
    <row r="15285" spans="2:6">
      <c r="B15285">
        <v>1537600</v>
      </c>
      <c r="D15285">
        <v>15283</v>
      </c>
      <c r="E15285" s="72">
        <f t="shared" si="477"/>
        <v>1011563408.074074</v>
      </c>
      <c r="F15285" s="71">
        <f t="shared" si="476"/>
        <v>657.88463064130724</v>
      </c>
    </row>
    <row r="15286" spans="2:6">
      <c r="B15286">
        <v>1537600</v>
      </c>
      <c r="D15286">
        <v>15284</v>
      </c>
      <c r="E15286" s="72">
        <f t="shared" si="477"/>
        <v>1011695827.5185184</v>
      </c>
      <c r="F15286" s="71">
        <f t="shared" si="476"/>
        <v>657.97075150788146</v>
      </c>
    </row>
    <row r="15287" spans="2:6">
      <c r="B15287">
        <v>1537600</v>
      </c>
      <c r="D15287">
        <v>15285</v>
      </c>
      <c r="E15287" s="72">
        <f t="shared" si="477"/>
        <v>1011828255.6296295</v>
      </c>
      <c r="F15287" s="71">
        <f t="shared" si="476"/>
        <v>658.0568780109453</v>
      </c>
    </row>
    <row r="15288" spans="2:6">
      <c r="B15288">
        <v>1537600</v>
      </c>
      <c r="D15288">
        <v>15286</v>
      </c>
      <c r="E15288" s="72">
        <f t="shared" si="477"/>
        <v>1011960692.4074073</v>
      </c>
      <c r="F15288" s="71">
        <f t="shared" si="476"/>
        <v>658.14301015049898</v>
      </c>
    </row>
    <row r="15289" spans="2:6">
      <c r="B15289">
        <v>1537600</v>
      </c>
      <c r="D15289">
        <v>15287</v>
      </c>
      <c r="E15289" s="72">
        <f t="shared" si="477"/>
        <v>1012093137.8518517</v>
      </c>
      <c r="F15289" s="71">
        <f t="shared" si="476"/>
        <v>658.22914792654251</v>
      </c>
    </row>
    <row r="15290" spans="2:6">
      <c r="B15290">
        <v>1537600</v>
      </c>
      <c r="D15290">
        <v>15288</v>
      </c>
      <c r="E15290" s="72">
        <f t="shared" si="477"/>
        <v>1012225591.9629629</v>
      </c>
      <c r="F15290" s="71">
        <f t="shared" si="476"/>
        <v>658.31529133907577</v>
      </c>
    </row>
    <row r="15291" spans="2:6">
      <c r="B15291">
        <v>1537600</v>
      </c>
      <c r="D15291">
        <v>15289</v>
      </c>
      <c r="E15291" s="72">
        <f t="shared" si="477"/>
        <v>1012358054.7407407</v>
      </c>
      <c r="F15291" s="71">
        <f t="shared" si="476"/>
        <v>658.40144038809876</v>
      </c>
    </row>
    <row r="15292" spans="2:6">
      <c r="B15292">
        <v>1537600</v>
      </c>
      <c r="D15292">
        <v>15290</v>
      </c>
      <c r="E15292" s="72">
        <f t="shared" si="477"/>
        <v>1012490526.1851851</v>
      </c>
      <c r="F15292" s="71">
        <f t="shared" si="476"/>
        <v>658.48759507361149</v>
      </c>
    </row>
    <row r="15293" spans="2:6">
      <c r="B15293">
        <v>1537600</v>
      </c>
      <c r="D15293">
        <v>15291</v>
      </c>
      <c r="E15293" s="72">
        <f t="shared" si="477"/>
        <v>1012623006.2962962</v>
      </c>
      <c r="F15293" s="71">
        <f t="shared" si="476"/>
        <v>658.57375539561406</v>
      </c>
    </row>
    <row r="15294" spans="2:6">
      <c r="B15294">
        <v>1537600</v>
      </c>
      <c r="D15294">
        <v>15292</v>
      </c>
      <c r="E15294" s="72">
        <f t="shared" si="477"/>
        <v>1012755495.074074</v>
      </c>
      <c r="F15294" s="71">
        <f t="shared" si="476"/>
        <v>658.65992135410647</v>
      </c>
    </row>
    <row r="15295" spans="2:6">
      <c r="B15295">
        <v>1537600</v>
      </c>
      <c r="D15295">
        <v>15293</v>
      </c>
      <c r="E15295" s="72">
        <f t="shared" si="477"/>
        <v>1012887992.5185184</v>
      </c>
      <c r="F15295" s="71">
        <f t="shared" si="476"/>
        <v>658.74609294908851</v>
      </c>
    </row>
    <row r="15296" spans="2:6">
      <c r="B15296">
        <v>1537600</v>
      </c>
      <c r="D15296">
        <v>15294</v>
      </c>
      <c r="E15296" s="72">
        <f t="shared" si="477"/>
        <v>1013020498.6296295</v>
      </c>
      <c r="F15296" s="71">
        <f t="shared" si="476"/>
        <v>658.83227018056027</v>
      </c>
    </row>
    <row r="15297" spans="2:6">
      <c r="B15297">
        <v>1537600</v>
      </c>
      <c r="D15297">
        <v>15295</v>
      </c>
      <c r="E15297" s="72">
        <f t="shared" si="477"/>
        <v>1013153013.4074073</v>
      </c>
      <c r="F15297" s="71">
        <f t="shared" si="476"/>
        <v>658.91845304852188</v>
      </c>
    </row>
    <row r="15298" spans="2:6">
      <c r="B15298">
        <v>1537600</v>
      </c>
      <c r="D15298">
        <v>15296</v>
      </c>
      <c r="E15298" s="72">
        <f t="shared" si="477"/>
        <v>1013285536.8518517</v>
      </c>
      <c r="F15298" s="71">
        <f t="shared" si="476"/>
        <v>659.00464155297323</v>
      </c>
    </row>
    <row r="15299" spans="2:6">
      <c r="B15299">
        <v>1537600</v>
      </c>
      <c r="D15299">
        <v>15297</v>
      </c>
      <c r="E15299" s="72">
        <f t="shared" si="477"/>
        <v>1013418068.9629629</v>
      </c>
      <c r="F15299" s="71">
        <f t="shared" ref="F15299:F15362" si="478">E15299/B15298</f>
        <v>659.09083569391441</v>
      </c>
    </row>
    <row r="15300" spans="2:6">
      <c r="B15300">
        <v>1537600</v>
      </c>
      <c r="D15300">
        <v>15298</v>
      </c>
      <c r="E15300" s="72">
        <f t="shared" ref="E15300:E15363" si="479">40+(D15299*D15299)+(E15299/1.3)</f>
        <v>1013550609.7407407</v>
      </c>
      <c r="F15300" s="71">
        <f t="shared" si="478"/>
        <v>659.17703547134533</v>
      </c>
    </row>
    <row r="15301" spans="2:6">
      <c r="B15301">
        <v>1537600</v>
      </c>
      <c r="D15301">
        <v>15299</v>
      </c>
      <c r="E15301" s="72">
        <f t="shared" si="479"/>
        <v>1013683159.1851851</v>
      </c>
      <c r="F15301" s="71">
        <f t="shared" si="478"/>
        <v>659.2632408852661</v>
      </c>
    </row>
    <row r="15302" spans="2:6">
      <c r="B15302">
        <v>1537600</v>
      </c>
      <c r="D15302">
        <v>15300</v>
      </c>
      <c r="E15302" s="72">
        <f t="shared" si="479"/>
        <v>1013815717.2962962</v>
      </c>
      <c r="F15302" s="71">
        <f t="shared" si="478"/>
        <v>659.34945193567648</v>
      </c>
    </row>
    <row r="15303" spans="2:6">
      <c r="B15303">
        <v>1537600</v>
      </c>
      <c r="D15303">
        <v>15301</v>
      </c>
      <c r="E15303" s="72">
        <f t="shared" si="479"/>
        <v>1013948284.074074</v>
      </c>
      <c r="F15303" s="71">
        <f t="shared" si="478"/>
        <v>659.43566862257671</v>
      </c>
    </row>
    <row r="15304" spans="2:6">
      <c r="B15304">
        <v>1537600</v>
      </c>
      <c r="D15304">
        <v>15302</v>
      </c>
      <c r="E15304" s="72">
        <f t="shared" si="479"/>
        <v>1014080859.5185184</v>
      </c>
      <c r="F15304" s="71">
        <f t="shared" si="478"/>
        <v>659.52189094596679</v>
      </c>
    </row>
    <row r="15305" spans="2:6">
      <c r="B15305">
        <v>1537600</v>
      </c>
      <c r="D15305">
        <v>15303</v>
      </c>
      <c r="E15305" s="72">
        <f t="shared" si="479"/>
        <v>1014213443.6296295</v>
      </c>
      <c r="F15305" s="71">
        <f t="shared" si="478"/>
        <v>659.60811890584648</v>
      </c>
    </row>
    <row r="15306" spans="2:6">
      <c r="B15306">
        <v>1537600</v>
      </c>
      <c r="D15306">
        <v>15304</v>
      </c>
      <c r="E15306" s="72">
        <f t="shared" si="479"/>
        <v>1014346036.4074073</v>
      </c>
      <c r="F15306" s="71">
        <f t="shared" si="478"/>
        <v>659.69435250221602</v>
      </c>
    </row>
    <row r="15307" spans="2:6">
      <c r="B15307">
        <v>1537600</v>
      </c>
      <c r="D15307">
        <v>15305</v>
      </c>
      <c r="E15307" s="72">
        <f t="shared" si="479"/>
        <v>1014478637.8518517</v>
      </c>
      <c r="F15307" s="71">
        <f t="shared" si="478"/>
        <v>659.78059173507529</v>
      </c>
    </row>
    <row r="15308" spans="2:6">
      <c r="B15308">
        <v>1537600</v>
      </c>
      <c r="D15308">
        <v>15306</v>
      </c>
      <c r="E15308" s="72">
        <f t="shared" si="479"/>
        <v>1014611247.9629629</v>
      </c>
      <c r="F15308" s="71">
        <f t="shared" si="478"/>
        <v>659.86683660442429</v>
      </c>
    </row>
    <row r="15309" spans="2:6">
      <c r="B15309">
        <v>1537600</v>
      </c>
      <c r="D15309">
        <v>15307</v>
      </c>
      <c r="E15309" s="72">
        <f t="shared" si="479"/>
        <v>1014743866.7407407</v>
      </c>
      <c r="F15309" s="71">
        <f t="shared" si="478"/>
        <v>659.95308711026314</v>
      </c>
    </row>
    <row r="15310" spans="2:6">
      <c r="B15310">
        <v>1537600</v>
      </c>
      <c r="D15310">
        <v>15308</v>
      </c>
      <c r="E15310" s="72">
        <f t="shared" si="479"/>
        <v>1014876494.1851851</v>
      </c>
      <c r="F15310" s="71">
        <f t="shared" si="478"/>
        <v>660.03934325259172</v>
      </c>
    </row>
    <row r="15311" spans="2:6">
      <c r="B15311">
        <v>1537600</v>
      </c>
      <c r="D15311">
        <v>15309</v>
      </c>
      <c r="E15311" s="72">
        <f t="shared" si="479"/>
        <v>1015009130.2962962</v>
      </c>
      <c r="F15311" s="71">
        <f t="shared" si="478"/>
        <v>660.12560503141015</v>
      </c>
    </row>
    <row r="15312" spans="2:6">
      <c r="B15312">
        <v>1537600</v>
      </c>
      <c r="D15312">
        <v>15310</v>
      </c>
      <c r="E15312" s="72">
        <f t="shared" si="479"/>
        <v>1015141775.074074</v>
      </c>
      <c r="F15312" s="71">
        <f t="shared" si="478"/>
        <v>660.2118724467183</v>
      </c>
    </row>
    <row r="15313" spans="2:6">
      <c r="B15313">
        <v>1537600</v>
      </c>
      <c r="D15313">
        <v>15311</v>
      </c>
      <c r="E15313" s="72">
        <f t="shared" si="479"/>
        <v>1015274428.5185184</v>
      </c>
      <c r="F15313" s="71">
        <f t="shared" si="478"/>
        <v>660.29814549851619</v>
      </c>
    </row>
    <row r="15314" spans="2:6">
      <c r="B15314">
        <v>1537600</v>
      </c>
      <c r="D15314">
        <v>15312</v>
      </c>
      <c r="E15314" s="72">
        <f t="shared" si="479"/>
        <v>1015407090.6296295</v>
      </c>
      <c r="F15314" s="71">
        <f t="shared" si="478"/>
        <v>660.38442418680381</v>
      </c>
    </row>
    <row r="15315" spans="2:6">
      <c r="B15315">
        <v>1537600</v>
      </c>
      <c r="D15315">
        <v>15313</v>
      </c>
      <c r="E15315" s="72">
        <f t="shared" si="479"/>
        <v>1015539761.4074073</v>
      </c>
      <c r="F15315" s="71">
        <f t="shared" si="478"/>
        <v>660.47070851158117</v>
      </c>
    </row>
    <row r="15316" spans="2:6">
      <c r="B15316">
        <v>1537600</v>
      </c>
      <c r="D15316">
        <v>15314</v>
      </c>
      <c r="E15316" s="72">
        <f t="shared" si="479"/>
        <v>1015672440.8518517</v>
      </c>
      <c r="F15316" s="71">
        <f t="shared" si="478"/>
        <v>660.55699847284836</v>
      </c>
    </row>
    <row r="15317" spans="2:6">
      <c r="B15317">
        <v>1537600</v>
      </c>
      <c r="D15317">
        <v>15315</v>
      </c>
      <c r="E15317" s="72">
        <f t="shared" si="479"/>
        <v>1015805128.9629629</v>
      </c>
      <c r="F15317" s="71">
        <f t="shared" si="478"/>
        <v>660.64329407060541</v>
      </c>
    </row>
    <row r="15318" spans="2:6">
      <c r="B15318">
        <v>1537600</v>
      </c>
      <c r="D15318">
        <v>15316</v>
      </c>
      <c r="E15318" s="72">
        <f t="shared" si="479"/>
        <v>1015937825.7407407</v>
      </c>
      <c r="F15318" s="71">
        <f t="shared" si="478"/>
        <v>660.72959530485218</v>
      </c>
    </row>
    <row r="15319" spans="2:6">
      <c r="B15319">
        <v>1537600</v>
      </c>
      <c r="D15319">
        <v>15317</v>
      </c>
      <c r="E15319" s="72">
        <f t="shared" si="479"/>
        <v>1016070531.1851851</v>
      </c>
      <c r="F15319" s="71">
        <f t="shared" si="478"/>
        <v>660.81590217558858</v>
      </c>
    </row>
    <row r="15320" spans="2:6">
      <c r="B15320">
        <v>1537600</v>
      </c>
      <c r="D15320">
        <v>15318</v>
      </c>
      <c r="E15320" s="72">
        <f t="shared" si="479"/>
        <v>1016203245.2962962</v>
      </c>
      <c r="F15320" s="71">
        <f t="shared" si="478"/>
        <v>660.90221468281493</v>
      </c>
    </row>
    <row r="15321" spans="2:6">
      <c r="B15321">
        <v>1537600</v>
      </c>
      <c r="D15321">
        <v>15319</v>
      </c>
      <c r="E15321" s="72">
        <f t="shared" si="479"/>
        <v>1016335968.074074</v>
      </c>
      <c r="F15321" s="71">
        <f t="shared" si="478"/>
        <v>660.98853282653101</v>
      </c>
    </row>
    <row r="15322" spans="2:6">
      <c r="B15322">
        <v>1537600</v>
      </c>
      <c r="D15322">
        <v>15320</v>
      </c>
      <c r="E15322" s="72">
        <f t="shared" si="479"/>
        <v>1016468699.5185184</v>
      </c>
      <c r="F15322" s="71">
        <f t="shared" si="478"/>
        <v>661.07485660673672</v>
      </c>
    </row>
    <row r="15323" spans="2:6">
      <c r="B15323">
        <v>1537600</v>
      </c>
      <c r="D15323">
        <v>15321</v>
      </c>
      <c r="E15323" s="72">
        <f t="shared" si="479"/>
        <v>1016601439.6296295</v>
      </c>
      <c r="F15323" s="71">
        <f t="shared" si="478"/>
        <v>661.16118602343226</v>
      </c>
    </row>
    <row r="15324" spans="2:6">
      <c r="B15324">
        <v>1537600</v>
      </c>
      <c r="D15324">
        <v>15322</v>
      </c>
      <c r="E15324" s="72">
        <f t="shared" si="479"/>
        <v>1016734188.4074073</v>
      </c>
      <c r="F15324" s="71">
        <f t="shared" si="478"/>
        <v>661.24752107661766</v>
      </c>
    </row>
    <row r="15325" spans="2:6">
      <c r="B15325">
        <v>1537600</v>
      </c>
      <c r="D15325">
        <v>15323</v>
      </c>
      <c r="E15325" s="72">
        <f t="shared" si="479"/>
        <v>1016866945.8518517</v>
      </c>
      <c r="F15325" s="71">
        <f t="shared" si="478"/>
        <v>661.33386176629278</v>
      </c>
    </row>
    <row r="15326" spans="2:6">
      <c r="B15326">
        <v>1537600</v>
      </c>
      <c r="D15326">
        <v>15324</v>
      </c>
      <c r="E15326" s="72">
        <f t="shared" si="479"/>
        <v>1016999711.9629629</v>
      </c>
      <c r="F15326" s="71">
        <f t="shared" si="478"/>
        <v>661.42020809245764</v>
      </c>
    </row>
    <row r="15327" spans="2:6">
      <c r="B15327">
        <v>1537600</v>
      </c>
      <c r="D15327">
        <v>15325</v>
      </c>
      <c r="E15327" s="72">
        <f t="shared" si="479"/>
        <v>1017132486.7407407</v>
      </c>
      <c r="F15327" s="71">
        <f t="shared" si="478"/>
        <v>661.50656005511235</v>
      </c>
    </row>
    <row r="15328" spans="2:6">
      <c r="B15328">
        <v>1537600</v>
      </c>
      <c r="D15328">
        <v>15326</v>
      </c>
      <c r="E15328" s="72">
        <f t="shared" si="479"/>
        <v>1017265270.1851851</v>
      </c>
      <c r="F15328" s="71">
        <f t="shared" si="478"/>
        <v>661.59291765425667</v>
      </c>
    </row>
    <row r="15329" spans="2:6">
      <c r="B15329">
        <v>1537600</v>
      </c>
      <c r="D15329">
        <v>15327</v>
      </c>
      <c r="E15329" s="72">
        <f t="shared" si="479"/>
        <v>1017398062.2962962</v>
      </c>
      <c r="F15329" s="71">
        <f t="shared" si="478"/>
        <v>661.67928088989095</v>
      </c>
    </row>
    <row r="15330" spans="2:6">
      <c r="B15330">
        <v>1537600</v>
      </c>
      <c r="D15330">
        <v>15328</v>
      </c>
      <c r="E15330" s="72">
        <f t="shared" si="479"/>
        <v>1017530863.074074</v>
      </c>
      <c r="F15330" s="71">
        <f t="shared" si="478"/>
        <v>661.76564976201485</v>
      </c>
    </row>
    <row r="15331" spans="2:6">
      <c r="B15331">
        <v>1537600</v>
      </c>
      <c r="D15331">
        <v>15329</v>
      </c>
      <c r="E15331" s="72">
        <f t="shared" si="479"/>
        <v>1017663672.5185184</v>
      </c>
      <c r="F15331" s="71">
        <f t="shared" si="478"/>
        <v>661.85202427062859</v>
      </c>
    </row>
    <row r="15332" spans="2:6">
      <c r="B15332">
        <v>1537600</v>
      </c>
      <c r="D15332">
        <v>15330</v>
      </c>
      <c r="E15332" s="72">
        <f t="shared" si="479"/>
        <v>1017796490.6296295</v>
      </c>
      <c r="F15332" s="71">
        <f t="shared" si="478"/>
        <v>661.93840441573195</v>
      </c>
    </row>
    <row r="15333" spans="2:6">
      <c r="B15333">
        <v>1537600</v>
      </c>
      <c r="D15333">
        <v>15331</v>
      </c>
      <c r="E15333" s="72">
        <f t="shared" si="479"/>
        <v>1017929317.4074073</v>
      </c>
      <c r="F15333" s="71">
        <f t="shared" si="478"/>
        <v>662.02479019732527</v>
      </c>
    </row>
    <row r="15334" spans="2:6">
      <c r="B15334">
        <v>1537600</v>
      </c>
      <c r="D15334">
        <v>15332</v>
      </c>
      <c r="E15334" s="72">
        <f t="shared" si="479"/>
        <v>1018062152.8518517</v>
      </c>
      <c r="F15334" s="71">
        <f t="shared" si="478"/>
        <v>662.11118161540821</v>
      </c>
    </row>
    <row r="15335" spans="2:6">
      <c r="B15335">
        <v>1537600</v>
      </c>
      <c r="D15335">
        <v>15333</v>
      </c>
      <c r="E15335" s="72">
        <f t="shared" si="479"/>
        <v>1018194996.9629629</v>
      </c>
      <c r="F15335" s="71">
        <f t="shared" si="478"/>
        <v>662.197578669981</v>
      </c>
    </row>
    <row r="15336" spans="2:6">
      <c r="B15336">
        <v>1537600</v>
      </c>
      <c r="D15336">
        <v>15334</v>
      </c>
      <c r="E15336" s="72">
        <f t="shared" si="479"/>
        <v>1018327849.7407407</v>
      </c>
      <c r="F15336" s="71">
        <f t="shared" si="478"/>
        <v>662.28398136104363</v>
      </c>
    </row>
    <row r="15337" spans="2:6">
      <c r="B15337">
        <v>1537600</v>
      </c>
      <c r="D15337">
        <v>15335</v>
      </c>
      <c r="E15337" s="72">
        <f t="shared" si="479"/>
        <v>1018460711.1851851</v>
      </c>
      <c r="F15337" s="71">
        <f t="shared" si="478"/>
        <v>662.37038968859588</v>
      </c>
    </row>
    <row r="15338" spans="2:6">
      <c r="B15338">
        <v>1537600</v>
      </c>
      <c r="D15338">
        <v>15336</v>
      </c>
      <c r="E15338" s="72">
        <f t="shared" si="479"/>
        <v>1018593581.2962962</v>
      </c>
      <c r="F15338" s="71">
        <f t="shared" si="478"/>
        <v>662.45680365263809</v>
      </c>
    </row>
    <row r="15339" spans="2:6">
      <c r="B15339">
        <v>1537600</v>
      </c>
      <c r="D15339">
        <v>15337</v>
      </c>
      <c r="E15339" s="72">
        <f t="shared" si="479"/>
        <v>1018726460.074074</v>
      </c>
      <c r="F15339" s="71">
        <f t="shared" si="478"/>
        <v>662.54322325316991</v>
      </c>
    </row>
    <row r="15340" spans="2:6">
      <c r="B15340">
        <v>1537600</v>
      </c>
      <c r="D15340">
        <v>15338</v>
      </c>
      <c r="E15340" s="72">
        <f t="shared" si="479"/>
        <v>1018859347.5185184</v>
      </c>
      <c r="F15340" s="71">
        <f t="shared" si="478"/>
        <v>662.62964849019147</v>
      </c>
    </row>
    <row r="15341" spans="2:6">
      <c r="B15341">
        <v>1537600</v>
      </c>
      <c r="D15341">
        <v>15339</v>
      </c>
      <c r="E15341" s="72">
        <f t="shared" si="479"/>
        <v>1018992243.6296295</v>
      </c>
      <c r="F15341" s="71">
        <f t="shared" si="478"/>
        <v>662.71607936370287</v>
      </c>
    </row>
    <row r="15342" spans="2:6">
      <c r="B15342">
        <v>1537600</v>
      </c>
      <c r="D15342">
        <v>15340</v>
      </c>
      <c r="E15342" s="72">
        <f t="shared" si="479"/>
        <v>1019125148.4074073</v>
      </c>
      <c r="F15342" s="71">
        <f t="shared" si="478"/>
        <v>662.80251587370401</v>
      </c>
    </row>
    <row r="15343" spans="2:6">
      <c r="B15343">
        <v>1537600</v>
      </c>
      <c r="D15343">
        <v>15341</v>
      </c>
      <c r="E15343" s="72">
        <f t="shared" si="479"/>
        <v>1019258061.8518517</v>
      </c>
      <c r="F15343" s="71">
        <f t="shared" si="478"/>
        <v>662.88895802019488</v>
      </c>
    </row>
    <row r="15344" spans="2:6">
      <c r="B15344">
        <v>1537600</v>
      </c>
      <c r="D15344">
        <v>15342</v>
      </c>
      <c r="E15344" s="72">
        <f t="shared" si="479"/>
        <v>1019390983.9629629</v>
      </c>
      <c r="F15344" s="71">
        <f t="shared" si="478"/>
        <v>662.97540580317559</v>
      </c>
    </row>
    <row r="15345" spans="2:6">
      <c r="B15345">
        <v>1537600</v>
      </c>
      <c r="D15345">
        <v>15343</v>
      </c>
      <c r="E15345" s="72">
        <f t="shared" si="479"/>
        <v>1019523914.7407407</v>
      </c>
      <c r="F15345" s="71">
        <f t="shared" si="478"/>
        <v>663.06185922264615</v>
      </c>
    </row>
    <row r="15346" spans="2:6">
      <c r="B15346">
        <v>1537600</v>
      </c>
      <c r="D15346">
        <v>15344</v>
      </c>
      <c r="E15346" s="72">
        <f t="shared" si="479"/>
        <v>1019656854.1851851</v>
      </c>
      <c r="F15346" s="71">
        <f t="shared" si="478"/>
        <v>663.14831827860633</v>
      </c>
    </row>
    <row r="15347" spans="2:6">
      <c r="B15347">
        <v>1537600</v>
      </c>
      <c r="D15347">
        <v>15345</v>
      </c>
      <c r="E15347" s="72">
        <f t="shared" si="479"/>
        <v>1019789802.2962962</v>
      </c>
      <c r="F15347" s="71">
        <f t="shared" si="478"/>
        <v>663.23478297105635</v>
      </c>
    </row>
    <row r="15348" spans="2:6">
      <c r="B15348">
        <v>1537600</v>
      </c>
      <c r="D15348">
        <v>15346</v>
      </c>
      <c r="E15348" s="72">
        <f t="shared" si="479"/>
        <v>1019922759.074074</v>
      </c>
      <c r="F15348" s="71">
        <f t="shared" si="478"/>
        <v>663.3212532999961</v>
      </c>
    </row>
    <row r="15349" spans="2:6">
      <c r="B15349">
        <v>1537600</v>
      </c>
      <c r="D15349">
        <v>15347</v>
      </c>
      <c r="E15349" s="72">
        <f t="shared" si="479"/>
        <v>1020055724.5185184</v>
      </c>
      <c r="F15349" s="71">
        <f t="shared" si="478"/>
        <v>663.40772926542559</v>
      </c>
    </row>
    <row r="15350" spans="2:6">
      <c r="B15350">
        <v>1537600</v>
      </c>
      <c r="D15350">
        <v>15348</v>
      </c>
      <c r="E15350" s="72">
        <f t="shared" si="479"/>
        <v>1020188698.6296295</v>
      </c>
      <c r="F15350" s="71">
        <f t="shared" si="478"/>
        <v>663.49421086734492</v>
      </c>
    </row>
    <row r="15351" spans="2:6">
      <c r="B15351">
        <v>1537600</v>
      </c>
      <c r="D15351">
        <v>15349</v>
      </c>
      <c r="E15351" s="72">
        <f t="shared" si="479"/>
        <v>1020321681.4074073</v>
      </c>
      <c r="F15351" s="71">
        <f t="shared" si="478"/>
        <v>663.58069810575398</v>
      </c>
    </row>
    <row r="15352" spans="2:6">
      <c r="B15352">
        <v>1537600</v>
      </c>
      <c r="D15352">
        <v>15350</v>
      </c>
      <c r="E15352" s="72">
        <f t="shared" si="479"/>
        <v>1020454672.8518517</v>
      </c>
      <c r="F15352" s="71">
        <f t="shared" si="478"/>
        <v>663.66719098065278</v>
      </c>
    </row>
    <row r="15353" spans="2:6">
      <c r="B15353">
        <v>1537600</v>
      </c>
      <c r="D15353">
        <v>15351</v>
      </c>
      <c r="E15353" s="72">
        <f t="shared" si="479"/>
        <v>1020587672.9629629</v>
      </c>
      <c r="F15353" s="71">
        <f t="shared" si="478"/>
        <v>663.75368949204142</v>
      </c>
    </row>
    <row r="15354" spans="2:6">
      <c r="B15354">
        <v>1537600</v>
      </c>
      <c r="D15354">
        <v>15352</v>
      </c>
      <c r="E15354" s="72">
        <f t="shared" si="479"/>
        <v>1020720681.7407407</v>
      </c>
      <c r="F15354" s="71">
        <f t="shared" si="478"/>
        <v>663.84019363991979</v>
      </c>
    </row>
    <row r="15355" spans="2:6">
      <c r="B15355">
        <v>1537600</v>
      </c>
      <c r="D15355">
        <v>15353</v>
      </c>
      <c r="E15355" s="72">
        <f t="shared" si="479"/>
        <v>1020853699.1851851</v>
      </c>
      <c r="F15355" s="71">
        <f t="shared" si="478"/>
        <v>663.92670342428789</v>
      </c>
    </row>
    <row r="15356" spans="2:6">
      <c r="B15356">
        <v>1537600</v>
      </c>
      <c r="D15356">
        <v>15354</v>
      </c>
      <c r="E15356" s="72">
        <f t="shared" si="479"/>
        <v>1020986725.2962962</v>
      </c>
      <c r="F15356" s="71">
        <f t="shared" si="478"/>
        <v>664.01321884514584</v>
      </c>
    </row>
    <row r="15357" spans="2:6">
      <c r="B15357">
        <v>1537600</v>
      </c>
      <c r="D15357">
        <v>15355</v>
      </c>
      <c r="E15357" s="72">
        <f t="shared" si="479"/>
        <v>1021119760.074074</v>
      </c>
      <c r="F15357" s="71">
        <f t="shared" si="478"/>
        <v>664.09973990249352</v>
      </c>
    </row>
    <row r="15358" spans="2:6">
      <c r="B15358">
        <v>1537600</v>
      </c>
      <c r="D15358">
        <v>15356</v>
      </c>
      <c r="E15358" s="72">
        <f t="shared" si="479"/>
        <v>1021252803.5185184</v>
      </c>
      <c r="F15358" s="71">
        <f t="shared" si="478"/>
        <v>664.18626659633094</v>
      </c>
    </row>
    <row r="15359" spans="2:6">
      <c r="B15359">
        <v>1537600</v>
      </c>
      <c r="D15359">
        <v>15357</v>
      </c>
      <c r="E15359" s="72">
        <f t="shared" si="479"/>
        <v>1021385855.6296295</v>
      </c>
      <c r="F15359" s="71">
        <f t="shared" si="478"/>
        <v>664.27279892665808</v>
      </c>
    </row>
    <row r="15360" spans="2:6">
      <c r="B15360">
        <v>1537600</v>
      </c>
      <c r="D15360">
        <v>15358</v>
      </c>
      <c r="E15360" s="72">
        <f t="shared" si="479"/>
        <v>1021518916.4074073</v>
      </c>
      <c r="F15360" s="71">
        <f t="shared" si="478"/>
        <v>664.35933689347507</v>
      </c>
    </row>
    <row r="15361" spans="2:6">
      <c r="B15361">
        <v>1537600</v>
      </c>
      <c r="D15361">
        <v>15359</v>
      </c>
      <c r="E15361" s="72">
        <f t="shared" si="479"/>
        <v>1021651985.8518517</v>
      </c>
      <c r="F15361" s="71">
        <f t="shared" si="478"/>
        <v>664.4458804967818</v>
      </c>
    </row>
    <row r="15362" spans="2:6">
      <c r="B15362">
        <v>1537600</v>
      </c>
      <c r="D15362">
        <v>15360</v>
      </c>
      <c r="E15362" s="72">
        <f t="shared" si="479"/>
        <v>1021785063.9629629</v>
      </c>
      <c r="F15362" s="71">
        <f t="shared" si="478"/>
        <v>664.53242973657837</v>
      </c>
    </row>
    <row r="15363" spans="2:6">
      <c r="B15363">
        <v>1537600</v>
      </c>
      <c r="D15363">
        <v>15361</v>
      </c>
      <c r="E15363" s="72">
        <f t="shared" si="479"/>
        <v>1021918150.7407407</v>
      </c>
      <c r="F15363" s="71">
        <f t="shared" ref="F15363:F15426" si="480">E15363/B15362</f>
        <v>664.61898461286466</v>
      </c>
    </row>
    <row r="15364" spans="2:6">
      <c r="B15364">
        <v>1537600</v>
      </c>
      <c r="D15364">
        <v>15362</v>
      </c>
      <c r="E15364" s="72">
        <f t="shared" ref="E15364:E15427" si="481">40+(D15363*D15363)+(E15363/1.3)</f>
        <v>1022051246.1851851</v>
      </c>
      <c r="F15364" s="71">
        <f t="shared" si="480"/>
        <v>664.7055451256407</v>
      </c>
    </row>
    <row r="15365" spans="2:6">
      <c r="B15365">
        <v>1537600</v>
      </c>
      <c r="D15365">
        <v>15363</v>
      </c>
      <c r="E15365" s="72">
        <f t="shared" si="481"/>
        <v>1022184350.2962962</v>
      </c>
      <c r="F15365" s="71">
        <f t="shared" si="480"/>
        <v>664.79211127490646</v>
      </c>
    </row>
    <row r="15366" spans="2:6">
      <c r="B15366">
        <v>1537600</v>
      </c>
      <c r="D15366">
        <v>15364</v>
      </c>
      <c r="E15366" s="72">
        <f t="shared" si="481"/>
        <v>1022317463.074074</v>
      </c>
      <c r="F15366" s="71">
        <f t="shared" si="480"/>
        <v>664.87868306066207</v>
      </c>
    </row>
    <row r="15367" spans="2:6">
      <c r="B15367">
        <v>1537600</v>
      </c>
      <c r="D15367">
        <v>15365</v>
      </c>
      <c r="E15367" s="72">
        <f t="shared" si="481"/>
        <v>1022450584.5185184</v>
      </c>
      <c r="F15367" s="71">
        <f t="shared" si="480"/>
        <v>664.96526048290741</v>
      </c>
    </row>
    <row r="15368" spans="2:6">
      <c r="B15368">
        <v>1537600</v>
      </c>
      <c r="D15368">
        <v>15366</v>
      </c>
      <c r="E15368" s="72">
        <f t="shared" si="481"/>
        <v>1022583714.6296295</v>
      </c>
      <c r="F15368" s="71">
        <f t="shared" si="480"/>
        <v>665.05184354164248</v>
      </c>
    </row>
    <row r="15369" spans="2:6">
      <c r="B15369">
        <v>1537600</v>
      </c>
      <c r="D15369">
        <v>15367</v>
      </c>
      <c r="E15369" s="72">
        <f t="shared" si="481"/>
        <v>1022716853.4074073</v>
      </c>
      <c r="F15369" s="71">
        <f t="shared" si="480"/>
        <v>665.1384322368674</v>
      </c>
    </row>
    <row r="15370" spans="2:6">
      <c r="B15370">
        <v>1537600</v>
      </c>
      <c r="D15370">
        <v>15368</v>
      </c>
      <c r="E15370" s="72">
        <f t="shared" si="481"/>
        <v>1022850000.8518517</v>
      </c>
      <c r="F15370" s="71">
        <f t="shared" si="480"/>
        <v>665.22502656858205</v>
      </c>
    </row>
    <row r="15371" spans="2:6">
      <c r="B15371">
        <v>1537600</v>
      </c>
      <c r="D15371">
        <v>15369</v>
      </c>
      <c r="E15371" s="72">
        <f t="shared" si="481"/>
        <v>1022983156.9629629</v>
      </c>
      <c r="F15371" s="71">
        <f t="shared" si="480"/>
        <v>665.31162653678643</v>
      </c>
    </row>
    <row r="15372" spans="2:6">
      <c r="B15372">
        <v>1537600</v>
      </c>
      <c r="D15372">
        <v>15370</v>
      </c>
      <c r="E15372" s="72">
        <f t="shared" si="481"/>
        <v>1023116321.7407407</v>
      </c>
      <c r="F15372" s="71">
        <f t="shared" si="480"/>
        <v>665.39823214148066</v>
      </c>
    </row>
    <row r="15373" spans="2:6">
      <c r="B15373">
        <v>1537600</v>
      </c>
      <c r="D15373">
        <v>15371</v>
      </c>
      <c r="E15373" s="72">
        <f t="shared" si="481"/>
        <v>1023249495.1851851</v>
      </c>
      <c r="F15373" s="71">
        <f t="shared" si="480"/>
        <v>665.48484338266462</v>
      </c>
    </row>
    <row r="15374" spans="2:6">
      <c r="B15374">
        <v>1537600</v>
      </c>
      <c r="D15374">
        <v>15372</v>
      </c>
      <c r="E15374" s="72">
        <f t="shared" si="481"/>
        <v>1023382677.2962962</v>
      </c>
      <c r="F15374" s="71">
        <f t="shared" si="480"/>
        <v>665.57146026033831</v>
      </c>
    </row>
    <row r="15375" spans="2:6">
      <c r="B15375">
        <v>1537600</v>
      </c>
      <c r="D15375">
        <v>15373</v>
      </c>
      <c r="E15375" s="72">
        <f t="shared" si="481"/>
        <v>1023515868.074074</v>
      </c>
      <c r="F15375" s="71">
        <f t="shared" si="480"/>
        <v>665.65808277450185</v>
      </c>
    </row>
    <row r="15376" spans="2:6">
      <c r="B15376">
        <v>1537600</v>
      </c>
      <c r="D15376">
        <v>15374</v>
      </c>
      <c r="E15376" s="72">
        <f t="shared" si="481"/>
        <v>1023649067.5185184</v>
      </c>
      <c r="F15376" s="71">
        <f t="shared" si="480"/>
        <v>665.74471092515512</v>
      </c>
    </row>
    <row r="15377" spans="2:6">
      <c r="B15377">
        <v>1537600</v>
      </c>
      <c r="D15377">
        <v>15375</v>
      </c>
      <c r="E15377" s="72">
        <f t="shared" si="481"/>
        <v>1023782275.6296295</v>
      </c>
      <c r="F15377" s="71">
        <f t="shared" si="480"/>
        <v>665.83134471229801</v>
      </c>
    </row>
    <row r="15378" spans="2:6">
      <c r="B15378">
        <v>1537600</v>
      </c>
      <c r="D15378">
        <v>15376</v>
      </c>
      <c r="E15378" s="72">
        <f t="shared" si="481"/>
        <v>1023915492.4074073</v>
      </c>
      <c r="F15378" s="71">
        <f t="shared" si="480"/>
        <v>665.91798413593085</v>
      </c>
    </row>
    <row r="15379" spans="2:6">
      <c r="B15379">
        <v>1537600</v>
      </c>
      <c r="D15379">
        <v>15377</v>
      </c>
      <c r="E15379" s="72">
        <f t="shared" si="481"/>
        <v>1024048717.8518517</v>
      </c>
      <c r="F15379" s="71">
        <f t="shared" si="480"/>
        <v>666.00462919605343</v>
      </c>
    </row>
    <row r="15380" spans="2:6">
      <c r="B15380">
        <v>1537600</v>
      </c>
      <c r="D15380">
        <v>15378</v>
      </c>
      <c r="E15380" s="72">
        <f t="shared" si="481"/>
        <v>1024181951.9629629</v>
      </c>
      <c r="F15380" s="71">
        <f t="shared" si="480"/>
        <v>666.09127989266574</v>
      </c>
    </row>
    <row r="15381" spans="2:6">
      <c r="B15381">
        <v>1537600</v>
      </c>
      <c r="D15381">
        <v>15379</v>
      </c>
      <c r="E15381" s="72">
        <f t="shared" si="481"/>
        <v>1024315194.7407407</v>
      </c>
      <c r="F15381" s="71">
        <f t="shared" si="480"/>
        <v>666.17793622576789</v>
      </c>
    </row>
    <row r="15382" spans="2:6">
      <c r="B15382">
        <v>1537600</v>
      </c>
      <c r="D15382">
        <v>15380</v>
      </c>
      <c r="E15382" s="72">
        <f t="shared" si="481"/>
        <v>1024448446.1851851</v>
      </c>
      <c r="F15382" s="71">
        <f t="shared" si="480"/>
        <v>666.26459819535967</v>
      </c>
    </row>
    <row r="15383" spans="2:6">
      <c r="B15383">
        <v>1537600</v>
      </c>
      <c r="D15383">
        <v>15381</v>
      </c>
      <c r="E15383" s="72">
        <f t="shared" si="481"/>
        <v>1024581706.2962962</v>
      </c>
      <c r="F15383" s="71">
        <f t="shared" si="480"/>
        <v>666.3512658014414</v>
      </c>
    </row>
    <row r="15384" spans="2:6">
      <c r="B15384">
        <v>1537600</v>
      </c>
      <c r="D15384">
        <v>15382</v>
      </c>
      <c r="E15384" s="72">
        <f t="shared" si="481"/>
        <v>1024714975.074074</v>
      </c>
      <c r="F15384" s="71">
        <f t="shared" si="480"/>
        <v>666.43793904401275</v>
      </c>
    </row>
    <row r="15385" spans="2:6">
      <c r="B15385">
        <v>1537600</v>
      </c>
      <c r="D15385">
        <v>15383</v>
      </c>
      <c r="E15385" s="72">
        <f t="shared" si="481"/>
        <v>1024848252.5185184</v>
      </c>
      <c r="F15385" s="71">
        <f t="shared" si="480"/>
        <v>666.52461792307395</v>
      </c>
    </row>
    <row r="15386" spans="2:6">
      <c r="B15386">
        <v>1537600</v>
      </c>
      <c r="D15386">
        <v>15384</v>
      </c>
      <c r="E15386" s="72">
        <f t="shared" si="481"/>
        <v>1024981538.6296295</v>
      </c>
      <c r="F15386" s="71">
        <f t="shared" si="480"/>
        <v>666.61130243862476</v>
      </c>
    </row>
    <row r="15387" spans="2:6">
      <c r="B15387">
        <v>1537600</v>
      </c>
      <c r="D15387">
        <v>15385</v>
      </c>
      <c r="E15387" s="72">
        <f t="shared" si="481"/>
        <v>1025114833.4074073</v>
      </c>
      <c r="F15387" s="71">
        <f t="shared" si="480"/>
        <v>666.69799259066554</v>
      </c>
    </row>
    <row r="15388" spans="2:6">
      <c r="B15388">
        <v>1537600</v>
      </c>
      <c r="D15388">
        <v>15386</v>
      </c>
      <c r="E15388" s="72">
        <f t="shared" si="481"/>
        <v>1025248136.8518517</v>
      </c>
      <c r="F15388" s="71">
        <f t="shared" si="480"/>
        <v>666.78468837919593</v>
      </c>
    </row>
    <row r="15389" spans="2:6">
      <c r="B15389">
        <v>1537600</v>
      </c>
      <c r="D15389">
        <v>15387</v>
      </c>
      <c r="E15389" s="72">
        <f t="shared" si="481"/>
        <v>1025381448.9629629</v>
      </c>
      <c r="F15389" s="71">
        <f t="shared" si="480"/>
        <v>666.87138980421628</v>
      </c>
    </row>
    <row r="15390" spans="2:6">
      <c r="B15390">
        <v>1537600</v>
      </c>
      <c r="D15390">
        <v>15388</v>
      </c>
      <c r="E15390" s="72">
        <f t="shared" si="481"/>
        <v>1025514769.7407407</v>
      </c>
      <c r="F15390" s="71">
        <f t="shared" si="480"/>
        <v>666.95809686572625</v>
      </c>
    </row>
    <row r="15391" spans="2:6">
      <c r="B15391">
        <v>1537600</v>
      </c>
      <c r="D15391">
        <v>15389</v>
      </c>
      <c r="E15391" s="72">
        <f t="shared" si="481"/>
        <v>1025648099.1851851</v>
      </c>
      <c r="F15391" s="71">
        <f t="shared" si="480"/>
        <v>667.04480956372595</v>
      </c>
    </row>
    <row r="15392" spans="2:6">
      <c r="B15392">
        <v>1537600</v>
      </c>
      <c r="D15392">
        <v>15390</v>
      </c>
      <c r="E15392" s="72">
        <f t="shared" si="481"/>
        <v>1025781437.2962962</v>
      </c>
      <c r="F15392" s="71">
        <f t="shared" si="480"/>
        <v>667.13152789821561</v>
      </c>
    </row>
    <row r="15393" spans="2:6">
      <c r="B15393">
        <v>1537600</v>
      </c>
      <c r="D15393">
        <v>15391</v>
      </c>
      <c r="E15393" s="72">
        <f t="shared" si="481"/>
        <v>1025914784.074074</v>
      </c>
      <c r="F15393" s="71">
        <f t="shared" si="480"/>
        <v>667.21825186919489</v>
      </c>
    </row>
    <row r="15394" spans="2:6">
      <c r="B15394">
        <v>1537600</v>
      </c>
      <c r="D15394">
        <v>15392</v>
      </c>
      <c r="E15394" s="72">
        <f t="shared" si="481"/>
        <v>1026048139.5185184</v>
      </c>
      <c r="F15394" s="71">
        <f t="shared" si="480"/>
        <v>667.3049814766639</v>
      </c>
    </row>
    <row r="15395" spans="2:6">
      <c r="B15395">
        <v>1537600</v>
      </c>
      <c r="D15395">
        <v>15393</v>
      </c>
      <c r="E15395" s="72">
        <f t="shared" si="481"/>
        <v>1026181503.6296295</v>
      </c>
      <c r="F15395" s="71">
        <f t="shared" si="480"/>
        <v>667.39171672062275</v>
      </c>
    </row>
    <row r="15396" spans="2:6">
      <c r="B15396">
        <v>1537600</v>
      </c>
      <c r="D15396">
        <v>15394</v>
      </c>
      <c r="E15396" s="72">
        <f t="shared" si="481"/>
        <v>1026314876.4074073</v>
      </c>
      <c r="F15396" s="71">
        <f t="shared" si="480"/>
        <v>667.47845760107134</v>
      </c>
    </row>
    <row r="15397" spans="2:6">
      <c r="B15397">
        <v>1537600</v>
      </c>
      <c r="D15397">
        <v>15395</v>
      </c>
      <c r="E15397" s="72">
        <f t="shared" si="481"/>
        <v>1026448257.8518517</v>
      </c>
      <c r="F15397" s="71">
        <f t="shared" si="480"/>
        <v>667.56520411800966</v>
      </c>
    </row>
    <row r="15398" spans="2:6">
      <c r="B15398">
        <v>1537600</v>
      </c>
      <c r="D15398">
        <v>15396</v>
      </c>
      <c r="E15398" s="72">
        <f t="shared" si="481"/>
        <v>1026581647.9629629</v>
      </c>
      <c r="F15398" s="71">
        <f t="shared" si="480"/>
        <v>667.65195627143783</v>
      </c>
    </row>
    <row r="15399" spans="2:6">
      <c r="B15399">
        <v>1537600</v>
      </c>
      <c r="D15399">
        <v>15397</v>
      </c>
      <c r="E15399" s="72">
        <f t="shared" si="481"/>
        <v>1026715046.7407407</v>
      </c>
      <c r="F15399" s="71">
        <f t="shared" si="480"/>
        <v>667.73871406135584</v>
      </c>
    </row>
    <row r="15400" spans="2:6">
      <c r="B15400">
        <v>1537600</v>
      </c>
      <c r="D15400">
        <v>15398</v>
      </c>
      <c r="E15400" s="72">
        <f t="shared" si="481"/>
        <v>1026848454.1851851</v>
      </c>
      <c r="F15400" s="71">
        <f t="shared" si="480"/>
        <v>667.82547748776346</v>
      </c>
    </row>
    <row r="15401" spans="2:6">
      <c r="B15401">
        <v>1537600</v>
      </c>
      <c r="D15401">
        <v>15399</v>
      </c>
      <c r="E15401" s="72">
        <f t="shared" si="481"/>
        <v>1026981870.2962962</v>
      </c>
      <c r="F15401" s="71">
        <f t="shared" si="480"/>
        <v>667.91224655066094</v>
      </c>
    </row>
    <row r="15402" spans="2:6">
      <c r="B15402">
        <v>1537600</v>
      </c>
      <c r="D15402">
        <v>15400</v>
      </c>
      <c r="E15402" s="72">
        <f t="shared" si="481"/>
        <v>1027115295.074074</v>
      </c>
      <c r="F15402" s="71">
        <f t="shared" si="480"/>
        <v>667.99902125004814</v>
      </c>
    </row>
    <row r="15403" spans="2:6">
      <c r="B15403">
        <v>1537600</v>
      </c>
      <c r="D15403">
        <v>15401</v>
      </c>
      <c r="E15403" s="72">
        <f t="shared" si="481"/>
        <v>1027248728.5185184</v>
      </c>
      <c r="F15403" s="71">
        <f t="shared" si="480"/>
        <v>668.08580158592508</v>
      </c>
    </row>
    <row r="15404" spans="2:6">
      <c r="B15404">
        <v>1537600</v>
      </c>
      <c r="D15404">
        <v>15402</v>
      </c>
      <c r="E15404" s="72">
        <f t="shared" si="481"/>
        <v>1027382170.6296295</v>
      </c>
      <c r="F15404" s="71">
        <f t="shared" si="480"/>
        <v>668.17258755829187</v>
      </c>
    </row>
    <row r="15405" spans="2:6">
      <c r="B15405">
        <v>1537600</v>
      </c>
      <c r="D15405">
        <v>15403</v>
      </c>
      <c r="E15405" s="72">
        <f t="shared" si="481"/>
        <v>1027515621.4074073</v>
      </c>
      <c r="F15405" s="71">
        <f t="shared" si="480"/>
        <v>668.25937916714838</v>
      </c>
    </row>
    <row r="15406" spans="2:6">
      <c r="B15406">
        <v>1537600</v>
      </c>
      <c r="D15406">
        <v>15404</v>
      </c>
      <c r="E15406" s="72">
        <f t="shared" si="481"/>
        <v>1027649080.8518517</v>
      </c>
      <c r="F15406" s="71">
        <f t="shared" si="480"/>
        <v>668.34617641249463</v>
      </c>
    </row>
    <row r="15407" spans="2:6">
      <c r="B15407">
        <v>1537600</v>
      </c>
      <c r="D15407">
        <v>15405</v>
      </c>
      <c r="E15407" s="72">
        <f t="shared" si="481"/>
        <v>1027782548.9629629</v>
      </c>
      <c r="F15407" s="71">
        <f t="shared" si="480"/>
        <v>668.43297929433072</v>
      </c>
    </row>
    <row r="15408" spans="2:6">
      <c r="B15408">
        <v>1537600</v>
      </c>
      <c r="D15408">
        <v>15406</v>
      </c>
      <c r="E15408" s="72">
        <f t="shared" si="481"/>
        <v>1027916025.7407407</v>
      </c>
      <c r="F15408" s="71">
        <f t="shared" si="480"/>
        <v>668.51978781265655</v>
      </c>
    </row>
    <row r="15409" spans="2:6">
      <c r="B15409">
        <v>1537600</v>
      </c>
      <c r="D15409">
        <v>15407</v>
      </c>
      <c r="E15409" s="72">
        <f t="shared" si="481"/>
        <v>1028049511.1851851</v>
      </c>
      <c r="F15409" s="71">
        <f t="shared" si="480"/>
        <v>668.6066019674721</v>
      </c>
    </row>
    <row r="15410" spans="2:6">
      <c r="B15410">
        <v>1537600</v>
      </c>
      <c r="D15410">
        <v>15408</v>
      </c>
      <c r="E15410" s="72">
        <f t="shared" si="481"/>
        <v>1028183005.2962962</v>
      </c>
      <c r="F15410" s="71">
        <f t="shared" si="480"/>
        <v>668.6934217587775</v>
      </c>
    </row>
    <row r="15411" spans="2:6">
      <c r="B15411">
        <v>1537600</v>
      </c>
      <c r="D15411">
        <v>15409</v>
      </c>
      <c r="E15411" s="72">
        <f t="shared" si="481"/>
        <v>1028316508.074074</v>
      </c>
      <c r="F15411" s="71">
        <f t="shared" si="480"/>
        <v>668.78024718657264</v>
      </c>
    </row>
    <row r="15412" spans="2:6">
      <c r="B15412">
        <v>1537600</v>
      </c>
      <c r="D15412">
        <v>15410</v>
      </c>
      <c r="E15412" s="72">
        <f t="shared" si="481"/>
        <v>1028450019.5185184</v>
      </c>
      <c r="F15412" s="71">
        <f t="shared" si="480"/>
        <v>668.8670782508575</v>
      </c>
    </row>
    <row r="15413" spans="2:6">
      <c r="B15413">
        <v>1537600</v>
      </c>
      <c r="D15413">
        <v>15411</v>
      </c>
      <c r="E15413" s="72">
        <f t="shared" si="481"/>
        <v>1028583539.6296295</v>
      </c>
      <c r="F15413" s="71">
        <f t="shared" si="480"/>
        <v>668.9539149516321</v>
      </c>
    </row>
    <row r="15414" spans="2:6">
      <c r="B15414">
        <v>1537600</v>
      </c>
      <c r="D15414">
        <v>15412</v>
      </c>
      <c r="E15414" s="72">
        <f t="shared" si="481"/>
        <v>1028717068.4074073</v>
      </c>
      <c r="F15414" s="71">
        <f t="shared" si="480"/>
        <v>669.04075728889654</v>
      </c>
    </row>
    <row r="15415" spans="2:6">
      <c r="B15415">
        <v>1537600</v>
      </c>
      <c r="D15415">
        <v>15413</v>
      </c>
      <c r="E15415" s="72">
        <f t="shared" si="481"/>
        <v>1028850605.8518517</v>
      </c>
      <c r="F15415" s="71">
        <f t="shared" si="480"/>
        <v>669.12760526265072</v>
      </c>
    </row>
    <row r="15416" spans="2:6">
      <c r="B15416">
        <v>1537600</v>
      </c>
      <c r="D15416">
        <v>15414</v>
      </c>
      <c r="E15416" s="72">
        <f t="shared" si="481"/>
        <v>1028984151.9629629</v>
      </c>
      <c r="F15416" s="71">
        <f t="shared" si="480"/>
        <v>669.21445887289474</v>
      </c>
    </row>
    <row r="15417" spans="2:6">
      <c r="B15417">
        <v>1537600</v>
      </c>
      <c r="D15417">
        <v>15415</v>
      </c>
      <c r="E15417" s="72">
        <f t="shared" si="481"/>
        <v>1029117706.7407407</v>
      </c>
      <c r="F15417" s="71">
        <f t="shared" si="480"/>
        <v>669.30131811962838</v>
      </c>
    </row>
    <row r="15418" spans="2:6">
      <c r="B15418">
        <v>1537600</v>
      </c>
      <c r="D15418">
        <v>15416</v>
      </c>
      <c r="E15418" s="72">
        <f t="shared" si="481"/>
        <v>1029251270.1851851</v>
      </c>
      <c r="F15418" s="71">
        <f t="shared" si="480"/>
        <v>669.38818300285186</v>
      </c>
    </row>
    <row r="15419" spans="2:6">
      <c r="B15419">
        <v>1537600</v>
      </c>
      <c r="D15419">
        <v>15417</v>
      </c>
      <c r="E15419" s="72">
        <f t="shared" si="481"/>
        <v>1029384842.2962962</v>
      </c>
      <c r="F15419" s="71">
        <f t="shared" si="480"/>
        <v>669.47505352256519</v>
      </c>
    </row>
    <row r="15420" spans="2:6">
      <c r="B15420">
        <v>1537600</v>
      </c>
      <c r="D15420">
        <v>15418</v>
      </c>
      <c r="E15420" s="72">
        <f t="shared" si="481"/>
        <v>1029518423.074074</v>
      </c>
      <c r="F15420" s="71">
        <f t="shared" si="480"/>
        <v>669.56192967876825</v>
      </c>
    </row>
    <row r="15421" spans="2:6">
      <c r="B15421">
        <v>1537600</v>
      </c>
      <c r="D15421">
        <v>15419</v>
      </c>
      <c r="E15421" s="72">
        <f t="shared" si="481"/>
        <v>1029652012.5185184</v>
      </c>
      <c r="F15421" s="71">
        <f t="shared" si="480"/>
        <v>669.64881147146104</v>
      </c>
    </row>
    <row r="15422" spans="2:6">
      <c r="B15422">
        <v>1537600</v>
      </c>
      <c r="D15422">
        <v>15420</v>
      </c>
      <c r="E15422" s="72">
        <f t="shared" si="481"/>
        <v>1029785610.6296295</v>
      </c>
      <c r="F15422" s="71">
        <f t="shared" si="480"/>
        <v>669.73569890064357</v>
      </c>
    </row>
    <row r="15423" spans="2:6">
      <c r="B15423">
        <v>1537600</v>
      </c>
      <c r="D15423">
        <v>15421</v>
      </c>
      <c r="E15423" s="72">
        <f t="shared" si="481"/>
        <v>1029919217.4074073</v>
      </c>
      <c r="F15423" s="71">
        <f t="shared" si="480"/>
        <v>669.82259196631583</v>
      </c>
    </row>
    <row r="15424" spans="2:6">
      <c r="B15424">
        <v>1537600</v>
      </c>
      <c r="D15424">
        <v>15422</v>
      </c>
      <c r="E15424" s="72">
        <f t="shared" si="481"/>
        <v>1030052832.8518517</v>
      </c>
      <c r="F15424" s="71">
        <f t="shared" si="480"/>
        <v>669.90949066847793</v>
      </c>
    </row>
    <row r="15425" spans="2:6">
      <c r="B15425">
        <v>1537600</v>
      </c>
      <c r="D15425">
        <v>15423</v>
      </c>
      <c r="E15425" s="72">
        <f t="shared" si="481"/>
        <v>1030186456.9629629</v>
      </c>
      <c r="F15425" s="71">
        <f t="shared" si="480"/>
        <v>669.99639500712988</v>
      </c>
    </row>
    <row r="15426" spans="2:6">
      <c r="B15426">
        <v>1537600</v>
      </c>
      <c r="D15426">
        <v>15424</v>
      </c>
      <c r="E15426" s="72">
        <f t="shared" si="481"/>
        <v>1030320089.7407407</v>
      </c>
      <c r="F15426" s="71">
        <f t="shared" si="480"/>
        <v>670.08330498227144</v>
      </c>
    </row>
    <row r="15427" spans="2:6">
      <c r="B15427">
        <v>1537600</v>
      </c>
      <c r="D15427">
        <v>15425</v>
      </c>
      <c r="E15427" s="72">
        <f t="shared" si="481"/>
        <v>1030453731.1851851</v>
      </c>
      <c r="F15427" s="71">
        <f t="shared" ref="F15427:F15490" si="482">E15427/B15426</f>
        <v>670.17022059390285</v>
      </c>
    </row>
    <row r="15428" spans="2:6">
      <c r="B15428">
        <v>1537600</v>
      </c>
      <c r="D15428">
        <v>15426</v>
      </c>
      <c r="E15428" s="72">
        <f t="shared" ref="E15428:E15491" si="483">40+(D15427*D15427)+(E15427/1.3)</f>
        <v>1030587381.2962962</v>
      </c>
      <c r="F15428" s="71">
        <f t="shared" si="482"/>
        <v>670.25714184202411</v>
      </c>
    </row>
    <row r="15429" spans="2:6">
      <c r="B15429">
        <v>1537600</v>
      </c>
      <c r="D15429">
        <v>15427</v>
      </c>
      <c r="E15429" s="72">
        <f t="shared" si="483"/>
        <v>1030721040.074074</v>
      </c>
      <c r="F15429" s="71">
        <f t="shared" si="482"/>
        <v>670.34406872663499</v>
      </c>
    </row>
    <row r="15430" spans="2:6">
      <c r="B15430">
        <v>1537600</v>
      </c>
      <c r="D15430">
        <v>15428</v>
      </c>
      <c r="E15430" s="72">
        <f t="shared" si="483"/>
        <v>1030854707.5185184</v>
      </c>
      <c r="F15430" s="71">
        <f t="shared" si="482"/>
        <v>670.43100124773571</v>
      </c>
    </row>
    <row r="15431" spans="2:6">
      <c r="B15431">
        <v>1537600</v>
      </c>
      <c r="D15431">
        <v>15429</v>
      </c>
      <c r="E15431" s="72">
        <f t="shared" si="483"/>
        <v>1030988383.6296295</v>
      </c>
      <c r="F15431" s="71">
        <f t="shared" si="482"/>
        <v>670.51793940532616</v>
      </c>
    </row>
    <row r="15432" spans="2:6">
      <c r="B15432">
        <v>1537600</v>
      </c>
      <c r="D15432">
        <v>15430</v>
      </c>
      <c r="E15432" s="72">
        <f t="shared" si="483"/>
        <v>1031122068.4074073</v>
      </c>
      <c r="F15432" s="71">
        <f t="shared" si="482"/>
        <v>670.60488319940646</v>
      </c>
    </row>
    <row r="15433" spans="2:6">
      <c r="B15433">
        <v>1537600</v>
      </c>
      <c r="D15433">
        <v>15431</v>
      </c>
      <c r="E15433" s="72">
        <f t="shared" si="483"/>
        <v>1031255761.8518517</v>
      </c>
      <c r="F15433" s="71">
        <f t="shared" si="482"/>
        <v>670.69183262997637</v>
      </c>
    </row>
    <row r="15434" spans="2:6">
      <c r="B15434">
        <v>1537600</v>
      </c>
      <c r="D15434">
        <v>15432</v>
      </c>
      <c r="E15434" s="72">
        <f t="shared" si="483"/>
        <v>1031389463.9629629</v>
      </c>
      <c r="F15434" s="71">
        <f t="shared" si="482"/>
        <v>670.77878769703625</v>
      </c>
    </row>
    <row r="15435" spans="2:6">
      <c r="B15435">
        <v>1537600</v>
      </c>
      <c r="D15435">
        <v>15433</v>
      </c>
      <c r="E15435" s="72">
        <f t="shared" si="483"/>
        <v>1031523174.7407407</v>
      </c>
      <c r="F15435" s="71">
        <f t="shared" si="482"/>
        <v>670.86574840058574</v>
      </c>
    </row>
    <row r="15436" spans="2:6">
      <c r="B15436">
        <v>1537600</v>
      </c>
      <c r="D15436">
        <v>15434</v>
      </c>
      <c r="E15436" s="72">
        <f t="shared" si="483"/>
        <v>1031656894.1851851</v>
      </c>
      <c r="F15436" s="71">
        <f t="shared" si="482"/>
        <v>670.95271474062508</v>
      </c>
    </row>
    <row r="15437" spans="2:6">
      <c r="B15437">
        <v>1537600</v>
      </c>
      <c r="D15437">
        <v>15435</v>
      </c>
      <c r="E15437" s="72">
        <f t="shared" si="483"/>
        <v>1031790622.2962962</v>
      </c>
      <c r="F15437" s="71">
        <f t="shared" si="482"/>
        <v>671.03968671715415</v>
      </c>
    </row>
    <row r="15438" spans="2:6">
      <c r="B15438">
        <v>1537600</v>
      </c>
      <c r="D15438">
        <v>15436</v>
      </c>
      <c r="E15438" s="72">
        <f t="shared" si="483"/>
        <v>1031924359.074074</v>
      </c>
      <c r="F15438" s="71">
        <f t="shared" si="482"/>
        <v>671.12666433017307</v>
      </c>
    </row>
    <row r="15439" spans="2:6">
      <c r="B15439">
        <v>1537600</v>
      </c>
      <c r="D15439">
        <v>15437</v>
      </c>
      <c r="E15439" s="72">
        <f t="shared" si="483"/>
        <v>1032058104.5185184</v>
      </c>
      <c r="F15439" s="71">
        <f t="shared" si="482"/>
        <v>671.21364757968161</v>
      </c>
    </row>
    <row r="15440" spans="2:6">
      <c r="B15440">
        <v>1537600</v>
      </c>
      <c r="D15440">
        <v>15438</v>
      </c>
      <c r="E15440" s="72">
        <f t="shared" si="483"/>
        <v>1032191858.6296295</v>
      </c>
      <c r="F15440" s="71">
        <f t="shared" si="482"/>
        <v>671.30063646567999</v>
      </c>
    </row>
    <row r="15441" spans="2:6">
      <c r="B15441">
        <v>1537600</v>
      </c>
      <c r="D15441">
        <v>15439</v>
      </c>
      <c r="E15441" s="72">
        <f t="shared" si="483"/>
        <v>1032325621.4074073</v>
      </c>
      <c r="F15441" s="71">
        <f t="shared" si="482"/>
        <v>671.3876309881681</v>
      </c>
    </row>
    <row r="15442" spans="2:6">
      <c r="B15442">
        <v>1537600</v>
      </c>
      <c r="D15442">
        <v>15440</v>
      </c>
      <c r="E15442" s="72">
        <f t="shared" si="483"/>
        <v>1032459392.8518517</v>
      </c>
      <c r="F15442" s="71">
        <f t="shared" si="482"/>
        <v>671.47463114714606</v>
      </c>
    </row>
    <row r="15443" spans="2:6">
      <c r="B15443">
        <v>1537600</v>
      </c>
      <c r="D15443">
        <v>15441</v>
      </c>
      <c r="E15443" s="72">
        <f t="shared" si="483"/>
        <v>1032593172.9629629</v>
      </c>
      <c r="F15443" s="71">
        <f t="shared" si="482"/>
        <v>671.56163694261375</v>
      </c>
    </row>
    <row r="15444" spans="2:6">
      <c r="B15444">
        <v>1537600</v>
      </c>
      <c r="D15444">
        <v>15442</v>
      </c>
      <c r="E15444" s="72">
        <f t="shared" si="483"/>
        <v>1032726961.7407407</v>
      </c>
      <c r="F15444" s="71">
        <f t="shared" si="482"/>
        <v>671.64864837457117</v>
      </c>
    </row>
    <row r="15445" spans="2:6">
      <c r="B15445">
        <v>1537600</v>
      </c>
      <c r="D15445">
        <v>15443</v>
      </c>
      <c r="E15445" s="72">
        <f t="shared" si="483"/>
        <v>1032860759.1851851</v>
      </c>
      <c r="F15445" s="71">
        <f t="shared" si="482"/>
        <v>671.73566544301843</v>
      </c>
    </row>
    <row r="15446" spans="2:6">
      <c r="B15446">
        <v>1537600</v>
      </c>
      <c r="D15446">
        <v>15444</v>
      </c>
      <c r="E15446" s="72">
        <f t="shared" si="483"/>
        <v>1032994565.2962962</v>
      </c>
      <c r="F15446" s="71">
        <f t="shared" si="482"/>
        <v>671.82268814795543</v>
      </c>
    </row>
    <row r="15447" spans="2:6">
      <c r="B15447">
        <v>1537600</v>
      </c>
      <c r="D15447">
        <v>15445</v>
      </c>
      <c r="E15447" s="72">
        <f t="shared" si="483"/>
        <v>1033128380.074074</v>
      </c>
      <c r="F15447" s="71">
        <f t="shared" si="482"/>
        <v>671.90971648938216</v>
      </c>
    </row>
    <row r="15448" spans="2:6">
      <c r="B15448">
        <v>1537600</v>
      </c>
      <c r="D15448">
        <v>15446</v>
      </c>
      <c r="E15448" s="72">
        <f t="shared" si="483"/>
        <v>1033262203.5185184</v>
      </c>
      <c r="F15448" s="71">
        <f t="shared" si="482"/>
        <v>671.99675046729863</v>
      </c>
    </row>
    <row r="15449" spans="2:6">
      <c r="B15449">
        <v>1537600</v>
      </c>
      <c r="D15449">
        <v>15447</v>
      </c>
      <c r="E15449" s="72">
        <f t="shared" si="483"/>
        <v>1033396035.6296295</v>
      </c>
      <c r="F15449" s="71">
        <f t="shared" si="482"/>
        <v>672.08379008170493</v>
      </c>
    </row>
    <row r="15450" spans="2:6">
      <c r="B15450">
        <v>1537600</v>
      </c>
      <c r="D15450">
        <v>15448</v>
      </c>
      <c r="E15450" s="72">
        <f t="shared" si="483"/>
        <v>1033529876.4074073</v>
      </c>
      <c r="F15450" s="71">
        <f t="shared" si="482"/>
        <v>672.17083533260097</v>
      </c>
    </row>
    <row r="15451" spans="2:6">
      <c r="B15451">
        <v>1537600</v>
      </c>
      <c r="D15451">
        <v>15449</v>
      </c>
      <c r="E15451" s="72">
        <f t="shared" si="483"/>
        <v>1033663725.8518517</v>
      </c>
      <c r="F15451" s="71">
        <f t="shared" si="482"/>
        <v>672.25788621998674</v>
      </c>
    </row>
    <row r="15452" spans="2:6">
      <c r="B15452">
        <v>1537600</v>
      </c>
      <c r="D15452">
        <v>15450</v>
      </c>
      <c r="E15452" s="72">
        <f t="shared" si="483"/>
        <v>1033797583.9629629</v>
      </c>
      <c r="F15452" s="71">
        <f t="shared" si="482"/>
        <v>672.34494274386248</v>
      </c>
    </row>
    <row r="15453" spans="2:6">
      <c r="B15453">
        <v>1537600</v>
      </c>
      <c r="D15453">
        <v>15451</v>
      </c>
      <c r="E15453" s="72">
        <f t="shared" si="483"/>
        <v>1033931450.7407407</v>
      </c>
      <c r="F15453" s="71">
        <f t="shared" si="482"/>
        <v>672.43200490422782</v>
      </c>
    </row>
    <row r="15454" spans="2:6">
      <c r="B15454">
        <v>1537600</v>
      </c>
      <c r="D15454">
        <v>15452</v>
      </c>
      <c r="E15454" s="72">
        <f t="shared" si="483"/>
        <v>1034065326.1851851</v>
      </c>
      <c r="F15454" s="71">
        <f t="shared" si="482"/>
        <v>672.51907270108291</v>
      </c>
    </row>
    <row r="15455" spans="2:6">
      <c r="B15455">
        <v>1537600</v>
      </c>
      <c r="D15455">
        <v>15453</v>
      </c>
      <c r="E15455" s="72">
        <f t="shared" si="483"/>
        <v>1034199210.2962962</v>
      </c>
      <c r="F15455" s="71">
        <f t="shared" si="482"/>
        <v>672.60614613442783</v>
      </c>
    </row>
    <row r="15456" spans="2:6">
      <c r="B15456">
        <v>1537600</v>
      </c>
      <c r="D15456">
        <v>15454</v>
      </c>
      <c r="E15456" s="72">
        <f t="shared" si="483"/>
        <v>1034333103.074074</v>
      </c>
      <c r="F15456" s="71">
        <f t="shared" si="482"/>
        <v>672.69322520426249</v>
      </c>
    </row>
    <row r="15457" spans="2:6">
      <c r="B15457">
        <v>1537600</v>
      </c>
      <c r="D15457">
        <v>15455</v>
      </c>
      <c r="E15457" s="72">
        <f t="shared" si="483"/>
        <v>1034467004.5185184</v>
      </c>
      <c r="F15457" s="71">
        <f t="shared" si="482"/>
        <v>672.78030991058688</v>
      </c>
    </row>
    <row r="15458" spans="2:6">
      <c r="B15458">
        <v>1537600</v>
      </c>
      <c r="D15458">
        <v>15456</v>
      </c>
      <c r="E15458" s="72">
        <f t="shared" si="483"/>
        <v>1034600914.6296295</v>
      </c>
      <c r="F15458" s="71">
        <f t="shared" si="482"/>
        <v>672.86740025340112</v>
      </c>
    </row>
    <row r="15459" spans="2:6">
      <c r="B15459">
        <v>1537600</v>
      </c>
      <c r="D15459">
        <v>15457</v>
      </c>
      <c r="E15459" s="72">
        <f t="shared" si="483"/>
        <v>1034734833.4074073</v>
      </c>
      <c r="F15459" s="71">
        <f t="shared" si="482"/>
        <v>672.95449623270508</v>
      </c>
    </row>
    <row r="15460" spans="2:6">
      <c r="B15460">
        <v>1537600</v>
      </c>
      <c r="D15460">
        <v>15458</v>
      </c>
      <c r="E15460" s="72">
        <f t="shared" si="483"/>
        <v>1034868760.8518517</v>
      </c>
      <c r="F15460" s="71">
        <f t="shared" si="482"/>
        <v>673.04159784849878</v>
      </c>
    </row>
    <row r="15461" spans="2:6">
      <c r="B15461">
        <v>1537600</v>
      </c>
      <c r="D15461">
        <v>15459</v>
      </c>
      <c r="E15461" s="72">
        <f t="shared" si="483"/>
        <v>1035002696.9629629</v>
      </c>
      <c r="F15461" s="71">
        <f t="shared" si="482"/>
        <v>673.12870510078233</v>
      </c>
    </row>
    <row r="15462" spans="2:6">
      <c r="B15462">
        <v>1537600</v>
      </c>
      <c r="D15462">
        <v>15460</v>
      </c>
      <c r="E15462" s="72">
        <f t="shared" si="483"/>
        <v>1035136641.7407407</v>
      </c>
      <c r="F15462" s="71">
        <f t="shared" si="482"/>
        <v>673.2158179895556</v>
      </c>
    </row>
    <row r="15463" spans="2:6">
      <c r="B15463">
        <v>1537600</v>
      </c>
      <c r="D15463">
        <v>15461</v>
      </c>
      <c r="E15463" s="72">
        <f t="shared" si="483"/>
        <v>1035270595.1851851</v>
      </c>
      <c r="F15463" s="71">
        <f t="shared" si="482"/>
        <v>673.30293651481861</v>
      </c>
    </row>
    <row r="15464" spans="2:6">
      <c r="B15464">
        <v>1537600</v>
      </c>
      <c r="D15464">
        <v>15462</v>
      </c>
      <c r="E15464" s="72">
        <f t="shared" si="483"/>
        <v>1035404557.2962962</v>
      </c>
      <c r="F15464" s="71">
        <f t="shared" si="482"/>
        <v>673.39006067657147</v>
      </c>
    </row>
    <row r="15465" spans="2:6">
      <c r="B15465">
        <v>1537600</v>
      </c>
      <c r="D15465">
        <v>15463</v>
      </c>
      <c r="E15465" s="72">
        <f t="shared" si="483"/>
        <v>1035538528.074074</v>
      </c>
      <c r="F15465" s="71">
        <f t="shared" si="482"/>
        <v>673.47719047481405</v>
      </c>
    </row>
    <row r="15466" spans="2:6">
      <c r="B15466">
        <v>1537600</v>
      </c>
      <c r="D15466">
        <v>15464</v>
      </c>
      <c r="E15466" s="72">
        <f t="shared" si="483"/>
        <v>1035672507.5185184</v>
      </c>
      <c r="F15466" s="71">
        <f t="shared" si="482"/>
        <v>673.56432590954637</v>
      </c>
    </row>
    <row r="15467" spans="2:6">
      <c r="B15467">
        <v>1537600</v>
      </c>
      <c r="D15467">
        <v>15465</v>
      </c>
      <c r="E15467" s="72">
        <f t="shared" si="483"/>
        <v>1035806495.6296295</v>
      </c>
      <c r="F15467" s="71">
        <f t="shared" si="482"/>
        <v>673.65146698076842</v>
      </c>
    </row>
    <row r="15468" spans="2:6">
      <c r="B15468">
        <v>1537600</v>
      </c>
      <c r="D15468">
        <v>15466</v>
      </c>
      <c r="E15468" s="72">
        <f t="shared" si="483"/>
        <v>1035940492.4074073</v>
      </c>
      <c r="F15468" s="71">
        <f t="shared" si="482"/>
        <v>673.73861368848031</v>
      </c>
    </row>
    <row r="15469" spans="2:6">
      <c r="B15469">
        <v>1537600</v>
      </c>
      <c r="D15469">
        <v>15467</v>
      </c>
      <c r="E15469" s="72">
        <f t="shared" si="483"/>
        <v>1036074497.8518517</v>
      </c>
      <c r="F15469" s="71">
        <f t="shared" si="482"/>
        <v>673.82576603268194</v>
      </c>
    </row>
    <row r="15470" spans="2:6">
      <c r="B15470">
        <v>1537600</v>
      </c>
      <c r="D15470">
        <v>15468</v>
      </c>
      <c r="E15470" s="72">
        <f t="shared" si="483"/>
        <v>1036208511.9629629</v>
      </c>
      <c r="F15470" s="71">
        <f t="shared" si="482"/>
        <v>673.9129240133733</v>
      </c>
    </row>
    <row r="15471" spans="2:6">
      <c r="B15471">
        <v>1537600</v>
      </c>
      <c r="D15471">
        <v>15469</v>
      </c>
      <c r="E15471" s="72">
        <f t="shared" si="483"/>
        <v>1036342534.7407407</v>
      </c>
      <c r="F15471" s="71">
        <f t="shared" si="482"/>
        <v>674.0000876305545</v>
      </c>
    </row>
    <row r="15472" spans="2:6">
      <c r="B15472">
        <v>1537600</v>
      </c>
      <c r="D15472">
        <v>15470</v>
      </c>
      <c r="E15472" s="72">
        <f t="shared" si="483"/>
        <v>1036476566.1851851</v>
      </c>
      <c r="F15472" s="71">
        <f t="shared" si="482"/>
        <v>674.08725688422544</v>
      </c>
    </row>
    <row r="15473" spans="2:6">
      <c r="B15473">
        <v>1537600</v>
      </c>
      <c r="D15473">
        <v>15471</v>
      </c>
      <c r="E15473" s="72">
        <f t="shared" si="483"/>
        <v>1036610606.2962962</v>
      </c>
      <c r="F15473" s="71">
        <f t="shared" si="482"/>
        <v>674.17443177438622</v>
      </c>
    </row>
    <row r="15474" spans="2:6">
      <c r="B15474">
        <v>1537600</v>
      </c>
      <c r="D15474">
        <v>15472</v>
      </c>
      <c r="E15474" s="72">
        <f t="shared" si="483"/>
        <v>1036744655.074074</v>
      </c>
      <c r="F15474" s="71">
        <f t="shared" si="482"/>
        <v>674.26161230103673</v>
      </c>
    </row>
    <row r="15475" spans="2:6">
      <c r="B15475">
        <v>1537600</v>
      </c>
      <c r="D15475">
        <v>15473</v>
      </c>
      <c r="E15475" s="72">
        <f t="shared" si="483"/>
        <v>1036878712.5185184</v>
      </c>
      <c r="F15475" s="71">
        <f t="shared" si="482"/>
        <v>674.34879846417698</v>
      </c>
    </row>
    <row r="15476" spans="2:6">
      <c r="B15476">
        <v>1537600</v>
      </c>
      <c r="D15476">
        <v>15474</v>
      </c>
      <c r="E15476" s="72">
        <f t="shared" si="483"/>
        <v>1037012778.6296295</v>
      </c>
      <c r="F15476" s="71">
        <f t="shared" si="482"/>
        <v>674.43599026380696</v>
      </c>
    </row>
    <row r="15477" spans="2:6">
      <c r="B15477">
        <v>1537600</v>
      </c>
      <c r="D15477">
        <v>15475</v>
      </c>
      <c r="E15477" s="72">
        <f t="shared" si="483"/>
        <v>1037146853.4074073</v>
      </c>
      <c r="F15477" s="71">
        <f t="shared" si="482"/>
        <v>674.52318769992667</v>
      </c>
    </row>
    <row r="15478" spans="2:6">
      <c r="B15478">
        <v>1537600</v>
      </c>
      <c r="D15478">
        <v>15476</v>
      </c>
      <c r="E15478" s="72">
        <f t="shared" si="483"/>
        <v>1037280936.8518517</v>
      </c>
      <c r="F15478" s="71">
        <f t="shared" si="482"/>
        <v>674.61039077253622</v>
      </c>
    </row>
    <row r="15479" spans="2:6">
      <c r="B15479">
        <v>1537600</v>
      </c>
      <c r="D15479">
        <v>15477</v>
      </c>
      <c r="E15479" s="72">
        <f t="shared" si="483"/>
        <v>1037415028.9629629</v>
      </c>
      <c r="F15479" s="71">
        <f t="shared" si="482"/>
        <v>674.69759948163562</v>
      </c>
    </row>
    <row r="15480" spans="2:6">
      <c r="B15480">
        <v>1537600</v>
      </c>
      <c r="D15480">
        <v>15478</v>
      </c>
      <c r="E15480" s="72">
        <f t="shared" si="483"/>
        <v>1037549129.7407407</v>
      </c>
      <c r="F15480" s="71">
        <f t="shared" si="482"/>
        <v>674.78481382722464</v>
      </c>
    </row>
    <row r="15481" spans="2:6">
      <c r="B15481">
        <v>1537600</v>
      </c>
      <c r="D15481">
        <v>15479</v>
      </c>
      <c r="E15481" s="72">
        <f t="shared" si="483"/>
        <v>1037683239.1851851</v>
      </c>
      <c r="F15481" s="71">
        <f t="shared" si="482"/>
        <v>674.8720338093035</v>
      </c>
    </row>
    <row r="15482" spans="2:6">
      <c r="B15482">
        <v>1537600</v>
      </c>
      <c r="D15482">
        <v>15480</v>
      </c>
      <c r="E15482" s="72">
        <f t="shared" si="483"/>
        <v>1037817357.2962962</v>
      </c>
      <c r="F15482" s="71">
        <f t="shared" si="482"/>
        <v>674.95925942787221</v>
      </c>
    </row>
    <row r="15483" spans="2:6">
      <c r="B15483">
        <v>1537600</v>
      </c>
      <c r="D15483">
        <v>15481</v>
      </c>
      <c r="E15483" s="72">
        <f t="shared" si="483"/>
        <v>1037951484.074074</v>
      </c>
      <c r="F15483" s="71">
        <f t="shared" si="482"/>
        <v>675.04649068293054</v>
      </c>
    </row>
    <row r="15484" spans="2:6">
      <c r="B15484">
        <v>1537600</v>
      </c>
      <c r="D15484">
        <v>15482</v>
      </c>
      <c r="E15484" s="72">
        <f t="shared" si="483"/>
        <v>1038085619.5185184</v>
      </c>
      <c r="F15484" s="71">
        <f t="shared" si="482"/>
        <v>675.13372757447871</v>
      </c>
    </row>
    <row r="15485" spans="2:6">
      <c r="B15485">
        <v>1537600</v>
      </c>
      <c r="D15485">
        <v>15483</v>
      </c>
      <c r="E15485" s="72">
        <f t="shared" si="483"/>
        <v>1038219763.6296295</v>
      </c>
      <c r="F15485" s="71">
        <f t="shared" si="482"/>
        <v>675.22097010251662</v>
      </c>
    </row>
    <row r="15486" spans="2:6">
      <c r="B15486">
        <v>1537600</v>
      </c>
      <c r="D15486">
        <v>15484</v>
      </c>
      <c r="E15486" s="72">
        <f t="shared" si="483"/>
        <v>1038353916.4074073</v>
      </c>
      <c r="F15486" s="71">
        <f t="shared" si="482"/>
        <v>675.30821826704425</v>
      </c>
    </row>
    <row r="15487" spans="2:6">
      <c r="B15487">
        <v>1537600</v>
      </c>
      <c r="D15487">
        <v>15485</v>
      </c>
      <c r="E15487" s="72">
        <f t="shared" si="483"/>
        <v>1038488077.8518517</v>
      </c>
      <c r="F15487" s="71">
        <f t="shared" si="482"/>
        <v>675.39547206806174</v>
      </c>
    </row>
    <row r="15488" spans="2:6">
      <c r="B15488">
        <v>1537600</v>
      </c>
      <c r="D15488">
        <v>15486</v>
      </c>
      <c r="E15488" s="72">
        <f t="shared" si="483"/>
        <v>1038622247.9629629</v>
      </c>
      <c r="F15488" s="71">
        <f t="shared" si="482"/>
        <v>675.48273150556895</v>
      </c>
    </row>
    <row r="15489" spans="2:6">
      <c r="B15489">
        <v>1537600</v>
      </c>
      <c r="D15489">
        <v>15487</v>
      </c>
      <c r="E15489" s="72">
        <f t="shared" si="483"/>
        <v>1038756426.7407407</v>
      </c>
      <c r="F15489" s="71">
        <f t="shared" si="482"/>
        <v>675.56999657956601</v>
      </c>
    </row>
    <row r="15490" spans="2:6">
      <c r="B15490">
        <v>1537600</v>
      </c>
      <c r="D15490">
        <v>15488</v>
      </c>
      <c r="E15490" s="72">
        <f t="shared" si="483"/>
        <v>1038890614.1851851</v>
      </c>
      <c r="F15490" s="71">
        <f t="shared" si="482"/>
        <v>675.65726729005269</v>
      </c>
    </row>
    <row r="15491" spans="2:6">
      <c r="B15491">
        <v>1537600</v>
      </c>
      <c r="D15491">
        <v>15489</v>
      </c>
      <c r="E15491" s="72">
        <f t="shared" si="483"/>
        <v>1039024810.2962962</v>
      </c>
      <c r="F15491" s="71">
        <f t="shared" ref="F15491:F15554" si="484">E15491/B15490</f>
        <v>675.74454363702932</v>
      </c>
    </row>
    <row r="15492" spans="2:6">
      <c r="B15492">
        <v>1537600</v>
      </c>
      <c r="D15492">
        <v>15490</v>
      </c>
      <c r="E15492" s="72">
        <f t="shared" ref="E15492:E15555" si="485">40+(D15491*D15491)+(E15491/1.3)</f>
        <v>1039159015.074074</v>
      </c>
      <c r="F15492" s="71">
        <f t="shared" si="484"/>
        <v>675.83182562049558</v>
      </c>
    </row>
    <row r="15493" spans="2:6">
      <c r="B15493">
        <v>1537600</v>
      </c>
      <c r="D15493">
        <v>15491</v>
      </c>
      <c r="E15493" s="72">
        <f t="shared" si="485"/>
        <v>1039293228.5185184</v>
      </c>
      <c r="F15493" s="71">
        <f t="shared" si="484"/>
        <v>675.91911324045168</v>
      </c>
    </row>
    <row r="15494" spans="2:6">
      <c r="B15494">
        <v>1537600</v>
      </c>
      <c r="D15494">
        <v>15492</v>
      </c>
      <c r="E15494" s="72">
        <f t="shared" si="485"/>
        <v>1039427450.6296295</v>
      </c>
      <c r="F15494" s="71">
        <f t="shared" si="484"/>
        <v>676.0064064968974</v>
      </c>
    </row>
    <row r="15495" spans="2:6">
      <c r="B15495">
        <v>1537600</v>
      </c>
      <c r="D15495">
        <v>15493</v>
      </c>
      <c r="E15495" s="72">
        <f t="shared" si="485"/>
        <v>1039561681.4074073</v>
      </c>
      <c r="F15495" s="71">
        <f t="shared" si="484"/>
        <v>676.09370538983308</v>
      </c>
    </row>
    <row r="15496" spans="2:6">
      <c r="B15496">
        <v>1537600</v>
      </c>
      <c r="D15496">
        <v>15494</v>
      </c>
      <c r="E15496" s="72">
        <f t="shared" si="485"/>
        <v>1039695920.8518517</v>
      </c>
      <c r="F15496" s="71">
        <f t="shared" si="484"/>
        <v>676.18100991925837</v>
      </c>
    </row>
    <row r="15497" spans="2:6">
      <c r="B15497">
        <v>1537600</v>
      </c>
      <c r="D15497">
        <v>15495</v>
      </c>
      <c r="E15497" s="72">
        <f t="shared" si="485"/>
        <v>1039830168.9629629</v>
      </c>
      <c r="F15497" s="71">
        <f t="shared" si="484"/>
        <v>676.26832008517351</v>
      </c>
    </row>
    <row r="15498" spans="2:6">
      <c r="B15498">
        <v>1537600</v>
      </c>
      <c r="D15498">
        <v>15496</v>
      </c>
      <c r="E15498" s="72">
        <f t="shared" si="485"/>
        <v>1039964425.7407407</v>
      </c>
      <c r="F15498" s="71">
        <f t="shared" si="484"/>
        <v>676.3556358875785</v>
      </c>
    </row>
    <row r="15499" spans="2:6">
      <c r="B15499">
        <v>1537600</v>
      </c>
      <c r="D15499">
        <v>15497</v>
      </c>
      <c r="E15499" s="72">
        <f t="shared" si="485"/>
        <v>1040098691.1851851</v>
      </c>
      <c r="F15499" s="71">
        <f t="shared" si="484"/>
        <v>676.44295732647311</v>
      </c>
    </row>
    <row r="15500" spans="2:6">
      <c r="B15500">
        <v>1537600</v>
      </c>
      <c r="D15500">
        <v>15498</v>
      </c>
      <c r="E15500" s="72">
        <f t="shared" si="485"/>
        <v>1040232965.2962962</v>
      </c>
      <c r="F15500" s="71">
        <f t="shared" si="484"/>
        <v>676.53028440185756</v>
      </c>
    </row>
    <row r="15501" spans="2:6">
      <c r="B15501">
        <v>1537600</v>
      </c>
      <c r="D15501">
        <v>15499</v>
      </c>
      <c r="E15501" s="72">
        <f t="shared" si="485"/>
        <v>1040367248.074074</v>
      </c>
      <c r="F15501" s="71">
        <f t="shared" si="484"/>
        <v>676.61761711373185</v>
      </c>
    </row>
    <row r="15502" spans="2:6">
      <c r="B15502">
        <v>1537600</v>
      </c>
      <c r="D15502">
        <v>15500</v>
      </c>
      <c r="E15502" s="72">
        <f t="shared" si="485"/>
        <v>1040501539.5185184</v>
      </c>
      <c r="F15502" s="71">
        <f t="shared" si="484"/>
        <v>676.70495546209577</v>
      </c>
    </row>
    <row r="15503" spans="2:6">
      <c r="B15503">
        <v>1537600</v>
      </c>
      <c r="D15503">
        <v>15501</v>
      </c>
      <c r="E15503" s="72">
        <f t="shared" si="485"/>
        <v>1040635839.6296295</v>
      </c>
      <c r="F15503" s="71">
        <f t="shared" si="484"/>
        <v>676.79229944694941</v>
      </c>
    </row>
    <row r="15504" spans="2:6">
      <c r="B15504">
        <v>1537600</v>
      </c>
      <c r="D15504">
        <v>15502</v>
      </c>
      <c r="E15504" s="72">
        <f t="shared" si="485"/>
        <v>1040770148.4074073</v>
      </c>
      <c r="F15504" s="71">
        <f t="shared" si="484"/>
        <v>676.87964906829302</v>
      </c>
    </row>
    <row r="15505" spans="2:6">
      <c r="B15505">
        <v>1537600</v>
      </c>
      <c r="D15505">
        <v>15503</v>
      </c>
      <c r="E15505" s="72">
        <f t="shared" si="485"/>
        <v>1040904465.8518517</v>
      </c>
      <c r="F15505" s="71">
        <f t="shared" si="484"/>
        <v>676.96700432612624</v>
      </c>
    </row>
    <row r="15506" spans="2:6">
      <c r="B15506">
        <v>1537600</v>
      </c>
      <c r="D15506">
        <v>15504</v>
      </c>
      <c r="E15506" s="72">
        <f t="shared" si="485"/>
        <v>1041038791.9629629</v>
      </c>
      <c r="F15506" s="71">
        <f t="shared" si="484"/>
        <v>677.05436522044931</v>
      </c>
    </row>
    <row r="15507" spans="2:6">
      <c r="B15507">
        <v>1537600</v>
      </c>
      <c r="D15507">
        <v>15505</v>
      </c>
      <c r="E15507" s="72">
        <f t="shared" si="485"/>
        <v>1041173126.7407407</v>
      </c>
      <c r="F15507" s="71">
        <f t="shared" si="484"/>
        <v>677.14173175126211</v>
      </c>
    </row>
    <row r="15508" spans="2:6">
      <c r="B15508">
        <v>1537600</v>
      </c>
      <c r="D15508">
        <v>15506</v>
      </c>
      <c r="E15508" s="72">
        <f t="shared" si="485"/>
        <v>1041307470.1851851</v>
      </c>
      <c r="F15508" s="71">
        <f t="shared" si="484"/>
        <v>677.22910391856465</v>
      </c>
    </row>
    <row r="15509" spans="2:6">
      <c r="B15509">
        <v>1537600</v>
      </c>
      <c r="D15509">
        <v>15507</v>
      </c>
      <c r="E15509" s="72">
        <f t="shared" si="485"/>
        <v>1041441822.2962962</v>
      </c>
      <c r="F15509" s="71">
        <f t="shared" si="484"/>
        <v>677.31648172235703</v>
      </c>
    </row>
    <row r="15510" spans="2:6">
      <c r="B15510">
        <v>1537600</v>
      </c>
      <c r="D15510">
        <v>15508</v>
      </c>
      <c r="E15510" s="72">
        <f t="shared" si="485"/>
        <v>1041576183.074074</v>
      </c>
      <c r="F15510" s="71">
        <f t="shared" si="484"/>
        <v>677.40386516263925</v>
      </c>
    </row>
    <row r="15511" spans="2:6">
      <c r="B15511">
        <v>1537600</v>
      </c>
      <c r="D15511">
        <v>15509</v>
      </c>
      <c r="E15511" s="72">
        <f t="shared" si="485"/>
        <v>1041710552.5185184</v>
      </c>
      <c r="F15511" s="71">
        <f t="shared" si="484"/>
        <v>677.49125423941109</v>
      </c>
    </row>
    <row r="15512" spans="2:6">
      <c r="B15512">
        <v>1537600</v>
      </c>
      <c r="D15512">
        <v>15510</v>
      </c>
      <c r="E15512" s="72">
        <f t="shared" si="485"/>
        <v>1041844930.6296295</v>
      </c>
      <c r="F15512" s="71">
        <f t="shared" si="484"/>
        <v>677.57864895267267</v>
      </c>
    </row>
    <row r="15513" spans="2:6">
      <c r="B15513">
        <v>1537600</v>
      </c>
      <c r="D15513">
        <v>15511</v>
      </c>
      <c r="E15513" s="72">
        <f t="shared" si="485"/>
        <v>1041979317.4074073</v>
      </c>
      <c r="F15513" s="71">
        <f t="shared" si="484"/>
        <v>677.66604930242408</v>
      </c>
    </row>
    <row r="15514" spans="2:6">
      <c r="B15514">
        <v>1537600</v>
      </c>
      <c r="D15514">
        <v>15512</v>
      </c>
      <c r="E15514" s="72">
        <f t="shared" si="485"/>
        <v>1042113712.8518517</v>
      </c>
      <c r="F15514" s="71">
        <f t="shared" si="484"/>
        <v>677.75345528866524</v>
      </c>
    </row>
    <row r="15515" spans="2:6">
      <c r="B15515">
        <v>1537600</v>
      </c>
      <c r="D15515">
        <v>15513</v>
      </c>
      <c r="E15515" s="72">
        <f t="shared" si="485"/>
        <v>1042248116.9629629</v>
      </c>
      <c r="F15515" s="71">
        <f t="shared" si="484"/>
        <v>677.84086691139623</v>
      </c>
    </row>
    <row r="15516" spans="2:6">
      <c r="B15516">
        <v>1537600</v>
      </c>
      <c r="D15516">
        <v>15514</v>
      </c>
      <c r="E15516" s="72">
        <f t="shared" si="485"/>
        <v>1042382529.7407407</v>
      </c>
      <c r="F15516" s="71">
        <f t="shared" si="484"/>
        <v>677.92828417061696</v>
      </c>
    </row>
    <row r="15517" spans="2:6">
      <c r="B15517">
        <v>1537600</v>
      </c>
      <c r="D15517">
        <v>15515</v>
      </c>
      <c r="E15517" s="72">
        <f t="shared" si="485"/>
        <v>1042516951.1851851</v>
      </c>
      <c r="F15517" s="71">
        <f t="shared" si="484"/>
        <v>678.01570706632742</v>
      </c>
    </row>
    <row r="15518" spans="2:6">
      <c r="B15518">
        <v>1537600</v>
      </c>
      <c r="D15518">
        <v>15516</v>
      </c>
      <c r="E15518" s="72">
        <f t="shared" si="485"/>
        <v>1042651381.2962962</v>
      </c>
      <c r="F15518" s="71">
        <f t="shared" si="484"/>
        <v>678.10313559852773</v>
      </c>
    </row>
    <row r="15519" spans="2:6">
      <c r="B15519">
        <v>1537600</v>
      </c>
      <c r="D15519">
        <v>15517</v>
      </c>
      <c r="E15519" s="72">
        <f t="shared" si="485"/>
        <v>1042785820.074074</v>
      </c>
      <c r="F15519" s="71">
        <f t="shared" si="484"/>
        <v>678.19056976721777</v>
      </c>
    </row>
    <row r="15520" spans="2:6">
      <c r="B15520">
        <v>1537600</v>
      </c>
      <c r="D15520">
        <v>15518</v>
      </c>
      <c r="E15520" s="72">
        <f t="shared" si="485"/>
        <v>1042920267.5185184</v>
      </c>
      <c r="F15520" s="71">
        <f t="shared" si="484"/>
        <v>678.27800957239754</v>
      </c>
    </row>
    <row r="15521" spans="2:6">
      <c r="B15521">
        <v>1537600</v>
      </c>
      <c r="D15521">
        <v>15519</v>
      </c>
      <c r="E15521" s="72">
        <f t="shared" si="485"/>
        <v>1043054723.6296295</v>
      </c>
      <c r="F15521" s="71">
        <f t="shared" si="484"/>
        <v>678.36545501406704</v>
      </c>
    </row>
    <row r="15522" spans="2:6">
      <c r="B15522">
        <v>1537600</v>
      </c>
      <c r="D15522">
        <v>15520</v>
      </c>
      <c r="E15522" s="72">
        <f t="shared" si="485"/>
        <v>1043189188.4074073</v>
      </c>
      <c r="F15522" s="71">
        <f t="shared" si="484"/>
        <v>678.45290609222639</v>
      </c>
    </row>
    <row r="15523" spans="2:6">
      <c r="B15523">
        <v>1537600</v>
      </c>
      <c r="D15523">
        <v>15521</v>
      </c>
      <c r="E15523" s="72">
        <f t="shared" si="485"/>
        <v>1043323661.8518517</v>
      </c>
      <c r="F15523" s="71">
        <f t="shared" si="484"/>
        <v>678.54036280687546</v>
      </c>
    </row>
    <row r="15524" spans="2:6">
      <c r="B15524">
        <v>1537600</v>
      </c>
      <c r="D15524">
        <v>15522</v>
      </c>
      <c r="E15524" s="72">
        <f t="shared" si="485"/>
        <v>1043458143.9629629</v>
      </c>
      <c r="F15524" s="71">
        <f t="shared" si="484"/>
        <v>678.62782515801439</v>
      </c>
    </row>
    <row r="15525" spans="2:6">
      <c r="B15525">
        <v>1537600</v>
      </c>
      <c r="D15525">
        <v>15523</v>
      </c>
      <c r="E15525" s="72">
        <f t="shared" si="485"/>
        <v>1043592634.7407407</v>
      </c>
      <c r="F15525" s="71">
        <f t="shared" si="484"/>
        <v>678.71529314564293</v>
      </c>
    </row>
    <row r="15526" spans="2:6">
      <c r="B15526">
        <v>1537600</v>
      </c>
      <c r="D15526">
        <v>15524</v>
      </c>
      <c r="E15526" s="72">
        <f t="shared" si="485"/>
        <v>1043727134.1851851</v>
      </c>
      <c r="F15526" s="71">
        <f t="shared" si="484"/>
        <v>678.80276676976132</v>
      </c>
    </row>
    <row r="15527" spans="2:6">
      <c r="B15527">
        <v>1537600</v>
      </c>
      <c r="D15527">
        <v>15525</v>
      </c>
      <c r="E15527" s="72">
        <f t="shared" si="485"/>
        <v>1043861642.2962962</v>
      </c>
      <c r="F15527" s="71">
        <f t="shared" si="484"/>
        <v>678.89024603036955</v>
      </c>
    </row>
    <row r="15528" spans="2:6">
      <c r="B15528">
        <v>1537600</v>
      </c>
      <c r="D15528">
        <v>15526</v>
      </c>
      <c r="E15528" s="72">
        <f t="shared" si="485"/>
        <v>1043996159.074074</v>
      </c>
      <c r="F15528" s="71">
        <f t="shared" si="484"/>
        <v>678.97773092746752</v>
      </c>
    </row>
    <row r="15529" spans="2:6">
      <c r="B15529">
        <v>1537600</v>
      </c>
      <c r="D15529">
        <v>15527</v>
      </c>
      <c r="E15529" s="72">
        <f t="shared" si="485"/>
        <v>1044130684.5185184</v>
      </c>
      <c r="F15529" s="71">
        <f t="shared" si="484"/>
        <v>679.06522146105522</v>
      </c>
    </row>
    <row r="15530" spans="2:6">
      <c r="B15530">
        <v>1537600</v>
      </c>
      <c r="D15530">
        <v>15528</v>
      </c>
      <c r="E15530" s="72">
        <f t="shared" si="485"/>
        <v>1044265218.6296295</v>
      </c>
      <c r="F15530" s="71">
        <f t="shared" si="484"/>
        <v>679.15271763113265</v>
      </c>
    </row>
    <row r="15531" spans="2:6">
      <c r="B15531">
        <v>1537600</v>
      </c>
      <c r="D15531">
        <v>15529</v>
      </c>
      <c r="E15531" s="72">
        <f t="shared" si="485"/>
        <v>1044399761.4074073</v>
      </c>
      <c r="F15531" s="71">
        <f t="shared" si="484"/>
        <v>679.24021943769981</v>
      </c>
    </row>
    <row r="15532" spans="2:6">
      <c r="B15532">
        <v>1537600</v>
      </c>
      <c r="D15532">
        <v>15530</v>
      </c>
      <c r="E15532" s="72">
        <f t="shared" si="485"/>
        <v>1044534312.8518517</v>
      </c>
      <c r="F15532" s="71">
        <f t="shared" si="484"/>
        <v>679.32772688075681</v>
      </c>
    </row>
    <row r="15533" spans="2:6">
      <c r="B15533">
        <v>1537600</v>
      </c>
      <c r="D15533">
        <v>15531</v>
      </c>
      <c r="E15533" s="72">
        <f t="shared" si="485"/>
        <v>1044668872.9629629</v>
      </c>
      <c r="F15533" s="71">
        <f t="shared" si="484"/>
        <v>679.41523996030367</v>
      </c>
    </row>
    <row r="15534" spans="2:6">
      <c r="B15534">
        <v>1537600</v>
      </c>
      <c r="D15534">
        <v>15532</v>
      </c>
      <c r="E15534" s="72">
        <f t="shared" si="485"/>
        <v>1044803441.7407407</v>
      </c>
      <c r="F15534" s="71">
        <f t="shared" si="484"/>
        <v>679.50275867634014</v>
      </c>
    </row>
    <row r="15535" spans="2:6">
      <c r="B15535">
        <v>1537600</v>
      </c>
      <c r="D15535">
        <v>15533</v>
      </c>
      <c r="E15535" s="72">
        <f t="shared" si="485"/>
        <v>1044938019.1851851</v>
      </c>
      <c r="F15535" s="71">
        <f t="shared" si="484"/>
        <v>679.59028302886645</v>
      </c>
    </row>
    <row r="15536" spans="2:6">
      <c r="B15536">
        <v>1537600</v>
      </c>
      <c r="D15536">
        <v>15534</v>
      </c>
      <c r="E15536" s="72">
        <f t="shared" si="485"/>
        <v>1045072605.2962962</v>
      </c>
      <c r="F15536" s="71">
        <f t="shared" si="484"/>
        <v>679.67781301788261</v>
      </c>
    </row>
    <row r="15537" spans="2:6">
      <c r="B15537">
        <v>1537600</v>
      </c>
      <c r="D15537">
        <v>15535</v>
      </c>
      <c r="E15537" s="72">
        <f t="shared" si="485"/>
        <v>1045207200.074074</v>
      </c>
      <c r="F15537" s="71">
        <f t="shared" si="484"/>
        <v>679.76534864338839</v>
      </c>
    </row>
    <row r="15538" spans="2:6">
      <c r="B15538">
        <v>1537600</v>
      </c>
      <c r="D15538">
        <v>15536</v>
      </c>
      <c r="E15538" s="72">
        <f t="shared" si="485"/>
        <v>1045341803.5185184</v>
      </c>
      <c r="F15538" s="71">
        <f t="shared" si="484"/>
        <v>679.85288990538402</v>
      </c>
    </row>
    <row r="15539" spans="2:6">
      <c r="B15539">
        <v>1537600</v>
      </c>
      <c r="D15539">
        <v>15537</v>
      </c>
      <c r="E15539" s="72">
        <f t="shared" si="485"/>
        <v>1045476415.6296295</v>
      </c>
      <c r="F15539" s="71">
        <f t="shared" si="484"/>
        <v>679.94043680386937</v>
      </c>
    </row>
    <row r="15540" spans="2:6">
      <c r="B15540">
        <v>1537600</v>
      </c>
      <c r="D15540">
        <v>15538</v>
      </c>
      <c r="E15540" s="72">
        <f t="shared" si="485"/>
        <v>1045611036.4074073</v>
      </c>
      <c r="F15540" s="71">
        <f t="shared" si="484"/>
        <v>680.02798933884446</v>
      </c>
    </row>
    <row r="15541" spans="2:6">
      <c r="B15541">
        <v>1537600</v>
      </c>
      <c r="D15541">
        <v>15539</v>
      </c>
      <c r="E15541" s="72">
        <f t="shared" si="485"/>
        <v>1045745665.8518517</v>
      </c>
      <c r="F15541" s="71">
        <f t="shared" si="484"/>
        <v>680.1155475103094</v>
      </c>
    </row>
    <row r="15542" spans="2:6">
      <c r="B15542">
        <v>1537600</v>
      </c>
      <c r="D15542">
        <v>15540</v>
      </c>
      <c r="E15542" s="72">
        <f t="shared" si="485"/>
        <v>1045880303.9629629</v>
      </c>
      <c r="F15542" s="71">
        <f t="shared" si="484"/>
        <v>680.20311131826406</v>
      </c>
    </row>
    <row r="15543" spans="2:6">
      <c r="B15543">
        <v>1537600</v>
      </c>
      <c r="D15543">
        <v>15541</v>
      </c>
      <c r="E15543" s="72">
        <f t="shared" si="485"/>
        <v>1046014950.7407407</v>
      </c>
      <c r="F15543" s="71">
        <f t="shared" si="484"/>
        <v>680.29068076270858</v>
      </c>
    </row>
    <row r="15544" spans="2:6">
      <c r="B15544">
        <v>1537600</v>
      </c>
      <c r="D15544">
        <v>15542</v>
      </c>
      <c r="E15544" s="72">
        <f t="shared" si="485"/>
        <v>1046149606.1851851</v>
      </c>
      <c r="F15544" s="71">
        <f t="shared" si="484"/>
        <v>680.37825584364271</v>
      </c>
    </row>
    <row r="15545" spans="2:6">
      <c r="B15545">
        <v>1537600</v>
      </c>
      <c r="D15545">
        <v>15543</v>
      </c>
      <c r="E15545" s="72">
        <f t="shared" si="485"/>
        <v>1046284270.2962962</v>
      </c>
      <c r="F15545" s="71">
        <f t="shared" si="484"/>
        <v>680.46583656106679</v>
      </c>
    </row>
    <row r="15546" spans="2:6">
      <c r="B15546">
        <v>1537600</v>
      </c>
      <c r="D15546">
        <v>15544</v>
      </c>
      <c r="E15546" s="72">
        <f t="shared" si="485"/>
        <v>1046418943.074074</v>
      </c>
      <c r="F15546" s="71">
        <f t="shared" si="484"/>
        <v>680.5534229149805</v>
      </c>
    </row>
    <row r="15547" spans="2:6">
      <c r="B15547">
        <v>1537600</v>
      </c>
      <c r="D15547">
        <v>15545</v>
      </c>
      <c r="E15547" s="72">
        <f t="shared" si="485"/>
        <v>1046553624.5185184</v>
      </c>
      <c r="F15547" s="71">
        <f t="shared" si="484"/>
        <v>680.64101490538405</v>
      </c>
    </row>
    <row r="15548" spans="2:6">
      <c r="B15548">
        <v>1537600</v>
      </c>
      <c r="D15548">
        <v>15546</v>
      </c>
      <c r="E15548" s="72">
        <f t="shared" si="485"/>
        <v>1046688314.6296295</v>
      </c>
      <c r="F15548" s="71">
        <f t="shared" si="484"/>
        <v>680.72861253227723</v>
      </c>
    </row>
    <row r="15549" spans="2:6">
      <c r="B15549">
        <v>1537600</v>
      </c>
      <c r="D15549">
        <v>15547</v>
      </c>
      <c r="E15549" s="72">
        <f t="shared" si="485"/>
        <v>1046823013.4074073</v>
      </c>
      <c r="F15549" s="71">
        <f t="shared" si="484"/>
        <v>680.81621579566036</v>
      </c>
    </row>
    <row r="15550" spans="2:6">
      <c r="B15550">
        <v>1537600</v>
      </c>
      <c r="D15550">
        <v>15548</v>
      </c>
      <c r="E15550" s="72">
        <f t="shared" si="485"/>
        <v>1046957720.8518517</v>
      </c>
      <c r="F15550" s="71">
        <f t="shared" si="484"/>
        <v>680.9038246955331</v>
      </c>
    </row>
    <row r="15551" spans="2:6">
      <c r="B15551">
        <v>1537600</v>
      </c>
      <c r="D15551">
        <v>15549</v>
      </c>
      <c r="E15551" s="72">
        <f t="shared" si="485"/>
        <v>1047092436.9629629</v>
      </c>
      <c r="F15551" s="71">
        <f t="shared" si="484"/>
        <v>680.9914392318957</v>
      </c>
    </row>
    <row r="15552" spans="2:6">
      <c r="B15552">
        <v>1537600</v>
      </c>
      <c r="D15552">
        <v>15550</v>
      </c>
      <c r="E15552" s="72">
        <f t="shared" si="485"/>
        <v>1047227161.7407407</v>
      </c>
      <c r="F15552" s="71">
        <f t="shared" si="484"/>
        <v>681.07905940474814</v>
      </c>
    </row>
    <row r="15553" spans="2:6">
      <c r="B15553">
        <v>1537600</v>
      </c>
      <c r="D15553">
        <v>15551</v>
      </c>
      <c r="E15553" s="72">
        <f t="shared" si="485"/>
        <v>1047361895.1851851</v>
      </c>
      <c r="F15553" s="71">
        <f t="shared" si="484"/>
        <v>681.16668521409019</v>
      </c>
    </row>
    <row r="15554" spans="2:6">
      <c r="B15554">
        <v>1537600</v>
      </c>
      <c r="D15554">
        <v>15552</v>
      </c>
      <c r="E15554" s="72">
        <f t="shared" si="485"/>
        <v>1047496637.2962962</v>
      </c>
      <c r="F15554" s="71">
        <f t="shared" si="484"/>
        <v>681.2543166599221</v>
      </c>
    </row>
    <row r="15555" spans="2:6">
      <c r="B15555">
        <v>1537600</v>
      </c>
      <c r="D15555">
        <v>15553</v>
      </c>
      <c r="E15555" s="72">
        <f t="shared" si="485"/>
        <v>1047631388.074074</v>
      </c>
      <c r="F15555" s="71">
        <f t="shared" ref="F15555:F15618" si="486">E15555/B15554</f>
        <v>681.34195374224373</v>
      </c>
    </row>
    <row r="15556" spans="2:6">
      <c r="B15556">
        <v>1537600</v>
      </c>
      <c r="D15556">
        <v>15554</v>
      </c>
      <c r="E15556" s="72">
        <f t="shared" ref="E15556:E15619" si="487">40+(D15555*D15555)+(E15555/1.3)</f>
        <v>1047766147.5185184</v>
      </c>
      <c r="F15556" s="71">
        <f t="shared" si="486"/>
        <v>681.42959646105521</v>
      </c>
    </row>
    <row r="15557" spans="2:6">
      <c r="B15557">
        <v>1537600</v>
      </c>
      <c r="D15557">
        <v>15555</v>
      </c>
      <c r="E15557" s="72">
        <f t="shared" si="487"/>
        <v>1047900915.6296295</v>
      </c>
      <c r="F15557" s="71">
        <f t="shared" si="486"/>
        <v>681.51724481635631</v>
      </c>
    </row>
    <row r="15558" spans="2:6">
      <c r="B15558">
        <v>1537600</v>
      </c>
      <c r="D15558">
        <v>15556</v>
      </c>
      <c r="E15558" s="72">
        <f t="shared" si="487"/>
        <v>1048035692.4074073</v>
      </c>
      <c r="F15558" s="71">
        <f t="shared" si="486"/>
        <v>681.60489880814725</v>
      </c>
    </row>
    <row r="15559" spans="2:6">
      <c r="B15559">
        <v>1537600</v>
      </c>
      <c r="D15559">
        <v>15557</v>
      </c>
      <c r="E15559" s="72">
        <f t="shared" si="487"/>
        <v>1048170477.8518517</v>
      </c>
      <c r="F15559" s="71">
        <f t="shared" si="486"/>
        <v>681.69255843642804</v>
      </c>
    </row>
    <row r="15560" spans="2:6">
      <c r="B15560">
        <v>1537600</v>
      </c>
      <c r="D15560">
        <v>15558</v>
      </c>
      <c r="E15560" s="72">
        <f t="shared" si="487"/>
        <v>1048305271.9629629</v>
      </c>
      <c r="F15560" s="71">
        <f t="shared" si="486"/>
        <v>681.78022370119857</v>
      </c>
    </row>
    <row r="15561" spans="2:6">
      <c r="B15561">
        <v>1537600</v>
      </c>
      <c r="D15561">
        <v>15559</v>
      </c>
      <c r="E15561" s="72">
        <f t="shared" si="487"/>
        <v>1048440074.7407407</v>
      </c>
      <c r="F15561" s="71">
        <f t="shared" si="486"/>
        <v>681.86789460245882</v>
      </c>
    </row>
    <row r="15562" spans="2:6">
      <c r="B15562">
        <v>1537600</v>
      </c>
      <c r="D15562">
        <v>15560</v>
      </c>
      <c r="E15562" s="72">
        <f t="shared" si="487"/>
        <v>1048574886.1851851</v>
      </c>
      <c r="F15562" s="71">
        <f t="shared" si="486"/>
        <v>681.9555711402088</v>
      </c>
    </row>
    <row r="15563" spans="2:6">
      <c r="B15563">
        <v>1537600</v>
      </c>
      <c r="D15563">
        <v>15561</v>
      </c>
      <c r="E15563" s="72">
        <f t="shared" si="487"/>
        <v>1048709706.2962962</v>
      </c>
      <c r="F15563" s="71">
        <f t="shared" si="486"/>
        <v>682.04325331444863</v>
      </c>
    </row>
    <row r="15564" spans="2:6">
      <c r="B15564">
        <v>1537600</v>
      </c>
      <c r="D15564">
        <v>15562</v>
      </c>
      <c r="E15564" s="72">
        <f t="shared" si="487"/>
        <v>1048844535.074074</v>
      </c>
      <c r="F15564" s="71">
        <f t="shared" si="486"/>
        <v>682.1309411251782</v>
      </c>
    </row>
    <row r="15565" spans="2:6">
      <c r="B15565">
        <v>1537600</v>
      </c>
      <c r="D15565">
        <v>15563</v>
      </c>
      <c r="E15565" s="72">
        <f t="shared" si="487"/>
        <v>1048979372.5185184</v>
      </c>
      <c r="F15565" s="71">
        <f t="shared" si="486"/>
        <v>682.21863457239749</v>
      </c>
    </row>
    <row r="15566" spans="2:6">
      <c r="B15566">
        <v>1537600</v>
      </c>
      <c r="D15566">
        <v>15564</v>
      </c>
      <c r="E15566" s="72">
        <f t="shared" si="487"/>
        <v>1049114218.6296295</v>
      </c>
      <c r="F15566" s="71">
        <f t="shared" si="486"/>
        <v>682.30633365610663</v>
      </c>
    </row>
    <row r="15567" spans="2:6">
      <c r="B15567">
        <v>1537600</v>
      </c>
      <c r="D15567">
        <v>15565</v>
      </c>
      <c r="E15567" s="72">
        <f t="shared" si="487"/>
        <v>1049249073.4074073</v>
      </c>
      <c r="F15567" s="71">
        <f t="shared" si="486"/>
        <v>682.3940383763055</v>
      </c>
    </row>
    <row r="15568" spans="2:6">
      <c r="B15568">
        <v>1537600</v>
      </c>
      <c r="D15568">
        <v>15566</v>
      </c>
      <c r="E15568" s="72">
        <f t="shared" si="487"/>
        <v>1049383936.8518517</v>
      </c>
      <c r="F15568" s="71">
        <f t="shared" si="486"/>
        <v>682.48174873299411</v>
      </c>
    </row>
    <row r="15569" spans="2:6">
      <c r="B15569">
        <v>1537600</v>
      </c>
      <c r="D15569">
        <v>15567</v>
      </c>
      <c r="E15569" s="72">
        <f t="shared" si="487"/>
        <v>1049518808.9629629</v>
      </c>
      <c r="F15569" s="71">
        <f t="shared" si="486"/>
        <v>682.56946472617255</v>
      </c>
    </row>
    <row r="15570" spans="2:6">
      <c r="B15570">
        <v>1537600</v>
      </c>
      <c r="D15570">
        <v>15568</v>
      </c>
      <c r="E15570" s="72">
        <f t="shared" si="487"/>
        <v>1049653689.7407407</v>
      </c>
      <c r="F15570" s="71">
        <f t="shared" si="486"/>
        <v>682.65718635584074</v>
      </c>
    </row>
    <row r="15571" spans="2:6">
      <c r="B15571">
        <v>1537600</v>
      </c>
      <c r="D15571">
        <v>15569</v>
      </c>
      <c r="E15571" s="72">
        <f t="shared" si="487"/>
        <v>1049788579.1851851</v>
      </c>
      <c r="F15571" s="71">
        <f t="shared" si="486"/>
        <v>682.74491362199865</v>
      </c>
    </row>
    <row r="15572" spans="2:6">
      <c r="B15572">
        <v>1537600</v>
      </c>
      <c r="D15572">
        <v>15570</v>
      </c>
      <c r="E15572" s="72">
        <f t="shared" si="487"/>
        <v>1049923477.2962962</v>
      </c>
      <c r="F15572" s="71">
        <f t="shared" si="486"/>
        <v>682.83264652464641</v>
      </c>
    </row>
    <row r="15573" spans="2:6">
      <c r="B15573">
        <v>1537600</v>
      </c>
      <c r="D15573">
        <v>15571</v>
      </c>
      <c r="E15573" s="72">
        <f t="shared" si="487"/>
        <v>1050058384.074074</v>
      </c>
      <c r="F15573" s="71">
        <f t="shared" si="486"/>
        <v>682.92038506378378</v>
      </c>
    </row>
    <row r="15574" spans="2:6">
      <c r="B15574">
        <v>1537600</v>
      </c>
      <c r="D15574">
        <v>15572</v>
      </c>
      <c r="E15574" s="72">
        <f t="shared" si="487"/>
        <v>1050193299.5185184</v>
      </c>
      <c r="F15574" s="71">
        <f t="shared" si="486"/>
        <v>683.00812923941101</v>
      </c>
    </row>
    <row r="15575" spans="2:6">
      <c r="B15575">
        <v>1537600</v>
      </c>
      <c r="D15575">
        <v>15573</v>
      </c>
      <c r="E15575" s="72">
        <f t="shared" si="487"/>
        <v>1050328223.6296295</v>
      </c>
      <c r="F15575" s="71">
        <f t="shared" si="486"/>
        <v>683.09587905152807</v>
      </c>
    </row>
    <row r="15576" spans="2:6">
      <c r="B15576">
        <v>1537600</v>
      </c>
      <c r="D15576">
        <v>15574</v>
      </c>
      <c r="E15576" s="72">
        <f t="shared" si="487"/>
        <v>1050463156.4074073</v>
      </c>
      <c r="F15576" s="71">
        <f t="shared" si="486"/>
        <v>683.18363450013476</v>
      </c>
    </row>
    <row r="15577" spans="2:6">
      <c r="B15577">
        <v>1537600</v>
      </c>
      <c r="D15577">
        <v>15575</v>
      </c>
      <c r="E15577" s="72">
        <f t="shared" si="487"/>
        <v>1050598097.8518517</v>
      </c>
      <c r="F15577" s="71">
        <f t="shared" si="486"/>
        <v>683.27139558523129</v>
      </c>
    </row>
    <row r="15578" spans="2:6">
      <c r="B15578">
        <v>1537600</v>
      </c>
      <c r="D15578">
        <v>15576</v>
      </c>
      <c r="E15578" s="72">
        <f t="shared" si="487"/>
        <v>1050733047.9629629</v>
      </c>
      <c r="F15578" s="71">
        <f t="shared" si="486"/>
        <v>683.35916230681767</v>
      </c>
    </row>
    <row r="15579" spans="2:6">
      <c r="B15579">
        <v>1537600</v>
      </c>
      <c r="D15579">
        <v>15577</v>
      </c>
      <c r="E15579" s="72">
        <f t="shared" si="487"/>
        <v>1050868006.7407407</v>
      </c>
      <c r="F15579" s="71">
        <f t="shared" si="486"/>
        <v>683.44693466489377</v>
      </c>
    </row>
    <row r="15580" spans="2:6">
      <c r="B15580">
        <v>1537600</v>
      </c>
      <c r="D15580">
        <v>15578</v>
      </c>
      <c r="E15580" s="72">
        <f t="shared" si="487"/>
        <v>1051002974.1851851</v>
      </c>
      <c r="F15580" s="71">
        <f t="shared" si="486"/>
        <v>683.53471265945961</v>
      </c>
    </row>
    <row r="15581" spans="2:6">
      <c r="B15581">
        <v>1537600</v>
      </c>
      <c r="D15581">
        <v>15579</v>
      </c>
      <c r="E15581" s="72">
        <f t="shared" si="487"/>
        <v>1051137950.2962962</v>
      </c>
      <c r="F15581" s="71">
        <f t="shared" si="486"/>
        <v>683.6224962905153</v>
      </c>
    </row>
    <row r="15582" spans="2:6">
      <c r="B15582">
        <v>1537600</v>
      </c>
      <c r="D15582">
        <v>15580</v>
      </c>
      <c r="E15582" s="72">
        <f t="shared" si="487"/>
        <v>1051272935.074074</v>
      </c>
      <c r="F15582" s="71">
        <f t="shared" si="486"/>
        <v>683.7102855580606</v>
      </c>
    </row>
    <row r="15583" spans="2:6">
      <c r="B15583">
        <v>1537600</v>
      </c>
      <c r="D15583">
        <v>15581</v>
      </c>
      <c r="E15583" s="72">
        <f t="shared" si="487"/>
        <v>1051407928.5185184</v>
      </c>
      <c r="F15583" s="71">
        <f t="shared" si="486"/>
        <v>683.79808046209575</v>
      </c>
    </row>
    <row r="15584" spans="2:6">
      <c r="B15584">
        <v>1537600</v>
      </c>
      <c r="D15584">
        <v>15582</v>
      </c>
      <c r="E15584" s="72">
        <f t="shared" si="487"/>
        <v>1051542930.6296295</v>
      </c>
      <c r="F15584" s="71">
        <f t="shared" si="486"/>
        <v>683.88588100262064</v>
      </c>
    </row>
    <row r="15585" spans="2:6">
      <c r="B15585">
        <v>1537600</v>
      </c>
      <c r="D15585">
        <v>15583</v>
      </c>
      <c r="E15585" s="72">
        <f t="shared" si="487"/>
        <v>1051677941.4074073</v>
      </c>
      <c r="F15585" s="71">
        <f t="shared" si="486"/>
        <v>683.97368717963536</v>
      </c>
    </row>
    <row r="15586" spans="2:6">
      <c r="B15586">
        <v>1537600</v>
      </c>
      <c r="D15586">
        <v>15584</v>
      </c>
      <c r="E15586" s="72">
        <f t="shared" si="487"/>
        <v>1051812960.8518517</v>
      </c>
      <c r="F15586" s="71">
        <f t="shared" si="486"/>
        <v>684.06149899313971</v>
      </c>
    </row>
    <row r="15587" spans="2:6">
      <c r="B15587">
        <v>1537600</v>
      </c>
      <c r="D15587">
        <v>15585</v>
      </c>
      <c r="E15587" s="72">
        <f t="shared" si="487"/>
        <v>1051947988.9629629</v>
      </c>
      <c r="F15587" s="71">
        <f t="shared" si="486"/>
        <v>684.14931644313401</v>
      </c>
    </row>
    <row r="15588" spans="2:6">
      <c r="B15588">
        <v>1537600</v>
      </c>
      <c r="D15588">
        <v>15586</v>
      </c>
      <c r="E15588" s="72">
        <f t="shared" si="487"/>
        <v>1052083025.7407407</v>
      </c>
      <c r="F15588" s="71">
        <f t="shared" si="486"/>
        <v>684.23713952961805</v>
      </c>
    </row>
    <row r="15589" spans="2:6">
      <c r="B15589">
        <v>1537600</v>
      </c>
      <c r="D15589">
        <v>15587</v>
      </c>
      <c r="E15589" s="72">
        <f t="shared" si="487"/>
        <v>1052218071.1851851</v>
      </c>
      <c r="F15589" s="71">
        <f t="shared" si="486"/>
        <v>684.3249682525917</v>
      </c>
    </row>
    <row r="15590" spans="2:6">
      <c r="B15590">
        <v>1537600</v>
      </c>
      <c r="D15590">
        <v>15588</v>
      </c>
      <c r="E15590" s="72">
        <f t="shared" si="487"/>
        <v>1052353125.2962962</v>
      </c>
      <c r="F15590" s="71">
        <f t="shared" si="486"/>
        <v>684.41280261205532</v>
      </c>
    </row>
    <row r="15591" spans="2:6">
      <c r="B15591">
        <v>1537600</v>
      </c>
      <c r="D15591">
        <v>15589</v>
      </c>
      <c r="E15591" s="72">
        <f t="shared" si="487"/>
        <v>1052488188.074074</v>
      </c>
      <c r="F15591" s="71">
        <f t="shared" si="486"/>
        <v>684.50064260800855</v>
      </c>
    </row>
    <row r="15592" spans="2:6">
      <c r="B15592">
        <v>1537600</v>
      </c>
      <c r="D15592">
        <v>15590</v>
      </c>
      <c r="E15592" s="72">
        <f t="shared" si="487"/>
        <v>1052623259.5185184</v>
      </c>
      <c r="F15592" s="71">
        <f t="shared" si="486"/>
        <v>684.58848824045162</v>
      </c>
    </row>
    <row r="15593" spans="2:6">
      <c r="B15593">
        <v>1537600</v>
      </c>
      <c r="D15593">
        <v>15591</v>
      </c>
      <c r="E15593" s="72">
        <f t="shared" si="487"/>
        <v>1052758339.6296295</v>
      </c>
      <c r="F15593" s="71">
        <f t="shared" si="486"/>
        <v>684.67633950938443</v>
      </c>
    </row>
    <row r="15594" spans="2:6">
      <c r="B15594">
        <v>1537600</v>
      </c>
      <c r="D15594">
        <v>15592</v>
      </c>
      <c r="E15594" s="72">
        <f t="shared" si="487"/>
        <v>1052893428.4074073</v>
      </c>
      <c r="F15594" s="71">
        <f t="shared" si="486"/>
        <v>684.76419641480697</v>
      </c>
    </row>
    <row r="15595" spans="2:6">
      <c r="B15595">
        <v>1537600</v>
      </c>
      <c r="D15595">
        <v>15593</v>
      </c>
      <c r="E15595" s="72">
        <f t="shared" si="487"/>
        <v>1053028525.8518517</v>
      </c>
      <c r="F15595" s="71">
        <f t="shared" si="486"/>
        <v>684.85205895671936</v>
      </c>
    </row>
    <row r="15596" spans="2:6">
      <c r="B15596">
        <v>1537600</v>
      </c>
      <c r="D15596">
        <v>15594</v>
      </c>
      <c r="E15596" s="72">
        <f t="shared" si="487"/>
        <v>1053163631.9629629</v>
      </c>
      <c r="F15596" s="71">
        <f t="shared" si="486"/>
        <v>684.93992713512148</v>
      </c>
    </row>
    <row r="15597" spans="2:6">
      <c r="B15597">
        <v>1537600</v>
      </c>
      <c r="D15597">
        <v>15595</v>
      </c>
      <c r="E15597" s="72">
        <f t="shared" si="487"/>
        <v>1053298746.7407407</v>
      </c>
      <c r="F15597" s="71">
        <f t="shared" si="486"/>
        <v>685.02780095001344</v>
      </c>
    </row>
    <row r="15598" spans="2:6">
      <c r="B15598">
        <v>1537600</v>
      </c>
      <c r="D15598">
        <v>15596</v>
      </c>
      <c r="E15598" s="72">
        <f t="shared" si="487"/>
        <v>1053433870.1851851</v>
      </c>
      <c r="F15598" s="71">
        <f t="shared" si="486"/>
        <v>685.11568040139503</v>
      </c>
    </row>
    <row r="15599" spans="2:6">
      <c r="B15599">
        <v>1537600</v>
      </c>
      <c r="D15599">
        <v>15597</v>
      </c>
      <c r="E15599" s="72">
        <f t="shared" si="487"/>
        <v>1053569002.2962962</v>
      </c>
      <c r="F15599" s="71">
        <f t="shared" si="486"/>
        <v>685.20356548926657</v>
      </c>
    </row>
    <row r="15600" spans="2:6">
      <c r="B15600">
        <v>1537600</v>
      </c>
      <c r="D15600">
        <v>15598</v>
      </c>
      <c r="E15600" s="72">
        <f t="shared" si="487"/>
        <v>1053704143.074074</v>
      </c>
      <c r="F15600" s="71">
        <f t="shared" si="486"/>
        <v>685.29145621362773</v>
      </c>
    </row>
    <row r="15601" spans="2:6">
      <c r="B15601">
        <v>1537600</v>
      </c>
      <c r="D15601">
        <v>15599</v>
      </c>
      <c r="E15601" s="72">
        <f t="shared" si="487"/>
        <v>1053839292.5185184</v>
      </c>
      <c r="F15601" s="71">
        <f t="shared" si="486"/>
        <v>685.37935257447873</v>
      </c>
    </row>
    <row r="15602" spans="2:6">
      <c r="B15602">
        <v>1537600</v>
      </c>
      <c r="D15602">
        <v>15600</v>
      </c>
      <c r="E15602" s="72">
        <f t="shared" si="487"/>
        <v>1053974450.6296295</v>
      </c>
      <c r="F15602" s="71">
        <f t="shared" si="486"/>
        <v>685.46725457181935</v>
      </c>
    </row>
    <row r="15603" spans="2:6">
      <c r="B15603">
        <v>1537600</v>
      </c>
      <c r="D15603">
        <v>15601</v>
      </c>
      <c r="E15603" s="72">
        <f t="shared" si="487"/>
        <v>1054109617.4074073</v>
      </c>
      <c r="F15603" s="71">
        <f t="shared" si="486"/>
        <v>685.55516220564994</v>
      </c>
    </row>
    <row r="15604" spans="2:6">
      <c r="B15604">
        <v>1537600</v>
      </c>
      <c r="D15604">
        <v>15602</v>
      </c>
      <c r="E15604" s="72">
        <f t="shared" si="487"/>
        <v>1054244792.8518517</v>
      </c>
      <c r="F15604" s="71">
        <f t="shared" si="486"/>
        <v>685.64307547597014</v>
      </c>
    </row>
    <row r="15605" spans="2:6">
      <c r="B15605">
        <v>1537600</v>
      </c>
      <c r="D15605">
        <v>15603</v>
      </c>
      <c r="E15605" s="72">
        <f t="shared" si="487"/>
        <v>1054379976.9629629</v>
      </c>
      <c r="F15605" s="71">
        <f t="shared" si="486"/>
        <v>685.73099438278018</v>
      </c>
    </row>
    <row r="15606" spans="2:6">
      <c r="B15606">
        <v>1537600</v>
      </c>
      <c r="D15606">
        <v>15604</v>
      </c>
      <c r="E15606" s="72">
        <f t="shared" si="487"/>
        <v>1054515169.7407407</v>
      </c>
      <c r="F15606" s="71">
        <f t="shared" si="486"/>
        <v>685.81891892608007</v>
      </c>
    </row>
    <row r="15607" spans="2:6">
      <c r="B15607">
        <v>1537600</v>
      </c>
      <c r="D15607">
        <v>15605</v>
      </c>
      <c r="E15607" s="72">
        <f t="shared" si="487"/>
        <v>1054650371.1851851</v>
      </c>
      <c r="F15607" s="71">
        <f t="shared" si="486"/>
        <v>685.90684910586958</v>
      </c>
    </row>
    <row r="15608" spans="2:6">
      <c r="B15608">
        <v>1537600</v>
      </c>
      <c r="D15608">
        <v>15606</v>
      </c>
      <c r="E15608" s="72">
        <f t="shared" si="487"/>
        <v>1054785581.2962962</v>
      </c>
      <c r="F15608" s="71">
        <f t="shared" si="486"/>
        <v>685.99478492214894</v>
      </c>
    </row>
    <row r="15609" spans="2:6">
      <c r="B15609">
        <v>1537600</v>
      </c>
      <c r="D15609">
        <v>15607</v>
      </c>
      <c r="E15609" s="72">
        <f t="shared" si="487"/>
        <v>1054920800.074074</v>
      </c>
      <c r="F15609" s="71">
        <f t="shared" si="486"/>
        <v>686.08272637491802</v>
      </c>
    </row>
    <row r="15610" spans="2:6">
      <c r="B15610">
        <v>1537600</v>
      </c>
      <c r="D15610">
        <v>15608</v>
      </c>
      <c r="E15610" s="72">
        <f t="shared" si="487"/>
        <v>1055056027.5185184</v>
      </c>
      <c r="F15610" s="71">
        <f t="shared" si="486"/>
        <v>686.17067346417696</v>
      </c>
    </row>
    <row r="15611" spans="2:6">
      <c r="B15611">
        <v>1537600</v>
      </c>
      <c r="D15611">
        <v>15609</v>
      </c>
      <c r="E15611" s="72">
        <f t="shared" si="487"/>
        <v>1055191263.6296295</v>
      </c>
      <c r="F15611" s="71">
        <f t="shared" si="486"/>
        <v>686.25862618992551</v>
      </c>
    </row>
    <row r="15612" spans="2:6">
      <c r="B15612">
        <v>1537600</v>
      </c>
      <c r="D15612">
        <v>15610</v>
      </c>
      <c r="E15612" s="72">
        <f t="shared" si="487"/>
        <v>1055326508.4074073</v>
      </c>
      <c r="F15612" s="71">
        <f t="shared" si="486"/>
        <v>686.3465845521639</v>
      </c>
    </row>
    <row r="15613" spans="2:6">
      <c r="B15613">
        <v>1537600</v>
      </c>
      <c r="D15613">
        <v>15611</v>
      </c>
      <c r="E15613" s="72">
        <f t="shared" si="487"/>
        <v>1055461761.8518517</v>
      </c>
      <c r="F15613" s="71">
        <f t="shared" si="486"/>
        <v>686.43454855089215</v>
      </c>
    </row>
    <row r="15614" spans="2:6">
      <c r="B15614">
        <v>1537600</v>
      </c>
      <c r="D15614">
        <v>15612</v>
      </c>
      <c r="E15614" s="72">
        <f t="shared" si="487"/>
        <v>1055597023.9629629</v>
      </c>
      <c r="F15614" s="71">
        <f t="shared" si="486"/>
        <v>686.52251818611012</v>
      </c>
    </row>
    <row r="15615" spans="2:6">
      <c r="B15615">
        <v>1537600</v>
      </c>
      <c r="D15615">
        <v>15613</v>
      </c>
      <c r="E15615" s="72">
        <f t="shared" si="487"/>
        <v>1055732294.7407407</v>
      </c>
      <c r="F15615" s="71">
        <f t="shared" si="486"/>
        <v>686.61049345781782</v>
      </c>
    </row>
    <row r="15616" spans="2:6">
      <c r="B15616">
        <v>1537600</v>
      </c>
      <c r="D15616">
        <v>15614</v>
      </c>
      <c r="E15616" s="72">
        <f t="shared" si="487"/>
        <v>1055867574.1851851</v>
      </c>
      <c r="F15616" s="71">
        <f t="shared" si="486"/>
        <v>686.69847436601526</v>
      </c>
    </row>
    <row r="15617" spans="2:6">
      <c r="B15617">
        <v>1537600</v>
      </c>
      <c r="D15617">
        <v>15615</v>
      </c>
      <c r="E15617" s="72">
        <f t="shared" si="487"/>
        <v>1056002862.2962962</v>
      </c>
      <c r="F15617" s="71">
        <f t="shared" si="486"/>
        <v>686.78646091070254</v>
      </c>
    </row>
    <row r="15618" spans="2:6">
      <c r="B15618">
        <v>1537600</v>
      </c>
      <c r="D15618">
        <v>15616</v>
      </c>
      <c r="E15618" s="72">
        <f t="shared" si="487"/>
        <v>1056138159.074074</v>
      </c>
      <c r="F15618" s="71">
        <f t="shared" si="486"/>
        <v>686.87445309187956</v>
      </c>
    </row>
    <row r="15619" spans="2:6">
      <c r="B15619">
        <v>1537600</v>
      </c>
      <c r="D15619">
        <v>15617</v>
      </c>
      <c r="E15619" s="72">
        <f t="shared" si="487"/>
        <v>1056273464.5185184</v>
      </c>
      <c r="F15619" s="71">
        <f t="shared" ref="F15619:F15682" si="488">E15619/B15618</f>
        <v>686.96245090954631</v>
      </c>
    </row>
    <row r="15620" spans="2:6">
      <c r="B15620">
        <v>1537600</v>
      </c>
      <c r="D15620">
        <v>15618</v>
      </c>
      <c r="E15620" s="72">
        <f t="shared" ref="E15620:E15683" si="489">40+(D15619*D15619)+(E15619/1.3)</f>
        <v>1056408778.6296295</v>
      </c>
      <c r="F15620" s="71">
        <f t="shared" si="488"/>
        <v>687.0504543637029</v>
      </c>
    </row>
    <row r="15621" spans="2:6">
      <c r="B15621">
        <v>1537600</v>
      </c>
      <c r="D15621">
        <v>15619</v>
      </c>
      <c r="E15621" s="72">
        <f t="shared" si="489"/>
        <v>1056544101.4074073</v>
      </c>
      <c r="F15621" s="71">
        <f t="shared" si="488"/>
        <v>687.13846345434922</v>
      </c>
    </row>
    <row r="15622" spans="2:6">
      <c r="B15622">
        <v>1537600</v>
      </c>
      <c r="D15622">
        <v>15620</v>
      </c>
      <c r="E15622" s="72">
        <f t="shared" si="489"/>
        <v>1056679432.8518517</v>
      </c>
      <c r="F15622" s="71">
        <f t="shared" si="488"/>
        <v>687.22647818148528</v>
      </c>
    </row>
    <row r="15623" spans="2:6">
      <c r="B15623">
        <v>1537600</v>
      </c>
      <c r="D15623">
        <v>15621</v>
      </c>
      <c r="E15623" s="72">
        <f t="shared" si="489"/>
        <v>1056814772.9629629</v>
      </c>
      <c r="F15623" s="71">
        <f t="shared" si="488"/>
        <v>687.31449854511118</v>
      </c>
    </row>
    <row r="15624" spans="2:6">
      <c r="B15624">
        <v>1537600</v>
      </c>
      <c r="D15624">
        <v>15622</v>
      </c>
      <c r="E15624" s="72">
        <f t="shared" si="489"/>
        <v>1056950121.7407407</v>
      </c>
      <c r="F15624" s="71">
        <f t="shared" si="488"/>
        <v>687.4025245452267</v>
      </c>
    </row>
    <row r="15625" spans="2:6">
      <c r="B15625">
        <v>1537600</v>
      </c>
      <c r="D15625">
        <v>15623</v>
      </c>
      <c r="E15625" s="72">
        <f t="shared" si="489"/>
        <v>1057085479.1851851</v>
      </c>
      <c r="F15625" s="71">
        <f t="shared" si="488"/>
        <v>687.49055618183218</v>
      </c>
    </row>
    <row r="15626" spans="2:6">
      <c r="B15626">
        <v>1537600</v>
      </c>
      <c r="D15626">
        <v>15624</v>
      </c>
      <c r="E15626" s="72">
        <f t="shared" si="489"/>
        <v>1057220845.2962962</v>
      </c>
      <c r="F15626" s="71">
        <f t="shared" si="488"/>
        <v>687.57859345492727</v>
      </c>
    </row>
    <row r="15627" spans="2:6">
      <c r="B15627">
        <v>1537600</v>
      </c>
      <c r="D15627">
        <v>15625</v>
      </c>
      <c r="E15627" s="72">
        <f t="shared" si="489"/>
        <v>1057356220.074074</v>
      </c>
      <c r="F15627" s="71">
        <f t="shared" si="488"/>
        <v>687.66663636451221</v>
      </c>
    </row>
    <row r="15628" spans="2:6">
      <c r="B15628">
        <v>1537600</v>
      </c>
      <c r="D15628">
        <v>15626</v>
      </c>
      <c r="E15628" s="72">
        <f t="shared" si="489"/>
        <v>1057491603.5185184</v>
      </c>
      <c r="F15628" s="71">
        <f t="shared" si="488"/>
        <v>687.75468491058689</v>
      </c>
    </row>
    <row r="15629" spans="2:6">
      <c r="B15629">
        <v>1537600</v>
      </c>
      <c r="D15629">
        <v>15627</v>
      </c>
      <c r="E15629" s="72">
        <f t="shared" si="489"/>
        <v>1057626995.6296295</v>
      </c>
      <c r="F15629" s="71">
        <f t="shared" si="488"/>
        <v>687.84273909315129</v>
      </c>
    </row>
    <row r="15630" spans="2:6">
      <c r="B15630">
        <v>1537600</v>
      </c>
      <c r="D15630">
        <v>15628</v>
      </c>
      <c r="E15630" s="72">
        <f t="shared" si="489"/>
        <v>1057762396.4074073</v>
      </c>
      <c r="F15630" s="71">
        <f t="shared" si="488"/>
        <v>687.93079891220555</v>
      </c>
    </row>
    <row r="15631" spans="2:6">
      <c r="B15631">
        <v>1537600</v>
      </c>
      <c r="D15631">
        <v>15629</v>
      </c>
      <c r="E15631" s="72">
        <f t="shared" si="489"/>
        <v>1057897805.8518517</v>
      </c>
      <c r="F15631" s="71">
        <f t="shared" si="488"/>
        <v>688.01886436774953</v>
      </c>
    </row>
    <row r="15632" spans="2:6">
      <c r="B15632">
        <v>1537600</v>
      </c>
      <c r="D15632">
        <v>15630</v>
      </c>
      <c r="E15632" s="72">
        <f t="shared" si="489"/>
        <v>1058033223.9629629</v>
      </c>
      <c r="F15632" s="71">
        <f t="shared" si="488"/>
        <v>688.10693545978336</v>
      </c>
    </row>
    <row r="15633" spans="2:6">
      <c r="B15633">
        <v>1537600</v>
      </c>
      <c r="D15633">
        <v>15631</v>
      </c>
      <c r="E15633" s="72">
        <f t="shared" si="489"/>
        <v>1058168650.7407407</v>
      </c>
      <c r="F15633" s="71">
        <f t="shared" si="488"/>
        <v>688.19501218830692</v>
      </c>
    </row>
    <row r="15634" spans="2:6">
      <c r="B15634">
        <v>1537600</v>
      </c>
      <c r="D15634">
        <v>15632</v>
      </c>
      <c r="E15634" s="72">
        <f t="shared" si="489"/>
        <v>1058304086.1851851</v>
      </c>
      <c r="F15634" s="71">
        <f t="shared" si="488"/>
        <v>688.28309455332021</v>
      </c>
    </row>
    <row r="15635" spans="2:6">
      <c r="B15635">
        <v>1537600</v>
      </c>
      <c r="D15635">
        <v>15633</v>
      </c>
      <c r="E15635" s="72">
        <f t="shared" si="489"/>
        <v>1058439530.2962962</v>
      </c>
      <c r="F15635" s="71">
        <f t="shared" si="488"/>
        <v>688.37118255482324</v>
      </c>
    </row>
    <row r="15636" spans="2:6">
      <c r="B15636">
        <v>1537600</v>
      </c>
      <c r="D15636">
        <v>15634</v>
      </c>
      <c r="E15636" s="72">
        <f t="shared" si="489"/>
        <v>1058574983.074074</v>
      </c>
      <c r="F15636" s="71">
        <f t="shared" si="488"/>
        <v>688.45927619281611</v>
      </c>
    </row>
    <row r="15637" spans="2:6">
      <c r="B15637">
        <v>1537600</v>
      </c>
      <c r="D15637">
        <v>15635</v>
      </c>
      <c r="E15637" s="72">
        <f t="shared" si="489"/>
        <v>1058710444.5185184</v>
      </c>
      <c r="F15637" s="71">
        <f t="shared" si="488"/>
        <v>688.54737546729871</v>
      </c>
    </row>
    <row r="15638" spans="2:6">
      <c r="B15638">
        <v>1537600</v>
      </c>
      <c r="D15638">
        <v>15636</v>
      </c>
      <c r="E15638" s="72">
        <f t="shared" si="489"/>
        <v>1058845914.6296295</v>
      </c>
      <c r="F15638" s="71">
        <f t="shared" si="488"/>
        <v>688.63548037827104</v>
      </c>
    </row>
    <row r="15639" spans="2:6">
      <c r="B15639">
        <v>1537600</v>
      </c>
      <c r="D15639">
        <v>15637</v>
      </c>
      <c r="E15639" s="72">
        <f t="shared" si="489"/>
        <v>1058981393.4074073</v>
      </c>
      <c r="F15639" s="71">
        <f t="shared" si="488"/>
        <v>688.72359092573311</v>
      </c>
    </row>
    <row r="15640" spans="2:6">
      <c r="B15640">
        <v>1537600</v>
      </c>
      <c r="D15640">
        <v>15638</v>
      </c>
      <c r="E15640" s="72">
        <f t="shared" si="489"/>
        <v>1059116880.8518517</v>
      </c>
      <c r="F15640" s="71">
        <f t="shared" si="488"/>
        <v>688.81170710968502</v>
      </c>
    </row>
    <row r="15641" spans="2:6">
      <c r="B15641">
        <v>1537600</v>
      </c>
      <c r="D15641">
        <v>15639</v>
      </c>
      <c r="E15641" s="72">
        <f t="shared" si="489"/>
        <v>1059252376.9629629</v>
      </c>
      <c r="F15641" s="71">
        <f t="shared" si="488"/>
        <v>688.89982893012677</v>
      </c>
    </row>
    <row r="15642" spans="2:6">
      <c r="B15642">
        <v>1537600</v>
      </c>
      <c r="D15642">
        <v>15640</v>
      </c>
      <c r="E15642" s="72">
        <f t="shared" si="489"/>
        <v>1059387881.7407407</v>
      </c>
      <c r="F15642" s="71">
        <f t="shared" si="488"/>
        <v>688.98795638705815</v>
      </c>
    </row>
    <row r="15643" spans="2:6">
      <c r="B15643">
        <v>1537600</v>
      </c>
      <c r="D15643">
        <v>15641</v>
      </c>
      <c r="E15643" s="72">
        <f t="shared" si="489"/>
        <v>1059523395.1851851</v>
      </c>
      <c r="F15643" s="71">
        <f t="shared" si="488"/>
        <v>689.07608948047937</v>
      </c>
    </row>
    <row r="15644" spans="2:6">
      <c r="B15644">
        <v>1537600</v>
      </c>
      <c r="D15644">
        <v>15642</v>
      </c>
      <c r="E15644" s="72">
        <f t="shared" si="489"/>
        <v>1059658917.2962962</v>
      </c>
      <c r="F15644" s="71">
        <f t="shared" si="488"/>
        <v>689.16422821039032</v>
      </c>
    </row>
    <row r="15645" spans="2:6">
      <c r="B15645">
        <v>1537600</v>
      </c>
      <c r="D15645">
        <v>15643</v>
      </c>
      <c r="E15645" s="72">
        <f t="shared" si="489"/>
        <v>1059794448.074074</v>
      </c>
      <c r="F15645" s="71">
        <f t="shared" si="488"/>
        <v>689.25237257679112</v>
      </c>
    </row>
    <row r="15646" spans="2:6">
      <c r="B15646">
        <v>1537600</v>
      </c>
      <c r="D15646">
        <v>15644</v>
      </c>
      <c r="E15646" s="72">
        <f t="shared" si="489"/>
        <v>1059929987.5185184</v>
      </c>
      <c r="F15646" s="71">
        <f t="shared" si="488"/>
        <v>689.34052257968165</v>
      </c>
    </row>
    <row r="15647" spans="2:6">
      <c r="B15647">
        <v>1537600</v>
      </c>
      <c r="D15647">
        <v>15645</v>
      </c>
      <c r="E15647" s="72">
        <f t="shared" si="489"/>
        <v>1060065535.6296295</v>
      </c>
      <c r="F15647" s="71">
        <f t="shared" si="488"/>
        <v>689.42867821906179</v>
      </c>
    </row>
    <row r="15648" spans="2:6">
      <c r="B15648">
        <v>1537600</v>
      </c>
      <c r="D15648">
        <v>15646</v>
      </c>
      <c r="E15648" s="72">
        <f t="shared" si="489"/>
        <v>1060201092.4074073</v>
      </c>
      <c r="F15648" s="71">
        <f t="shared" si="488"/>
        <v>689.5168394949319</v>
      </c>
    </row>
    <row r="15649" spans="2:6">
      <c r="B15649">
        <v>1537600</v>
      </c>
      <c r="D15649">
        <v>15647</v>
      </c>
      <c r="E15649" s="72">
        <f t="shared" si="489"/>
        <v>1060336657.8518517</v>
      </c>
      <c r="F15649" s="71">
        <f t="shared" si="488"/>
        <v>689.60500640729174</v>
      </c>
    </row>
    <row r="15650" spans="2:6">
      <c r="B15650">
        <v>1537600</v>
      </c>
      <c r="D15650">
        <v>15648</v>
      </c>
      <c r="E15650" s="72">
        <f t="shared" si="489"/>
        <v>1060472231.9629629</v>
      </c>
      <c r="F15650" s="71">
        <f t="shared" si="488"/>
        <v>689.69317895614131</v>
      </c>
    </row>
    <row r="15651" spans="2:6">
      <c r="B15651">
        <v>1537600</v>
      </c>
      <c r="D15651">
        <v>15649</v>
      </c>
      <c r="E15651" s="72">
        <f t="shared" si="489"/>
        <v>1060607814.7407407</v>
      </c>
      <c r="F15651" s="71">
        <f t="shared" si="488"/>
        <v>689.78135714148061</v>
      </c>
    </row>
    <row r="15652" spans="2:6">
      <c r="B15652">
        <v>1537600</v>
      </c>
      <c r="D15652">
        <v>15650</v>
      </c>
      <c r="E15652" s="72">
        <f t="shared" si="489"/>
        <v>1060743406.1851851</v>
      </c>
      <c r="F15652" s="71">
        <f t="shared" si="488"/>
        <v>689.86954096330976</v>
      </c>
    </row>
    <row r="15653" spans="2:6">
      <c r="B15653">
        <v>1537600</v>
      </c>
      <c r="D15653">
        <v>15651</v>
      </c>
      <c r="E15653" s="72">
        <f t="shared" si="489"/>
        <v>1060879006.2962962</v>
      </c>
      <c r="F15653" s="71">
        <f t="shared" si="488"/>
        <v>689.95773042162864</v>
      </c>
    </row>
    <row r="15654" spans="2:6">
      <c r="B15654">
        <v>1537600</v>
      </c>
      <c r="D15654">
        <v>15652</v>
      </c>
      <c r="E15654" s="72">
        <f t="shared" si="489"/>
        <v>1061014615.074074</v>
      </c>
      <c r="F15654" s="71">
        <f t="shared" si="488"/>
        <v>690.04592551643736</v>
      </c>
    </row>
    <row r="15655" spans="2:6">
      <c r="B15655">
        <v>1537600</v>
      </c>
      <c r="D15655">
        <v>15653</v>
      </c>
      <c r="E15655" s="72">
        <f t="shared" si="489"/>
        <v>1061150232.5185184</v>
      </c>
      <c r="F15655" s="71">
        <f t="shared" si="488"/>
        <v>690.13412624773571</v>
      </c>
    </row>
    <row r="15656" spans="2:6">
      <c r="B15656">
        <v>1537600</v>
      </c>
      <c r="D15656">
        <v>15654</v>
      </c>
      <c r="E15656" s="72">
        <f t="shared" si="489"/>
        <v>1061285858.6296295</v>
      </c>
      <c r="F15656" s="71">
        <f t="shared" si="488"/>
        <v>690.2223326155239</v>
      </c>
    </row>
    <row r="15657" spans="2:6">
      <c r="B15657">
        <v>1537600</v>
      </c>
      <c r="D15657">
        <v>15655</v>
      </c>
      <c r="E15657" s="72">
        <f t="shared" si="489"/>
        <v>1061421493.4074073</v>
      </c>
      <c r="F15657" s="71">
        <f t="shared" si="488"/>
        <v>690.31054461980182</v>
      </c>
    </row>
    <row r="15658" spans="2:6">
      <c r="B15658">
        <v>1537600</v>
      </c>
      <c r="D15658">
        <v>15656</v>
      </c>
      <c r="E15658" s="72">
        <f t="shared" si="489"/>
        <v>1061557136.8518517</v>
      </c>
      <c r="F15658" s="71">
        <f t="shared" si="488"/>
        <v>690.39876226056947</v>
      </c>
    </row>
    <row r="15659" spans="2:6">
      <c r="B15659">
        <v>1537600</v>
      </c>
      <c r="D15659">
        <v>15657</v>
      </c>
      <c r="E15659" s="72">
        <f t="shared" si="489"/>
        <v>1061692788.9629629</v>
      </c>
      <c r="F15659" s="71">
        <f t="shared" si="488"/>
        <v>690.48698553782708</v>
      </c>
    </row>
    <row r="15660" spans="2:6">
      <c r="B15660">
        <v>1537600</v>
      </c>
      <c r="D15660">
        <v>15658</v>
      </c>
      <c r="E15660" s="72">
        <f t="shared" si="489"/>
        <v>1061828449.7407407</v>
      </c>
      <c r="F15660" s="71">
        <f t="shared" si="488"/>
        <v>690.57521445157431</v>
      </c>
    </row>
    <row r="15661" spans="2:6">
      <c r="B15661">
        <v>1537600</v>
      </c>
      <c r="D15661">
        <v>15659</v>
      </c>
      <c r="E15661" s="72">
        <f t="shared" si="489"/>
        <v>1061964119.1851851</v>
      </c>
      <c r="F15661" s="71">
        <f t="shared" si="488"/>
        <v>690.66344900181127</v>
      </c>
    </row>
    <row r="15662" spans="2:6">
      <c r="B15662">
        <v>1537600</v>
      </c>
      <c r="D15662">
        <v>15660</v>
      </c>
      <c r="E15662" s="72">
        <f t="shared" si="489"/>
        <v>1062099797.2962962</v>
      </c>
      <c r="F15662" s="71">
        <f t="shared" si="488"/>
        <v>690.75168918853808</v>
      </c>
    </row>
    <row r="15663" spans="2:6">
      <c r="B15663">
        <v>1537600</v>
      </c>
      <c r="D15663">
        <v>15661</v>
      </c>
      <c r="E15663" s="72">
        <f t="shared" si="489"/>
        <v>1062235484.074074</v>
      </c>
      <c r="F15663" s="71">
        <f t="shared" si="488"/>
        <v>690.83993501175473</v>
      </c>
    </row>
    <row r="15664" spans="2:6">
      <c r="B15664">
        <v>1537600</v>
      </c>
      <c r="D15664">
        <v>15662</v>
      </c>
      <c r="E15664" s="72">
        <f t="shared" si="489"/>
        <v>1062371179.5185184</v>
      </c>
      <c r="F15664" s="71">
        <f t="shared" si="488"/>
        <v>690.928186471461</v>
      </c>
    </row>
    <row r="15665" spans="2:6">
      <c r="B15665">
        <v>1537600</v>
      </c>
      <c r="D15665">
        <v>15663</v>
      </c>
      <c r="E15665" s="72">
        <f t="shared" si="489"/>
        <v>1062506883.6296295</v>
      </c>
      <c r="F15665" s="71">
        <f t="shared" si="488"/>
        <v>691.01644356765701</v>
      </c>
    </row>
    <row r="15666" spans="2:6">
      <c r="B15666">
        <v>1537600</v>
      </c>
      <c r="D15666">
        <v>15664</v>
      </c>
      <c r="E15666" s="72">
        <f t="shared" si="489"/>
        <v>1062642596.4074073</v>
      </c>
      <c r="F15666" s="71">
        <f t="shared" si="488"/>
        <v>691.10470630034297</v>
      </c>
    </row>
    <row r="15667" spans="2:6">
      <c r="B15667">
        <v>1537600</v>
      </c>
      <c r="D15667">
        <v>15665</v>
      </c>
      <c r="E15667" s="72">
        <f t="shared" si="489"/>
        <v>1062778317.8518517</v>
      </c>
      <c r="F15667" s="71">
        <f t="shared" si="488"/>
        <v>691.19297466951855</v>
      </c>
    </row>
    <row r="15668" spans="2:6">
      <c r="B15668">
        <v>1537600</v>
      </c>
      <c r="D15668">
        <v>15666</v>
      </c>
      <c r="E15668" s="72">
        <f t="shared" si="489"/>
        <v>1062914047.9629629</v>
      </c>
      <c r="F15668" s="71">
        <f t="shared" si="488"/>
        <v>691.28124867518397</v>
      </c>
    </row>
    <row r="15669" spans="2:6">
      <c r="B15669">
        <v>1537600</v>
      </c>
      <c r="D15669">
        <v>15667</v>
      </c>
      <c r="E15669" s="72">
        <f t="shared" si="489"/>
        <v>1063049786.7407407</v>
      </c>
      <c r="F15669" s="71">
        <f t="shared" si="488"/>
        <v>691.36952831733913</v>
      </c>
    </row>
    <row r="15670" spans="2:6">
      <c r="B15670">
        <v>1537600</v>
      </c>
      <c r="D15670">
        <v>15668</v>
      </c>
      <c r="E15670" s="72">
        <f t="shared" si="489"/>
        <v>1063185534.1851851</v>
      </c>
      <c r="F15670" s="71">
        <f t="shared" si="488"/>
        <v>691.45781359598402</v>
      </c>
    </row>
    <row r="15671" spans="2:6">
      <c r="B15671">
        <v>1537600</v>
      </c>
      <c r="D15671">
        <v>15669</v>
      </c>
      <c r="E15671" s="72">
        <f t="shared" si="489"/>
        <v>1063321290.2962962</v>
      </c>
      <c r="F15671" s="71">
        <f t="shared" si="488"/>
        <v>691.54610451111876</v>
      </c>
    </row>
    <row r="15672" spans="2:6">
      <c r="B15672">
        <v>1537600</v>
      </c>
      <c r="D15672">
        <v>15670</v>
      </c>
      <c r="E15672" s="72">
        <f t="shared" si="489"/>
        <v>1063457055.074074</v>
      </c>
      <c r="F15672" s="71">
        <f t="shared" si="488"/>
        <v>691.63440106274322</v>
      </c>
    </row>
    <row r="15673" spans="2:6">
      <c r="B15673">
        <v>1537600</v>
      </c>
      <c r="D15673">
        <v>15671</v>
      </c>
      <c r="E15673" s="72">
        <f t="shared" si="489"/>
        <v>1063592828.5185184</v>
      </c>
      <c r="F15673" s="71">
        <f t="shared" si="488"/>
        <v>691.72270325085742</v>
      </c>
    </row>
    <row r="15674" spans="2:6">
      <c r="B15674">
        <v>1537600</v>
      </c>
      <c r="D15674">
        <v>15672</v>
      </c>
      <c r="E15674" s="72">
        <f t="shared" si="489"/>
        <v>1063728610.6296295</v>
      </c>
      <c r="F15674" s="71">
        <f t="shared" si="488"/>
        <v>691.81101107546147</v>
      </c>
    </row>
    <row r="15675" spans="2:6">
      <c r="B15675">
        <v>1537600</v>
      </c>
      <c r="D15675">
        <v>15673</v>
      </c>
      <c r="E15675" s="72">
        <f t="shared" si="489"/>
        <v>1063864401.4074073</v>
      </c>
      <c r="F15675" s="71">
        <f t="shared" si="488"/>
        <v>691.89932453655524</v>
      </c>
    </row>
    <row r="15676" spans="2:6">
      <c r="B15676">
        <v>1537600</v>
      </c>
      <c r="D15676">
        <v>15674</v>
      </c>
      <c r="E15676" s="72">
        <f t="shared" si="489"/>
        <v>1064000200.8518517</v>
      </c>
      <c r="F15676" s="71">
        <f t="shared" si="488"/>
        <v>691.98764363413875</v>
      </c>
    </row>
    <row r="15677" spans="2:6">
      <c r="B15677">
        <v>1537600</v>
      </c>
      <c r="D15677">
        <v>15675</v>
      </c>
      <c r="E15677" s="72">
        <f t="shared" si="489"/>
        <v>1064136008.9629629</v>
      </c>
      <c r="F15677" s="71">
        <f t="shared" si="488"/>
        <v>692.0759683682121</v>
      </c>
    </row>
    <row r="15678" spans="2:6">
      <c r="B15678">
        <v>1537600</v>
      </c>
      <c r="D15678">
        <v>15676</v>
      </c>
      <c r="E15678" s="72">
        <f t="shared" si="489"/>
        <v>1064271825.7407407</v>
      </c>
      <c r="F15678" s="71">
        <f t="shared" si="488"/>
        <v>692.16429873877519</v>
      </c>
    </row>
    <row r="15679" spans="2:6">
      <c r="B15679">
        <v>1537600</v>
      </c>
      <c r="D15679">
        <v>15677</v>
      </c>
      <c r="E15679" s="72">
        <f t="shared" si="489"/>
        <v>1064407651.1851851</v>
      </c>
      <c r="F15679" s="71">
        <f t="shared" si="488"/>
        <v>692.252634745828</v>
      </c>
    </row>
    <row r="15680" spans="2:6">
      <c r="B15680">
        <v>1537600</v>
      </c>
      <c r="D15680">
        <v>15678</v>
      </c>
      <c r="E15680" s="72">
        <f t="shared" si="489"/>
        <v>1064543485.2962962</v>
      </c>
      <c r="F15680" s="71">
        <f t="shared" si="488"/>
        <v>692.34097638937055</v>
      </c>
    </row>
    <row r="15681" spans="2:6">
      <c r="B15681">
        <v>1537600</v>
      </c>
      <c r="D15681">
        <v>15679</v>
      </c>
      <c r="E15681" s="72">
        <f t="shared" si="489"/>
        <v>1064679328.074074</v>
      </c>
      <c r="F15681" s="71">
        <f t="shared" si="488"/>
        <v>692.42932366940295</v>
      </c>
    </row>
    <row r="15682" spans="2:6">
      <c r="B15682">
        <v>1537600</v>
      </c>
      <c r="D15682">
        <v>15680</v>
      </c>
      <c r="E15682" s="72">
        <f t="shared" si="489"/>
        <v>1064815179.5185184</v>
      </c>
      <c r="F15682" s="71">
        <f t="shared" si="488"/>
        <v>692.51767658592507</v>
      </c>
    </row>
    <row r="15683" spans="2:6">
      <c r="B15683">
        <v>1537600</v>
      </c>
      <c r="D15683">
        <v>15681</v>
      </c>
      <c r="E15683" s="72">
        <f t="shared" si="489"/>
        <v>1064951039.6296295</v>
      </c>
      <c r="F15683" s="71">
        <f t="shared" ref="F15683:F15746" si="490">E15683/B15682</f>
        <v>692.60603513893693</v>
      </c>
    </row>
    <row r="15684" spans="2:6">
      <c r="B15684">
        <v>1537600</v>
      </c>
      <c r="D15684">
        <v>15682</v>
      </c>
      <c r="E15684" s="72">
        <f t="shared" ref="E15684:E15747" si="491">40+(D15683*D15683)+(E15683/1.3)</f>
        <v>1065086908.4074073</v>
      </c>
      <c r="F15684" s="71">
        <f t="shared" si="490"/>
        <v>692.69439932843864</v>
      </c>
    </row>
    <row r="15685" spans="2:6">
      <c r="B15685">
        <v>1537600</v>
      </c>
      <c r="D15685">
        <v>15683</v>
      </c>
      <c r="E15685" s="72">
        <f t="shared" si="491"/>
        <v>1065222785.8518517</v>
      </c>
      <c r="F15685" s="71">
        <f t="shared" si="490"/>
        <v>692.78276915443007</v>
      </c>
    </row>
    <row r="15686" spans="2:6">
      <c r="B15686">
        <v>1537600</v>
      </c>
      <c r="D15686">
        <v>15684</v>
      </c>
      <c r="E15686" s="72">
        <f t="shared" si="491"/>
        <v>1065358671.9629629</v>
      </c>
      <c r="F15686" s="71">
        <f t="shared" si="490"/>
        <v>692.87114461691135</v>
      </c>
    </row>
    <row r="15687" spans="2:6">
      <c r="B15687">
        <v>1537600</v>
      </c>
      <c r="D15687">
        <v>15685</v>
      </c>
      <c r="E15687" s="72">
        <f t="shared" si="491"/>
        <v>1065494566.7407407</v>
      </c>
      <c r="F15687" s="71">
        <f t="shared" si="490"/>
        <v>692.95952571588236</v>
      </c>
    </row>
    <row r="15688" spans="2:6">
      <c r="B15688">
        <v>1537600</v>
      </c>
      <c r="D15688">
        <v>15686</v>
      </c>
      <c r="E15688" s="72">
        <f t="shared" si="491"/>
        <v>1065630470.1851851</v>
      </c>
      <c r="F15688" s="71">
        <f t="shared" si="490"/>
        <v>693.047912451343</v>
      </c>
    </row>
    <row r="15689" spans="2:6">
      <c r="B15689">
        <v>1537600</v>
      </c>
      <c r="D15689">
        <v>15687</v>
      </c>
      <c r="E15689" s="72">
        <f t="shared" si="491"/>
        <v>1065766382.2962962</v>
      </c>
      <c r="F15689" s="71">
        <f t="shared" si="490"/>
        <v>693.13630482329359</v>
      </c>
    </row>
    <row r="15690" spans="2:6">
      <c r="B15690">
        <v>1537600</v>
      </c>
      <c r="D15690">
        <v>15688</v>
      </c>
      <c r="E15690" s="72">
        <f t="shared" si="491"/>
        <v>1065902303.074074</v>
      </c>
      <c r="F15690" s="71">
        <f t="shared" si="490"/>
        <v>693.22470283173391</v>
      </c>
    </row>
    <row r="15691" spans="2:6">
      <c r="B15691">
        <v>1537600</v>
      </c>
      <c r="D15691">
        <v>15689</v>
      </c>
      <c r="E15691" s="72">
        <f t="shared" si="491"/>
        <v>1066038232.5185184</v>
      </c>
      <c r="F15691" s="71">
        <f t="shared" si="490"/>
        <v>693.31310647666396</v>
      </c>
    </row>
    <row r="15692" spans="2:6">
      <c r="B15692">
        <v>1537600</v>
      </c>
      <c r="D15692">
        <v>15690</v>
      </c>
      <c r="E15692" s="72">
        <f t="shared" si="491"/>
        <v>1066174170.6296295</v>
      </c>
      <c r="F15692" s="71">
        <f t="shared" si="490"/>
        <v>693.40151575808375</v>
      </c>
    </row>
    <row r="15693" spans="2:6">
      <c r="B15693">
        <v>1537600</v>
      </c>
      <c r="D15693">
        <v>15691</v>
      </c>
      <c r="E15693" s="72">
        <f t="shared" si="491"/>
        <v>1066310117.4074073</v>
      </c>
      <c r="F15693" s="71">
        <f t="shared" si="490"/>
        <v>693.48993067599326</v>
      </c>
    </row>
    <row r="15694" spans="2:6">
      <c r="B15694">
        <v>1537600</v>
      </c>
      <c r="D15694">
        <v>15692</v>
      </c>
      <c r="E15694" s="72">
        <f t="shared" si="491"/>
        <v>1066446072.8518517</v>
      </c>
      <c r="F15694" s="71">
        <f t="shared" si="490"/>
        <v>693.57835123039263</v>
      </c>
    </row>
    <row r="15695" spans="2:6">
      <c r="B15695">
        <v>1537600</v>
      </c>
      <c r="D15695">
        <v>15693</v>
      </c>
      <c r="E15695" s="72">
        <f t="shared" si="491"/>
        <v>1066582036.9629629</v>
      </c>
      <c r="F15695" s="71">
        <f t="shared" si="490"/>
        <v>693.66677742128184</v>
      </c>
    </row>
    <row r="15696" spans="2:6">
      <c r="B15696">
        <v>1537600</v>
      </c>
      <c r="D15696">
        <v>15694</v>
      </c>
      <c r="E15696" s="72">
        <f t="shared" si="491"/>
        <v>1066718009.7407407</v>
      </c>
      <c r="F15696" s="71">
        <f t="shared" si="490"/>
        <v>693.75520924866066</v>
      </c>
    </row>
    <row r="15697" spans="2:6">
      <c r="B15697">
        <v>1537600</v>
      </c>
      <c r="D15697">
        <v>15695</v>
      </c>
      <c r="E15697" s="72">
        <f t="shared" si="491"/>
        <v>1066853991.1851851</v>
      </c>
      <c r="F15697" s="71">
        <f t="shared" si="490"/>
        <v>693.84364671252933</v>
      </c>
    </row>
    <row r="15698" spans="2:6">
      <c r="B15698">
        <v>1537600</v>
      </c>
      <c r="D15698">
        <v>15696</v>
      </c>
      <c r="E15698" s="72">
        <f t="shared" si="491"/>
        <v>1066989981.2962962</v>
      </c>
      <c r="F15698" s="71">
        <f t="shared" si="490"/>
        <v>693.93208981288774</v>
      </c>
    </row>
    <row r="15699" spans="2:6">
      <c r="B15699">
        <v>1537600</v>
      </c>
      <c r="D15699">
        <v>15697</v>
      </c>
      <c r="E15699" s="72">
        <f t="shared" si="491"/>
        <v>1067125980.074074</v>
      </c>
      <c r="F15699" s="71">
        <f t="shared" si="490"/>
        <v>694.02053854973599</v>
      </c>
    </row>
    <row r="15700" spans="2:6">
      <c r="B15700">
        <v>1537600</v>
      </c>
      <c r="D15700">
        <v>15698</v>
      </c>
      <c r="E15700" s="72">
        <f t="shared" si="491"/>
        <v>1067261987.5185184</v>
      </c>
      <c r="F15700" s="71">
        <f t="shared" si="490"/>
        <v>694.10899292307386</v>
      </c>
    </row>
    <row r="15701" spans="2:6">
      <c r="B15701">
        <v>1537600</v>
      </c>
      <c r="D15701">
        <v>15699</v>
      </c>
      <c r="E15701" s="72">
        <f t="shared" si="491"/>
        <v>1067398003.6296295</v>
      </c>
      <c r="F15701" s="71">
        <f t="shared" si="490"/>
        <v>694.19745293290157</v>
      </c>
    </row>
    <row r="15702" spans="2:6">
      <c r="B15702">
        <v>1537600</v>
      </c>
      <c r="D15702">
        <v>15700</v>
      </c>
      <c r="E15702" s="72">
        <f t="shared" si="491"/>
        <v>1067534028.4074073</v>
      </c>
      <c r="F15702" s="71">
        <f t="shared" si="490"/>
        <v>694.28591857921913</v>
      </c>
    </row>
    <row r="15703" spans="2:6">
      <c r="B15703">
        <v>1537600</v>
      </c>
      <c r="D15703">
        <v>15701</v>
      </c>
      <c r="E15703" s="72">
        <f t="shared" si="491"/>
        <v>1067670061.8518517</v>
      </c>
      <c r="F15703" s="71">
        <f t="shared" si="490"/>
        <v>694.37438986202631</v>
      </c>
    </row>
    <row r="15704" spans="2:6">
      <c r="B15704">
        <v>1537600</v>
      </c>
      <c r="D15704">
        <v>15702</v>
      </c>
      <c r="E15704" s="72">
        <f t="shared" si="491"/>
        <v>1067806103.9629629</v>
      </c>
      <c r="F15704" s="71">
        <f t="shared" si="490"/>
        <v>694.46286678132344</v>
      </c>
    </row>
    <row r="15705" spans="2:6">
      <c r="B15705">
        <v>1537600</v>
      </c>
      <c r="D15705">
        <v>15703</v>
      </c>
      <c r="E15705" s="72">
        <f t="shared" si="491"/>
        <v>1067942154.7407407</v>
      </c>
      <c r="F15705" s="71">
        <f t="shared" si="490"/>
        <v>694.5513493371102</v>
      </c>
    </row>
    <row r="15706" spans="2:6">
      <c r="B15706">
        <v>1537600</v>
      </c>
      <c r="D15706">
        <v>15704</v>
      </c>
      <c r="E15706" s="72">
        <f t="shared" si="491"/>
        <v>1068078214.1851851</v>
      </c>
      <c r="F15706" s="71">
        <f t="shared" si="490"/>
        <v>694.6398375293868</v>
      </c>
    </row>
    <row r="15707" spans="2:6">
      <c r="B15707">
        <v>1537600</v>
      </c>
      <c r="D15707">
        <v>15705</v>
      </c>
      <c r="E15707" s="72">
        <f t="shared" si="491"/>
        <v>1068214282.2962962</v>
      </c>
      <c r="F15707" s="71">
        <f t="shared" si="490"/>
        <v>694.72833135815313</v>
      </c>
    </row>
    <row r="15708" spans="2:6">
      <c r="B15708">
        <v>1537600</v>
      </c>
      <c r="D15708">
        <v>15706</v>
      </c>
      <c r="E15708" s="72">
        <f t="shared" si="491"/>
        <v>1068350359.074074</v>
      </c>
      <c r="F15708" s="71">
        <f t="shared" si="490"/>
        <v>694.81683082340919</v>
      </c>
    </row>
    <row r="15709" spans="2:6">
      <c r="B15709">
        <v>1537600</v>
      </c>
      <c r="D15709">
        <v>15707</v>
      </c>
      <c r="E15709" s="72">
        <f t="shared" si="491"/>
        <v>1068486444.5185184</v>
      </c>
      <c r="F15709" s="71">
        <f t="shared" si="490"/>
        <v>694.9053359251551</v>
      </c>
    </row>
    <row r="15710" spans="2:6">
      <c r="B15710">
        <v>1537600</v>
      </c>
      <c r="D15710">
        <v>15708</v>
      </c>
      <c r="E15710" s="72">
        <f t="shared" si="491"/>
        <v>1068622538.6296295</v>
      </c>
      <c r="F15710" s="71">
        <f t="shared" si="490"/>
        <v>694.99384666339063</v>
      </c>
    </row>
    <row r="15711" spans="2:6">
      <c r="B15711">
        <v>1537600</v>
      </c>
      <c r="D15711">
        <v>15709</v>
      </c>
      <c r="E15711" s="72">
        <f t="shared" si="491"/>
        <v>1068758641.4074073</v>
      </c>
      <c r="F15711" s="71">
        <f t="shared" si="490"/>
        <v>695.08236303811611</v>
      </c>
    </row>
    <row r="15712" spans="2:6">
      <c r="B15712">
        <v>1537600</v>
      </c>
      <c r="D15712">
        <v>15710</v>
      </c>
      <c r="E15712" s="72">
        <f t="shared" si="491"/>
        <v>1068894752.8518517</v>
      </c>
      <c r="F15712" s="71">
        <f t="shared" si="490"/>
        <v>695.17088504933122</v>
      </c>
    </row>
    <row r="15713" spans="2:6">
      <c r="B15713">
        <v>1537600</v>
      </c>
      <c r="D15713">
        <v>15711</v>
      </c>
      <c r="E15713" s="72">
        <f t="shared" si="491"/>
        <v>1069030872.9629629</v>
      </c>
      <c r="F15713" s="71">
        <f t="shared" si="490"/>
        <v>695.25941269703617</v>
      </c>
    </row>
    <row r="15714" spans="2:6">
      <c r="B15714">
        <v>1537600</v>
      </c>
      <c r="D15714">
        <v>15712</v>
      </c>
      <c r="E15714" s="72">
        <f t="shared" si="491"/>
        <v>1069167001.7407407</v>
      </c>
      <c r="F15714" s="71">
        <f t="shared" si="490"/>
        <v>695.34794598123096</v>
      </c>
    </row>
    <row r="15715" spans="2:6">
      <c r="B15715">
        <v>1537600</v>
      </c>
      <c r="D15715">
        <v>15713</v>
      </c>
      <c r="E15715" s="72">
        <f t="shared" si="491"/>
        <v>1069303139.1851851</v>
      </c>
      <c r="F15715" s="71">
        <f t="shared" si="490"/>
        <v>695.43648490191538</v>
      </c>
    </row>
    <row r="15716" spans="2:6">
      <c r="B15716">
        <v>1537600</v>
      </c>
      <c r="D15716">
        <v>15714</v>
      </c>
      <c r="E15716" s="72">
        <f t="shared" si="491"/>
        <v>1069439285.2962962</v>
      </c>
      <c r="F15716" s="71">
        <f t="shared" si="490"/>
        <v>695.52502945908964</v>
      </c>
    </row>
    <row r="15717" spans="2:6">
      <c r="B15717">
        <v>1537600</v>
      </c>
      <c r="D15717">
        <v>15715</v>
      </c>
      <c r="E15717" s="72">
        <f t="shared" si="491"/>
        <v>1069575440.074074</v>
      </c>
      <c r="F15717" s="71">
        <f t="shared" si="490"/>
        <v>695.61357965275363</v>
      </c>
    </row>
    <row r="15718" spans="2:6">
      <c r="B15718">
        <v>1537600</v>
      </c>
      <c r="D15718">
        <v>15716</v>
      </c>
      <c r="E15718" s="72">
        <f t="shared" si="491"/>
        <v>1069711603.5185184</v>
      </c>
      <c r="F15718" s="71">
        <f t="shared" si="490"/>
        <v>695.70213548290747</v>
      </c>
    </row>
    <row r="15719" spans="2:6">
      <c r="B15719">
        <v>1537600</v>
      </c>
      <c r="D15719">
        <v>15717</v>
      </c>
      <c r="E15719" s="72">
        <f t="shared" si="491"/>
        <v>1069847775.6296295</v>
      </c>
      <c r="F15719" s="71">
        <f t="shared" si="490"/>
        <v>695.79069694955092</v>
      </c>
    </row>
    <row r="15720" spans="2:6">
      <c r="B15720">
        <v>1537600</v>
      </c>
      <c r="D15720">
        <v>15718</v>
      </c>
      <c r="E15720" s="72">
        <f t="shared" si="491"/>
        <v>1069983956.4074073</v>
      </c>
      <c r="F15720" s="71">
        <f t="shared" si="490"/>
        <v>695.87926405268422</v>
      </c>
    </row>
    <row r="15721" spans="2:6">
      <c r="B15721">
        <v>1537600</v>
      </c>
      <c r="D15721">
        <v>15719</v>
      </c>
      <c r="E15721" s="72">
        <f t="shared" si="491"/>
        <v>1070120145.8518517</v>
      </c>
      <c r="F15721" s="71">
        <f t="shared" si="490"/>
        <v>695.96783679230725</v>
      </c>
    </row>
    <row r="15722" spans="2:6">
      <c r="B15722">
        <v>1537600</v>
      </c>
      <c r="D15722">
        <v>15720</v>
      </c>
      <c r="E15722" s="72">
        <f t="shared" si="491"/>
        <v>1070256343.9629629</v>
      </c>
      <c r="F15722" s="71">
        <f t="shared" si="490"/>
        <v>696.05641516842013</v>
      </c>
    </row>
    <row r="15723" spans="2:6">
      <c r="B15723">
        <v>1537600</v>
      </c>
      <c r="D15723">
        <v>15721</v>
      </c>
      <c r="E15723" s="72">
        <f t="shared" si="491"/>
        <v>1070392550.7407407</v>
      </c>
      <c r="F15723" s="71">
        <f t="shared" si="490"/>
        <v>696.14499918102285</v>
      </c>
    </row>
    <row r="15724" spans="2:6">
      <c r="B15724">
        <v>1537600</v>
      </c>
      <c r="D15724">
        <v>15722</v>
      </c>
      <c r="E15724" s="72">
        <f t="shared" si="491"/>
        <v>1070528766.1851851</v>
      </c>
      <c r="F15724" s="71">
        <f t="shared" si="490"/>
        <v>696.2335888301152</v>
      </c>
    </row>
    <row r="15725" spans="2:6">
      <c r="B15725">
        <v>1537600</v>
      </c>
      <c r="D15725">
        <v>15723</v>
      </c>
      <c r="E15725" s="72">
        <f t="shared" si="491"/>
        <v>1070664990.2962962</v>
      </c>
      <c r="F15725" s="71">
        <f t="shared" si="490"/>
        <v>696.32218411569738</v>
      </c>
    </row>
    <row r="15726" spans="2:6">
      <c r="B15726">
        <v>1537600</v>
      </c>
      <c r="D15726">
        <v>15724</v>
      </c>
      <c r="E15726" s="72">
        <f t="shared" si="491"/>
        <v>1070801223.074074</v>
      </c>
      <c r="F15726" s="71">
        <f t="shared" si="490"/>
        <v>696.4107850377693</v>
      </c>
    </row>
    <row r="15727" spans="2:6">
      <c r="B15727">
        <v>1537600</v>
      </c>
      <c r="D15727">
        <v>15725</v>
      </c>
      <c r="E15727" s="72">
        <f t="shared" si="491"/>
        <v>1070937464.5185184</v>
      </c>
      <c r="F15727" s="71">
        <f t="shared" si="490"/>
        <v>696.49939159633095</v>
      </c>
    </row>
    <row r="15728" spans="2:6">
      <c r="B15728">
        <v>1537600</v>
      </c>
      <c r="D15728">
        <v>15726</v>
      </c>
      <c r="E15728" s="72">
        <f t="shared" si="491"/>
        <v>1071073714.6296295</v>
      </c>
      <c r="F15728" s="71">
        <f t="shared" si="490"/>
        <v>696.58800379138233</v>
      </c>
    </row>
    <row r="15729" spans="2:6">
      <c r="B15729">
        <v>1537600</v>
      </c>
      <c r="D15729">
        <v>15727</v>
      </c>
      <c r="E15729" s="72">
        <f t="shared" si="491"/>
        <v>1071209973.4074073</v>
      </c>
      <c r="F15729" s="71">
        <f t="shared" si="490"/>
        <v>696.67662162292356</v>
      </c>
    </row>
    <row r="15730" spans="2:6">
      <c r="B15730">
        <v>1537600</v>
      </c>
      <c r="D15730">
        <v>15728</v>
      </c>
      <c r="E15730" s="72">
        <f t="shared" si="491"/>
        <v>1071346240.8518517</v>
      </c>
      <c r="F15730" s="71">
        <f t="shared" si="490"/>
        <v>696.76524509095452</v>
      </c>
    </row>
    <row r="15731" spans="2:6">
      <c r="B15731">
        <v>1537600</v>
      </c>
      <c r="D15731">
        <v>15729</v>
      </c>
      <c r="E15731" s="72">
        <f t="shared" si="491"/>
        <v>1071482516.9629629</v>
      </c>
      <c r="F15731" s="71">
        <f t="shared" si="490"/>
        <v>696.85387419547533</v>
      </c>
    </row>
    <row r="15732" spans="2:6">
      <c r="B15732">
        <v>1537600</v>
      </c>
      <c r="D15732">
        <v>15730</v>
      </c>
      <c r="E15732" s="72">
        <f t="shared" si="491"/>
        <v>1071618801.7407407</v>
      </c>
      <c r="F15732" s="71">
        <f t="shared" si="490"/>
        <v>696.94250893648586</v>
      </c>
    </row>
    <row r="15733" spans="2:6">
      <c r="B15733">
        <v>1537600</v>
      </c>
      <c r="D15733">
        <v>15731</v>
      </c>
      <c r="E15733" s="72">
        <f t="shared" si="491"/>
        <v>1071755095.1851851</v>
      </c>
      <c r="F15733" s="71">
        <f t="shared" si="490"/>
        <v>697.03114931398613</v>
      </c>
    </row>
    <row r="15734" spans="2:6">
      <c r="B15734">
        <v>1537600</v>
      </c>
      <c r="D15734">
        <v>15732</v>
      </c>
      <c r="E15734" s="72">
        <f t="shared" si="491"/>
        <v>1071891397.2962962</v>
      </c>
      <c r="F15734" s="71">
        <f t="shared" si="490"/>
        <v>697.11979532797625</v>
      </c>
    </row>
    <row r="15735" spans="2:6">
      <c r="B15735">
        <v>1537600</v>
      </c>
      <c r="D15735">
        <v>15733</v>
      </c>
      <c r="E15735" s="72">
        <f t="shared" si="491"/>
        <v>1072027708.074074</v>
      </c>
      <c r="F15735" s="71">
        <f t="shared" si="490"/>
        <v>697.2084469784561</v>
      </c>
    </row>
    <row r="15736" spans="2:6">
      <c r="B15736">
        <v>1537600</v>
      </c>
      <c r="D15736">
        <v>15734</v>
      </c>
      <c r="E15736" s="72">
        <f t="shared" si="491"/>
        <v>1072164027.5185184</v>
      </c>
      <c r="F15736" s="71">
        <f t="shared" si="490"/>
        <v>697.29710426542567</v>
      </c>
    </row>
    <row r="15737" spans="2:6">
      <c r="B15737">
        <v>1537600</v>
      </c>
      <c r="D15737">
        <v>15735</v>
      </c>
      <c r="E15737" s="72">
        <f t="shared" si="491"/>
        <v>1072300355.6296295</v>
      </c>
      <c r="F15737" s="71">
        <f t="shared" si="490"/>
        <v>697.38576718888498</v>
      </c>
    </row>
    <row r="15738" spans="2:6">
      <c r="B15738">
        <v>1537600</v>
      </c>
      <c r="D15738">
        <v>15736</v>
      </c>
      <c r="E15738" s="72">
        <f t="shared" si="491"/>
        <v>1072436692.4074073</v>
      </c>
      <c r="F15738" s="71">
        <f t="shared" si="490"/>
        <v>697.47443574883403</v>
      </c>
    </row>
    <row r="15739" spans="2:6">
      <c r="B15739">
        <v>1537600</v>
      </c>
      <c r="D15739">
        <v>15737</v>
      </c>
      <c r="E15739" s="72">
        <f t="shared" si="491"/>
        <v>1072573037.8518517</v>
      </c>
      <c r="F15739" s="71">
        <f t="shared" si="490"/>
        <v>697.56310994527291</v>
      </c>
    </row>
    <row r="15740" spans="2:6">
      <c r="B15740">
        <v>1537600</v>
      </c>
      <c r="D15740">
        <v>15738</v>
      </c>
      <c r="E15740" s="72">
        <f t="shared" si="491"/>
        <v>1072709391.9629629</v>
      </c>
      <c r="F15740" s="71">
        <f t="shared" si="490"/>
        <v>697.65178977820165</v>
      </c>
    </row>
    <row r="15741" spans="2:6">
      <c r="B15741">
        <v>1537600</v>
      </c>
      <c r="D15741">
        <v>15739</v>
      </c>
      <c r="E15741" s="72">
        <f t="shared" si="491"/>
        <v>1072845754.7407407</v>
      </c>
      <c r="F15741" s="71">
        <f t="shared" si="490"/>
        <v>697.74047524762011</v>
      </c>
    </row>
    <row r="15742" spans="2:6">
      <c r="B15742">
        <v>1537600</v>
      </c>
      <c r="D15742">
        <v>15740</v>
      </c>
      <c r="E15742" s="72">
        <f t="shared" si="491"/>
        <v>1072982126.1851851</v>
      </c>
      <c r="F15742" s="71">
        <f t="shared" si="490"/>
        <v>697.82916635352831</v>
      </c>
    </row>
    <row r="15743" spans="2:6">
      <c r="B15743">
        <v>1537600</v>
      </c>
      <c r="D15743">
        <v>15741</v>
      </c>
      <c r="E15743" s="72">
        <f t="shared" si="491"/>
        <v>1073118506.2962962</v>
      </c>
      <c r="F15743" s="71">
        <f t="shared" si="490"/>
        <v>697.91786309592624</v>
      </c>
    </row>
    <row r="15744" spans="2:6">
      <c r="B15744">
        <v>1537600</v>
      </c>
      <c r="D15744">
        <v>15742</v>
      </c>
      <c r="E15744" s="72">
        <f t="shared" si="491"/>
        <v>1073254895.074074</v>
      </c>
      <c r="F15744" s="71">
        <f t="shared" si="490"/>
        <v>698.00656547481401</v>
      </c>
    </row>
    <row r="15745" spans="2:6">
      <c r="B15745">
        <v>1537600</v>
      </c>
      <c r="D15745">
        <v>15743</v>
      </c>
      <c r="E15745" s="72">
        <f t="shared" si="491"/>
        <v>1073391292.5185184</v>
      </c>
      <c r="F15745" s="71">
        <f t="shared" si="490"/>
        <v>698.09527349019152</v>
      </c>
    </row>
    <row r="15746" spans="2:6">
      <c r="B15746">
        <v>1537600</v>
      </c>
      <c r="D15746">
        <v>15744</v>
      </c>
      <c r="E15746" s="72">
        <f t="shared" si="491"/>
        <v>1073527698.6296295</v>
      </c>
      <c r="F15746" s="71">
        <f t="shared" si="490"/>
        <v>698.18398714205875</v>
      </c>
    </row>
    <row r="15747" spans="2:6">
      <c r="B15747">
        <v>1537600</v>
      </c>
      <c r="D15747">
        <v>15745</v>
      </c>
      <c r="E15747" s="72">
        <f t="shared" si="491"/>
        <v>1073664113.4074073</v>
      </c>
      <c r="F15747" s="71">
        <f t="shared" ref="F15747:F15810" si="492">E15747/B15746</f>
        <v>698.27270643041572</v>
      </c>
    </row>
    <row r="15748" spans="2:6">
      <c r="B15748">
        <v>1537600</v>
      </c>
      <c r="D15748">
        <v>15746</v>
      </c>
      <c r="E15748" s="72">
        <f t="shared" ref="E15748:E15811" si="493">40+(D15747*D15747)+(E15747/1.3)</f>
        <v>1073800536.8518517</v>
      </c>
      <c r="F15748" s="71">
        <f t="shared" si="492"/>
        <v>698.36143135526254</v>
      </c>
    </row>
    <row r="15749" spans="2:6">
      <c r="B15749">
        <v>1537600</v>
      </c>
      <c r="D15749">
        <v>15747</v>
      </c>
      <c r="E15749" s="72">
        <f t="shared" si="493"/>
        <v>1073936968.9629629</v>
      </c>
      <c r="F15749" s="71">
        <f t="shared" si="492"/>
        <v>698.4501619165992</v>
      </c>
    </row>
    <row r="15750" spans="2:6">
      <c r="B15750">
        <v>1537600</v>
      </c>
      <c r="D15750">
        <v>15748</v>
      </c>
      <c r="E15750" s="72">
        <f t="shared" si="493"/>
        <v>1074073409.7407408</v>
      </c>
      <c r="F15750" s="71">
        <f t="shared" si="492"/>
        <v>698.53889811442559</v>
      </c>
    </row>
    <row r="15751" spans="2:6">
      <c r="B15751">
        <v>1537600</v>
      </c>
      <c r="D15751">
        <v>15749</v>
      </c>
      <c r="E15751" s="72">
        <f t="shared" si="493"/>
        <v>1074209859.1851852</v>
      </c>
      <c r="F15751" s="71">
        <f t="shared" si="492"/>
        <v>698.62763994874172</v>
      </c>
    </row>
    <row r="15752" spans="2:6">
      <c r="B15752">
        <v>1537600</v>
      </c>
      <c r="D15752">
        <v>15750</v>
      </c>
      <c r="E15752" s="72">
        <f t="shared" si="493"/>
        <v>1074346317.2962961</v>
      </c>
      <c r="F15752" s="71">
        <f t="shared" si="492"/>
        <v>698.71638741954746</v>
      </c>
    </row>
    <row r="15753" spans="2:6">
      <c r="B15753">
        <v>1537600</v>
      </c>
      <c r="D15753">
        <v>15751</v>
      </c>
      <c r="E15753" s="72">
        <f t="shared" si="493"/>
        <v>1074482784.0740738</v>
      </c>
      <c r="F15753" s="71">
        <f t="shared" si="492"/>
        <v>698.80514052684305</v>
      </c>
    </row>
    <row r="15754" spans="2:6">
      <c r="B15754">
        <v>1537600</v>
      </c>
      <c r="D15754">
        <v>15752</v>
      </c>
      <c r="E15754" s="72">
        <f t="shared" si="493"/>
        <v>1074619259.5185184</v>
      </c>
      <c r="F15754" s="71">
        <f t="shared" si="492"/>
        <v>698.89389927062859</v>
      </c>
    </row>
    <row r="15755" spans="2:6">
      <c r="B15755">
        <v>1537600</v>
      </c>
      <c r="D15755">
        <v>15753</v>
      </c>
      <c r="E15755" s="72">
        <f t="shared" si="493"/>
        <v>1074755743.6296296</v>
      </c>
      <c r="F15755" s="71">
        <f t="shared" si="492"/>
        <v>698.98266365090376</v>
      </c>
    </row>
    <row r="15756" spans="2:6">
      <c r="B15756">
        <v>1537600</v>
      </c>
      <c r="D15756">
        <v>15754</v>
      </c>
      <c r="E15756" s="72">
        <f t="shared" si="493"/>
        <v>1074892236.4074073</v>
      </c>
      <c r="F15756" s="71">
        <f t="shared" si="492"/>
        <v>699.07143366766866</v>
      </c>
    </row>
    <row r="15757" spans="2:6">
      <c r="B15757">
        <v>1537600</v>
      </c>
      <c r="D15757">
        <v>15755</v>
      </c>
      <c r="E15757" s="72">
        <f t="shared" si="493"/>
        <v>1075028737.8518517</v>
      </c>
      <c r="F15757" s="71">
        <f t="shared" si="492"/>
        <v>699.16020932092329</v>
      </c>
    </row>
    <row r="15758" spans="2:6">
      <c r="B15758">
        <v>1537600</v>
      </c>
      <c r="D15758">
        <v>15756</v>
      </c>
      <c r="E15758" s="72">
        <f t="shared" si="493"/>
        <v>1075165247.9629629</v>
      </c>
      <c r="F15758" s="71">
        <f t="shared" si="492"/>
        <v>699.24899061066787</v>
      </c>
    </row>
    <row r="15759" spans="2:6">
      <c r="B15759">
        <v>1537600</v>
      </c>
      <c r="D15759">
        <v>15757</v>
      </c>
      <c r="E15759" s="72">
        <f t="shared" si="493"/>
        <v>1075301766.7407408</v>
      </c>
      <c r="F15759" s="71">
        <f t="shared" si="492"/>
        <v>699.33777753690219</v>
      </c>
    </row>
    <row r="15760" spans="2:6">
      <c r="B15760">
        <v>1537600</v>
      </c>
      <c r="D15760">
        <v>15758</v>
      </c>
      <c r="E15760" s="72">
        <f t="shared" si="493"/>
        <v>1075438294.1851852</v>
      </c>
      <c r="F15760" s="71">
        <f t="shared" si="492"/>
        <v>699.42657009962613</v>
      </c>
    </row>
    <row r="15761" spans="2:6">
      <c r="B15761">
        <v>1537600</v>
      </c>
      <c r="D15761">
        <v>15759</v>
      </c>
      <c r="E15761" s="72">
        <f t="shared" si="493"/>
        <v>1075574830.2962961</v>
      </c>
      <c r="F15761" s="71">
        <f t="shared" si="492"/>
        <v>699.5153682988398</v>
      </c>
    </row>
    <row r="15762" spans="2:6">
      <c r="B15762">
        <v>1537600</v>
      </c>
      <c r="D15762">
        <v>15760</v>
      </c>
      <c r="E15762" s="72">
        <f t="shared" si="493"/>
        <v>1075711375.0740738</v>
      </c>
      <c r="F15762" s="71">
        <f t="shared" si="492"/>
        <v>699.60417213454332</v>
      </c>
    </row>
    <row r="15763" spans="2:6">
      <c r="B15763">
        <v>1537600</v>
      </c>
      <c r="D15763">
        <v>15761</v>
      </c>
      <c r="E15763" s="72">
        <f t="shared" si="493"/>
        <v>1075847928.5185184</v>
      </c>
      <c r="F15763" s="71">
        <f t="shared" si="492"/>
        <v>699.69298160673679</v>
      </c>
    </row>
    <row r="15764" spans="2:6">
      <c r="B15764">
        <v>1537600</v>
      </c>
      <c r="D15764">
        <v>15762</v>
      </c>
      <c r="E15764" s="72">
        <f t="shared" si="493"/>
        <v>1075984490.6296296</v>
      </c>
      <c r="F15764" s="71">
        <f t="shared" si="492"/>
        <v>699.78179671541989</v>
      </c>
    </row>
    <row r="15765" spans="2:6">
      <c r="B15765">
        <v>1537600</v>
      </c>
      <c r="D15765">
        <v>15763</v>
      </c>
      <c r="E15765" s="72">
        <f t="shared" si="493"/>
        <v>1076121061.4074073</v>
      </c>
      <c r="F15765" s="71">
        <f t="shared" si="492"/>
        <v>699.87061746059271</v>
      </c>
    </row>
    <row r="15766" spans="2:6">
      <c r="B15766">
        <v>1537600</v>
      </c>
      <c r="D15766">
        <v>15764</v>
      </c>
      <c r="E15766" s="72">
        <f t="shared" si="493"/>
        <v>1076257640.8518517</v>
      </c>
      <c r="F15766" s="71">
        <f t="shared" si="492"/>
        <v>699.95944384225527</v>
      </c>
    </row>
    <row r="15767" spans="2:6">
      <c r="B15767">
        <v>1537600</v>
      </c>
      <c r="D15767">
        <v>15765</v>
      </c>
      <c r="E15767" s="72">
        <f t="shared" si="493"/>
        <v>1076394228.9629629</v>
      </c>
      <c r="F15767" s="71">
        <f t="shared" si="492"/>
        <v>700.04827586040767</v>
      </c>
    </row>
    <row r="15768" spans="2:6">
      <c r="B15768">
        <v>1537600</v>
      </c>
      <c r="D15768">
        <v>15766</v>
      </c>
      <c r="E15768" s="72">
        <f t="shared" si="493"/>
        <v>1076530825.7407408</v>
      </c>
      <c r="F15768" s="71">
        <f t="shared" si="492"/>
        <v>700.13711351504992</v>
      </c>
    </row>
    <row r="15769" spans="2:6">
      <c r="B15769">
        <v>1537600</v>
      </c>
      <c r="D15769">
        <v>15767</v>
      </c>
      <c r="E15769" s="72">
        <f t="shared" si="493"/>
        <v>1076667431.1851852</v>
      </c>
      <c r="F15769" s="71">
        <f t="shared" si="492"/>
        <v>700.22595680618178</v>
      </c>
    </row>
    <row r="15770" spans="2:6">
      <c r="B15770">
        <v>1537600</v>
      </c>
      <c r="D15770">
        <v>15768</v>
      </c>
      <c r="E15770" s="72">
        <f t="shared" si="493"/>
        <v>1076804045.2962961</v>
      </c>
      <c r="F15770" s="71">
        <f t="shared" si="492"/>
        <v>700.31480573380338</v>
      </c>
    </row>
    <row r="15771" spans="2:6">
      <c r="B15771">
        <v>1537600</v>
      </c>
      <c r="D15771">
        <v>15769</v>
      </c>
      <c r="E15771" s="72">
        <f t="shared" si="493"/>
        <v>1076940668.0740738</v>
      </c>
      <c r="F15771" s="71">
        <f t="shared" si="492"/>
        <v>700.40366029791483</v>
      </c>
    </row>
    <row r="15772" spans="2:6">
      <c r="B15772">
        <v>1537600</v>
      </c>
      <c r="D15772">
        <v>15770</v>
      </c>
      <c r="E15772" s="72">
        <f t="shared" si="493"/>
        <v>1077077299.5185184</v>
      </c>
      <c r="F15772" s="71">
        <f t="shared" si="492"/>
        <v>700.49252049851611</v>
      </c>
    </row>
    <row r="15773" spans="2:6">
      <c r="B15773">
        <v>1537600</v>
      </c>
      <c r="D15773">
        <v>15771</v>
      </c>
      <c r="E15773" s="72">
        <f t="shared" si="493"/>
        <v>1077213939.6296296</v>
      </c>
      <c r="F15773" s="71">
        <f t="shared" si="492"/>
        <v>700.58138633560714</v>
      </c>
    </row>
    <row r="15774" spans="2:6">
      <c r="B15774">
        <v>1537600</v>
      </c>
      <c r="D15774">
        <v>15772</v>
      </c>
      <c r="E15774" s="72">
        <f t="shared" si="493"/>
        <v>1077350588.4074073</v>
      </c>
      <c r="F15774" s="71">
        <f t="shared" si="492"/>
        <v>700.67025780918789</v>
      </c>
    </row>
    <row r="15775" spans="2:6">
      <c r="B15775">
        <v>1537600</v>
      </c>
      <c r="D15775">
        <v>15773</v>
      </c>
      <c r="E15775" s="72">
        <f t="shared" si="493"/>
        <v>1077487245.8518517</v>
      </c>
      <c r="F15775" s="71">
        <f t="shared" si="492"/>
        <v>700.75913491925837</v>
      </c>
    </row>
    <row r="15776" spans="2:6">
      <c r="B15776">
        <v>1537600</v>
      </c>
      <c r="D15776">
        <v>15774</v>
      </c>
      <c r="E15776" s="72">
        <f t="shared" si="493"/>
        <v>1077623911.9629629</v>
      </c>
      <c r="F15776" s="71">
        <f t="shared" si="492"/>
        <v>700.8480176658187</v>
      </c>
    </row>
    <row r="15777" spans="2:6">
      <c r="B15777">
        <v>1537600</v>
      </c>
      <c r="D15777">
        <v>15775</v>
      </c>
      <c r="E15777" s="72">
        <f t="shared" si="493"/>
        <v>1077760586.7407408</v>
      </c>
      <c r="F15777" s="71">
        <f t="shared" si="492"/>
        <v>700.93690604886888</v>
      </c>
    </row>
    <row r="15778" spans="2:6">
      <c r="B15778">
        <v>1537600</v>
      </c>
      <c r="D15778">
        <v>15776</v>
      </c>
      <c r="E15778" s="72">
        <f t="shared" si="493"/>
        <v>1077897270.1851852</v>
      </c>
      <c r="F15778" s="71">
        <f t="shared" si="492"/>
        <v>701.02580006840867</v>
      </c>
    </row>
    <row r="15779" spans="2:6">
      <c r="B15779">
        <v>1537600</v>
      </c>
      <c r="D15779">
        <v>15777</v>
      </c>
      <c r="E15779" s="72">
        <f t="shared" si="493"/>
        <v>1078033962.2962961</v>
      </c>
      <c r="F15779" s="71">
        <f t="shared" si="492"/>
        <v>701.1146997244382</v>
      </c>
    </row>
    <row r="15780" spans="2:6">
      <c r="B15780">
        <v>1537600</v>
      </c>
      <c r="D15780">
        <v>15778</v>
      </c>
      <c r="E15780" s="72">
        <f t="shared" si="493"/>
        <v>1078170663.0740738</v>
      </c>
      <c r="F15780" s="71">
        <f t="shared" si="492"/>
        <v>701.20360501695745</v>
      </c>
    </row>
    <row r="15781" spans="2:6">
      <c r="B15781">
        <v>1537600</v>
      </c>
      <c r="D15781">
        <v>15779</v>
      </c>
      <c r="E15781" s="72">
        <f t="shared" si="493"/>
        <v>1078307372.5185184</v>
      </c>
      <c r="F15781" s="71">
        <f t="shared" si="492"/>
        <v>701.29251594596678</v>
      </c>
    </row>
    <row r="15782" spans="2:6">
      <c r="B15782">
        <v>1537600</v>
      </c>
      <c r="D15782">
        <v>15780</v>
      </c>
      <c r="E15782" s="72">
        <f t="shared" si="493"/>
        <v>1078444090.6296296</v>
      </c>
      <c r="F15782" s="71">
        <f t="shared" si="492"/>
        <v>701.38143251146562</v>
      </c>
    </row>
    <row r="15783" spans="2:6">
      <c r="B15783">
        <v>1537600</v>
      </c>
      <c r="D15783">
        <v>15781</v>
      </c>
      <c r="E15783" s="72">
        <f t="shared" si="493"/>
        <v>1078580817.4074073</v>
      </c>
      <c r="F15783" s="71">
        <f t="shared" si="492"/>
        <v>701.4703547134543</v>
      </c>
    </row>
    <row r="15784" spans="2:6">
      <c r="B15784">
        <v>1537600</v>
      </c>
      <c r="D15784">
        <v>15782</v>
      </c>
      <c r="E15784" s="72">
        <f t="shared" si="493"/>
        <v>1078717552.8518517</v>
      </c>
      <c r="F15784" s="71">
        <f t="shared" si="492"/>
        <v>701.55928255193271</v>
      </c>
    </row>
    <row r="15785" spans="2:6">
      <c r="B15785">
        <v>1537600</v>
      </c>
      <c r="D15785">
        <v>15783</v>
      </c>
      <c r="E15785" s="72">
        <f t="shared" si="493"/>
        <v>1078854296.9629629</v>
      </c>
      <c r="F15785" s="71">
        <f t="shared" si="492"/>
        <v>701.64821602690097</v>
      </c>
    </row>
    <row r="15786" spans="2:6">
      <c r="B15786">
        <v>1537600</v>
      </c>
      <c r="D15786">
        <v>15784</v>
      </c>
      <c r="E15786" s="72">
        <f t="shared" si="493"/>
        <v>1078991049.7407408</v>
      </c>
      <c r="F15786" s="71">
        <f t="shared" si="492"/>
        <v>701.73715513835896</v>
      </c>
    </row>
    <row r="15787" spans="2:6">
      <c r="B15787">
        <v>1537600</v>
      </c>
      <c r="D15787">
        <v>15785</v>
      </c>
      <c r="E15787" s="72">
        <f t="shared" si="493"/>
        <v>1079127811.1851852</v>
      </c>
      <c r="F15787" s="71">
        <f t="shared" si="492"/>
        <v>701.82609988630668</v>
      </c>
    </row>
    <row r="15788" spans="2:6">
      <c r="B15788">
        <v>1537600</v>
      </c>
      <c r="D15788">
        <v>15786</v>
      </c>
      <c r="E15788" s="72">
        <f t="shared" si="493"/>
        <v>1079264581.2962961</v>
      </c>
      <c r="F15788" s="71">
        <f t="shared" si="492"/>
        <v>701.91505027074413</v>
      </c>
    </row>
    <row r="15789" spans="2:6">
      <c r="B15789">
        <v>1537600</v>
      </c>
      <c r="D15789">
        <v>15787</v>
      </c>
      <c r="E15789" s="72">
        <f t="shared" si="493"/>
        <v>1079401360.0740738</v>
      </c>
      <c r="F15789" s="71">
        <f t="shared" si="492"/>
        <v>702.00400629167132</v>
      </c>
    </row>
    <row r="15790" spans="2:6">
      <c r="B15790">
        <v>1537600</v>
      </c>
      <c r="D15790">
        <v>15788</v>
      </c>
      <c r="E15790" s="72">
        <f t="shared" si="493"/>
        <v>1079538147.5185184</v>
      </c>
      <c r="F15790" s="71">
        <f t="shared" si="492"/>
        <v>702.09296794908846</v>
      </c>
    </row>
    <row r="15791" spans="2:6">
      <c r="B15791">
        <v>1537600</v>
      </c>
      <c r="D15791">
        <v>15789</v>
      </c>
      <c r="E15791" s="72">
        <f t="shared" si="493"/>
        <v>1079674943.6296296</v>
      </c>
      <c r="F15791" s="71">
        <f t="shared" si="492"/>
        <v>702.18193524299534</v>
      </c>
    </row>
    <row r="15792" spans="2:6">
      <c r="B15792">
        <v>1537600</v>
      </c>
      <c r="D15792">
        <v>15790</v>
      </c>
      <c r="E15792" s="72">
        <f t="shared" si="493"/>
        <v>1079811748.4074073</v>
      </c>
      <c r="F15792" s="71">
        <f t="shared" si="492"/>
        <v>702.27090817339183</v>
      </c>
    </row>
    <row r="15793" spans="2:6">
      <c r="B15793">
        <v>1537600</v>
      </c>
      <c r="D15793">
        <v>15791</v>
      </c>
      <c r="E15793" s="72">
        <f t="shared" si="493"/>
        <v>1079948561.8518517</v>
      </c>
      <c r="F15793" s="71">
        <f t="shared" si="492"/>
        <v>702.35988674027817</v>
      </c>
    </row>
    <row r="15794" spans="2:6">
      <c r="B15794">
        <v>1537600</v>
      </c>
      <c r="D15794">
        <v>15792</v>
      </c>
      <c r="E15794" s="72">
        <f t="shared" si="493"/>
        <v>1080085383.9629629</v>
      </c>
      <c r="F15794" s="71">
        <f t="shared" si="492"/>
        <v>702.44887094365436</v>
      </c>
    </row>
    <row r="15795" spans="2:6">
      <c r="B15795">
        <v>1537600</v>
      </c>
      <c r="D15795">
        <v>15793</v>
      </c>
      <c r="E15795" s="72">
        <f t="shared" si="493"/>
        <v>1080222214.7407408</v>
      </c>
      <c r="F15795" s="71">
        <f t="shared" si="492"/>
        <v>702.53786078352027</v>
      </c>
    </row>
    <row r="15796" spans="2:6">
      <c r="B15796">
        <v>1537600</v>
      </c>
      <c r="D15796">
        <v>15794</v>
      </c>
      <c r="E15796" s="72">
        <f t="shared" si="493"/>
        <v>1080359054.1851852</v>
      </c>
      <c r="F15796" s="71">
        <f t="shared" si="492"/>
        <v>702.62685625987592</v>
      </c>
    </row>
    <row r="15797" spans="2:6">
      <c r="B15797">
        <v>1537600</v>
      </c>
      <c r="D15797">
        <v>15795</v>
      </c>
      <c r="E15797" s="72">
        <f t="shared" si="493"/>
        <v>1080495902.2962961</v>
      </c>
      <c r="F15797" s="71">
        <f t="shared" si="492"/>
        <v>702.71585737272119</v>
      </c>
    </row>
    <row r="15798" spans="2:6">
      <c r="B15798">
        <v>1537600</v>
      </c>
      <c r="D15798">
        <v>15796</v>
      </c>
      <c r="E15798" s="72">
        <f t="shared" si="493"/>
        <v>1080632759.0740738</v>
      </c>
      <c r="F15798" s="71">
        <f t="shared" si="492"/>
        <v>702.8048641220563</v>
      </c>
    </row>
    <row r="15799" spans="2:6">
      <c r="B15799">
        <v>1537600</v>
      </c>
      <c r="D15799">
        <v>15797</v>
      </c>
      <c r="E15799" s="72">
        <f t="shared" si="493"/>
        <v>1080769624.5185184</v>
      </c>
      <c r="F15799" s="71">
        <f t="shared" si="492"/>
        <v>702.89387650788137</v>
      </c>
    </row>
    <row r="15800" spans="2:6">
      <c r="B15800">
        <v>1537600</v>
      </c>
      <c r="D15800">
        <v>15798</v>
      </c>
      <c r="E15800" s="72">
        <f t="shared" si="493"/>
        <v>1080906498.6296296</v>
      </c>
      <c r="F15800" s="71">
        <f t="shared" si="492"/>
        <v>702.98289453019618</v>
      </c>
    </row>
    <row r="15801" spans="2:6">
      <c r="B15801">
        <v>1537600</v>
      </c>
      <c r="D15801">
        <v>15799</v>
      </c>
      <c r="E15801" s="72">
        <f t="shared" si="493"/>
        <v>1081043381.4074073</v>
      </c>
      <c r="F15801" s="71">
        <f t="shared" si="492"/>
        <v>703.0719181890006</v>
      </c>
    </row>
    <row r="15802" spans="2:6">
      <c r="B15802">
        <v>1537600</v>
      </c>
      <c r="D15802">
        <v>15800</v>
      </c>
      <c r="E15802" s="72">
        <f t="shared" si="493"/>
        <v>1081180272.8518517</v>
      </c>
      <c r="F15802" s="71">
        <f t="shared" si="492"/>
        <v>703.16094748429487</v>
      </c>
    </row>
    <row r="15803" spans="2:6">
      <c r="B15803">
        <v>1537600</v>
      </c>
      <c r="D15803">
        <v>15801</v>
      </c>
      <c r="E15803" s="72">
        <f t="shared" si="493"/>
        <v>1081317172.9629629</v>
      </c>
      <c r="F15803" s="71">
        <f t="shared" si="492"/>
        <v>703.24998241607886</v>
      </c>
    </row>
    <row r="15804" spans="2:6">
      <c r="B15804">
        <v>1537600</v>
      </c>
      <c r="D15804">
        <v>15802</v>
      </c>
      <c r="E15804" s="72">
        <f t="shared" si="493"/>
        <v>1081454081.7407408</v>
      </c>
      <c r="F15804" s="71">
        <f t="shared" si="492"/>
        <v>703.33902298435271</v>
      </c>
    </row>
    <row r="15805" spans="2:6">
      <c r="B15805">
        <v>1537600</v>
      </c>
      <c r="D15805">
        <v>15803</v>
      </c>
      <c r="E15805" s="72">
        <f t="shared" si="493"/>
        <v>1081590999.1851852</v>
      </c>
      <c r="F15805" s="71">
        <f t="shared" si="492"/>
        <v>703.42806918911629</v>
      </c>
    </row>
    <row r="15806" spans="2:6">
      <c r="B15806">
        <v>1537600</v>
      </c>
      <c r="D15806">
        <v>15804</v>
      </c>
      <c r="E15806" s="72">
        <f t="shared" si="493"/>
        <v>1081727925.2962961</v>
      </c>
      <c r="F15806" s="71">
        <f t="shared" si="492"/>
        <v>703.51712103036948</v>
      </c>
    </row>
    <row r="15807" spans="2:6">
      <c r="B15807">
        <v>1537600</v>
      </c>
      <c r="D15807">
        <v>15805</v>
      </c>
      <c r="E15807" s="72">
        <f t="shared" si="493"/>
        <v>1081864860.0740738</v>
      </c>
      <c r="F15807" s="71">
        <f t="shared" si="492"/>
        <v>703.60617850811252</v>
      </c>
    </row>
    <row r="15808" spans="2:6">
      <c r="B15808">
        <v>1537600</v>
      </c>
      <c r="D15808">
        <v>15806</v>
      </c>
      <c r="E15808" s="72">
        <f t="shared" si="493"/>
        <v>1082001803.5185184</v>
      </c>
      <c r="F15808" s="71">
        <f t="shared" si="492"/>
        <v>703.69524162234552</v>
      </c>
    </row>
    <row r="15809" spans="2:6">
      <c r="B15809">
        <v>1537600</v>
      </c>
      <c r="D15809">
        <v>15807</v>
      </c>
      <c r="E15809" s="72">
        <f t="shared" si="493"/>
        <v>1082138755.6296296</v>
      </c>
      <c r="F15809" s="71">
        <f t="shared" si="492"/>
        <v>703.78431037306814</v>
      </c>
    </row>
    <row r="15810" spans="2:6">
      <c r="B15810">
        <v>1537600</v>
      </c>
      <c r="D15810">
        <v>15808</v>
      </c>
      <c r="E15810" s="72">
        <f t="shared" si="493"/>
        <v>1082275716.4074073</v>
      </c>
      <c r="F15810" s="71">
        <f t="shared" si="492"/>
        <v>703.87338476028049</v>
      </c>
    </row>
    <row r="15811" spans="2:6">
      <c r="B15811">
        <v>1537600</v>
      </c>
      <c r="D15811">
        <v>15809</v>
      </c>
      <c r="E15811" s="72">
        <f t="shared" si="493"/>
        <v>1082412685.8518517</v>
      </c>
      <c r="F15811" s="71">
        <f t="shared" ref="F15811:F15874" si="494">E15811/B15810</f>
        <v>703.96246478398268</v>
      </c>
    </row>
    <row r="15812" spans="2:6">
      <c r="B15812">
        <v>1537600</v>
      </c>
      <c r="D15812">
        <v>15810</v>
      </c>
      <c r="E15812" s="72">
        <f t="shared" ref="E15812:E15875" si="495">40+(D15811*D15811)+(E15811/1.3)</f>
        <v>1082549663.9629629</v>
      </c>
      <c r="F15812" s="71">
        <f t="shared" si="494"/>
        <v>704.05155044417461</v>
      </c>
    </row>
    <row r="15813" spans="2:6">
      <c r="B15813">
        <v>1537600</v>
      </c>
      <c r="D15813">
        <v>15811</v>
      </c>
      <c r="E15813" s="72">
        <f t="shared" si="495"/>
        <v>1082686650.7407408</v>
      </c>
      <c r="F15813" s="71">
        <f t="shared" si="494"/>
        <v>704.14064174085638</v>
      </c>
    </row>
    <row r="15814" spans="2:6">
      <c r="B15814">
        <v>1537600</v>
      </c>
      <c r="D15814">
        <v>15812</v>
      </c>
      <c r="E15814" s="72">
        <f t="shared" si="495"/>
        <v>1082823646.1851852</v>
      </c>
      <c r="F15814" s="71">
        <f t="shared" si="494"/>
        <v>704.22973867402789</v>
      </c>
    </row>
    <row r="15815" spans="2:6">
      <c r="B15815">
        <v>1537600</v>
      </c>
      <c r="D15815">
        <v>15813</v>
      </c>
      <c r="E15815" s="72">
        <f t="shared" si="495"/>
        <v>1082960650.2962961</v>
      </c>
      <c r="F15815" s="71">
        <f t="shared" si="494"/>
        <v>704.31884124368889</v>
      </c>
    </row>
    <row r="15816" spans="2:6">
      <c r="B15816">
        <v>1537600</v>
      </c>
      <c r="D15816">
        <v>15814</v>
      </c>
      <c r="E15816" s="72">
        <f t="shared" si="495"/>
        <v>1083097663.0740738</v>
      </c>
      <c r="F15816" s="71">
        <f t="shared" si="494"/>
        <v>704.40794944983986</v>
      </c>
    </row>
    <row r="15817" spans="2:6">
      <c r="B15817">
        <v>1537600</v>
      </c>
      <c r="D15817">
        <v>15815</v>
      </c>
      <c r="E15817" s="72">
        <f t="shared" si="495"/>
        <v>1083234684.5185184</v>
      </c>
      <c r="F15817" s="71">
        <f t="shared" si="494"/>
        <v>704.49706329248079</v>
      </c>
    </row>
    <row r="15818" spans="2:6">
      <c r="B15818">
        <v>1537600</v>
      </c>
      <c r="D15818">
        <v>15816</v>
      </c>
      <c r="E15818" s="72">
        <f t="shared" si="495"/>
        <v>1083371714.6296296</v>
      </c>
      <c r="F15818" s="71">
        <f t="shared" si="494"/>
        <v>704.58618277161133</v>
      </c>
    </row>
    <row r="15819" spans="2:6">
      <c r="B15819">
        <v>1537600</v>
      </c>
      <c r="D15819">
        <v>15817</v>
      </c>
      <c r="E15819" s="72">
        <f t="shared" si="495"/>
        <v>1083508753.4074073</v>
      </c>
      <c r="F15819" s="71">
        <f t="shared" si="494"/>
        <v>704.67530788723161</v>
      </c>
    </row>
    <row r="15820" spans="2:6">
      <c r="B15820">
        <v>1537600</v>
      </c>
      <c r="D15820">
        <v>15818</v>
      </c>
      <c r="E15820" s="72">
        <f t="shared" si="495"/>
        <v>1083645800.8518517</v>
      </c>
      <c r="F15820" s="71">
        <f t="shared" si="494"/>
        <v>704.76443863934162</v>
      </c>
    </row>
    <row r="15821" spans="2:6">
      <c r="B15821">
        <v>1537600</v>
      </c>
      <c r="D15821">
        <v>15819</v>
      </c>
      <c r="E15821" s="72">
        <f t="shared" si="495"/>
        <v>1083782856.9629629</v>
      </c>
      <c r="F15821" s="71">
        <f t="shared" si="494"/>
        <v>704.85357502794147</v>
      </c>
    </row>
    <row r="15822" spans="2:6">
      <c r="B15822">
        <v>1537600</v>
      </c>
      <c r="D15822">
        <v>15820</v>
      </c>
      <c r="E15822" s="72">
        <f t="shared" si="495"/>
        <v>1083919921.7407408</v>
      </c>
      <c r="F15822" s="71">
        <f t="shared" si="494"/>
        <v>704.94271705303117</v>
      </c>
    </row>
    <row r="15823" spans="2:6">
      <c r="B15823">
        <v>1537600</v>
      </c>
      <c r="D15823">
        <v>15821</v>
      </c>
      <c r="E15823" s="72">
        <f t="shared" si="495"/>
        <v>1084056995.1851852</v>
      </c>
      <c r="F15823" s="71">
        <f t="shared" si="494"/>
        <v>705.03186471461061</v>
      </c>
    </row>
    <row r="15824" spans="2:6">
      <c r="B15824">
        <v>1537600</v>
      </c>
      <c r="D15824">
        <v>15822</v>
      </c>
      <c r="E15824" s="72">
        <f t="shared" si="495"/>
        <v>1084194077.2962961</v>
      </c>
      <c r="F15824" s="71">
        <f t="shared" si="494"/>
        <v>705.12101801267954</v>
      </c>
    </row>
    <row r="15825" spans="2:6">
      <c r="B15825">
        <v>1537600</v>
      </c>
      <c r="D15825">
        <v>15823</v>
      </c>
      <c r="E15825" s="72">
        <f t="shared" si="495"/>
        <v>1084331168.0740738</v>
      </c>
      <c r="F15825" s="71">
        <f t="shared" si="494"/>
        <v>705.21017694723844</v>
      </c>
    </row>
    <row r="15826" spans="2:6">
      <c r="B15826">
        <v>1537600</v>
      </c>
      <c r="D15826">
        <v>15824</v>
      </c>
      <c r="E15826" s="72">
        <f t="shared" si="495"/>
        <v>1084468267.5185184</v>
      </c>
      <c r="F15826" s="71">
        <f t="shared" si="494"/>
        <v>705.29934151828718</v>
      </c>
    </row>
    <row r="15827" spans="2:6">
      <c r="B15827">
        <v>1537600</v>
      </c>
      <c r="D15827">
        <v>15825</v>
      </c>
      <c r="E15827" s="72">
        <f t="shared" si="495"/>
        <v>1084605375.6296296</v>
      </c>
      <c r="F15827" s="71">
        <f t="shared" si="494"/>
        <v>705.38851172582577</v>
      </c>
    </row>
    <row r="15828" spans="2:6">
      <c r="B15828">
        <v>1537600</v>
      </c>
      <c r="D15828">
        <v>15826</v>
      </c>
      <c r="E15828" s="72">
        <f t="shared" si="495"/>
        <v>1084742492.4074073</v>
      </c>
      <c r="F15828" s="71">
        <f t="shared" si="494"/>
        <v>705.47768756985386</v>
      </c>
    </row>
    <row r="15829" spans="2:6">
      <c r="B15829">
        <v>1537600</v>
      </c>
      <c r="D15829">
        <v>15827</v>
      </c>
      <c r="E15829" s="72">
        <f t="shared" si="495"/>
        <v>1084879617.8518517</v>
      </c>
      <c r="F15829" s="71">
        <f t="shared" si="494"/>
        <v>705.56686905037179</v>
      </c>
    </row>
    <row r="15830" spans="2:6">
      <c r="B15830">
        <v>1537600</v>
      </c>
      <c r="D15830">
        <v>15828</v>
      </c>
      <c r="E15830" s="72">
        <f t="shared" si="495"/>
        <v>1085016751.9629629</v>
      </c>
      <c r="F15830" s="71">
        <f t="shared" si="494"/>
        <v>705.65605616737957</v>
      </c>
    </row>
    <row r="15831" spans="2:6">
      <c r="B15831">
        <v>1537600</v>
      </c>
      <c r="D15831">
        <v>15829</v>
      </c>
      <c r="E15831" s="72">
        <f t="shared" si="495"/>
        <v>1085153894.7407408</v>
      </c>
      <c r="F15831" s="71">
        <f t="shared" si="494"/>
        <v>705.7452489208772</v>
      </c>
    </row>
    <row r="15832" spans="2:6">
      <c r="B15832">
        <v>1537600</v>
      </c>
      <c r="D15832">
        <v>15830</v>
      </c>
      <c r="E15832" s="72">
        <f t="shared" si="495"/>
        <v>1085291046.1851852</v>
      </c>
      <c r="F15832" s="71">
        <f t="shared" si="494"/>
        <v>705.83444731086445</v>
      </c>
    </row>
    <row r="15833" spans="2:6">
      <c r="B15833">
        <v>1537600</v>
      </c>
      <c r="D15833">
        <v>15831</v>
      </c>
      <c r="E15833" s="72">
        <f t="shared" si="495"/>
        <v>1085428206.2962961</v>
      </c>
      <c r="F15833" s="71">
        <f t="shared" si="494"/>
        <v>705.92365133734143</v>
      </c>
    </row>
    <row r="15834" spans="2:6">
      <c r="B15834">
        <v>1537600</v>
      </c>
      <c r="D15834">
        <v>15832</v>
      </c>
      <c r="E15834" s="72">
        <f t="shared" si="495"/>
        <v>1085565375.0740738</v>
      </c>
      <c r="F15834" s="71">
        <f t="shared" si="494"/>
        <v>706.01286100030813</v>
      </c>
    </row>
    <row r="15835" spans="2:6">
      <c r="B15835">
        <v>1537600</v>
      </c>
      <c r="D15835">
        <v>15833</v>
      </c>
      <c r="E15835" s="72">
        <f t="shared" si="495"/>
        <v>1085702552.5185184</v>
      </c>
      <c r="F15835" s="71">
        <f t="shared" si="494"/>
        <v>706.1020762997648</v>
      </c>
    </row>
    <row r="15836" spans="2:6">
      <c r="B15836">
        <v>1537600</v>
      </c>
      <c r="D15836">
        <v>15834</v>
      </c>
      <c r="E15836" s="72">
        <f t="shared" si="495"/>
        <v>1085839738.6296296</v>
      </c>
      <c r="F15836" s="71">
        <f t="shared" si="494"/>
        <v>706.1912972357112</v>
      </c>
    </row>
    <row r="15837" spans="2:6">
      <c r="B15837">
        <v>1537600</v>
      </c>
      <c r="D15837">
        <v>15835</v>
      </c>
      <c r="E15837" s="72">
        <f t="shared" si="495"/>
        <v>1085976933.4074073</v>
      </c>
      <c r="F15837" s="71">
        <f t="shared" si="494"/>
        <v>706.28052380814734</v>
      </c>
    </row>
    <row r="15838" spans="2:6">
      <c r="B15838">
        <v>1537600</v>
      </c>
      <c r="D15838">
        <v>15836</v>
      </c>
      <c r="E15838" s="72">
        <f t="shared" si="495"/>
        <v>1086114136.8518517</v>
      </c>
      <c r="F15838" s="71">
        <f t="shared" si="494"/>
        <v>706.3697560170732</v>
      </c>
    </row>
    <row r="15839" spans="2:6">
      <c r="B15839">
        <v>1537600</v>
      </c>
      <c r="D15839">
        <v>15837</v>
      </c>
      <c r="E15839" s="72">
        <f t="shared" si="495"/>
        <v>1086251348.9629629</v>
      </c>
      <c r="F15839" s="71">
        <f t="shared" si="494"/>
        <v>706.45899386248891</v>
      </c>
    </row>
    <row r="15840" spans="2:6">
      <c r="B15840">
        <v>1537600</v>
      </c>
      <c r="D15840">
        <v>15838</v>
      </c>
      <c r="E15840" s="72">
        <f t="shared" si="495"/>
        <v>1086388569.7407408</v>
      </c>
      <c r="F15840" s="71">
        <f t="shared" si="494"/>
        <v>706.54823734439435</v>
      </c>
    </row>
    <row r="15841" spans="2:6">
      <c r="B15841">
        <v>1537600</v>
      </c>
      <c r="D15841">
        <v>15839</v>
      </c>
      <c r="E15841" s="72">
        <f t="shared" si="495"/>
        <v>1086525799.1851852</v>
      </c>
      <c r="F15841" s="71">
        <f t="shared" si="494"/>
        <v>706.63748646278952</v>
      </c>
    </row>
    <row r="15842" spans="2:6">
      <c r="B15842">
        <v>1537600</v>
      </c>
      <c r="D15842">
        <v>15840</v>
      </c>
      <c r="E15842" s="72">
        <f t="shared" si="495"/>
        <v>1086663037.2962961</v>
      </c>
      <c r="F15842" s="71">
        <f t="shared" si="494"/>
        <v>706.72674121767443</v>
      </c>
    </row>
    <row r="15843" spans="2:6">
      <c r="B15843">
        <v>1537600</v>
      </c>
      <c r="D15843">
        <v>15841</v>
      </c>
      <c r="E15843" s="72">
        <f t="shared" si="495"/>
        <v>1086800284.0740738</v>
      </c>
      <c r="F15843" s="71">
        <f t="shared" si="494"/>
        <v>706.81600160904907</v>
      </c>
    </row>
    <row r="15844" spans="2:6">
      <c r="B15844">
        <v>1537600</v>
      </c>
      <c r="D15844">
        <v>15842</v>
      </c>
      <c r="E15844" s="72">
        <f t="shared" si="495"/>
        <v>1086937539.5185184</v>
      </c>
      <c r="F15844" s="71">
        <f t="shared" si="494"/>
        <v>706.90526763691366</v>
      </c>
    </row>
    <row r="15845" spans="2:6">
      <c r="B15845">
        <v>1537600</v>
      </c>
      <c r="D15845">
        <v>15843</v>
      </c>
      <c r="E15845" s="72">
        <f t="shared" si="495"/>
        <v>1087074803.6296296</v>
      </c>
      <c r="F15845" s="71">
        <f t="shared" si="494"/>
        <v>706.99453930126799</v>
      </c>
    </row>
    <row r="15846" spans="2:6">
      <c r="B15846">
        <v>1537600</v>
      </c>
      <c r="D15846">
        <v>15844</v>
      </c>
      <c r="E15846" s="72">
        <f t="shared" si="495"/>
        <v>1087212076.4074073</v>
      </c>
      <c r="F15846" s="71">
        <f t="shared" si="494"/>
        <v>707.08381660211194</v>
      </c>
    </row>
    <row r="15847" spans="2:6">
      <c r="B15847">
        <v>1537600</v>
      </c>
      <c r="D15847">
        <v>15845</v>
      </c>
      <c r="E15847" s="72">
        <f t="shared" si="495"/>
        <v>1087349357.8518517</v>
      </c>
      <c r="F15847" s="71">
        <f t="shared" si="494"/>
        <v>707.17309953944573</v>
      </c>
    </row>
    <row r="15848" spans="2:6">
      <c r="B15848">
        <v>1537600</v>
      </c>
      <c r="D15848">
        <v>15846</v>
      </c>
      <c r="E15848" s="72">
        <f t="shared" si="495"/>
        <v>1087486647.9629629</v>
      </c>
      <c r="F15848" s="71">
        <f t="shared" si="494"/>
        <v>707.26238811326925</v>
      </c>
    </row>
    <row r="15849" spans="2:6">
      <c r="B15849">
        <v>1537600</v>
      </c>
      <c r="D15849">
        <v>15847</v>
      </c>
      <c r="E15849" s="72">
        <f t="shared" si="495"/>
        <v>1087623946.7407408</v>
      </c>
      <c r="F15849" s="71">
        <f t="shared" si="494"/>
        <v>707.35168232358274</v>
      </c>
    </row>
    <row r="15850" spans="2:6">
      <c r="B15850">
        <v>1537600</v>
      </c>
      <c r="D15850">
        <v>15848</v>
      </c>
      <c r="E15850" s="72">
        <f t="shared" si="495"/>
        <v>1087761254.1851852</v>
      </c>
      <c r="F15850" s="71">
        <f t="shared" si="494"/>
        <v>707.44098217038584</v>
      </c>
    </row>
    <row r="15851" spans="2:6">
      <c r="B15851">
        <v>1537600</v>
      </c>
      <c r="D15851">
        <v>15849</v>
      </c>
      <c r="E15851" s="72">
        <f t="shared" si="495"/>
        <v>1087898570.2962961</v>
      </c>
      <c r="F15851" s="71">
        <f t="shared" si="494"/>
        <v>707.53028765367856</v>
      </c>
    </row>
    <row r="15852" spans="2:6">
      <c r="B15852">
        <v>1537600</v>
      </c>
      <c r="D15852">
        <v>15850</v>
      </c>
      <c r="E15852" s="72">
        <f t="shared" si="495"/>
        <v>1088035895.0740738</v>
      </c>
      <c r="F15852" s="71">
        <f t="shared" si="494"/>
        <v>707.61959877346112</v>
      </c>
    </row>
    <row r="15853" spans="2:6">
      <c r="B15853">
        <v>1537600</v>
      </c>
      <c r="D15853">
        <v>15851</v>
      </c>
      <c r="E15853" s="72">
        <f t="shared" si="495"/>
        <v>1088173228.5185184</v>
      </c>
      <c r="F15853" s="71">
        <f t="shared" si="494"/>
        <v>707.70891552973364</v>
      </c>
    </row>
    <row r="15854" spans="2:6">
      <c r="B15854">
        <v>1537600</v>
      </c>
      <c r="D15854">
        <v>15852</v>
      </c>
      <c r="E15854" s="72">
        <f t="shared" si="495"/>
        <v>1088310570.6296296</v>
      </c>
      <c r="F15854" s="71">
        <f t="shared" si="494"/>
        <v>707.7982379224959</v>
      </c>
    </row>
    <row r="15855" spans="2:6">
      <c r="B15855">
        <v>1537600</v>
      </c>
      <c r="D15855">
        <v>15853</v>
      </c>
      <c r="E15855" s="72">
        <f t="shared" si="495"/>
        <v>1088447921.4074073</v>
      </c>
      <c r="F15855" s="71">
        <f t="shared" si="494"/>
        <v>707.88756595174766</v>
      </c>
    </row>
    <row r="15856" spans="2:6">
      <c r="B15856">
        <v>1537600</v>
      </c>
      <c r="D15856">
        <v>15854</v>
      </c>
      <c r="E15856" s="72">
        <f t="shared" si="495"/>
        <v>1088585280.8518517</v>
      </c>
      <c r="F15856" s="71">
        <f t="shared" si="494"/>
        <v>707.97689961748938</v>
      </c>
    </row>
    <row r="15857" spans="2:6">
      <c r="B15857">
        <v>1537600</v>
      </c>
      <c r="D15857">
        <v>15855</v>
      </c>
      <c r="E15857" s="72">
        <f t="shared" si="495"/>
        <v>1088722648.9629629</v>
      </c>
      <c r="F15857" s="71">
        <f t="shared" si="494"/>
        <v>708.06623891972094</v>
      </c>
    </row>
    <row r="15858" spans="2:6">
      <c r="B15858">
        <v>1537600</v>
      </c>
      <c r="D15858">
        <v>15856</v>
      </c>
      <c r="E15858" s="72">
        <f t="shared" si="495"/>
        <v>1088860025.7407408</v>
      </c>
      <c r="F15858" s="71">
        <f t="shared" si="494"/>
        <v>708.15558385844224</v>
      </c>
    </row>
    <row r="15859" spans="2:6">
      <c r="B15859">
        <v>1537600</v>
      </c>
      <c r="D15859">
        <v>15857</v>
      </c>
      <c r="E15859" s="72">
        <f t="shared" si="495"/>
        <v>1088997411.1851852</v>
      </c>
      <c r="F15859" s="71">
        <f t="shared" si="494"/>
        <v>708.24493443365327</v>
      </c>
    </row>
    <row r="15860" spans="2:6">
      <c r="B15860">
        <v>1537600</v>
      </c>
      <c r="D15860">
        <v>15858</v>
      </c>
      <c r="E15860" s="72">
        <f t="shared" si="495"/>
        <v>1089134805.2962961</v>
      </c>
      <c r="F15860" s="71">
        <f t="shared" si="494"/>
        <v>708.33429064535392</v>
      </c>
    </row>
    <row r="15861" spans="2:6">
      <c r="B15861">
        <v>1537600</v>
      </c>
      <c r="D15861">
        <v>15859</v>
      </c>
      <c r="E15861" s="72">
        <f t="shared" si="495"/>
        <v>1089272208.0740738</v>
      </c>
      <c r="F15861" s="71">
        <f t="shared" si="494"/>
        <v>708.4236524935443</v>
      </c>
    </row>
    <row r="15862" spans="2:6">
      <c r="B15862">
        <v>1537600</v>
      </c>
      <c r="D15862">
        <v>15860</v>
      </c>
      <c r="E15862" s="72">
        <f t="shared" si="495"/>
        <v>1089409619.5185184</v>
      </c>
      <c r="F15862" s="71">
        <f t="shared" si="494"/>
        <v>708.51301997822475</v>
      </c>
    </row>
    <row r="15863" spans="2:6">
      <c r="B15863">
        <v>1537600</v>
      </c>
      <c r="D15863">
        <v>15861</v>
      </c>
      <c r="E15863" s="72">
        <f t="shared" si="495"/>
        <v>1089547039.6296296</v>
      </c>
      <c r="F15863" s="71">
        <f t="shared" si="494"/>
        <v>708.60239309939493</v>
      </c>
    </row>
    <row r="15864" spans="2:6">
      <c r="B15864">
        <v>1537600</v>
      </c>
      <c r="D15864">
        <v>15862</v>
      </c>
      <c r="E15864" s="72">
        <f t="shared" si="495"/>
        <v>1089684468.4074073</v>
      </c>
      <c r="F15864" s="71">
        <f t="shared" si="494"/>
        <v>708.69177185705473</v>
      </c>
    </row>
    <row r="15865" spans="2:6">
      <c r="B15865">
        <v>1537600</v>
      </c>
      <c r="D15865">
        <v>15863</v>
      </c>
      <c r="E15865" s="72">
        <f t="shared" si="495"/>
        <v>1089821905.8518517</v>
      </c>
      <c r="F15865" s="71">
        <f t="shared" si="494"/>
        <v>708.78115625120427</v>
      </c>
    </row>
    <row r="15866" spans="2:6">
      <c r="B15866">
        <v>1537600</v>
      </c>
      <c r="D15866">
        <v>15864</v>
      </c>
      <c r="E15866" s="72">
        <f t="shared" si="495"/>
        <v>1089959351.9629629</v>
      </c>
      <c r="F15866" s="71">
        <f t="shared" si="494"/>
        <v>708.87054628184364</v>
      </c>
    </row>
    <row r="15867" spans="2:6">
      <c r="B15867">
        <v>1537600</v>
      </c>
      <c r="D15867">
        <v>15865</v>
      </c>
      <c r="E15867" s="72">
        <f t="shared" si="495"/>
        <v>1090096806.7407408</v>
      </c>
      <c r="F15867" s="71">
        <f t="shared" si="494"/>
        <v>708.95994194897298</v>
      </c>
    </row>
    <row r="15868" spans="2:6">
      <c r="B15868">
        <v>1537600</v>
      </c>
      <c r="D15868">
        <v>15866</v>
      </c>
      <c r="E15868" s="72">
        <f t="shared" si="495"/>
        <v>1090234270.1851852</v>
      </c>
      <c r="F15868" s="71">
        <f t="shared" si="494"/>
        <v>709.04934325259183</v>
      </c>
    </row>
    <row r="15869" spans="2:6">
      <c r="B15869">
        <v>1537600</v>
      </c>
      <c r="D15869">
        <v>15867</v>
      </c>
      <c r="E15869" s="72">
        <f t="shared" si="495"/>
        <v>1090371742.2962961</v>
      </c>
      <c r="F15869" s="71">
        <f t="shared" si="494"/>
        <v>709.1387501927004</v>
      </c>
    </row>
    <row r="15870" spans="2:6">
      <c r="B15870">
        <v>1537600</v>
      </c>
      <c r="D15870">
        <v>15868</v>
      </c>
      <c r="E15870" s="72">
        <f t="shared" si="495"/>
        <v>1090509223.0740738</v>
      </c>
      <c r="F15870" s="71">
        <f t="shared" si="494"/>
        <v>709.22816276929882</v>
      </c>
    </row>
    <row r="15871" spans="2:6">
      <c r="B15871">
        <v>1537600</v>
      </c>
      <c r="D15871">
        <v>15869</v>
      </c>
      <c r="E15871" s="72">
        <f t="shared" si="495"/>
        <v>1090646712.5185184</v>
      </c>
      <c r="F15871" s="71">
        <f t="shared" si="494"/>
        <v>709.31758098238708</v>
      </c>
    </row>
    <row r="15872" spans="2:6">
      <c r="B15872">
        <v>1537600</v>
      </c>
      <c r="D15872">
        <v>15870</v>
      </c>
      <c r="E15872" s="72">
        <f t="shared" si="495"/>
        <v>1090784210.6296296</v>
      </c>
      <c r="F15872" s="71">
        <f t="shared" si="494"/>
        <v>709.4070048319652</v>
      </c>
    </row>
    <row r="15873" spans="2:6">
      <c r="B15873">
        <v>1537600</v>
      </c>
      <c r="D15873">
        <v>15871</v>
      </c>
      <c r="E15873" s="72">
        <f t="shared" si="495"/>
        <v>1090921717.4074073</v>
      </c>
      <c r="F15873" s="71">
        <f t="shared" si="494"/>
        <v>709.49643431803281</v>
      </c>
    </row>
    <row r="15874" spans="2:6">
      <c r="B15874">
        <v>1537600</v>
      </c>
      <c r="D15874">
        <v>15872</v>
      </c>
      <c r="E15874" s="72">
        <f t="shared" si="495"/>
        <v>1091059232.8518517</v>
      </c>
      <c r="F15874" s="71">
        <f t="shared" si="494"/>
        <v>709.58586944059039</v>
      </c>
    </row>
    <row r="15875" spans="2:6">
      <c r="B15875">
        <v>1537600</v>
      </c>
      <c r="D15875">
        <v>15873</v>
      </c>
      <c r="E15875" s="72">
        <f t="shared" si="495"/>
        <v>1091196756.9629629</v>
      </c>
      <c r="F15875" s="71">
        <f t="shared" ref="F15875:F15938" si="496">E15875/B15874</f>
        <v>709.67531019963769</v>
      </c>
    </row>
    <row r="15876" spans="2:6">
      <c r="B15876">
        <v>1537600</v>
      </c>
      <c r="D15876">
        <v>15874</v>
      </c>
      <c r="E15876" s="72">
        <f t="shared" ref="E15876:E15939" si="497">40+(D15875*D15875)+(E15875/1.3)</f>
        <v>1091334289.7407408</v>
      </c>
      <c r="F15876" s="71">
        <f t="shared" si="496"/>
        <v>709.76475659517484</v>
      </c>
    </row>
    <row r="15877" spans="2:6">
      <c r="B15877">
        <v>1537600</v>
      </c>
      <c r="D15877">
        <v>15875</v>
      </c>
      <c r="E15877" s="72">
        <f t="shared" si="497"/>
        <v>1091471831.1851852</v>
      </c>
      <c r="F15877" s="71">
        <f t="shared" si="496"/>
        <v>709.85420862720161</v>
      </c>
    </row>
    <row r="15878" spans="2:6">
      <c r="B15878">
        <v>1537600</v>
      </c>
      <c r="D15878">
        <v>15876</v>
      </c>
      <c r="E15878" s="72">
        <f t="shared" si="497"/>
        <v>1091609381.2962961</v>
      </c>
      <c r="F15878" s="71">
        <f t="shared" si="496"/>
        <v>709.94366629571812</v>
      </c>
    </row>
    <row r="15879" spans="2:6">
      <c r="B15879">
        <v>1537600</v>
      </c>
      <c r="D15879">
        <v>15877</v>
      </c>
      <c r="E15879" s="72">
        <f t="shared" si="497"/>
        <v>1091746940.0740738</v>
      </c>
      <c r="F15879" s="71">
        <f t="shared" si="496"/>
        <v>710.03312960072435</v>
      </c>
    </row>
    <row r="15880" spans="2:6">
      <c r="B15880">
        <v>1537600</v>
      </c>
      <c r="D15880">
        <v>15878</v>
      </c>
      <c r="E15880" s="72">
        <f t="shared" si="497"/>
        <v>1091884507.5185184</v>
      </c>
      <c r="F15880" s="71">
        <f t="shared" si="496"/>
        <v>710.12259854222066</v>
      </c>
    </row>
    <row r="15881" spans="2:6">
      <c r="B15881">
        <v>1537600</v>
      </c>
      <c r="D15881">
        <v>15879</v>
      </c>
      <c r="E15881" s="72">
        <f t="shared" si="497"/>
        <v>1092022083.6296296</v>
      </c>
      <c r="F15881" s="71">
        <f t="shared" si="496"/>
        <v>710.21207312020658</v>
      </c>
    </row>
    <row r="15882" spans="2:6">
      <c r="B15882">
        <v>1537600</v>
      </c>
      <c r="D15882">
        <v>15880</v>
      </c>
      <c r="E15882" s="72">
        <f t="shared" si="497"/>
        <v>1092159668.4074073</v>
      </c>
      <c r="F15882" s="71">
        <f t="shared" si="496"/>
        <v>710.30155333468213</v>
      </c>
    </row>
    <row r="15883" spans="2:6">
      <c r="B15883">
        <v>1537600</v>
      </c>
      <c r="D15883">
        <v>15881</v>
      </c>
      <c r="E15883" s="72">
        <f t="shared" si="497"/>
        <v>1092297261.8518517</v>
      </c>
      <c r="F15883" s="71">
        <f t="shared" si="496"/>
        <v>710.39103918564751</v>
      </c>
    </row>
    <row r="15884" spans="2:6">
      <c r="B15884">
        <v>1537600</v>
      </c>
      <c r="D15884">
        <v>15882</v>
      </c>
      <c r="E15884" s="72">
        <f t="shared" si="497"/>
        <v>1092434863.9629629</v>
      </c>
      <c r="F15884" s="71">
        <f t="shared" si="496"/>
        <v>710.48053067310275</v>
      </c>
    </row>
    <row r="15885" spans="2:6">
      <c r="B15885">
        <v>1537600</v>
      </c>
      <c r="D15885">
        <v>15883</v>
      </c>
      <c r="E15885" s="72">
        <f t="shared" si="497"/>
        <v>1092572474.7407408</v>
      </c>
      <c r="F15885" s="71">
        <f t="shared" si="496"/>
        <v>710.57002779704783</v>
      </c>
    </row>
    <row r="15886" spans="2:6">
      <c r="B15886">
        <v>1537600</v>
      </c>
      <c r="D15886">
        <v>15884</v>
      </c>
      <c r="E15886" s="72">
        <f t="shared" si="497"/>
        <v>1092710094.1851852</v>
      </c>
      <c r="F15886" s="71">
        <f t="shared" si="496"/>
        <v>710.65953055748253</v>
      </c>
    </row>
    <row r="15887" spans="2:6">
      <c r="B15887">
        <v>1537600</v>
      </c>
      <c r="D15887">
        <v>15885</v>
      </c>
      <c r="E15887" s="72">
        <f t="shared" si="497"/>
        <v>1092847722.2962961</v>
      </c>
      <c r="F15887" s="71">
        <f t="shared" si="496"/>
        <v>710.74903895440696</v>
      </c>
    </row>
    <row r="15888" spans="2:6">
      <c r="B15888">
        <v>1537600</v>
      </c>
      <c r="D15888">
        <v>15886</v>
      </c>
      <c r="E15888" s="72">
        <f t="shared" si="497"/>
        <v>1092985359.0740738</v>
      </c>
      <c r="F15888" s="71">
        <f t="shared" si="496"/>
        <v>710.83855298782112</v>
      </c>
    </row>
    <row r="15889" spans="2:6">
      <c r="B15889">
        <v>1537600</v>
      </c>
      <c r="D15889">
        <v>15887</v>
      </c>
      <c r="E15889" s="72">
        <f t="shared" si="497"/>
        <v>1093123004.5185184</v>
      </c>
      <c r="F15889" s="71">
        <f t="shared" si="496"/>
        <v>710.92807265772535</v>
      </c>
    </row>
    <row r="15890" spans="2:6">
      <c r="B15890">
        <v>1537600</v>
      </c>
      <c r="D15890">
        <v>15888</v>
      </c>
      <c r="E15890" s="72">
        <f t="shared" si="497"/>
        <v>1093260658.6296296</v>
      </c>
      <c r="F15890" s="71">
        <f t="shared" si="496"/>
        <v>711.0175979641192</v>
      </c>
    </row>
    <row r="15891" spans="2:6">
      <c r="B15891">
        <v>1537600</v>
      </c>
      <c r="D15891">
        <v>15889</v>
      </c>
      <c r="E15891" s="72">
        <f t="shared" si="497"/>
        <v>1093398321.4074073</v>
      </c>
      <c r="F15891" s="71">
        <f t="shared" si="496"/>
        <v>711.10712890700268</v>
      </c>
    </row>
    <row r="15892" spans="2:6">
      <c r="B15892">
        <v>1537600</v>
      </c>
      <c r="D15892">
        <v>15890</v>
      </c>
      <c r="E15892" s="72">
        <f t="shared" si="497"/>
        <v>1093535992.8518517</v>
      </c>
      <c r="F15892" s="71">
        <f t="shared" si="496"/>
        <v>711.19666548637599</v>
      </c>
    </row>
    <row r="15893" spans="2:6">
      <c r="B15893">
        <v>1537600</v>
      </c>
      <c r="D15893">
        <v>15891</v>
      </c>
      <c r="E15893" s="72">
        <f t="shared" si="497"/>
        <v>1093673672.9629629</v>
      </c>
      <c r="F15893" s="71">
        <f t="shared" si="496"/>
        <v>711.28620770223915</v>
      </c>
    </row>
    <row r="15894" spans="2:6">
      <c r="B15894">
        <v>1537600</v>
      </c>
      <c r="D15894">
        <v>15892</v>
      </c>
      <c r="E15894" s="72">
        <f t="shared" si="497"/>
        <v>1093811361.7407408</v>
      </c>
      <c r="F15894" s="71">
        <f t="shared" si="496"/>
        <v>711.37575555459205</v>
      </c>
    </row>
    <row r="15895" spans="2:6">
      <c r="B15895">
        <v>1537600</v>
      </c>
      <c r="D15895">
        <v>15893</v>
      </c>
      <c r="E15895" s="72">
        <f t="shared" si="497"/>
        <v>1093949059.1851852</v>
      </c>
      <c r="F15895" s="71">
        <f t="shared" si="496"/>
        <v>711.46530904343467</v>
      </c>
    </row>
    <row r="15896" spans="2:6">
      <c r="B15896">
        <v>1537600</v>
      </c>
      <c r="D15896">
        <v>15894</v>
      </c>
      <c r="E15896" s="72">
        <f t="shared" si="497"/>
        <v>1094086765.2962961</v>
      </c>
      <c r="F15896" s="71">
        <f t="shared" si="496"/>
        <v>711.55486816876703</v>
      </c>
    </row>
    <row r="15897" spans="2:6">
      <c r="B15897">
        <v>1537600</v>
      </c>
      <c r="D15897">
        <v>15895</v>
      </c>
      <c r="E15897" s="72">
        <f t="shared" si="497"/>
        <v>1094224480.0740738</v>
      </c>
      <c r="F15897" s="71">
        <f t="shared" si="496"/>
        <v>711.64443293058912</v>
      </c>
    </row>
    <row r="15898" spans="2:6">
      <c r="B15898">
        <v>1537600</v>
      </c>
      <c r="D15898">
        <v>15896</v>
      </c>
      <c r="E15898" s="72">
        <f t="shared" si="497"/>
        <v>1094362203.5185184</v>
      </c>
      <c r="F15898" s="71">
        <f t="shared" si="496"/>
        <v>711.73400332890117</v>
      </c>
    </row>
    <row r="15899" spans="2:6">
      <c r="B15899">
        <v>1537600</v>
      </c>
      <c r="D15899">
        <v>15897</v>
      </c>
      <c r="E15899" s="72">
        <f t="shared" si="497"/>
        <v>1094499935.6296296</v>
      </c>
      <c r="F15899" s="71">
        <f t="shared" si="496"/>
        <v>711.82357936370295</v>
      </c>
    </row>
    <row r="15900" spans="2:6">
      <c r="B15900">
        <v>1537600</v>
      </c>
      <c r="D15900">
        <v>15898</v>
      </c>
      <c r="E15900" s="72">
        <f t="shared" si="497"/>
        <v>1094637676.4074073</v>
      </c>
      <c r="F15900" s="71">
        <f t="shared" si="496"/>
        <v>711.91316103499435</v>
      </c>
    </row>
    <row r="15901" spans="2:6">
      <c r="B15901">
        <v>1537600</v>
      </c>
      <c r="D15901">
        <v>15899</v>
      </c>
      <c r="E15901" s="72">
        <f t="shared" si="497"/>
        <v>1094775425.8518517</v>
      </c>
      <c r="F15901" s="71">
        <f t="shared" si="496"/>
        <v>712.00274834277559</v>
      </c>
    </row>
    <row r="15902" spans="2:6">
      <c r="B15902">
        <v>1537600</v>
      </c>
      <c r="D15902">
        <v>15900</v>
      </c>
      <c r="E15902" s="72">
        <f t="shared" si="497"/>
        <v>1094913183.9629629</v>
      </c>
      <c r="F15902" s="71">
        <f t="shared" si="496"/>
        <v>712.09234128704657</v>
      </c>
    </row>
    <row r="15903" spans="2:6">
      <c r="B15903">
        <v>1537600</v>
      </c>
      <c r="D15903">
        <v>15901</v>
      </c>
      <c r="E15903" s="72">
        <f t="shared" si="497"/>
        <v>1095050950.7407408</v>
      </c>
      <c r="F15903" s="71">
        <f t="shared" si="496"/>
        <v>712.1819398678075</v>
      </c>
    </row>
    <row r="15904" spans="2:6">
      <c r="B15904">
        <v>1537600</v>
      </c>
      <c r="D15904">
        <v>15902</v>
      </c>
      <c r="E15904" s="72">
        <f t="shared" si="497"/>
        <v>1095188726.1851852</v>
      </c>
      <c r="F15904" s="71">
        <f t="shared" si="496"/>
        <v>712.27154408505805</v>
      </c>
    </row>
    <row r="15905" spans="2:6">
      <c r="B15905">
        <v>1537600</v>
      </c>
      <c r="D15905">
        <v>15903</v>
      </c>
      <c r="E15905" s="72">
        <f t="shared" si="497"/>
        <v>1095326510.2962961</v>
      </c>
      <c r="F15905" s="71">
        <f t="shared" si="496"/>
        <v>712.36115393879822</v>
      </c>
    </row>
    <row r="15906" spans="2:6">
      <c r="B15906">
        <v>1537600</v>
      </c>
      <c r="D15906">
        <v>15904</v>
      </c>
      <c r="E15906" s="72">
        <f t="shared" si="497"/>
        <v>1095464303.0740738</v>
      </c>
      <c r="F15906" s="71">
        <f t="shared" si="496"/>
        <v>712.45076942902824</v>
      </c>
    </row>
    <row r="15907" spans="2:6">
      <c r="B15907">
        <v>1537600</v>
      </c>
      <c r="D15907">
        <v>15905</v>
      </c>
      <c r="E15907" s="72">
        <f t="shared" si="497"/>
        <v>1095602104.5185184</v>
      </c>
      <c r="F15907" s="71">
        <f t="shared" si="496"/>
        <v>712.54039055574822</v>
      </c>
    </row>
    <row r="15908" spans="2:6">
      <c r="B15908">
        <v>1537600</v>
      </c>
      <c r="D15908">
        <v>15906</v>
      </c>
      <c r="E15908" s="72">
        <f t="shared" si="497"/>
        <v>1095739914.6296296</v>
      </c>
      <c r="F15908" s="71">
        <f t="shared" si="496"/>
        <v>712.63001731895781</v>
      </c>
    </row>
    <row r="15909" spans="2:6">
      <c r="B15909">
        <v>1537600</v>
      </c>
      <c r="D15909">
        <v>15907</v>
      </c>
      <c r="E15909" s="72">
        <f t="shared" si="497"/>
        <v>1095877733.4074073</v>
      </c>
      <c r="F15909" s="71">
        <f t="shared" si="496"/>
        <v>712.71964971865714</v>
      </c>
    </row>
    <row r="15910" spans="2:6">
      <c r="B15910">
        <v>1537600</v>
      </c>
      <c r="D15910">
        <v>15908</v>
      </c>
      <c r="E15910" s="72">
        <f t="shared" si="497"/>
        <v>1096015560.8518517</v>
      </c>
      <c r="F15910" s="71">
        <f t="shared" si="496"/>
        <v>712.80928775484631</v>
      </c>
    </row>
    <row r="15911" spans="2:6">
      <c r="B15911">
        <v>1537600</v>
      </c>
      <c r="D15911">
        <v>15909</v>
      </c>
      <c r="E15911" s="72">
        <f t="shared" si="497"/>
        <v>1096153396.9629629</v>
      </c>
      <c r="F15911" s="71">
        <f t="shared" si="496"/>
        <v>712.89893142752533</v>
      </c>
    </row>
    <row r="15912" spans="2:6">
      <c r="B15912">
        <v>1537600</v>
      </c>
      <c r="D15912">
        <v>15910</v>
      </c>
      <c r="E15912" s="72">
        <f t="shared" si="497"/>
        <v>1096291241.7407408</v>
      </c>
      <c r="F15912" s="71">
        <f t="shared" si="496"/>
        <v>712.98858073669408</v>
      </c>
    </row>
    <row r="15913" spans="2:6">
      <c r="B15913">
        <v>1537600</v>
      </c>
      <c r="D15913">
        <v>15911</v>
      </c>
      <c r="E15913" s="72">
        <f t="shared" si="497"/>
        <v>1096429095.1851852</v>
      </c>
      <c r="F15913" s="71">
        <f t="shared" si="496"/>
        <v>713.07823568235244</v>
      </c>
    </row>
    <row r="15914" spans="2:6">
      <c r="B15914">
        <v>1537600</v>
      </c>
      <c r="D15914">
        <v>15912</v>
      </c>
      <c r="E15914" s="72">
        <f t="shared" si="497"/>
        <v>1096566957.2962961</v>
      </c>
      <c r="F15914" s="71">
        <f t="shared" si="496"/>
        <v>713.16789626450054</v>
      </c>
    </row>
    <row r="15915" spans="2:6">
      <c r="B15915">
        <v>1537600</v>
      </c>
      <c r="D15915">
        <v>15913</v>
      </c>
      <c r="E15915" s="72">
        <f t="shared" si="497"/>
        <v>1096704828.0740738</v>
      </c>
      <c r="F15915" s="71">
        <f t="shared" si="496"/>
        <v>713.25756248313849</v>
      </c>
    </row>
    <row r="15916" spans="2:6">
      <c r="B15916">
        <v>1537600</v>
      </c>
      <c r="D15916">
        <v>15914</v>
      </c>
      <c r="E15916" s="72">
        <f t="shared" si="497"/>
        <v>1096842707.5185184</v>
      </c>
      <c r="F15916" s="71">
        <f t="shared" si="496"/>
        <v>713.34723433826639</v>
      </c>
    </row>
    <row r="15917" spans="2:6">
      <c r="B15917">
        <v>1537600</v>
      </c>
      <c r="D15917">
        <v>15915</v>
      </c>
      <c r="E15917" s="72">
        <f t="shared" si="497"/>
        <v>1096980595.6296296</v>
      </c>
      <c r="F15917" s="71">
        <f t="shared" si="496"/>
        <v>713.43691182988402</v>
      </c>
    </row>
    <row r="15918" spans="2:6">
      <c r="B15918">
        <v>1537600</v>
      </c>
      <c r="D15918">
        <v>15916</v>
      </c>
      <c r="E15918" s="72">
        <f t="shared" si="497"/>
        <v>1097118492.4074073</v>
      </c>
      <c r="F15918" s="71">
        <f t="shared" si="496"/>
        <v>713.52659495799116</v>
      </c>
    </row>
    <row r="15919" spans="2:6">
      <c r="B15919">
        <v>1537600</v>
      </c>
      <c r="D15919">
        <v>15917</v>
      </c>
      <c r="E15919" s="72">
        <f t="shared" si="497"/>
        <v>1097256397.8518517</v>
      </c>
      <c r="F15919" s="71">
        <f t="shared" si="496"/>
        <v>713.61628372258826</v>
      </c>
    </row>
    <row r="15920" spans="2:6">
      <c r="B15920">
        <v>1537600</v>
      </c>
      <c r="D15920">
        <v>15918</v>
      </c>
      <c r="E15920" s="72">
        <f t="shared" si="497"/>
        <v>1097394311.9629629</v>
      </c>
      <c r="F15920" s="71">
        <f t="shared" si="496"/>
        <v>713.7059781236751</v>
      </c>
    </row>
    <row r="15921" spans="2:6">
      <c r="B15921">
        <v>1537600</v>
      </c>
      <c r="D15921">
        <v>15919</v>
      </c>
      <c r="E15921" s="72">
        <f t="shared" si="497"/>
        <v>1097532234.7407408</v>
      </c>
      <c r="F15921" s="71">
        <f t="shared" si="496"/>
        <v>713.79567816125177</v>
      </c>
    </row>
    <row r="15922" spans="2:6">
      <c r="B15922">
        <v>1537600</v>
      </c>
      <c r="D15922">
        <v>15920</v>
      </c>
      <c r="E15922" s="72">
        <f t="shared" si="497"/>
        <v>1097670166.1851852</v>
      </c>
      <c r="F15922" s="71">
        <f t="shared" si="496"/>
        <v>713.88538383531818</v>
      </c>
    </row>
    <row r="15923" spans="2:6">
      <c r="B15923">
        <v>1537600</v>
      </c>
      <c r="D15923">
        <v>15921</v>
      </c>
      <c r="E15923" s="72">
        <f t="shared" si="497"/>
        <v>1097808106.2962961</v>
      </c>
      <c r="F15923" s="71">
        <f t="shared" si="496"/>
        <v>713.97509514587421</v>
      </c>
    </row>
    <row r="15924" spans="2:6">
      <c r="B15924">
        <v>1537600</v>
      </c>
      <c r="D15924">
        <v>15922</v>
      </c>
      <c r="E15924" s="72">
        <f t="shared" si="497"/>
        <v>1097946055.0740738</v>
      </c>
      <c r="F15924" s="71">
        <f t="shared" si="496"/>
        <v>714.06481209291996</v>
      </c>
    </row>
    <row r="15925" spans="2:6">
      <c r="B15925">
        <v>1537600</v>
      </c>
      <c r="D15925">
        <v>15923</v>
      </c>
      <c r="E15925" s="72">
        <f t="shared" si="497"/>
        <v>1098084012.5185184</v>
      </c>
      <c r="F15925" s="71">
        <f t="shared" si="496"/>
        <v>714.1545346764558</v>
      </c>
    </row>
    <row r="15926" spans="2:6">
      <c r="B15926">
        <v>1537600</v>
      </c>
      <c r="D15926">
        <v>15924</v>
      </c>
      <c r="E15926" s="72">
        <f t="shared" si="497"/>
        <v>1098221978.6296296</v>
      </c>
      <c r="F15926" s="71">
        <f t="shared" si="496"/>
        <v>714.24426289648125</v>
      </c>
    </row>
    <row r="15927" spans="2:6">
      <c r="B15927">
        <v>1537600</v>
      </c>
      <c r="D15927">
        <v>15925</v>
      </c>
      <c r="E15927" s="72">
        <f t="shared" si="497"/>
        <v>1098359953.4074073</v>
      </c>
      <c r="F15927" s="71">
        <f t="shared" si="496"/>
        <v>714.33399675299643</v>
      </c>
    </row>
    <row r="15928" spans="2:6">
      <c r="B15928">
        <v>1537600</v>
      </c>
      <c r="D15928">
        <v>15926</v>
      </c>
      <c r="E15928" s="72">
        <f t="shared" si="497"/>
        <v>1098497936.8518517</v>
      </c>
      <c r="F15928" s="71">
        <f t="shared" si="496"/>
        <v>714.42373624600134</v>
      </c>
    </row>
    <row r="15929" spans="2:6">
      <c r="B15929">
        <v>1537600</v>
      </c>
      <c r="D15929">
        <v>15927</v>
      </c>
      <c r="E15929" s="72">
        <f t="shared" si="497"/>
        <v>1098635928.9629629</v>
      </c>
      <c r="F15929" s="71">
        <f t="shared" si="496"/>
        <v>714.5134813754961</v>
      </c>
    </row>
    <row r="15930" spans="2:6">
      <c r="B15930">
        <v>1537600</v>
      </c>
      <c r="D15930">
        <v>15928</v>
      </c>
      <c r="E15930" s="72">
        <f t="shared" si="497"/>
        <v>1098773929.7407408</v>
      </c>
      <c r="F15930" s="71">
        <f t="shared" si="496"/>
        <v>714.6032321414807</v>
      </c>
    </row>
    <row r="15931" spans="2:6">
      <c r="B15931">
        <v>1537600</v>
      </c>
      <c r="D15931">
        <v>15929</v>
      </c>
      <c r="E15931" s="72">
        <f t="shared" si="497"/>
        <v>1098911939.1851852</v>
      </c>
      <c r="F15931" s="71">
        <f t="shared" si="496"/>
        <v>714.69298854395504</v>
      </c>
    </row>
    <row r="15932" spans="2:6">
      <c r="B15932">
        <v>1537600</v>
      </c>
      <c r="D15932">
        <v>15930</v>
      </c>
      <c r="E15932" s="72">
        <f t="shared" si="497"/>
        <v>1099049957.2962961</v>
      </c>
      <c r="F15932" s="71">
        <f t="shared" si="496"/>
        <v>714.78275058291888</v>
      </c>
    </row>
    <row r="15933" spans="2:6">
      <c r="B15933">
        <v>1537600</v>
      </c>
      <c r="D15933">
        <v>15931</v>
      </c>
      <c r="E15933" s="72">
        <f t="shared" si="497"/>
        <v>1099187984.0740738</v>
      </c>
      <c r="F15933" s="71">
        <f t="shared" si="496"/>
        <v>714.87251825837268</v>
      </c>
    </row>
    <row r="15934" spans="2:6">
      <c r="B15934">
        <v>1537600</v>
      </c>
      <c r="D15934">
        <v>15932</v>
      </c>
      <c r="E15934" s="72">
        <f t="shared" si="497"/>
        <v>1099326019.5185184</v>
      </c>
      <c r="F15934" s="71">
        <f t="shared" si="496"/>
        <v>714.96229157031632</v>
      </c>
    </row>
    <row r="15935" spans="2:6">
      <c r="B15935">
        <v>1537600</v>
      </c>
      <c r="D15935">
        <v>15933</v>
      </c>
      <c r="E15935" s="72">
        <f t="shared" si="497"/>
        <v>1099464063.6296296</v>
      </c>
      <c r="F15935" s="71">
        <f t="shared" si="496"/>
        <v>715.0520705187497</v>
      </c>
    </row>
    <row r="15936" spans="2:6">
      <c r="B15936">
        <v>1537600</v>
      </c>
      <c r="D15936">
        <v>15934</v>
      </c>
      <c r="E15936" s="72">
        <f t="shared" si="497"/>
        <v>1099602116.4074073</v>
      </c>
      <c r="F15936" s="71">
        <f t="shared" si="496"/>
        <v>715.14185510367281</v>
      </c>
    </row>
    <row r="15937" spans="2:6">
      <c r="B15937">
        <v>1537600</v>
      </c>
      <c r="D15937">
        <v>15935</v>
      </c>
      <c r="E15937" s="72">
        <f t="shared" si="497"/>
        <v>1099740177.8518517</v>
      </c>
      <c r="F15937" s="71">
        <f t="shared" si="496"/>
        <v>715.23164532508565</v>
      </c>
    </row>
    <row r="15938" spans="2:6">
      <c r="B15938">
        <v>1537600</v>
      </c>
      <c r="D15938">
        <v>15936</v>
      </c>
      <c r="E15938" s="72">
        <f t="shared" si="497"/>
        <v>1099878247.9629629</v>
      </c>
      <c r="F15938" s="71">
        <f t="shared" si="496"/>
        <v>715.32144118298834</v>
      </c>
    </row>
    <row r="15939" spans="2:6">
      <c r="B15939">
        <v>1537600</v>
      </c>
      <c r="D15939">
        <v>15937</v>
      </c>
      <c r="E15939" s="72">
        <f t="shared" si="497"/>
        <v>1100016326.7407408</v>
      </c>
      <c r="F15939" s="71">
        <f t="shared" ref="F15939:F16002" si="498">E15939/B15938</f>
        <v>715.41124267738087</v>
      </c>
    </row>
    <row r="15940" spans="2:6">
      <c r="B15940">
        <v>1537600</v>
      </c>
      <c r="D15940">
        <v>15938</v>
      </c>
      <c r="E15940" s="72">
        <f t="shared" ref="E15940:E16003" si="499">40+(D15939*D15939)+(E15939/1.3)</f>
        <v>1100154414.1851852</v>
      </c>
      <c r="F15940" s="71">
        <f t="shared" si="498"/>
        <v>715.50104980826302</v>
      </c>
    </row>
    <row r="15941" spans="2:6">
      <c r="B15941">
        <v>1537600</v>
      </c>
      <c r="D15941">
        <v>15939</v>
      </c>
      <c r="E15941" s="72">
        <f t="shared" si="499"/>
        <v>1100292510.2962961</v>
      </c>
      <c r="F15941" s="71">
        <f t="shared" si="498"/>
        <v>715.59086257563479</v>
      </c>
    </row>
    <row r="15942" spans="2:6">
      <c r="B15942">
        <v>1537600</v>
      </c>
      <c r="D15942">
        <v>15940</v>
      </c>
      <c r="E15942" s="72">
        <f t="shared" si="499"/>
        <v>1100430615.0740738</v>
      </c>
      <c r="F15942" s="71">
        <f t="shared" si="498"/>
        <v>715.68068097949651</v>
      </c>
    </row>
    <row r="15943" spans="2:6">
      <c r="B15943">
        <v>1537600</v>
      </c>
      <c r="D15943">
        <v>15941</v>
      </c>
      <c r="E15943" s="72">
        <f t="shared" si="499"/>
        <v>1100568728.5185184</v>
      </c>
      <c r="F15943" s="71">
        <f t="shared" si="498"/>
        <v>715.77050501984809</v>
      </c>
    </row>
    <row r="15944" spans="2:6">
      <c r="B15944">
        <v>1537600</v>
      </c>
      <c r="D15944">
        <v>15942</v>
      </c>
      <c r="E15944" s="72">
        <f t="shared" si="499"/>
        <v>1100706850.6296296</v>
      </c>
      <c r="F15944" s="71">
        <f t="shared" si="498"/>
        <v>715.86033469668939</v>
      </c>
    </row>
    <row r="15945" spans="2:6">
      <c r="B15945">
        <v>1537600</v>
      </c>
      <c r="D15945">
        <v>15943</v>
      </c>
      <c r="E15945" s="72">
        <f t="shared" si="499"/>
        <v>1100844981.4074073</v>
      </c>
      <c r="F15945" s="71">
        <f t="shared" si="498"/>
        <v>715.95017001002032</v>
      </c>
    </row>
    <row r="15946" spans="2:6">
      <c r="B15946">
        <v>1537600</v>
      </c>
      <c r="D15946">
        <v>15944</v>
      </c>
      <c r="E15946" s="72">
        <f t="shared" si="499"/>
        <v>1100983120.8518517</v>
      </c>
      <c r="F15946" s="71">
        <f t="shared" si="498"/>
        <v>716.04001095984108</v>
      </c>
    </row>
    <row r="15947" spans="2:6">
      <c r="B15947">
        <v>1537600</v>
      </c>
      <c r="D15947">
        <v>15945</v>
      </c>
      <c r="E15947" s="72">
        <f t="shared" si="499"/>
        <v>1101121268.9629629</v>
      </c>
      <c r="F15947" s="71">
        <f t="shared" si="498"/>
        <v>716.1298575461517</v>
      </c>
    </row>
    <row r="15948" spans="2:6">
      <c r="B15948">
        <v>1537600</v>
      </c>
      <c r="D15948">
        <v>15946</v>
      </c>
      <c r="E15948" s="72">
        <f t="shared" si="499"/>
        <v>1101259425.7407408</v>
      </c>
      <c r="F15948" s="71">
        <f t="shared" si="498"/>
        <v>716.21970976895216</v>
      </c>
    </row>
    <row r="15949" spans="2:6">
      <c r="B15949">
        <v>1537600</v>
      </c>
      <c r="D15949">
        <v>15947</v>
      </c>
      <c r="E15949" s="72">
        <f t="shared" si="499"/>
        <v>1101397591.1851852</v>
      </c>
      <c r="F15949" s="71">
        <f t="shared" si="498"/>
        <v>716.30956762824223</v>
      </c>
    </row>
    <row r="15950" spans="2:6">
      <c r="B15950">
        <v>1537600</v>
      </c>
      <c r="D15950">
        <v>15948</v>
      </c>
      <c r="E15950" s="72">
        <f t="shared" si="499"/>
        <v>1101535765.2962961</v>
      </c>
      <c r="F15950" s="71">
        <f t="shared" si="498"/>
        <v>716.39943112402193</v>
      </c>
    </row>
    <row r="15951" spans="2:6">
      <c r="B15951">
        <v>1537600</v>
      </c>
      <c r="D15951">
        <v>15949</v>
      </c>
      <c r="E15951" s="72">
        <f t="shared" si="499"/>
        <v>1101673948.0740738</v>
      </c>
      <c r="F15951" s="71">
        <f t="shared" si="498"/>
        <v>716.48930025629147</v>
      </c>
    </row>
    <row r="15952" spans="2:6">
      <c r="B15952">
        <v>1537600</v>
      </c>
      <c r="D15952">
        <v>15950</v>
      </c>
      <c r="E15952" s="72">
        <f t="shared" si="499"/>
        <v>1101812139.5185184</v>
      </c>
      <c r="F15952" s="71">
        <f t="shared" si="498"/>
        <v>716.57917502505097</v>
      </c>
    </row>
    <row r="15953" spans="2:6">
      <c r="B15953">
        <v>1537600</v>
      </c>
      <c r="D15953">
        <v>15951</v>
      </c>
      <c r="E15953" s="72">
        <f t="shared" si="499"/>
        <v>1101950339.6296296</v>
      </c>
      <c r="F15953" s="71">
        <f t="shared" si="498"/>
        <v>716.6690554303002</v>
      </c>
    </row>
    <row r="15954" spans="2:6">
      <c r="B15954">
        <v>1537600</v>
      </c>
      <c r="D15954">
        <v>15952</v>
      </c>
      <c r="E15954" s="72">
        <f t="shared" si="499"/>
        <v>1102088548.4074073</v>
      </c>
      <c r="F15954" s="71">
        <f t="shared" si="498"/>
        <v>716.75894147203906</v>
      </c>
    </row>
    <row r="15955" spans="2:6">
      <c r="B15955">
        <v>1537600</v>
      </c>
      <c r="D15955">
        <v>15953</v>
      </c>
      <c r="E15955" s="72">
        <f t="shared" si="499"/>
        <v>1102226765.8518517</v>
      </c>
      <c r="F15955" s="71">
        <f t="shared" si="498"/>
        <v>716.84883315026775</v>
      </c>
    </row>
    <row r="15956" spans="2:6">
      <c r="B15956">
        <v>1537600</v>
      </c>
      <c r="D15956">
        <v>15954</v>
      </c>
      <c r="E15956" s="72">
        <f t="shared" si="499"/>
        <v>1102364991.9629629</v>
      </c>
      <c r="F15956" s="71">
        <f t="shared" si="498"/>
        <v>716.93873046498629</v>
      </c>
    </row>
    <row r="15957" spans="2:6">
      <c r="B15957">
        <v>1537600</v>
      </c>
      <c r="D15957">
        <v>15955</v>
      </c>
      <c r="E15957" s="72">
        <f t="shared" si="499"/>
        <v>1102503226.7407408</v>
      </c>
      <c r="F15957" s="71">
        <f t="shared" si="498"/>
        <v>717.02863341619457</v>
      </c>
    </row>
    <row r="15958" spans="2:6">
      <c r="B15958">
        <v>1537600</v>
      </c>
      <c r="D15958">
        <v>15956</v>
      </c>
      <c r="E15958" s="72">
        <f t="shared" si="499"/>
        <v>1102641470.1851852</v>
      </c>
      <c r="F15958" s="71">
        <f t="shared" si="498"/>
        <v>717.11854200389257</v>
      </c>
    </row>
    <row r="15959" spans="2:6">
      <c r="B15959">
        <v>1537600</v>
      </c>
      <c r="D15959">
        <v>15957</v>
      </c>
      <c r="E15959" s="72">
        <f t="shared" si="499"/>
        <v>1102779722.2962961</v>
      </c>
      <c r="F15959" s="71">
        <f t="shared" si="498"/>
        <v>717.20845622808019</v>
      </c>
    </row>
    <row r="15960" spans="2:6">
      <c r="B15960">
        <v>1537600</v>
      </c>
      <c r="D15960">
        <v>15958</v>
      </c>
      <c r="E15960" s="72">
        <f t="shared" si="499"/>
        <v>1102917983.0740738</v>
      </c>
      <c r="F15960" s="71">
        <f t="shared" si="498"/>
        <v>717.29837608875766</v>
      </c>
    </row>
    <row r="15961" spans="2:6">
      <c r="B15961">
        <v>1537600</v>
      </c>
      <c r="D15961">
        <v>15959</v>
      </c>
      <c r="E15961" s="72">
        <f t="shared" si="499"/>
        <v>1103056252.5185184</v>
      </c>
      <c r="F15961" s="71">
        <f t="shared" si="498"/>
        <v>717.38830158592509</v>
      </c>
    </row>
    <row r="15962" spans="2:6">
      <c r="B15962">
        <v>1537600</v>
      </c>
      <c r="D15962">
        <v>15960</v>
      </c>
      <c r="E15962" s="72">
        <f t="shared" si="499"/>
        <v>1103194530.6296296</v>
      </c>
      <c r="F15962" s="71">
        <f t="shared" si="498"/>
        <v>717.47823271958225</v>
      </c>
    </row>
    <row r="15963" spans="2:6">
      <c r="B15963">
        <v>1537600</v>
      </c>
      <c r="D15963">
        <v>15961</v>
      </c>
      <c r="E15963" s="72">
        <f t="shared" si="499"/>
        <v>1103332817.4074073</v>
      </c>
      <c r="F15963" s="71">
        <f t="shared" si="498"/>
        <v>717.56816948972903</v>
      </c>
    </row>
    <row r="15964" spans="2:6">
      <c r="B15964">
        <v>1537600</v>
      </c>
      <c r="D15964">
        <v>15962</v>
      </c>
      <c r="E15964" s="72">
        <f t="shared" si="499"/>
        <v>1103471112.8518517</v>
      </c>
      <c r="F15964" s="71">
        <f t="shared" si="498"/>
        <v>717.65811189636554</v>
      </c>
    </row>
    <row r="15965" spans="2:6">
      <c r="B15965">
        <v>1537600</v>
      </c>
      <c r="D15965">
        <v>15963</v>
      </c>
      <c r="E15965" s="72">
        <f t="shared" si="499"/>
        <v>1103609416.9629629</v>
      </c>
      <c r="F15965" s="71">
        <f t="shared" si="498"/>
        <v>717.74805993949201</v>
      </c>
    </row>
    <row r="15966" spans="2:6">
      <c r="B15966">
        <v>1537600</v>
      </c>
      <c r="D15966">
        <v>15964</v>
      </c>
      <c r="E15966" s="72">
        <f t="shared" si="499"/>
        <v>1103747729.7407408</v>
      </c>
      <c r="F15966" s="71">
        <f t="shared" si="498"/>
        <v>717.83801361910821</v>
      </c>
    </row>
    <row r="15967" spans="2:6">
      <c r="B15967">
        <v>1537600</v>
      </c>
      <c r="D15967">
        <v>15965</v>
      </c>
      <c r="E15967" s="72">
        <f t="shared" si="499"/>
        <v>1103886051.1851852</v>
      </c>
      <c r="F15967" s="71">
        <f t="shared" si="498"/>
        <v>717.92797293521414</v>
      </c>
    </row>
    <row r="15968" spans="2:6">
      <c r="B15968">
        <v>1537600</v>
      </c>
      <c r="D15968">
        <v>15966</v>
      </c>
      <c r="E15968" s="72">
        <f t="shared" si="499"/>
        <v>1104024381.2962961</v>
      </c>
      <c r="F15968" s="71">
        <f t="shared" si="498"/>
        <v>718.01793788780969</v>
      </c>
    </row>
    <row r="15969" spans="2:6">
      <c r="B15969">
        <v>1537600</v>
      </c>
      <c r="D15969">
        <v>15967</v>
      </c>
      <c r="E15969" s="72">
        <f t="shared" si="499"/>
        <v>1104162720.0740738</v>
      </c>
      <c r="F15969" s="71">
        <f t="shared" si="498"/>
        <v>718.10790847689498</v>
      </c>
    </row>
    <row r="15970" spans="2:6">
      <c r="B15970">
        <v>1537600</v>
      </c>
      <c r="D15970">
        <v>15968</v>
      </c>
      <c r="E15970" s="72">
        <f t="shared" si="499"/>
        <v>1104301067.5185184</v>
      </c>
      <c r="F15970" s="71">
        <f t="shared" si="498"/>
        <v>718.19788470247033</v>
      </c>
    </row>
    <row r="15971" spans="2:6">
      <c r="B15971">
        <v>1537600</v>
      </c>
      <c r="D15971">
        <v>15969</v>
      </c>
      <c r="E15971" s="72">
        <f t="shared" si="499"/>
        <v>1104439423.6296296</v>
      </c>
      <c r="F15971" s="71">
        <f t="shared" si="498"/>
        <v>718.28786656453542</v>
      </c>
    </row>
    <row r="15972" spans="2:6">
      <c r="B15972">
        <v>1537600</v>
      </c>
      <c r="D15972">
        <v>15970</v>
      </c>
      <c r="E15972" s="72">
        <f t="shared" si="499"/>
        <v>1104577788.4074073</v>
      </c>
      <c r="F15972" s="71">
        <f t="shared" si="498"/>
        <v>718.37785406309001</v>
      </c>
    </row>
    <row r="15973" spans="2:6">
      <c r="B15973">
        <v>1537600</v>
      </c>
      <c r="D15973">
        <v>15971</v>
      </c>
      <c r="E15973" s="72">
        <f t="shared" si="499"/>
        <v>1104716161.8518517</v>
      </c>
      <c r="F15973" s="71">
        <f t="shared" si="498"/>
        <v>718.46784719813456</v>
      </c>
    </row>
    <row r="15974" spans="2:6">
      <c r="B15974">
        <v>1537600</v>
      </c>
      <c r="D15974">
        <v>15972</v>
      </c>
      <c r="E15974" s="72">
        <f t="shared" si="499"/>
        <v>1104854543.9629629</v>
      </c>
      <c r="F15974" s="71">
        <f t="shared" si="498"/>
        <v>718.55784596966885</v>
      </c>
    </row>
    <row r="15975" spans="2:6">
      <c r="B15975">
        <v>1537600</v>
      </c>
      <c r="D15975">
        <v>15973</v>
      </c>
      <c r="E15975" s="72">
        <f t="shared" si="499"/>
        <v>1104992934.7407408</v>
      </c>
      <c r="F15975" s="71">
        <f t="shared" si="498"/>
        <v>718.64785037769298</v>
      </c>
    </row>
    <row r="15976" spans="2:6">
      <c r="B15976">
        <v>1537600</v>
      </c>
      <c r="D15976">
        <v>15974</v>
      </c>
      <c r="E15976" s="72">
        <f t="shared" si="499"/>
        <v>1105131334.1851852</v>
      </c>
      <c r="F15976" s="71">
        <f t="shared" si="498"/>
        <v>718.73786042220684</v>
      </c>
    </row>
    <row r="15977" spans="2:6">
      <c r="B15977">
        <v>1537600</v>
      </c>
      <c r="D15977">
        <v>15975</v>
      </c>
      <c r="E15977" s="72">
        <f t="shared" si="499"/>
        <v>1105269742.2962961</v>
      </c>
      <c r="F15977" s="71">
        <f t="shared" si="498"/>
        <v>718.82787610321031</v>
      </c>
    </row>
    <row r="15978" spans="2:6">
      <c r="B15978">
        <v>1537600</v>
      </c>
      <c r="D15978">
        <v>15976</v>
      </c>
      <c r="E15978" s="72">
        <f t="shared" si="499"/>
        <v>1105408159.0740738</v>
      </c>
      <c r="F15978" s="71">
        <f t="shared" si="498"/>
        <v>718.91789742070353</v>
      </c>
    </row>
    <row r="15979" spans="2:6">
      <c r="B15979">
        <v>1537600</v>
      </c>
      <c r="D15979">
        <v>15977</v>
      </c>
      <c r="E15979" s="72">
        <f t="shared" si="499"/>
        <v>1105546584.5185184</v>
      </c>
      <c r="F15979" s="71">
        <f t="shared" si="498"/>
        <v>719.00792437468681</v>
      </c>
    </row>
    <row r="15980" spans="2:6">
      <c r="B15980">
        <v>1537600</v>
      </c>
      <c r="D15980">
        <v>15978</v>
      </c>
      <c r="E15980" s="72">
        <f t="shared" si="499"/>
        <v>1105685018.6296296</v>
      </c>
      <c r="F15980" s="71">
        <f t="shared" si="498"/>
        <v>719.09795696515971</v>
      </c>
    </row>
    <row r="15981" spans="2:6">
      <c r="B15981">
        <v>1537600</v>
      </c>
      <c r="D15981">
        <v>15979</v>
      </c>
      <c r="E15981" s="72">
        <f t="shared" si="499"/>
        <v>1105823461.4074073</v>
      </c>
      <c r="F15981" s="71">
        <f t="shared" si="498"/>
        <v>719.18799519212234</v>
      </c>
    </row>
    <row r="15982" spans="2:6">
      <c r="B15982">
        <v>1537600</v>
      </c>
      <c r="D15982">
        <v>15980</v>
      </c>
      <c r="E15982" s="72">
        <f t="shared" si="499"/>
        <v>1105961912.8518517</v>
      </c>
      <c r="F15982" s="71">
        <f t="shared" si="498"/>
        <v>719.27803905557471</v>
      </c>
    </row>
    <row r="15983" spans="2:6">
      <c r="B15983">
        <v>1537600</v>
      </c>
      <c r="D15983">
        <v>15981</v>
      </c>
      <c r="E15983" s="72">
        <f t="shared" si="499"/>
        <v>1106100372.9629629</v>
      </c>
      <c r="F15983" s="71">
        <f t="shared" si="498"/>
        <v>719.36808855551692</v>
      </c>
    </row>
    <row r="15984" spans="2:6">
      <c r="B15984">
        <v>1537600</v>
      </c>
      <c r="D15984">
        <v>15982</v>
      </c>
      <c r="E15984" s="72">
        <f t="shared" si="499"/>
        <v>1106238841.7407408</v>
      </c>
      <c r="F15984" s="71">
        <f t="shared" si="498"/>
        <v>719.45814369194898</v>
      </c>
    </row>
    <row r="15985" spans="2:6">
      <c r="B15985">
        <v>1537600</v>
      </c>
      <c r="D15985">
        <v>15983</v>
      </c>
      <c r="E15985" s="72">
        <f t="shared" si="499"/>
        <v>1106377319.1851852</v>
      </c>
      <c r="F15985" s="71">
        <f t="shared" si="498"/>
        <v>719.54820446487065</v>
      </c>
    </row>
    <row r="15986" spans="2:6">
      <c r="B15986">
        <v>1537600</v>
      </c>
      <c r="D15986">
        <v>15984</v>
      </c>
      <c r="E15986" s="72">
        <f t="shared" si="499"/>
        <v>1106515805.2962961</v>
      </c>
      <c r="F15986" s="71">
        <f t="shared" si="498"/>
        <v>719.63827087428206</v>
      </c>
    </row>
    <row r="15987" spans="2:6">
      <c r="B15987">
        <v>1537600</v>
      </c>
      <c r="D15987">
        <v>15985</v>
      </c>
      <c r="E15987" s="72">
        <f t="shared" si="499"/>
        <v>1106654300.0740738</v>
      </c>
      <c r="F15987" s="71">
        <f t="shared" si="498"/>
        <v>719.72834292018331</v>
      </c>
    </row>
    <row r="15988" spans="2:6">
      <c r="B15988">
        <v>1537600</v>
      </c>
      <c r="D15988">
        <v>15986</v>
      </c>
      <c r="E15988" s="72">
        <f t="shared" si="499"/>
        <v>1106792803.5185184</v>
      </c>
      <c r="F15988" s="71">
        <f t="shared" si="498"/>
        <v>719.81842060257441</v>
      </c>
    </row>
    <row r="15989" spans="2:6">
      <c r="B15989">
        <v>1537600</v>
      </c>
      <c r="D15989">
        <v>15987</v>
      </c>
      <c r="E15989" s="72">
        <f t="shared" si="499"/>
        <v>1106931315.6296296</v>
      </c>
      <c r="F15989" s="71">
        <f t="shared" si="498"/>
        <v>719.90850392145524</v>
      </c>
    </row>
    <row r="15990" spans="2:6">
      <c r="B15990">
        <v>1537600</v>
      </c>
      <c r="D15990">
        <v>15988</v>
      </c>
      <c r="E15990" s="72">
        <f t="shared" si="499"/>
        <v>1107069836.4074073</v>
      </c>
      <c r="F15990" s="71">
        <f t="shared" si="498"/>
        <v>719.9985928768258</v>
      </c>
    </row>
    <row r="15991" spans="2:6">
      <c r="B15991">
        <v>1537600</v>
      </c>
      <c r="D15991">
        <v>15989</v>
      </c>
      <c r="E15991" s="72">
        <f t="shared" si="499"/>
        <v>1107208365.8518517</v>
      </c>
      <c r="F15991" s="71">
        <f t="shared" si="498"/>
        <v>720.08868746868609</v>
      </c>
    </row>
    <row r="15992" spans="2:6">
      <c r="B15992">
        <v>1537600</v>
      </c>
      <c r="D15992">
        <v>15990</v>
      </c>
      <c r="E15992" s="72">
        <f t="shared" si="499"/>
        <v>1107346903.9629629</v>
      </c>
      <c r="F15992" s="71">
        <f t="shared" si="498"/>
        <v>720.17878769703623</v>
      </c>
    </row>
    <row r="15993" spans="2:6">
      <c r="B15993">
        <v>1537600</v>
      </c>
      <c r="D15993">
        <v>15991</v>
      </c>
      <c r="E15993" s="72">
        <f t="shared" si="499"/>
        <v>1107485450.7407408</v>
      </c>
      <c r="F15993" s="71">
        <f t="shared" si="498"/>
        <v>720.26889356187621</v>
      </c>
    </row>
    <row r="15994" spans="2:6">
      <c r="B15994">
        <v>1537600</v>
      </c>
      <c r="D15994">
        <v>15992</v>
      </c>
      <c r="E15994" s="72">
        <f t="shared" si="499"/>
        <v>1107624006.1851852</v>
      </c>
      <c r="F15994" s="71">
        <f t="shared" si="498"/>
        <v>720.35900506320581</v>
      </c>
    </row>
    <row r="15995" spans="2:6">
      <c r="B15995">
        <v>1537600</v>
      </c>
      <c r="D15995">
        <v>15993</v>
      </c>
      <c r="E15995" s="72">
        <f t="shared" si="499"/>
        <v>1107762570.2962961</v>
      </c>
      <c r="F15995" s="71">
        <f t="shared" si="498"/>
        <v>720.44912220102503</v>
      </c>
    </row>
    <row r="15996" spans="2:6">
      <c r="B15996">
        <v>1537600</v>
      </c>
      <c r="D15996">
        <v>15994</v>
      </c>
      <c r="E15996" s="72">
        <f t="shared" si="499"/>
        <v>1107901143.0740738</v>
      </c>
      <c r="F15996" s="71">
        <f t="shared" si="498"/>
        <v>720.5392449753341</v>
      </c>
    </row>
    <row r="15997" spans="2:6">
      <c r="B15997">
        <v>1537600</v>
      </c>
      <c r="D15997">
        <v>15995</v>
      </c>
      <c r="E15997" s="72">
        <f t="shared" si="499"/>
        <v>1108039724.5185184</v>
      </c>
      <c r="F15997" s="71">
        <f t="shared" si="498"/>
        <v>720.62937338613324</v>
      </c>
    </row>
    <row r="15998" spans="2:6">
      <c r="B15998">
        <v>1537600</v>
      </c>
      <c r="D15998">
        <v>15996</v>
      </c>
      <c r="E15998" s="72">
        <f t="shared" si="499"/>
        <v>1108178314.6296296</v>
      </c>
      <c r="F15998" s="71">
        <f t="shared" si="498"/>
        <v>720.719507433422</v>
      </c>
    </row>
    <row r="15999" spans="2:6">
      <c r="B15999">
        <v>1537600</v>
      </c>
      <c r="D15999">
        <v>15997</v>
      </c>
      <c r="E15999" s="72">
        <f t="shared" si="499"/>
        <v>1108316913.4074073</v>
      </c>
      <c r="F15999" s="71">
        <f t="shared" si="498"/>
        <v>720.80964711720037</v>
      </c>
    </row>
    <row r="16000" spans="2:6">
      <c r="B16000">
        <v>1537600</v>
      </c>
      <c r="D16000">
        <v>15998</v>
      </c>
      <c r="E16000" s="72">
        <f t="shared" si="499"/>
        <v>1108455520.8518517</v>
      </c>
      <c r="F16000" s="71">
        <f t="shared" si="498"/>
        <v>720.89979243746859</v>
      </c>
    </row>
    <row r="16001" spans="2:6">
      <c r="B16001">
        <v>1537600</v>
      </c>
      <c r="D16001">
        <v>15999</v>
      </c>
      <c r="E16001" s="72">
        <f t="shared" si="499"/>
        <v>1108594136.9629629</v>
      </c>
      <c r="F16001" s="71">
        <f t="shared" si="498"/>
        <v>720.98994339422666</v>
      </c>
    </row>
    <row r="16002" spans="2:6">
      <c r="B16002">
        <v>1537600</v>
      </c>
      <c r="D16002">
        <v>16000</v>
      </c>
      <c r="E16002" s="72">
        <f t="shared" si="499"/>
        <v>1108732761.7407408</v>
      </c>
      <c r="F16002" s="71">
        <f t="shared" si="498"/>
        <v>721.08009998747445</v>
      </c>
    </row>
    <row r="16003" spans="2:6">
      <c r="B16003">
        <v>1537600</v>
      </c>
      <c r="D16003">
        <v>16001</v>
      </c>
      <c r="E16003" s="72">
        <f t="shared" si="499"/>
        <v>1108871395.1851852</v>
      </c>
      <c r="F16003" s="71">
        <f t="shared" ref="F16003:F16066" si="500">E16003/B16002</f>
        <v>721.17026221721198</v>
      </c>
    </row>
    <row r="16004" spans="2:6">
      <c r="B16004">
        <v>1537600</v>
      </c>
      <c r="D16004">
        <v>16002</v>
      </c>
      <c r="E16004" s="72">
        <f t="shared" ref="E16004:E16067" si="501">40+(D16003*D16003)+(E16003/1.3)</f>
        <v>1109010037.2962961</v>
      </c>
      <c r="F16004" s="71">
        <f t="shared" si="500"/>
        <v>721.26043008343925</v>
      </c>
    </row>
    <row r="16005" spans="2:6">
      <c r="B16005">
        <v>1537600</v>
      </c>
      <c r="D16005">
        <v>16003</v>
      </c>
      <c r="E16005" s="72">
        <f t="shared" si="501"/>
        <v>1109148688.0740738</v>
      </c>
      <c r="F16005" s="71">
        <f t="shared" si="500"/>
        <v>721.35060358615624</v>
      </c>
    </row>
    <row r="16006" spans="2:6">
      <c r="B16006">
        <v>1537600</v>
      </c>
      <c r="D16006">
        <v>16004</v>
      </c>
      <c r="E16006" s="72">
        <f t="shared" si="501"/>
        <v>1109287347.5185184</v>
      </c>
      <c r="F16006" s="71">
        <f t="shared" si="500"/>
        <v>721.44078272536319</v>
      </c>
    </row>
    <row r="16007" spans="2:6">
      <c r="B16007">
        <v>1537600</v>
      </c>
      <c r="D16007">
        <v>16005</v>
      </c>
      <c r="E16007" s="72">
        <f t="shared" si="501"/>
        <v>1109426015.6296296</v>
      </c>
      <c r="F16007" s="71">
        <f t="shared" si="500"/>
        <v>721.53096750105988</v>
      </c>
    </row>
    <row r="16008" spans="2:6">
      <c r="B16008">
        <v>1537600</v>
      </c>
      <c r="D16008">
        <v>16006</v>
      </c>
      <c r="E16008" s="72">
        <f t="shared" si="501"/>
        <v>1109564692.4074073</v>
      </c>
      <c r="F16008" s="71">
        <f t="shared" si="500"/>
        <v>721.62115791324618</v>
      </c>
    </row>
    <row r="16009" spans="2:6">
      <c r="B16009">
        <v>1537600</v>
      </c>
      <c r="D16009">
        <v>16007</v>
      </c>
      <c r="E16009" s="72">
        <f t="shared" si="501"/>
        <v>1109703377.8518517</v>
      </c>
      <c r="F16009" s="71">
        <f t="shared" si="500"/>
        <v>721.71135396192233</v>
      </c>
    </row>
    <row r="16010" spans="2:6">
      <c r="B16010">
        <v>1537600</v>
      </c>
      <c r="D16010">
        <v>16008</v>
      </c>
      <c r="E16010" s="72">
        <f t="shared" si="501"/>
        <v>1109842071.9629629</v>
      </c>
      <c r="F16010" s="71">
        <f t="shared" si="500"/>
        <v>721.80155564708821</v>
      </c>
    </row>
    <row r="16011" spans="2:6">
      <c r="B16011">
        <v>1537600</v>
      </c>
      <c r="D16011">
        <v>16009</v>
      </c>
      <c r="E16011" s="72">
        <f t="shared" si="501"/>
        <v>1109980774.7407408</v>
      </c>
      <c r="F16011" s="71">
        <f t="shared" si="500"/>
        <v>721.89176296874405</v>
      </c>
    </row>
    <row r="16012" spans="2:6">
      <c r="B16012">
        <v>1537600</v>
      </c>
      <c r="D16012">
        <v>16010</v>
      </c>
      <c r="E16012" s="72">
        <f t="shared" si="501"/>
        <v>1110119486.1851852</v>
      </c>
      <c r="F16012" s="71">
        <f t="shared" si="500"/>
        <v>721.98197592688939</v>
      </c>
    </row>
    <row r="16013" spans="2:6">
      <c r="B16013">
        <v>1537600</v>
      </c>
      <c r="D16013">
        <v>16011</v>
      </c>
      <c r="E16013" s="72">
        <f t="shared" si="501"/>
        <v>1110258206.2962961</v>
      </c>
      <c r="F16013" s="71">
        <f t="shared" si="500"/>
        <v>722.07219452152458</v>
      </c>
    </row>
    <row r="16014" spans="2:6">
      <c r="B16014">
        <v>1537600</v>
      </c>
      <c r="D16014">
        <v>16012</v>
      </c>
      <c r="E16014" s="72">
        <f t="shared" si="501"/>
        <v>1110396935.0740738</v>
      </c>
      <c r="F16014" s="71">
        <f t="shared" si="500"/>
        <v>722.1624187526495</v>
      </c>
    </row>
    <row r="16015" spans="2:6">
      <c r="B16015">
        <v>1537600</v>
      </c>
      <c r="D16015">
        <v>16013</v>
      </c>
      <c r="E16015" s="72">
        <f t="shared" si="501"/>
        <v>1110535672.5185184</v>
      </c>
      <c r="F16015" s="71">
        <f t="shared" si="500"/>
        <v>722.25264862026438</v>
      </c>
    </row>
    <row r="16016" spans="2:6">
      <c r="B16016">
        <v>1537600</v>
      </c>
      <c r="D16016">
        <v>16014</v>
      </c>
      <c r="E16016" s="72">
        <f t="shared" si="501"/>
        <v>1110674418.6296296</v>
      </c>
      <c r="F16016" s="71">
        <f t="shared" si="500"/>
        <v>722.34288412436888</v>
      </c>
    </row>
    <row r="16017" spans="2:6">
      <c r="B16017">
        <v>1537600</v>
      </c>
      <c r="D16017">
        <v>16015</v>
      </c>
      <c r="E16017" s="72">
        <f t="shared" si="501"/>
        <v>1110813173.4074073</v>
      </c>
      <c r="F16017" s="71">
        <f t="shared" si="500"/>
        <v>722.43312526496311</v>
      </c>
    </row>
    <row r="16018" spans="2:6">
      <c r="B16018">
        <v>1537600</v>
      </c>
      <c r="D16018">
        <v>16016</v>
      </c>
      <c r="E16018" s="72">
        <f t="shared" si="501"/>
        <v>1110951936.8518517</v>
      </c>
      <c r="F16018" s="71">
        <f t="shared" si="500"/>
        <v>722.52337204204719</v>
      </c>
    </row>
    <row r="16019" spans="2:6">
      <c r="B16019">
        <v>1537600</v>
      </c>
      <c r="D16019">
        <v>16017</v>
      </c>
      <c r="E16019" s="72">
        <f t="shared" si="501"/>
        <v>1111090708.9629629</v>
      </c>
      <c r="F16019" s="71">
        <f t="shared" si="500"/>
        <v>722.61362445562099</v>
      </c>
    </row>
    <row r="16020" spans="2:6">
      <c r="B16020">
        <v>1537600</v>
      </c>
      <c r="D16020">
        <v>16018</v>
      </c>
      <c r="E16020" s="72">
        <f t="shared" si="501"/>
        <v>1111229489.7407408</v>
      </c>
      <c r="F16020" s="71">
        <f t="shared" si="500"/>
        <v>722.70388250568465</v>
      </c>
    </row>
    <row r="16021" spans="2:6">
      <c r="B16021">
        <v>1537600</v>
      </c>
      <c r="D16021">
        <v>16019</v>
      </c>
      <c r="E16021" s="72">
        <f t="shared" si="501"/>
        <v>1111368279.1851852</v>
      </c>
      <c r="F16021" s="71">
        <f t="shared" si="500"/>
        <v>722.79414619223803</v>
      </c>
    </row>
    <row r="16022" spans="2:6">
      <c r="B16022">
        <v>1537600</v>
      </c>
      <c r="D16022">
        <v>16020</v>
      </c>
      <c r="E16022" s="72">
        <f t="shared" si="501"/>
        <v>1111507077.2962961</v>
      </c>
      <c r="F16022" s="71">
        <f t="shared" si="500"/>
        <v>722.88441551528103</v>
      </c>
    </row>
    <row r="16023" spans="2:6">
      <c r="B16023">
        <v>1537600</v>
      </c>
      <c r="D16023">
        <v>16021</v>
      </c>
      <c r="E16023" s="72">
        <f t="shared" si="501"/>
        <v>1111645884.0740738</v>
      </c>
      <c r="F16023" s="71">
        <f t="shared" si="500"/>
        <v>722.97469047481388</v>
      </c>
    </row>
    <row r="16024" spans="2:6">
      <c r="B16024">
        <v>1537600</v>
      </c>
      <c r="D16024">
        <v>16022</v>
      </c>
      <c r="E16024" s="72">
        <f t="shared" si="501"/>
        <v>1111784699.5185184</v>
      </c>
      <c r="F16024" s="71">
        <f t="shared" si="500"/>
        <v>723.06497107083669</v>
      </c>
    </row>
    <row r="16025" spans="2:6">
      <c r="B16025">
        <v>1537600</v>
      </c>
      <c r="D16025">
        <v>16023</v>
      </c>
      <c r="E16025" s="72">
        <f t="shared" si="501"/>
        <v>1111923523.6296296</v>
      </c>
      <c r="F16025" s="71">
        <f t="shared" si="500"/>
        <v>723.15525730334912</v>
      </c>
    </row>
    <row r="16026" spans="2:6">
      <c r="B16026">
        <v>1537600</v>
      </c>
      <c r="D16026">
        <v>16024</v>
      </c>
      <c r="E16026" s="72">
        <f t="shared" si="501"/>
        <v>1112062356.4074073</v>
      </c>
      <c r="F16026" s="71">
        <f t="shared" si="500"/>
        <v>723.24554917235128</v>
      </c>
    </row>
    <row r="16027" spans="2:6">
      <c r="B16027">
        <v>1537600</v>
      </c>
      <c r="D16027">
        <v>16025</v>
      </c>
      <c r="E16027" s="72">
        <f t="shared" si="501"/>
        <v>1112201197.8518517</v>
      </c>
      <c r="F16027" s="71">
        <f t="shared" si="500"/>
        <v>723.33584667784316</v>
      </c>
    </row>
    <row r="16028" spans="2:6">
      <c r="B16028">
        <v>1537600</v>
      </c>
      <c r="D16028">
        <v>16026</v>
      </c>
      <c r="E16028" s="72">
        <f t="shared" si="501"/>
        <v>1112340047.9629629</v>
      </c>
      <c r="F16028" s="71">
        <f t="shared" si="500"/>
        <v>723.42614981982501</v>
      </c>
    </row>
    <row r="16029" spans="2:6">
      <c r="B16029">
        <v>1537600</v>
      </c>
      <c r="D16029">
        <v>16027</v>
      </c>
      <c r="E16029" s="72">
        <f t="shared" si="501"/>
        <v>1112478906.7407408</v>
      </c>
      <c r="F16029" s="71">
        <f t="shared" si="500"/>
        <v>723.51645859829659</v>
      </c>
    </row>
    <row r="16030" spans="2:6">
      <c r="B16030">
        <v>1537600</v>
      </c>
      <c r="D16030">
        <v>16028</v>
      </c>
      <c r="E16030" s="72">
        <f t="shared" si="501"/>
        <v>1112617774.1851852</v>
      </c>
      <c r="F16030" s="71">
        <f t="shared" si="500"/>
        <v>723.60677301325779</v>
      </c>
    </row>
    <row r="16031" spans="2:6">
      <c r="B16031">
        <v>1537600</v>
      </c>
      <c r="D16031">
        <v>16029</v>
      </c>
      <c r="E16031" s="72">
        <f t="shared" si="501"/>
        <v>1112756650.2962961</v>
      </c>
      <c r="F16031" s="71">
        <f t="shared" si="500"/>
        <v>723.69709306470872</v>
      </c>
    </row>
    <row r="16032" spans="2:6">
      <c r="B16032">
        <v>1537600</v>
      </c>
      <c r="D16032">
        <v>16030</v>
      </c>
      <c r="E16032" s="72">
        <f t="shared" si="501"/>
        <v>1112895535.0740738</v>
      </c>
      <c r="F16032" s="71">
        <f t="shared" si="500"/>
        <v>723.7874187526495</v>
      </c>
    </row>
    <row r="16033" spans="2:6">
      <c r="B16033">
        <v>1537600</v>
      </c>
      <c r="D16033">
        <v>16031</v>
      </c>
      <c r="E16033" s="72">
        <f t="shared" si="501"/>
        <v>1113034428.5185184</v>
      </c>
      <c r="F16033" s="71">
        <f t="shared" si="500"/>
        <v>723.87775007708012</v>
      </c>
    </row>
    <row r="16034" spans="2:6">
      <c r="B16034">
        <v>1537600</v>
      </c>
      <c r="D16034">
        <v>16032</v>
      </c>
      <c r="E16034" s="72">
        <f t="shared" si="501"/>
        <v>1113173330.6296296</v>
      </c>
      <c r="F16034" s="71">
        <f t="shared" si="500"/>
        <v>723.96808703800048</v>
      </c>
    </row>
    <row r="16035" spans="2:6">
      <c r="B16035">
        <v>1537600</v>
      </c>
      <c r="D16035">
        <v>16033</v>
      </c>
      <c r="E16035" s="72">
        <f t="shared" si="501"/>
        <v>1113312241.4074073</v>
      </c>
      <c r="F16035" s="71">
        <f t="shared" si="500"/>
        <v>724.05842963541056</v>
      </c>
    </row>
    <row r="16036" spans="2:6">
      <c r="B16036">
        <v>1537600</v>
      </c>
      <c r="D16036">
        <v>16034</v>
      </c>
      <c r="E16036" s="72">
        <f t="shared" si="501"/>
        <v>1113451160.8518517</v>
      </c>
      <c r="F16036" s="71">
        <f t="shared" si="500"/>
        <v>724.14877786931038</v>
      </c>
    </row>
    <row r="16037" spans="2:6">
      <c r="B16037">
        <v>1537600</v>
      </c>
      <c r="D16037">
        <v>16035</v>
      </c>
      <c r="E16037" s="72">
        <f t="shared" si="501"/>
        <v>1113590088.9629629</v>
      </c>
      <c r="F16037" s="71">
        <f t="shared" si="500"/>
        <v>724.23913173970004</v>
      </c>
    </row>
    <row r="16038" spans="2:6">
      <c r="B16038">
        <v>1537600</v>
      </c>
      <c r="D16038">
        <v>16036</v>
      </c>
      <c r="E16038" s="72">
        <f t="shared" si="501"/>
        <v>1113729025.7407408</v>
      </c>
      <c r="F16038" s="71">
        <f t="shared" si="500"/>
        <v>724.32949124657955</v>
      </c>
    </row>
    <row r="16039" spans="2:6">
      <c r="B16039">
        <v>1537600</v>
      </c>
      <c r="D16039">
        <v>16037</v>
      </c>
      <c r="E16039" s="72">
        <f t="shared" si="501"/>
        <v>1113867971.1851852</v>
      </c>
      <c r="F16039" s="71">
        <f t="shared" si="500"/>
        <v>724.41985638994879</v>
      </c>
    </row>
    <row r="16040" spans="2:6">
      <c r="B16040">
        <v>1537600</v>
      </c>
      <c r="D16040">
        <v>16038</v>
      </c>
      <c r="E16040" s="72">
        <f t="shared" si="501"/>
        <v>1114006925.2962961</v>
      </c>
      <c r="F16040" s="71">
        <f t="shared" si="500"/>
        <v>724.51022716980754</v>
      </c>
    </row>
    <row r="16041" spans="2:6">
      <c r="B16041">
        <v>1537600</v>
      </c>
      <c r="D16041">
        <v>16039</v>
      </c>
      <c r="E16041" s="72">
        <f t="shared" si="501"/>
        <v>1114145888.0740738</v>
      </c>
      <c r="F16041" s="71">
        <f t="shared" si="500"/>
        <v>724.60060358615624</v>
      </c>
    </row>
    <row r="16042" spans="2:6">
      <c r="B16042">
        <v>1537600</v>
      </c>
      <c r="D16042">
        <v>16040</v>
      </c>
      <c r="E16042" s="72">
        <f t="shared" si="501"/>
        <v>1114284859.5185184</v>
      </c>
      <c r="F16042" s="71">
        <f t="shared" si="500"/>
        <v>724.69098563899479</v>
      </c>
    </row>
    <row r="16043" spans="2:6">
      <c r="B16043">
        <v>1537600</v>
      </c>
      <c r="D16043">
        <v>16041</v>
      </c>
      <c r="E16043" s="72">
        <f t="shared" si="501"/>
        <v>1114423839.6296296</v>
      </c>
      <c r="F16043" s="71">
        <f t="shared" si="500"/>
        <v>724.78137332832307</v>
      </c>
    </row>
    <row r="16044" spans="2:6">
      <c r="B16044">
        <v>1537600</v>
      </c>
      <c r="D16044">
        <v>16042</v>
      </c>
      <c r="E16044" s="72">
        <f t="shared" si="501"/>
        <v>1114562828.4074073</v>
      </c>
      <c r="F16044" s="71">
        <f t="shared" si="500"/>
        <v>724.87176665414108</v>
      </c>
    </row>
    <row r="16045" spans="2:6">
      <c r="B16045">
        <v>1537600</v>
      </c>
      <c r="D16045">
        <v>16043</v>
      </c>
      <c r="E16045" s="72">
        <f t="shared" si="501"/>
        <v>1114701825.8518517</v>
      </c>
      <c r="F16045" s="71">
        <f t="shared" si="500"/>
        <v>724.96216561644883</v>
      </c>
    </row>
    <row r="16046" spans="2:6">
      <c r="B16046">
        <v>1537600</v>
      </c>
      <c r="D16046">
        <v>16044</v>
      </c>
      <c r="E16046" s="72">
        <f t="shared" si="501"/>
        <v>1114840831.9629629</v>
      </c>
      <c r="F16046" s="71">
        <f t="shared" si="500"/>
        <v>725.05257021524642</v>
      </c>
    </row>
    <row r="16047" spans="2:6">
      <c r="B16047">
        <v>1537600</v>
      </c>
      <c r="D16047">
        <v>16045</v>
      </c>
      <c r="E16047" s="72">
        <f t="shared" si="501"/>
        <v>1114979846.7407408</v>
      </c>
      <c r="F16047" s="71">
        <f t="shared" si="500"/>
        <v>725.14298045053386</v>
      </c>
    </row>
    <row r="16048" spans="2:6">
      <c r="B16048">
        <v>1537600</v>
      </c>
      <c r="D16048">
        <v>16046</v>
      </c>
      <c r="E16048" s="72">
        <f t="shared" si="501"/>
        <v>1115118870.1851852</v>
      </c>
      <c r="F16048" s="71">
        <f t="shared" si="500"/>
        <v>725.23339632231091</v>
      </c>
    </row>
    <row r="16049" spans="2:6">
      <c r="B16049">
        <v>1537600</v>
      </c>
      <c r="D16049">
        <v>16047</v>
      </c>
      <c r="E16049" s="72">
        <f t="shared" si="501"/>
        <v>1115257902.2962961</v>
      </c>
      <c r="F16049" s="71">
        <f t="shared" si="500"/>
        <v>725.32381783057758</v>
      </c>
    </row>
    <row r="16050" spans="2:6">
      <c r="B16050">
        <v>1537600</v>
      </c>
      <c r="D16050">
        <v>16048</v>
      </c>
      <c r="E16050" s="72">
        <f t="shared" si="501"/>
        <v>1115396943.0740738</v>
      </c>
      <c r="F16050" s="71">
        <f t="shared" si="500"/>
        <v>725.4142449753341</v>
      </c>
    </row>
    <row r="16051" spans="2:6">
      <c r="B16051">
        <v>1537600</v>
      </c>
      <c r="D16051">
        <v>16049</v>
      </c>
      <c r="E16051" s="72">
        <f t="shared" si="501"/>
        <v>1115535992.5185184</v>
      </c>
      <c r="F16051" s="71">
        <f t="shared" si="500"/>
        <v>725.50467775658069</v>
      </c>
    </row>
    <row r="16052" spans="2:6">
      <c r="B16052">
        <v>1537600</v>
      </c>
      <c r="D16052">
        <v>16050</v>
      </c>
      <c r="E16052" s="72">
        <f t="shared" si="501"/>
        <v>1115675050.6296296</v>
      </c>
      <c r="F16052" s="71">
        <f t="shared" si="500"/>
        <v>725.5951161743169</v>
      </c>
    </row>
    <row r="16053" spans="2:6">
      <c r="B16053">
        <v>1537600</v>
      </c>
      <c r="D16053">
        <v>16051</v>
      </c>
      <c r="E16053" s="72">
        <f t="shared" si="501"/>
        <v>1115814117.4074073</v>
      </c>
      <c r="F16053" s="71">
        <f t="shared" si="500"/>
        <v>725.68556022854273</v>
      </c>
    </row>
    <row r="16054" spans="2:6">
      <c r="B16054">
        <v>1537600</v>
      </c>
      <c r="D16054">
        <v>16052</v>
      </c>
      <c r="E16054" s="72">
        <f t="shared" si="501"/>
        <v>1115953192.8518517</v>
      </c>
      <c r="F16054" s="71">
        <f t="shared" si="500"/>
        <v>725.7760099192584</v>
      </c>
    </row>
    <row r="16055" spans="2:6">
      <c r="B16055">
        <v>1537600</v>
      </c>
      <c r="D16055">
        <v>16053</v>
      </c>
      <c r="E16055" s="72">
        <f t="shared" si="501"/>
        <v>1116092276.9629629</v>
      </c>
      <c r="F16055" s="71">
        <f t="shared" si="500"/>
        <v>725.86646524646392</v>
      </c>
    </row>
    <row r="16056" spans="2:6">
      <c r="B16056">
        <v>1537600</v>
      </c>
      <c r="D16056">
        <v>16054</v>
      </c>
      <c r="E16056" s="72">
        <f t="shared" si="501"/>
        <v>1116231369.7407408</v>
      </c>
      <c r="F16056" s="71">
        <f t="shared" si="500"/>
        <v>725.95692621015917</v>
      </c>
    </row>
    <row r="16057" spans="2:6">
      <c r="B16057">
        <v>1537600</v>
      </c>
      <c r="D16057">
        <v>16055</v>
      </c>
      <c r="E16057" s="72">
        <f t="shared" si="501"/>
        <v>1116370471.1851852</v>
      </c>
      <c r="F16057" s="71">
        <f t="shared" si="500"/>
        <v>726.04739281034415</v>
      </c>
    </row>
    <row r="16058" spans="2:6">
      <c r="B16058">
        <v>1537600</v>
      </c>
      <c r="D16058">
        <v>16056</v>
      </c>
      <c r="E16058" s="72">
        <f t="shared" si="501"/>
        <v>1116509581.2962961</v>
      </c>
      <c r="F16058" s="71">
        <f t="shared" si="500"/>
        <v>726.13786504701886</v>
      </c>
    </row>
    <row r="16059" spans="2:6">
      <c r="B16059">
        <v>1537600</v>
      </c>
      <c r="D16059">
        <v>16057</v>
      </c>
      <c r="E16059" s="72">
        <f t="shared" si="501"/>
        <v>1116648700.0740738</v>
      </c>
      <c r="F16059" s="71">
        <f t="shared" si="500"/>
        <v>726.22834292018331</v>
      </c>
    </row>
    <row r="16060" spans="2:6">
      <c r="B16060">
        <v>1537600</v>
      </c>
      <c r="D16060">
        <v>16058</v>
      </c>
      <c r="E16060" s="72">
        <f t="shared" si="501"/>
        <v>1116787827.5185184</v>
      </c>
      <c r="F16060" s="71">
        <f t="shared" si="500"/>
        <v>726.31882642983771</v>
      </c>
    </row>
    <row r="16061" spans="2:6">
      <c r="B16061">
        <v>1537600</v>
      </c>
      <c r="D16061">
        <v>16059</v>
      </c>
      <c r="E16061" s="72">
        <f t="shared" si="501"/>
        <v>1116926963.6296296</v>
      </c>
      <c r="F16061" s="71">
        <f t="shared" si="500"/>
        <v>726.40931557598185</v>
      </c>
    </row>
    <row r="16062" spans="2:6">
      <c r="B16062">
        <v>1537600</v>
      </c>
      <c r="D16062">
        <v>16060</v>
      </c>
      <c r="E16062" s="72">
        <f t="shared" si="501"/>
        <v>1117066108.4074073</v>
      </c>
      <c r="F16062" s="71">
        <f t="shared" si="500"/>
        <v>726.4998103586156</v>
      </c>
    </row>
    <row r="16063" spans="2:6">
      <c r="B16063">
        <v>1537600</v>
      </c>
      <c r="D16063">
        <v>16061</v>
      </c>
      <c r="E16063" s="72">
        <f t="shared" si="501"/>
        <v>1117205261.8518517</v>
      </c>
      <c r="F16063" s="71">
        <f t="shared" si="500"/>
        <v>726.59031077773909</v>
      </c>
    </row>
    <row r="16064" spans="2:6">
      <c r="B16064">
        <v>1537600</v>
      </c>
      <c r="D16064">
        <v>16062</v>
      </c>
      <c r="E16064" s="72">
        <f t="shared" si="501"/>
        <v>1117344423.9629629</v>
      </c>
      <c r="F16064" s="71">
        <f t="shared" si="500"/>
        <v>726.68081683335254</v>
      </c>
    </row>
    <row r="16065" spans="2:6">
      <c r="B16065">
        <v>1537600</v>
      </c>
      <c r="D16065">
        <v>16063</v>
      </c>
      <c r="E16065" s="72">
        <f t="shared" si="501"/>
        <v>1117483594.7407408</v>
      </c>
      <c r="F16065" s="71">
        <f t="shared" si="500"/>
        <v>726.77132852545571</v>
      </c>
    </row>
    <row r="16066" spans="2:6">
      <c r="B16066">
        <v>1537600</v>
      </c>
      <c r="D16066">
        <v>16064</v>
      </c>
      <c r="E16066" s="72">
        <f t="shared" si="501"/>
        <v>1117622774.1851852</v>
      </c>
      <c r="F16066" s="71">
        <f t="shared" si="500"/>
        <v>726.86184585404862</v>
      </c>
    </row>
    <row r="16067" spans="2:6">
      <c r="B16067">
        <v>1537600</v>
      </c>
      <c r="D16067">
        <v>16065</v>
      </c>
      <c r="E16067" s="72">
        <f t="shared" si="501"/>
        <v>1117761962.2962961</v>
      </c>
      <c r="F16067" s="71">
        <f t="shared" ref="F16067:F16130" si="502">E16067/B16066</f>
        <v>726.95236881913115</v>
      </c>
    </row>
    <row r="16068" spans="2:6">
      <c r="B16068">
        <v>1537600</v>
      </c>
      <c r="D16068">
        <v>16066</v>
      </c>
      <c r="E16068" s="72">
        <f t="shared" ref="E16068:E16131" si="503">40+(D16067*D16067)+(E16067/1.3)</f>
        <v>1117901159.0740738</v>
      </c>
      <c r="F16068" s="71">
        <f t="shared" si="502"/>
        <v>727.04289742070353</v>
      </c>
    </row>
    <row r="16069" spans="2:6">
      <c r="B16069">
        <v>1537600</v>
      </c>
      <c r="D16069">
        <v>16067</v>
      </c>
      <c r="E16069" s="72">
        <f t="shared" si="503"/>
        <v>1118040364.5185184</v>
      </c>
      <c r="F16069" s="71">
        <f t="shared" si="502"/>
        <v>727.13343165876586</v>
      </c>
    </row>
    <row r="16070" spans="2:6">
      <c r="B16070">
        <v>1537600</v>
      </c>
      <c r="D16070">
        <v>16068</v>
      </c>
      <c r="E16070" s="72">
        <f t="shared" si="503"/>
        <v>1118179578.6296296</v>
      </c>
      <c r="F16070" s="71">
        <f t="shared" si="502"/>
        <v>727.22397153331792</v>
      </c>
    </row>
    <row r="16071" spans="2:6">
      <c r="B16071">
        <v>1537600</v>
      </c>
      <c r="D16071">
        <v>16069</v>
      </c>
      <c r="E16071" s="72">
        <f t="shared" si="503"/>
        <v>1118318801.4074073</v>
      </c>
      <c r="F16071" s="71">
        <f t="shared" si="502"/>
        <v>727.3145170443596</v>
      </c>
    </row>
    <row r="16072" spans="2:6">
      <c r="B16072">
        <v>1537600</v>
      </c>
      <c r="D16072">
        <v>16070</v>
      </c>
      <c r="E16072" s="72">
        <f t="shared" si="503"/>
        <v>1118458032.8518517</v>
      </c>
      <c r="F16072" s="71">
        <f t="shared" si="502"/>
        <v>727.40506819189102</v>
      </c>
    </row>
    <row r="16073" spans="2:6">
      <c r="B16073">
        <v>1537600</v>
      </c>
      <c r="D16073">
        <v>16071</v>
      </c>
      <c r="E16073" s="72">
        <f t="shared" si="503"/>
        <v>1118597272.9629629</v>
      </c>
      <c r="F16073" s="71">
        <f t="shared" si="502"/>
        <v>727.49562497591239</v>
      </c>
    </row>
    <row r="16074" spans="2:6">
      <c r="B16074">
        <v>1537600</v>
      </c>
      <c r="D16074">
        <v>16072</v>
      </c>
      <c r="E16074" s="72">
        <f t="shared" si="503"/>
        <v>1118736521.7407408</v>
      </c>
      <c r="F16074" s="71">
        <f t="shared" si="502"/>
        <v>727.5861873964235</v>
      </c>
    </row>
    <row r="16075" spans="2:6">
      <c r="B16075">
        <v>1537600</v>
      </c>
      <c r="D16075">
        <v>16073</v>
      </c>
      <c r="E16075" s="72">
        <f t="shared" si="503"/>
        <v>1118875779.1851852</v>
      </c>
      <c r="F16075" s="71">
        <f t="shared" si="502"/>
        <v>727.67675545342433</v>
      </c>
    </row>
    <row r="16076" spans="2:6">
      <c r="B16076">
        <v>1537600</v>
      </c>
      <c r="D16076">
        <v>16074</v>
      </c>
      <c r="E16076" s="72">
        <f t="shared" si="503"/>
        <v>1119015045.2962961</v>
      </c>
      <c r="F16076" s="71">
        <f t="shared" si="502"/>
        <v>727.76732914691479</v>
      </c>
    </row>
    <row r="16077" spans="2:6">
      <c r="B16077">
        <v>1537600</v>
      </c>
      <c r="D16077">
        <v>16075</v>
      </c>
      <c r="E16077" s="72">
        <f t="shared" si="503"/>
        <v>1119154320.0740738</v>
      </c>
      <c r="F16077" s="71">
        <f t="shared" si="502"/>
        <v>727.85790847689498</v>
      </c>
    </row>
    <row r="16078" spans="2:6">
      <c r="B16078">
        <v>1537600</v>
      </c>
      <c r="D16078">
        <v>16076</v>
      </c>
      <c r="E16078" s="72">
        <f t="shared" si="503"/>
        <v>1119293603.5185184</v>
      </c>
      <c r="F16078" s="71">
        <f t="shared" si="502"/>
        <v>727.94849344336524</v>
      </c>
    </row>
    <row r="16079" spans="2:6">
      <c r="B16079">
        <v>1537600</v>
      </c>
      <c r="D16079">
        <v>16077</v>
      </c>
      <c r="E16079" s="72">
        <f t="shared" si="503"/>
        <v>1119432895.6296296</v>
      </c>
      <c r="F16079" s="71">
        <f t="shared" si="502"/>
        <v>728.03908404632523</v>
      </c>
    </row>
    <row r="16080" spans="2:6">
      <c r="B16080">
        <v>1537600</v>
      </c>
      <c r="D16080">
        <v>16078</v>
      </c>
      <c r="E16080" s="72">
        <f t="shared" si="503"/>
        <v>1119572196.4074073</v>
      </c>
      <c r="F16080" s="71">
        <f t="shared" si="502"/>
        <v>728.12968028577473</v>
      </c>
    </row>
    <row r="16081" spans="2:6">
      <c r="B16081">
        <v>1537600</v>
      </c>
      <c r="D16081">
        <v>16079</v>
      </c>
      <c r="E16081" s="72">
        <f t="shared" si="503"/>
        <v>1119711505.8518517</v>
      </c>
      <c r="F16081" s="71">
        <f t="shared" si="502"/>
        <v>728.22028216171418</v>
      </c>
    </row>
    <row r="16082" spans="2:6">
      <c r="B16082">
        <v>1537600</v>
      </c>
      <c r="D16082">
        <v>16080</v>
      </c>
      <c r="E16082" s="72">
        <f t="shared" si="503"/>
        <v>1119850823.9629629</v>
      </c>
      <c r="F16082" s="71">
        <f t="shared" si="502"/>
        <v>728.31088967414337</v>
      </c>
    </row>
    <row r="16083" spans="2:6">
      <c r="B16083">
        <v>1537600</v>
      </c>
      <c r="D16083">
        <v>16081</v>
      </c>
      <c r="E16083" s="72">
        <f t="shared" si="503"/>
        <v>1119990150.7407408</v>
      </c>
      <c r="F16083" s="71">
        <f t="shared" si="502"/>
        <v>728.4015028230624</v>
      </c>
    </row>
    <row r="16084" spans="2:6">
      <c r="B16084">
        <v>1537600</v>
      </c>
      <c r="D16084">
        <v>16082</v>
      </c>
      <c r="E16084" s="72">
        <f t="shared" si="503"/>
        <v>1120129486.1851852</v>
      </c>
      <c r="F16084" s="71">
        <f t="shared" si="502"/>
        <v>728.49212160847117</v>
      </c>
    </row>
    <row r="16085" spans="2:6">
      <c r="B16085">
        <v>1537600</v>
      </c>
      <c r="D16085">
        <v>16083</v>
      </c>
      <c r="E16085" s="72">
        <f t="shared" si="503"/>
        <v>1120268830.2962961</v>
      </c>
      <c r="F16085" s="71">
        <f t="shared" si="502"/>
        <v>728.58274603036944</v>
      </c>
    </row>
    <row r="16086" spans="2:6">
      <c r="B16086">
        <v>1537600</v>
      </c>
      <c r="D16086">
        <v>16084</v>
      </c>
      <c r="E16086" s="72">
        <f t="shared" si="503"/>
        <v>1120408183.0740738</v>
      </c>
      <c r="F16086" s="71">
        <f t="shared" si="502"/>
        <v>728.67337608875766</v>
      </c>
    </row>
    <row r="16087" spans="2:6">
      <c r="B16087">
        <v>1537600</v>
      </c>
      <c r="D16087">
        <v>16085</v>
      </c>
      <c r="E16087" s="72">
        <f t="shared" si="503"/>
        <v>1120547544.5185184</v>
      </c>
      <c r="F16087" s="71">
        <f t="shared" si="502"/>
        <v>728.76401178363585</v>
      </c>
    </row>
    <row r="16088" spans="2:6">
      <c r="B16088">
        <v>1537600</v>
      </c>
      <c r="D16088">
        <v>16086</v>
      </c>
      <c r="E16088" s="72">
        <f t="shared" si="503"/>
        <v>1120686914.6296296</v>
      </c>
      <c r="F16088" s="71">
        <f t="shared" si="502"/>
        <v>728.85465311500366</v>
      </c>
    </row>
    <row r="16089" spans="2:6">
      <c r="B16089">
        <v>1537600</v>
      </c>
      <c r="D16089">
        <v>16087</v>
      </c>
      <c r="E16089" s="72">
        <f t="shared" si="503"/>
        <v>1120826293.4074073</v>
      </c>
      <c r="F16089" s="71">
        <f t="shared" si="502"/>
        <v>728.94530008286108</v>
      </c>
    </row>
    <row r="16090" spans="2:6">
      <c r="B16090">
        <v>1537600</v>
      </c>
      <c r="D16090">
        <v>16088</v>
      </c>
      <c r="E16090" s="72">
        <f t="shared" si="503"/>
        <v>1120965680.8518517</v>
      </c>
      <c r="F16090" s="71">
        <f t="shared" si="502"/>
        <v>729.03595268720846</v>
      </c>
    </row>
    <row r="16091" spans="2:6">
      <c r="B16091">
        <v>1537600</v>
      </c>
      <c r="D16091">
        <v>16089</v>
      </c>
      <c r="E16091" s="72">
        <f t="shared" si="503"/>
        <v>1121105076.9629629</v>
      </c>
      <c r="F16091" s="71">
        <f t="shared" si="502"/>
        <v>729.12661092804558</v>
      </c>
    </row>
    <row r="16092" spans="2:6">
      <c r="B16092">
        <v>1537600</v>
      </c>
      <c r="D16092">
        <v>16090</v>
      </c>
      <c r="E16092" s="72">
        <f t="shared" si="503"/>
        <v>1121244481.7407408</v>
      </c>
      <c r="F16092" s="71">
        <f t="shared" si="502"/>
        <v>729.21727480537254</v>
      </c>
    </row>
    <row r="16093" spans="2:6">
      <c r="B16093">
        <v>1537600</v>
      </c>
      <c r="D16093">
        <v>16091</v>
      </c>
      <c r="E16093" s="72">
        <f t="shared" si="503"/>
        <v>1121383895.1851852</v>
      </c>
      <c r="F16093" s="71">
        <f t="shared" si="502"/>
        <v>729.30794431918912</v>
      </c>
    </row>
    <row r="16094" spans="2:6">
      <c r="B16094">
        <v>1537600</v>
      </c>
      <c r="D16094">
        <v>16092</v>
      </c>
      <c r="E16094" s="72">
        <f t="shared" si="503"/>
        <v>1121523317.2962961</v>
      </c>
      <c r="F16094" s="71">
        <f t="shared" si="502"/>
        <v>729.39861946949543</v>
      </c>
    </row>
    <row r="16095" spans="2:6">
      <c r="B16095">
        <v>1537600</v>
      </c>
      <c r="D16095">
        <v>16093</v>
      </c>
      <c r="E16095" s="72">
        <f t="shared" si="503"/>
        <v>1121662748.0740738</v>
      </c>
      <c r="F16095" s="71">
        <f t="shared" si="502"/>
        <v>729.48930025629147</v>
      </c>
    </row>
    <row r="16096" spans="2:6">
      <c r="B16096">
        <v>1537600</v>
      </c>
      <c r="D16096">
        <v>16094</v>
      </c>
      <c r="E16096" s="72">
        <f t="shared" si="503"/>
        <v>1121802187.5185184</v>
      </c>
      <c r="F16096" s="71">
        <f t="shared" si="502"/>
        <v>729.57998667957759</v>
      </c>
    </row>
    <row r="16097" spans="2:6">
      <c r="B16097">
        <v>1537600</v>
      </c>
      <c r="D16097">
        <v>16095</v>
      </c>
      <c r="E16097" s="72">
        <f t="shared" si="503"/>
        <v>1121941635.6296296</v>
      </c>
      <c r="F16097" s="71">
        <f t="shared" si="502"/>
        <v>729.67067873935332</v>
      </c>
    </row>
    <row r="16098" spans="2:6">
      <c r="B16098">
        <v>1537600</v>
      </c>
      <c r="D16098">
        <v>16096</v>
      </c>
      <c r="E16098" s="72">
        <f t="shared" si="503"/>
        <v>1122081092.4074073</v>
      </c>
      <c r="F16098" s="71">
        <f t="shared" si="502"/>
        <v>729.76137643561867</v>
      </c>
    </row>
    <row r="16099" spans="2:6">
      <c r="B16099">
        <v>1537600</v>
      </c>
      <c r="D16099">
        <v>16097</v>
      </c>
      <c r="E16099" s="72">
        <f t="shared" si="503"/>
        <v>1122220557.8518517</v>
      </c>
      <c r="F16099" s="71">
        <f t="shared" si="502"/>
        <v>729.85207976837387</v>
      </c>
    </row>
    <row r="16100" spans="2:6">
      <c r="B16100">
        <v>1537600</v>
      </c>
      <c r="D16100">
        <v>16098</v>
      </c>
      <c r="E16100" s="72">
        <f t="shared" si="503"/>
        <v>1122360031.9629629</v>
      </c>
      <c r="F16100" s="71">
        <f t="shared" si="502"/>
        <v>729.94278873761891</v>
      </c>
    </row>
    <row r="16101" spans="2:6">
      <c r="B16101">
        <v>1537600</v>
      </c>
      <c r="D16101">
        <v>16099</v>
      </c>
      <c r="E16101" s="72">
        <f t="shared" si="503"/>
        <v>1122499514.7407408</v>
      </c>
      <c r="F16101" s="71">
        <f t="shared" si="502"/>
        <v>730.0335033433538</v>
      </c>
    </row>
    <row r="16102" spans="2:6">
      <c r="B16102">
        <v>1537600</v>
      </c>
      <c r="D16102">
        <v>16100</v>
      </c>
      <c r="E16102" s="72">
        <f t="shared" si="503"/>
        <v>1122639006.1851852</v>
      </c>
      <c r="F16102" s="71">
        <f t="shared" si="502"/>
        <v>730.12422358557831</v>
      </c>
    </row>
    <row r="16103" spans="2:6">
      <c r="B16103">
        <v>1537600</v>
      </c>
      <c r="D16103">
        <v>16101</v>
      </c>
      <c r="E16103" s="72">
        <f t="shared" si="503"/>
        <v>1122778506.2962961</v>
      </c>
      <c r="F16103" s="71">
        <f t="shared" si="502"/>
        <v>730.21494946429243</v>
      </c>
    </row>
    <row r="16104" spans="2:6">
      <c r="B16104">
        <v>1537600</v>
      </c>
      <c r="D16104">
        <v>16102</v>
      </c>
      <c r="E16104" s="72">
        <f t="shared" si="503"/>
        <v>1122918015.0740738</v>
      </c>
      <c r="F16104" s="71">
        <f t="shared" si="502"/>
        <v>730.30568097949651</v>
      </c>
    </row>
    <row r="16105" spans="2:6">
      <c r="B16105">
        <v>1537600</v>
      </c>
      <c r="D16105">
        <v>16103</v>
      </c>
      <c r="E16105" s="72">
        <f t="shared" si="503"/>
        <v>1123057532.5185184</v>
      </c>
      <c r="F16105" s="71">
        <f t="shared" si="502"/>
        <v>730.39641813119044</v>
      </c>
    </row>
    <row r="16106" spans="2:6">
      <c r="B16106">
        <v>1537600</v>
      </c>
      <c r="D16106">
        <v>16104</v>
      </c>
      <c r="E16106" s="72">
        <f t="shared" si="503"/>
        <v>1123197058.6296296</v>
      </c>
      <c r="F16106" s="71">
        <f t="shared" si="502"/>
        <v>730.48716091937411</v>
      </c>
    </row>
    <row r="16107" spans="2:6">
      <c r="B16107">
        <v>1537600</v>
      </c>
      <c r="D16107">
        <v>16105</v>
      </c>
      <c r="E16107" s="72">
        <f t="shared" si="503"/>
        <v>1123336593.4074073</v>
      </c>
      <c r="F16107" s="71">
        <f t="shared" si="502"/>
        <v>730.57790934404738</v>
      </c>
    </row>
    <row r="16108" spans="2:6">
      <c r="B16108">
        <v>1537600</v>
      </c>
      <c r="D16108">
        <v>16106</v>
      </c>
      <c r="E16108" s="72">
        <f t="shared" si="503"/>
        <v>1123476136.8518517</v>
      </c>
      <c r="F16108" s="71">
        <f t="shared" si="502"/>
        <v>730.66866340521051</v>
      </c>
    </row>
    <row r="16109" spans="2:6">
      <c r="B16109">
        <v>1537600</v>
      </c>
      <c r="D16109">
        <v>16107</v>
      </c>
      <c r="E16109" s="72">
        <f t="shared" si="503"/>
        <v>1123615688.9629629</v>
      </c>
      <c r="F16109" s="71">
        <f t="shared" si="502"/>
        <v>730.75942310286348</v>
      </c>
    </row>
    <row r="16110" spans="2:6">
      <c r="B16110">
        <v>1537600</v>
      </c>
      <c r="D16110">
        <v>16108</v>
      </c>
      <c r="E16110" s="72">
        <f t="shared" si="503"/>
        <v>1123755249.7407408</v>
      </c>
      <c r="F16110" s="71">
        <f t="shared" si="502"/>
        <v>730.85018843700618</v>
      </c>
    </row>
    <row r="16111" spans="2:6">
      <c r="B16111">
        <v>1537600</v>
      </c>
      <c r="D16111">
        <v>16109</v>
      </c>
      <c r="E16111" s="72">
        <f t="shared" si="503"/>
        <v>1123894819.1851852</v>
      </c>
      <c r="F16111" s="71">
        <f t="shared" si="502"/>
        <v>730.94095940763862</v>
      </c>
    </row>
    <row r="16112" spans="2:6">
      <c r="B16112">
        <v>1537600</v>
      </c>
      <c r="D16112">
        <v>16110</v>
      </c>
      <c r="E16112" s="72">
        <f t="shared" si="503"/>
        <v>1124034397.2962961</v>
      </c>
      <c r="F16112" s="71">
        <f t="shared" si="502"/>
        <v>731.03173601476078</v>
      </c>
    </row>
    <row r="16113" spans="2:6">
      <c r="B16113">
        <v>1537600</v>
      </c>
      <c r="D16113">
        <v>16111</v>
      </c>
      <c r="E16113" s="72">
        <f t="shared" si="503"/>
        <v>1124173984.0740738</v>
      </c>
      <c r="F16113" s="71">
        <f t="shared" si="502"/>
        <v>731.12251825837268</v>
      </c>
    </row>
    <row r="16114" spans="2:6">
      <c r="B16114">
        <v>1537600</v>
      </c>
      <c r="D16114">
        <v>16112</v>
      </c>
      <c r="E16114" s="72">
        <f t="shared" si="503"/>
        <v>1124313579.5185184</v>
      </c>
      <c r="F16114" s="71">
        <f t="shared" si="502"/>
        <v>731.21330613847454</v>
      </c>
    </row>
    <row r="16115" spans="2:6">
      <c r="B16115">
        <v>1537600</v>
      </c>
      <c r="D16115">
        <v>16113</v>
      </c>
      <c r="E16115" s="72">
        <f t="shared" si="503"/>
        <v>1124453183.6296296</v>
      </c>
      <c r="F16115" s="71">
        <f t="shared" si="502"/>
        <v>731.30409965506612</v>
      </c>
    </row>
    <row r="16116" spans="2:6">
      <c r="B16116">
        <v>1537600</v>
      </c>
      <c r="D16116">
        <v>16114</v>
      </c>
      <c r="E16116" s="72">
        <f t="shared" si="503"/>
        <v>1124592796.4074073</v>
      </c>
      <c r="F16116" s="71">
        <f t="shared" si="502"/>
        <v>731.39489880814733</v>
      </c>
    </row>
    <row r="16117" spans="2:6">
      <c r="B16117">
        <v>1537600</v>
      </c>
      <c r="D16117">
        <v>16115</v>
      </c>
      <c r="E16117" s="72">
        <f t="shared" si="503"/>
        <v>1124732417.8518517</v>
      </c>
      <c r="F16117" s="71">
        <f t="shared" si="502"/>
        <v>731.48570359771838</v>
      </c>
    </row>
    <row r="16118" spans="2:6">
      <c r="B16118">
        <v>1537600</v>
      </c>
      <c r="D16118">
        <v>16116</v>
      </c>
      <c r="E16118" s="72">
        <f t="shared" si="503"/>
        <v>1124872047.9629629</v>
      </c>
      <c r="F16118" s="71">
        <f t="shared" si="502"/>
        <v>731.57651402377917</v>
      </c>
    </row>
    <row r="16119" spans="2:6">
      <c r="B16119">
        <v>1537600</v>
      </c>
      <c r="D16119">
        <v>16117</v>
      </c>
      <c r="E16119" s="72">
        <f t="shared" si="503"/>
        <v>1125011686.7407408</v>
      </c>
      <c r="F16119" s="71">
        <f t="shared" si="502"/>
        <v>731.6673300863298</v>
      </c>
    </row>
    <row r="16120" spans="2:6">
      <c r="B16120">
        <v>1537600</v>
      </c>
      <c r="D16120">
        <v>16118</v>
      </c>
      <c r="E16120" s="72">
        <f t="shared" si="503"/>
        <v>1125151334.1851852</v>
      </c>
      <c r="F16120" s="71">
        <f t="shared" si="502"/>
        <v>731.75815178537016</v>
      </c>
    </row>
    <row r="16121" spans="2:6">
      <c r="B16121">
        <v>1537600</v>
      </c>
      <c r="D16121">
        <v>16119</v>
      </c>
      <c r="E16121" s="72">
        <f t="shared" si="503"/>
        <v>1125290990.2962961</v>
      </c>
      <c r="F16121" s="71">
        <f t="shared" si="502"/>
        <v>731.84897912090014</v>
      </c>
    </row>
    <row r="16122" spans="2:6">
      <c r="B16122">
        <v>1537600</v>
      </c>
      <c r="D16122">
        <v>16120</v>
      </c>
      <c r="E16122" s="72">
        <f t="shared" si="503"/>
        <v>1125430655.0740738</v>
      </c>
      <c r="F16122" s="71">
        <f t="shared" si="502"/>
        <v>731.93981209291996</v>
      </c>
    </row>
    <row r="16123" spans="2:6">
      <c r="B16123">
        <v>1537600</v>
      </c>
      <c r="D16123">
        <v>16121</v>
      </c>
      <c r="E16123" s="72">
        <f t="shared" si="503"/>
        <v>1125570328.5185184</v>
      </c>
      <c r="F16123" s="71">
        <f t="shared" si="502"/>
        <v>732.03065070142975</v>
      </c>
    </row>
    <row r="16124" spans="2:6">
      <c r="B16124">
        <v>1537600</v>
      </c>
      <c r="D16124">
        <v>16122</v>
      </c>
      <c r="E16124" s="72">
        <f t="shared" si="503"/>
        <v>1125710010.6296296</v>
      </c>
      <c r="F16124" s="71">
        <f t="shared" si="502"/>
        <v>732.12149494642927</v>
      </c>
    </row>
    <row r="16125" spans="2:6">
      <c r="B16125">
        <v>1537600</v>
      </c>
      <c r="D16125">
        <v>16123</v>
      </c>
      <c r="E16125" s="72">
        <f t="shared" si="503"/>
        <v>1125849701.4074073</v>
      </c>
      <c r="F16125" s="71">
        <f t="shared" si="502"/>
        <v>732.2123448279184</v>
      </c>
    </row>
    <row r="16126" spans="2:6">
      <c r="B16126">
        <v>1537600</v>
      </c>
      <c r="D16126">
        <v>16124</v>
      </c>
      <c r="E16126" s="72">
        <f t="shared" si="503"/>
        <v>1125989400.8518517</v>
      </c>
      <c r="F16126" s="71">
        <f t="shared" si="502"/>
        <v>732.30320034589727</v>
      </c>
    </row>
    <row r="16127" spans="2:6">
      <c r="B16127">
        <v>1537600</v>
      </c>
      <c r="D16127">
        <v>16125</v>
      </c>
      <c r="E16127" s="72">
        <f t="shared" si="503"/>
        <v>1126129108.9629629</v>
      </c>
      <c r="F16127" s="71">
        <f t="shared" si="502"/>
        <v>732.39406150036609</v>
      </c>
    </row>
    <row r="16128" spans="2:6">
      <c r="B16128">
        <v>1537600</v>
      </c>
      <c r="D16128">
        <v>16126</v>
      </c>
      <c r="E16128" s="72">
        <f t="shared" si="503"/>
        <v>1126268825.7407408</v>
      </c>
      <c r="F16128" s="71">
        <f t="shared" si="502"/>
        <v>732.48492829132465</v>
      </c>
    </row>
    <row r="16129" spans="2:6">
      <c r="B16129">
        <v>1537600</v>
      </c>
      <c r="D16129">
        <v>16127</v>
      </c>
      <c r="E16129" s="72">
        <f t="shared" si="503"/>
        <v>1126408551.1851852</v>
      </c>
      <c r="F16129" s="71">
        <f t="shared" si="502"/>
        <v>732.57580071877294</v>
      </c>
    </row>
    <row r="16130" spans="2:6">
      <c r="B16130">
        <v>1537600</v>
      </c>
      <c r="D16130">
        <v>16128</v>
      </c>
      <c r="E16130" s="72">
        <f t="shared" si="503"/>
        <v>1126548285.2962961</v>
      </c>
      <c r="F16130" s="71">
        <f t="shared" si="502"/>
        <v>732.66667878271085</v>
      </c>
    </row>
    <row r="16131" spans="2:6">
      <c r="B16131">
        <v>1537600</v>
      </c>
      <c r="D16131">
        <v>16129</v>
      </c>
      <c r="E16131" s="72">
        <f t="shared" si="503"/>
        <v>1126688028.0740738</v>
      </c>
      <c r="F16131" s="71">
        <f t="shared" ref="F16131:F16194" si="504">E16131/B16130</f>
        <v>732.75756248313849</v>
      </c>
    </row>
    <row r="16132" spans="2:6">
      <c r="B16132">
        <v>1537600</v>
      </c>
      <c r="D16132">
        <v>16130</v>
      </c>
      <c r="E16132" s="72">
        <f t="shared" ref="E16132:E16195" si="505">40+(D16131*D16131)+(E16131/1.3)</f>
        <v>1126827779.5185184</v>
      </c>
      <c r="F16132" s="71">
        <f t="shared" si="504"/>
        <v>732.8484518200562</v>
      </c>
    </row>
    <row r="16133" spans="2:6">
      <c r="B16133">
        <v>1537600</v>
      </c>
      <c r="D16133">
        <v>16131</v>
      </c>
      <c r="E16133" s="72">
        <f t="shared" si="505"/>
        <v>1126967539.6296296</v>
      </c>
      <c r="F16133" s="71">
        <f t="shared" si="504"/>
        <v>732.93934679346364</v>
      </c>
    </row>
    <row r="16134" spans="2:6">
      <c r="B16134">
        <v>1537600</v>
      </c>
      <c r="D16134">
        <v>16132</v>
      </c>
      <c r="E16134" s="72">
        <f t="shared" si="505"/>
        <v>1127107308.4074073</v>
      </c>
      <c r="F16134" s="71">
        <f t="shared" si="504"/>
        <v>733.03024740336059</v>
      </c>
    </row>
    <row r="16135" spans="2:6">
      <c r="B16135">
        <v>1537600</v>
      </c>
      <c r="D16135">
        <v>16133</v>
      </c>
      <c r="E16135" s="72">
        <f t="shared" si="505"/>
        <v>1127247085.8518517</v>
      </c>
      <c r="F16135" s="71">
        <f t="shared" si="504"/>
        <v>733.1211536497475</v>
      </c>
    </row>
    <row r="16136" spans="2:6">
      <c r="B16136">
        <v>1537600</v>
      </c>
      <c r="D16136">
        <v>16134</v>
      </c>
      <c r="E16136" s="72">
        <f t="shared" si="505"/>
        <v>1127386871.9629629</v>
      </c>
      <c r="F16136" s="71">
        <f t="shared" si="504"/>
        <v>733.21206553262414</v>
      </c>
    </row>
    <row r="16137" spans="2:6">
      <c r="B16137">
        <v>1537600</v>
      </c>
      <c r="D16137">
        <v>16135</v>
      </c>
      <c r="E16137" s="72">
        <f t="shared" si="505"/>
        <v>1127526666.7407408</v>
      </c>
      <c r="F16137" s="71">
        <f t="shared" si="504"/>
        <v>733.30298305199062</v>
      </c>
    </row>
    <row r="16138" spans="2:6">
      <c r="B16138">
        <v>1537600</v>
      </c>
      <c r="D16138">
        <v>16136</v>
      </c>
      <c r="E16138" s="72">
        <f t="shared" si="505"/>
        <v>1127666470.1851852</v>
      </c>
      <c r="F16138" s="71">
        <f t="shared" si="504"/>
        <v>733.39390620784673</v>
      </c>
    </row>
    <row r="16139" spans="2:6">
      <c r="B16139">
        <v>1537600</v>
      </c>
      <c r="D16139">
        <v>16137</v>
      </c>
      <c r="E16139" s="72">
        <f t="shared" si="505"/>
        <v>1127806282.2962961</v>
      </c>
      <c r="F16139" s="71">
        <f t="shared" si="504"/>
        <v>733.48483500019256</v>
      </c>
    </row>
    <row r="16140" spans="2:6">
      <c r="B16140">
        <v>1537600</v>
      </c>
      <c r="D16140">
        <v>16138</v>
      </c>
      <c r="E16140" s="72">
        <f t="shared" si="505"/>
        <v>1127946103.0740738</v>
      </c>
      <c r="F16140" s="71">
        <f t="shared" si="504"/>
        <v>733.57576942902824</v>
      </c>
    </row>
    <row r="16141" spans="2:6">
      <c r="B16141">
        <v>1537600</v>
      </c>
      <c r="D16141">
        <v>16139</v>
      </c>
      <c r="E16141" s="72">
        <f t="shared" si="505"/>
        <v>1128085932.5185184</v>
      </c>
      <c r="F16141" s="71">
        <f t="shared" si="504"/>
        <v>733.66670949435388</v>
      </c>
    </row>
    <row r="16142" spans="2:6">
      <c r="B16142">
        <v>1537600</v>
      </c>
      <c r="D16142">
        <v>16140</v>
      </c>
      <c r="E16142" s="72">
        <f t="shared" si="505"/>
        <v>1128225770.6296296</v>
      </c>
      <c r="F16142" s="71">
        <f t="shared" si="504"/>
        <v>733.75765519616914</v>
      </c>
    </row>
    <row r="16143" spans="2:6">
      <c r="B16143">
        <v>1537600</v>
      </c>
      <c r="D16143">
        <v>16141</v>
      </c>
      <c r="E16143" s="72">
        <f t="shared" si="505"/>
        <v>1128365617.4074073</v>
      </c>
      <c r="F16143" s="71">
        <f t="shared" si="504"/>
        <v>733.84860653447402</v>
      </c>
    </row>
    <row r="16144" spans="2:6">
      <c r="B16144">
        <v>1537600</v>
      </c>
      <c r="D16144">
        <v>16142</v>
      </c>
      <c r="E16144" s="72">
        <f t="shared" si="505"/>
        <v>1128505472.8518517</v>
      </c>
      <c r="F16144" s="71">
        <f t="shared" si="504"/>
        <v>733.93956350926885</v>
      </c>
    </row>
    <row r="16145" spans="2:6">
      <c r="B16145">
        <v>1537600</v>
      </c>
      <c r="D16145">
        <v>16143</v>
      </c>
      <c r="E16145" s="72">
        <f t="shared" si="505"/>
        <v>1128645336.9629629</v>
      </c>
      <c r="F16145" s="71">
        <f t="shared" si="504"/>
        <v>734.03052612055342</v>
      </c>
    </row>
    <row r="16146" spans="2:6">
      <c r="B16146">
        <v>1537600</v>
      </c>
      <c r="D16146">
        <v>16144</v>
      </c>
      <c r="E16146" s="72">
        <f t="shared" si="505"/>
        <v>1128785209.7407408</v>
      </c>
      <c r="F16146" s="71">
        <f t="shared" si="504"/>
        <v>734.12149436832772</v>
      </c>
    </row>
    <row r="16147" spans="2:6">
      <c r="B16147">
        <v>1537600</v>
      </c>
      <c r="D16147">
        <v>16145</v>
      </c>
      <c r="E16147" s="72">
        <f t="shared" si="505"/>
        <v>1128925091.1851852</v>
      </c>
      <c r="F16147" s="71">
        <f t="shared" si="504"/>
        <v>734.21246825259186</v>
      </c>
    </row>
    <row r="16148" spans="2:6">
      <c r="B16148">
        <v>1537600</v>
      </c>
      <c r="D16148">
        <v>16146</v>
      </c>
      <c r="E16148" s="72">
        <f t="shared" si="505"/>
        <v>1129064981.2962961</v>
      </c>
      <c r="F16148" s="71">
        <f t="shared" si="504"/>
        <v>734.30344777334551</v>
      </c>
    </row>
    <row r="16149" spans="2:6">
      <c r="B16149">
        <v>1537600</v>
      </c>
      <c r="D16149">
        <v>16147</v>
      </c>
      <c r="E16149" s="72">
        <f t="shared" si="505"/>
        <v>1129204880.0740738</v>
      </c>
      <c r="F16149" s="71">
        <f t="shared" si="504"/>
        <v>734.39443293058912</v>
      </c>
    </row>
    <row r="16150" spans="2:6">
      <c r="B16150">
        <v>1537600</v>
      </c>
      <c r="D16150">
        <v>16148</v>
      </c>
      <c r="E16150" s="72">
        <f t="shared" si="505"/>
        <v>1129344787.5185184</v>
      </c>
      <c r="F16150" s="71">
        <f t="shared" si="504"/>
        <v>734.48542372432257</v>
      </c>
    </row>
    <row r="16151" spans="2:6">
      <c r="B16151">
        <v>1537600</v>
      </c>
      <c r="D16151">
        <v>16149</v>
      </c>
      <c r="E16151" s="72">
        <f t="shared" si="505"/>
        <v>1129484703.6296296</v>
      </c>
      <c r="F16151" s="71">
        <f t="shared" si="504"/>
        <v>734.57642015454576</v>
      </c>
    </row>
    <row r="16152" spans="2:6">
      <c r="B16152">
        <v>1537600</v>
      </c>
      <c r="D16152">
        <v>16150</v>
      </c>
      <c r="E16152" s="72">
        <f t="shared" si="505"/>
        <v>1129624628.4074073</v>
      </c>
      <c r="F16152" s="71">
        <f t="shared" si="504"/>
        <v>734.66742222125868</v>
      </c>
    </row>
    <row r="16153" spans="2:6">
      <c r="B16153">
        <v>1537600</v>
      </c>
      <c r="D16153">
        <v>16151</v>
      </c>
      <c r="E16153" s="72">
        <f t="shared" si="505"/>
        <v>1129764561.8518517</v>
      </c>
      <c r="F16153" s="71">
        <f t="shared" si="504"/>
        <v>734.75842992446132</v>
      </c>
    </row>
    <row r="16154" spans="2:6">
      <c r="B16154">
        <v>1537600</v>
      </c>
      <c r="D16154">
        <v>16152</v>
      </c>
      <c r="E16154" s="72">
        <f t="shared" si="505"/>
        <v>1129904503.9629629</v>
      </c>
      <c r="F16154" s="71">
        <f t="shared" si="504"/>
        <v>734.84944326415382</v>
      </c>
    </row>
    <row r="16155" spans="2:6">
      <c r="B16155">
        <v>1537600</v>
      </c>
      <c r="D16155">
        <v>16153</v>
      </c>
      <c r="E16155" s="72">
        <f t="shared" si="505"/>
        <v>1130044454.7407408</v>
      </c>
      <c r="F16155" s="71">
        <f t="shared" si="504"/>
        <v>734.94046224033605</v>
      </c>
    </row>
    <row r="16156" spans="2:6">
      <c r="B16156">
        <v>1537600</v>
      </c>
      <c r="D16156">
        <v>16154</v>
      </c>
      <c r="E16156" s="72">
        <f t="shared" si="505"/>
        <v>1130184414.1851852</v>
      </c>
      <c r="F16156" s="71">
        <f t="shared" si="504"/>
        <v>735.031486853008</v>
      </c>
    </row>
    <row r="16157" spans="2:6">
      <c r="B16157">
        <v>1537600</v>
      </c>
      <c r="D16157">
        <v>16155</v>
      </c>
      <c r="E16157" s="72">
        <f t="shared" si="505"/>
        <v>1130324382.2962961</v>
      </c>
      <c r="F16157" s="71">
        <f t="shared" si="504"/>
        <v>735.1225171021697</v>
      </c>
    </row>
    <row r="16158" spans="2:6">
      <c r="B16158">
        <v>1537600</v>
      </c>
      <c r="D16158">
        <v>16156</v>
      </c>
      <c r="E16158" s="72">
        <f t="shared" si="505"/>
        <v>1130464359.0740738</v>
      </c>
      <c r="F16158" s="71">
        <f t="shared" si="504"/>
        <v>735.21355298782112</v>
      </c>
    </row>
    <row r="16159" spans="2:6">
      <c r="B16159">
        <v>1537600</v>
      </c>
      <c r="D16159">
        <v>16157</v>
      </c>
      <c r="E16159" s="72">
        <f t="shared" si="505"/>
        <v>1130604344.5185184</v>
      </c>
      <c r="F16159" s="71">
        <f t="shared" si="504"/>
        <v>735.30459450996261</v>
      </c>
    </row>
    <row r="16160" spans="2:6">
      <c r="B16160">
        <v>1537600</v>
      </c>
      <c r="D16160">
        <v>16158</v>
      </c>
      <c r="E16160" s="72">
        <f t="shared" si="505"/>
        <v>1130744338.6296296</v>
      </c>
      <c r="F16160" s="71">
        <f t="shared" si="504"/>
        <v>735.39564166859361</v>
      </c>
    </row>
    <row r="16161" spans="2:6">
      <c r="B16161">
        <v>1537600</v>
      </c>
      <c r="D16161">
        <v>16159</v>
      </c>
      <c r="E16161" s="72">
        <f t="shared" si="505"/>
        <v>1130884341.4074073</v>
      </c>
      <c r="F16161" s="71">
        <f t="shared" si="504"/>
        <v>735.48669446371446</v>
      </c>
    </row>
    <row r="16162" spans="2:6">
      <c r="B16162">
        <v>1537600</v>
      </c>
      <c r="D16162">
        <v>16160</v>
      </c>
      <c r="E16162" s="72">
        <f t="shared" si="505"/>
        <v>1131024352.8518517</v>
      </c>
      <c r="F16162" s="71">
        <f t="shared" si="504"/>
        <v>735.57775289532503</v>
      </c>
    </row>
    <row r="16163" spans="2:6">
      <c r="B16163">
        <v>1537600</v>
      </c>
      <c r="D16163">
        <v>16161</v>
      </c>
      <c r="E16163" s="72">
        <f t="shared" si="505"/>
        <v>1131164372.9629629</v>
      </c>
      <c r="F16163" s="71">
        <f t="shared" si="504"/>
        <v>735.66881696342534</v>
      </c>
    </row>
    <row r="16164" spans="2:6">
      <c r="B16164">
        <v>1537600</v>
      </c>
      <c r="D16164">
        <v>16162</v>
      </c>
      <c r="E16164" s="72">
        <f t="shared" si="505"/>
        <v>1131304401.7407408</v>
      </c>
      <c r="F16164" s="71">
        <f t="shared" si="504"/>
        <v>735.75988666801561</v>
      </c>
    </row>
    <row r="16165" spans="2:6">
      <c r="B16165">
        <v>1537600</v>
      </c>
      <c r="D16165">
        <v>16163</v>
      </c>
      <c r="E16165" s="72">
        <f t="shared" si="505"/>
        <v>1131444439.1851852</v>
      </c>
      <c r="F16165" s="71">
        <f t="shared" si="504"/>
        <v>735.8509620090955</v>
      </c>
    </row>
    <row r="16166" spans="2:6">
      <c r="B16166">
        <v>1537600</v>
      </c>
      <c r="D16166">
        <v>16164</v>
      </c>
      <c r="E16166" s="72">
        <f t="shared" si="505"/>
        <v>1131584485.2962961</v>
      </c>
      <c r="F16166" s="71">
        <f t="shared" si="504"/>
        <v>735.942042986665</v>
      </c>
    </row>
    <row r="16167" spans="2:6">
      <c r="B16167">
        <v>1537600</v>
      </c>
      <c r="D16167">
        <v>16165</v>
      </c>
      <c r="E16167" s="72">
        <f t="shared" si="505"/>
        <v>1131724540.0740738</v>
      </c>
      <c r="F16167" s="71">
        <f t="shared" si="504"/>
        <v>736.03312960072435</v>
      </c>
    </row>
    <row r="16168" spans="2:6">
      <c r="B16168">
        <v>1537600</v>
      </c>
      <c r="D16168">
        <v>16166</v>
      </c>
      <c r="E16168" s="72">
        <f t="shared" si="505"/>
        <v>1131864603.5185184</v>
      </c>
      <c r="F16168" s="71">
        <f t="shared" si="504"/>
        <v>736.12422185127366</v>
      </c>
    </row>
    <row r="16169" spans="2:6">
      <c r="B16169">
        <v>1537600</v>
      </c>
      <c r="D16169">
        <v>16167</v>
      </c>
      <c r="E16169" s="72">
        <f t="shared" si="505"/>
        <v>1132004675.6296296</v>
      </c>
      <c r="F16169" s="71">
        <f t="shared" si="504"/>
        <v>736.2153197383127</v>
      </c>
    </row>
    <row r="16170" spans="2:6">
      <c r="B16170">
        <v>1537600</v>
      </c>
      <c r="D16170">
        <v>16168</v>
      </c>
      <c r="E16170" s="72">
        <f t="shared" si="505"/>
        <v>1132144756.4074073</v>
      </c>
      <c r="F16170" s="71">
        <f t="shared" si="504"/>
        <v>736.30642326184136</v>
      </c>
    </row>
    <row r="16171" spans="2:6">
      <c r="B16171">
        <v>1537600</v>
      </c>
      <c r="D16171">
        <v>16169</v>
      </c>
      <c r="E16171" s="72">
        <f t="shared" si="505"/>
        <v>1132284845.8518517</v>
      </c>
      <c r="F16171" s="71">
        <f t="shared" si="504"/>
        <v>736.39753242185986</v>
      </c>
    </row>
    <row r="16172" spans="2:6">
      <c r="B16172">
        <v>1537600</v>
      </c>
      <c r="D16172">
        <v>16170</v>
      </c>
      <c r="E16172" s="72">
        <f t="shared" si="505"/>
        <v>1132424943.9629629</v>
      </c>
      <c r="F16172" s="71">
        <f t="shared" si="504"/>
        <v>736.4886472183681</v>
      </c>
    </row>
    <row r="16173" spans="2:6">
      <c r="B16173">
        <v>1537600</v>
      </c>
      <c r="D16173">
        <v>16171</v>
      </c>
      <c r="E16173" s="72">
        <f t="shared" si="505"/>
        <v>1132565050.7407408</v>
      </c>
      <c r="F16173" s="71">
        <f t="shared" si="504"/>
        <v>736.5797676513663</v>
      </c>
    </row>
    <row r="16174" spans="2:6">
      <c r="B16174">
        <v>1537600</v>
      </c>
      <c r="D16174">
        <v>16172</v>
      </c>
      <c r="E16174" s="72">
        <f t="shared" si="505"/>
        <v>1132705166.1851852</v>
      </c>
      <c r="F16174" s="71">
        <f t="shared" si="504"/>
        <v>736.67089372085411</v>
      </c>
    </row>
    <row r="16175" spans="2:6">
      <c r="B16175">
        <v>1537600</v>
      </c>
      <c r="D16175">
        <v>16173</v>
      </c>
      <c r="E16175" s="72">
        <f t="shared" si="505"/>
        <v>1132845290.2962961</v>
      </c>
      <c r="F16175" s="71">
        <f t="shared" si="504"/>
        <v>736.76202542683154</v>
      </c>
    </row>
    <row r="16176" spans="2:6">
      <c r="B16176">
        <v>1537600</v>
      </c>
      <c r="D16176">
        <v>16174</v>
      </c>
      <c r="E16176" s="72">
        <f t="shared" si="505"/>
        <v>1132985423.0740738</v>
      </c>
      <c r="F16176" s="71">
        <f t="shared" si="504"/>
        <v>736.85316276929882</v>
      </c>
    </row>
    <row r="16177" spans="2:6">
      <c r="B16177">
        <v>1537600</v>
      </c>
      <c r="D16177">
        <v>16175</v>
      </c>
      <c r="E16177" s="72">
        <f t="shared" si="505"/>
        <v>1133125564.5185184</v>
      </c>
      <c r="F16177" s="71">
        <f t="shared" si="504"/>
        <v>736.94430574825606</v>
      </c>
    </row>
    <row r="16178" spans="2:6">
      <c r="B16178">
        <v>1537600</v>
      </c>
      <c r="D16178">
        <v>16176</v>
      </c>
      <c r="E16178" s="72">
        <f t="shared" si="505"/>
        <v>1133265714.6296296</v>
      </c>
      <c r="F16178" s="71">
        <f t="shared" si="504"/>
        <v>737.03545436370291</v>
      </c>
    </row>
    <row r="16179" spans="2:6">
      <c r="B16179">
        <v>1537600</v>
      </c>
      <c r="D16179">
        <v>16177</v>
      </c>
      <c r="E16179" s="72">
        <f t="shared" si="505"/>
        <v>1133405873.4074073</v>
      </c>
      <c r="F16179" s="71">
        <f t="shared" si="504"/>
        <v>737.1266086156395</v>
      </c>
    </row>
    <row r="16180" spans="2:6">
      <c r="B16180">
        <v>1537600</v>
      </c>
      <c r="D16180">
        <v>16178</v>
      </c>
      <c r="E16180" s="72">
        <f t="shared" si="505"/>
        <v>1133546040.8518517</v>
      </c>
      <c r="F16180" s="71">
        <f t="shared" si="504"/>
        <v>737.21776850406593</v>
      </c>
    </row>
    <row r="16181" spans="2:6">
      <c r="B16181">
        <v>1537600</v>
      </c>
      <c r="D16181">
        <v>16179</v>
      </c>
      <c r="E16181" s="72">
        <f t="shared" si="505"/>
        <v>1133686216.9629629</v>
      </c>
      <c r="F16181" s="71">
        <f t="shared" si="504"/>
        <v>737.30893402898209</v>
      </c>
    </row>
    <row r="16182" spans="2:6">
      <c r="B16182">
        <v>1537600</v>
      </c>
      <c r="D16182">
        <v>16180</v>
      </c>
      <c r="E16182" s="72">
        <f t="shared" si="505"/>
        <v>1133826401.7407408</v>
      </c>
      <c r="F16182" s="71">
        <f t="shared" si="504"/>
        <v>737.4001051903881</v>
      </c>
    </row>
    <row r="16183" spans="2:6">
      <c r="B16183">
        <v>1537600</v>
      </c>
      <c r="D16183">
        <v>16181</v>
      </c>
      <c r="E16183" s="72">
        <f t="shared" si="505"/>
        <v>1133966595.1851852</v>
      </c>
      <c r="F16183" s="71">
        <f t="shared" si="504"/>
        <v>737.49128198828384</v>
      </c>
    </row>
    <row r="16184" spans="2:6">
      <c r="B16184">
        <v>1537600</v>
      </c>
      <c r="D16184">
        <v>16182</v>
      </c>
      <c r="E16184" s="72">
        <f t="shared" si="505"/>
        <v>1134106797.2962961</v>
      </c>
      <c r="F16184" s="71">
        <f t="shared" si="504"/>
        <v>737.5824644226692</v>
      </c>
    </row>
    <row r="16185" spans="2:6">
      <c r="B16185">
        <v>1537600</v>
      </c>
      <c r="D16185">
        <v>16183</v>
      </c>
      <c r="E16185" s="72">
        <f t="shared" si="505"/>
        <v>1134247008.0740738</v>
      </c>
      <c r="F16185" s="71">
        <f t="shared" si="504"/>
        <v>737.6736524935443</v>
      </c>
    </row>
    <row r="16186" spans="2:6">
      <c r="B16186">
        <v>1537600</v>
      </c>
      <c r="D16186">
        <v>16184</v>
      </c>
      <c r="E16186" s="72">
        <f t="shared" si="505"/>
        <v>1134387227.5185184</v>
      </c>
      <c r="F16186" s="71">
        <f t="shared" si="504"/>
        <v>737.76484620090946</v>
      </c>
    </row>
    <row r="16187" spans="2:6">
      <c r="B16187">
        <v>1537600</v>
      </c>
      <c r="D16187">
        <v>16185</v>
      </c>
      <c r="E16187" s="72">
        <f t="shared" si="505"/>
        <v>1134527455.6296296</v>
      </c>
      <c r="F16187" s="71">
        <f t="shared" si="504"/>
        <v>737.85604554476436</v>
      </c>
    </row>
    <row r="16188" spans="2:6">
      <c r="B16188">
        <v>1537600</v>
      </c>
      <c r="D16188">
        <v>16186</v>
      </c>
      <c r="E16188" s="72">
        <f t="shared" si="505"/>
        <v>1134667692.4074073</v>
      </c>
      <c r="F16188" s="71">
        <f t="shared" si="504"/>
        <v>737.94725052510876</v>
      </c>
    </row>
    <row r="16189" spans="2:6">
      <c r="B16189">
        <v>1537600</v>
      </c>
      <c r="D16189">
        <v>16187</v>
      </c>
      <c r="E16189" s="72">
        <f t="shared" si="505"/>
        <v>1134807937.8518517</v>
      </c>
      <c r="F16189" s="71">
        <f t="shared" si="504"/>
        <v>738.03846114194312</v>
      </c>
    </row>
    <row r="16190" spans="2:6">
      <c r="B16190">
        <v>1537600</v>
      </c>
      <c r="D16190">
        <v>16188</v>
      </c>
      <c r="E16190" s="72">
        <f t="shared" si="505"/>
        <v>1134948191.9629629</v>
      </c>
      <c r="F16190" s="71">
        <f t="shared" si="504"/>
        <v>738.12967739526721</v>
      </c>
    </row>
    <row r="16191" spans="2:6">
      <c r="B16191">
        <v>1537600</v>
      </c>
      <c r="D16191">
        <v>16189</v>
      </c>
      <c r="E16191" s="72">
        <f t="shared" si="505"/>
        <v>1135088454.7407408</v>
      </c>
      <c r="F16191" s="71">
        <f t="shared" si="504"/>
        <v>738.22089928508115</v>
      </c>
    </row>
    <row r="16192" spans="2:6">
      <c r="B16192">
        <v>1537600</v>
      </c>
      <c r="D16192">
        <v>16190</v>
      </c>
      <c r="E16192" s="72">
        <f t="shared" si="505"/>
        <v>1135228726.1851852</v>
      </c>
      <c r="F16192" s="71">
        <f t="shared" si="504"/>
        <v>738.3121268113847</v>
      </c>
    </row>
    <row r="16193" spans="2:6">
      <c r="B16193">
        <v>1537600</v>
      </c>
      <c r="D16193">
        <v>16191</v>
      </c>
      <c r="E16193" s="72">
        <f t="shared" si="505"/>
        <v>1135369006.2962961</v>
      </c>
      <c r="F16193" s="71">
        <f t="shared" si="504"/>
        <v>738.40335997417799</v>
      </c>
    </row>
    <row r="16194" spans="2:6">
      <c r="B16194">
        <v>1537600</v>
      </c>
      <c r="D16194">
        <v>16192</v>
      </c>
      <c r="E16194" s="72">
        <f t="shared" si="505"/>
        <v>1135509295.0740738</v>
      </c>
      <c r="F16194" s="71">
        <f t="shared" si="504"/>
        <v>738.49459877346112</v>
      </c>
    </row>
    <row r="16195" spans="2:6">
      <c r="B16195">
        <v>1537600</v>
      </c>
      <c r="D16195">
        <v>16193</v>
      </c>
      <c r="E16195" s="72">
        <f t="shared" si="505"/>
        <v>1135649592.5185184</v>
      </c>
      <c r="F16195" s="71">
        <f t="shared" ref="F16195:F16258" si="506">E16195/B16194</f>
        <v>738.58584320923421</v>
      </c>
    </row>
    <row r="16196" spans="2:6">
      <c r="B16196">
        <v>1537600</v>
      </c>
      <c r="D16196">
        <v>16194</v>
      </c>
      <c r="E16196" s="72">
        <f t="shared" ref="E16196:E16259" si="507">40+(D16195*D16195)+(E16195/1.3)</f>
        <v>1135789898.6296296</v>
      </c>
      <c r="F16196" s="71">
        <f t="shared" si="506"/>
        <v>738.67709328149692</v>
      </c>
    </row>
    <row r="16197" spans="2:6">
      <c r="B16197">
        <v>1537600</v>
      </c>
      <c r="D16197">
        <v>16195</v>
      </c>
      <c r="E16197" s="72">
        <f t="shared" si="507"/>
        <v>1135930213.4074073</v>
      </c>
      <c r="F16197" s="71">
        <f t="shared" si="506"/>
        <v>738.76834899024925</v>
      </c>
    </row>
    <row r="16198" spans="2:6">
      <c r="B16198">
        <v>1537600</v>
      </c>
      <c r="D16198">
        <v>16196</v>
      </c>
      <c r="E16198" s="72">
        <f t="shared" si="507"/>
        <v>1136070536.8518517</v>
      </c>
      <c r="F16198" s="71">
        <f t="shared" si="506"/>
        <v>738.85961033549142</v>
      </c>
    </row>
    <row r="16199" spans="2:6">
      <c r="B16199">
        <v>1537600</v>
      </c>
      <c r="D16199">
        <v>16197</v>
      </c>
      <c r="E16199" s="72">
        <f t="shared" si="507"/>
        <v>1136210868.9629629</v>
      </c>
      <c r="F16199" s="71">
        <f t="shared" si="506"/>
        <v>738.95087731722356</v>
      </c>
    </row>
    <row r="16200" spans="2:6">
      <c r="B16200">
        <v>1537600</v>
      </c>
      <c r="D16200">
        <v>16198</v>
      </c>
      <c r="E16200" s="72">
        <f t="shared" si="507"/>
        <v>1136351209.7407408</v>
      </c>
      <c r="F16200" s="71">
        <f t="shared" si="506"/>
        <v>739.04214993544531</v>
      </c>
    </row>
    <row r="16201" spans="2:6">
      <c r="B16201">
        <v>1537600</v>
      </c>
      <c r="D16201">
        <v>16199</v>
      </c>
      <c r="E16201" s="72">
        <f t="shared" si="507"/>
        <v>1136491559.1851852</v>
      </c>
      <c r="F16201" s="71">
        <f t="shared" si="506"/>
        <v>739.13342819015691</v>
      </c>
    </row>
    <row r="16202" spans="2:6">
      <c r="B16202">
        <v>1537600</v>
      </c>
      <c r="D16202">
        <v>16200</v>
      </c>
      <c r="E16202" s="72">
        <f t="shared" si="507"/>
        <v>1136631917.2962961</v>
      </c>
      <c r="F16202" s="71">
        <f t="shared" si="506"/>
        <v>739.22471208135801</v>
      </c>
    </row>
    <row r="16203" spans="2:6">
      <c r="B16203">
        <v>1537600</v>
      </c>
      <c r="D16203">
        <v>16201</v>
      </c>
      <c r="E16203" s="72">
        <f t="shared" si="507"/>
        <v>1136772284.0740738</v>
      </c>
      <c r="F16203" s="71">
        <f t="shared" si="506"/>
        <v>739.31600160904907</v>
      </c>
    </row>
    <row r="16204" spans="2:6">
      <c r="B16204">
        <v>1537600</v>
      </c>
      <c r="D16204">
        <v>16202</v>
      </c>
      <c r="E16204" s="72">
        <f t="shared" si="507"/>
        <v>1136912659.5185184</v>
      </c>
      <c r="F16204" s="71">
        <f t="shared" si="506"/>
        <v>739.40729677322997</v>
      </c>
    </row>
    <row r="16205" spans="2:6">
      <c r="B16205">
        <v>1537600</v>
      </c>
      <c r="D16205">
        <v>16203</v>
      </c>
      <c r="E16205" s="72">
        <f t="shared" si="507"/>
        <v>1137053043.6296296</v>
      </c>
      <c r="F16205" s="71">
        <f t="shared" si="506"/>
        <v>739.49859757390061</v>
      </c>
    </row>
    <row r="16206" spans="2:6">
      <c r="B16206">
        <v>1537600</v>
      </c>
      <c r="D16206">
        <v>16204</v>
      </c>
      <c r="E16206" s="72">
        <f t="shared" si="507"/>
        <v>1137193436.4074073</v>
      </c>
      <c r="F16206" s="71">
        <f t="shared" si="506"/>
        <v>739.58990401106098</v>
      </c>
    </row>
    <row r="16207" spans="2:6">
      <c r="B16207">
        <v>1537600</v>
      </c>
      <c r="D16207">
        <v>16205</v>
      </c>
      <c r="E16207" s="72">
        <f t="shared" si="507"/>
        <v>1137333837.8518517</v>
      </c>
      <c r="F16207" s="71">
        <f t="shared" si="506"/>
        <v>739.68121608471108</v>
      </c>
    </row>
    <row r="16208" spans="2:6">
      <c r="B16208">
        <v>1537600</v>
      </c>
      <c r="D16208">
        <v>16206</v>
      </c>
      <c r="E16208" s="72">
        <f t="shared" si="507"/>
        <v>1137474247.9629629</v>
      </c>
      <c r="F16208" s="71">
        <f t="shared" si="506"/>
        <v>739.77253379485103</v>
      </c>
    </row>
    <row r="16209" spans="2:6">
      <c r="B16209">
        <v>1537600</v>
      </c>
      <c r="D16209">
        <v>16207</v>
      </c>
      <c r="E16209" s="72">
        <f t="shared" si="507"/>
        <v>1137614666.7407408</v>
      </c>
      <c r="F16209" s="71">
        <f t="shared" si="506"/>
        <v>739.86385714148071</v>
      </c>
    </row>
    <row r="16210" spans="2:6">
      <c r="B16210">
        <v>1537600</v>
      </c>
      <c r="D16210">
        <v>16208</v>
      </c>
      <c r="E16210" s="72">
        <f t="shared" si="507"/>
        <v>1137755094.1851852</v>
      </c>
      <c r="F16210" s="71">
        <f t="shared" si="506"/>
        <v>739.95518612460012</v>
      </c>
    </row>
    <row r="16211" spans="2:6">
      <c r="B16211">
        <v>1537600</v>
      </c>
      <c r="D16211">
        <v>16209</v>
      </c>
      <c r="E16211" s="72">
        <f t="shared" si="507"/>
        <v>1137895530.2962961</v>
      </c>
      <c r="F16211" s="71">
        <f t="shared" si="506"/>
        <v>740.04652074420926</v>
      </c>
    </row>
    <row r="16212" spans="2:6">
      <c r="B16212">
        <v>1537600</v>
      </c>
      <c r="D16212">
        <v>16210</v>
      </c>
      <c r="E16212" s="72">
        <f t="shared" si="507"/>
        <v>1138035975.0740738</v>
      </c>
      <c r="F16212" s="71">
        <f t="shared" si="506"/>
        <v>740.13786100030813</v>
      </c>
    </row>
    <row r="16213" spans="2:6">
      <c r="B16213">
        <v>1537600</v>
      </c>
      <c r="D16213">
        <v>16211</v>
      </c>
      <c r="E16213" s="72">
        <f t="shared" si="507"/>
        <v>1138176428.5185184</v>
      </c>
      <c r="F16213" s="71">
        <f t="shared" si="506"/>
        <v>740.22920689289697</v>
      </c>
    </row>
    <row r="16214" spans="2:6">
      <c r="B16214">
        <v>1537600</v>
      </c>
      <c r="D16214">
        <v>16212</v>
      </c>
      <c r="E16214" s="72">
        <f t="shared" si="507"/>
        <v>1138316890.6296296</v>
      </c>
      <c r="F16214" s="71">
        <f t="shared" si="506"/>
        <v>740.32055842197553</v>
      </c>
    </row>
    <row r="16215" spans="2:6">
      <c r="B16215">
        <v>1537600</v>
      </c>
      <c r="D16215">
        <v>16213</v>
      </c>
      <c r="E16215" s="72">
        <f t="shared" si="507"/>
        <v>1138457361.4074073</v>
      </c>
      <c r="F16215" s="71">
        <f t="shared" si="506"/>
        <v>740.41191558754372</v>
      </c>
    </row>
    <row r="16216" spans="2:6">
      <c r="B16216">
        <v>1537600</v>
      </c>
      <c r="D16216">
        <v>16214</v>
      </c>
      <c r="E16216" s="72">
        <f t="shared" si="507"/>
        <v>1138597840.8518517</v>
      </c>
      <c r="F16216" s="71">
        <f t="shared" si="506"/>
        <v>740.50327838960175</v>
      </c>
    </row>
    <row r="16217" spans="2:6">
      <c r="B16217">
        <v>1537600</v>
      </c>
      <c r="D16217">
        <v>16215</v>
      </c>
      <c r="E16217" s="72">
        <f t="shared" si="507"/>
        <v>1138738328.9629629</v>
      </c>
      <c r="F16217" s="71">
        <f t="shared" si="506"/>
        <v>740.59464682814962</v>
      </c>
    </row>
    <row r="16218" spans="2:6">
      <c r="B16218">
        <v>1537600</v>
      </c>
      <c r="D16218">
        <v>16216</v>
      </c>
      <c r="E16218" s="72">
        <f t="shared" si="507"/>
        <v>1138878825.7407408</v>
      </c>
      <c r="F16218" s="71">
        <f t="shared" si="506"/>
        <v>740.68602090318734</v>
      </c>
    </row>
    <row r="16219" spans="2:6">
      <c r="B16219">
        <v>1537600</v>
      </c>
      <c r="D16219">
        <v>16217</v>
      </c>
      <c r="E16219" s="72">
        <f t="shared" si="507"/>
        <v>1139019331.1851852</v>
      </c>
      <c r="F16219" s="71">
        <f t="shared" si="506"/>
        <v>740.77740061471457</v>
      </c>
    </row>
    <row r="16220" spans="2:6">
      <c r="B16220">
        <v>1537600</v>
      </c>
      <c r="D16220">
        <v>16218</v>
      </c>
      <c r="E16220" s="72">
        <f t="shared" si="507"/>
        <v>1139159845.2962961</v>
      </c>
      <c r="F16220" s="71">
        <f t="shared" si="506"/>
        <v>740.86878596273164</v>
      </c>
    </row>
    <row r="16221" spans="2:6">
      <c r="B16221">
        <v>1537600</v>
      </c>
      <c r="D16221">
        <v>16219</v>
      </c>
      <c r="E16221" s="72">
        <f t="shared" si="507"/>
        <v>1139300368.0740738</v>
      </c>
      <c r="F16221" s="71">
        <f t="shared" si="506"/>
        <v>740.96017694723844</v>
      </c>
    </row>
    <row r="16222" spans="2:6">
      <c r="B16222">
        <v>1537600</v>
      </c>
      <c r="D16222">
        <v>16220</v>
      </c>
      <c r="E16222" s="72">
        <f t="shared" si="507"/>
        <v>1139440899.5185184</v>
      </c>
      <c r="F16222" s="71">
        <f t="shared" si="506"/>
        <v>741.0515735682352</v>
      </c>
    </row>
    <row r="16223" spans="2:6">
      <c r="B16223">
        <v>1537600</v>
      </c>
      <c r="D16223">
        <v>16221</v>
      </c>
      <c r="E16223" s="72">
        <f t="shared" si="507"/>
        <v>1139581439.6296296</v>
      </c>
      <c r="F16223" s="71">
        <f t="shared" si="506"/>
        <v>741.14297582572169</v>
      </c>
    </row>
    <row r="16224" spans="2:6">
      <c r="B16224">
        <v>1537600</v>
      </c>
      <c r="D16224">
        <v>16222</v>
      </c>
      <c r="E16224" s="72">
        <f t="shared" si="507"/>
        <v>1139721988.4074073</v>
      </c>
      <c r="F16224" s="71">
        <f t="shared" si="506"/>
        <v>741.2343837196978</v>
      </c>
    </row>
    <row r="16225" spans="2:6">
      <c r="B16225">
        <v>1537600</v>
      </c>
      <c r="D16225">
        <v>16223</v>
      </c>
      <c r="E16225" s="72">
        <f t="shared" si="507"/>
        <v>1139862545.8518517</v>
      </c>
      <c r="F16225" s="71">
        <f t="shared" si="506"/>
        <v>741.32579725016365</v>
      </c>
    </row>
    <row r="16226" spans="2:6">
      <c r="B16226">
        <v>1537600</v>
      </c>
      <c r="D16226">
        <v>16224</v>
      </c>
      <c r="E16226" s="72">
        <f t="shared" si="507"/>
        <v>1140003111.9629629</v>
      </c>
      <c r="F16226" s="71">
        <f t="shared" si="506"/>
        <v>741.41721641711945</v>
      </c>
    </row>
    <row r="16227" spans="2:6">
      <c r="B16227">
        <v>1537600</v>
      </c>
      <c r="D16227">
        <v>16225</v>
      </c>
      <c r="E16227" s="72">
        <f t="shared" si="507"/>
        <v>1140143686.7407408</v>
      </c>
      <c r="F16227" s="71">
        <f t="shared" si="506"/>
        <v>741.50864122056498</v>
      </c>
    </row>
    <row r="16228" spans="2:6">
      <c r="B16228">
        <v>1537600</v>
      </c>
      <c r="D16228">
        <v>16226</v>
      </c>
      <c r="E16228" s="72">
        <f t="shared" si="507"/>
        <v>1140284270.1851852</v>
      </c>
      <c r="F16228" s="71">
        <f t="shared" si="506"/>
        <v>741.60007166050025</v>
      </c>
    </row>
    <row r="16229" spans="2:6">
      <c r="B16229">
        <v>1537600</v>
      </c>
      <c r="D16229">
        <v>16227</v>
      </c>
      <c r="E16229" s="72">
        <f t="shared" si="507"/>
        <v>1140424862.2962961</v>
      </c>
      <c r="F16229" s="71">
        <f t="shared" si="506"/>
        <v>741.69150773692513</v>
      </c>
    </row>
    <row r="16230" spans="2:6">
      <c r="B16230">
        <v>1537600</v>
      </c>
      <c r="D16230">
        <v>16228</v>
      </c>
      <c r="E16230" s="72">
        <f t="shared" si="507"/>
        <v>1140565463.0740738</v>
      </c>
      <c r="F16230" s="71">
        <f t="shared" si="506"/>
        <v>741.78294944983986</v>
      </c>
    </row>
    <row r="16231" spans="2:6">
      <c r="B16231">
        <v>1537600</v>
      </c>
      <c r="D16231">
        <v>16229</v>
      </c>
      <c r="E16231" s="72">
        <f t="shared" si="507"/>
        <v>1140706072.5185184</v>
      </c>
      <c r="F16231" s="71">
        <f t="shared" si="506"/>
        <v>741.87439679924455</v>
      </c>
    </row>
    <row r="16232" spans="2:6">
      <c r="B16232">
        <v>1537600</v>
      </c>
      <c r="D16232">
        <v>16230</v>
      </c>
      <c r="E16232" s="72">
        <f t="shared" si="507"/>
        <v>1140846690.6296296</v>
      </c>
      <c r="F16232" s="71">
        <f t="shared" si="506"/>
        <v>741.96584978513897</v>
      </c>
    </row>
    <row r="16233" spans="2:6">
      <c r="B16233">
        <v>1537600</v>
      </c>
      <c r="D16233">
        <v>16231</v>
      </c>
      <c r="E16233" s="72">
        <f t="shared" si="507"/>
        <v>1140987317.4074073</v>
      </c>
      <c r="F16233" s="71">
        <f t="shared" si="506"/>
        <v>742.0573084075229</v>
      </c>
    </row>
    <row r="16234" spans="2:6">
      <c r="B16234">
        <v>1537600</v>
      </c>
      <c r="D16234">
        <v>16232</v>
      </c>
      <c r="E16234" s="72">
        <f t="shared" si="507"/>
        <v>1141127952.8518517</v>
      </c>
      <c r="F16234" s="71">
        <f t="shared" si="506"/>
        <v>742.14877266639678</v>
      </c>
    </row>
    <row r="16235" spans="2:6">
      <c r="B16235">
        <v>1537600</v>
      </c>
      <c r="D16235">
        <v>16233</v>
      </c>
      <c r="E16235" s="72">
        <f t="shared" si="507"/>
        <v>1141268596.9629629</v>
      </c>
      <c r="F16235" s="71">
        <f t="shared" si="506"/>
        <v>742.2402425617604</v>
      </c>
    </row>
    <row r="16236" spans="2:6">
      <c r="B16236">
        <v>1537600</v>
      </c>
      <c r="D16236">
        <v>16234</v>
      </c>
      <c r="E16236" s="72">
        <f t="shared" si="507"/>
        <v>1141409249.7407408</v>
      </c>
      <c r="F16236" s="71">
        <f t="shared" si="506"/>
        <v>742.33171809361397</v>
      </c>
    </row>
    <row r="16237" spans="2:6">
      <c r="B16237">
        <v>1537600</v>
      </c>
      <c r="D16237">
        <v>16235</v>
      </c>
      <c r="E16237" s="72">
        <f t="shared" si="507"/>
        <v>1141549911.1851852</v>
      </c>
      <c r="F16237" s="71">
        <f t="shared" si="506"/>
        <v>742.42319926195705</v>
      </c>
    </row>
    <row r="16238" spans="2:6">
      <c r="B16238">
        <v>1537600</v>
      </c>
      <c r="D16238">
        <v>16236</v>
      </c>
      <c r="E16238" s="72">
        <f t="shared" si="507"/>
        <v>1141690581.2962961</v>
      </c>
      <c r="F16238" s="71">
        <f t="shared" si="506"/>
        <v>742.51468606678986</v>
      </c>
    </row>
    <row r="16239" spans="2:6">
      <c r="B16239">
        <v>1537600</v>
      </c>
      <c r="D16239">
        <v>16237</v>
      </c>
      <c r="E16239" s="72">
        <f t="shared" si="507"/>
        <v>1141831260.0740738</v>
      </c>
      <c r="F16239" s="71">
        <f t="shared" si="506"/>
        <v>742.60617850811252</v>
      </c>
    </row>
    <row r="16240" spans="2:6">
      <c r="B16240">
        <v>1537600</v>
      </c>
      <c r="D16240">
        <v>16238</v>
      </c>
      <c r="E16240" s="72">
        <f t="shared" si="507"/>
        <v>1141971947.5185184</v>
      </c>
      <c r="F16240" s="71">
        <f t="shared" si="506"/>
        <v>742.69767658592514</v>
      </c>
    </row>
    <row r="16241" spans="2:6">
      <c r="B16241">
        <v>1537600</v>
      </c>
      <c r="D16241">
        <v>16239</v>
      </c>
      <c r="E16241" s="72">
        <f t="shared" si="507"/>
        <v>1142112643.6296296</v>
      </c>
      <c r="F16241" s="71">
        <f t="shared" si="506"/>
        <v>742.78918030022737</v>
      </c>
    </row>
    <row r="16242" spans="2:6">
      <c r="B16242">
        <v>1537600</v>
      </c>
      <c r="D16242">
        <v>16240</v>
      </c>
      <c r="E16242" s="72">
        <f t="shared" si="507"/>
        <v>1142253348.4074073</v>
      </c>
      <c r="F16242" s="71">
        <f t="shared" si="506"/>
        <v>742.88068965101934</v>
      </c>
    </row>
    <row r="16243" spans="2:6">
      <c r="B16243">
        <v>1537600</v>
      </c>
      <c r="D16243">
        <v>16241</v>
      </c>
      <c r="E16243" s="72">
        <f t="shared" si="507"/>
        <v>1142394061.8518517</v>
      </c>
      <c r="F16243" s="71">
        <f t="shared" si="506"/>
        <v>742.97220463830104</v>
      </c>
    </row>
    <row r="16244" spans="2:6">
      <c r="B16244">
        <v>1537600</v>
      </c>
      <c r="D16244">
        <v>16242</v>
      </c>
      <c r="E16244" s="72">
        <f t="shared" si="507"/>
        <v>1142534783.9629629</v>
      </c>
      <c r="F16244" s="71">
        <f t="shared" si="506"/>
        <v>743.06372526207258</v>
      </c>
    </row>
    <row r="16245" spans="2:6">
      <c r="B16245">
        <v>1537600</v>
      </c>
      <c r="D16245">
        <v>16243</v>
      </c>
      <c r="E16245" s="72">
        <f t="shared" si="507"/>
        <v>1142675514.7407408</v>
      </c>
      <c r="F16245" s="71">
        <f t="shared" si="506"/>
        <v>743.15525152233397</v>
      </c>
    </row>
    <row r="16246" spans="2:6">
      <c r="B16246">
        <v>1537600</v>
      </c>
      <c r="D16246">
        <v>16244</v>
      </c>
      <c r="E16246" s="72">
        <f t="shared" si="507"/>
        <v>1142816254.1851852</v>
      </c>
      <c r="F16246" s="71">
        <f t="shared" si="506"/>
        <v>743.24678341908509</v>
      </c>
    </row>
    <row r="16247" spans="2:6">
      <c r="B16247">
        <v>1537600</v>
      </c>
      <c r="D16247">
        <v>16245</v>
      </c>
      <c r="E16247" s="72">
        <f t="shared" si="507"/>
        <v>1142957002.2962961</v>
      </c>
      <c r="F16247" s="71">
        <f t="shared" si="506"/>
        <v>743.33832095232583</v>
      </c>
    </row>
    <row r="16248" spans="2:6">
      <c r="B16248">
        <v>1537600</v>
      </c>
      <c r="D16248">
        <v>16246</v>
      </c>
      <c r="E16248" s="72">
        <f t="shared" si="507"/>
        <v>1143097759.0740738</v>
      </c>
      <c r="F16248" s="71">
        <f t="shared" si="506"/>
        <v>743.4298641220563</v>
      </c>
    </row>
    <row r="16249" spans="2:6">
      <c r="B16249">
        <v>1537600</v>
      </c>
      <c r="D16249">
        <v>16247</v>
      </c>
      <c r="E16249" s="72">
        <f t="shared" si="507"/>
        <v>1143238524.5185184</v>
      </c>
      <c r="F16249" s="71">
        <f t="shared" si="506"/>
        <v>743.52141292827685</v>
      </c>
    </row>
    <row r="16250" spans="2:6">
      <c r="B16250">
        <v>1537600</v>
      </c>
      <c r="D16250">
        <v>16248</v>
      </c>
      <c r="E16250" s="72">
        <f t="shared" si="507"/>
        <v>1143379298.6296296</v>
      </c>
      <c r="F16250" s="71">
        <f t="shared" si="506"/>
        <v>743.61296737098701</v>
      </c>
    </row>
    <row r="16251" spans="2:6">
      <c r="B16251">
        <v>1537600</v>
      </c>
      <c r="D16251">
        <v>16249</v>
      </c>
      <c r="E16251" s="72">
        <f t="shared" si="507"/>
        <v>1143520081.4074073</v>
      </c>
      <c r="F16251" s="71">
        <f t="shared" si="506"/>
        <v>743.70452745018679</v>
      </c>
    </row>
    <row r="16252" spans="2:6">
      <c r="B16252">
        <v>1537600</v>
      </c>
      <c r="D16252">
        <v>16250</v>
      </c>
      <c r="E16252" s="72">
        <f t="shared" si="507"/>
        <v>1143660872.8518517</v>
      </c>
      <c r="F16252" s="71">
        <f t="shared" si="506"/>
        <v>743.79609316587653</v>
      </c>
    </row>
    <row r="16253" spans="2:6">
      <c r="B16253">
        <v>1537600</v>
      </c>
      <c r="D16253">
        <v>16251</v>
      </c>
      <c r="E16253" s="72">
        <f t="shared" si="507"/>
        <v>1143801672.9629629</v>
      </c>
      <c r="F16253" s="71">
        <f t="shared" si="506"/>
        <v>743.887664518056</v>
      </c>
    </row>
    <row r="16254" spans="2:6">
      <c r="B16254">
        <v>1537600</v>
      </c>
      <c r="D16254">
        <v>16252</v>
      </c>
      <c r="E16254" s="72">
        <f t="shared" si="507"/>
        <v>1143942481.7407408</v>
      </c>
      <c r="F16254" s="71">
        <f t="shared" si="506"/>
        <v>743.97924150672532</v>
      </c>
    </row>
    <row r="16255" spans="2:6">
      <c r="B16255">
        <v>1537600</v>
      </c>
      <c r="D16255">
        <v>16253</v>
      </c>
      <c r="E16255" s="72">
        <f t="shared" si="507"/>
        <v>1144083299.1851852</v>
      </c>
      <c r="F16255" s="71">
        <f t="shared" si="506"/>
        <v>744.07082413188425</v>
      </c>
    </row>
    <row r="16256" spans="2:6">
      <c r="B16256">
        <v>1537600</v>
      </c>
      <c r="D16256">
        <v>16254</v>
      </c>
      <c r="E16256" s="72">
        <f t="shared" si="507"/>
        <v>1144224125.2962961</v>
      </c>
      <c r="F16256" s="71">
        <f t="shared" si="506"/>
        <v>744.1624123935328</v>
      </c>
    </row>
    <row r="16257" spans="2:6">
      <c r="B16257">
        <v>1537600</v>
      </c>
      <c r="D16257">
        <v>16255</v>
      </c>
      <c r="E16257" s="72">
        <f t="shared" si="507"/>
        <v>1144364960.0740738</v>
      </c>
      <c r="F16257" s="71">
        <f t="shared" si="506"/>
        <v>744.25400629167132</v>
      </c>
    </row>
    <row r="16258" spans="2:6">
      <c r="B16258">
        <v>1537600</v>
      </c>
      <c r="D16258">
        <v>16256</v>
      </c>
      <c r="E16258" s="72">
        <f t="shared" si="507"/>
        <v>1144505803.5185184</v>
      </c>
      <c r="F16258" s="71">
        <f t="shared" si="506"/>
        <v>744.34560582629967</v>
      </c>
    </row>
    <row r="16259" spans="2:6">
      <c r="B16259">
        <v>1537600</v>
      </c>
      <c r="D16259">
        <v>16257</v>
      </c>
      <c r="E16259" s="72">
        <f t="shared" si="507"/>
        <v>1144646655.6296296</v>
      </c>
      <c r="F16259" s="71">
        <f t="shared" ref="F16259:F16322" si="508">E16259/B16258</f>
        <v>744.43721099741776</v>
      </c>
    </row>
    <row r="16260" spans="2:6">
      <c r="B16260">
        <v>1537600</v>
      </c>
      <c r="D16260">
        <v>16258</v>
      </c>
      <c r="E16260" s="72">
        <f t="shared" ref="E16260:E16323" si="509">40+(D16259*D16259)+(E16259/1.3)</f>
        <v>1144787516.4074073</v>
      </c>
      <c r="F16260" s="71">
        <f t="shared" si="508"/>
        <v>744.52882180502559</v>
      </c>
    </row>
    <row r="16261" spans="2:6">
      <c r="B16261">
        <v>1537600</v>
      </c>
      <c r="D16261">
        <v>16259</v>
      </c>
      <c r="E16261" s="72">
        <f t="shared" si="509"/>
        <v>1144928385.8518517</v>
      </c>
      <c r="F16261" s="71">
        <f t="shared" si="508"/>
        <v>744.62043824912314</v>
      </c>
    </row>
    <row r="16262" spans="2:6">
      <c r="B16262">
        <v>1537600</v>
      </c>
      <c r="D16262">
        <v>16260</v>
      </c>
      <c r="E16262" s="72">
        <f t="shared" si="509"/>
        <v>1145069263.9629629</v>
      </c>
      <c r="F16262" s="71">
        <f t="shared" si="508"/>
        <v>744.71206032971054</v>
      </c>
    </row>
    <row r="16263" spans="2:6">
      <c r="B16263">
        <v>1537600</v>
      </c>
      <c r="D16263">
        <v>16261</v>
      </c>
      <c r="E16263" s="72">
        <f t="shared" si="509"/>
        <v>1145210150.7407408</v>
      </c>
      <c r="F16263" s="71">
        <f t="shared" si="508"/>
        <v>744.80368804678767</v>
      </c>
    </row>
    <row r="16264" spans="2:6">
      <c r="B16264">
        <v>1537600</v>
      </c>
      <c r="D16264">
        <v>16262</v>
      </c>
      <c r="E16264" s="72">
        <f t="shared" si="509"/>
        <v>1145351046.1851852</v>
      </c>
      <c r="F16264" s="71">
        <f t="shared" si="508"/>
        <v>744.89532140035453</v>
      </c>
    </row>
    <row r="16265" spans="2:6">
      <c r="B16265">
        <v>1537600</v>
      </c>
      <c r="D16265">
        <v>16263</v>
      </c>
      <c r="E16265" s="72">
        <f t="shared" si="509"/>
        <v>1145491950.2962961</v>
      </c>
      <c r="F16265" s="71">
        <f t="shared" si="508"/>
        <v>744.98696039041113</v>
      </c>
    </row>
    <row r="16266" spans="2:6">
      <c r="B16266">
        <v>1537600</v>
      </c>
      <c r="D16266">
        <v>16264</v>
      </c>
      <c r="E16266" s="72">
        <f t="shared" si="509"/>
        <v>1145632863.0740738</v>
      </c>
      <c r="F16266" s="71">
        <f t="shared" si="508"/>
        <v>745.07860501695745</v>
      </c>
    </row>
    <row r="16267" spans="2:6">
      <c r="B16267">
        <v>1537600</v>
      </c>
      <c r="D16267">
        <v>16265</v>
      </c>
      <c r="E16267" s="72">
        <f t="shared" si="509"/>
        <v>1145773784.5185184</v>
      </c>
      <c r="F16267" s="71">
        <f t="shared" si="508"/>
        <v>745.17025527999374</v>
      </c>
    </row>
    <row r="16268" spans="2:6">
      <c r="B16268">
        <v>1537600</v>
      </c>
      <c r="D16268">
        <v>16266</v>
      </c>
      <c r="E16268" s="72">
        <f t="shared" si="509"/>
        <v>1145914714.6296296</v>
      </c>
      <c r="F16268" s="71">
        <f t="shared" si="508"/>
        <v>745.26191117951976</v>
      </c>
    </row>
    <row r="16269" spans="2:6">
      <c r="B16269">
        <v>1537600</v>
      </c>
      <c r="D16269">
        <v>16267</v>
      </c>
      <c r="E16269" s="72">
        <f t="shared" si="509"/>
        <v>1146055653.4074073</v>
      </c>
      <c r="F16269" s="71">
        <f t="shared" si="508"/>
        <v>745.35357271553539</v>
      </c>
    </row>
    <row r="16270" spans="2:6">
      <c r="B16270">
        <v>1537600</v>
      </c>
      <c r="D16270">
        <v>16268</v>
      </c>
      <c r="E16270" s="72">
        <f t="shared" si="509"/>
        <v>1146196600.8518517</v>
      </c>
      <c r="F16270" s="71">
        <f t="shared" si="508"/>
        <v>745.44523988804087</v>
      </c>
    </row>
    <row r="16271" spans="2:6">
      <c r="B16271">
        <v>1537600</v>
      </c>
      <c r="D16271">
        <v>16269</v>
      </c>
      <c r="E16271" s="72">
        <f t="shared" si="509"/>
        <v>1146337556.9629629</v>
      </c>
      <c r="F16271" s="71">
        <f t="shared" si="508"/>
        <v>745.5369126970362</v>
      </c>
    </row>
    <row r="16272" spans="2:6">
      <c r="B16272">
        <v>1537600</v>
      </c>
      <c r="D16272">
        <v>16270</v>
      </c>
      <c r="E16272" s="72">
        <f t="shared" si="509"/>
        <v>1146478521.7407408</v>
      </c>
      <c r="F16272" s="71">
        <f t="shared" si="508"/>
        <v>745.62859114252137</v>
      </c>
    </row>
    <row r="16273" spans="2:6">
      <c r="B16273">
        <v>1537600</v>
      </c>
      <c r="D16273">
        <v>16271</v>
      </c>
      <c r="E16273" s="72">
        <f t="shared" si="509"/>
        <v>1146619495.1851852</v>
      </c>
      <c r="F16273" s="71">
        <f t="shared" si="508"/>
        <v>745.72027522449605</v>
      </c>
    </row>
    <row r="16274" spans="2:6">
      <c r="B16274">
        <v>1537600</v>
      </c>
      <c r="D16274">
        <v>16272</v>
      </c>
      <c r="E16274" s="72">
        <f t="shared" si="509"/>
        <v>1146760477.2962961</v>
      </c>
      <c r="F16274" s="71">
        <f t="shared" si="508"/>
        <v>745.81196494296057</v>
      </c>
    </row>
    <row r="16275" spans="2:6">
      <c r="B16275">
        <v>1537600</v>
      </c>
      <c r="D16275">
        <v>16273</v>
      </c>
      <c r="E16275" s="72">
        <f t="shared" si="509"/>
        <v>1146901468.0740738</v>
      </c>
      <c r="F16275" s="71">
        <f t="shared" si="508"/>
        <v>745.90366029791483</v>
      </c>
    </row>
    <row r="16276" spans="2:6">
      <c r="B16276">
        <v>1537600</v>
      </c>
      <c r="D16276">
        <v>16274</v>
      </c>
      <c r="E16276" s="72">
        <f t="shared" si="509"/>
        <v>1147042467.5185184</v>
      </c>
      <c r="F16276" s="71">
        <f t="shared" si="508"/>
        <v>745.99536128935904</v>
      </c>
    </row>
    <row r="16277" spans="2:6">
      <c r="B16277">
        <v>1537600</v>
      </c>
      <c r="D16277">
        <v>16275</v>
      </c>
      <c r="E16277" s="72">
        <f t="shared" si="509"/>
        <v>1147183475.6296296</v>
      </c>
      <c r="F16277" s="71">
        <f t="shared" si="508"/>
        <v>746.08706791729298</v>
      </c>
    </row>
    <row r="16278" spans="2:6">
      <c r="B16278">
        <v>1537600</v>
      </c>
      <c r="D16278">
        <v>16276</v>
      </c>
      <c r="E16278" s="72">
        <f t="shared" si="509"/>
        <v>1147324492.4074073</v>
      </c>
      <c r="F16278" s="71">
        <f t="shared" si="508"/>
        <v>746.17878018171655</v>
      </c>
    </row>
    <row r="16279" spans="2:6">
      <c r="B16279">
        <v>1537600</v>
      </c>
      <c r="D16279">
        <v>16277</v>
      </c>
      <c r="E16279" s="72">
        <f t="shared" si="509"/>
        <v>1147465517.8518517</v>
      </c>
      <c r="F16279" s="71">
        <f t="shared" si="508"/>
        <v>746.27049808262984</v>
      </c>
    </row>
    <row r="16280" spans="2:6">
      <c r="B16280">
        <v>1537600</v>
      </c>
      <c r="D16280">
        <v>16278</v>
      </c>
      <c r="E16280" s="72">
        <f t="shared" si="509"/>
        <v>1147606551.9629629</v>
      </c>
      <c r="F16280" s="71">
        <f t="shared" si="508"/>
        <v>746.3622216200331</v>
      </c>
    </row>
    <row r="16281" spans="2:6">
      <c r="B16281">
        <v>1537600</v>
      </c>
      <c r="D16281">
        <v>16279</v>
      </c>
      <c r="E16281" s="72">
        <f t="shared" si="509"/>
        <v>1147747594.7407408</v>
      </c>
      <c r="F16281" s="71">
        <f t="shared" si="508"/>
        <v>746.45395079392608</v>
      </c>
    </row>
    <row r="16282" spans="2:6">
      <c r="B16282">
        <v>1537600</v>
      </c>
      <c r="D16282">
        <v>16280</v>
      </c>
      <c r="E16282" s="72">
        <f t="shared" si="509"/>
        <v>1147888646.1851852</v>
      </c>
      <c r="F16282" s="71">
        <f t="shared" si="508"/>
        <v>746.5456856043088</v>
      </c>
    </row>
    <row r="16283" spans="2:6">
      <c r="B16283">
        <v>1537600</v>
      </c>
      <c r="D16283">
        <v>16281</v>
      </c>
      <c r="E16283" s="72">
        <f t="shared" si="509"/>
        <v>1148029706.2962961</v>
      </c>
      <c r="F16283" s="71">
        <f t="shared" si="508"/>
        <v>746.63742605118114</v>
      </c>
    </row>
    <row r="16284" spans="2:6">
      <c r="B16284">
        <v>1537600</v>
      </c>
      <c r="D16284">
        <v>16282</v>
      </c>
      <c r="E16284" s="72">
        <f t="shared" si="509"/>
        <v>1148170775.0740738</v>
      </c>
      <c r="F16284" s="71">
        <f t="shared" si="508"/>
        <v>746.72917213454332</v>
      </c>
    </row>
    <row r="16285" spans="2:6">
      <c r="B16285">
        <v>1537600</v>
      </c>
      <c r="D16285">
        <v>16283</v>
      </c>
      <c r="E16285" s="72">
        <f t="shared" si="509"/>
        <v>1148311852.5185184</v>
      </c>
      <c r="F16285" s="71">
        <f t="shared" si="508"/>
        <v>746.82092385439546</v>
      </c>
    </row>
    <row r="16286" spans="2:6">
      <c r="B16286">
        <v>1537600</v>
      </c>
      <c r="D16286">
        <v>16284</v>
      </c>
      <c r="E16286" s="72">
        <f t="shared" si="509"/>
        <v>1148452938.6296296</v>
      </c>
      <c r="F16286" s="71">
        <f t="shared" si="508"/>
        <v>746.91268121073722</v>
      </c>
    </row>
    <row r="16287" spans="2:6">
      <c r="B16287">
        <v>1537600</v>
      </c>
      <c r="D16287">
        <v>16285</v>
      </c>
      <c r="E16287" s="72">
        <f t="shared" si="509"/>
        <v>1148594033.4074073</v>
      </c>
      <c r="F16287" s="71">
        <f t="shared" si="508"/>
        <v>747.00444420356871</v>
      </c>
    </row>
    <row r="16288" spans="2:6">
      <c r="B16288">
        <v>1537600</v>
      </c>
      <c r="D16288">
        <v>16286</v>
      </c>
      <c r="E16288" s="72">
        <f t="shared" si="509"/>
        <v>1148735136.8518517</v>
      </c>
      <c r="F16288" s="71">
        <f t="shared" si="508"/>
        <v>747.09621283289005</v>
      </c>
    </row>
    <row r="16289" spans="2:6">
      <c r="B16289">
        <v>1537600</v>
      </c>
      <c r="D16289">
        <v>16287</v>
      </c>
      <c r="E16289" s="72">
        <f t="shared" si="509"/>
        <v>1148876248.9629629</v>
      </c>
      <c r="F16289" s="71">
        <f t="shared" si="508"/>
        <v>747.18798709870111</v>
      </c>
    </row>
    <row r="16290" spans="2:6">
      <c r="B16290">
        <v>1537600</v>
      </c>
      <c r="D16290">
        <v>16288</v>
      </c>
      <c r="E16290" s="72">
        <f t="shared" si="509"/>
        <v>1149017369.7407408</v>
      </c>
      <c r="F16290" s="71">
        <f t="shared" si="508"/>
        <v>747.27976700100203</v>
      </c>
    </row>
    <row r="16291" spans="2:6">
      <c r="B16291">
        <v>1537600</v>
      </c>
      <c r="D16291">
        <v>16289</v>
      </c>
      <c r="E16291" s="72">
        <f t="shared" si="509"/>
        <v>1149158499.1851852</v>
      </c>
      <c r="F16291" s="71">
        <f t="shared" si="508"/>
        <v>747.37155253979267</v>
      </c>
    </row>
    <row r="16292" spans="2:6">
      <c r="B16292">
        <v>1537600</v>
      </c>
      <c r="D16292">
        <v>16290</v>
      </c>
      <c r="E16292" s="72">
        <f t="shared" si="509"/>
        <v>1149299637.2962961</v>
      </c>
      <c r="F16292" s="71">
        <f t="shared" si="508"/>
        <v>747.46334371507294</v>
      </c>
    </row>
    <row r="16293" spans="2:6">
      <c r="B16293">
        <v>1537600</v>
      </c>
      <c r="D16293">
        <v>16291</v>
      </c>
      <c r="E16293" s="72">
        <f t="shared" si="509"/>
        <v>1149440784.0740738</v>
      </c>
      <c r="F16293" s="71">
        <f t="shared" si="508"/>
        <v>747.55514052684305</v>
      </c>
    </row>
    <row r="16294" spans="2:6">
      <c r="B16294">
        <v>1537600</v>
      </c>
      <c r="D16294">
        <v>16292</v>
      </c>
      <c r="E16294" s="72">
        <f t="shared" si="509"/>
        <v>1149581939.5185184</v>
      </c>
      <c r="F16294" s="71">
        <f t="shared" si="508"/>
        <v>747.646942975103</v>
      </c>
    </row>
    <row r="16295" spans="2:6">
      <c r="B16295">
        <v>1537600</v>
      </c>
      <c r="D16295">
        <v>16293</v>
      </c>
      <c r="E16295" s="72">
        <f t="shared" si="509"/>
        <v>1149723103.6296296</v>
      </c>
      <c r="F16295" s="71">
        <f t="shared" si="508"/>
        <v>747.7387510598528</v>
      </c>
    </row>
    <row r="16296" spans="2:6">
      <c r="B16296">
        <v>1537600</v>
      </c>
      <c r="D16296">
        <v>16294</v>
      </c>
      <c r="E16296" s="72">
        <f t="shared" si="509"/>
        <v>1149864276.4074073</v>
      </c>
      <c r="F16296" s="71">
        <f t="shared" si="508"/>
        <v>747.83056478109211</v>
      </c>
    </row>
    <row r="16297" spans="2:6">
      <c r="B16297">
        <v>1537600</v>
      </c>
      <c r="D16297">
        <v>16295</v>
      </c>
      <c r="E16297" s="72">
        <f t="shared" si="509"/>
        <v>1150005457.8518517</v>
      </c>
      <c r="F16297" s="71">
        <f t="shared" si="508"/>
        <v>747.92238413882137</v>
      </c>
    </row>
    <row r="16298" spans="2:6">
      <c r="B16298">
        <v>1537600</v>
      </c>
      <c r="D16298">
        <v>16296</v>
      </c>
      <c r="E16298" s="72">
        <f t="shared" si="509"/>
        <v>1150146647.9629629</v>
      </c>
      <c r="F16298" s="71">
        <f t="shared" si="508"/>
        <v>748.01420913304037</v>
      </c>
    </row>
    <row r="16299" spans="2:6">
      <c r="B16299">
        <v>1537600</v>
      </c>
      <c r="D16299">
        <v>16297</v>
      </c>
      <c r="E16299" s="72">
        <f t="shared" si="509"/>
        <v>1150287846.7407408</v>
      </c>
      <c r="F16299" s="71">
        <f t="shared" si="508"/>
        <v>748.10603976374921</v>
      </c>
    </row>
    <row r="16300" spans="2:6">
      <c r="B16300">
        <v>1537600</v>
      </c>
      <c r="D16300">
        <v>16298</v>
      </c>
      <c r="E16300" s="72">
        <f t="shared" si="509"/>
        <v>1150429054.1851852</v>
      </c>
      <c r="F16300" s="71">
        <f t="shared" si="508"/>
        <v>748.19787603094767</v>
      </c>
    </row>
    <row r="16301" spans="2:6">
      <c r="B16301">
        <v>1537600</v>
      </c>
      <c r="D16301">
        <v>16299</v>
      </c>
      <c r="E16301" s="72">
        <f t="shared" si="509"/>
        <v>1150570270.2962961</v>
      </c>
      <c r="F16301" s="71">
        <f t="shared" si="508"/>
        <v>748.28971793463586</v>
      </c>
    </row>
    <row r="16302" spans="2:6">
      <c r="B16302">
        <v>1537600</v>
      </c>
      <c r="D16302">
        <v>16300</v>
      </c>
      <c r="E16302" s="72">
        <f t="shared" si="509"/>
        <v>1150711495.0740738</v>
      </c>
      <c r="F16302" s="71">
        <f t="shared" si="508"/>
        <v>748.3815654748139</v>
      </c>
    </row>
    <row r="16303" spans="2:6">
      <c r="B16303">
        <v>1537600</v>
      </c>
      <c r="D16303">
        <v>16301</v>
      </c>
      <c r="E16303" s="72">
        <f t="shared" si="509"/>
        <v>1150852728.5185184</v>
      </c>
      <c r="F16303" s="71">
        <f t="shared" si="508"/>
        <v>748.47341865148178</v>
      </c>
    </row>
    <row r="16304" spans="2:6">
      <c r="B16304">
        <v>1537600</v>
      </c>
      <c r="D16304">
        <v>16302</v>
      </c>
      <c r="E16304" s="72">
        <f t="shared" si="509"/>
        <v>1150993970.6296296</v>
      </c>
      <c r="F16304" s="71">
        <f t="shared" si="508"/>
        <v>748.56527746463939</v>
      </c>
    </row>
    <row r="16305" spans="2:6">
      <c r="B16305">
        <v>1537600</v>
      </c>
      <c r="D16305">
        <v>16303</v>
      </c>
      <c r="E16305" s="72">
        <f t="shared" si="509"/>
        <v>1151135221.4074073</v>
      </c>
      <c r="F16305" s="71">
        <f t="shared" si="508"/>
        <v>748.65714191428674</v>
      </c>
    </row>
    <row r="16306" spans="2:6">
      <c r="B16306">
        <v>1537600</v>
      </c>
      <c r="D16306">
        <v>16304</v>
      </c>
      <c r="E16306" s="72">
        <f t="shared" si="509"/>
        <v>1151276480.8518517</v>
      </c>
      <c r="F16306" s="71">
        <f t="shared" si="508"/>
        <v>748.74901200042382</v>
      </c>
    </row>
    <row r="16307" spans="2:6">
      <c r="B16307">
        <v>1537600</v>
      </c>
      <c r="D16307">
        <v>16305</v>
      </c>
      <c r="E16307" s="72">
        <f t="shared" si="509"/>
        <v>1151417748.9629629</v>
      </c>
      <c r="F16307" s="71">
        <f t="shared" si="508"/>
        <v>748.84088772305074</v>
      </c>
    </row>
    <row r="16308" spans="2:6">
      <c r="B16308">
        <v>1537600</v>
      </c>
      <c r="D16308">
        <v>16306</v>
      </c>
      <c r="E16308" s="72">
        <f t="shared" si="509"/>
        <v>1151559025.7407408</v>
      </c>
      <c r="F16308" s="71">
        <f t="shared" si="508"/>
        <v>748.93276908216751</v>
      </c>
    </row>
    <row r="16309" spans="2:6">
      <c r="B16309">
        <v>1537600</v>
      </c>
      <c r="D16309">
        <v>16307</v>
      </c>
      <c r="E16309" s="72">
        <f t="shared" si="509"/>
        <v>1151700311.1851852</v>
      </c>
      <c r="F16309" s="71">
        <f t="shared" si="508"/>
        <v>749.0246560777739</v>
      </c>
    </row>
    <row r="16310" spans="2:6">
      <c r="B16310">
        <v>1537600</v>
      </c>
      <c r="D16310">
        <v>16308</v>
      </c>
      <c r="E16310" s="72">
        <f t="shared" si="509"/>
        <v>1151841605.2962961</v>
      </c>
      <c r="F16310" s="71">
        <f t="shared" si="508"/>
        <v>749.11654870987002</v>
      </c>
    </row>
    <row r="16311" spans="2:6">
      <c r="B16311">
        <v>1537600</v>
      </c>
      <c r="D16311">
        <v>16309</v>
      </c>
      <c r="E16311" s="72">
        <f t="shared" si="509"/>
        <v>1151982908.0740738</v>
      </c>
      <c r="F16311" s="71">
        <f t="shared" si="508"/>
        <v>749.20844697845587</v>
      </c>
    </row>
    <row r="16312" spans="2:6">
      <c r="B16312">
        <v>1537600</v>
      </c>
      <c r="D16312">
        <v>16310</v>
      </c>
      <c r="E16312" s="72">
        <f t="shared" si="509"/>
        <v>1152124219.5185184</v>
      </c>
      <c r="F16312" s="71">
        <f t="shared" si="508"/>
        <v>749.30035088353179</v>
      </c>
    </row>
    <row r="16313" spans="2:6">
      <c r="B16313">
        <v>1537600</v>
      </c>
      <c r="D16313">
        <v>16311</v>
      </c>
      <c r="E16313" s="72">
        <f t="shared" si="509"/>
        <v>1152265539.6296296</v>
      </c>
      <c r="F16313" s="71">
        <f t="shared" si="508"/>
        <v>749.39226042509733</v>
      </c>
    </row>
    <row r="16314" spans="2:6">
      <c r="B16314">
        <v>1537600</v>
      </c>
      <c r="D16314">
        <v>16312</v>
      </c>
      <c r="E16314" s="72">
        <f t="shared" si="509"/>
        <v>1152406868.4074073</v>
      </c>
      <c r="F16314" s="71">
        <f t="shared" si="508"/>
        <v>749.48417560315249</v>
      </c>
    </row>
    <row r="16315" spans="2:6">
      <c r="B16315">
        <v>1537600</v>
      </c>
      <c r="D16315">
        <v>16313</v>
      </c>
      <c r="E16315" s="72">
        <f t="shared" si="509"/>
        <v>1152548205.8518517</v>
      </c>
      <c r="F16315" s="71">
        <f t="shared" si="508"/>
        <v>749.5760964176975</v>
      </c>
    </row>
    <row r="16316" spans="2:6">
      <c r="B16316">
        <v>1537600</v>
      </c>
      <c r="D16316">
        <v>16314</v>
      </c>
      <c r="E16316" s="72">
        <f t="shared" si="509"/>
        <v>1152689551.9629629</v>
      </c>
      <c r="F16316" s="71">
        <f t="shared" si="508"/>
        <v>749.66802286873235</v>
      </c>
    </row>
    <row r="16317" spans="2:6">
      <c r="B16317">
        <v>1537600</v>
      </c>
      <c r="D16317">
        <v>16315</v>
      </c>
      <c r="E16317" s="72">
        <f t="shared" si="509"/>
        <v>1152830906.7407408</v>
      </c>
      <c r="F16317" s="71">
        <f t="shared" si="508"/>
        <v>749.75995495625705</v>
      </c>
    </row>
    <row r="16318" spans="2:6">
      <c r="B16318">
        <v>1537600</v>
      </c>
      <c r="D16318">
        <v>16316</v>
      </c>
      <c r="E16318" s="72">
        <f t="shared" si="509"/>
        <v>1152972270.1851852</v>
      </c>
      <c r="F16318" s="71">
        <f t="shared" si="508"/>
        <v>749.85189268027136</v>
      </c>
    </row>
    <row r="16319" spans="2:6">
      <c r="B16319">
        <v>1537600</v>
      </c>
      <c r="D16319">
        <v>16317</v>
      </c>
      <c r="E16319" s="72">
        <f t="shared" si="509"/>
        <v>1153113642.2962961</v>
      </c>
      <c r="F16319" s="71">
        <f t="shared" si="508"/>
        <v>749.9438360407753</v>
      </c>
    </row>
    <row r="16320" spans="2:6">
      <c r="B16320">
        <v>1537600</v>
      </c>
      <c r="D16320">
        <v>16318</v>
      </c>
      <c r="E16320" s="72">
        <f t="shared" si="509"/>
        <v>1153255023.0740738</v>
      </c>
      <c r="F16320" s="71">
        <f t="shared" si="508"/>
        <v>750.03578503776907</v>
      </c>
    </row>
    <row r="16321" spans="2:6">
      <c r="B16321">
        <v>1537600</v>
      </c>
      <c r="D16321">
        <v>16319</v>
      </c>
      <c r="E16321" s="72">
        <f t="shared" si="509"/>
        <v>1153396412.5185184</v>
      </c>
      <c r="F16321" s="71">
        <f t="shared" si="508"/>
        <v>750.12773967125293</v>
      </c>
    </row>
    <row r="16322" spans="2:6">
      <c r="B16322">
        <v>1537600</v>
      </c>
      <c r="D16322">
        <v>16320</v>
      </c>
      <c r="E16322" s="72">
        <f t="shared" si="509"/>
        <v>1153537810.6296296</v>
      </c>
      <c r="F16322" s="71">
        <f t="shared" si="508"/>
        <v>750.21969994122628</v>
      </c>
    </row>
    <row r="16323" spans="2:6">
      <c r="B16323">
        <v>1537600</v>
      </c>
      <c r="D16323">
        <v>16321</v>
      </c>
      <c r="E16323" s="72">
        <f t="shared" si="509"/>
        <v>1153679217.4074073</v>
      </c>
      <c r="F16323" s="71">
        <f t="shared" ref="F16323:F16386" si="510">E16323/B16322</f>
        <v>750.31166584768948</v>
      </c>
    </row>
    <row r="16324" spans="2:6">
      <c r="B16324">
        <v>1537600</v>
      </c>
      <c r="D16324">
        <v>16322</v>
      </c>
      <c r="E16324" s="72">
        <f t="shared" ref="E16324:E16387" si="511">40+(D16323*D16323)+(E16323/1.3)</f>
        <v>1153820632.8518517</v>
      </c>
      <c r="F16324" s="71">
        <f t="shared" si="510"/>
        <v>750.40363739064242</v>
      </c>
    </row>
    <row r="16325" spans="2:6">
      <c r="B16325">
        <v>1537600</v>
      </c>
      <c r="D16325">
        <v>16323</v>
      </c>
      <c r="E16325" s="72">
        <f t="shared" si="511"/>
        <v>1153962056.9629629</v>
      </c>
      <c r="F16325" s="71">
        <f t="shared" si="510"/>
        <v>750.49561457008508</v>
      </c>
    </row>
    <row r="16326" spans="2:6">
      <c r="B16326">
        <v>1537600</v>
      </c>
      <c r="D16326">
        <v>16324</v>
      </c>
      <c r="E16326" s="72">
        <f t="shared" si="511"/>
        <v>1154103489.7407408</v>
      </c>
      <c r="F16326" s="71">
        <f t="shared" si="510"/>
        <v>750.58759738601771</v>
      </c>
    </row>
    <row r="16327" spans="2:6">
      <c r="B16327">
        <v>1537600</v>
      </c>
      <c r="D16327">
        <v>16325</v>
      </c>
      <c r="E16327" s="72">
        <f t="shared" si="511"/>
        <v>1154244931.1851852</v>
      </c>
      <c r="F16327" s="71">
        <f t="shared" si="510"/>
        <v>750.67958583843995</v>
      </c>
    </row>
    <row r="16328" spans="2:6">
      <c r="B16328">
        <v>1537600</v>
      </c>
      <c r="D16328">
        <v>16326</v>
      </c>
      <c r="E16328" s="72">
        <f t="shared" si="511"/>
        <v>1154386381.2962961</v>
      </c>
      <c r="F16328" s="71">
        <f t="shared" si="510"/>
        <v>750.77157992735181</v>
      </c>
    </row>
    <row r="16329" spans="2:6">
      <c r="B16329">
        <v>1537600</v>
      </c>
      <c r="D16329">
        <v>16327</v>
      </c>
      <c r="E16329" s="72">
        <f t="shared" si="511"/>
        <v>1154527840.0740738</v>
      </c>
      <c r="F16329" s="71">
        <f t="shared" si="510"/>
        <v>750.86357965275351</v>
      </c>
    </row>
    <row r="16330" spans="2:6">
      <c r="B16330">
        <v>1537600</v>
      </c>
      <c r="D16330">
        <v>16328</v>
      </c>
      <c r="E16330" s="72">
        <f t="shared" si="511"/>
        <v>1154669307.5185184</v>
      </c>
      <c r="F16330" s="71">
        <f t="shared" si="510"/>
        <v>750.95558501464518</v>
      </c>
    </row>
    <row r="16331" spans="2:6">
      <c r="B16331">
        <v>1537600</v>
      </c>
      <c r="D16331">
        <v>16329</v>
      </c>
      <c r="E16331" s="72">
        <f t="shared" si="511"/>
        <v>1154810783.6296296</v>
      </c>
      <c r="F16331" s="71">
        <f t="shared" si="510"/>
        <v>751.04759601302658</v>
      </c>
    </row>
    <row r="16332" spans="2:6">
      <c r="B16332">
        <v>1537600</v>
      </c>
      <c r="D16332">
        <v>16330</v>
      </c>
      <c r="E16332" s="72">
        <f t="shared" si="511"/>
        <v>1154952268.4074073</v>
      </c>
      <c r="F16332" s="71">
        <f t="shared" si="510"/>
        <v>751.13961264789759</v>
      </c>
    </row>
    <row r="16333" spans="2:6">
      <c r="B16333">
        <v>1537600</v>
      </c>
      <c r="D16333">
        <v>16331</v>
      </c>
      <c r="E16333" s="72">
        <f t="shared" si="511"/>
        <v>1155093761.8518517</v>
      </c>
      <c r="F16333" s="71">
        <f t="shared" si="510"/>
        <v>751.23163491925834</v>
      </c>
    </row>
    <row r="16334" spans="2:6">
      <c r="B16334">
        <v>1537600</v>
      </c>
      <c r="D16334">
        <v>16332</v>
      </c>
      <c r="E16334" s="72">
        <f t="shared" si="511"/>
        <v>1155235263.9629629</v>
      </c>
      <c r="F16334" s="71">
        <f t="shared" si="510"/>
        <v>751.32366282710905</v>
      </c>
    </row>
    <row r="16335" spans="2:6">
      <c r="B16335">
        <v>1537600</v>
      </c>
      <c r="D16335">
        <v>16333</v>
      </c>
      <c r="E16335" s="72">
        <f t="shared" si="511"/>
        <v>1155376774.7407408</v>
      </c>
      <c r="F16335" s="71">
        <f t="shared" si="510"/>
        <v>751.41569637144949</v>
      </c>
    </row>
    <row r="16336" spans="2:6">
      <c r="B16336">
        <v>1537600</v>
      </c>
      <c r="D16336">
        <v>16334</v>
      </c>
      <c r="E16336" s="72">
        <f t="shared" si="511"/>
        <v>1155518294.1851852</v>
      </c>
      <c r="F16336" s="71">
        <f t="shared" si="510"/>
        <v>751.50773555227966</v>
      </c>
    </row>
    <row r="16337" spans="2:6">
      <c r="B16337">
        <v>1537600</v>
      </c>
      <c r="D16337">
        <v>16335</v>
      </c>
      <c r="E16337" s="72">
        <f t="shared" si="511"/>
        <v>1155659822.2962961</v>
      </c>
      <c r="F16337" s="71">
        <f t="shared" si="510"/>
        <v>751.59978036959944</v>
      </c>
    </row>
    <row r="16338" spans="2:6">
      <c r="B16338">
        <v>1537600</v>
      </c>
      <c r="D16338">
        <v>16336</v>
      </c>
      <c r="E16338" s="72">
        <f t="shared" si="511"/>
        <v>1155801359.0740738</v>
      </c>
      <c r="F16338" s="71">
        <f t="shared" si="510"/>
        <v>751.69183082340908</v>
      </c>
    </row>
    <row r="16339" spans="2:6">
      <c r="B16339">
        <v>1537600</v>
      </c>
      <c r="D16339">
        <v>16337</v>
      </c>
      <c r="E16339" s="72">
        <f t="shared" si="511"/>
        <v>1155942904.5185184</v>
      </c>
      <c r="F16339" s="71">
        <f t="shared" si="510"/>
        <v>751.78388691370867</v>
      </c>
    </row>
    <row r="16340" spans="2:6">
      <c r="B16340">
        <v>1537600</v>
      </c>
      <c r="D16340">
        <v>16338</v>
      </c>
      <c r="E16340" s="72">
        <f t="shared" si="511"/>
        <v>1156084458.6296296</v>
      </c>
      <c r="F16340" s="71">
        <f t="shared" si="510"/>
        <v>751.87594864049788</v>
      </c>
    </row>
    <row r="16341" spans="2:6">
      <c r="B16341">
        <v>1537600</v>
      </c>
      <c r="D16341">
        <v>16339</v>
      </c>
      <c r="E16341" s="72">
        <f t="shared" si="511"/>
        <v>1156226021.4074073</v>
      </c>
      <c r="F16341" s="71">
        <f t="shared" si="510"/>
        <v>751.96801600377682</v>
      </c>
    </row>
    <row r="16342" spans="2:6">
      <c r="B16342">
        <v>1537600</v>
      </c>
      <c r="D16342">
        <v>16340</v>
      </c>
      <c r="E16342" s="72">
        <f t="shared" si="511"/>
        <v>1156367592.8518517</v>
      </c>
      <c r="F16342" s="71">
        <f t="shared" si="510"/>
        <v>752.06008900354561</v>
      </c>
    </row>
    <row r="16343" spans="2:6">
      <c r="B16343">
        <v>1537600</v>
      </c>
      <c r="D16343">
        <v>16341</v>
      </c>
      <c r="E16343" s="72">
        <f t="shared" si="511"/>
        <v>1156509172.9629629</v>
      </c>
      <c r="F16343" s="71">
        <f t="shared" si="510"/>
        <v>752.15216763980413</v>
      </c>
    </row>
    <row r="16344" spans="2:6">
      <c r="B16344">
        <v>1537600</v>
      </c>
      <c r="D16344">
        <v>16342</v>
      </c>
      <c r="E16344" s="72">
        <f t="shared" si="511"/>
        <v>1156650761.7407408</v>
      </c>
      <c r="F16344" s="71">
        <f t="shared" si="510"/>
        <v>752.2442519125525</v>
      </c>
    </row>
    <row r="16345" spans="2:6">
      <c r="B16345">
        <v>1537600</v>
      </c>
      <c r="D16345">
        <v>16343</v>
      </c>
      <c r="E16345" s="72">
        <f t="shared" si="511"/>
        <v>1156792359.1851852</v>
      </c>
      <c r="F16345" s="71">
        <f t="shared" si="510"/>
        <v>752.3363418217906</v>
      </c>
    </row>
    <row r="16346" spans="2:6">
      <c r="B16346">
        <v>1537600</v>
      </c>
      <c r="D16346">
        <v>16344</v>
      </c>
      <c r="E16346" s="72">
        <f t="shared" si="511"/>
        <v>1156933965.2962961</v>
      </c>
      <c r="F16346" s="71">
        <f t="shared" si="510"/>
        <v>752.42843736751831</v>
      </c>
    </row>
    <row r="16347" spans="2:6">
      <c r="B16347">
        <v>1537600</v>
      </c>
      <c r="D16347">
        <v>16345</v>
      </c>
      <c r="E16347" s="72">
        <f t="shared" si="511"/>
        <v>1157075580.0740738</v>
      </c>
      <c r="F16347" s="71">
        <f t="shared" si="510"/>
        <v>752.52053854973576</v>
      </c>
    </row>
    <row r="16348" spans="2:6">
      <c r="B16348">
        <v>1537600</v>
      </c>
      <c r="D16348">
        <v>16346</v>
      </c>
      <c r="E16348" s="72">
        <f t="shared" si="511"/>
        <v>1157217203.5185184</v>
      </c>
      <c r="F16348" s="71">
        <f t="shared" si="510"/>
        <v>752.61264536844328</v>
      </c>
    </row>
    <row r="16349" spans="2:6">
      <c r="B16349">
        <v>1537600</v>
      </c>
      <c r="D16349">
        <v>16347</v>
      </c>
      <c r="E16349" s="72">
        <f t="shared" si="511"/>
        <v>1157358835.6296296</v>
      </c>
      <c r="F16349" s="71">
        <f t="shared" si="510"/>
        <v>752.70475782364053</v>
      </c>
    </row>
    <row r="16350" spans="2:6">
      <c r="B16350">
        <v>1537600</v>
      </c>
      <c r="D16350">
        <v>16348</v>
      </c>
      <c r="E16350" s="72">
        <f t="shared" si="511"/>
        <v>1157500476.4074073</v>
      </c>
      <c r="F16350" s="71">
        <f t="shared" si="510"/>
        <v>752.79687591532729</v>
      </c>
    </row>
    <row r="16351" spans="2:6">
      <c r="B16351">
        <v>1537600</v>
      </c>
      <c r="D16351">
        <v>16349</v>
      </c>
      <c r="E16351" s="72">
        <f t="shared" si="511"/>
        <v>1157642125.8518517</v>
      </c>
      <c r="F16351" s="71">
        <f t="shared" si="510"/>
        <v>752.88899964350401</v>
      </c>
    </row>
    <row r="16352" spans="2:6">
      <c r="B16352">
        <v>1537600</v>
      </c>
      <c r="D16352">
        <v>16350</v>
      </c>
      <c r="E16352" s="72">
        <f t="shared" si="511"/>
        <v>1157783783.9629629</v>
      </c>
      <c r="F16352" s="71">
        <f t="shared" si="510"/>
        <v>752.98112900817046</v>
      </c>
    </row>
    <row r="16353" spans="2:6">
      <c r="B16353">
        <v>1537600</v>
      </c>
      <c r="D16353">
        <v>16351</v>
      </c>
      <c r="E16353" s="72">
        <f t="shared" si="511"/>
        <v>1157925450.7407408</v>
      </c>
      <c r="F16353" s="71">
        <f t="shared" si="510"/>
        <v>753.07326400932675</v>
      </c>
    </row>
    <row r="16354" spans="2:6">
      <c r="B16354">
        <v>1537600</v>
      </c>
      <c r="D16354">
        <v>16352</v>
      </c>
      <c r="E16354" s="72">
        <f t="shared" si="511"/>
        <v>1158067126.1851852</v>
      </c>
      <c r="F16354" s="71">
        <f t="shared" si="510"/>
        <v>753.16540464697266</v>
      </c>
    </row>
    <row r="16355" spans="2:6">
      <c r="B16355">
        <v>1537600</v>
      </c>
      <c r="D16355">
        <v>16353</v>
      </c>
      <c r="E16355" s="72">
        <f t="shared" si="511"/>
        <v>1158208810.2962961</v>
      </c>
      <c r="F16355" s="71">
        <f t="shared" si="510"/>
        <v>753.2575509211083</v>
      </c>
    </row>
    <row r="16356" spans="2:6">
      <c r="B16356">
        <v>1537600</v>
      </c>
      <c r="D16356">
        <v>16354</v>
      </c>
      <c r="E16356" s="72">
        <f t="shared" si="511"/>
        <v>1158350503.0740738</v>
      </c>
      <c r="F16356" s="71">
        <f t="shared" si="510"/>
        <v>753.34970283173368</v>
      </c>
    </row>
    <row r="16357" spans="2:6">
      <c r="B16357">
        <v>1537600</v>
      </c>
      <c r="D16357">
        <v>16355</v>
      </c>
      <c r="E16357" s="72">
        <f t="shared" si="511"/>
        <v>1158492204.5185184</v>
      </c>
      <c r="F16357" s="71">
        <f t="shared" si="510"/>
        <v>753.44186037884913</v>
      </c>
    </row>
    <row r="16358" spans="2:6">
      <c r="B16358">
        <v>1537600</v>
      </c>
      <c r="D16358">
        <v>16356</v>
      </c>
      <c r="E16358" s="72">
        <f t="shared" si="511"/>
        <v>1158633914.6296296</v>
      </c>
      <c r="F16358" s="71">
        <f t="shared" si="510"/>
        <v>753.53402356245419</v>
      </c>
    </row>
    <row r="16359" spans="2:6">
      <c r="B16359">
        <v>1537600</v>
      </c>
      <c r="D16359">
        <v>16357</v>
      </c>
      <c r="E16359" s="72">
        <f t="shared" si="511"/>
        <v>1158775633.4074073</v>
      </c>
      <c r="F16359" s="71">
        <f t="shared" si="510"/>
        <v>753.62619238254899</v>
      </c>
    </row>
    <row r="16360" spans="2:6">
      <c r="B16360">
        <v>1537600</v>
      </c>
      <c r="D16360">
        <v>16358</v>
      </c>
      <c r="E16360" s="72">
        <f t="shared" si="511"/>
        <v>1158917360.8518517</v>
      </c>
      <c r="F16360" s="71">
        <f t="shared" si="510"/>
        <v>753.71836683913352</v>
      </c>
    </row>
    <row r="16361" spans="2:6">
      <c r="B16361">
        <v>1537600</v>
      </c>
      <c r="D16361">
        <v>16359</v>
      </c>
      <c r="E16361" s="72">
        <f t="shared" si="511"/>
        <v>1159059096.9629629</v>
      </c>
      <c r="F16361" s="71">
        <f t="shared" si="510"/>
        <v>753.8105469322079</v>
      </c>
    </row>
    <row r="16362" spans="2:6">
      <c r="B16362">
        <v>1537600</v>
      </c>
      <c r="D16362">
        <v>16360</v>
      </c>
      <c r="E16362" s="72">
        <f t="shared" si="511"/>
        <v>1159200841.7407408</v>
      </c>
      <c r="F16362" s="71">
        <f t="shared" si="510"/>
        <v>753.90273266177212</v>
      </c>
    </row>
    <row r="16363" spans="2:6">
      <c r="B16363">
        <v>1537600</v>
      </c>
      <c r="D16363">
        <v>16361</v>
      </c>
      <c r="E16363" s="72">
        <f t="shared" si="511"/>
        <v>1159342595.1851852</v>
      </c>
      <c r="F16363" s="71">
        <f t="shared" si="510"/>
        <v>753.99492402782596</v>
      </c>
    </row>
    <row r="16364" spans="2:6">
      <c r="B16364">
        <v>1537600</v>
      </c>
      <c r="D16364">
        <v>16362</v>
      </c>
      <c r="E16364" s="72">
        <f t="shared" si="511"/>
        <v>1159484357.2962961</v>
      </c>
      <c r="F16364" s="71">
        <f t="shared" si="510"/>
        <v>754.08712103036953</v>
      </c>
    </row>
    <row r="16365" spans="2:6">
      <c r="B16365">
        <v>1537600</v>
      </c>
      <c r="D16365">
        <v>16363</v>
      </c>
      <c r="E16365" s="72">
        <f t="shared" si="511"/>
        <v>1159626128.0740738</v>
      </c>
      <c r="F16365" s="71">
        <f t="shared" si="510"/>
        <v>754.17932366940283</v>
      </c>
    </row>
    <row r="16366" spans="2:6">
      <c r="B16366">
        <v>1537600</v>
      </c>
      <c r="D16366">
        <v>16364</v>
      </c>
      <c r="E16366" s="72">
        <f t="shared" si="511"/>
        <v>1159767907.5185184</v>
      </c>
      <c r="F16366" s="71">
        <f t="shared" si="510"/>
        <v>754.2715319449261</v>
      </c>
    </row>
    <row r="16367" spans="2:6">
      <c r="B16367">
        <v>1537600</v>
      </c>
      <c r="D16367">
        <v>16365</v>
      </c>
      <c r="E16367" s="72">
        <f t="shared" si="511"/>
        <v>1159909695.6296296</v>
      </c>
      <c r="F16367" s="71">
        <f t="shared" si="510"/>
        <v>754.36374585693909</v>
      </c>
    </row>
    <row r="16368" spans="2:6">
      <c r="B16368">
        <v>1537600</v>
      </c>
      <c r="D16368">
        <v>16366</v>
      </c>
      <c r="E16368" s="72">
        <f t="shared" si="511"/>
        <v>1160051492.4074073</v>
      </c>
      <c r="F16368" s="71">
        <f t="shared" si="510"/>
        <v>754.45596540544182</v>
      </c>
    </row>
    <row r="16369" spans="2:6">
      <c r="B16369">
        <v>1537600</v>
      </c>
      <c r="D16369">
        <v>16367</v>
      </c>
      <c r="E16369" s="72">
        <f t="shared" si="511"/>
        <v>1160193297.8518517</v>
      </c>
      <c r="F16369" s="71">
        <f t="shared" si="510"/>
        <v>754.54819059043427</v>
      </c>
    </row>
    <row r="16370" spans="2:6">
      <c r="B16370">
        <v>1537600</v>
      </c>
      <c r="D16370">
        <v>16368</v>
      </c>
      <c r="E16370" s="72">
        <f t="shared" si="511"/>
        <v>1160335111.9629629</v>
      </c>
      <c r="F16370" s="71">
        <f t="shared" si="510"/>
        <v>754.64042141191658</v>
      </c>
    </row>
    <row r="16371" spans="2:6">
      <c r="B16371">
        <v>1537600</v>
      </c>
      <c r="D16371">
        <v>16369</v>
      </c>
      <c r="E16371" s="72">
        <f t="shared" si="511"/>
        <v>1160476934.7407408</v>
      </c>
      <c r="F16371" s="71">
        <f t="shared" si="510"/>
        <v>754.73265786988861</v>
      </c>
    </row>
    <row r="16372" spans="2:6">
      <c r="B16372">
        <v>1537600</v>
      </c>
      <c r="D16372">
        <v>16370</v>
      </c>
      <c r="E16372" s="72">
        <f t="shared" si="511"/>
        <v>1160618766.1851852</v>
      </c>
      <c r="F16372" s="71">
        <f t="shared" si="510"/>
        <v>754.82489996435038</v>
      </c>
    </row>
    <row r="16373" spans="2:6">
      <c r="B16373">
        <v>1537600</v>
      </c>
      <c r="D16373">
        <v>16371</v>
      </c>
      <c r="E16373" s="72">
        <f t="shared" si="511"/>
        <v>1160760606.2962961</v>
      </c>
      <c r="F16373" s="71">
        <f t="shared" si="510"/>
        <v>754.91714769530188</v>
      </c>
    </row>
    <row r="16374" spans="2:6">
      <c r="B16374">
        <v>1537600</v>
      </c>
      <c r="D16374">
        <v>16372</v>
      </c>
      <c r="E16374" s="72">
        <f t="shared" si="511"/>
        <v>1160902455.0740738</v>
      </c>
      <c r="F16374" s="71">
        <f t="shared" si="510"/>
        <v>755.00940106274311</v>
      </c>
    </row>
    <row r="16375" spans="2:6">
      <c r="B16375">
        <v>1537600</v>
      </c>
      <c r="D16375">
        <v>16373</v>
      </c>
      <c r="E16375" s="72">
        <f t="shared" si="511"/>
        <v>1161044312.5185184</v>
      </c>
      <c r="F16375" s="71">
        <f t="shared" si="510"/>
        <v>755.1016600666743</v>
      </c>
    </row>
    <row r="16376" spans="2:6">
      <c r="B16376">
        <v>1537600</v>
      </c>
      <c r="D16376">
        <v>16374</v>
      </c>
      <c r="E16376" s="72">
        <f t="shared" si="511"/>
        <v>1161186178.6296296</v>
      </c>
      <c r="F16376" s="71">
        <f t="shared" si="510"/>
        <v>755.19392470709522</v>
      </c>
    </row>
    <row r="16377" spans="2:6">
      <c r="B16377">
        <v>1537600</v>
      </c>
      <c r="D16377">
        <v>16375</v>
      </c>
      <c r="E16377" s="72">
        <f t="shared" si="511"/>
        <v>1161328053.4074073</v>
      </c>
      <c r="F16377" s="71">
        <f t="shared" si="510"/>
        <v>755.28619498400576</v>
      </c>
    </row>
    <row r="16378" spans="2:6">
      <c r="B16378">
        <v>1537600</v>
      </c>
      <c r="D16378">
        <v>16376</v>
      </c>
      <c r="E16378" s="72">
        <f t="shared" si="511"/>
        <v>1161469936.8518517</v>
      </c>
      <c r="F16378" s="71">
        <f t="shared" si="510"/>
        <v>755.37847089740615</v>
      </c>
    </row>
    <row r="16379" spans="2:6">
      <c r="B16379">
        <v>1537600</v>
      </c>
      <c r="D16379">
        <v>16377</v>
      </c>
      <c r="E16379" s="72">
        <f t="shared" si="511"/>
        <v>1161611828.9629629</v>
      </c>
      <c r="F16379" s="71">
        <f t="shared" si="510"/>
        <v>755.47075244729638</v>
      </c>
    </row>
    <row r="16380" spans="2:6">
      <c r="B16380">
        <v>1537600</v>
      </c>
      <c r="D16380">
        <v>16378</v>
      </c>
      <c r="E16380" s="72">
        <f t="shared" si="511"/>
        <v>1161753729.7407408</v>
      </c>
      <c r="F16380" s="71">
        <f t="shared" si="510"/>
        <v>755.56303963367634</v>
      </c>
    </row>
    <row r="16381" spans="2:6">
      <c r="B16381">
        <v>1537600</v>
      </c>
      <c r="D16381">
        <v>16379</v>
      </c>
      <c r="E16381" s="72">
        <f t="shared" si="511"/>
        <v>1161895639.1851852</v>
      </c>
      <c r="F16381" s="71">
        <f t="shared" si="510"/>
        <v>755.65533245654603</v>
      </c>
    </row>
    <row r="16382" spans="2:6">
      <c r="B16382">
        <v>1537600</v>
      </c>
      <c r="D16382">
        <v>16380</v>
      </c>
      <c r="E16382" s="72">
        <f t="shared" si="511"/>
        <v>1162037557.2962961</v>
      </c>
      <c r="F16382" s="71">
        <f t="shared" si="510"/>
        <v>755.74763091590535</v>
      </c>
    </row>
    <row r="16383" spans="2:6">
      <c r="B16383">
        <v>1537600</v>
      </c>
      <c r="D16383">
        <v>16381</v>
      </c>
      <c r="E16383" s="72">
        <f t="shared" si="511"/>
        <v>1162179484.0740738</v>
      </c>
      <c r="F16383" s="71">
        <f t="shared" si="510"/>
        <v>755.83993501175451</v>
      </c>
    </row>
    <row r="16384" spans="2:6">
      <c r="B16384">
        <v>1537600</v>
      </c>
      <c r="D16384">
        <v>16382</v>
      </c>
      <c r="E16384" s="72">
        <f t="shared" si="511"/>
        <v>1162321419.5185184</v>
      </c>
      <c r="F16384" s="71">
        <f t="shared" si="510"/>
        <v>755.93224474409374</v>
      </c>
    </row>
    <row r="16385" spans="2:6">
      <c r="B16385">
        <v>1537600</v>
      </c>
      <c r="D16385">
        <v>16383</v>
      </c>
      <c r="E16385" s="72">
        <f t="shared" si="511"/>
        <v>1162463363.6296296</v>
      </c>
      <c r="F16385" s="71">
        <f t="shared" si="510"/>
        <v>756.02456011292247</v>
      </c>
    </row>
    <row r="16386" spans="2:6">
      <c r="B16386">
        <v>1537600</v>
      </c>
      <c r="D16386">
        <v>16384</v>
      </c>
      <c r="E16386" s="72">
        <f t="shared" si="511"/>
        <v>1162605316.4074073</v>
      </c>
      <c r="F16386" s="71">
        <f t="shared" si="510"/>
        <v>756.11688111824094</v>
      </c>
    </row>
    <row r="16387" spans="2:6">
      <c r="B16387">
        <v>1537600</v>
      </c>
      <c r="D16387">
        <v>16385</v>
      </c>
      <c r="E16387" s="72">
        <f t="shared" si="511"/>
        <v>1162747277.8518517</v>
      </c>
      <c r="F16387" s="71">
        <f t="shared" ref="F16387:F16450" si="512">E16387/B16386</f>
        <v>756.20920776004925</v>
      </c>
    </row>
    <row r="16388" spans="2:6">
      <c r="B16388">
        <v>1537600</v>
      </c>
      <c r="D16388">
        <v>16386</v>
      </c>
      <c r="E16388" s="72">
        <f t="shared" ref="E16388:E16451" si="513">40+(D16387*D16387)+(E16387/1.3)</f>
        <v>1162889247.9629629</v>
      </c>
      <c r="F16388" s="71">
        <f t="shared" si="512"/>
        <v>756.3015400383473</v>
      </c>
    </row>
    <row r="16389" spans="2:6">
      <c r="B16389">
        <v>1537600</v>
      </c>
      <c r="D16389">
        <v>16387</v>
      </c>
      <c r="E16389" s="72">
        <f t="shared" si="513"/>
        <v>1163031226.7407408</v>
      </c>
      <c r="F16389" s="71">
        <f t="shared" si="512"/>
        <v>756.3938779531353</v>
      </c>
    </row>
    <row r="16390" spans="2:6">
      <c r="B16390">
        <v>1537600</v>
      </c>
      <c r="D16390">
        <v>16388</v>
      </c>
      <c r="E16390" s="72">
        <f t="shared" si="513"/>
        <v>1163173214.1851852</v>
      </c>
      <c r="F16390" s="71">
        <f t="shared" si="512"/>
        <v>756.48622150441281</v>
      </c>
    </row>
    <row r="16391" spans="2:6">
      <c r="B16391">
        <v>1537600</v>
      </c>
      <c r="D16391">
        <v>16389</v>
      </c>
      <c r="E16391" s="72">
        <f t="shared" si="513"/>
        <v>1163315210.2962961</v>
      </c>
      <c r="F16391" s="71">
        <f t="shared" si="512"/>
        <v>756.57857069218005</v>
      </c>
    </row>
    <row r="16392" spans="2:6">
      <c r="B16392">
        <v>1537600</v>
      </c>
      <c r="D16392">
        <v>16390</v>
      </c>
      <c r="E16392" s="72">
        <f t="shared" si="513"/>
        <v>1163457215.0740738</v>
      </c>
      <c r="F16392" s="71">
        <f t="shared" si="512"/>
        <v>756.67092551643714</v>
      </c>
    </row>
    <row r="16393" spans="2:6">
      <c r="B16393">
        <v>1537600</v>
      </c>
      <c r="D16393">
        <v>16391</v>
      </c>
      <c r="E16393" s="72">
        <f t="shared" si="513"/>
        <v>1163599228.5185184</v>
      </c>
      <c r="F16393" s="71">
        <f t="shared" si="512"/>
        <v>756.76328597718418</v>
      </c>
    </row>
    <row r="16394" spans="2:6">
      <c r="B16394">
        <v>1537600</v>
      </c>
      <c r="D16394">
        <v>16392</v>
      </c>
      <c r="E16394" s="72">
        <f t="shared" si="513"/>
        <v>1163741250.6296296</v>
      </c>
      <c r="F16394" s="71">
        <f t="shared" si="512"/>
        <v>756.85565207442096</v>
      </c>
    </row>
    <row r="16395" spans="2:6">
      <c r="B16395">
        <v>1537600</v>
      </c>
      <c r="D16395">
        <v>16393</v>
      </c>
      <c r="E16395" s="72">
        <f t="shared" si="513"/>
        <v>1163883281.4074073</v>
      </c>
      <c r="F16395" s="71">
        <f t="shared" si="512"/>
        <v>756.94802380814724</v>
      </c>
    </row>
    <row r="16396" spans="2:6">
      <c r="B16396">
        <v>1537600</v>
      </c>
      <c r="D16396">
        <v>16394</v>
      </c>
      <c r="E16396" s="72">
        <f t="shared" si="513"/>
        <v>1164025320.8518517</v>
      </c>
      <c r="F16396" s="71">
        <f t="shared" si="512"/>
        <v>757.04040117836348</v>
      </c>
    </row>
    <row r="16397" spans="2:6">
      <c r="B16397">
        <v>1537600</v>
      </c>
      <c r="D16397">
        <v>16395</v>
      </c>
      <c r="E16397" s="72">
        <f t="shared" si="513"/>
        <v>1164167368.9629629</v>
      </c>
      <c r="F16397" s="71">
        <f t="shared" si="512"/>
        <v>757.13278418506945</v>
      </c>
    </row>
    <row r="16398" spans="2:6">
      <c r="B16398">
        <v>1537600</v>
      </c>
      <c r="D16398">
        <v>16396</v>
      </c>
      <c r="E16398" s="72">
        <f t="shared" si="513"/>
        <v>1164309425.7407408</v>
      </c>
      <c r="F16398" s="71">
        <f t="shared" si="512"/>
        <v>757.22517282826539</v>
      </c>
    </row>
    <row r="16399" spans="2:6">
      <c r="B16399">
        <v>1537600</v>
      </c>
      <c r="D16399">
        <v>16397</v>
      </c>
      <c r="E16399" s="72">
        <f t="shared" si="513"/>
        <v>1164451491.1851852</v>
      </c>
      <c r="F16399" s="71">
        <f t="shared" si="512"/>
        <v>757.31756710795082</v>
      </c>
    </row>
    <row r="16400" spans="2:6">
      <c r="B16400">
        <v>1537600</v>
      </c>
      <c r="D16400">
        <v>16398</v>
      </c>
      <c r="E16400" s="72">
        <f t="shared" si="513"/>
        <v>1164593565.2962961</v>
      </c>
      <c r="F16400" s="71">
        <f t="shared" si="512"/>
        <v>757.40996702412599</v>
      </c>
    </row>
    <row r="16401" spans="2:6">
      <c r="B16401">
        <v>1537600</v>
      </c>
      <c r="D16401">
        <v>16399</v>
      </c>
      <c r="E16401" s="72">
        <f t="shared" si="513"/>
        <v>1164735648.0740738</v>
      </c>
      <c r="F16401" s="71">
        <f t="shared" si="512"/>
        <v>757.502372576791</v>
      </c>
    </row>
    <row r="16402" spans="2:6">
      <c r="B16402">
        <v>1537600</v>
      </c>
      <c r="D16402">
        <v>16400</v>
      </c>
      <c r="E16402" s="72">
        <f t="shared" si="513"/>
        <v>1164877739.5185184</v>
      </c>
      <c r="F16402" s="71">
        <f t="shared" si="512"/>
        <v>757.59478376594598</v>
      </c>
    </row>
    <row r="16403" spans="2:6">
      <c r="B16403">
        <v>1537600</v>
      </c>
      <c r="D16403">
        <v>16401</v>
      </c>
      <c r="E16403" s="72">
        <f t="shared" si="513"/>
        <v>1165019839.6296296</v>
      </c>
      <c r="F16403" s="71">
        <f t="shared" si="512"/>
        <v>757.68720059159057</v>
      </c>
    </row>
    <row r="16404" spans="2:6">
      <c r="B16404">
        <v>1537600</v>
      </c>
      <c r="D16404">
        <v>16402</v>
      </c>
      <c r="E16404" s="72">
        <f t="shared" si="513"/>
        <v>1165161948.4074073</v>
      </c>
      <c r="F16404" s="71">
        <f t="shared" si="512"/>
        <v>757.77962305372478</v>
      </c>
    </row>
    <row r="16405" spans="2:6">
      <c r="B16405">
        <v>1537600</v>
      </c>
      <c r="D16405">
        <v>16403</v>
      </c>
      <c r="E16405" s="72">
        <f t="shared" si="513"/>
        <v>1165304065.8518517</v>
      </c>
      <c r="F16405" s="71">
        <f t="shared" si="512"/>
        <v>757.87205115234894</v>
      </c>
    </row>
    <row r="16406" spans="2:6">
      <c r="B16406">
        <v>1537600</v>
      </c>
      <c r="D16406">
        <v>16404</v>
      </c>
      <c r="E16406" s="72">
        <f t="shared" si="513"/>
        <v>1165446191.9629629</v>
      </c>
      <c r="F16406" s="71">
        <f t="shared" si="512"/>
        <v>757.96448488746285</v>
      </c>
    </row>
    <row r="16407" spans="2:6">
      <c r="B16407">
        <v>1537600</v>
      </c>
      <c r="D16407">
        <v>16405</v>
      </c>
      <c r="E16407" s="72">
        <f t="shared" si="513"/>
        <v>1165588326.7407408</v>
      </c>
      <c r="F16407" s="71">
        <f t="shared" si="512"/>
        <v>758.05692425906659</v>
      </c>
    </row>
    <row r="16408" spans="2:6">
      <c r="B16408">
        <v>1537600</v>
      </c>
      <c r="D16408">
        <v>16406</v>
      </c>
      <c r="E16408" s="72">
        <f t="shared" si="513"/>
        <v>1165730470.1851852</v>
      </c>
      <c r="F16408" s="71">
        <f t="shared" si="512"/>
        <v>758.14936926715995</v>
      </c>
    </row>
    <row r="16409" spans="2:6">
      <c r="B16409">
        <v>1537600</v>
      </c>
      <c r="D16409">
        <v>16407</v>
      </c>
      <c r="E16409" s="72">
        <f t="shared" si="513"/>
        <v>1165872622.2962961</v>
      </c>
      <c r="F16409" s="71">
        <f t="shared" si="512"/>
        <v>758.24181991174305</v>
      </c>
    </row>
    <row r="16410" spans="2:6">
      <c r="B16410">
        <v>1537600</v>
      </c>
      <c r="D16410">
        <v>16408</v>
      </c>
      <c r="E16410" s="72">
        <f t="shared" si="513"/>
        <v>1166014783.0740738</v>
      </c>
      <c r="F16410" s="71">
        <f t="shared" si="512"/>
        <v>758.33427619281599</v>
      </c>
    </row>
    <row r="16411" spans="2:6">
      <c r="B16411">
        <v>1537600</v>
      </c>
      <c r="D16411">
        <v>16409</v>
      </c>
      <c r="E16411" s="72">
        <f t="shared" si="513"/>
        <v>1166156952.5185184</v>
      </c>
      <c r="F16411" s="71">
        <f t="shared" si="512"/>
        <v>758.42673811037878</v>
      </c>
    </row>
    <row r="16412" spans="2:6">
      <c r="B16412">
        <v>1537600</v>
      </c>
      <c r="D16412">
        <v>16410</v>
      </c>
      <c r="E16412" s="72">
        <f t="shared" si="513"/>
        <v>1166299130.6296296</v>
      </c>
      <c r="F16412" s="71">
        <f t="shared" si="512"/>
        <v>758.5192056644313</v>
      </c>
    </row>
    <row r="16413" spans="2:6">
      <c r="B16413">
        <v>1537600</v>
      </c>
      <c r="D16413">
        <v>16411</v>
      </c>
      <c r="E16413" s="72">
        <f t="shared" si="513"/>
        <v>1166441317.4074073</v>
      </c>
      <c r="F16413" s="71">
        <f t="shared" si="512"/>
        <v>758.61167885497355</v>
      </c>
    </row>
    <row r="16414" spans="2:6">
      <c r="B16414">
        <v>1537600</v>
      </c>
      <c r="D16414">
        <v>16412</v>
      </c>
      <c r="E16414" s="72">
        <f t="shared" si="513"/>
        <v>1166583512.8518517</v>
      </c>
      <c r="F16414" s="71">
        <f t="shared" si="512"/>
        <v>758.70415768200553</v>
      </c>
    </row>
    <row r="16415" spans="2:6">
      <c r="B16415">
        <v>1537600</v>
      </c>
      <c r="D16415">
        <v>16413</v>
      </c>
      <c r="E16415" s="72">
        <f t="shared" si="513"/>
        <v>1166725716.9629629</v>
      </c>
      <c r="F16415" s="71">
        <f t="shared" si="512"/>
        <v>758.79664214552736</v>
      </c>
    </row>
    <row r="16416" spans="2:6">
      <c r="B16416">
        <v>1537600</v>
      </c>
      <c r="D16416">
        <v>16414</v>
      </c>
      <c r="E16416" s="72">
        <f t="shared" si="513"/>
        <v>1166867929.7407408</v>
      </c>
      <c r="F16416" s="71">
        <f t="shared" si="512"/>
        <v>758.88913224553903</v>
      </c>
    </row>
    <row r="16417" spans="2:6">
      <c r="B16417">
        <v>1537600</v>
      </c>
      <c r="D16417">
        <v>16415</v>
      </c>
      <c r="E16417" s="72">
        <f t="shared" si="513"/>
        <v>1167010151.1851852</v>
      </c>
      <c r="F16417" s="71">
        <f t="shared" si="512"/>
        <v>758.98162798204032</v>
      </c>
    </row>
    <row r="16418" spans="2:6">
      <c r="B16418">
        <v>1537600</v>
      </c>
      <c r="D16418">
        <v>16416</v>
      </c>
      <c r="E16418" s="72">
        <f t="shared" si="513"/>
        <v>1167152381.2962961</v>
      </c>
      <c r="F16418" s="71">
        <f t="shared" si="512"/>
        <v>759.07412935503135</v>
      </c>
    </row>
    <row r="16419" spans="2:6">
      <c r="B16419">
        <v>1537600</v>
      </c>
      <c r="D16419">
        <v>16417</v>
      </c>
      <c r="E16419" s="72">
        <f t="shared" si="513"/>
        <v>1167294620.0740738</v>
      </c>
      <c r="F16419" s="71">
        <f t="shared" si="512"/>
        <v>759.1666363645121</v>
      </c>
    </row>
    <row r="16420" spans="2:6">
      <c r="B16420">
        <v>1537600</v>
      </c>
      <c r="D16420">
        <v>16418</v>
      </c>
      <c r="E16420" s="72">
        <f t="shared" si="513"/>
        <v>1167436867.5185184</v>
      </c>
      <c r="F16420" s="71">
        <f t="shared" si="512"/>
        <v>759.25914901048282</v>
      </c>
    </row>
    <row r="16421" spans="2:6">
      <c r="B16421">
        <v>1537600</v>
      </c>
      <c r="D16421">
        <v>16419</v>
      </c>
      <c r="E16421" s="72">
        <f t="shared" si="513"/>
        <v>1167579123.6296296</v>
      </c>
      <c r="F16421" s="71">
        <f t="shared" si="512"/>
        <v>759.35166729294326</v>
      </c>
    </row>
    <row r="16422" spans="2:6">
      <c r="B16422">
        <v>1537600</v>
      </c>
      <c r="D16422">
        <v>16420</v>
      </c>
      <c r="E16422" s="72">
        <f t="shared" si="513"/>
        <v>1167721388.4074073</v>
      </c>
      <c r="F16422" s="71">
        <f t="shared" si="512"/>
        <v>759.44419121189344</v>
      </c>
    </row>
    <row r="16423" spans="2:6">
      <c r="B16423">
        <v>1537600</v>
      </c>
      <c r="D16423">
        <v>16421</v>
      </c>
      <c r="E16423" s="72">
        <f t="shared" si="513"/>
        <v>1167863661.8518517</v>
      </c>
      <c r="F16423" s="71">
        <f t="shared" si="512"/>
        <v>759.53672076733335</v>
      </c>
    </row>
    <row r="16424" spans="2:6">
      <c r="B16424">
        <v>1537600</v>
      </c>
      <c r="D16424">
        <v>16422</v>
      </c>
      <c r="E16424" s="72">
        <f t="shared" si="513"/>
        <v>1168005943.9629629</v>
      </c>
      <c r="F16424" s="71">
        <f t="shared" si="512"/>
        <v>759.62925595926311</v>
      </c>
    </row>
    <row r="16425" spans="2:6">
      <c r="B16425">
        <v>1537600</v>
      </c>
      <c r="D16425">
        <v>16423</v>
      </c>
      <c r="E16425" s="72">
        <f t="shared" si="513"/>
        <v>1168148234.7407408</v>
      </c>
      <c r="F16425" s="71">
        <f t="shared" si="512"/>
        <v>759.72179678768259</v>
      </c>
    </row>
    <row r="16426" spans="2:6">
      <c r="B16426">
        <v>1537600</v>
      </c>
      <c r="D16426">
        <v>16424</v>
      </c>
      <c r="E16426" s="72">
        <f t="shared" si="513"/>
        <v>1168290534.1851852</v>
      </c>
      <c r="F16426" s="71">
        <f t="shared" si="512"/>
        <v>759.81434325259181</v>
      </c>
    </row>
    <row r="16427" spans="2:6">
      <c r="B16427">
        <v>1537600</v>
      </c>
      <c r="D16427">
        <v>16425</v>
      </c>
      <c r="E16427" s="72">
        <f t="shared" si="513"/>
        <v>1168432842.2962961</v>
      </c>
      <c r="F16427" s="71">
        <f t="shared" si="512"/>
        <v>759.90689535399076</v>
      </c>
    </row>
    <row r="16428" spans="2:6">
      <c r="B16428">
        <v>1537600</v>
      </c>
      <c r="D16428">
        <v>16426</v>
      </c>
      <c r="E16428" s="72">
        <f t="shared" si="513"/>
        <v>1168575159.0740738</v>
      </c>
      <c r="F16428" s="71">
        <f t="shared" si="512"/>
        <v>759.99945309187945</v>
      </c>
    </row>
    <row r="16429" spans="2:6">
      <c r="B16429">
        <v>1537600</v>
      </c>
      <c r="D16429">
        <v>16427</v>
      </c>
      <c r="E16429" s="72">
        <f t="shared" si="513"/>
        <v>1168717484.5185184</v>
      </c>
      <c r="F16429" s="71">
        <f t="shared" si="512"/>
        <v>760.09201646625809</v>
      </c>
    </row>
    <row r="16430" spans="2:6">
      <c r="B16430">
        <v>1537600</v>
      </c>
      <c r="D16430">
        <v>16428</v>
      </c>
      <c r="E16430" s="72">
        <f t="shared" si="513"/>
        <v>1168859818.6296296</v>
      </c>
      <c r="F16430" s="71">
        <f t="shared" si="512"/>
        <v>760.18458547712646</v>
      </c>
    </row>
    <row r="16431" spans="2:6">
      <c r="B16431">
        <v>1537600</v>
      </c>
      <c r="D16431">
        <v>16429</v>
      </c>
      <c r="E16431" s="72">
        <f t="shared" si="513"/>
        <v>1169002161.4074073</v>
      </c>
      <c r="F16431" s="71">
        <f t="shared" si="512"/>
        <v>760.27716012448445</v>
      </c>
    </row>
    <row r="16432" spans="2:6">
      <c r="B16432">
        <v>1537600</v>
      </c>
      <c r="D16432">
        <v>16430</v>
      </c>
      <c r="E16432" s="72">
        <f t="shared" si="513"/>
        <v>1169144512.8518517</v>
      </c>
      <c r="F16432" s="71">
        <f t="shared" si="512"/>
        <v>760.36974040833229</v>
      </c>
    </row>
    <row r="16433" spans="2:6">
      <c r="B16433">
        <v>1537600</v>
      </c>
      <c r="D16433">
        <v>16431</v>
      </c>
      <c r="E16433" s="72">
        <f t="shared" si="513"/>
        <v>1169286872.9629629</v>
      </c>
      <c r="F16433" s="71">
        <f t="shared" si="512"/>
        <v>760.46232632866997</v>
      </c>
    </row>
    <row r="16434" spans="2:6">
      <c r="B16434">
        <v>1537600</v>
      </c>
      <c r="D16434">
        <v>16432</v>
      </c>
      <c r="E16434" s="72">
        <f t="shared" si="513"/>
        <v>1169429241.7407408</v>
      </c>
      <c r="F16434" s="71">
        <f t="shared" si="512"/>
        <v>760.55491788549739</v>
      </c>
    </row>
    <row r="16435" spans="2:6">
      <c r="B16435">
        <v>1537600</v>
      </c>
      <c r="D16435">
        <v>16433</v>
      </c>
      <c r="E16435" s="72">
        <f t="shared" si="513"/>
        <v>1169571619.1851852</v>
      </c>
      <c r="F16435" s="71">
        <f t="shared" si="512"/>
        <v>760.64751507881454</v>
      </c>
    </row>
    <row r="16436" spans="2:6">
      <c r="B16436">
        <v>1537600</v>
      </c>
      <c r="D16436">
        <v>16434</v>
      </c>
      <c r="E16436" s="72">
        <f t="shared" si="513"/>
        <v>1169714005.2962961</v>
      </c>
      <c r="F16436" s="71">
        <f t="shared" si="512"/>
        <v>760.7401179086213</v>
      </c>
    </row>
    <row r="16437" spans="2:6">
      <c r="B16437">
        <v>1537600</v>
      </c>
      <c r="D16437">
        <v>16435</v>
      </c>
      <c r="E16437" s="72">
        <f t="shared" si="513"/>
        <v>1169856400.0740738</v>
      </c>
      <c r="F16437" s="71">
        <f t="shared" si="512"/>
        <v>760.83272637491791</v>
      </c>
    </row>
    <row r="16438" spans="2:6">
      <c r="B16438">
        <v>1537600</v>
      </c>
      <c r="D16438">
        <v>16436</v>
      </c>
      <c r="E16438" s="72">
        <f t="shared" si="513"/>
        <v>1169998803.5185184</v>
      </c>
      <c r="F16438" s="71">
        <f t="shared" si="512"/>
        <v>760.92534047770448</v>
      </c>
    </row>
    <row r="16439" spans="2:6">
      <c r="B16439">
        <v>1537600</v>
      </c>
      <c r="D16439">
        <v>16437</v>
      </c>
      <c r="E16439" s="72">
        <f t="shared" si="513"/>
        <v>1170141215.6296296</v>
      </c>
      <c r="F16439" s="71">
        <f t="shared" si="512"/>
        <v>761.01796021698078</v>
      </c>
    </row>
    <row r="16440" spans="2:6">
      <c r="B16440">
        <v>1537600</v>
      </c>
      <c r="D16440">
        <v>16438</v>
      </c>
      <c r="E16440" s="72">
        <f t="shared" si="513"/>
        <v>1170283636.4074073</v>
      </c>
      <c r="F16440" s="71">
        <f t="shared" si="512"/>
        <v>761.1105855927467</v>
      </c>
    </row>
    <row r="16441" spans="2:6">
      <c r="B16441">
        <v>1537600</v>
      </c>
      <c r="D16441">
        <v>16439</v>
      </c>
      <c r="E16441" s="72">
        <f t="shared" si="513"/>
        <v>1170426065.8518517</v>
      </c>
      <c r="F16441" s="71">
        <f t="shared" si="512"/>
        <v>761.20321660500235</v>
      </c>
    </row>
    <row r="16442" spans="2:6">
      <c r="B16442">
        <v>1537600</v>
      </c>
      <c r="D16442">
        <v>16440</v>
      </c>
      <c r="E16442" s="72">
        <f t="shared" si="513"/>
        <v>1170568503.9629629</v>
      </c>
      <c r="F16442" s="71">
        <f t="shared" si="512"/>
        <v>761.29585325374796</v>
      </c>
    </row>
    <row r="16443" spans="2:6">
      <c r="B16443">
        <v>1537600</v>
      </c>
      <c r="D16443">
        <v>16441</v>
      </c>
      <c r="E16443" s="72">
        <f t="shared" si="513"/>
        <v>1170710950.7407408</v>
      </c>
      <c r="F16443" s="71">
        <f t="shared" si="512"/>
        <v>761.38849553898331</v>
      </c>
    </row>
    <row r="16444" spans="2:6">
      <c r="B16444">
        <v>1537600</v>
      </c>
      <c r="D16444">
        <v>16442</v>
      </c>
      <c r="E16444" s="72">
        <f t="shared" si="513"/>
        <v>1170853406.1851852</v>
      </c>
      <c r="F16444" s="71">
        <f t="shared" si="512"/>
        <v>761.48114346070838</v>
      </c>
    </row>
    <row r="16445" spans="2:6">
      <c r="B16445">
        <v>1537600</v>
      </c>
      <c r="D16445">
        <v>16443</v>
      </c>
      <c r="E16445" s="72">
        <f t="shared" si="513"/>
        <v>1170995870.2962961</v>
      </c>
      <c r="F16445" s="71">
        <f t="shared" si="512"/>
        <v>761.57379701892307</v>
      </c>
    </row>
    <row r="16446" spans="2:6">
      <c r="B16446">
        <v>1537600</v>
      </c>
      <c r="D16446">
        <v>16444</v>
      </c>
      <c r="E16446" s="72">
        <f t="shared" si="513"/>
        <v>1171138343.0740738</v>
      </c>
      <c r="F16446" s="71">
        <f t="shared" si="512"/>
        <v>761.66645621362761</v>
      </c>
    </row>
    <row r="16447" spans="2:6">
      <c r="B16447">
        <v>1537600</v>
      </c>
      <c r="D16447">
        <v>16445</v>
      </c>
      <c r="E16447" s="72">
        <f t="shared" si="513"/>
        <v>1171280824.5185184</v>
      </c>
      <c r="F16447" s="71">
        <f t="shared" si="512"/>
        <v>761.75912104482211</v>
      </c>
    </row>
    <row r="16448" spans="2:6">
      <c r="B16448">
        <v>1537600</v>
      </c>
      <c r="D16448">
        <v>16446</v>
      </c>
      <c r="E16448" s="72">
        <f t="shared" si="513"/>
        <v>1171423314.6296296</v>
      </c>
      <c r="F16448" s="71">
        <f t="shared" si="512"/>
        <v>761.85179151250622</v>
      </c>
    </row>
    <row r="16449" spans="2:6">
      <c r="B16449">
        <v>1537600</v>
      </c>
      <c r="D16449">
        <v>16447</v>
      </c>
      <c r="E16449" s="72">
        <f t="shared" si="513"/>
        <v>1171565813.4074073</v>
      </c>
      <c r="F16449" s="71">
        <f t="shared" si="512"/>
        <v>761.94446761668007</v>
      </c>
    </row>
    <row r="16450" spans="2:6">
      <c r="B16450">
        <v>1537600</v>
      </c>
      <c r="D16450">
        <v>16448</v>
      </c>
      <c r="E16450" s="72">
        <f t="shared" si="513"/>
        <v>1171708320.8518517</v>
      </c>
      <c r="F16450" s="71">
        <f t="shared" si="512"/>
        <v>762.03714935734376</v>
      </c>
    </row>
    <row r="16451" spans="2:6">
      <c r="B16451">
        <v>1537600</v>
      </c>
      <c r="D16451">
        <v>16449</v>
      </c>
      <c r="E16451" s="72">
        <f t="shared" si="513"/>
        <v>1171850836.9629629</v>
      </c>
      <c r="F16451" s="71">
        <f t="shared" ref="F16451:F16514" si="514">E16451/B16450</f>
        <v>762.12983673449719</v>
      </c>
    </row>
    <row r="16452" spans="2:6">
      <c r="B16452">
        <v>1537600</v>
      </c>
      <c r="D16452">
        <v>16450</v>
      </c>
      <c r="E16452" s="72">
        <f t="shared" ref="E16452:E16515" si="515">40+(D16451*D16451)+(E16451/1.3)</f>
        <v>1171993361.7407408</v>
      </c>
      <c r="F16452" s="71">
        <f t="shared" si="514"/>
        <v>762.22252974814046</v>
      </c>
    </row>
    <row r="16453" spans="2:6">
      <c r="B16453">
        <v>1537600</v>
      </c>
      <c r="D16453">
        <v>16451</v>
      </c>
      <c r="E16453" s="72">
        <f t="shared" si="515"/>
        <v>1172135895.1851852</v>
      </c>
      <c r="F16453" s="71">
        <f t="shared" si="514"/>
        <v>762.31522839827346</v>
      </c>
    </row>
    <row r="16454" spans="2:6">
      <c r="B16454">
        <v>1537600</v>
      </c>
      <c r="D16454">
        <v>16452</v>
      </c>
      <c r="E16454" s="72">
        <f t="shared" si="515"/>
        <v>1172278437.2962961</v>
      </c>
      <c r="F16454" s="71">
        <f t="shared" si="514"/>
        <v>762.40793268489597</v>
      </c>
    </row>
    <row r="16455" spans="2:6">
      <c r="B16455">
        <v>1537600</v>
      </c>
      <c r="D16455">
        <v>16453</v>
      </c>
      <c r="E16455" s="72">
        <f t="shared" si="515"/>
        <v>1172420988.0740738</v>
      </c>
      <c r="F16455" s="71">
        <f t="shared" si="514"/>
        <v>762.50064260800843</v>
      </c>
    </row>
    <row r="16456" spans="2:6">
      <c r="B16456">
        <v>1537600</v>
      </c>
      <c r="D16456">
        <v>16454</v>
      </c>
      <c r="E16456" s="72">
        <f t="shared" si="515"/>
        <v>1172563547.5185184</v>
      </c>
      <c r="F16456" s="71">
        <f t="shared" si="514"/>
        <v>762.59335816761086</v>
      </c>
    </row>
    <row r="16457" spans="2:6">
      <c r="B16457">
        <v>1537600</v>
      </c>
      <c r="D16457">
        <v>16455</v>
      </c>
      <c r="E16457" s="72">
        <f t="shared" si="515"/>
        <v>1172706115.6296296</v>
      </c>
      <c r="F16457" s="71">
        <f t="shared" si="514"/>
        <v>762.6860793637029</v>
      </c>
    </row>
    <row r="16458" spans="2:6">
      <c r="B16458">
        <v>1537600</v>
      </c>
      <c r="D16458">
        <v>16456</v>
      </c>
      <c r="E16458" s="72">
        <f t="shared" si="515"/>
        <v>1172848692.4074073</v>
      </c>
      <c r="F16458" s="71">
        <f t="shared" si="514"/>
        <v>762.77880619628468</v>
      </c>
    </row>
    <row r="16459" spans="2:6">
      <c r="B16459">
        <v>1537600</v>
      </c>
      <c r="D16459">
        <v>16457</v>
      </c>
      <c r="E16459" s="72">
        <f t="shared" si="515"/>
        <v>1172991277.8518517</v>
      </c>
      <c r="F16459" s="71">
        <f t="shared" si="514"/>
        <v>762.87153866535618</v>
      </c>
    </row>
    <row r="16460" spans="2:6">
      <c r="B16460">
        <v>1537600</v>
      </c>
      <c r="D16460">
        <v>16458</v>
      </c>
      <c r="E16460" s="72">
        <f t="shared" si="515"/>
        <v>1173133871.9629629</v>
      </c>
      <c r="F16460" s="71">
        <f t="shared" si="514"/>
        <v>762.96427677091754</v>
      </c>
    </row>
    <row r="16461" spans="2:6">
      <c r="B16461">
        <v>1537600</v>
      </c>
      <c r="D16461">
        <v>16459</v>
      </c>
      <c r="E16461" s="72">
        <f t="shared" si="515"/>
        <v>1173276474.7407408</v>
      </c>
      <c r="F16461" s="71">
        <f t="shared" si="514"/>
        <v>763.05702051296873</v>
      </c>
    </row>
    <row r="16462" spans="2:6">
      <c r="B16462">
        <v>1537600</v>
      </c>
      <c r="D16462">
        <v>16460</v>
      </c>
      <c r="E16462" s="72">
        <f t="shared" si="515"/>
        <v>1173419086.1851852</v>
      </c>
      <c r="F16462" s="71">
        <f t="shared" si="514"/>
        <v>763.14976989150966</v>
      </c>
    </row>
    <row r="16463" spans="2:6">
      <c r="B16463">
        <v>1537600</v>
      </c>
      <c r="D16463">
        <v>16461</v>
      </c>
      <c r="E16463" s="72">
        <f t="shared" si="515"/>
        <v>1173561706.2962961</v>
      </c>
      <c r="F16463" s="71">
        <f t="shared" si="514"/>
        <v>763.2425249065401</v>
      </c>
    </row>
    <row r="16464" spans="2:6">
      <c r="B16464">
        <v>1537600</v>
      </c>
      <c r="D16464">
        <v>16462</v>
      </c>
      <c r="E16464" s="72">
        <f t="shared" si="515"/>
        <v>1173704335.0740738</v>
      </c>
      <c r="F16464" s="71">
        <f t="shared" si="514"/>
        <v>763.33528555806049</v>
      </c>
    </row>
    <row r="16465" spans="2:6">
      <c r="B16465">
        <v>1537600</v>
      </c>
      <c r="D16465">
        <v>16463</v>
      </c>
      <c r="E16465" s="72">
        <f t="shared" si="515"/>
        <v>1173846972.5185184</v>
      </c>
      <c r="F16465" s="71">
        <f t="shared" si="514"/>
        <v>763.42805184607084</v>
      </c>
    </row>
    <row r="16466" spans="2:6">
      <c r="B16466">
        <v>1537600</v>
      </c>
      <c r="D16466">
        <v>16464</v>
      </c>
      <c r="E16466" s="72">
        <f t="shared" si="515"/>
        <v>1173989618.6296296</v>
      </c>
      <c r="F16466" s="71">
        <f t="shared" si="514"/>
        <v>763.52082377057081</v>
      </c>
    </row>
    <row r="16467" spans="2:6">
      <c r="B16467">
        <v>1537600</v>
      </c>
      <c r="D16467">
        <v>16465</v>
      </c>
      <c r="E16467" s="72">
        <f t="shared" si="515"/>
        <v>1174132273.4074073</v>
      </c>
      <c r="F16467" s="71">
        <f t="shared" si="514"/>
        <v>763.6136013315604</v>
      </c>
    </row>
    <row r="16468" spans="2:6">
      <c r="B16468">
        <v>1537600</v>
      </c>
      <c r="D16468">
        <v>16466</v>
      </c>
      <c r="E16468" s="72">
        <f t="shared" si="515"/>
        <v>1174274936.8518517</v>
      </c>
      <c r="F16468" s="71">
        <f t="shared" si="514"/>
        <v>763.70638452903984</v>
      </c>
    </row>
    <row r="16469" spans="2:6">
      <c r="B16469">
        <v>1537600</v>
      </c>
      <c r="D16469">
        <v>16467</v>
      </c>
      <c r="E16469" s="72">
        <f t="shared" si="515"/>
        <v>1174417608.9629629</v>
      </c>
      <c r="F16469" s="71">
        <f t="shared" si="514"/>
        <v>763.79917336300912</v>
      </c>
    </row>
    <row r="16470" spans="2:6">
      <c r="B16470">
        <v>1537600</v>
      </c>
      <c r="D16470">
        <v>16468</v>
      </c>
      <c r="E16470" s="72">
        <f t="shared" si="515"/>
        <v>1174560289.7407408</v>
      </c>
      <c r="F16470" s="71">
        <f t="shared" si="514"/>
        <v>763.89196783346824</v>
      </c>
    </row>
    <row r="16471" spans="2:6">
      <c r="B16471">
        <v>1537600</v>
      </c>
      <c r="D16471">
        <v>16469</v>
      </c>
      <c r="E16471" s="72">
        <f t="shared" si="515"/>
        <v>1174702979.1851852</v>
      </c>
      <c r="F16471" s="71">
        <f t="shared" si="514"/>
        <v>763.98476794041699</v>
      </c>
    </row>
    <row r="16472" spans="2:6">
      <c r="B16472">
        <v>1537600</v>
      </c>
      <c r="D16472">
        <v>16470</v>
      </c>
      <c r="E16472" s="72">
        <f t="shared" si="515"/>
        <v>1174845677.2962961</v>
      </c>
      <c r="F16472" s="71">
        <f t="shared" si="514"/>
        <v>764.07757368385546</v>
      </c>
    </row>
    <row r="16473" spans="2:6">
      <c r="B16473">
        <v>1537600</v>
      </c>
      <c r="D16473">
        <v>16471</v>
      </c>
      <c r="E16473" s="72">
        <f t="shared" si="515"/>
        <v>1174988384.0740738</v>
      </c>
      <c r="F16473" s="71">
        <f t="shared" si="514"/>
        <v>764.17038506378367</v>
      </c>
    </row>
    <row r="16474" spans="2:6">
      <c r="B16474">
        <v>1537600</v>
      </c>
      <c r="D16474">
        <v>16472</v>
      </c>
      <c r="E16474" s="72">
        <f t="shared" si="515"/>
        <v>1175131099.5185184</v>
      </c>
      <c r="F16474" s="71">
        <f t="shared" si="514"/>
        <v>764.26320208020195</v>
      </c>
    </row>
    <row r="16475" spans="2:6">
      <c r="B16475">
        <v>1537600</v>
      </c>
      <c r="D16475">
        <v>16473</v>
      </c>
      <c r="E16475" s="72">
        <f t="shared" si="515"/>
        <v>1175273823.6296296</v>
      </c>
      <c r="F16475" s="71">
        <f t="shared" si="514"/>
        <v>764.35602473310973</v>
      </c>
    </row>
    <row r="16476" spans="2:6">
      <c r="B16476">
        <v>1537600</v>
      </c>
      <c r="D16476">
        <v>16474</v>
      </c>
      <c r="E16476" s="72">
        <f t="shared" si="515"/>
        <v>1175416556.4074073</v>
      </c>
      <c r="F16476" s="71">
        <f t="shared" si="514"/>
        <v>764.44885302250736</v>
      </c>
    </row>
    <row r="16477" spans="2:6">
      <c r="B16477">
        <v>1537600</v>
      </c>
      <c r="D16477">
        <v>16475</v>
      </c>
      <c r="E16477" s="72">
        <f t="shared" si="515"/>
        <v>1175559297.8518517</v>
      </c>
      <c r="F16477" s="71">
        <f t="shared" si="514"/>
        <v>764.54168694839473</v>
      </c>
    </row>
    <row r="16478" spans="2:6">
      <c r="B16478">
        <v>1537600</v>
      </c>
      <c r="D16478">
        <v>16476</v>
      </c>
      <c r="E16478" s="72">
        <f t="shared" si="515"/>
        <v>1175702047.9629629</v>
      </c>
      <c r="F16478" s="71">
        <f t="shared" si="514"/>
        <v>764.63452651077193</v>
      </c>
    </row>
    <row r="16479" spans="2:6">
      <c r="B16479">
        <v>1537600</v>
      </c>
      <c r="D16479">
        <v>16477</v>
      </c>
      <c r="E16479" s="72">
        <f t="shared" si="515"/>
        <v>1175844806.7407408</v>
      </c>
      <c r="F16479" s="71">
        <f t="shared" si="514"/>
        <v>764.72737170963887</v>
      </c>
    </row>
    <row r="16480" spans="2:6">
      <c r="B16480">
        <v>1537600</v>
      </c>
      <c r="D16480">
        <v>16478</v>
      </c>
      <c r="E16480" s="72">
        <f t="shared" si="515"/>
        <v>1175987574.1851852</v>
      </c>
      <c r="F16480" s="71">
        <f t="shared" si="514"/>
        <v>764.82022254499554</v>
      </c>
    </row>
    <row r="16481" spans="2:6">
      <c r="B16481">
        <v>1537600</v>
      </c>
      <c r="D16481">
        <v>16479</v>
      </c>
      <c r="E16481" s="72">
        <f t="shared" si="515"/>
        <v>1176130350.2962961</v>
      </c>
      <c r="F16481" s="71">
        <f t="shared" si="514"/>
        <v>764.91307901684195</v>
      </c>
    </row>
    <row r="16482" spans="2:6">
      <c r="B16482">
        <v>1537600</v>
      </c>
      <c r="D16482">
        <v>16480</v>
      </c>
      <c r="E16482" s="72">
        <f t="shared" si="515"/>
        <v>1176273135.0740738</v>
      </c>
      <c r="F16482" s="71">
        <f t="shared" si="514"/>
        <v>765.00594112517808</v>
      </c>
    </row>
    <row r="16483" spans="2:6">
      <c r="B16483">
        <v>1537600</v>
      </c>
      <c r="D16483">
        <v>16481</v>
      </c>
      <c r="E16483" s="72">
        <f t="shared" si="515"/>
        <v>1176415928.5185184</v>
      </c>
      <c r="F16483" s="71">
        <f t="shared" si="514"/>
        <v>765.09880887000418</v>
      </c>
    </row>
    <row r="16484" spans="2:6">
      <c r="B16484">
        <v>1537600</v>
      </c>
      <c r="D16484">
        <v>16482</v>
      </c>
      <c r="E16484" s="72">
        <f t="shared" si="515"/>
        <v>1176558730.6296296</v>
      </c>
      <c r="F16484" s="71">
        <f t="shared" si="514"/>
        <v>765.19168225132</v>
      </c>
    </row>
    <row r="16485" spans="2:6">
      <c r="B16485">
        <v>1537600</v>
      </c>
      <c r="D16485">
        <v>16483</v>
      </c>
      <c r="E16485" s="72">
        <f t="shared" si="515"/>
        <v>1176701541.4074073</v>
      </c>
      <c r="F16485" s="71">
        <f t="shared" si="514"/>
        <v>765.28456126912545</v>
      </c>
    </row>
    <row r="16486" spans="2:6">
      <c r="B16486">
        <v>1537600</v>
      </c>
      <c r="D16486">
        <v>16484</v>
      </c>
      <c r="E16486" s="72">
        <f t="shared" si="515"/>
        <v>1176844360.8518517</v>
      </c>
      <c r="F16486" s="71">
        <f t="shared" si="514"/>
        <v>765.37744592342074</v>
      </c>
    </row>
    <row r="16487" spans="2:6">
      <c r="B16487">
        <v>1537600</v>
      </c>
      <c r="D16487">
        <v>16485</v>
      </c>
      <c r="E16487" s="72">
        <f t="shared" si="515"/>
        <v>1176987188.9629629</v>
      </c>
      <c r="F16487" s="71">
        <f t="shared" si="514"/>
        <v>765.47033621420587</v>
      </c>
    </row>
    <row r="16488" spans="2:6">
      <c r="B16488">
        <v>1537600</v>
      </c>
      <c r="D16488">
        <v>16486</v>
      </c>
      <c r="E16488" s="72">
        <f t="shared" si="515"/>
        <v>1177130025.7407408</v>
      </c>
      <c r="F16488" s="71">
        <f t="shared" si="514"/>
        <v>765.56323214148074</v>
      </c>
    </row>
    <row r="16489" spans="2:6">
      <c r="B16489">
        <v>1537600</v>
      </c>
      <c r="D16489">
        <v>16487</v>
      </c>
      <c r="E16489" s="72">
        <f t="shared" si="515"/>
        <v>1177272871.1851852</v>
      </c>
      <c r="F16489" s="71">
        <f t="shared" si="514"/>
        <v>765.65613370524534</v>
      </c>
    </row>
    <row r="16490" spans="2:6">
      <c r="B16490">
        <v>1537600</v>
      </c>
      <c r="D16490">
        <v>16488</v>
      </c>
      <c r="E16490" s="72">
        <f t="shared" si="515"/>
        <v>1177415725.2962961</v>
      </c>
      <c r="F16490" s="71">
        <f t="shared" si="514"/>
        <v>765.74904090549956</v>
      </c>
    </row>
    <row r="16491" spans="2:6">
      <c r="B16491">
        <v>1537600</v>
      </c>
      <c r="D16491">
        <v>16489</v>
      </c>
      <c r="E16491" s="72">
        <f t="shared" si="515"/>
        <v>1177558588.0740738</v>
      </c>
      <c r="F16491" s="71">
        <f t="shared" si="514"/>
        <v>765.84195374224362</v>
      </c>
    </row>
    <row r="16492" spans="2:6">
      <c r="B16492">
        <v>1537600</v>
      </c>
      <c r="D16492">
        <v>16490</v>
      </c>
      <c r="E16492" s="72">
        <f t="shared" si="515"/>
        <v>1177701459.5185184</v>
      </c>
      <c r="F16492" s="71">
        <f t="shared" si="514"/>
        <v>765.93487221547764</v>
      </c>
    </row>
    <row r="16493" spans="2:6">
      <c r="B16493">
        <v>1537600</v>
      </c>
      <c r="D16493">
        <v>16491</v>
      </c>
      <c r="E16493" s="72">
        <f t="shared" si="515"/>
        <v>1177844339.6296296</v>
      </c>
      <c r="F16493" s="71">
        <f t="shared" si="514"/>
        <v>766.02779632520139</v>
      </c>
    </row>
    <row r="16494" spans="2:6">
      <c r="B16494">
        <v>1537600</v>
      </c>
      <c r="D16494">
        <v>16492</v>
      </c>
      <c r="E16494" s="72">
        <f t="shared" si="515"/>
        <v>1177987228.4074073</v>
      </c>
      <c r="F16494" s="71">
        <f t="shared" si="514"/>
        <v>766.12072607141477</v>
      </c>
    </row>
    <row r="16495" spans="2:6">
      <c r="B16495">
        <v>1537600</v>
      </c>
      <c r="D16495">
        <v>16493</v>
      </c>
      <c r="E16495" s="72">
        <f t="shared" si="515"/>
        <v>1178130125.8518517</v>
      </c>
      <c r="F16495" s="71">
        <f t="shared" si="514"/>
        <v>766.21366145411787</v>
      </c>
    </row>
    <row r="16496" spans="2:6">
      <c r="B16496">
        <v>1537600</v>
      </c>
      <c r="D16496">
        <v>16494</v>
      </c>
      <c r="E16496" s="72">
        <f t="shared" si="515"/>
        <v>1178273031.9629629</v>
      </c>
      <c r="F16496" s="71">
        <f t="shared" si="514"/>
        <v>766.30660247331093</v>
      </c>
    </row>
    <row r="16497" spans="2:6">
      <c r="B16497">
        <v>1537600</v>
      </c>
      <c r="D16497">
        <v>16495</v>
      </c>
      <c r="E16497" s="72">
        <f t="shared" si="515"/>
        <v>1178415946.7407408</v>
      </c>
      <c r="F16497" s="71">
        <f t="shared" si="514"/>
        <v>766.39954912899373</v>
      </c>
    </row>
    <row r="16498" spans="2:6">
      <c r="B16498">
        <v>1537600</v>
      </c>
      <c r="D16498">
        <v>16496</v>
      </c>
      <c r="E16498" s="72">
        <f t="shared" si="515"/>
        <v>1178558870.1851852</v>
      </c>
      <c r="F16498" s="71">
        <f t="shared" si="514"/>
        <v>766.49250142116625</v>
      </c>
    </row>
    <row r="16499" spans="2:6">
      <c r="B16499">
        <v>1537600</v>
      </c>
      <c r="D16499">
        <v>16497</v>
      </c>
      <c r="E16499" s="72">
        <f t="shared" si="515"/>
        <v>1178701802.2962961</v>
      </c>
      <c r="F16499" s="71">
        <f t="shared" si="514"/>
        <v>766.5854593498284</v>
      </c>
    </row>
    <row r="16500" spans="2:6">
      <c r="B16500">
        <v>1537600</v>
      </c>
      <c r="D16500">
        <v>16498</v>
      </c>
      <c r="E16500" s="72">
        <f t="shared" si="515"/>
        <v>1178844743.0740738</v>
      </c>
      <c r="F16500" s="71">
        <f t="shared" si="514"/>
        <v>766.67842291498039</v>
      </c>
    </row>
    <row r="16501" spans="2:6">
      <c r="B16501">
        <v>1537600</v>
      </c>
      <c r="D16501">
        <v>16499</v>
      </c>
      <c r="E16501" s="72">
        <f t="shared" si="515"/>
        <v>1178987692.5185184</v>
      </c>
      <c r="F16501" s="71">
        <f t="shared" si="514"/>
        <v>766.77139211662234</v>
      </c>
    </row>
    <row r="16502" spans="2:6">
      <c r="B16502">
        <v>1537600</v>
      </c>
      <c r="D16502">
        <v>16500</v>
      </c>
      <c r="E16502" s="72">
        <f t="shared" si="515"/>
        <v>1179130650.6296296</v>
      </c>
      <c r="F16502" s="71">
        <f t="shared" si="514"/>
        <v>766.8643669547539</v>
      </c>
    </row>
    <row r="16503" spans="2:6">
      <c r="B16503">
        <v>1537600</v>
      </c>
      <c r="D16503">
        <v>16501</v>
      </c>
      <c r="E16503" s="72">
        <f t="shared" si="515"/>
        <v>1179273617.4074073</v>
      </c>
      <c r="F16503" s="71">
        <f t="shared" si="514"/>
        <v>766.9573474293752</v>
      </c>
    </row>
    <row r="16504" spans="2:6">
      <c r="B16504">
        <v>1537600</v>
      </c>
      <c r="D16504">
        <v>16502</v>
      </c>
      <c r="E16504" s="72">
        <f t="shared" si="515"/>
        <v>1179416592.8518517</v>
      </c>
      <c r="F16504" s="71">
        <f t="shared" si="514"/>
        <v>767.05033354048624</v>
      </c>
    </row>
    <row r="16505" spans="2:6">
      <c r="B16505">
        <v>1537600</v>
      </c>
      <c r="D16505">
        <v>16503</v>
      </c>
      <c r="E16505" s="72">
        <f t="shared" si="515"/>
        <v>1179559576.9629629</v>
      </c>
      <c r="F16505" s="71">
        <f t="shared" si="514"/>
        <v>767.14332528808723</v>
      </c>
    </row>
    <row r="16506" spans="2:6">
      <c r="B16506">
        <v>1537600</v>
      </c>
      <c r="D16506">
        <v>16504</v>
      </c>
      <c r="E16506" s="72">
        <f t="shared" si="515"/>
        <v>1179702569.7407408</v>
      </c>
      <c r="F16506" s="71">
        <f t="shared" si="514"/>
        <v>767.23632267217795</v>
      </c>
    </row>
    <row r="16507" spans="2:6">
      <c r="B16507">
        <v>1537600</v>
      </c>
      <c r="D16507">
        <v>16505</v>
      </c>
      <c r="E16507" s="72">
        <f t="shared" si="515"/>
        <v>1179845571.1851852</v>
      </c>
      <c r="F16507" s="71">
        <f t="shared" si="514"/>
        <v>767.32932569275829</v>
      </c>
    </row>
    <row r="16508" spans="2:6">
      <c r="B16508">
        <v>1537600</v>
      </c>
      <c r="D16508">
        <v>16506</v>
      </c>
      <c r="E16508" s="72">
        <f t="shared" si="515"/>
        <v>1179988581.2962961</v>
      </c>
      <c r="F16508" s="71">
        <f t="shared" si="514"/>
        <v>767.42233434982836</v>
      </c>
    </row>
    <row r="16509" spans="2:6">
      <c r="B16509">
        <v>1537600</v>
      </c>
      <c r="D16509">
        <v>16507</v>
      </c>
      <c r="E16509" s="72">
        <f t="shared" si="515"/>
        <v>1180131600.0740738</v>
      </c>
      <c r="F16509" s="71">
        <f t="shared" si="514"/>
        <v>767.51534864338828</v>
      </c>
    </row>
    <row r="16510" spans="2:6">
      <c r="B16510">
        <v>1537600</v>
      </c>
      <c r="D16510">
        <v>16508</v>
      </c>
      <c r="E16510" s="72">
        <f t="shared" si="515"/>
        <v>1180274627.5185184</v>
      </c>
      <c r="F16510" s="71">
        <f t="shared" si="514"/>
        <v>767.60836857343816</v>
      </c>
    </row>
    <row r="16511" spans="2:6">
      <c r="B16511">
        <v>1537600</v>
      </c>
      <c r="D16511">
        <v>16509</v>
      </c>
      <c r="E16511" s="72">
        <f t="shared" si="515"/>
        <v>1180417663.6296296</v>
      </c>
      <c r="F16511" s="71">
        <f t="shared" si="514"/>
        <v>767.70139413997765</v>
      </c>
    </row>
    <row r="16512" spans="2:6">
      <c r="B16512">
        <v>1537600</v>
      </c>
      <c r="D16512">
        <v>16510</v>
      </c>
      <c r="E16512" s="72">
        <f t="shared" si="515"/>
        <v>1180560708.4074073</v>
      </c>
      <c r="F16512" s="71">
        <f t="shared" si="514"/>
        <v>767.79442534300676</v>
      </c>
    </row>
    <row r="16513" spans="2:6">
      <c r="B16513">
        <v>1537600</v>
      </c>
      <c r="D16513">
        <v>16511</v>
      </c>
      <c r="E16513" s="72">
        <f t="shared" si="515"/>
        <v>1180703761.8518517</v>
      </c>
      <c r="F16513" s="71">
        <f t="shared" si="514"/>
        <v>767.88746218252584</v>
      </c>
    </row>
    <row r="16514" spans="2:6">
      <c r="B16514">
        <v>1537600</v>
      </c>
      <c r="D16514">
        <v>16512</v>
      </c>
      <c r="E16514" s="72">
        <f t="shared" si="515"/>
        <v>1180846823.9629629</v>
      </c>
      <c r="F16514" s="71">
        <f t="shared" si="514"/>
        <v>767.98050465853464</v>
      </c>
    </row>
    <row r="16515" spans="2:6">
      <c r="B16515">
        <v>1537600</v>
      </c>
      <c r="D16515">
        <v>16513</v>
      </c>
      <c r="E16515" s="72">
        <f t="shared" si="515"/>
        <v>1180989894.7407408</v>
      </c>
      <c r="F16515" s="71">
        <f t="shared" ref="F16515:F16578" si="516">E16515/B16514</f>
        <v>768.07355277103329</v>
      </c>
    </row>
    <row r="16516" spans="2:6">
      <c r="B16516">
        <v>1537600</v>
      </c>
      <c r="D16516">
        <v>16514</v>
      </c>
      <c r="E16516" s="72">
        <f t="shared" ref="E16516:E16579" si="517">40+(D16515*D16515)+(E16515/1.3)</f>
        <v>1181132974.1851852</v>
      </c>
      <c r="F16516" s="71">
        <f t="shared" si="516"/>
        <v>768.16660652002156</v>
      </c>
    </row>
    <row r="16517" spans="2:6">
      <c r="B16517">
        <v>1537600</v>
      </c>
      <c r="D16517">
        <v>16515</v>
      </c>
      <c r="E16517" s="72">
        <f t="shared" si="517"/>
        <v>1181276062.2962961</v>
      </c>
      <c r="F16517" s="71">
        <f t="shared" si="516"/>
        <v>768.25966590549956</v>
      </c>
    </row>
    <row r="16518" spans="2:6">
      <c r="B16518">
        <v>1537600</v>
      </c>
      <c r="D16518">
        <v>16516</v>
      </c>
      <c r="E16518" s="72">
        <f t="shared" si="517"/>
        <v>1181419159.0740738</v>
      </c>
      <c r="F16518" s="71">
        <f t="shared" si="516"/>
        <v>768.35273092746729</v>
      </c>
    </row>
    <row r="16519" spans="2:6">
      <c r="B16519">
        <v>1537600</v>
      </c>
      <c r="D16519">
        <v>16517</v>
      </c>
      <c r="E16519" s="72">
        <f t="shared" si="517"/>
        <v>1181562264.5185184</v>
      </c>
      <c r="F16519" s="71">
        <f t="shared" si="516"/>
        <v>768.4458015859251</v>
      </c>
    </row>
    <row r="16520" spans="2:6">
      <c r="B16520">
        <v>1537600</v>
      </c>
      <c r="D16520">
        <v>16518</v>
      </c>
      <c r="E16520" s="72">
        <f t="shared" si="517"/>
        <v>1181705378.6296296</v>
      </c>
      <c r="F16520" s="71">
        <f t="shared" si="516"/>
        <v>768.53887788087252</v>
      </c>
    </row>
    <row r="16521" spans="2:6">
      <c r="B16521">
        <v>1537600</v>
      </c>
      <c r="D16521">
        <v>16519</v>
      </c>
      <c r="E16521" s="72">
        <f t="shared" si="517"/>
        <v>1181848501.4074073</v>
      </c>
      <c r="F16521" s="71">
        <f t="shared" si="516"/>
        <v>768.63195981230967</v>
      </c>
    </row>
    <row r="16522" spans="2:6">
      <c r="B16522">
        <v>1537600</v>
      </c>
      <c r="D16522">
        <v>16520</v>
      </c>
      <c r="E16522" s="72">
        <f t="shared" si="517"/>
        <v>1181991632.8518517</v>
      </c>
      <c r="F16522" s="71">
        <f t="shared" si="516"/>
        <v>768.72504738023656</v>
      </c>
    </row>
    <row r="16523" spans="2:6">
      <c r="B16523">
        <v>1537600</v>
      </c>
      <c r="D16523">
        <v>16521</v>
      </c>
      <c r="E16523" s="72">
        <f t="shared" si="517"/>
        <v>1182134772.9629629</v>
      </c>
      <c r="F16523" s="71">
        <f t="shared" si="516"/>
        <v>768.81814058465329</v>
      </c>
    </row>
    <row r="16524" spans="2:6">
      <c r="B16524">
        <v>1537600</v>
      </c>
      <c r="D16524">
        <v>16522</v>
      </c>
      <c r="E16524" s="72">
        <f t="shared" si="517"/>
        <v>1182277921.7407408</v>
      </c>
      <c r="F16524" s="71">
        <f t="shared" si="516"/>
        <v>768.91123942555987</v>
      </c>
    </row>
    <row r="16525" spans="2:6">
      <c r="B16525">
        <v>1537600</v>
      </c>
      <c r="D16525">
        <v>16523</v>
      </c>
      <c r="E16525" s="72">
        <f t="shared" si="517"/>
        <v>1182421079.1851852</v>
      </c>
      <c r="F16525" s="71">
        <f t="shared" si="516"/>
        <v>769.00434390295607</v>
      </c>
    </row>
    <row r="16526" spans="2:6">
      <c r="B16526">
        <v>1537600</v>
      </c>
      <c r="D16526">
        <v>16524</v>
      </c>
      <c r="E16526" s="72">
        <f t="shared" si="517"/>
        <v>1182564245.2962961</v>
      </c>
      <c r="F16526" s="71">
        <f t="shared" si="516"/>
        <v>769.09745401684188</v>
      </c>
    </row>
    <row r="16527" spans="2:6">
      <c r="B16527">
        <v>1537600</v>
      </c>
      <c r="D16527">
        <v>16525</v>
      </c>
      <c r="E16527" s="72">
        <f t="shared" si="517"/>
        <v>1182707420.0740738</v>
      </c>
      <c r="F16527" s="71">
        <f t="shared" si="516"/>
        <v>769.19056976721765</v>
      </c>
    </row>
    <row r="16528" spans="2:6">
      <c r="B16528">
        <v>1537600</v>
      </c>
      <c r="D16528">
        <v>16526</v>
      </c>
      <c r="E16528" s="72">
        <f t="shared" si="517"/>
        <v>1182850603.5185184</v>
      </c>
      <c r="F16528" s="71">
        <f t="shared" si="516"/>
        <v>769.28369115408327</v>
      </c>
    </row>
    <row r="16529" spans="2:6">
      <c r="B16529">
        <v>1537600</v>
      </c>
      <c r="D16529">
        <v>16527</v>
      </c>
      <c r="E16529" s="72">
        <f t="shared" si="517"/>
        <v>1182993795.6296296</v>
      </c>
      <c r="F16529" s="71">
        <f t="shared" si="516"/>
        <v>769.37681817743862</v>
      </c>
    </row>
    <row r="16530" spans="2:6">
      <c r="B16530">
        <v>1537600</v>
      </c>
      <c r="D16530">
        <v>16528</v>
      </c>
      <c r="E16530" s="72">
        <f t="shared" si="517"/>
        <v>1183136996.4074073</v>
      </c>
      <c r="F16530" s="71">
        <f t="shared" si="516"/>
        <v>769.46995083728359</v>
      </c>
    </row>
    <row r="16531" spans="2:6">
      <c r="B16531">
        <v>1537600</v>
      </c>
      <c r="D16531">
        <v>16529</v>
      </c>
      <c r="E16531" s="72">
        <f t="shared" si="517"/>
        <v>1183280205.8518517</v>
      </c>
      <c r="F16531" s="71">
        <f t="shared" si="516"/>
        <v>769.5630891336184</v>
      </c>
    </row>
    <row r="16532" spans="2:6">
      <c r="B16532">
        <v>1537600</v>
      </c>
      <c r="D16532">
        <v>16530</v>
      </c>
      <c r="E16532" s="72">
        <f t="shared" si="517"/>
        <v>1183423423.9629629</v>
      </c>
      <c r="F16532" s="71">
        <f t="shared" si="516"/>
        <v>769.65623306644306</v>
      </c>
    </row>
    <row r="16533" spans="2:6">
      <c r="B16533">
        <v>1537600</v>
      </c>
      <c r="D16533">
        <v>16531</v>
      </c>
      <c r="E16533" s="72">
        <f t="shared" si="517"/>
        <v>1183566650.7407408</v>
      </c>
      <c r="F16533" s="71">
        <f t="shared" si="516"/>
        <v>769.74938263575757</v>
      </c>
    </row>
    <row r="16534" spans="2:6">
      <c r="B16534">
        <v>1537600</v>
      </c>
      <c r="D16534">
        <v>16532</v>
      </c>
      <c r="E16534" s="72">
        <f t="shared" si="517"/>
        <v>1183709886.1851852</v>
      </c>
      <c r="F16534" s="71">
        <f t="shared" si="516"/>
        <v>769.84253784156169</v>
      </c>
    </row>
    <row r="16535" spans="2:6">
      <c r="B16535">
        <v>1537600</v>
      </c>
      <c r="D16535">
        <v>16533</v>
      </c>
      <c r="E16535" s="72">
        <f t="shared" si="517"/>
        <v>1183853130.2962961</v>
      </c>
      <c r="F16535" s="71">
        <f t="shared" si="516"/>
        <v>769.93569868385543</v>
      </c>
    </row>
    <row r="16536" spans="2:6">
      <c r="B16536">
        <v>1537600</v>
      </c>
      <c r="D16536">
        <v>16534</v>
      </c>
      <c r="E16536" s="72">
        <f t="shared" si="517"/>
        <v>1183996383.0740738</v>
      </c>
      <c r="F16536" s="71">
        <f t="shared" si="516"/>
        <v>770.02886516263902</v>
      </c>
    </row>
    <row r="16537" spans="2:6">
      <c r="B16537">
        <v>1537600</v>
      </c>
      <c r="D16537">
        <v>16535</v>
      </c>
      <c r="E16537" s="72">
        <f t="shared" si="517"/>
        <v>1184139644.5185184</v>
      </c>
      <c r="F16537" s="71">
        <f t="shared" si="516"/>
        <v>770.12203727791257</v>
      </c>
    </row>
    <row r="16538" spans="2:6">
      <c r="B16538">
        <v>1537600</v>
      </c>
      <c r="D16538">
        <v>16536</v>
      </c>
      <c r="E16538" s="72">
        <f t="shared" si="517"/>
        <v>1184282914.6296296</v>
      </c>
      <c r="F16538" s="71">
        <f t="shared" si="516"/>
        <v>770.21521502967585</v>
      </c>
    </row>
    <row r="16539" spans="2:6">
      <c r="B16539">
        <v>1537600</v>
      </c>
      <c r="D16539">
        <v>16537</v>
      </c>
      <c r="E16539" s="72">
        <f t="shared" si="517"/>
        <v>1184426193.4074073</v>
      </c>
      <c r="F16539" s="71">
        <f t="shared" si="516"/>
        <v>770.30839841792874</v>
      </c>
    </row>
    <row r="16540" spans="2:6">
      <c r="B16540">
        <v>1537600</v>
      </c>
      <c r="D16540">
        <v>16538</v>
      </c>
      <c r="E16540" s="72">
        <f t="shared" si="517"/>
        <v>1184569480.8518517</v>
      </c>
      <c r="F16540" s="71">
        <f t="shared" si="516"/>
        <v>770.40158744267148</v>
      </c>
    </row>
    <row r="16541" spans="2:6">
      <c r="B16541">
        <v>1537600</v>
      </c>
      <c r="D16541">
        <v>16539</v>
      </c>
      <c r="E16541" s="72">
        <f t="shared" si="517"/>
        <v>1184712776.9629629</v>
      </c>
      <c r="F16541" s="71">
        <f t="shared" si="516"/>
        <v>770.49478210390407</v>
      </c>
    </row>
    <row r="16542" spans="2:6">
      <c r="B16542">
        <v>1537600</v>
      </c>
      <c r="D16542">
        <v>16540</v>
      </c>
      <c r="E16542" s="72">
        <f t="shared" si="517"/>
        <v>1184856081.7407408</v>
      </c>
      <c r="F16542" s="71">
        <f t="shared" si="516"/>
        <v>770.58798240162639</v>
      </c>
    </row>
    <row r="16543" spans="2:6">
      <c r="B16543">
        <v>1537600</v>
      </c>
      <c r="D16543">
        <v>16541</v>
      </c>
      <c r="E16543" s="72">
        <f t="shared" si="517"/>
        <v>1184999395.1851852</v>
      </c>
      <c r="F16543" s="71">
        <f t="shared" si="516"/>
        <v>770.68118833583844</v>
      </c>
    </row>
    <row r="16544" spans="2:6">
      <c r="B16544">
        <v>1537600</v>
      </c>
      <c r="D16544">
        <v>16542</v>
      </c>
      <c r="E16544" s="72">
        <f t="shared" si="517"/>
        <v>1185142717.2962961</v>
      </c>
      <c r="F16544" s="71">
        <f t="shared" si="516"/>
        <v>770.77439990654011</v>
      </c>
    </row>
    <row r="16545" spans="2:6">
      <c r="B16545">
        <v>1537600</v>
      </c>
      <c r="D16545">
        <v>16543</v>
      </c>
      <c r="E16545" s="72">
        <f t="shared" si="517"/>
        <v>1185286048.0740738</v>
      </c>
      <c r="F16545" s="71">
        <f t="shared" si="516"/>
        <v>770.86761711373163</v>
      </c>
    </row>
    <row r="16546" spans="2:6">
      <c r="B16546">
        <v>1537600</v>
      </c>
      <c r="D16546">
        <v>16544</v>
      </c>
      <c r="E16546" s="72">
        <f t="shared" si="517"/>
        <v>1185429387.5185184</v>
      </c>
      <c r="F16546" s="71">
        <f t="shared" si="516"/>
        <v>770.9608399574131</v>
      </c>
    </row>
    <row r="16547" spans="2:6">
      <c r="B16547">
        <v>1537600</v>
      </c>
      <c r="D16547">
        <v>16545</v>
      </c>
      <c r="E16547" s="72">
        <f t="shared" si="517"/>
        <v>1185572735.6296296</v>
      </c>
      <c r="F16547" s="71">
        <f t="shared" si="516"/>
        <v>771.05406843758431</v>
      </c>
    </row>
    <row r="16548" spans="2:6">
      <c r="B16548">
        <v>1537600</v>
      </c>
      <c r="D16548">
        <v>16546</v>
      </c>
      <c r="E16548" s="72">
        <f t="shared" si="517"/>
        <v>1185716092.4074073</v>
      </c>
      <c r="F16548" s="71">
        <f t="shared" si="516"/>
        <v>771.14730255424513</v>
      </c>
    </row>
    <row r="16549" spans="2:6">
      <c r="B16549">
        <v>1537600</v>
      </c>
      <c r="D16549">
        <v>16547</v>
      </c>
      <c r="E16549" s="72">
        <f t="shared" si="517"/>
        <v>1185859457.8518517</v>
      </c>
      <c r="F16549" s="71">
        <f t="shared" si="516"/>
        <v>771.2405423073958</v>
      </c>
    </row>
    <row r="16550" spans="2:6">
      <c r="B16550">
        <v>1537600</v>
      </c>
      <c r="D16550">
        <v>16548</v>
      </c>
      <c r="E16550" s="72">
        <f t="shared" si="517"/>
        <v>1186002831.9629629</v>
      </c>
      <c r="F16550" s="71">
        <f t="shared" si="516"/>
        <v>771.3337876970362</v>
      </c>
    </row>
    <row r="16551" spans="2:6">
      <c r="B16551">
        <v>1537600</v>
      </c>
      <c r="D16551">
        <v>16549</v>
      </c>
      <c r="E16551" s="72">
        <f t="shared" si="517"/>
        <v>1186146214.7407408</v>
      </c>
      <c r="F16551" s="71">
        <f t="shared" si="516"/>
        <v>771.42703872316645</v>
      </c>
    </row>
    <row r="16552" spans="2:6">
      <c r="B16552">
        <v>1537600</v>
      </c>
      <c r="D16552">
        <v>16550</v>
      </c>
      <c r="E16552" s="72">
        <f t="shared" si="517"/>
        <v>1186289606.1851852</v>
      </c>
      <c r="F16552" s="71">
        <f t="shared" si="516"/>
        <v>771.52029538578643</v>
      </c>
    </row>
    <row r="16553" spans="2:6">
      <c r="B16553">
        <v>1537600</v>
      </c>
      <c r="D16553">
        <v>16551</v>
      </c>
      <c r="E16553" s="72">
        <f t="shared" si="517"/>
        <v>1186433006.2962961</v>
      </c>
      <c r="F16553" s="71">
        <f t="shared" si="516"/>
        <v>771.61355768489602</v>
      </c>
    </row>
    <row r="16554" spans="2:6">
      <c r="B16554">
        <v>1537600</v>
      </c>
      <c r="D16554">
        <v>16552</v>
      </c>
      <c r="E16554" s="72">
        <f t="shared" si="517"/>
        <v>1186576415.0740738</v>
      </c>
      <c r="F16554" s="71">
        <f t="shared" si="516"/>
        <v>771.70682562049547</v>
      </c>
    </row>
    <row r="16555" spans="2:6">
      <c r="B16555">
        <v>1537600</v>
      </c>
      <c r="D16555">
        <v>16553</v>
      </c>
      <c r="E16555" s="72">
        <f t="shared" si="517"/>
        <v>1186719832.5185184</v>
      </c>
      <c r="F16555" s="71">
        <f t="shared" si="516"/>
        <v>771.80009919258487</v>
      </c>
    </row>
    <row r="16556" spans="2:6">
      <c r="B16556">
        <v>1537600</v>
      </c>
      <c r="D16556">
        <v>16554</v>
      </c>
      <c r="E16556" s="72">
        <f t="shared" si="517"/>
        <v>1186863258.6296296</v>
      </c>
      <c r="F16556" s="71">
        <f t="shared" si="516"/>
        <v>771.89337840116389</v>
      </c>
    </row>
    <row r="16557" spans="2:6">
      <c r="B16557">
        <v>1537600</v>
      </c>
      <c r="D16557">
        <v>16555</v>
      </c>
      <c r="E16557" s="72">
        <f t="shared" si="517"/>
        <v>1187006693.4074073</v>
      </c>
      <c r="F16557" s="71">
        <f t="shared" si="516"/>
        <v>771.98666324623264</v>
      </c>
    </row>
    <row r="16558" spans="2:6">
      <c r="B16558">
        <v>1537600</v>
      </c>
      <c r="D16558">
        <v>16556</v>
      </c>
      <c r="E16558" s="72">
        <f t="shared" si="517"/>
        <v>1187150136.8518517</v>
      </c>
      <c r="F16558" s="71">
        <f t="shared" si="516"/>
        <v>772.07995372779112</v>
      </c>
    </row>
    <row r="16559" spans="2:6">
      <c r="B16559">
        <v>1537600</v>
      </c>
      <c r="D16559">
        <v>16557</v>
      </c>
      <c r="E16559" s="72">
        <f t="shared" si="517"/>
        <v>1187293588.9629629</v>
      </c>
      <c r="F16559" s="71">
        <f t="shared" si="516"/>
        <v>772.17324984583956</v>
      </c>
    </row>
    <row r="16560" spans="2:6">
      <c r="B16560">
        <v>1537600</v>
      </c>
      <c r="D16560">
        <v>16558</v>
      </c>
      <c r="E16560" s="72">
        <f t="shared" si="517"/>
        <v>1187437049.7407408</v>
      </c>
      <c r="F16560" s="71">
        <f t="shared" si="516"/>
        <v>772.26655160037774</v>
      </c>
    </row>
    <row r="16561" spans="2:6">
      <c r="B16561">
        <v>1537600</v>
      </c>
      <c r="D16561">
        <v>16559</v>
      </c>
      <c r="E16561" s="72">
        <f t="shared" si="517"/>
        <v>1187580519.1851852</v>
      </c>
      <c r="F16561" s="71">
        <f t="shared" si="516"/>
        <v>772.35985899140553</v>
      </c>
    </row>
    <row r="16562" spans="2:6">
      <c r="B16562">
        <v>1537600</v>
      </c>
      <c r="D16562">
        <v>16560</v>
      </c>
      <c r="E16562" s="72">
        <f t="shared" si="517"/>
        <v>1187723997.2962961</v>
      </c>
      <c r="F16562" s="71">
        <f t="shared" si="516"/>
        <v>772.45317201892306</v>
      </c>
    </row>
    <row r="16563" spans="2:6">
      <c r="B16563">
        <v>1537600</v>
      </c>
      <c r="D16563">
        <v>16561</v>
      </c>
      <c r="E16563" s="72">
        <f t="shared" si="517"/>
        <v>1187867484.0740738</v>
      </c>
      <c r="F16563" s="71">
        <f t="shared" si="516"/>
        <v>772.54649068293043</v>
      </c>
    </row>
    <row r="16564" spans="2:6">
      <c r="B16564">
        <v>1537600</v>
      </c>
      <c r="D16564">
        <v>16562</v>
      </c>
      <c r="E16564" s="72">
        <f t="shared" si="517"/>
        <v>1188010979.5185184</v>
      </c>
      <c r="F16564" s="71">
        <f t="shared" si="516"/>
        <v>772.63981498342775</v>
      </c>
    </row>
    <row r="16565" spans="2:6">
      <c r="B16565">
        <v>1537600</v>
      </c>
      <c r="D16565">
        <v>16563</v>
      </c>
      <c r="E16565" s="72">
        <f t="shared" si="517"/>
        <v>1188154483.6296296</v>
      </c>
      <c r="F16565" s="71">
        <f t="shared" si="516"/>
        <v>772.7331449204147</v>
      </c>
    </row>
    <row r="16566" spans="2:6">
      <c r="B16566">
        <v>1537600</v>
      </c>
      <c r="D16566">
        <v>16564</v>
      </c>
      <c r="E16566" s="72">
        <f t="shared" si="517"/>
        <v>1188297996.4074073</v>
      </c>
      <c r="F16566" s="71">
        <f t="shared" si="516"/>
        <v>772.82648049389127</v>
      </c>
    </row>
    <row r="16567" spans="2:6">
      <c r="B16567">
        <v>1537600</v>
      </c>
      <c r="D16567">
        <v>16565</v>
      </c>
      <c r="E16567" s="72">
        <f t="shared" si="517"/>
        <v>1188441517.8518517</v>
      </c>
      <c r="F16567" s="71">
        <f t="shared" si="516"/>
        <v>772.91982170385779</v>
      </c>
    </row>
    <row r="16568" spans="2:6">
      <c r="B16568">
        <v>1537600</v>
      </c>
      <c r="D16568">
        <v>16566</v>
      </c>
      <c r="E16568" s="72">
        <f t="shared" si="517"/>
        <v>1188585047.9629629</v>
      </c>
      <c r="F16568" s="71">
        <f t="shared" si="516"/>
        <v>773.01316855031405</v>
      </c>
    </row>
    <row r="16569" spans="2:6">
      <c r="B16569">
        <v>1537600</v>
      </c>
      <c r="D16569">
        <v>16567</v>
      </c>
      <c r="E16569" s="72">
        <f t="shared" si="517"/>
        <v>1188728586.7407408</v>
      </c>
      <c r="F16569" s="71">
        <f t="shared" si="516"/>
        <v>773.10652103326015</v>
      </c>
    </row>
    <row r="16570" spans="2:6">
      <c r="B16570">
        <v>1537600</v>
      </c>
      <c r="D16570">
        <v>16568</v>
      </c>
      <c r="E16570" s="72">
        <f t="shared" si="517"/>
        <v>1188872134.1851852</v>
      </c>
      <c r="F16570" s="71">
        <f t="shared" si="516"/>
        <v>773.19987915269587</v>
      </c>
    </row>
    <row r="16571" spans="2:6">
      <c r="B16571">
        <v>1537600</v>
      </c>
      <c r="D16571">
        <v>16569</v>
      </c>
      <c r="E16571" s="72">
        <f t="shared" si="517"/>
        <v>1189015690.2962961</v>
      </c>
      <c r="F16571" s="71">
        <f t="shared" si="516"/>
        <v>773.29324290862132</v>
      </c>
    </row>
    <row r="16572" spans="2:6">
      <c r="B16572">
        <v>1537600</v>
      </c>
      <c r="D16572">
        <v>16570</v>
      </c>
      <c r="E16572" s="72">
        <f t="shared" si="517"/>
        <v>1189159255.0740738</v>
      </c>
      <c r="F16572" s="71">
        <f t="shared" si="516"/>
        <v>773.38661230103651</v>
      </c>
    </row>
    <row r="16573" spans="2:6">
      <c r="B16573">
        <v>1537600</v>
      </c>
      <c r="D16573">
        <v>16571</v>
      </c>
      <c r="E16573" s="72">
        <f t="shared" si="517"/>
        <v>1189302828.5185184</v>
      </c>
      <c r="F16573" s="71">
        <f t="shared" si="516"/>
        <v>773.47998732994176</v>
      </c>
    </row>
    <row r="16574" spans="2:6">
      <c r="B16574">
        <v>1537600</v>
      </c>
      <c r="D16574">
        <v>16572</v>
      </c>
      <c r="E16574" s="72">
        <f t="shared" si="517"/>
        <v>1189446410.6296296</v>
      </c>
      <c r="F16574" s="71">
        <f t="shared" si="516"/>
        <v>773.57336799533664</v>
      </c>
    </row>
    <row r="16575" spans="2:6">
      <c r="B16575">
        <v>1537600</v>
      </c>
      <c r="D16575">
        <v>16573</v>
      </c>
      <c r="E16575" s="72">
        <f t="shared" si="517"/>
        <v>1189590001.4074073</v>
      </c>
      <c r="F16575" s="71">
        <f t="shared" si="516"/>
        <v>773.66675429722113</v>
      </c>
    </row>
    <row r="16576" spans="2:6">
      <c r="B16576">
        <v>1537600</v>
      </c>
      <c r="D16576">
        <v>16574</v>
      </c>
      <c r="E16576" s="72">
        <f t="shared" si="517"/>
        <v>1189733600.8518517</v>
      </c>
      <c r="F16576" s="71">
        <f t="shared" si="516"/>
        <v>773.76014623559558</v>
      </c>
    </row>
    <row r="16577" spans="2:6">
      <c r="B16577">
        <v>1537600</v>
      </c>
      <c r="D16577">
        <v>16575</v>
      </c>
      <c r="E16577" s="72">
        <f t="shared" si="517"/>
        <v>1189877208.9629629</v>
      </c>
      <c r="F16577" s="71">
        <f t="shared" si="516"/>
        <v>773.85354381045977</v>
      </c>
    </row>
    <row r="16578" spans="2:6">
      <c r="B16578">
        <v>1537600</v>
      </c>
      <c r="D16578">
        <v>16576</v>
      </c>
      <c r="E16578" s="72">
        <f t="shared" si="517"/>
        <v>1190020825.7407408</v>
      </c>
      <c r="F16578" s="71">
        <f t="shared" si="516"/>
        <v>773.94694702181368</v>
      </c>
    </row>
    <row r="16579" spans="2:6">
      <c r="B16579">
        <v>1537600</v>
      </c>
      <c r="D16579">
        <v>16577</v>
      </c>
      <c r="E16579" s="72">
        <f t="shared" si="517"/>
        <v>1190164451.1851852</v>
      </c>
      <c r="F16579" s="71">
        <f t="shared" ref="F16579:F16642" si="518">E16579/B16578</f>
        <v>774.04035586965733</v>
      </c>
    </row>
    <row r="16580" spans="2:6">
      <c r="B16580">
        <v>1537600</v>
      </c>
      <c r="D16580">
        <v>16578</v>
      </c>
      <c r="E16580" s="72">
        <f t="shared" ref="E16580:E16643" si="519">40+(D16579*D16579)+(E16579/1.3)</f>
        <v>1190308085.2962961</v>
      </c>
      <c r="F16580" s="71">
        <f t="shared" si="518"/>
        <v>774.13377035399071</v>
      </c>
    </row>
    <row r="16581" spans="2:6">
      <c r="B16581">
        <v>1537600</v>
      </c>
      <c r="D16581">
        <v>16579</v>
      </c>
      <c r="E16581" s="72">
        <f t="shared" si="519"/>
        <v>1190451728.0740738</v>
      </c>
      <c r="F16581" s="71">
        <f t="shared" si="518"/>
        <v>774.22719047481382</v>
      </c>
    </row>
    <row r="16582" spans="2:6">
      <c r="B16582">
        <v>1537600</v>
      </c>
      <c r="D16582">
        <v>16580</v>
      </c>
      <c r="E16582" s="72">
        <f t="shared" si="519"/>
        <v>1190595379.5185184</v>
      </c>
      <c r="F16582" s="71">
        <f t="shared" si="518"/>
        <v>774.32061623212701</v>
      </c>
    </row>
    <row r="16583" spans="2:6">
      <c r="B16583">
        <v>1537600</v>
      </c>
      <c r="D16583">
        <v>16581</v>
      </c>
      <c r="E16583" s="72">
        <f t="shared" si="519"/>
        <v>1190739039.6296296</v>
      </c>
      <c r="F16583" s="71">
        <f t="shared" si="518"/>
        <v>774.41404762592981</v>
      </c>
    </row>
    <row r="16584" spans="2:6">
      <c r="B16584">
        <v>1537600</v>
      </c>
      <c r="D16584">
        <v>16582</v>
      </c>
      <c r="E16584" s="72">
        <f t="shared" si="519"/>
        <v>1190882708.4074073</v>
      </c>
      <c r="F16584" s="71">
        <f t="shared" si="518"/>
        <v>774.50748465622223</v>
      </c>
    </row>
    <row r="16585" spans="2:6">
      <c r="B16585">
        <v>1537600</v>
      </c>
      <c r="D16585">
        <v>16583</v>
      </c>
      <c r="E16585" s="72">
        <f t="shared" si="519"/>
        <v>1191026385.8518517</v>
      </c>
      <c r="F16585" s="71">
        <f t="shared" si="518"/>
        <v>774.6009273230045</v>
      </c>
    </row>
    <row r="16586" spans="2:6">
      <c r="B16586">
        <v>1537600</v>
      </c>
      <c r="D16586">
        <v>16584</v>
      </c>
      <c r="E16586" s="72">
        <f t="shared" si="519"/>
        <v>1191170071.9629629</v>
      </c>
      <c r="F16586" s="71">
        <f t="shared" si="518"/>
        <v>774.69437562627661</v>
      </c>
    </row>
    <row r="16587" spans="2:6">
      <c r="B16587">
        <v>1537600</v>
      </c>
      <c r="D16587">
        <v>16585</v>
      </c>
      <c r="E16587" s="72">
        <f t="shared" si="519"/>
        <v>1191313766.7407408</v>
      </c>
      <c r="F16587" s="71">
        <f t="shared" si="518"/>
        <v>774.78782956603845</v>
      </c>
    </row>
    <row r="16588" spans="2:6">
      <c r="B16588">
        <v>1537600</v>
      </c>
      <c r="D16588">
        <v>16586</v>
      </c>
      <c r="E16588" s="72">
        <f t="shared" si="519"/>
        <v>1191457470.1851852</v>
      </c>
      <c r="F16588" s="71">
        <f t="shared" si="518"/>
        <v>774.88128914229003</v>
      </c>
    </row>
    <row r="16589" spans="2:6">
      <c r="B16589">
        <v>1537600</v>
      </c>
      <c r="D16589">
        <v>16587</v>
      </c>
      <c r="E16589" s="72">
        <f t="shared" si="519"/>
        <v>1191601182.2962961</v>
      </c>
      <c r="F16589" s="71">
        <f t="shared" si="518"/>
        <v>774.97475435503134</v>
      </c>
    </row>
    <row r="16590" spans="2:6">
      <c r="B16590">
        <v>1537600</v>
      </c>
      <c r="D16590">
        <v>16588</v>
      </c>
      <c r="E16590" s="72">
        <f t="shared" si="519"/>
        <v>1191744903.0740738</v>
      </c>
      <c r="F16590" s="71">
        <f t="shared" si="518"/>
        <v>775.06822520426238</v>
      </c>
    </row>
    <row r="16591" spans="2:6">
      <c r="B16591">
        <v>1537600</v>
      </c>
      <c r="D16591">
        <v>16589</v>
      </c>
      <c r="E16591" s="72">
        <f t="shared" si="519"/>
        <v>1191888632.5185184</v>
      </c>
      <c r="F16591" s="71">
        <f t="shared" si="518"/>
        <v>775.16170168998337</v>
      </c>
    </row>
    <row r="16592" spans="2:6">
      <c r="B16592">
        <v>1537600</v>
      </c>
      <c r="D16592">
        <v>16590</v>
      </c>
      <c r="E16592" s="72">
        <f t="shared" si="519"/>
        <v>1192032370.6296296</v>
      </c>
      <c r="F16592" s="71">
        <f t="shared" si="518"/>
        <v>775.2551838121941</v>
      </c>
    </row>
    <row r="16593" spans="2:6">
      <c r="B16593">
        <v>1537600</v>
      </c>
      <c r="D16593">
        <v>16591</v>
      </c>
      <c r="E16593" s="72">
        <f t="shared" si="519"/>
        <v>1192176117.4074073</v>
      </c>
      <c r="F16593" s="71">
        <f t="shared" si="518"/>
        <v>775.34867157089445</v>
      </c>
    </row>
    <row r="16594" spans="2:6">
      <c r="B16594">
        <v>1537600</v>
      </c>
      <c r="D16594">
        <v>16592</v>
      </c>
      <c r="E16594" s="72">
        <f t="shared" si="519"/>
        <v>1192319872.8518517</v>
      </c>
      <c r="F16594" s="71">
        <f t="shared" si="518"/>
        <v>775.44216496608465</v>
      </c>
    </row>
    <row r="16595" spans="2:6">
      <c r="B16595">
        <v>1537600</v>
      </c>
      <c r="D16595">
        <v>16593</v>
      </c>
      <c r="E16595" s="72">
        <f t="shared" si="519"/>
        <v>1192463636.9629629</v>
      </c>
      <c r="F16595" s="71">
        <f t="shared" si="518"/>
        <v>775.53566399776457</v>
      </c>
    </row>
    <row r="16596" spans="2:6">
      <c r="B16596">
        <v>1537600</v>
      </c>
      <c r="D16596">
        <v>16594</v>
      </c>
      <c r="E16596" s="72">
        <f t="shared" si="519"/>
        <v>1192607409.7407408</v>
      </c>
      <c r="F16596" s="71">
        <f t="shared" si="518"/>
        <v>775.62916866593446</v>
      </c>
    </row>
    <row r="16597" spans="2:6">
      <c r="B16597">
        <v>1537600</v>
      </c>
      <c r="D16597">
        <v>16595</v>
      </c>
      <c r="E16597" s="72">
        <f t="shared" si="519"/>
        <v>1192751191.1851852</v>
      </c>
      <c r="F16597" s="71">
        <f t="shared" si="518"/>
        <v>775.72267897059396</v>
      </c>
    </row>
    <row r="16598" spans="2:6">
      <c r="B16598">
        <v>1537600</v>
      </c>
      <c r="D16598">
        <v>16596</v>
      </c>
      <c r="E16598" s="72">
        <f t="shared" si="519"/>
        <v>1192894981.2962961</v>
      </c>
      <c r="F16598" s="71">
        <f t="shared" si="518"/>
        <v>775.81619491174308</v>
      </c>
    </row>
    <row r="16599" spans="2:6">
      <c r="B16599">
        <v>1537600</v>
      </c>
      <c r="D16599">
        <v>16597</v>
      </c>
      <c r="E16599" s="72">
        <f t="shared" si="519"/>
        <v>1193038780.0740738</v>
      </c>
      <c r="F16599" s="71">
        <f t="shared" si="518"/>
        <v>775.90971648938205</v>
      </c>
    </row>
    <row r="16600" spans="2:6">
      <c r="B16600">
        <v>1537600</v>
      </c>
      <c r="D16600">
        <v>16598</v>
      </c>
      <c r="E16600" s="72">
        <f t="shared" si="519"/>
        <v>1193182587.5185184</v>
      </c>
      <c r="F16600" s="71">
        <f t="shared" si="518"/>
        <v>776.00324370351098</v>
      </c>
    </row>
    <row r="16601" spans="2:6">
      <c r="B16601">
        <v>1537600</v>
      </c>
      <c r="D16601">
        <v>16599</v>
      </c>
      <c r="E16601" s="72">
        <f t="shared" si="519"/>
        <v>1193326403.6296296</v>
      </c>
      <c r="F16601" s="71">
        <f t="shared" si="518"/>
        <v>776.09677655412952</v>
      </c>
    </row>
    <row r="16602" spans="2:6">
      <c r="B16602">
        <v>1537600</v>
      </c>
      <c r="D16602">
        <v>16600</v>
      </c>
      <c r="E16602" s="72">
        <f t="shared" si="519"/>
        <v>1193470228.4074073</v>
      </c>
      <c r="F16602" s="71">
        <f t="shared" si="518"/>
        <v>776.1903150412378</v>
      </c>
    </row>
    <row r="16603" spans="2:6">
      <c r="B16603">
        <v>1537600</v>
      </c>
      <c r="D16603">
        <v>16601</v>
      </c>
      <c r="E16603" s="72">
        <f t="shared" si="519"/>
        <v>1193614061.8518517</v>
      </c>
      <c r="F16603" s="71">
        <f t="shared" si="518"/>
        <v>776.28385916483592</v>
      </c>
    </row>
    <row r="16604" spans="2:6">
      <c r="B16604">
        <v>1537600</v>
      </c>
      <c r="D16604">
        <v>16602</v>
      </c>
      <c r="E16604" s="72">
        <f t="shared" si="519"/>
        <v>1193757903.9629629</v>
      </c>
      <c r="F16604" s="71">
        <f t="shared" si="518"/>
        <v>776.37740892492377</v>
      </c>
    </row>
    <row r="16605" spans="2:6">
      <c r="B16605">
        <v>1537600</v>
      </c>
      <c r="D16605">
        <v>16603</v>
      </c>
      <c r="E16605" s="72">
        <f t="shared" si="519"/>
        <v>1193901754.7407408</v>
      </c>
      <c r="F16605" s="71">
        <f t="shared" si="518"/>
        <v>776.47096432150158</v>
      </c>
    </row>
    <row r="16606" spans="2:6">
      <c r="B16606">
        <v>1537600</v>
      </c>
      <c r="D16606">
        <v>16604</v>
      </c>
      <c r="E16606" s="72">
        <f t="shared" si="519"/>
        <v>1194045614.1851852</v>
      </c>
      <c r="F16606" s="71">
        <f t="shared" si="518"/>
        <v>776.5645253545689</v>
      </c>
    </row>
    <row r="16607" spans="2:6">
      <c r="B16607">
        <v>1537600</v>
      </c>
      <c r="D16607">
        <v>16605</v>
      </c>
      <c r="E16607" s="72">
        <f t="shared" si="519"/>
        <v>1194189482.2962961</v>
      </c>
      <c r="F16607" s="71">
        <f t="shared" si="518"/>
        <v>776.65809202412595</v>
      </c>
    </row>
    <row r="16608" spans="2:6">
      <c r="B16608">
        <v>1537600</v>
      </c>
      <c r="D16608">
        <v>16606</v>
      </c>
      <c r="E16608" s="72">
        <f t="shared" si="519"/>
        <v>1194333359.0740738</v>
      </c>
      <c r="F16608" s="71">
        <f t="shared" si="518"/>
        <v>776.75166433017284</v>
      </c>
    </row>
    <row r="16609" spans="2:6">
      <c r="B16609">
        <v>1537600</v>
      </c>
      <c r="D16609">
        <v>16607</v>
      </c>
      <c r="E16609" s="72">
        <f t="shared" si="519"/>
        <v>1194477244.5185184</v>
      </c>
      <c r="F16609" s="71">
        <f t="shared" si="518"/>
        <v>776.8452422727097</v>
      </c>
    </row>
    <row r="16610" spans="2:6">
      <c r="B16610">
        <v>1537600</v>
      </c>
      <c r="D16610">
        <v>16608</v>
      </c>
      <c r="E16610" s="72">
        <f t="shared" si="519"/>
        <v>1194621138.6296296</v>
      </c>
      <c r="F16610" s="71">
        <f t="shared" si="518"/>
        <v>776.93882585173617</v>
      </c>
    </row>
    <row r="16611" spans="2:6">
      <c r="B16611">
        <v>1537600</v>
      </c>
      <c r="D16611">
        <v>16609</v>
      </c>
      <c r="E16611" s="72">
        <f t="shared" si="519"/>
        <v>1194765041.4074073</v>
      </c>
      <c r="F16611" s="71">
        <f t="shared" si="518"/>
        <v>777.03241506725237</v>
      </c>
    </row>
    <row r="16612" spans="2:6">
      <c r="B16612">
        <v>1537600</v>
      </c>
      <c r="D16612">
        <v>16610</v>
      </c>
      <c r="E16612" s="72">
        <f t="shared" si="519"/>
        <v>1194908952.8518517</v>
      </c>
      <c r="F16612" s="71">
        <f t="shared" si="518"/>
        <v>777.12600991925842</v>
      </c>
    </row>
    <row r="16613" spans="2:6">
      <c r="B16613">
        <v>1537600</v>
      </c>
      <c r="D16613">
        <v>16611</v>
      </c>
      <c r="E16613" s="72">
        <f t="shared" si="519"/>
        <v>1195052872.9629629</v>
      </c>
      <c r="F16613" s="71">
        <f t="shared" si="518"/>
        <v>777.2196104077542</v>
      </c>
    </row>
    <row r="16614" spans="2:6">
      <c r="B16614">
        <v>1537600</v>
      </c>
      <c r="D16614">
        <v>16612</v>
      </c>
      <c r="E16614" s="72">
        <f t="shared" si="519"/>
        <v>1195196801.7407408</v>
      </c>
      <c r="F16614" s="71">
        <f t="shared" si="518"/>
        <v>777.31321653273983</v>
      </c>
    </row>
    <row r="16615" spans="2:6">
      <c r="B16615">
        <v>1537600</v>
      </c>
      <c r="D16615">
        <v>16613</v>
      </c>
      <c r="E16615" s="72">
        <f t="shared" si="519"/>
        <v>1195340739.1851852</v>
      </c>
      <c r="F16615" s="71">
        <f t="shared" si="518"/>
        <v>777.40682829421519</v>
      </c>
    </row>
    <row r="16616" spans="2:6">
      <c r="B16616">
        <v>1537600</v>
      </c>
      <c r="D16616">
        <v>16614</v>
      </c>
      <c r="E16616" s="72">
        <f t="shared" si="519"/>
        <v>1195484685.2962961</v>
      </c>
      <c r="F16616" s="71">
        <f t="shared" si="518"/>
        <v>777.50044569218005</v>
      </c>
    </row>
    <row r="16617" spans="2:6">
      <c r="B16617">
        <v>1537600</v>
      </c>
      <c r="D16617">
        <v>16615</v>
      </c>
      <c r="E16617" s="72">
        <f t="shared" si="519"/>
        <v>1195628640.0740738</v>
      </c>
      <c r="F16617" s="71">
        <f t="shared" si="518"/>
        <v>777.59406872663487</v>
      </c>
    </row>
    <row r="16618" spans="2:6">
      <c r="B16618">
        <v>1537600</v>
      </c>
      <c r="D16618">
        <v>16616</v>
      </c>
      <c r="E16618" s="72">
        <f t="shared" si="519"/>
        <v>1195772603.5185184</v>
      </c>
      <c r="F16618" s="71">
        <f t="shared" si="518"/>
        <v>777.68769739757965</v>
      </c>
    </row>
    <row r="16619" spans="2:6">
      <c r="B16619">
        <v>1537600</v>
      </c>
      <c r="D16619">
        <v>16617</v>
      </c>
      <c r="E16619" s="72">
        <f t="shared" si="519"/>
        <v>1195916575.6296296</v>
      </c>
      <c r="F16619" s="71">
        <f t="shared" si="518"/>
        <v>777.78133170501405</v>
      </c>
    </row>
    <row r="16620" spans="2:6">
      <c r="B16620">
        <v>1537600</v>
      </c>
      <c r="D16620">
        <v>16618</v>
      </c>
      <c r="E16620" s="72">
        <f t="shared" si="519"/>
        <v>1196060556.4074073</v>
      </c>
      <c r="F16620" s="71">
        <f t="shared" si="518"/>
        <v>777.87497164893819</v>
      </c>
    </row>
    <row r="16621" spans="2:6">
      <c r="B16621">
        <v>1537600</v>
      </c>
      <c r="D16621">
        <v>16619</v>
      </c>
      <c r="E16621" s="72">
        <f t="shared" si="519"/>
        <v>1196204545.8518517</v>
      </c>
      <c r="F16621" s="71">
        <f t="shared" si="518"/>
        <v>777.96861722935205</v>
      </c>
    </row>
    <row r="16622" spans="2:6">
      <c r="B16622">
        <v>1537600</v>
      </c>
      <c r="D16622">
        <v>16620</v>
      </c>
      <c r="E16622" s="72">
        <f t="shared" si="519"/>
        <v>1196348543.9629629</v>
      </c>
      <c r="F16622" s="71">
        <f t="shared" si="518"/>
        <v>778.06226844625576</v>
      </c>
    </row>
    <row r="16623" spans="2:6">
      <c r="B16623">
        <v>1537600</v>
      </c>
      <c r="D16623">
        <v>16621</v>
      </c>
      <c r="E16623" s="72">
        <f t="shared" si="519"/>
        <v>1196492550.7407408</v>
      </c>
      <c r="F16623" s="71">
        <f t="shared" si="518"/>
        <v>778.15592529964931</v>
      </c>
    </row>
    <row r="16624" spans="2:6">
      <c r="B16624">
        <v>1537600</v>
      </c>
      <c r="D16624">
        <v>16622</v>
      </c>
      <c r="E16624" s="72">
        <f t="shared" si="519"/>
        <v>1196636566.1851852</v>
      </c>
      <c r="F16624" s="71">
        <f t="shared" si="518"/>
        <v>778.24958778953248</v>
      </c>
    </row>
    <row r="16625" spans="2:6">
      <c r="B16625">
        <v>1537600</v>
      </c>
      <c r="D16625">
        <v>16623</v>
      </c>
      <c r="E16625" s="72">
        <f t="shared" si="519"/>
        <v>1196780590.2962961</v>
      </c>
      <c r="F16625" s="71">
        <f t="shared" si="518"/>
        <v>778.34325591590539</v>
      </c>
    </row>
    <row r="16626" spans="2:6">
      <c r="B16626">
        <v>1537600</v>
      </c>
      <c r="D16626">
        <v>16624</v>
      </c>
      <c r="E16626" s="72">
        <f t="shared" si="519"/>
        <v>1196924623.0740738</v>
      </c>
      <c r="F16626" s="71">
        <f t="shared" si="518"/>
        <v>778.43692967876802</v>
      </c>
    </row>
    <row r="16627" spans="2:6">
      <c r="B16627">
        <v>1537600</v>
      </c>
      <c r="D16627">
        <v>16625</v>
      </c>
      <c r="E16627" s="72">
        <f t="shared" si="519"/>
        <v>1197068664.5185184</v>
      </c>
      <c r="F16627" s="71">
        <f t="shared" si="518"/>
        <v>778.53060907812073</v>
      </c>
    </row>
    <row r="16628" spans="2:6">
      <c r="B16628">
        <v>1537600</v>
      </c>
      <c r="D16628">
        <v>16626</v>
      </c>
      <c r="E16628" s="72">
        <f t="shared" si="519"/>
        <v>1197212714.6296296</v>
      </c>
      <c r="F16628" s="71">
        <f t="shared" si="518"/>
        <v>778.62429411396306</v>
      </c>
    </row>
    <row r="16629" spans="2:6">
      <c r="B16629">
        <v>1537600</v>
      </c>
      <c r="D16629">
        <v>16627</v>
      </c>
      <c r="E16629" s="72">
        <f t="shared" si="519"/>
        <v>1197356773.4074073</v>
      </c>
      <c r="F16629" s="71">
        <f t="shared" si="518"/>
        <v>778.71798478629501</v>
      </c>
    </row>
    <row r="16630" spans="2:6">
      <c r="B16630">
        <v>1537600</v>
      </c>
      <c r="D16630">
        <v>16628</v>
      </c>
      <c r="E16630" s="72">
        <f t="shared" si="519"/>
        <v>1197500840.8518517</v>
      </c>
      <c r="F16630" s="71">
        <f t="shared" si="518"/>
        <v>778.81168109511691</v>
      </c>
    </row>
    <row r="16631" spans="2:6">
      <c r="B16631">
        <v>1537600</v>
      </c>
      <c r="D16631">
        <v>16629</v>
      </c>
      <c r="E16631" s="72">
        <f t="shared" si="519"/>
        <v>1197644916.9629629</v>
      </c>
      <c r="F16631" s="71">
        <f t="shared" si="518"/>
        <v>778.90538304042855</v>
      </c>
    </row>
    <row r="16632" spans="2:6">
      <c r="B16632">
        <v>1537600</v>
      </c>
      <c r="D16632">
        <v>16630</v>
      </c>
      <c r="E16632" s="72">
        <f t="shared" si="519"/>
        <v>1197789001.7407408</v>
      </c>
      <c r="F16632" s="71">
        <f t="shared" si="518"/>
        <v>778.99909062222991</v>
      </c>
    </row>
    <row r="16633" spans="2:6">
      <c r="B16633">
        <v>1537600</v>
      </c>
      <c r="D16633">
        <v>16631</v>
      </c>
      <c r="E16633" s="72">
        <f t="shared" si="519"/>
        <v>1197933095.1851852</v>
      </c>
      <c r="F16633" s="71">
        <f t="shared" si="518"/>
        <v>779.09280384052101</v>
      </c>
    </row>
    <row r="16634" spans="2:6">
      <c r="B16634">
        <v>1537600</v>
      </c>
      <c r="D16634">
        <v>16632</v>
      </c>
      <c r="E16634" s="72">
        <f t="shared" si="519"/>
        <v>1198077197.2962961</v>
      </c>
      <c r="F16634" s="71">
        <f t="shared" si="518"/>
        <v>779.18652269530185</v>
      </c>
    </row>
    <row r="16635" spans="2:6">
      <c r="B16635">
        <v>1537600</v>
      </c>
      <c r="D16635">
        <v>16633</v>
      </c>
      <c r="E16635" s="72">
        <f t="shared" si="519"/>
        <v>1198221308.0740738</v>
      </c>
      <c r="F16635" s="71">
        <f t="shared" si="518"/>
        <v>779.28024718657241</v>
      </c>
    </row>
    <row r="16636" spans="2:6">
      <c r="B16636">
        <v>1537600</v>
      </c>
      <c r="D16636">
        <v>16634</v>
      </c>
      <c r="E16636" s="72">
        <f t="shared" si="519"/>
        <v>1198365427.5185184</v>
      </c>
      <c r="F16636" s="71">
        <f t="shared" si="518"/>
        <v>779.37397731433305</v>
      </c>
    </row>
    <row r="16637" spans="2:6">
      <c r="B16637">
        <v>1537600</v>
      </c>
      <c r="D16637">
        <v>16635</v>
      </c>
      <c r="E16637" s="72">
        <f t="shared" si="519"/>
        <v>1198509555.6296296</v>
      </c>
      <c r="F16637" s="71">
        <f t="shared" si="518"/>
        <v>779.4677130785833</v>
      </c>
    </row>
    <row r="16638" spans="2:6">
      <c r="B16638">
        <v>1537600</v>
      </c>
      <c r="D16638">
        <v>16636</v>
      </c>
      <c r="E16638" s="72">
        <f t="shared" si="519"/>
        <v>1198653692.4074073</v>
      </c>
      <c r="F16638" s="71">
        <f t="shared" si="518"/>
        <v>779.56145447932317</v>
      </c>
    </row>
    <row r="16639" spans="2:6">
      <c r="B16639">
        <v>1537600</v>
      </c>
      <c r="D16639">
        <v>16637</v>
      </c>
      <c r="E16639" s="72">
        <f t="shared" si="519"/>
        <v>1198797837.8518517</v>
      </c>
      <c r="F16639" s="71">
        <f t="shared" si="518"/>
        <v>779.65520151655289</v>
      </c>
    </row>
    <row r="16640" spans="2:6">
      <c r="B16640">
        <v>1537600</v>
      </c>
      <c r="D16640">
        <v>16638</v>
      </c>
      <c r="E16640" s="72">
        <f t="shared" si="519"/>
        <v>1198941991.9629629</v>
      </c>
      <c r="F16640" s="71">
        <f t="shared" si="518"/>
        <v>779.74895419027246</v>
      </c>
    </row>
    <row r="16641" spans="2:6">
      <c r="B16641">
        <v>1537600</v>
      </c>
      <c r="D16641">
        <v>16639</v>
      </c>
      <c r="E16641" s="72">
        <f t="shared" si="519"/>
        <v>1199086154.7407408</v>
      </c>
      <c r="F16641" s="71">
        <f t="shared" si="518"/>
        <v>779.84271250048175</v>
      </c>
    </row>
    <row r="16642" spans="2:6">
      <c r="B16642">
        <v>1537600</v>
      </c>
      <c r="D16642">
        <v>16640</v>
      </c>
      <c r="E16642" s="72">
        <f t="shared" si="519"/>
        <v>1199230326.1851852</v>
      </c>
      <c r="F16642" s="71">
        <f t="shared" si="518"/>
        <v>779.93647644718078</v>
      </c>
    </row>
    <row r="16643" spans="2:6">
      <c r="B16643">
        <v>1537600</v>
      </c>
      <c r="D16643">
        <v>16641</v>
      </c>
      <c r="E16643" s="72">
        <f t="shared" si="519"/>
        <v>1199374506.2962961</v>
      </c>
      <c r="F16643" s="71">
        <f t="shared" ref="F16643:F16706" si="520">E16643/B16642</f>
        <v>780.03024603036954</v>
      </c>
    </row>
    <row r="16644" spans="2:6">
      <c r="B16644">
        <v>1537600</v>
      </c>
      <c r="D16644">
        <v>16642</v>
      </c>
      <c r="E16644" s="72">
        <f t="shared" ref="E16644:E16707" si="521">40+(D16643*D16643)+(E16643/1.3)</f>
        <v>1199518695.0740738</v>
      </c>
      <c r="F16644" s="71">
        <f t="shared" si="520"/>
        <v>780.12402125004803</v>
      </c>
    </row>
    <row r="16645" spans="2:6">
      <c r="B16645">
        <v>1537600</v>
      </c>
      <c r="D16645">
        <v>16643</v>
      </c>
      <c r="E16645" s="72">
        <f t="shared" si="521"/>
        <v>1199662892.5185184</v>
      </c>
      <c r="F16645" s="71">
        <f t="shared" si="520"/>
        <v>780.21780210621648</v>
      </c>
    </row>
    <row r="16646" spans="2:6">
      <c r="B16646">
        <v>1537600</v>
      </c>
      <c r="D16646">
        <v>16644</v>
      </c>
      <c r="E16646" s="72">
        <f t="shared" si="521"/>
        <v>1199807098.6296296</v>
      </c>
      <c r="F16646" s="71">
        <f t="shared" si="520"/>
        <v>780.31158859887466</v>
      </c>
    </row>
    <row r="16647" spans="2:6">
      <c r="B16647">
        <v>1537600</v>
      </c>
      <c r="D16647">
        <v>16645</v>
      </c>
      <c r="E16647" s="72">
        <f t="shared" si="521"/>
        <v>1199951313.4074073</v>
      </c>
      <c r="F16647" s="71">
        <f t="shared" si="520"/>
        <v>780.40538072802246</v>
      </c>
    </row>
    <row r="16648" spans="2:6">
      <c r="B16648">
        <v>1537600</v>
      </c>
      <c r="D16648">
        <v>16646</v>
      </c>
      <c r="E16648" s="72">
        <f t="shared" si="521"/>
        <v>1200095536.8518517</v>
      </c>
      <c r="F16648" s="71">
        <f t="shared" si="520"/>
        <v>780.49917849366011</v>
      </c>
    </row>
    <row r="16649" spans="2:6">
      <c r="B16649">
        <v>1537600</v>
      </c>
      <c r="D16649">
        <v>16647</v>
      </c>
      <c r="E16649" s="72">
        <f t="shared" si="521"/>
        <v>1200239768.9629629</v>
      </c>
      <c r="F16649" s="71">
        <f t="shared" si="520"/>
        <v>780.59298189578749</v>
      </c>
    </row>
    <row r="16650" spans="2:6">
      <c r="B16650">
        <v>1537600</v>
      </c>
      <c r="D16650">
        <v>16648</v>
      </c>
      <c r="E16650" s="72">
        <f t="shared" si="521"/>
        <v>1200384009.7407408</v>
      </c>
      <c r="F16650" s="71">
        <f t="shared" si="520"/>
        <v>780.68679093440483</v>
      </c>
    </row>
    <row r="16651" spans="2:6">
      <c r="B16651">
        <v>1537600</v>
      </c>
      <c r="D16651">
        <v>16649</v>
      </c>
      <c r="E16651" s="72">
        <f t="shared" si="521"/>
        <v>1200528259.1851852</v>
      </c>
      <c r="F16651" s="71">
        <f t="shared" si="520"/>
        <v>780.78060560951167</v>
      </c>
    </row>
    <row r="16652" spans="2:6">
      <c r="B16652">
        <v>1537600</v>
      </c>
      <c r="D16652">
        <v>16650</v>
      </c>
      <c r="E16652" s="72">
        <f t="shared" si="521"/>
        <v>1200672517.2962961</v>
      </c>
      <c r="F16652" s="71">
        <f t="shared" si="520"/>
        <v>780.87442592110835</v>
      </c>
    </row>
    <row r="16653" spans="2:6">
      <c r="B16653">
        <v>1537600</v>
      </c>
      <c r="D16653">
        <v>16651</v>
      </c>
      <c r="E16653" s="72">
        <f t="shared" si="521"/>
        <v>1200816784.0740738</v>
      </c>
      <c r="F16653" s="71">
        <f t="shared" si="520"/>
        <v>780.96825186919466</v>
      </c>
    </row>
    <row r="16654" spans="2:6">
      <c r="B16654">
        <v>1537600</v>
      </c>
      <c r="D16654">
        <v>16652</v>
      </c>
      <c r="E16654" s="72">
        <f t="shared" si="521"/>
        <v>1200961059.5185184</v>
      </c>
      <c r="F16654" s="71">
        <f t="shared" si="520"/>
        <v>781.06208345377115</v>
      </c>
    </row>
    <row r="16655" spans="2:6">
      <c r="B16655">
        <v>1537600</v>
      </c>
      <c r="D16655">
        <v>16653</v>
      </c>
      <c r="E16655" s="72">
        <f t="shared" si="521"/>
        <v>1201105343.6296296</v>
      </c>
      <c r="F16655" s="71">
        <f t="shared" si="520"/>
        <v>781.15592067483715</v>
      </c>
    </row>
    <row r="16656" spans="2:6">
      <c r="B16656">
        <v>1537600</v>
      </c>
      <c r="D16656">
        <v>16654</v>
      </c>
      <c r="E16656" s="72">
        <f t="shared" si="521"/>
        <v>1201249636.4074073</v>
      </c>
      <c r="F16656" s="71">
        <f t="shared" si="520"/>
        <v>781.24976353239288</v>
      </c>
    </row>
    <row r="16657" spans="2:6">
      <c r="B16657">
        <v>1537600</v>
      </c>
      <c r="D16657">
        <v>16655</v>
      </c>
      <c r="E16657" s="72">
        <f t="shared" si="521"/>
        <v>1201393937.8518517</v>
      </c>
      <c r="F16657" s="71">
        <f t="shared" si="520"/>
        <v>781.34361202643845</v>
      </c>
    </row>
    <row r="16658" spans="2:6">
      <c r="B16658">
        <v>1537600</v>
      </c>
      <c r="D16658">
        <v>16656</v>
      </c>
      <c r="E16658" s="72">
        <f t="shared" si="521"/>
        <v>1201538247.9629629</v>
      </c>
      <c r="F16658" s="71">
        <f t="shared" si="520"/>
        <v>781.43746615697376</v>
      </c>
    </row>
    <row r="16659" spans="2:6">
      <c r="B16659">
        <v>1537600</v>
      </c>
      <c r="D16659">
        <v>16657</v>
      </c>
      <c r="E16659" s="72">
        <f t="shared" si="521"/>
        <v>1201682566.7407408</v>
      </c>
      <c r="F16659" s="71">
        <f t="shared" si="520"/>
        <v>781.53132592399891</v>
      </c>
    </row>
    <row r="16660" spans="2:6">
      <c r="B16660">
        <v>1537600</v>
      </c>
      <c r="D16660">
        <v>16658</v>
      </c>
      <c r="E16660" s="72">
        <f t="shared" si="521"/>
        <v>1201826894.1851852</v>
      </c>
      <c r="F16660" s="71">
        <f t="shared" si="520"/>
        <v>781.62519132751379</v>
      </c>
    </row>
    <row r="16661" spans="2:6">
      <c r="B16661">
        <v>1537600</v>
      </c>
      <c r="D16661">
        <v>16659</v>
      </c>
      <c r="E16661" s="72">
        <f t="shared" si="521"/>
        <v>1201971230.2962961</v>
      </c>
      <c r="F16661" s="71">
        <f t="shared" si="520"/>
        <v>781.71906236751829</v>
      </c>
    </row>
    <row r="16662" spans="2:6">
      <c r="B16662">
        <v>1537600</v>
      </c>
      <c r="D16662">
        <v>16660</v>
      </c>
      <c r="E16662" s="72">
        <f t="shared" si="521"/>
        <v>1202115575.0740738</v>
      </c>
      <c r="F16662" s="71">
        <f t="shared" si="520"/>
        <v>781.81293904401264</v>
      </c>
    </row>
    <row r="16663" spans="2:6">
      <c r="B16663">
        <v>1537600</v>
      </c>
      <c r="D16663">
        <v>16661</v>
      </c>
      <c r="E16663" s="72">
        <f t="shared" si="521"/>
        <v>1202259928.5185184</v>
      </c>
      <c r="F16663" s="71">
        <f t="shared" si="520"/>
        <v>781.90682135699694</v>
      </c>
    </row>
    <row r="16664" spans="2:6">
      <c r="B16664">
        <v>1537600</v>
      </c>
      <c r="D16664">
        <v>16662</v>
      </c>
      <c r="E16664" s="72">
        <f t="shared" si="521"/>
        <v>1202404290.6296296</v>
      </c>
      <c r="F16664" s="71">
        <f t="shared" si="520"/>
        <v>782.00070930647087</v>
      </c>
    </row>
    <row r="16665" spans="2:6">
      <c r="B16665">
        <v>1537600</v>
      </c>
      <c r="D16665">
        <v>16663</v>
      </c>
      <c r="E16665" s="72">
        <f t="shared" si="521"/>
        <v>1202548661.4074073</v>
      </c>
      <c r="F16665" s="71">
        <f t="shared" si="520"/>
        <v>782.09460289243452</v>
      </c>
    </row>
    <row r="16666" spans="2:6">
      <c r="B16666">
        <v>1537600</v>
      </c>
      <c r="D16666">
        <v>16664</v>
      </c>
      <c r="E16666" s="72">
        <f t="shared" si="521"/>
        <v>1202693040.8518517</v>
      </c>
      <c r="F16666" s="71">
        <f t="shared" si="520"/>
        <v>782.18850211488791</v>
      </c>
    </row>
    <row r="16667" spans="2:6">
      <c r="B16667">
        <v>1537600</v>
      </c>
      <c r="D16667">
        <v>16665</v>
      </c>
      <c r="E16667" s="72">
        <f t="shared" si="521"/>
        <v>1202837428.9629629</v>
      </c>
      <c r="F16667" s="71">
        <f t="shared" si="520"/>
        <v>782.28240697383126</v>
      </c>
    </row>
    <row r="16668" spans="2:6">
      <c r="B16668">
        <v>1537600</v>
      </c>
      <c r="D16668">
        <v>16666</v>
      </c>
      <c r="E16668" s="72">
        <f t="shared" si="521"/>
        <v>1202981825.7407408</v>
      </c>
      <c r="F16668" s="71">
        <f t="shared" si="520"/>
        <v>782.37631746926434</v>
      </c>
    </row>
    <row r="16669" spans="2:6">
      <c r="B16669">
        <v>1537600</v>
      </c>
      <c r="D16669">
        <v>16667</v>
      </c>
      <c r="E16669" s="72">
        <f t="shared" si="521"/>
        <v>1203126231.1851852</v>
      </c>
      <c r="F16669" s="71">
        <f t="shared" si="520"/>
        <v>782.47023360118703</v>
      </c>
    </row>
    <row r="16670" spans="2:6">
      <c r="B16670">
        <v>1537600</v>
      </c>
      <c r="D16670">
        <v>16668</v>
      </c>
      <c r="E16670" s="72">
        <f t="shared" si="521"/>
        <v>1203270645.2962961</v>
      </c>
      <c r="F16670" s="71">
        <f t="shared" si="520"/>
        <v>782.56415536959946</v>
      </c>
    </row>
    <row r="16671" spans="2:6">
      <c r="B16671">
        <v>1537600</v>
      </c>
      <c r="D16671">
        <v>16669</v>
      </c>
      <c r="E16671" s="72">
        <f t="shared" si="521"/>
        <v>1203415068.0740738</v>
      </c>
      <c r="F16671" s="71">
        <f t="shared" si="520"/>
        <v>782.65808277450174</v>
      </c>
    </row>
    <row r="16672" spans="2:6">
      <c r="B16672">
        <v>1537600</v>
      </c>
      <c r="D16672">
        <v>16670</v>
      </c>
      <c r="E16672" s="72">
        <f t="shared" si="521"/>
        <v>1203559499.5185184</v>
      </c>
      <c r="F16672" s="71">
        <f t="shared" si="520"/>
        <v>782.75201581589386</v>
      </c>
    </row>
    <row r="16673" spans="2:6">
      <c r="B16673">
        <v>1537600</v>
      </c>
      <c r="D16673">
        <v>16671</v>
      </c>
      <c r="E16673" s="72">
        <f t="shared" si="521"/>
        <v>1203703939.6296296</v>
      </c>
      <c r="F16673" s="71">
        <f t="shared" si="520"/>
        <v>782.84595449377571</v>
      </c>
    </row>
    <row r="16674" spans="2:6">
      <c r="B16674">
        <v>1537600</v>
      </c>
      <c r="D16674">
        <v>16672</v>
      </c>
      <c r="E16674" s="72">
        <f t="shared" si="521"/>
        <v>1203848388.4074073</v>
      </c>
      <c r="F16674" s="71">
        <f t="shared" si="520"/>
        <v>782.93989880814729</v>
      </c>
    </row>
    <row r="16675" spans="2:6">
      <c r="B16675">
        <v>1537600</v>
      </c>
      <c r="D16675">
        <v>16673</v>
      </c>
      <c r="E16675" s="72">
        <f t="shared" si="521"/>
        <v>1203992845.8518517</v>
      </c>
      <c r="F16675" s="71">
        <f t="shared" si="520"/>
        <v>783.03384875900861</v>
      </c>
    </row>
    <row r="16676" spans="2:6">
      <c r="B16676">
        <v>1537600</v>
      </c>
      <c r="D16676">
        <v>16674</v>
      </c>
      <c r="E16676" s="72">
        <f t="shared" si="521"/>
        <v>1204137311.9629629</v>
      </c>
      <c r="F16676" s="71">
        <f t="shared" si="520"/>
        <v>783.12780434635988</v>
      </c>
    </row>
    <row r="16677" spans="2:6">
      <c r="B16677">
        <v>1537600</v>
      </c>
      <c r="D16677">
        <v>16675</v>
      </c>
      <c r="E16677" s="72">
        <f t="shared" si="521"/>
        <v>1204281786.7407408</v>
      </c>
      <c r="F16677" s="71">
        <f t="shared" si="520"/>
        <v>783.22176557020077</v>
      </c>
    </row>
    <row r="16678" spans="2:6">
      <c r="B16678">
        <v>1537600</v>
      </c>
      <c r="D16678">
        <v>16676</v>
      </c>
      <c r="E16678" s="72">
        <f t="shared" si="521"/>
        <v>1204426270.1851852</v>
      </c>
      <c r="F16678" s="71">
        <f t="shared" si="520"/>
        <v>783.31573243053151</v>
      </c>
    </row>
    <row r="16679" spans="2:6">
      <c r="B16679">
        <v>1537600</v>
      </c>
      <c r="D16679">
        <v>16677</v>
      </c>
      <c r="E16679" s="72">
        <f t="shared" si="521"/>
        <v>1204570762.2962961</v>
      </c>
      <c r="F16679" s="71">
        <f t="shared" si="520"/>
        <v>783.40970492735175</v>
      </c>
    </row>
    <row r="16680" spans="2:6">
      <c r="B16680">
        <v>1537600</v>
      </c>
      <c r="D16680">
        <v>16678</v>
      </c>
      <c r="E16680" s="72">
        <f t="shared" si="521"/>
        <v>1204715263.0740738</v>
      </c>
      <c r="F16680" s="71">
        <f t="shared" si="520"/>
        <v>783.50368306066196</v>
      </c>
    </row>
    <row r="16681" spans="2:6">
      <c r="B16681">
        <v>1537600</v>
      </c>
      <c r="D16681">
        <v>16679</v>
      </c>
      <c r="E16681" s="72">
        <f t="shared" si="521"/>
        <v>1204859772.5185184</v>
      </c>
      <c r="F16681" s="71">
        <f t="shared" si="520"/>
        <v>783.597666830462</v>
      </c>
    </row>
    <row r="16682" spans="2:6">
      <c r="B16682">
        <v>1537600</v>
      </c>
      <c r="D16682">
        <v>16680</v>
      </c>
      <c r="E16682" s="72">
        <f t="shared" si="521"/>
        <v>1205004290.6296296</v>
      </c>
      <c r="F16682" s="71">
        <f t="shared" si="520"/>
        <v>783.69165623675178</v>
      </c>
    </row>
    <row r="16683" spans="2:6">
      <c r="B16683">
        <v>1537600</v>
      </c>
      <c r="D16683">
        <v>16681</v>
      </c>
      <c r="E16683" s="72">
        <f t="shared" si="521"/>
        <v>1205148817.4074073</v>
      </c>
      <c r="F16683" s="71">
        <f t="shared" si="520"/>
        <v>783.78565127953129</v>
      </c>
    </row>
    <row r="16684" spans="2:6">
      <c r="B16684">
        <v>1537600</v>
      </c>
      <c r="D16684">
        <v>16682</v>
      </c>
      <c r="E16684" s="72">
        <f t="shared" si="521"/>
        <v>1205293352.8518517</v>
      </c>
      <c r="F16684" s="71">
        <f t="shared" si="520"/>
        <v>783.87965195880054</v>
      </c>
    </row>
    <row r="16685" spans="2:6">
      <c r="B16685">
        <v>1537600</v>
      </c>
      <c r="D16685">
        <v>16683</v>
      </c>
      <c r="E16685" s="72">
        <f t="shared" si="521"/>
        <v>1205437896.9629629</v>
      </c>
      <c r="F16685" s="71">
        <f t="shared" si="520"/>
        <v>783.97365827455963</v>
      </c>
    </row>
    <row r="16686" spans="2:6">
      <c r="B16686">
        <v>1537600</v>
      </c>
      <c r="D16686">
        <v>16684</v>
      </c>
      <c r="E16686" s="72">
        <f t="shared" si="521"/>
        <v>1205582449.7407408</v>
      </c>
      <c r="F16686" s="71">
        <f t="shared" si="520"/>
        <v>784.06767022680856</v>
      </c>
    </row>
    <row r="16687" spans="2:6">
      <c r="B16687">
        <v>1537600</v>
      </c>
      <c r="D16687">
        <v>16685</v>
      </c>
      <c r="E16687" s="72">
        <f t="shared" si="521"/>
        <v>1205727011.1851852</v>
      </c>
      <c r="F16687" s="71">
        <f t="shared" si="520"/>
        <v>784.16168781554711</v>
      </c>
    </row>
    <row r="16688" spans="2:6">
      <c r="B16688">
        <v>1537600</v>
      </c>
      <c r="D16688">
        <v>16686</v>
      </c>
      <c r="E16688" s="72">
        <f t="shared" si="521"/>
        <v>1205871581.2962961</v>
      </c>
      <c r="F16688" s="71">
        <f t="shared" si="520"/>
        <v>784.25571104077528</v>
      </c>
    </row>
    <row r="16689" spans="2:6">
      <c r="B16689">
        <v>1537600</v>
      </c>
      <c r="D16689">
        <v>16687</v>
      </c>
      <c r="E16689" s="72">
        <f t="shared" si="521"/>
        <v>1206016160.0740738</v>
      </c>
      <c r="F16689" s="71">
        <f t="shared" si="520"/>
        <v>784.34973990249341</v>
      </c>
    </row>
    <row r="16690" spans="2:6">
      <c r="B16690">
        <v>1537600</v>
      </c>
      <c r="D16690">
        <v>16688</v>
      </c>
      <c r="E16690" s="72">
        <f t="shared" si="521"/>
        <v>1206160747.5185184</v>
      </c>
      <c r="F16690" s="71">
        <f t="shared" si="520"/>
        <v>784.44377440070139</v>
      </c>
    </row>
    <row r="16691" spans="2:6">
      <c r="B16691">
        <v>1537600</v>
      </c>
      <c r="D16691">
        <v>16689</v>
      </c>
      <c r="E16691" s="72">
        <f t="shared" si="521"/>
        <v>1206305343.6296296</v>
      </c>
      <c r="F16691" s="71">
        <f t="shared" si="520"/>
        <v>784.53781453539909</v>
      </c>
    </row>
    <row r="16692" spans="2:6">
      <c r="B16692">
        <v>1537600</v>
      </c>
      <c r="D16692">
        <v>16690</v>
      </c>
      <c r="E16692" s="72">
        <f t="shared" si="521"/>
        <v>1206449948.4074073</v>
      </c>
      <c r="F16692" s="71">
        <f t="shared" si="520"/>
        <v>784.63186030658642</v>
      </c>
    </row>
    <row r="16693" spans="2:6">
      <c r="B16693">
        <v>1537600</v>
      </c>
      <c r="D16693">
        <v>16691</v>
      </c>
      <c r="E16693" s="72">
        <f t="shared" si="521"/>
        <v>1206594561.8518517</v>
      </c>
      <c r="F16693" s="71">
        <f t="shared" si="520"/>
        <v>784.72591171426359</v>
      </c>
    </row>
    <row r="16694" spans="2:6">
      <c r="B16694">
        <v>1537600</v>
      </c>
      <c r="D16694">
        <v>16692</v>
      </c>
      <c r="E16694" s="72">
        <f t="shared" si="521"/>
        <v>1206739183.9629629</v>
      </c>
      <c r="F16694" s="71">
        <f t="shared" si="520"/>
        <v>784.8199687584306</v>
      </c>
    </row>
    <row r="16695" spans="2:6">
      <c r="B16695">
        <v>1537600</v>
      </c>
      <c r="D16695">
        <v>16693</v>
      </c>
      <c r="E16695" s="72">
        <f t="shared" si="521"/>
        <v>1206883814.7407408</v>
      </c>
      <c r="F16695" s="71">
        <f t="shared" si="520"/>
        <v>784.91403143908735</v>
      </c>
    </row>
    <row r="16696" spans="2:6">
      <c r="B16696">
        <v>1537600</v>
      </c>
      <c r="D16696">
        <v>16694</v>
      </c>
      <c r="E16696" s="72">
        <f t="shared" si="521"/>
        <v>1207028454.1851852</v>
      </c>
      <c r="F16696" s="71">
        <f t="shared" si="520"/>
        <v>785.00809975623383</v>
      </c>
    </row>
    <row r="16697" spans="2:6">
      <c r="B16697">
        <v>1537600</v>
      </c>
      <c r="D16697">
        <v>16695</v>
      </c>
      <c r="E16697" s="72">
        <f t="shared" si="521"/>
        <v>1207173102.2962961</v>
      </c>
      <c r="F16697" s="71">
        <f t="shared" si="520"/>
        <v>785.10217370987004</v>
      </c>
    </row>
    <row r="16698" spans="2:6">
      <c r="B16698">
        <v>1537600</v>
      </c>
      <c r="D16698">
        <v>16696</v>
      </c>
      <c r="E16698" s="72">
        <f t="shared" si="521"/>
        <v>1207317759.0740738</v>
      </c>
      <c r="F16698" s="71">
        <f t="shared" si="520"/>
        <v>785.19625329999599</v>
      </c>
    </row>
    <row r="16699" spans="2:6">
      <c r="B16699">
        <v>1537600</v>
      </c>
      <c r="D16699">
        <v>16697</v>
      </c>
      <c r="E16699" s="72">
        <f t="shared" si="521"/>
        <v>1207462424.5185184</v>
      </c>
      <c r="F16699" s="71">
        <f t="shared" si="520"/>
        <v>785.29033852661189</v>
      </c>
    </row>
    <row r="16700" spans="2:6">
      <c r="B16700">
        <v>1537600</v>
      </c>
      <c r="D16700">
        <v>16698</v>
      </c>
      <c r="E16700" s="72">
        <f t="shared" si="521"/>
        <v>1207607098.6296296</v>
      </c>
      <c r="F16700" s="71">
        <f t="shared" si="520"/>
        <v>785.38442938971752</v>
      </c>
    </row>
    <row r="16701" spans="2:6">
      <c r="B16701">
        <v>1537600</v>
      </c>
      <c r="D16701">
        <v>16699</v>
      </c>
      <c r="E16701" s="72">
        <f t="shared" si="521"/>
        <v>1207751781.4074073</v>
      </c>
      <c r="F16701" s="71">
        <f t="shared" si="520"/>
        <v>785.47852588931278</v>
      </c>
    </row>
    <row r="16702" spans="2:6">
      <c r="B16702">
        <v>1537600</v>
      </c>
      <c r="D16702">
        <v>16700</v>
      </c>
      <c r="E16702" s="72">
        <f t="shared" si="521"/>
        <v>1207896472.8518517</v>
      </c>
      <c r="F16702" s="71">
        <f t="shared" si="520"/>
        <v>785.57262802539788</v>
      </c>
    </row>
    <row r="16703" spans="2:6">
      <c r="B16703">
        <v>1537600</v>
      </c>
      <c r="D16703">
        <v>16701</v>
      </c>
      <c r="E16703" s="72">
        <f t="shared" si="521"/>
        <v>1208041172.9629629</v>
      </c>
      <c r="F16703" s="71">
        <f t="shared" si="520"/>
        <v>785.66673579797271</v>
      </c>
    </row>
    <row r="16704" spans="2:6">
      <c r="B16704">
        <v>1537600</v>
      </c>
      <c r="D16704">
        <v>16702</v>
      </c>
      <c r="E16704" s="72">
        <f t="shared" si="521"/>
        <v>1208185881.7407408</v>
      </c>
      <c r="F16704" s="71">
        <f t="shared" si="520"/>
        <v>785.7608492070375</v>
      </c>
    </row>
    <row r="16705" spans="2:6">
      <c r="B16705">
        <v>1537600</v>
      </c>
      <c r="D16705">
        <v>16703</v>
      </c>
      <c r="E16705" s="72">
        <f t="shared" si="521"/>
        <v>1208330599.1851852</v>
      </c>
      <c r="F16705" s="71">
        <f t="shared" si="520"/>
        <v>785.85496825259179</v>
      </c>
    </row>
    <row r="16706" spans="2:6">
      <c r="B16706">
        <v>1537600</v>
      </c>
      <c r="D16706">
        <v>16704</v>
      </c>
      <c r="E16706" s="72">
        <f t="shared" si="521"/>
        <v>1208475325.2962961</v>
      </c>
      <c r="F16706" s="71">
        <f t="shared" si="520"/>
        <v>785.94909293463593</v>
      </c>
    </row>
    <row r="16707" spans="2:6">
      <c r="B16707">
        <v>1537600</v>
      </c>
      <c r="D16707">
        <v>16705</v>
      </c>
      <c r="E16707" s="72">
        <f t="shared" si="521"/>
        <v>1208620060.0740738</v>
      </c>
      <c r="F16707" s="71">
        <f t="shared" ref="F16707:F16770" si="522">E16707/B16706</f>
        <v>786.04322325316969</v>
      </c>
    </row>
    <row r="16708" spans="2:6">
      <c r="B16708">
        <v>1537600</v>
      </c>
      <c r="D16708">
        <v>16706</v>
      </c>
      <c r="E16708" s="72">
        <f t="shared" ref="E16708:E16771" si="523">40+(D16707*D16707)+(E16707/1.3)</f>
        <v>1208764803.5185184</v>
      </c>
      <c r="F16708" s="71">
        <f t="shared" si="522"/>
        <v>786.13735920819363</v>
      </c>
    </row>
    <row r="16709" spans="2:6">
      <c r="B16709">
        <v>1537600</v>
      </c>
      <c r="D16709">
        <v>16707</v>
      </c>
      <c r="E16709" s="72">
        <f t="shared" si="523"/>
        <v>1208909555.6296296</v>
      </c>
      <c r="F16709" s="71">
        <f t="shared" si="522"/>
        <v>786.23150079970708</v>
      </c>
    </row>
    <row r="16710" spans="2:6">
      <c r="B16710">
        <v>1537600</v>
      </c>
      <c r="D16710">
        <v>16708</v>
      </c>
      <c r="E16710" s="72">
        <f t="shared" si="523"/>
        <v>1209054316.4074073</v>
      </c>
      <c r="F16710" s="71">
        <f t="shared" si="522"/>
        <v>786.32564802771026</v>
      </c>
    </row>
    <row r="16711" spans="2:6">
      <c r="B16711">
        <v>1537600</v>
      </c>
      <c r="D16711">
        <v>16709</v>
      </c>
      <c r="E16711" s="72">
        <f t="shared" si="523"/>
        <v>1209199085.8518517</v>
      </c>
      <c r="F16711" s="71">
        <f t="shared" si="522"/>
        <v>786.41980089220328</v>
      </c>
    </row>
    <row r="16712" spans="2:6">
      <c r="B16712">
        <v>1537600</v>
      </c>
      <c r="D16712">
        <v>16710</v>
      </c>
      <c r="E16712" s="72">
        <f t="shared" si="523"/>
        <v>1209343863.9629629</v>
      </c>
      <c r="F16712" s="71">
        <f t="shared" si="522"/>
        <v>786.51395939318604</v>
      </c>
    </row>
    <row r="16713" spans="2:6">
      <c r="B16713">
        <v>1537600</v>
      </c>
      <c r="D16713">
        <v>16711</v>
      </c>
      <c r="E16713" s="72">
        <f t="shared" si="523"/>
        <v>1209488650.7407408</v>
      </c>
      <c r="F16713" s="71">
        <f t="shared" si="522"/>
        <v>786.60812353065864</v>
      </c>
    </row>
    <row r="16714" spans="2:6">
      <c r="B16714">
        <v>1537600</v>
      </c>
      <c r="D16714">
        <v>16712</v>
      </c>
      <c r="E16714" s="72">
        <f t="shared" si="523"/>
        <v>1209633446.1851852</v>
      </c>
      <c r="F16714" s="71">
        <f t="shared" si="522"/>
        <v>786.70229330462098</v>
      </c>
    </row>
    <row r="16715" spans="2:6">
      <c r="B16715">
        <v>1537600</v>
      </c>
      <c r="D16715">
        <v>16713</v>
      </c>
      <c r="E16715" s="72">
        <f t="shared" si="523"/>
        <v>1209778250.2962961</v>
      </c>
      <c r="F16715" s="71">
        <f t="shared" si="522"/>
        <v>786.79646871507293</v>
      </c>
    </row>
    <row r="16716" spans="2:6">
      <c r="B16716">
        <v>1537600</v>
      </c>
      <c r="D16716">
        <v>16714</v>
      </c>
      <c r="E16716" s="72">
        <f t="shared" si="523"/>
        <v>1209923063.0740738</v>
      </c>
      <c r="F16716" s="71">
        <f t="shared" si="522"/>
        <v>786.89064976201473</v>
      </c>
    </row>
    <row r="16717" spans="2:6">
      <c r="B16717">
        <v>1537600</v>
      </c>
      <c r="D16717">
        <v>16715</v>
      </c>
      <c r="E16717" s="72">
        <f t="shared" si="523"/>
        <v>1210067884.5185184</v>
      </c>
      <c r="F16717" s="71">
        <f t="shared" si="522"/>
        <v>786.98483644544649</v>
      </c>
    </row>
    <row r="16718" spans="2:6">
      <c r="B16718">
        <v>1537600</v>
      </c>
      <c r="D16718">
        <v>16716</v>
      </c>
      <c r="E16718" s="72">
        <f t="shared" si="523"/>
        <v>1210212714.6296296</v>
      </c>
      <c r="F16718" s="71">
        <f t="shared" si="522"/>
        <v>787.07902876536787</v>
      </c>
    </row>
    <row r="16719" spans="2:6">
      <c r="B16719">
        <v>1537600</v>
      </c>
      <c r="D16719">
        <v>16717</v>
      </c>
      <c r="E16719" s="72">
        <f t="shared" si="523"/>
        <v>1210357553.4074073</v>
      </c>
      <c r="F16719" s="71">
        <f t="shared" si="522"/>
        <v>787.17322672177897</v>
      </c>
    </row>
    <row r="16720" spans="2:6">
      <c r="B16720">
        <v>1537600</v>
      </c>
      <c r="D16720">
        <v>16718</v>
      </c>
      <c r="E16720" s="72">
        <f t="shared" si="523"/>
        <v>1210502400.8518517</v>
      </c>
      <c r="F16720" s="71">
        <f t="shared" si="522"/>
        <v>787.26743031467981</v>
      </c>
    </row>
    <row r="16721" spans="2:6">
      <c r="B16721">
        <v>1537600</v>
      </c>
      <c r="D16721">
        <v>16719</v>
      </c>
      <c r="E16721" s="72">
        <f t="shared" si="523"/>
        <v>1210647256.9629629</v>
      </c>
      <c r="F16721" s="71">
        <f t="shared" si="522"/>
        <v>787.3616395440705</v>
      </c>
    </row>
    <row r="16722" spans="2:6">
      <c r="B16722">
        <v>1537600</v>
      </c>
      <c r="D16722">
        <v>16720</v>
      </c>
      <c r="E16722" s="72">
        <f t="shared" si="523"/>
        <v>1210792121.7407408</v>
      </c>
      <c r="F16722" s="71">
        <f t="shared" si="522"/>
        <v>787.45585440995103</v>
      </c>
    </row>
    <row r="16723" spans="2:6">
      <c r="B16723">
        <v>1537600</v>
      </c>
      <c r="D16723">
        <v>16721</v>
      </c>
      <c r="E16723" s="72">
        <f t="shared" si="523"/>
        <v>1210936995.1851852</v>
      </c>
      <c r="F16723" s="71">
        <f t="shared" si="522"/>
        <v>787.55007491232129</v>
      </c>
    </row>
    <row r="16724" spans="2:6">
      <c r="B16724">
        <v>1537600</v>
      </c>
      <c r="D16724">
        <v>16722</v>
      </c>
      <c r="E16724" s="72">
        <f t="shared" si="523"/>
        <v>1211081877.2962961</v>
      </c>
      <c r="F16724" s="71">
        <f t="shared" si="522"/>
        <v>787.64430105118117</v>
      </c>
    </row>
    <row r="16725" spans="2:6">
      <c r="B16725">
        <v>1537600</v>
      </c>
      <c r="D16725">
        <v>16723</v>
      </c>
      <c r="E16725" s="72">
        <f t="shared" si="523"/>
        <v>1211226768.0740738</v>
      </c>
      <c r="F16725" s="71">
        <f t="shared" si="522"/>
        <v>787.73853282653079</v>
      </c>
    </row>
    <row r="16726" spans="2:6">
      <c r="B16726">
        <v>1537600</v>
      </c>
      <c r="D16726">
        <v>16724</v>
      </c>
      <c r="E16726" s="72">
        <f t="shared" si="523"/>
        <v>1211371667.5185184</v>
      </c>
      <c r="F16726" s="71">
        <f t="shared" si="522"/>
        <v>787.83277023837047</v>
      </c>
    </row>
    <row r="16727" spans="2:6">
      <c r="B16727">
        <v>1537600</v>
      </c>
      <c r="D16727">
        <v>16725</v>
      </c>
      <c r="E16727" s="72">
        <f t="shared" si="523"/>
        <v>1211516575.6296296</v>
      </c>
      <c r="F16727" s="71">
        <f t="shared" si="522"/>
        <v>787.92701328669978</v>
      </c>
    </row>
    <row r="16728" spans="2:6">
      <c r="B16728">
        <v>1537600</v>
      </c>
      <c r="D16728">
        <v>16726</v>
      </c>
      <c r="E16728" s="72">
        <f t="shared" si="523"/>
        <v>1211661492.4074073</v>
      </c>
      <c r="F16728" s="71">
        <f t="shared" si="522"/>
        <v>788.02126197151881</v>
      </c>
    </row>
    <row r="16729" spans="2:6">
      <c r="B16729">
        <v>1537600</v>
      </c>
      <c r="D16729">
        <v>16727</v>
      </c>
      <c r="E16729" s="72">
        <f t="shared" si="523"/>
        <v>1211806417.8518517</v>
      </c>
      <c r="F16729" s="71">
        <f t="shared" si="522"/>
        <v>788.11551629282758</v>
      </c>
    </row>
    <row r="16730" spans="2:6">
      <c r="B16730">
        <v>1537600</v>
      </c>
      <c r="D16730">
        <v>16728</v>
      </c>
      <c r="E16730" s="72">
        <f t="shared" si="523"/>
        <v>1211951351.9629629</v>
      </c>
      <c r="F16730" s="71">
        <f t="shared" si="522"/>
        <v>788.20977625062619</v>
      </c>
    </row>
    <row r="16731" spans="2:6">
      <c r="B16731">
        <v>1537600</v>
      </c>
      <c r="D16731">
        <v>16729</v>
      </c>
      <c r="E16731" s="72">
        <f t="shared" si="523"/>
        <v>1212096294.7407408</v>
      </c>
      <c r="F16731" s="71">
        <f t="shared" si="522"/>
        <v>788.30404184491465</v>
      </c>
    </row>
    <row r="16732" spans="2:6">
      <c r="B16732">
        <v>1537600</v>
      </c>
      <c r="D16732">
        <v>16730</v>
      </c>
      <c r="E16732" s="72">
        <f t="shared" si="523"/>
        <v>1212241246.1851852</v>
      </c>
      <c r="F16732" s="71">
        <f t="shared" si="522"/>
        <v>788.39831307569273</v>
      </c>
    </row>
    <row r="16733" spans="2:6">
      <c r="B16733">
        <v>1537600</v>
      </c>
      <c r="D16733">
        <v>16731</v>
      </c>
      <c r="E16733" s="72">
        <f t="shared" si="523"/>
        <v>1212386206.2962961</v>
      </c>
      <c r="F16733" s="71">
        <f t="shared" si="522"/>
        <v>788.49258994296054</v>
      </c>
    </row>
    <row r="16734" spans="2:6">
      <c r="B16734">
        <v>1537600</v>
      </c>
      <c r="D16734">
        <v>16732</v>
      </c>
      <c r="E16734" s="72">
        <f t="shared" si="523"/>
        <v>1212531175.0740738</v>
      </c>
      <c r="F16734" s="71">
        <f t="shared" si="522"/>
        <v>788.58687244671808</v>
      </c>
    </row>
    <row r="16735" spans="2:6">
      <c r="B16735">
        <v>1537600</v>
      </c>
      <c r="D16735">
        <v>16733</v>
      </c>
      <c r="E16735" s="72">
        <f t="shared" si="523"/>
        <v>1212676152.5185184</v>
      </c>
      <c r="F16735" s="71">
        <f t="shared" si="522"/>
        <v>788.68116058696569</v>
      </c>
    </row>
    <row r="16736" spans="2:6">
      <c r="B16736">
        <v>1537600</v>
      </c>
      <c r="D16736">
        <v>16734</v>
      </c>
      <c r="E16736" s="72">
        <f t="shared" si="523"/>
        <v>1212821138.6296296</v>
      </c>
      <c r="F16736" s="71">
        <f t="shared" si="522"/>
        <v>788.77545436370292</v>
      </c>
    </row>
    <row r="16737" spans="2:6">
      <c r="B16737">
        <v>1537600</v>
      </c>
      <c r="D16737">
        <v>16735</v>
      </c>
      <c r="E16737" s="72">
        <f t="shared" si="523"/>
        <v>1212966133.4074073</v>
      </c>
      <c r="F16737" s="71">
        <f t="shared" si="522"/>
        <v>788.86975377692977</v>
      </c>
    </row>
    <row r="16738" spans="2:6">
      <c r="B16738">
        <v>1537600</v>
      </c>
      <c r="D16738">
        <v>16736</v>
      </c>
      <c r="E16738" s="72">
        <f t="shared" si="523"/>
        <v>1213111136.8518517</v>
      </c>
      <c r="F16738" s="71">
        <f t="shared" si="522"/>
        <v>788.96405882664658</v>
      </c>
    </row>
    <row r="16739" spans="2:6">
      <c r="B16739">
        <v>1537600</v>
      </c>
      <c r="D16739">
        <v>16737</v>
      </c>
      <c r="E16739" s="72">
        <f t="shared" si="523"/>
        <v>1213256148.9629629</v>
      </c>
      <c r="F16739" s="71">
        <f t="shared" si="522"/>
        <v>789.05836951285301</v>
      </c>
    </row>
    <row r="16740" spans="2:6">
      <c r="B16740">
        <v>1537600</v>
      </c>
      <c r="D16740">
        <v>16738</v>
      </c>
      <c r="E16740" s="72">
        <f t="shared" si="523"/>
        <v>1213401169.7407408</v>
      </c>
      <c r="F16740" s="71">
        <f t="shared" si="522"/>
        <v>789.15268583554939</v>
      </c>
    </row>
    <row r="16741" spans="2:6">
      <c r="B16741">
        <v>1537600</v>
      </c>
      <c r="D16741">
        <v>16739</v>
      </c>
      <c r="E16741" s="72">
        <f t="shared" si="523"/>
        <v>1213546199.1851852</v>
      </c>
      <c r="F16741" s="71">
        <f t="shared" si="522"/>
        <v>789.2470077947354</v>
      </c>
    </row>
    <row r="16742" spans="2:6">
      <c r="B16742">
        <v>1537600</v>
      </c>
      <c r="D16742">
        <v>16740</v>
      </c>
      <c r="E16742" s="72">
        <f t="shared" si="523"/>
        <v>1213691237.2962961</v>
      </c>
      <c r="F16742" s="71">
        <f t="shared" si="522"/>
        <v>789.34133539041113</v>
      </c>
    </row>
    <row r="16743" spans="2:6">
      <c r="B16743">
        <v>1537600</v>
      </c>
      <c r="D16743">
        <v>16741</v>
      </c>
      <c r="E16743" s="72">
        <f t="shared" si="523"/>
        <v>1213836284.0740738</v>
      </c>
      <c r="F16743" s="71">
        <f t="shared" si="522"/>
        <v>789.4356686225766</v>
      </c>
    </row>
    <row r="16744" spans="2:6">
      <c r="B16744">
        <v>1537600</v>
      </c>
      <c r="D16744">
        <v>16742</v>
      </c>
      <c r="E16744" s="72">
        <f t="shared" si="523"/>
        <v>1213981339.5185184</v>
      </c>
      <c r="F16744" s="71">
        <f t="shared" si="522"/>
        <v>789.53000749123203</v>
      </c>
    </row>
    <row r="16745" spans="2:6">
      <c r="B16745">
        <v>1537600</v>
      </c>
      <c r="D16745">
        <v>16743</v>
      </c>
      <c r="E16745" s="72">
        <f t="shared" si="523"/>
        <v>1214126403.6296296</v>
      </c>
      <c r="F16745" s="71">
        <f t="shared" si="522"/>
        <v>789.62435199637719</v>
      </c>
    </row>
    <row r="16746" spans="2:6">
      <c r="B16746">
        <v>1537600</v>
      </c>
      <c r="D16746">
        <v>16744</v>
      </c>
      <c r="E16746" s="72">
        <f t="shared" si="523"/>
        <v>1214271476.4074073</v>
      </c>
      <c r="F16746" s="71">
        <f t="shared" si="522"/>
        <v>789.71870213801208</v>
      </c>
    </row>
    <row r="16747" spans="2:6">
      <c r="B16747">
        <v>1537600</v>
      </c>
      <c r="D16747">
        <v>16745</v>
      </c>
      <c r="E16747" s="72">
        <f t="shared" si="523"/>
        <v>1214416557.8518517</v>
      </c>
      <c r="F16747" s="71">
        <f t="shared" si="522"/>
        <v>789.81305791613659</v>
      </c>
    </row>
    <row r="16748" spans="2:6">
      <c r="B16748">
        <v>1537600</v>
      </c>
      <c r="D16748">
        <v>16746</v>
      </c>
      <c r="E16748" s="72">
        <f t="shared" si="523"/>
        <v>1214561647.9629629</v>
      </c>
      <c r="F16748" s="71">
        <f t="shared" si="522"/>
        <v>789.90741933075105</v>
      </c>
    </row>
    <row r="16749" spans="2:6">
      <c r="B16749">
        <v>1537600</v>
      </c>
      <c r="D16749">
        <v>16747</v>
      </c>
      <c r="E16749" s="72">
        <f t="shared" si="523"/>
        <v>1214706746.7407408</v>
      </c>
      <c r="F16749" s="71">
        <f t="shared" si="522"/>
        <v>790.00178638185537</v>
      </c>
    </row>
    <row r="16750" spans="2:6">
      <c r="B16750">
        <v>1537600</v>
      </c>
      <c r="D16750">
        <v>16748</v>
      </c>
      <c r="E16750" s="72">
        <f t="shared" si="523"/>
        <v>1214851854.1851852</v>
      </c>
      <c r="F16750" s="71">
        <f t="shared" si="522"/>
        <v>790.0961590694493</v>
      </c>
    </row>
    <row r="16751" spans="2:6">
      <c r="B16751">
        <v>1537600</v>
      </c>
      <c r="D16751">
        <v>16749</v>
      </c>
      <c r="E16751" s="72">
        <f t="shared" si="523"/>
        <v>1214996970.2962961</v>
      </c>
      <c r="F16751" s="71">
        <f t="shared" si="522"/>
        <v>790.19053739353285</v>
      </c>
    </row>
    <row r="16752" spans="2:6">
      <c r="B16752">
        <v>1537600</v>
      </c>
      <c r="D16752">
        <v>16750</v>
      </c>
      <c r="E16752" s="72">
        <f t="shared" si="523"/>
        <v>1215142095.0740738</v>
      </c>
      <c r="F16752" s="71">
        <f t="shared" si="522"/>
        <v>790.28492135410625</v>
      </c>
    </row>
    <row r="16753" spans="2:6">
      <c r="B16753">
        <v>1537600</v>
      </c>
      <c r="D16753">
        <v>16751</v>
      </c>
      <c r="E16753" s="72">
        <f t="shared" si="523"/>
        <v>1215287228.5185184</v>
      </c>
      <c r="F16753" s="71">
        <f t="shared" si="522"/>
        <v>790.3793109511696</v>
      </c>
    </row>
    <row r="16754" spans="2:6">
      <c r="B16754">
        <v>1537600</v>
      </c>
      <c r="D16754">
        <v>16752</v>
      </c>
      <c r="E16754" s="72">
        <f t="shared" si="523"/>
        <v>1215432370.6296296</v>
      </c>
      <c r="F16754" s="71">
        <f t="shared" si="522"/>
        <v>790.47370618472269</v>
      </c>
    </row>
    <row r="16755" spans="2:6">
      <c r="B16755">
        <v>1537600</v>
      </c>
      <c r="D16755">
        <v>16753</v>
      </c>
      <c r="E16755" s="72">
        <f t="shared" si="523"/>
        <v>1215577521.4074073</v>
      </c>
      <c r="F16755" s="71">
        <f t="shared" si="522"/>
        <v>790.56810705476539</v>
      </c>
    </row>
    <row r="16756" spans="2:6">
      <c r="B16756">
        <v>1537600</v>
      </c>
      <c r="D16756">
        <v>16754</v>
      </c>
      <c r="E16756" s="72">
        <f t="shared" si="523"/>
        <v>1215722680.8518517</v>
      </c>
      <c r="F16756" s="71">
        <f t="shared" si="522"/>
        <v>790.66251356129794</v>
      </c>
    </row>
    <row r="16757" spans="2:6">
      <c r="B16757">
        <v>1537600</v>
      </c>
      <c r="D16757">
        <v>16755</v>
      </c>
      <c r="E16757" s="72">
        <f t="shared" si="523"/>
        <v>1215867848.9629629</v>
      </c>
      <c r="F16757" s="71">
        <f t="shared" si="522"/>
        <v>790.75692570432034</v>
      </c>
    </row>
    <row r="16758" spans="2:6">
      <c r="B16758">
        <v>1537600</v>
      </c>
      <c r="D16758">
        <v>16756</v>
      </c>
      <c r="E16758" s="72">
        <f t="shared" si="523"/>
        <v>1216013025.7407408</v>
      </c>
      <c r="F16758" s="71">
        <f t="shared" si="522"/>
        <v>790.85134348383247</v>
      </c>
    </row>
    <row r="16759" spans="2:6">
      <c r="B16759">
        <v>1537600</v>
      </c>
      <c r="D16759">
        <v>16757</v>
      </c>
      <c r="E16759" s="72">
        <f t="shared" si="523"/>
        <v>1216158211.1851852</v>
      </c>
      <c r="F16759" s="71">
        <f t="shared" si="522"/>
        <v>790.94576689983433</v>
      </c>
    </row>
    <row r="16760" spans="2:6">
      <c r="B16760">
        <v>1537600</v>
      </c>
      <c r="D16760">
        <v>16758</v>
      </c>
      <c r="E16760" s="72">
        <f t="shared" si="523"/>
        <v>1216303405.2962961</v>
      </c>
      <c r="F16760" s="71">
        <f t="shared" si="522"/>
        <v>791.0401959523258</v>
      </c>
    </row>
    <row r="16761" spans="2:6">
      <c r="B16761">
        <v>1537600</v>
      </c>
      <c r="D16761">
        <v>16759</v>
      </c>
      <c r="E16761" s="72">
        <f t="shared" si="523"/>
        <v>1216448608.0740738</v>
      </c>
      <c r="F16761" s="71">
        <f t="shared" si="522"/>
        <v>791.13463064130713</v>
      </c>
    </row>
    <row r="16762" spans="2:6">
      <c r="B16762">
        <v>1537600</v>
      </c>
      <c r="D16762">
        <v>16760</v>
      </c>
      <c r="E16762" s="72">
        <f t="shared" si="523"/>
        <v>1216593819.5185184</v>
      </c>
      <c r="F16762" s="71">
        <f t="shared" si="522"/>
        <v>791.22907096677841</v>
      </c>
    </row>
    <row r="16763" spans="2:6">
      <c r="B16763">
        <v>1537600</v>
      </c>
      <c r="D16763">
        <v>16761</v>
      </c>
      <c r="E16763" s="72">
        <f t="shared" si="523"/>
        <v>1216739039.6296296</v>
      </c>
      <c r="F16763" s="71">
        <f t="shared" si="522"/>
        <v>791.32351692873931</v>
      </c>
    </row>
    <row r="16764" spans="2:6">
      <c r="B16764">
        <v>1537600</v>
      </c>
      <c r="D16764">
        <v>16762</v>
      </c>
      <c r="E16764" s="72">
        <f t="shared" si="523"/>
        <v>1216884268.4074073</v>
      </c>
      <c r="F16764" s="71">
        <f t="shared" si="522"/>
        <v>791.41796852718994</v>
      </c>
    </row>
    <row r="16765" spans="2:6">
      <c r="B16765">
        <v>1537600</v>
      </c>
      <c r="D16765">
        <v>16763</v>
      </c>
      <c r="E16765" s="72">
        <f t="shared" si="523"/>
        <v>1217029505.8518517</v>
      </c>
      <c r="F16765" s="71">
        <f t="shared" si="522"/>
        <v>791.51242576213042</v>
      </c>
    </row>
    <row r="16766" spans="2:6">
      <c r="B16766">
        <v>1537600</v>
      </c>
      <c r="D16766">
        <v>16764</v>
      </c>
      <c r="E16766" s="72">
        <f t="shared" si="523"/>
        <v>1217174751.9629629</v>
      </c>
      <c r="F16766" s="71">
        <f t="shared" si="522"/>
        <v>791.60688863356063</v>
      </c>
    </row>
    <row r="16767" spans="2:6">
      <c r="B16767">
        <v>1537600</v>
      </c>
      <c r="D16767">
        <v>16765</v>
      </c>
      <c r="E16767" s="72">
        <f t="shared" si="523"/>
        <v>1217320006.7407408</v>
      </c>
      <c r="F16767" s="71">
        <f t="shared" si="522"/>
        <v>791.70135714148068</v>
      </c>
    </row>
    <row r="16768" spans="2:6">
      <c r="B16768">
        <v>1537600</v>
      </c>
      <c r="D16768">
        <v>16766</v>
      </c>
      <c r="E16768" s="72">
        <f t="shared" si="523"/>
        <v>1217465270.1851852</v>
      </c>
      <c r="F16768" s="71">
        <f t="shared" si="522"/>
        <v>791.79583128589047</v>
      </c>
    </row>
    <row r="16769" spans="2:6">
      <c r="B16769">
        <v>1537600</v>
      </c>
      <c r="D16769">
        <v>16767</v>
      </c>
      <c r="E16769" s="72">
        <f t="shared" si="523"/>
        <v>1217610542.2962961</v>
      </c>
      <c r="F16769" s="71">
        <f t="shared" si="522"/>
        <v>791.89031106678988</v>
      </c>
    </row>
    <row r="16770" spans="2:6">
      <c r="B16770">
        <v>1537600</v>
      </c>
      <c r="D16770">
        <v>16768</v>
      </c>
      <c r="E16770" s="72">
        <f t="shared" si="523"/>
        <v>1217755823.0740738</v>
      </c>
      <c r="F16770" s="71">
        <f t="shared" si="522"/>
        <v>791.98479648417913</v>
      </c>
    </row>
    <row r="16771" spans="2:6">
      <c r="B16771">
        <v>1537600</v>
      </c>
      <c r="D16771">
        <v>16769</v>
      </c>
      <c r="E16771" s="72">
        <f t="shared" si="523"/>
        <v>1217901112.5185184</v>
      </c>
      <c r="F16771" s="71">
        <f t="shared" ref="F16771:F16834" si="524">E16771/B16770</f>
        <v>792.07928753805834</v>
      </c>
    </row>
    <row r="16772" spans="2:6">
      <c r="B16772">
        <v>1537600</v>
      </c>
      <c r="D16772">
        <v>16770</v>
      </c>
      <c r="E16772" s="72">
        <f t="shared" ref="E16772:E16835" si="525">40+(D16771*D16771)+(E16771/1.3)</f>
        <v>1218046410.6296296</v>
      </c>
      <c r="F16772" s="71">
        <f t="shared" si="524"/>
        <v>792.17378422842717</v>
      </c>
    </row>
    <row r="16773" spans="2:6">
      <c r="B16773">
        <v>1537600</v>
      </c>
      <c r="D16773">
        <v>16771</v>
      </c>
      <c r="E16773" s="72">
        <f t="shared" si="525"/>
        <v>1218191717.4074073</v>
      </c>
      <c r="F16773" s="71">
        <f t="shared" si="524"/>
        <v>792.26828655528573</v>
      </c>
    </row>
    <row r="16774" spans="2:6">
      <c r="B16774">
        <v>1537600</v>
      </c>
      <c r="D16774">
        <v>16772</v>
      </c>
      <c r="E16774" s="72">
        <f t="shared" si="525"/>
        <v>1218337032.8518517</v>
      </c>
      <c r="F16774" s="71">
        <f t="shared" si="524"/>
        <v>792.36279451863402</v>
      </c>
    </row>
    <row r="16775" spans="2:6">
      <c r="B16775">
        <v>1537600</v>
      </c>
      <c r="D16775">
        <v>16773</v>
      </c>
      <c r="E16775" s="72">
        <f t="shared" si="525"/>
        <v>1218482356.9629629</v>
      </c>
      <c r="F16775" s="71">
        <f t="shared" si="524"/>
        <v>792.45730811847216</v>
      </c>
    </row>
    <row r="16776" spans="2:6">
      <c r="B16776">
        <v>1537600</v>
      </c>
      <c r="D16776">
        <v>16774</v>
      </c>
      <c r="E16776" s="72">
        <f t="shared" si="525"/>
        <v>1218627689.7407408</v>
      </c>
      <c r="F16776" s="71">
        <f t="shared" si="524"/>
        <v>792.55182735480014</v>
      </c>
    </row>
    <row r="16777" spans="2:6">
      <c r="B16777">
        <v>1537600</v>
      </c>
      <c r="D16777">
        <v>16775</v>
      </c>
      <c r="E16777" s="72">
        <f t="shared" si="525"/>
        <v>1218773031.1851852</v>
      </c>
      <c r="F16777" s="71">
        <f t="shared" si="524"/>
        <v>792.64635222761785</v>
      </c>
    </row>
    <row r="16778" spans="2:6">
      <c r="B16778">
        <v>1537600</v>
      </c>
      <c r="D16778">
        <v>16776</v>
      </c>
      <c r="E16778" s="72">
        <f t="shared" si="525"/>
        <v>1218918381.2962961</v>
      </c>
      <c r="F16778" s="71">
        <f t="shared" si="524"/>
        <v>792.74088273692519</v>
      </c>
    </row>
    <row r="16779" spans="2:6">
      <c r="B16779">
        <v>1537600</v>
      </c>
      <c r="D16779">
        <v>16777</v>
      </c>
      <c r="E16779" s="72">
        <f t="shared" si="525"/>
        <v>1219063740.0740738</v>
      </c>
      <c r="F16779" s="71">
        <f t="shared" si="524"/>
        <v>792.83541888272225</v>
      </c>
    </row>
    <row r="16780" spans="2:6">
      <c r="B16780">
        <v>1537600</v>
      </c>
      <c r="D16780">
        <v>16778</v>
      </c>
      <c r="E16780" s="72">
        <f t="shared" si="525"/>
        <v>1219209107.5185184</v>
      </c>
      <c r="F16780" s="71">
        <f t="shared" si="524"/>
        <v>792.92996066500939</v>
      </c>
    </row>
    <row r="16781" spans="2:6">
      <c r="B16781">
        <v>1537600</v>
      </c>
      <c r="D16781">
        <v>16779</v>
      </c>
      <c r="E16781" s="72">
        <f t="shared" si="525"/>
        <v>1219354483.6296296</v>
      </c>
      <c r="F16781" s="71">
        <f t="shared" si="524"/>
        <v>793.02450808378615</v>
      </c>
    </row>
    <row r="16782" spans="2:6">
      <c r="B16782">
        <v>1537600</v>
      </c>
      <c r="D16782">
        <v>16780</v>
      </c>
      <c r="E16782" s="72">
        <f t="shared" si="525"/>
        <v>1219499868.4074073</v>
      </c>
      <c r="F16782" s="71">
        <f t="shared" si="524"/>
        <v>793.11906113905263</v>
      </c>
    </row>
    <row r="16783" spans="2:6">
      <c r="B16783">
        <v>1537600</v>
      </c>
      <c r="D16783">
        <v>16781</v>
      </c>
      <c r="E16783" s="72">
        <f t="shared" si="525"/>
        <v>1219645261.8518517</v>
      </c>
      <c r="F16783" s="71">
        <f t="shared" si="524"/>
        <v>793.21361983080885</v>
      </c>
    </row>
    <row r="16784" spans="2:6">
      <c r="B16784">
        <v>1537600</v>
      </c>
      <c r="D16784">
        <v>16782</v>
      </c>
      <c r="E16784" s="72">
        <f t="shared" si="525"/>
        <v>1219790663.9629629</v>
      </c>
      <c r="F16784" s="71">
        <f t="shared" si="524"/>
        <v>793.30818415905492</v>
      </c>
    </row>
    <row r="16785" spans="2:6">
      <c r="B16785">
        <v>1537600</v>
      </c>
      <c r="D16785">
        <v>16783</v>
      </c>
      <c r="E16785" s="72">
        <f t="shared" si="525"/>
        <v>1219936074.7407408</v>
      </c>
      <c r="F16785" s="71">
        <f t="shared" si="524"/>
        <v>793.40275412379083</v>
      </c>
    </row>
    <row r="16786" spans="2:6">
      <c r="B16786">
        <v>1537600</v>
      </c>
      <c r="D16786">
        <v>16784</v>
      </c>
      <c r="E16786" s="72">
        <f t="shared" si="525"/>
        <v>1220081494.1851852</v>
      </c>
      <c r="F16786" s="71">
        <f t="shared" si="524"/>
        <v>793.49732972501636</v>
      </c>
    </row>
    <row r="16787" spans="2:6">
      <c r="B16787">
        <v>1537600</v>
      </c>
      <c r="D16787">
        <v>16785</v>
      </c>
      <c r="E16787" s="72">
        <f t="shared" si="525"/>
        <v>1220226922.2962961</v>
      </c>
      <c r="F16787" s="71">
        <f t="shared" si="524"/>
        <v>793.59191096273162</v>
      </c>
    </row>
    <row r="16788" spans="2:6">
      <c r="B16788">
        <v>1537600</v>
      </c>
      <c r="D16788">
        <v>16786</v>
      </c>
      <c r="E16788" s="72">
        <f t="shared" si="525"/>
        <v>1220372359.0740738</v>
      </c>
      <c r="F16788" s="71">
        <f t="shared" si="524"/>
        <v>793.68649783693661</v>
      </c>
    </row>
    <row r="16789" spans="2:6">
      <c r="B16789">
        <v>1537600</v>
      </c>
      <c r="D16789">
        <v>16787</v>
      </c>
      <c r="E16789" s="72">
        <f t="shared" si="525"/>
        <v>1220517804.5185182</v>
      </c>
      <c r="F16789" s="71">
        <f t="shared" si="524"/>
        <v>793.78109034763156</v>
      </c>
    </row>
    <row r="16790" spans="2:6">
      <c r="B16790">
        <v>1537600</v>
      </c>
      <c r="D16790">
        <v>16788</v>
      </c>
      <c r="E16790" s="72">
        <f t="shared" si="525"/>
        <v>1220663258.6296294</v>
      </c>
      <c r="F16790" s="71">
        <f t="shared" si="524"/>
        <v>793.87568849481625</v>
      </c>
    </row>
    <row r="16791" spans="2:6">
      <c r="B16791">
        <v>1537600</v>
      </c>
      <c r="D16791">
        <v>16789</v>
      </c>
      <c r="E16791" s="72">
        <f t="shared" si="525"/>
        <v>1220808721.4074073</v>
      </c>
      <c r="F16791" s="71">
        <f t="shared" si="524"/>
        <v>793.97029227849066</v>
      </c>
    </row>
    <row r="16792" spans="2:6">
      <c r="B16792">
        <v>1537600</v>
      </c>
      <c r="D16792">
        <v>16790</v>
      </c>
      <c r="E16792" s="72">
        <f t="shared" si="525"/>
        <v>1220954192.8518517</v>
      </c>
      <c r="F16792" s="71">
        <f t="shared" si="524"/>
        <v>794.06490169865481</v>
      </c>
    </row>
    <row r="16793" spans="2:6">
      <c r="B16793">
        <v>1537600</v>
      </c>
      <c r="D16793">
        <v>16791</v>
      </c>
      <c r="E16793" s="72">
        <f t="shared" si="525"/>
        <v>1221099672.9629629</v>
      </c>
      <c r="F16793" s="71">
        <f t="shared" si="524"/>
        <v>794.1595167553088</v>
      </c>
    </row>
    <row r="16794" spans="2:6">
      <c r="B16794">
        <v>1537600</v>
      </c>
      <c r="D16794">
        <v>16792</v>
      </c>
      <c r="E16794" s="72">
        <f t="shared" si="525"/>
        <v>1221245161.7407408</v>
      </c>
      <c r="F16794" s="71">
        <f t="shared" si="524"/>
        <v>794.25413744845264</v>
      </c>
    </row>
    <row r="16795" spans="2:6">
      <c r="B16795">
        <v>1537600</v>
      </c>
      <c r="D16795">
        <v>16793</v>
      </c>
      <c r="E16795" s="72">
        <f t="shared" si="525"/>
        <v>1221390659.1851852</v>
      </c>
      <c r="F16795" s="71">
        <f t="shared" si="524"/>
        <v>794.3487637780861</v>
      </c>
    </row>
    <row r="16796" spans="2:6">
      <c r="B16796">
        <v>1537600</v>
      </c>
      <c r="D16796">
        <v>16794</v>
      </c>
      <c r="E16796" s="72">
        <f t="shared" si="525"/>
        <v>1221536165.2962961</v>
      </c>
      <c r="F16796" s="71">
        <f t="shared" si="524"/>
        <v>794.44339574420928</v>
      </c>
    </row>
    <row r="16797" spans="2:6">
      <c r="B16797">
        <v>1537600</v>
      </c>
      <c r="D16797">
        <v>16795</v>
      </c>
      <c r="E16797" s="72">
        <f t="shared" si="525"/>
        <v>1221681680.0740738</v>
      </c>
      <c r="F16797" s="71">
        <f t="shared" si="524"/>
        <v>794.5380333468222</v>
      </c>
    </row>
    <row r="16798" spans="2:6">
      <c r="B16798">
        <v>1537600</v>
      </c>
      <c r="D16798">
        <v>16796</v>
      </c>
      <c r="E16798" s="72">
        <f t="shared" si="525"/>
        <v>1221827203.5185182</v>
      </c>
      <c r="F16798" s="71">
        <f t="shared" si="524"/>
        <v>794.63267658592497</v>
      </c>
    </row>
    <row r="16799" spans="2:6">
      <c r="B16799">
        <v>1537600</v>
      </c>
      <c r="D16799">
        <v>16797</v>
      </c>
      <c r="E16799" s="72">
        <f t="shared" si="525"/>
        <v>1221972735.6296294</v>
      </c>
      <c r="F16799" s="71">
        <f t="shared" si="524"/>
        <v>794.72732546151758</v>
      </c>
    </row>
    <row r="16800" spans="2:6">
      <c r="B16800">
        <v>1537600</v>
      </c>
      <c r="D16800">
        <v>16798</v>
      </c>
      <c r="E16800" s="72">
        <f t="shared" si="525"/>
        <v>1222118276.4074073</v>
      </c>
      <c r="F16800" s="71">
        <f t="shared" si="524"/>
        <v>794.82197997359992</v>
      </c>
    </row>
    <row r="16801" spans="2:6">
      <c r="B16801">
        <v>1537600</v>
      </c>
      <c r="D16801">
        <v>16799</v>
      </c>
      <c r="E16801" s="72">
        <f t="shared" si="525"/>
        <v>1222263825.8518517</v>
      </c>
      <c r="F16801" s="71">
        <f t="shared" si="524"/>
        <v>794.916640122172</v>
      </c>
    </row>
    <row r="16802" spans="2:6">
      <c r="B16802">
        <v>1537600</v>
      </c>
      <c r="D16802">
        <v>16800</v>
      </c>
      <c r="E16802" s="72">
        <f t="shared" si="525"/>
        <v>1222409383.9629629</v>
      </c>
      <c r="F16802" s="71">
        <f t="shared" si="524"/>
        <v>795.01130590723392</v>
      </c>
    </row>
    <row r="16803" spans="2:6">
      <c r="B16803">
        <v>1537600</v>
      </c>
      <c r="D16803">
        <v>16801</v>
      </c>
      <c r="E16803" s="72">
        <f t="shared" si="525"/>
        <v>1222554950.7407408</v>
      </c>
      <c r="F16803" s="71">
        <f t="shared" si="524"/>
        <v>795.10597732878557</v>
      </c>
    </row>
    <row r="16804" spans="2:6">
      <c r="B16804">
        <v>1537600</v>
      </c>
      <c r="D16804">
        <v>16802</v>
      </c>
      <c r="E16804" s="72">
        <f t="shared" si="525"/>
        <v>1222700526.1851852</v>
      </c>
      <c r="F16804" s="71">
        <f t="shared" si="524"/>
        <v>795.20065438682695</v>
      </c>
    </row>
    <row r="16805" spans="2:6">
      <c r="B16805">
        <v>1537600</v>
      </c>
      <c r="D16805">
        <v>16803</v>
      </c>
      <c r="E16805" s="72">
        <f t="shared" si="525"/>
        <v>1222846110.2962961</v>
      </c>
      <c r="F16805" s="71">
        <f t="shared" si="524"/>
        <v>795.29533708135807</v>
      </c>
    </row>
    <row r="16806" spans="2:6">
      <c r="B16806">
        <v>1537600</v>
      </c>
      <c r="D16806">
        <v>16804</v>
      </c>
      <c r="E16806" s="72">
        <f t="shared" si="525"/>
        <v>1222991703.0740738</v>
      </c>
      <c r="F16806" s="71">
        <f t="shared" si="524"/>
        <v>795.39002541237892</v>
      </c>
    </row>
    <row r="16807" spans="2:6">
      <c r="B16807">
        <v>1537600</v>
      </c>
      <c r="D16807">
        <v>16805</v>
      </c>
      <c r="E16807" s="72">
        <f t="shared" si="525"/>
        <v>1223137304.5185182</v>
      </c>
      <c r="F16807" s="71">
        <f t="shared" si="524"/>
        <v>795.48471937988961</v>
      </c>
    </row>
    <row r="16808" spans="2:6">
      <c r="B16808">
        <v>1537600</v>
      </c>
      <c r="D16808">
        <v>16806</v>
      </c>
      <c r="E16808" s="72">
        <f t="shared" si="525"/>
        <v>1223282914.6296294</v>
      </c>
      <c r="F16808" s="71">
        <f t="shared" si="524"/>
        <v>795.57941898389004</v>
      </c>
    </row>
    <row r="16809" spans="2:6">
      <c r="B16809">
        <v>1537600</v>
      </c>
      <c r="D16809">
        <v>16807</v>
      </c>
      <c r="E16809" s="72">
        <f t="shared" si="525"/>
        <v>1223428533.4074073</v>
      </c>
      <c r="F16809" s="71">
        <f t="shared" si="524"/>
        <v>795.67412422438042</v>
      </c>
    </row>
    <row r="16810" spans="2:6">
      <c r="B16810">
        <v>1537600</v>
      </c>
      <c r="D16810">
        <v>16808</v>
      </c>
      <c r="E16810" s="72">
        <f t="shared" si="525"/>
        <v>1223574160.8518517</v>
      </c>
      <c r="F16810" s="71">
        <f t="shared" si="524"/>
        <v>795.76883510136042</v>
      </c>
    </row>
    <row r="16811" spans="2:6">
      <c r="B16811">
        <v>1537600</v>
      </c>
      <c r="D16811">
        <v>16809</v>
      </c>
      <c r="E16811" s="72">
        <f t="shared" si="525"/>
        <v>1223719796.9629629</v>
      </c>
      <c r="F16811" s="71">
        <f t="shared" si="524"/>
        <v>795.86355161483016</v>
      </c>
    </row>
    <row r="16812" spans="2:6">
      <c r="B16812">
        <v>1537600</v>
      </c>
      <c r="D16812">
        <v>16810</v>
      </c>
      <c r="E16812" s="72">
        <f t="shared" si="525"/>
        <v>1223865441.7407408</v>
      </c>
      <c r="F16812" s="71">
        <f t="shared" si="524"/>
        <v>795.95827376478974</v>
      </c>
    </row>
    <row r="16813" spans="2:6">
      <c r="B16813">
        <v>1537600</v>
      </c>
      <c r="D16813">
        <v>16811</v>
      </c>
      <c r="E16813" s="72">
        <f t="shared" si="525"/>
        <v>1224011095.1851852</v>
      </c>
      <c r="F16813" s="71">
        <f t="shared" si="524"/>
        <v>796.05300155123905</v>
      </c>
    </row>
    <row r="16814" spans="2:6">
      <c r="B16814">
        <v>1537600</v>
      </c>
      <c r="D16814">
        <v>16812</v>
      </c>
      <c r="E16814" s="72">
        <f t="shared" si="525"/>
        <v>1224156757.2962961</v>
      </c>
      <c r="F16814" s="71">
        <f t="shared" si="524"/>
        <v>796.14773497417798</v>
      </c>
    </row>
    <row r="16815" spans="2:6">
      <c r="B16815">
        <v>1537600</v>
      </c>
      <c r="D16815">
        <v>16813</v>
      </c>
      <c r="E16815" s="72">
        <f t="shared" si="525"/>
        <v>1224302428.0740738</v>
      </c>
      <c r="F16815" s="71">
        <f t="shared" si="524"/>
        <v>796.24247403360675</v>
      </c>
    </row>
    <row r="16816" spans="2:6">
      <c r="B16816">
        <v>1537600</v>
      </c>
      <c r="D16816">
        <v>16814</v>
      </c>
      <c r="E16816" s="72">
        <f t="shared" si="525"/>
        <v>1224448107.5185182</v>
      </c>
      <c r="F16816" s="71">
        <f t="shared" si="524"/>
        <v>796.33721872952538</v>
      </c>
    </row>
    <row r="16817" spans="2:6">
      <c r="B16817">
        <v>1537600</v>
      </c>
      <c r="D16817">
        <v>16815</v>
      </c>
      <c r="E16817" s="72">
        <f t="shared" si="525"/>
        <v>1224593795.6296294</v>
      </c>
      <c r="F16817" s="71">
        <f t="shared" si="524"/>
        <v>796.43196906193373</v>
      </c>
    </row>
    <row r="16818" spans="2:6">
      <c r="B16818">
        <v>1537600</v>
      </c>
      <c r="D16818">
        <v>16816</v>
      </c>
      <c r="E16818" s="72">
        <f t="shared" si="525"/>
        <v>1224739492.4074073</v>
      </c>
      <c r="F16818" s="71">
        <f t="shared" si="524"/>
        <v>796.52672503083204</v>
      </c>
    </row>
    <row r="16819" spans="2:6">
      <c r="B16819">
        <v>1537600</v>
      </c>
      <c r="D16819">
        <v>16817</v>
      </c>
      <c r="E16819" s="72">
        <f t="shared" si="525"/>
        <v>1224885197.8518517</v>
      </c>
      <c r="F16819" s="71">
        <f t="shared" si="524"/>
        <v>796.62148663621986</v>
      </c>
    </row>
    <row r="16820" spans="2:6">
      <c r="B16820">
        <v>1537600</v>
      </c>
      <c r="D16820">
        <v>16818</v>
      </c>
      <c r="E16820" s="72">
        <f t="shared" si="525"/>
        <v>1225030911.9629629</v>
      </c>
      <c r="F16820" s="71">
        <f t="shared" si="524"/>
        <v>796.71625387809763</v>
      </c>
    </row>
    <row r="16821" spans="2:6">
      <c r="B16821">
        <v>1537600</v>
      </c>
      <c r="D16821">
        <v>16819</v>
      </c>
      <c r="E16821" s="72">
        <f t="shared" si="525"/>
        <v>1225176634.7407408</v>
      </c>
      <c r="F16821" s="71">
        <f t="shared" si="524"/>
        <v>796.81102675646514</v>
      </c>
    </row>
    <row r="16822" spans="2:6">
      <c r="B16822">
        <v>1537600</v>
      </c>
      <c r="D16822">
        <v>16820</v>
      </c>
      <c r="E16822" s="72">
        <f t="shared" si="525"/>
        <v>1225322366.1851852</v>
      </c>
      <c r="F16822" s="71">
        <f t="shared" si="524"/>
        <v>796.90580527132227</v>
      </c>
    </row>
    <row r="16823" spans="2:6">
      <c r="B16823">
        <v>1537600</v>
      </c>
      <c r="D16823">
        <v>16821</v>
      </c>
      <c r="E16823" s="72">
        <f t="shared" si="525"/>
        <v>1225468106.2962961</v>
      </c>
      <c r="F16823" s="71">
        <f t="shared" si="524"/>
        <v>797.00058942266912</v>
      </c>
    </row>
    <row r="16824" spans="2:6">
      <c r="B16824">
        <v>1537600</v>
      </c>
      <c r="D16824">
        <v>16822</v>
      </c>
      <c r="E16824" s="72">
        <f t="shared" si="525"/>
        <v>1225613855.0740738</v>
      </c>
      <c r="F16824" s="71">
        <f t="shared" si="524"/>
        <v>797.09537921050583</v>
      </c>
    </row>
    <row r="16825" spans="2:6">
      <c r="B16825">
        <v>1537600</v>
      </c>
      <c r="D16825">
        <v>16823</v>
      </c>
      <c r="E16825" s="72">
        <f t="shared" si="525"/>
        <v>1225759612.5185182</v>
      </c>
      <c r="F16825" s="71">
        <f t="shared" si="524"/>
        <v>797.19017463483237</v>
      </c>
    </row>
    <row r="16826" spans="2:6">
      <c r="B16826">
        <v>1537600</v>
      </c>
      <c r="D16826">
        <v>16824</v>
      </c>
      <c r="E16826" s="72">
        <f t="shared" si="525"/>
        <v>1225905378.6296294</v>
      </c>
      <c r="F16826" s="71">
        <f t="shared" si="524"/>
        <v>797.28497569564865</v>
      </c>
    </row>
    <row r="16827" spans="2:6">
      <c r="B16827">
        <v>1537600</v>
      </c>
      <c r="D16827">
        <v>16825</v>
      </c>
      <c r="E16827" s="72">
        <f t="shared" si="525"/>
        <v>1226051153.4074073</v>
      </c>
      <c r="F16827" s="71">
        <f t="shared" si="524"/>
        <v>797.37978239295478</v>
      </c>
    </row>
    <row r="16828" spans="2:6">
      <c r="B16828">
        <v>1537600</v>
      </c>
      <c r="D16828">
        <v>16826</v>
      </c>
      <c r="E16828" s="72">
        <f t="shared" si="525"/>
        <v>1226196936.8518517</v>
      </c>
      <c r="F16828" s="71">
        <f t="shared" si="524"/>
        <v>797.47459472675064</v>
      </c>
    </row>
    <row r="16829" spans="2:6">
      <c r="B16829">
        <v>1537600</v>
      </c>
      <c r="D16829">
        <v>16827</v>
      </c>
      <c r="E16829" s="72">
        <f t="shared" si="525"/>
        <v>1226342728.9629629</v>
      </c>
      <c r="F16829" s="71">
        <f t="shared" si="524"/>
        <v>797.56941269703623</v>
      </c>
    </row>
    <row r="16830" spans="2:6">
      <c r="B16830">
        <v>1537600</v>
      </c>
      <c r="D16830">
        <v>16828</v>
      </c>
      <c r="E16830" s="72">
        <f t="shared" si="525"/>
        <v>1226488529.7407408</v>
      </c>
      <c r="F16830" s="71">
        <f t="shared" si="524"/>
        <v>797.66423630381166</v>
      </c>
    </row>
    <row r="16831" spans="2:6">
      <c r="B16831">
        <v>1537600</v>
      </c>
      <c r="D16831">
        <v>16829</v>
      </c>
      <c r="E16831" s="72">
        <f t="shared" si="525"/>
        <v>1226634339.1851852</v>
      </c>
      <c r="F16831" s="71">
        <f t="shared" si="524"/>
        <v>797.75906554707672</v>
      </c>
    </row>
    <row r="16832" spans="2:6">
      <c r="B16832">
        <v>1537600</v>
      </c>
      <c r="D16832">
        <v>16830</v>
      </c>
      <c r="E16832" s="72">
        <f t="shared" si="525"/>
        <v>1226780157.2962961</v>
      </c>
      <c r="F16832" s="71">
        <f t="shared" si="524"/>
        <v>797.8539004268315</v>
      </c>
    </row>
    <row r="16833" spans="2:6">
      <c r="B16833">
        <v>1537600</v>
      </c>
      <c r="D16833">
        <v>16831</v>
      </c>
      <c r="E16833" s="72">
        <f t="shared" si="525"/>
        <v>1226925984.0740738</v>
      </c>
      <c r="F16833" s="71">
        <f t="shared" si="524"/>
        <v>797.94874094307613</v>
      </c>
    </row>
    <row r="16834" spans="2:6">
      <c r="B16834">
        <v>1537600</v>
      </c>
      <c r="D16834">
        <v>16832</v>
      </c>
      <c r="E16834" s="72">
        <f t="shared" si="525"/>
        <v>1227071819.5185182</v>
      </c>
      <c r="F16834" s="71">
        <f t="shared" si="524"/>
        <v>798.04358709581049</v>
      </c>
    </row>
    <row r="16835" spans="2:6">
      <c r="B16835">
        <v>1537600</v>
      </c>
      <c r="D16835">
        <v>16833</v>
      </c>
      <c r="E16835" s="72">
        <f t="shared" si="525"/>
        <v>1227217663.6296294</v>
      </c>
      <c r="F16835" s="71">
        <f t="shared" ref="F16835:F16898" si="526">E16835/B16834</f>
        <v>798.1384388850347</v>
      </c>
    </row>
    <row r="16836" spans="2:6">
      <c r="B16836">
        <v>1537600</v>
      </c>
      <c r="D16836">
        <v>16834</v>
      </c>
      <c r="E16836" s="72">
        <f t="shared" ref="E16836:E16899" si="527">40+(D16835*D16835)+(E16835/1.3)</f>
        <v>1227363516.4074073</v>
      </c>
      <c r="F16836" s="71">
        <f t="shared" si="526"/>
        <v>798.23329631074876</v>
      </c>
    </row>
    <row r="16837" spans="2:6">
      <c r="B16837">
        <v>1537600</v>
      </c>
      <c r="D16837">
        <v>16835</v>
      </c>
      <c r="E16837" s="72">
        <f t="shared" si="527"/>
        <v>1227509377.8518517</v>
      </c>
      <c r="F16837" s="71">
        <f t="shared" si="526"/>
        <v>798.32815937295243</v>
      </c>
    </row>
    <row r="16838" spans="2:6">
      <c r="B16838">
        <v>1537600</v>
      </c>
      <c r="D16838">
        <v>16836</v>
      </c>
      <c r="E16838" s="72">
        <f t="shared" si="527"/>
        <v>1227655247.9629629</v>
      </c>
      <c r="F16838" s="71">
        <f t="shared" si="526"/>
        <v>798.42302807164594</v>
      </c>
    </row>
    <row r="16839" spans="2:6">
      <c r="B16839">
        <v>1537600</v>
      </c>
      <c r="D16839">
        <v>16837</v>
      </c>
      <c r="E16839" s="72">
        <f t="shared" si="527"/>
        <v>1227801126.7407408</v>
      </c>
      <c r="F16839" s="71">
        <f t="shared" si="526"/>
        <v>798.51790240682931</v>
      </c>
    </row>
    <row r="16840" spans="2:6">
      <c r="B16840">
        <v>1537600</v>
      </c>
      <c r="D16840">
        <v>16838</v>
      </c>
      <c r="E16840" s="72">
        <f t="shared" si="527"/>
        <v>1227947014.1851852</v>
      </c>
      <c r="F16840" s="71">
        <f t="shared" si="526"/>
        <v>798.61278237850229</v>
      </c>
    </row>
    <row r="16841" spans="2:6">
      <c r="B16841">
        <v>1537600</v>
      </c>
      <c r="D16841">
        <v>16839</v>
      </c>
      <c r="E16841" s="72">
        <f t="shared" si="527"/>
        <v>1228092910.2962961</v>
      </c>
      <c r="F16841" s="71">
        <f t="shared" si="526"/>
        <v>798.707667986665</v>
      </c>
    </row>
    <row r="16842" spans="2:6">
      <c r="B16842">
        <v>1537600</v>
      </c>
      <c r="D16842">
        <v>16840</v>
      </c>
      <c r="E16842" s="72">
        <f t="shared" si="527"/>
        <v>1228238815.0740738</v>
      </c>
      <c r="F16842" s="71">
        <f t="shared" si="526"/>
        <v>798.80255923131745</v>
      </c>
    </row>
    <row r="16843" spans="2:6">
      <c r="B16843">
        <v>1537600</v>
      </c>
      <c r="D16843">
        <v>16841</v>
      </c>
      <c r="E16843" s="72">
        <f t="shared" si="527"/>
        <v>1228384728.5185182</v>
      </c>
      <c r="F16843" s="71">
        <f t="shared" si="526"/>
        <v>798.89745611245985</v>
      </c>
    </row>
    <row r="16844" spans="2:6">
      <c r="B16844">
        <v>1537600</v>
      </c>
      <c r="D16844">
        <v>16842</v>
      </c>
      <c r="E16844" s="72">
        <f t="shared" si="527"/>
        <v>1228530650.6296294</v>
      </c>
      <c r="F16844" s="71">
        <f t="shared" si="526"/>
        <v>798.99235863009199</v>
      </c>
    </row>
    <row r="16845" spans="2:6">
      <c r="B16845">
        <v>1537600</v>
      </c>
      <c r="D16845">
        <v>16843</v>
      </c>
      <c r="E16845" s="72">
        <f t="shared" si="527"/>
        <v>1228676581.4074073</v>
      </c>
      <c r="F16845" s="71">
        <f t="shared" si="526"/>
        <v>799.08726678421385</v>
      </c>
    </row>
    <row r="16846" spans="2:6">
      <c r="B16846">
        <v>1537600</v>
      </c>
      <c r="D16846">
        <v>16844</v>
      </c>
      <c r="E16846" s="72">
        <f t="shared" si="527"/>
        <v>1228822520.8518517</v>
      </c>
      <c r="F16846" s="71">
        <f t="shared" si="526"/>
        <v>799.18218057482545</v>
      </c>
    </row>
    <row r="16847" spans="2:6">
      <c r="B16847">
        <v>1537600</v>
      </c>
      <c r="D16847">
        <v>16845</v>
      </c>
      <c r="E16847" s="72">
        <f t="shared" si="527"/>
        <v>1228968468.9629629</v>
      </c>
      <c r="F16847" s="71">
        <f t="shared" si="526"/>
        <v>799.2771000019269</v>
      </c>
    </row>
    <row r="16848" spans="2:6">
      <c r="B16848">
        <v>1537600</v>
      </c>
      <c r="D16848">
        <v>16846</v>
      </c>
      <c r="E16848" s="72">
        <f t="shared" si="527"/>
        <v>1229114425.7407408</v>
      </c>
      <c r="F16848" s="71">
        <f t="shared" si="526"/>
        <v>799.37202506551819</v>
      </c>
    </row>
    <row r="16849" spans="2:6">
      <c r="B16849">
        <v>1537600</v>
      </c>
      <c r="D16849">
        <v>16847</v>
      </c>
      <c r="E16849" s="72">
        <f t="shared" si="527"/>
        <v>1229260391.1851852</v>
      </c>
      <c r="F16849" s="71">
        <f t="shared" si="526"/>
        <v>799.4669557655991</v>
      </c>
    </row>
    <row r="16850" spans="2:6">
      <c r="B16850">
        <v>1537600</v>
      </c>
      <c r="D16850">
        <v>16848</v>
      </c>
      <c r="E16850" s="72">
        <f t="shared" si="527"/>
        <v>1229406365.2962961</v>
      </c>
      <c r="F16850" s="71">
        <f t="shared" si="526"/>
        <v>799.56189210216974</v>
      </c>
    </row>
    <row r="16851" spans="2:6">
      <c r="B16851">
        <v>1537600</v>
      </c>
      <c r="D16851">
        <v>16849</v>
      </c>
      <c r="E16851" s="72">
        <f t="shared" si="527"/>
        <v>1229552348.0740738</v>
      </c>
      <c r="F16851" s="71">
        <f t="shared" si="526"/>
        <v>799.65683407523011</v>
      </c>
    </row>
    <row r="16852" spans="2:6">
      <c r="B16852">
        <v>1537600</v>
      </c>
      <c r="D16852">
        <v>16850</v>
      </c>
      <c r="E16852" s="72">
        <f t="shared" si="527"/>
        <v>1229698339.5185182</v>
      </c>
      <c r="F16852" s="71">
        <f t="shared" si="526"/>
        <v>799.75178168478033</v>
      </c>
    </row>
    <row r="16853" spans="2:6">
      <c r="B16853">
        <v>1537600</v>
      </c>
      <c r="D16853">
        <v>16851</v>
      </c>
      <c r="E16853" s="72">
        <f t="shared" si="527"/>
        <v>1229844339.6296294</v>
      </c>
      <c r="F16853" s="71">
        <f t="shared" si="526"/>
        <v>799.84673493082039</v>
      </c>
    </row>
    <row r="16854" spans="2:6">
      <c r="B16854">
        <v>1537600</v>
      </c>
      <c r="D16854">
        <v>16852</v>
      </c>
      <c r="E16854" s="72">
        <f t="shared" si="527"/>
        <v>1229990348.4074073</v>
      </c>
      <c r="F16854" s="71">
        <f t="shared" si="526"/>
        <v>799.94169381335018</v>
      </c>
    </row>
    <row r="16855" spans="2:6">
      <c r="B16855">
        <v>1537600</v>
      </c>
      <c r="D16855">
        <v>16853</v>
      </c>
      <c r="E16855" s="72">
        <f t="shared" si="527"/>
        <v>1230136365.8518517</v>
      </c>
      <c r="F16855" s="71">
        <f t="shared" si="526"/>
        <v>800.03665833236971</v>
      </c>
    </row>
    <row r="16856" spans="2:6">
      <c r="B16856">
        <v>1537600</v>
      </c>
      <c r="D16856">
        <v>16854</v>
      </c>
      <c r="E16856" s="72">
        <f t="shared" si="527"/>
        <v>1230282391.9629629</v>
      </c>
      <c r="F16856" s="71">
        <f t="shared" si="526"/>
        <v>800.13162848787908</v>
      </c>
    </row>
    <row r="16857" spans="2:6">
      <c r="B16857">
        <v>1537600</v>
      </c>
      <c r="D16857">
        <v>16855</v>
      </c>
      <c r="E16857" s="72">
        <f t="shared" si="527"/>
        <v>1230428426.7407408</v>
      </c>
      <c r="F16857" s="71">
        <f t="shared" si="526"/>
        <v>800.22660427987819</v>
      </c>
    </row>
    <row r="16858" spans="2:6">
      <c r="B16858">
        <v>1537600</v>
      </c>
      <c r="D16858">
        <v>16856</v>
      </c>
      <c r="E16858" s="72">
        <f t="shared" si="527"/>
        <v>1230574470.1851852</v>
      </c>
      <c r="F16858" s="71">
        <f t="shared" si="526"/>
        <v>800.32158570836702</v>
      </c>
    </row>
    <row r="16859" spans="2:6">
      <c r="B16859">
        <v>1537600</v>
      </c>
      <c r="D16859">
        <v>16857</v>
      </c>
      <c r="E16859" s="72">
        <f t="shared" si="527"/>
        <v>1230720522.2962961</v>
      </c>
      <c r="F16859" s="71">
        <f t="shared" si="526"/>
        <v>800.41657277334559</v>
      </c>
    </row>
    <row r="16860" spans="2:6">
      <c r="B16860">
        <v>1537600</v>
      </c>
      <c r="D16860">
        <v>16858</v>
      </c>
      <c r="E16860" s="72">
        <f t="shared" si="527"/>
        <v>1230866583.0740738</v>
      </c>
      <c r="F16860" s="71">
        <f t="shared" si="526"/>
        <v>800.51156547481389</v>
      </c>
    </row>
    <row r="16861" spans="2:6">
      <c r="B16861">
        <v>1537600</v>
      </c>
      <c r="D16861">
        <v>16859</v>
      </c>
      <c r="E16861" s="72">
        <f t="shared" si="527"/>
        <v>1231012652.5185182</v>
      </c>
      <c r="F16861" s="71">
        <f t="shared" si="526"/>
        <v>800.60656381277204</v>
      </c>
    </row>
    <row r="16862" spans="2:6">
      <c r="B16862">
        <v>1537600</v>
      </c>
      <c r="D16862">
        <v>16860</v>
      </c>
      <c r="E16862" s="72">
        <f t="shared" si="527"/>
        <v>1231158730.6296294</v>
      </c>
      <c r="F16862" s="71">
        <f t="shared" si="526"/>
        <v>800.70156778721991</v>
      </c>
    </row>
    <row r="16863" spans="2:6">
      <c r="B16863">
        <v>1537600</v>
      </c>
      <c r="D16863">
        <v>16861</v>
      </c>
      <c r="E16863" s="72">
        <f t="shared" si="527"/>
        <v>1231304817.4074073</v>
      </c>
      <c r="F16863" s="71">
        <f t="shared" si="526"/>
        <v>800.79657739815775</v>
      </c>
    </row>
    <row r="16864" spans="2:6">
      <c r="B16864">
        <v>1537600</v>
      </c>
      <c r="D16864">
        <v>16862</v>
      </c>
      <c r="E16864" s="72">
        <f t="shared" si="527"/>
        <v>1231450912.8518517</v>
      </c>
      <c r="F16864" s="71">
        <f t="shared" si="526"/>
        <v>800.89159264558509</v>
      </c>
    </row>
    <row r="16865" spans="2:6">
      <c r="B16865">
        <v>1537600</v>
      </c>
      <c r="D16865">
        <v>16863</v>
      </c>
      <c r="E16865" s="72">
        <f t="shared" si="527"/>
        <v>1231597016.9629629</v>
      </c>
      <c r="F16865" s="71">
        <f t="shared" si="526"/>
        <v>800.98661352950239</v>
      </c>
    </row>
    <row r="16866" spans="2:6">
      <c r="B16866">
        <v>1537600</v>
      </c>
      <c r="D16866">
        <v>16864</v>
      </c>
      <c r="E16866" s="72">
        <f t="shared" si="527"/>
        <v>1231743129.7407408</v>
      </c>
      <c r="F16866" s="71">
        <f t="shared" si="526"/>
        <v>801.08164004990942</v>
      </c>
    </row>
    <row r="16867" spans="2:6">
      <c r="B16867">
        <v>1537600</v>
      </c>
      <c r="D16867">
        <v>16865</v>
      </c>
      <c r="E16867" s="72">
        <f t="shared" si="527"/>
        <v>1231889251.1851852</v>
      </c>
      <c r="F16867" s="71">
        <f t="shared" si="526"/>
        <v>801.17667220680619</v>
      </c>
    </row>
    <row r="16868" spans="2:6">
      <c r="B16868">
        <v>1537600</v>
      </c>
      <c r="D16868">
        <v>16866</v>
      </c>
      <c r="E16868" s="72">
        <f t="shared" si="527"/>
        <v>1232035381.2962961</v>
      </c>
      <c r="F16868" s="71">
        <f t="shared" si="526"/>
        <v>801.27171000019257</v>
      </c>
    </row>
    <row r="16869" spans="2:6">
      <c r="B16869">
        <v>1537600</v>
      </c>
      <c r="D16869">
        <v>16867</v>
      </c>
      <c r="E16869" s="72">
        <f t="shared" si="527"/>
        <v>1232181520.0740738</v>
      </c>
      <c r="F16869" s="71">
        <f t="shared" si="526"/>
        <v>801.3667534300688</v>
      </c>
    </row>
    <row r="16870" spans="2:6">
      <c r="B16870">
        <v>1537600</v>
      </c>
      <c r="D16870">
        <v>16868</v>
      </c>
      <c r="E16870" s="72">
        <f t="shared" si="527"/>
        <v>1232327667.5185182</v>
      </c>
      <c r="F16870" s="71">
        <f t="shared" si="526"/>
        <v>801.46180249643487</v>
      </c>
    </row>
    <row r="16871" spans="2:6">
      <c r="B16871">
        <v>1537600</v>
      </c>
      <c r="D16871">
        <v>16869</v>
      </c>
      <c r="E16871" s="72">
        <f t="shared" si="527"/>
        <v>1232473823.6296294</v>
      </c>
      <c r="F16871" s="71">
        <f t="shared" si="526"/>
        <v>801.55685719929068</v>
      </c>
    </row>
    <row r="16872" spans="2:6">
      <c r="B16872">
        <v>1537600</v>
      </c>
      <c r="D16872">
        <v>16870</v>
      </c>
      <c r="E16872" s="72">
        <f t="shared" si="527"/>
        <v>1232619988.4074073</v>
      </c>
      <c r="F16872" s="71">
        <f t="shared" si="526"/>
        <v>801.65191753863633</v>
      </c>
    </row>
    <row r="16873" spans="2:6">
      <c r="B16873">
        <v>1537600</v>
      </c>
      <c r="D16873">
        <v>16871</v>
      </c>
      <c r="E16873" s="72">
        <f t="shared" si="527"/>
        <v>1232766161.8518517</v>
      </c>
      <c r="F16873" s="71">
        <f t="shared" si="526"/>
        <v>801.74698351447171</v>
      </c>
    </row>
    <row r="16874" spans="2:6">
      <c r="B16874">
        <v>1537600</v>
      </c>
      <c r="D16874">
        <v>16872</v>
      </c>
      <c r="E16874" s="72">
        <f t="shared" si="527"/>
        <v>1232912343.9629629</v>
      </c>
      <c r="F16874" s="71">
        <f t="shared" si="526"/>
        <v>801.84205512679682</v>
      </c>
    </row>
    <row r="16875" spans="2:6">
      <c r="B16875">
        <v>1537600</v>
      </c>
      <c r="D16875">
        <v>16873</v>
      </c>
      <c r="E16875" s="72">
        <f t="shared" si="527"/>
        <v>1233058534.7407408</v>
      </c>
      <c r="F16875" s="71">
        <f t="shared" si="526"/>
        <v>801.9371323756119</v>
      </c>
    </row>
    <row r="16876" spans="2:6">
      <c r="B16876">
        <v>1537600</v>
      </c>
      <c r="D16876">
        <v>16874</v>
      </c>
      <c r="E16876" s="72">
        <f t="shared" si="527"/>
        <v>1233204734.1851852</v>
      </c>
      <c r="F16876" s="71">
        <f t="shared" si="526"/>
        <v>802.03221526091647</v>
      </c>
    </row>
    <row r="16877" spans="2:6">
      <c r="B16877">
        <v>1537600</v>
      </c>
      <c r="D16877">
        <v>16875</v>
      </c>
      <c r="E16877" s="72">
        <f t="shared" si="527"/>
        <v>1233350942.2962961</v>
      </c>
      <c r="F16877" s="71">
        <f t="shared" si="526"/>
        <v>802.12730378271078</v>
      </c>
    </row>
    <row r="16878" spans="2:6">
      <c r="B16878">
        <v>1537600</v>
      </c>
      <c r="D16878">
        <v>16876</v>
      </c>
      <c r="E16878" s="72">
        <f t="shared" si="527"/>
        <v>1233497159.0740738</v>
      </c>
      <c r="F16878" s="71">
        <f t="shared" si="526"/>
        <v>802.22239794099494</v>
      </c>
    </row>
    <row r="16879" spans="2:6">
      <c r="B16879">
        <v>1537600</v>
      </c>
      <c r="D16879">
        <v>16877</v>
      </c>
      <c r="E16879" s="72">
        <f t="shared" si="527"/>
        <v>1233643384.5185182</v>
      </c>
      <c r="F16879" s="71">
        <f t="shared" si="526"/>
        <v>802.31749773576882</v>
      </c>
    </row>
    <row r="16880" spans="2:6">
      <c r="B16880">
        <v>1537600</v>
      </c>
      <c r="D16880">
        <v>16878</v>
      </c>
      <c r="E16880" s="72">
        <f t="shared" si="527"/>
        <v>1233789618.6296294</v>
      </c>
      <c r="F16880" s="71">
        <f t="shared" si="526"/>
        <v>802.41260316703267</v>
      </c>
    </row>
    <row r="16881" spans="2:6">
      <c r="B16881">
        <v>1537600</v>
      </c>
      <c r="D16881">
        <v>16879</v>
      </c>
      <c r="E16881" s="72">
        <f t="shared" si="527"/>
        <v>1233935861.4074073</v>
      </c>
      <c r="F16881" s="71">
        <f t="shared" si="526"/>
        <v>802.50771423478625</v>
      </c>
    </row>
    <row r="16882" spans="2:6">
      <c r="B16882">
        <v>1537600</v>
      </c>
      <c r="D16882">
        <v>16880</v>
      </c>
      <c r="E16882" s="72">
        <f t="shared" si="527"/>
        <v>1234082112.8518517</v>
      </c>
      <c r="F16882" s="71">
        <f t="shared" si="526"/>
        <v>802.60283093902945</v>
      </c>
    </row>
    <row r="16883" spans="2:6">
      <c r="B16883">
        <v>1537600</v>
      </c>
      <c r="D16883">
        <v>16881</v>
      </c>
      <c r="E16883" s="72">
        <f t="shared" si="527"/>
        <v>1234228372.9629629</v>
      </c>
      <c r="F16883" s="71">
        <f t="shared" si="526"/>
        <v>802.69795327976249</v>
      </c>
    </row>
    <row r="16884" spans="2:6">
      <c r="B16884">
        <v>1537600</v>
      </c>
      <c r="D16884">
        <v>16882</v>
      </c>
      <c r="E16884" s="72">
        <f t="shared" si="527"/>
        <v>1234374641.7407408</v>
      </c>
      <c r="F16884" s="71">
        <f t="shared" si="526"/>
        <v>802.79308125698537</v>
      </c>
    </row>
    <row r="16885" spans="2:6">
      <c r="B16885">
        <v>1537600</v>
      </c>
      <c r="D16885">
        <v>16883</v>
      </c>
      <c r="E16885" s="72">
        <f t="shared" si="527"/>
        <v>1234520919.1851852</v>
      </c>
      <c r="F16885" s="71">
        <f t="shared" si="526"/>
        <v>802.88821487069799</v>
      </c>
    </row>
    <row r="16886" spans="2:6">
      <c r="B16886">
        <v>1537600</v>
      </c>
      <c r="D16886">
        <v>16884</v>
      </c>
      <c r="E16886" s="72">
        <f t="shared" si="527"/>
        <v>1234667205.2962961</v>
      </c>
      <c r="F16886" s="71">
        <f t="shared" si="526"/>
        <v>802.98335412090023</v>
      </c>
    </row>
    <row r="16887" spans="2:6">
      <c r="B16887">
        <v>1537600</v>
      </c>
      <c r="D16887">
        <v>16885</v>
      </c>
      <c r="E16887" s="72">
        <f t="shared" si="527"/>
        <v>1234813500.0740738</v>
      </c>
      <c r="F16887" s="71">
        <f t="shared" si="526"/>
        <v>803.0784990075922</v>
      </c>
    </row>
    <row r="16888" spans="2:6">
      <c r="B16888">
        <v>1537600</v>
      </c>
      <c r="D16888">
        <v>16886</v>
      </c>
      <c r="E16888" s="72">
        <f t="shared" si="527"/>
        <v>1234959803.5185182</v>
      </c>
      <c r="F16888" s="71">
        <f t="shared" si="526"/>
        <v>803.17364953077401</v>
      </c>
    </row>
    <row r="16889" spans="2:6">
      <c r="B16889">
        <v>1537600</v>
      </c>
      <c r="D16889">
        <v>16887</v>
      </c>
      <c r="E16889" s="72">
        <f t="shared" si="527"/>
        <v>1235106115.6296294</v>
      </c>
      <c r="F16889" s="71">
        <f t="shared" si="526"/>
        <v>803.26880569044579</v>
      </c>
    </row>
    <row r="16890" spans="2:6">
      <c r="B16890">
        <v>1537600</v>
      </c>
      <c r="D16890">
        <v>16888</v>
      </c>
      <c r="E16890" s="72">
        <f t="shared" si="527"/>
        <v>1235252436.4074073</v>
      </c>
      <c r="F16890" s="71">
        <f t="shared" si="526"/>
        <v>803.36396748660718</v>
      </c>
    </row>
    <row r="16891" spans="2:6">
      <c r="B16891">
        <v>1537600</v>
      </c>
      <c r="D16891">
        <v>16889</v>
      </c>
      <c r="E16891" s="72">
        <f t="shared" si="527"/>
        <v>1235398765.8518517</v>
      </c>
      <c r="F16891" s="71">
        <f t="shared" si="526"/>
        <v>803.45913491925842</v>
      </c>
    </row>
    <row r="16892" spans="2:6">
      <c r="B16892">
        <v>1537600</v>
      </c>
      <c r="D16892">
        <v>16890</v>
      </c>
      <c r="E16892" s="72">
        <f t="shared" si="527"/>
        <v>1235545103.9629629</v>
      </c>
      <c r="F16892" s="71">
        <f t="shared" si="526"/>
        <v>803.55430798839939</v>
      </c>
    </row>
    <row r="16893" spans="2:6">
      <c r="B16893">
        <v>1537600</v>
      </c>
      <c r="D16893">
        <v>16891</v>
      </c>
      <c r="E16893" s="72">
        <f t="shared" si="527"/>
        <v>1235691450.7407408</v>
      </c>
      <c r="F16893" s="71">
        <f t="shared" si="526"/>
        <v>803.6494866940302</v>
      </c>
    </row>
    <row r="16894" spans="2:6">
      <c r="B16894">
        <v>1537600</v>
      </c>
      <c r="D16894">
        <v>16892</v>
      </c>
      <c r="E16894" s="72">
        <f t="shared" si="527"/>
        <v>1235837806.1851852</v>
      </c>
      <c r="F16894" s="71">
        <f t="shared" si="526"/>
        <v>803.74467103615063</v>
      </c>
    </row>
    <row r="16895" spans="2:6">
      <c r="B16895">
        <v>1537600</v>
      </c>
      <c r="D16895">
        <v>16893</v>
      </c>
      <c r="E16895" s="72">
        <f t="shared" si="527"/>
        <v>1235984170.2962961</v>
      </c>
      <c r="F16895" s="71">
        <f t="shared" si="526"/>
        <v>803.8398610147608</v>
      </c>
    </row>
    <row r="16896" spans="2:6">
      <c r="B16896">
        <v>1537600</v>
      </c>
      <c r="D16896">
        <v>16894</v>
      </c>
      <c r="E16896" s="72">
        <f t="shared" si="527"/>
        <v>1236130543.0740738</v>
      </c>
      <c r="F16896" s="71">
        <f t="shared" si="526"/>
        <v>803.9350566298607</v>
      </c>
    </row>
    <row r="16897" spans="2:6">
      <c r="B16897">
        <v>1537600</v>
      </c>
      <c r="D16897">
        <v>16895</v>
      </c>
      <c r="E16897" s="72">
        <f t="shared" si="527"/>
        <v>1236276924.5185182</v>
      </c>
      <c r="F16897" s="71">
        <f t="shared" si="526"/>
        <v>804.03025788145044</v>
      </c>
    </row>
    <row r="16898" spans="2:6">
      <c r="B16898">
        <v>1537600</v>
      </c>
      <c r="D16898">
        <v>16896</v>
      </c>
      <c r="E16898" s="72">
        <f t="shared" si="527"/>
        <v>1236423314.6296294</v>
      </c>
      <c r="F16898" s="71">
        <f t="shared" si="526"/>
        <v>804.12546476953003</v>
      </c>
    </row>
    <row r="16899" spans="2:6">
      <c r="B16899">
        <v>1537600</v>
      </c>
      <c r="D16899">
        <v>16897</v>
      </c>
      <c r="E16899" s="72">
        <f t="shared" si="527"/>
        <v>1236569713.4074073</v>
      </c>
      <c r="F16899" s="71">
        <f t="shared" ref="F16899:F16962" si="528">E16899/B16898</f>
        <v>804.22067729409946</v>
      </c>
    </row>
    <row r="16900" spans="2:6">
      <c r="B16900">
        <v>1537600</v>
      </c>
      <c r="D16900">
        <v>16898</v>
      </c>
      <c r="E16900" s="72">
        <f t="shared" ref="E16900:E16963" si="529">40+(D16899*D16899)+(E16899/1.3)</f>
        <v>1236716120.8518517</v>
      </c>
      <c r="F16900" s="71">
        <f t="shared" si="528"/>
        <v>804.31589545515851</v>
      </c>
    </row>
    <row r="16901" spans="2:6">
      <c r="B16901">
        <v>1537600</v>
      </c>
      <c r="D16901">
        <v>16899</v>
      </c>
      <c r="E16901" s="72">
        <f t="shared" si="529"/>
        <v>1236862536.9629629</v>
      </c>
      <c r="F16901" s="71">
        <f t="shared" si="528"/>
        <v>804.41111925270741</v>
      </c>
    </row>
    <row r="16902" spans="2:6">
      <c r="B16902">
        <v>1537600</v>
      </c>
      <c r="D16902">
        <v>16900</v>
      </c>
      <c r="E16902" s="72">
        <f t="shared" si="529"/>
        <v>1237008961.7407408</v>
      </c>
      <c r="F16902" s="71">
        <f t="shared" si="528"/>
        <v>804.50634868674604</v>
      </c>
    </row>
    <row r="16903" spans="2:6">
      <c r="B16903">
        <v>1537600</v>
      </c>
      <c r="D16903">
        <v>16901</v>
      </c>
      <c r="E16903" s="72">
        <f t="shared" si="529"/>
        <v>1237155395.1851852</v>
      </c>
      <c r="F16903" s="71">
        <f t="shared" si="528"/>
        <v>804.6015837572744</v>
      </c>
    </row>
    <row r="16904" spans="2:6">
      <c r="B16904">
        <v>1537600</v>
      </c>
      <c r="D16904">
        <v>16902</v>
      </c>
      <c r="E16904" s="72">
        <f t="shared" si="529"/>
        <v>1237301837.2962961</v>
      </c>
      <c r="F16904" s="71">
        <f t="shared" si="528"/>
        <v>804.69682446429249</v>
      </c>
    </row>
    <row r="16905" spans="2:6">
      <c r="B16905">
        <v>1537600</v>
      </c>
      <c r="D16905">
        <v>16903</v>
      </c>
      <c r="E16905" s="72">
        <f t="shared" si="529"/>
        <v>1237448288.0740738</v>
      </c>
      <c r="F16905" s="71">
        <f t="shared" si="528"/>
        <v>804.79207080780031</v>
      </c>
    </row>
    <row r="16906" spans="2:6">
      <c r="B16906">
        <v>1537600</v>
      </c>
      <c r="D16906">
        <v>16904</v>
      </c>
      <c r="E16906" s="72">
        <f t="shared" si="529"/>
        <v>1237594747.5185182</v>
      </c>
      <c r="F16906" s="71">
        <f t="shared" si="528"/>
        <v>804.88732278779798</v>
      </c>
    </row>
    <row r="16907" spans="2:6">
      <c r="B16907">
        <v>1537600</v>
      </c>
      <c r="D16907">
        <v>16905</v>
      </c>
      <c r="E16907" s="72">
        <f t="shared" si="529"/>
        <v>1237741215.6296294</v>
      </c>
      <c r="F16907" s="71">
        <f t="shared" si="528"/>
        <v>804.9825804042855</v>
      </c>
    </row>
    <row r="16908" spans="2:6">
      <c r="B16908">
        <v>1537600</v>
      </c>
      <c r="D16908">
        <v>16906</v>
      </c>
      <c r="E16908" s="72">
        <f t="shared" si="529"/>
        <v>1237887692.4074073</v>
      </c>
      <c r="F16908" s="71">
        <f t="shared" si="528"/>
        <v>805.07784365726275</v>
      </c>
    </row>
    <row r="16909" spans="2:6">
      <c r="B16909">
        <v>1537600</v>
      </c>
      <c r="D16909">
        <v>16907</v>
      </c>
      <c r="E16909" s="72">
        <f t="shared" si="529"/>
        <v>1238034177.8518517</v>
      </c>
      <c r="F16909" s="71">
        <f t="shared" si="528"/>
        <v>805.17311254672973</v>
      </c>
    </row>
    <row r="16910" spans="2:6">
      <c r="B16910">
        <v>1537600</v>
      </c>
      <c r="D16910">
        <v>16908</v>
      </c>
      <c r="E16910" s="72">
        <f t="shared" si="529"/>
        <v>1238180671.9629629</v>
      </c>
      <c r="F16910" s="71">
        <f t="shared" si="528"/>
        <v>805.26838707268655</v>
      </c>
    </row>
    <row r="16911" spans="2:6">
      <c r="B16911">
        <v>1537600</v>
      </c>
      <c r="D16911">
        <v>16909</v>
      </c>
      <c r="E16911" s="72">
        <f t="shared" si="529"/>
        <v>1238327174.7407408</v>
      </c>
      <c r="F16911" s="71">
        <f t="shared" si="528"/>
        <v>805.36366723513322</v>
      </c>
    </row>
    <row r="16912" spans="2:6">
      <c r="B16912">
        <v>1537600</v>
      </c>
      <c r="D16912">
        <v>16910</v>
      </c>
      <c r="E16912" s="72">
        <f t="shared" si="529"/>
        <v>1238473686.1851852</v>
      </c>
      <c r="F16912" s="71">
        <f t="shared" si="528"/>
        <v>805.45895303406951</v>
      </c>
    </row>
    <row r="16913" spans="2:6">
      <c r="B16913">
        <v>1537600</v>
      </c>
      <c r="D16913">
        <v>16911</v>
      </c>
      <c r="E16913" s="72">
        <f t="shared" si="529"/>
        <v>1238620206.2962961</v>
      </c>
      <c r="F16913" s="71">
        <f t="shared" si="528"/>
        <v>805.55424446949542</v>
      </c>
    </row>
    <row r="16914" spans="2:6">
      <c r="B16914">
        <v>1537600</v>
      </c>
      <c r="D16914">
        <v>16912</v>
      </c>
      <c r="E16914" s="72">
        <f t="shared" si="529"/>
        <v>1238766735.0740738</v>
      </c>
      <c r="F16914" s="71">
        <f t="shared" si="528"/>
        <v>805.64954154141117</v>
      </c>
    </row>
    <row r="16915" spans="2:6">
      <c r="B16915">
        <v>1537600</v>
      </c>
      <c r="D16915">
        <v>16913</v>
      </c>
      <c r="E16915" s="72">
        <f t="shared" si="529"/>
        <v>1238913272.5185182</v>
      </c>
      <c r="F16915" s="71">
        <f t="shared" si="528"/>
        <v>805.74484424981677</v>
      </c>
    </row>
    <row r="16916" spans="2:6">
      <c r="B16916">
        <v>1537600</v>
      </c>
      <c r="D16916">
        <v>16914</v>
      </c>
      <c r="E16916" s="72">
        <f t="shared" si="529"/>
        <v>1239059818.6296294</v>
      </c>
      <c r="F16916" s="71">
        <f t="shared" si="528"/>
        <v>805.84015259471209</v>
      </c>
    </row>
    <row r="16917" spans="2:6">
      <c r="B16917">
        <v>1537600</v>
      </c>
      <c r="D16917">
        <v>16915</v>
      </c>
      <c r="E16917" s="72">
        <f t="shared" si="529"/>
        <v>1239206373.4074073</v>
      </c>
      <c r="F16917" s="71">
        <f t="shared" si="528"/>
        <v>805.93546657609738</v>
      </c>
    </row>
    <row r="16918" spans="2:6">
      <c r="B16918">
        <v>1537600</v>
      </c>
      <c r="D16918">
        <v>16916</v>
      </c>
      <c r="E16918" s="72">
        <f t="shared" si="529"/>
        <v>1239352936.8518517</v>
      </c>
      <c r="F16918" s="71">
        <f t="shared" si="528"/>
        <v>806.03078619397218</v>
      </c>
    </row>
    <row r="16919" spans="2:6">
      <c r="B16919">
        <v>1537600</v>
      </c>
      <c r="D16919">
        <v>16917</v>
      </c>
      <c r="E16919" s="72">
        <f t="shared" si="529"/>
        <v>1239499508.9629629</v>
      </c>
      <c r="F16919" s="71">
        <f t="shared" si="528"/>
        <v>806.12611144833693</v>
      </c>
    </row>
    <row r="16920" spans="2:6">
      <c r="B16920">
        <v>1537600</v>
      </c>
      <c r="D16920">
        <v>16918</v>
      </c>
      <c r="E16920" s="72">
        <f t="shared" si="529"/>
        <v>1239646089.7407408</v>
      </c>
      <c r="F16920" s="71">
        <f t="shared" si="528"/>
        <v>806.22144233919141</v>
      </c>
    </row>
    <row r="16921" spans="2:6">
      <c r="B16921">
        <v>1537600</v>
      </c>
      <c r="D16921">
        <v>16919</v>
      </c>
      <c r="E16921" s="72">
        <f t="shared" si="529"/>
        <v>1239792679.1851852</v>
      </c>
      <c r="F16921" s="71">
        <f t="shared" si="528"/>
        <v>806.31677886653563</v>
      </c>
    </row>
    <row r="16922" spans="2:6">
      <c r="B16922">
        <v>1537600</v>
      </c>
      <c r="D16922">
        <v>16920</v>
      </c>
      <c r="E16922" s="72">
        <f t="shared" si="529"/>
        <v>1239939277.2962961</v>
      </c>
      <c r="F16922" s="71">
        <f t="shared" si="528"/>
        <v>806.41212103036946</v>
      </c>
    </row>
    <row r="16923" spans="2:6">
      <c r="B16923">
        <v>1537600</v>
      </c>
      <c r="D16923">
        <v>16921</v>
      </c>
      <c r="E16923" s="72">
        <f t="shared" si="529"/>
        <v>1240085884.0740738</v>
      </c>
      <c r="F16923" s="71">
        <f t="shared" si="528"/>
        <v>806.50746883069314</v>
      </c>
    </row>
    <row r="16924" spans="2:6">
      <c r="B16924">
        <v>1537600</v>
      </c>
      <c r="D16924">
        <v>16922</v>
      </c>
      <c r="E16924" s="72">
        <f t="shared" si="529"/>
        <v>1240232499.5185182</v>
      </c>
      <c r="F16924" s="71">
        <f t="shared" si="528"/>
        <v>806.60282226750667</v>
      </c>
    </row>
    <row r="16925" spans="2:6">
      <c r="B16925">
        <v>1537600</v>
      </c>
      <c r="D16925">
        <v>16923</v>
      </c>
      <c r="E16925" s="72">
        <f t="shared" si="529"/>
        <v>1240379123.6296294</v>
      </c>
      <c r="F16925" s="71">
        <f t="shared" si="528"/>
        <v>806.69818134080992</v>
      </c>
    </row>
    <row r="16926" spans="2:6">
      <c r="B16926">
        <v>1537600</v>
      </c>
      <c r="D16926">
        <v>16924</v>
      </c>
      <c r="E16926" s="72">
        <f t="shared" si="529"/>
        <v>1240525756.4074073</v>
      </c>
      <c r="F16926" s="71">
        <f t="shared" si="528"/>
        <v>806.79354605060303</v>
      </c>
    </row>
    <row r="16927" spans="2:6">
      <c r="B16927">
        <v>1537600</v>
      </c>
      <c r="D16927">
        <v>16925</v>
      </c>
      <c r="E16927" s="72">
        <f t="shared" si="529"/>
        <v>1240672397.8518517</v>
      </c>
      <c r="F16927" s="71">
        <f t="shared" si="528"/>
        <v>806.88891639688586</v>
      </c>
    </row>
    <row r="16928" spans="2:6">
      <c r="B16928">
        <v>1537600</v>
      </c>
      <c r="D16928">
        <v>16926</v>
      </c>
      <c r="E16928" s="72">
        <f t="shared" si="529"/>
        <v>1240819047.9629629</v>
      </c>
      <c r="F16928" s="71">
        <f t="shared" si="528"/>
        <v>806.98429237965843</v>
      </c>
    </row>
    <row r="16929" spans="2:6">
      <c r="B16929">
        <v>1537600</v>
      </c>
      <c r="D16929">
        <v>16927</v>
      </c>
      <c r="E16929" s="72">
        <f t="shared" si="529"/>
        <v>1240965706.7407408</v>
      </c>
      <c r="F16929" s="71">
        <f t="shared" si="528"/>
        <v>807.07967399892095</v>
      </c>
    </row>
    <row r="16930" spans="2:6">
      <c r="B16930">
        <v>1537600</v>
      </c>
      <c r="D16930">
        <v>16928</v>
      </c>
      <c r="E16930" s="72">
        <f t="shared" si="529"/>
        <v>1241112374.1851852</v>
      </c>
      <c r="F16930" s="71">
        <f t="shared" si="528"/>
        <v>807.17506125467298</v>
      </c>
    </row>
    <row r="16931" spans="2:6">
      <c r="B16931">
        <v>1537600</v>
      </c>
      <c r="D16931">
        <v>16929</v>
      </c>
      <c r="E16931" s="72">
        <f t="shared" si="529"/>
        <v>1241259050.2962961</v>
      </c>
      <c r="F16931" s="71">
        <f t="shared" si="528"/>
        <v>807.27045414691474</v>
      </c>
    </row>
    <row r="16932" spans="2:6">
      <c r="B16932">
        <v>1537600</v>
      </c>
      <c r="D16932">
        <v>16930</v>
      </c>
      <c r="E16932" s="72">
        <f t="shared" si="529"/>
        <v>1241405735.0740738</v>
      </c>
      <c r="F16932" s="71">
        <f t="shared" si="528"/>
        <v>807.36585267564635</v>
      </c>
    </row>
    <row r="16933" spans="2:6">
      <c r="B16933">
        <v>1537600</v>
      </c>
      <c r="D16933">
        <v>16931</v>
      </c>
      <c r="E16933" s="72">
        <f t="shared" si="529"/>
        <v>1241552428.5185182</v>
      </c>
      <c r="F16933" s="71">
        <f t="shared" si="528"/>
        <v>807.46125684086769</v>
      </c>
    </row>
    <row r="16934" spans="2:6">
      <c r="B16934">
        <v>1537600</v>
      </c>
      <c r="D16934">
        <v>16932</v>
      </c>
      <c r="E16934" s="72">
        <f t="shared" si="529"/>
        <v>1241699130.6296294</v>
      </c>
      <c r="F16934" s="71">
        <f t="shared" si="528"/>
        <v>807.55666664257899</v>
      </c>
    </row>
    <row r="16935" spans="2:6">
      <c r="B16935">
        <v>1537600</v>
      </c>
      <c r="D16935">
        <v>16933</v>
      </c>
      <c r="E16935" s="72">
        <f t="shared" si="529"/>
        <v>1241845841.4074073</v>
      </c>
      <c r="F16935" s="71">
        <f t="shared" si="528"/>
        <v>807.65208208078002</v>
      </c>
    </row>
    <row r="16936" spans="2:6">
      <c r="B16936">
        <v>1537600</v>
      </c>
      <c r="D16936">
        <v>16934</v>
      </c>
      <c r="E16936" s="72">
        <f t="shared" si="529"/>
        <v>1241992560.8518517</v>
      </c>
      <c r="F16936" s="71">
        <f t="shared" si="528"/>
        <v>807.74750315547067</v>
      </c>
    </row>
    <row r="16937" spans="2:6">
      <c r="B16937">
        <v>1537600</v>
      </c>
      <c r="D16937">
        <v>16935</v>
      </c>
      <c r="E16937" s="72">
        <f t="shared" si="529"/>
        <v>1242139288.9629629</v>
      </c>
      <c r="F16937" s="71">
        <f t="shared" si="528"/>
        <v>807.84292986665116</v>
      </c>
    </row>
    <row r="16938" spans="2:6">
      <c r="B16938">
        <v>1537600</v>
      </c>
      <c r="D16938">
        <v>16936</v>
      </c>
      <c r="E16938" s="72">
        <f t="shared" si="529"/>
        <v>1242286025.7407408</v>
      </c>
      <c r="F16938" s="71">
        <f t="shared" si="528"/>
        <v>807.9383622143215</v>
      </c>
    </row>
    <row r="16939" spans="2:6">
      <c r="B16939">
        <v>1537600</v>
      </c>
      <c r="D16939">
        <v>16937</v>
      </c>
      <c r="E16939" s="72">
        <f t="shared" si="529"/>
        <v>1242432771.1851852</v>
      </c>
      <c r="F16939" s="71">
        <f t="shared" si="528"/>
        <v>808.03380019848157</v>
      </c>
    </row>
    <row r="16940" spans="2:6">
      <c r="B16940">
        <v>1537600</v>
      </c>
      <c r="D16940">
        <v>16938</v>
      </c>
      <c r="E16940" s="72">
        <f t="shared" si="529"/>
        <v>1242579525.2962961</v>
      </c>
      <c r="F16940" s="71">
        <f t="shared" si="528"/>
        <v>808.12924381913115</v>
      </c>
    </row>
    <row r="16941" spans="2:6">
      <c r="B16941">
        <v>1537600</v>
      </c>
      <c r="D16941">
        <v>16939</v>
      </c>
      <c r="E16941" s="72">
        <f t="shared" si="529"/>
        <v>1242726288.0740738</v>
      </c>
      <c r="F16941" s="71">
        <f t="shared" si="528"/>
        <v>808.22469307627068</v>
      </c>
    </row>
    <row r="16942" spans="2:6">
      <c r="B16942">
        <v>1537600</v>
      </c>
      <c r="D16942">
        <v>16940</v>
      </c>
      <c r="E16942" s="72">
        <f t="shared" si="529"/>
        <v>1242873059.5185182</v>
      </c>
      <c r="F16942" s="71">
        <f t="shared" si="528"/>
        <v>808.32014796989995</v>
      </c>
    </row>
    <row r="16943" spans="2:6">
      <c r="B16943">
        <v>1537600</v>
      </c>
      <c r="D16943">
        <v>16941</v>
      </c>
      <c r="E16943" s="72">
        <f t="shared" si="529"/>
        <v>1243019839.6296294</v>
      </c>
      <c r="F16943" s="71">
        <f t="shared" si="528"/>
        <v>808.41560850001906</v>
      </c>
    </row>
    <row r="16944" spans="2:6">
      <c r="B16944">
        <v>1537600</v>
      </c>
      <c r="D16944">
        <v>16942</v>
      </c>
      <c r="E16944" s="72">
        <f t="shared" si="529"/>
        <v>1243166628.4074073</v>
      </c>
      <c r="F16944" s="71">
        <f t="shared" si="528"/>
        <v>808.51107466662802</v>
      </c>
    </row>
    <row r="16945" spans="2:6">
      <c r="B16945">
        <v>1537600</v>
      </c>
      <c r="D16945">
        <v>16943</v>
      </c>
      <c r="E16945" s="72">
        <f t="shared" si="529"/>
        <v>1243313425.8518517</v>
      </c>
      <c r="F16945" s="71">
        <f t="shared" si="528"/>
        <v>808.60654646972671</v>
      </c>
    </row>
    <row r="16946" spans="2:6">
      <c r="B16946">
        <v>1537600</v>
      </c>
      <c r="D16946">
        <v>16944</v>
      </c>
      <c r="E16946" s="72">
        <f t="shared" si="529"/>
        <v>1243460231.9629629</v>
      </c>
      <c r="F16946" s="71">
        <f t="shared" si="528"/>
        <v>808.70202390931513</v>
      </c>
    </row>
    <row r="16947" spans="2:6">
      <c r="B16947">
        <v>1537600</v>
      </c>
      <c r="D16947">
        <v>16945</v>
      </c>
      <c r="E16947" s="72">
        <f t="shared" si="529"/>
        <v>1243607046.7407408</v>
      </c>
      <c r="F16947" s="71">
        <f t="shared" si="528"/>
        <v>808.79750698539328</v>
      </c>
    </row>
    <row r="16948" spans="2:6">
      <c r="B16948">
        <v>1537600</v>
      </c>
      <c r="D16948">
        <v>16946</v>
      </c>
      <c r="E16948" s="72">
        <f t="shared" si="529"/>
        <v>1243753870.1851852</v>
      </c>
      <c r="F16948" s="71">
        <f t="shared" si="528"/>
        <v>808.89299569796128</v>
      </c>
    </row>
    <row r="16949" spans="2:6">
      <c r="B16949">
        <v>1537600</v>
      </c>
      <c r="D16949">
        <v>16947</v>
      </c>
      <c r="E16949" s="72">
        <f t="shared" si="529"/>
        <v>1243900702.2962961</v>
      </c>
      <c r="F16949" s="71">
        <f t="shared" si="528"/>
        <v>808.98849004701879</v>
      </c>
    </row>
    <row r="16950" spans="2:6">
      <c r="B16950">
        <v>1537600</v>
      </c>
      <c r="D16950">
        <v>16948</v>
      </c>
      <c r="E16950" s="72">
        <f t="shared" si="529"/>
        <v>1244047543.0740738</v>
      </c>
      <c r="F16950" s="71">
        <f t="shared" si="528"/>
        <v>809.08399003256625</v>
      </c>
    </row>
    <row r="16951" spans="2:6">
      <c r="B16951">
        <v>1537600</v>
      </c>
      <c r="D16951">
        <v>16949</v>
      </c>
      <c r="E16951" s="72">
        <f t="shared" si="529"/>
        <v>1244194392.5185182</v>
      </c>
      <c r="F16951" s="71">
        <f t="shared" si="528"/>
        <v>809.17949565460344</v>
      </c>
    </row>
    <row r="16952" spans="2:6">
      <c r="B16952">
        <v>1537600</v>
      </c>
      <c r="D16952">
        <v>16950</v>
      </c>
      <c r="E16952" s="72">
        <f t="shared" si="529"/>
        <v>1244341250.6296294</v>
      </c>
      <c r="F16952" s="71">
        <f t="shared" si="528"/>
        <v>809.27500691313048</v>
      </c>
    </row>
    <row r="16953" spans="2:6">
      <c r="B16953">
        <v>1537600</v>
      </c>
      <c r="D16953">
        <v>16951</v>
      </c>
      <c r="E16953" s="72">
        <f t="shared" si="529"/>
        <v>1244488117.4074073</v>
      </c>
      <c r="F16953" s="71">
        <f t="shared" si="528"/>
        <v>809.37052380814725</v>
      </c>
    </row>
    <row r="16954" spans="2:6">
      <c r="B16954">
        <v>1537600</v>
      </c>
      <c r="D16954">
        <v>16952</v>
      </c>
      <c r="E16954" s="72">
        <f t="shared" si="529"/>
        <v>1244634992.8518517</v>
      </c>
      <c r="F16954" s="71">
        <f t="shared" si="528"/>
        <v>809.46604633965376</v>
      </c>
    </row>
    <row r="16955" spans="2:6">
      <c r="B16955">
        <v>1537600</v>
      </c>
      <c r="D16955">
        <v>16953</v>
      </c>
      <c r="E16955" s="72">
        <f t="shared" si="529"/>
        <v>1244781876.9629629</v>
      </c>
      <c r="F16955" s="71">
        <f t="shared" si="528"/>
        <v>809.56157450765011</v>
      </c>
    </row>
    <row r="16956" spans="2:6">
      <c r="B16956">
        <v>1537600</v>
      </c>
      <c r="D16956">
        <v>16954</v>
      </c>
      <c r="E16956" s="72">
        <f t="shared" si="529"/>
        <v>1244928769.7407408</v>
      </c>
      <c r="F16956" s="71">
        <f t="shared" si="528"/>
        <v>809.6571083121363</v>
      </c>
    </row>
    <row r="16957" spans="2:6">
      <c r="B16957">
        <v>1537600</v>
      </c>
      <c r="D16957">
        <v>16955</v>
      </c>
      <c r="E16957" s="72">
        <f t="shared" si="529"/>
        <v>1245075671.1851852</v>
      </c>
      <c r="F16957" s="71">
        <f t="shared" si="528"/>
        <v>809.75264775311211</v>
      </c>
    </row>
    <row r="16958" spans="2:6">
      <c r="B16958">
        <v>1537600</v>
      </c>
      <c r="D16958">
        <v>16956</v>
      </c>
      <c r="E16958" s="72">
        <f t="shared" si="529"/>
        <v>1245222581.2962961</v>
      </c>
      <c r="F16958" s="71">
        <f t="shared" si="528"/>
        <v>809.84819283057755</v>
      </c>
    </row>
    <row r="16959" spans="2:6">
      <c r="B16959">
        <v>1537600</v>
      </c>
      <c r="D16959">
        <v>16957</v>
      </c>
      <c r="E16959" s="72">
        <f t="shared" si="529"/>
        <v>1245369500.0740738</v>
      </c>
      <c r="F16959" s="71">
        <f t="shared" si="528"/>
        <v>809.94374354453294</v>
      </c>
    </row>
    <row r="16960" spans="2:6">
      <c r="B16960">
        <v>1537600</v>
      </c>
      <c r="D16960">
        <v>16958</v>
      </c>
      <c r="E16960" s="72">
        <f t="shared" si="529"/>
        <v>1245516427.5185182</v>
      </c>
      <c r="F16960" s="71">
        <f t="shared" si="528"/>
        <v>810.03929989497806</v>
      </c>
    </row>
    <row r="16961" spans="2:6">
      <c r="B16961">
        <v>1537600</v>
      </c>
      <c r="D16961">
        <v>16959</v>
      </c>
      <c r="E16961" s="72">
        <f t="shared" si="529"/>
        <v>1245663363.6296294</v>
      </c>
      <c r="F16961" s="71">
        <f t="shared" si="528"/>
        <v>810.13486188191291</v>
      </c>
    </row>
    <row r="16962" spans="2:6">
      <c r="B16962">
        <v>1537600</v>
      </c>
      <c r="D16962">
        <v>16960</v>
      </c>
      <c r="E16962" s="72">
        <f t="shared" si="529"/>
        <v>1245810308.4074073</v>
      </c>
      <c r="F16962" s="71">
        <f t="shared" si="528"/>
        <v>810.23042950533772</v>
      </c>
    </row>
    <row r="16963" spans="2:6">
      <c r="B16963">
        <v>1537600</v>
      </c>
      <c r="D16963">
        <v>16961</v>
      </c>
      <c r="E16963" s="72">
        <f t="shared" si="529"/>
        <v>1245957261.8518517</v>
      </c>
      <c r="F16963" s="71">
        <f t="shared" ref="F16963:F17026" si="530">E16963/B16962</f>
        <v>810.32600276525216</v>
      </c>
    </row>
    <row r="16964" spans="2:6">
      <c r="B16964">
        <v>1537600</v>
      </c>
      <c r="D16964">
        <v>16962</v>
      </c>
      <c r="E16964" s="72">
        <f t="shared" ref="E16964:E17027" si="531">40+(D16963*D16963)+(E16963/1.3)</f>
        <v>1246104223.9629629</v>
      </c>
      <c r="F16964" s="71">
        <f t="shared" si="530"/>
        <v>810.42158166165643</v>
      </c>
    </row>
    <row r="16965" spans="2:6">
      <c r="B16965">
        <v>1537600</v>
      </c>
      <c r="D16965">
        <v>16963</v>
      </c>
      <c r="E16965" s="72">
        <f t="shared" si="531"/>
        <v>1246251194.7407408</v>
      </c>
      <c r="F16965" s="71">
        <f t="shared" si="530"/>
        <v>810.51716619455044</v>
      </c>
    </row>
    <row r="16966" spans="2:6">
      <c r="B16966">
        <v>1537600</v>
      </c>
      <c r="D16966">
        <v>16964</v>
      </c>
      <c r="E16966" s="72">
        <f t="shared" si="531"/>
        <v>1246398174.1851852</v>
      </c>
      <c r="F16966" s="71">
        <f t="shared" si="530"/>
        <v>810.61275636393418</v>
      </c>
    </row>
    <row r="16967" spans="2:6">
      <c r="B16967">
        <v>1537600</v>
      </c>
      <c r="D16967">
        <v>16965</v>
      </c>
      <c r="E16967" s="72">
        <f t="shared" si="531"/>
        <v>1246545162.2962961</v>
      </c>
      <c r="F16967" s="71">
        <f t="shared" si="530"/>
        <v>810.70835216980754</v>
      </c>
    </row>
    <row r="16968" spans="2:6">
      <c r="B16968">
        <v>1537600</v>
      </c>
      <c r="D16968">
        <v>16966</v>
      </c>
      <c r="E16968" s="72">
        <f t="shared" si="531"/>
        <v>1246692159.0740738</v>
      </c>
      <c r="F16968" s="71">
        <f t="shared" si="530"/>
        <v>810.80395361217074</v>
      </c>
    </row>
    <row r="16969" spans="2:6">
      <c r="B16969">
        <v>1537600</v>
      </c>
      <c r="D16969">
        <v>16967</v>
      </c>
      <c r="E16969" s="72">
        <f t="shared" si="531"/>
        <v>1246839164.5185182</v>
      </c>
      <c r="F16969" s="71">
        <f t="shared" si="530"/>
        <v>810.89956069102379</v>
      </c>
    </row>
    <row r="16970" spans="2:6">
      <c r="B16970">
        <v>1537600</v>
      </c>
      <c r="D16970">
        <v>16968</v>
      </c>
      <c r="E16970" s="72">
        <f t="shared" si="531"/>
        <v>1246986178.6296294</v>
      </c>
      <c r="F16970" s="71">
        <f t="shared" si="530"/>
        <v>810.99517340636669</v>
      </c>
    </row>
    <row r="16971" spans="2:6">
      <c r="B16971">
        <v>1537600</v>
      </c>
      <c r="D16971">
        <v>16969</v>
      </c>
      <c r="E16971" s="72">
        <f t="shared" si="531"/>
        <v>1247133201.4074073</v>
      </c>
      <c r="F16971" s="71">
        <f t="shared" si="530"/>
        <v>811.09079175819932</v>
      </c>
    </row>
    <row r="16972" spans="2:6">
      <c r="B16972">
        <v>1537600</v>
      </c>
      <c r="D16972">
        <v>16970</v>
      </c>
      <c r="E16972" s="72">
        <f t="shared" si="531"/>
        <v>1247280232.8518517</v>
      </c>
      <c r="F16972" s="71">
        <f t="shared" si="530"/>
        <v>811.18641574652167</v>
      </c>
    </row>
    <row r="16973" spans="2:6">
      <c r="B16973">
        <v>1537600</v>
      </c>
      <c r="D16973">
        <v>16971</v>
      </c>
      <c r="E16973" s="72">
        <f t="shared" si="531"/>
        <v>1247427272.9629629</v>
      </c>
      <c r="F16973" s="71">
        <f t="shared" si="530"/>
        <v>811.28204537133377</v>
      </c>
    </row>
    <row r="16974" spans="2:6">
      <c r="B16974">
        <v>1537600</v>
      </c>
      <c r="D16974">
        <v>16972</v>
      </c>
      <c r="E16974" s="72">
        <f t="shared" si="531"/>
        <v>1247574321.7407408</v>
      </c>
      <c r="F16974" s="71">
        <f t="shared" si="530"/>
        <v>811.37768063263582</v>
      </c>
    </row>
    <row r="16975" spans="2:6">
      <c r="B16975">
        <v>1537600</v>
      </c>
      <c r="D16975">
        <v>16973</v>
      </c>
      <c r="E16975" s="72">
        <f t="shared" si="531"/>
        <v>1247721379.1851852</v>
      </c>
      <c r="F16975" s="71">
        <f t="shared" si="530"/>
        <v>811.47332153042737</v>
      </c>
    </row>
    <row r="16976" spans="2:6">
      <c r="B16976">
        <v>1537600</v>
      </c>
      <c r="D16976">
        <v>16974</v>
      </c>
      <c r="E16976" s="72">
        <f t="shared" si="531"/>
        <v>1247868445.2962961</v>
      </c>
      <c r="F16976" s="71">
        <f t="shared" si="530"/>
        <v>811.56896806470877</v>
      </c>
    </row>
    <row r="16977" spans="2:6">
      <c r="B16977">
        <v>1537600</v>
      </c>
      <c r="D16977">
        <v>16975</v>
      </c>
      <c r="E16977" s="72">
        <f t="shared" si="531"/>
        <v>1248015520.0740738</v>
      </c>
      <c r="F16977" s="71">
        <f t="shared" si="530"/>
        <v>811.66462023547979</v>
      </c>
    </row>
    <row r="16978" spans="2:6">
      <c r="B16978">
        <v>1537600</v>
      </c>
      <c r="D16978">
        <v>16976</v>
      </c>
      <c r="E16978" s="72">
        <f t="shared" si="531"/>
        <v>1248162603.5185182</v>
      </c>
      <c r="F16978" s="71">
        <f t="shared" si="530"/>
        <v>811.76027804274077</v>
      </c>
    </row>
    <row r="16979" spans="2:6">
      <c r="B16979">
        <v>1537600</v>
      </c>
      <c r="D16979">
        <v>16977</v>
      </c>
      <c r="E16979" s="72">
        <f t="shared" si="531"/>
        <v>1248309695.6296294</v>
      </c>
      <c r="F16979" s="71">
        <f t="shared" si="530"/>
        <v>811.85594148649147</v>
      </c>
    </row>
    <row r="16980" spans="2:6">
      <c r="B16980">
        <v>1537600</v>
      </c>
      <c r="D16980">
        <v>16978</v>
      </c>
      <c r="E16980" s="72">
        <f t="shared" si="531"/>
        <v>1248456796.4074073</v>
      </c>
      <c r="F16980" s="71">
        <f t="shared" si="530"/>
        <v>811.95161056673214</v>
      </c>
    </row>
    <row r="16981" spans="2:6">
      <c r="B16981">
        <v>1537600</v>
      </c>
      <c r="D16981">
        <v>16979</v>
      </c>
      <c r="E16981" s="72">
        <f t="shared" si="531"/>
        <v>1248603905.8518517</v>
      </c>
      <c r="F16981" s="71">
        <f t="shared" si="530"/>
        <v>812.04728528346232</v>
      </c>
    </row>
    <row r="16982" spans="2:6">
      <c r="B16982">
        <v>1537600</v>
      </c>
      <c r="D16982">
        <v>16980</v>
      </c>
      <c r="E16982" s="72">
        <f t="shared" si="531"/>
        <v>1248751023.9629629</v>
      </c>
      <c r="F16982" s="71">
        <f t="shared" si="530"/>
        <v>812.14296563668245</v>
      </c>
    </row>
    <row r="16983" spans="2:6">
      <c r="B16983">
        <v>1537600</v>
      </c>
      <c r="D16983">
        <v>16981</v>
      </c>
      <c r="E16983" s="72">
        <f t="shared" si="531"/>
        <v>1248898150.7407408</v>
      </c>
      <c r="F16983" s="71">
        <f t="shared" si="530"/>
        <v>812.23865162639231</v>
      </c>
    </row>
    <row r="16984" spans="2:6">
      <c r="B16984">
        <v>1537600</v>
      </c>
      <c r="D16984">
        <v>16982</v>
      </c>
      <c r="E16984" s="72">
        <f t="shared" si="531"/>
        <v>1249045286.1851852</v>
      </c>
      <c r="F16984" s="71">
        <f t="shared" si="530"/>
        <v>812.33434325259179</v>
      </c>
    </row>
    <row r="16985" spans="2:6">
      <c r="B16985">
        <v>1537600</v>
      </c>
      <c r="D16985">
        <v>16983</v>
      </c>
      <c r="E16985" s="72">
        <f t="shared" si="531"/>
        <v>1249192430.2962961</v>
      </c>
      <c r="F16985" s="71">
        <f t="shared" si="530"/>
        <v>812.43004051528101</v>
      </c>
    </row>
    <row r="16986" spans="2:6">
      <c r="B16986">
        <v>1537600</v>
      </c>
      <c r="D16986">
        <v>16984</v>
      </c>
      <c r="E16986" s="72">
        <f t="shared" si="531"/>
        <v>1249339583.0740738</v>
      </c>
      <c r="F16986" s="71">
        <f t="shared" si="530"/>
        <v>812.52574341446007</v>
      </c>
    </row>
    <row r="16987" spans="2:6">
      <c r="B16987">
        <v>1537600</v>
      </c>
      <c r="D16987">
        <v>16985</v>
      </c>
      <c r="E16987" s="72">
        <f t="shared" si="531"/>
        <v>1249486744.5185182</v>
      </c>
      <c r="F16987" s="71">
        <f t="shared" si="530"/>
        <v>812.62145195012886</v>
      </c>
    </row>
    <row r="16988" spans="2:6">
      <c r="B16988">
        <v>1537600</v>
      </c>
      <c r="D16988">
        <v>16986</v>
      </c>
      <c r="E16988" s="72">
        <f t="shared" si="531"/>
        <v>1249633914.6296294</v>
      </c>
      <c r="F16988" s="71">
        <f t="shared" si="530"/>
        <v>812.71716612228761</v>
      </c>
    </row>
    <row r="16989" spans="2:6">
      <c r="B16989">
        <v>1537600</v>
      </c>
      <c r="D16989">
        <v>16987</v>
      </c>
      <c r="E16989" s="72">
        <f t="shared" si="531"/>
        <v>1249781093.4074073</v>
      </c>
      <c r="F16989" s="71">
        <f t="shared" si="530"/>
        <v>812.81288593093609</v>
      </c>
    </row>
    <row r="16990" spans="2:6">
      <c r="B16990">
        <v>1537600</v>
      </c>
      <c r="D16990">
        <v>16988</v>
      </c>
      <c r="E16990" s="72">
        <f t="shared" si="531"/>
        <v>1249928280.8518517</v>
      </c>
      <c r="F16990" s="71">
        <f t="shared" si="530"/>
        <v>812.90861137607419</v>
      </c>
    </row>
    <row r="16991" spans="2:6">
      <c r="B16991">
        <v>1537600</v>
      </c>
      <c r="D16991">
        <v>16989</v>
      </c>
      <c r="E16991" s="72">
        <f t="shared" si="531"/>
        <v>1250075476.9629629</v>
      </c>
      <c r="F16991" s="71">
        <f t="shared" si="530"/>
        <v>813.00434245770214</v>
      </c>
    </row>
    <row r="16992" spans="2:6">
      <c r="B16992">
        <v>1537600</v>
      </c>
      <c r="D16992">
        <v>16990</v>
      </c>
      <c r="E16992" s="72">
        <f t="shared" si="531"/>
        <v>1250222681.7407408</v>
      </c>
      <c r="F16992" s="71">
        <f t="shared" si="530"/>
        <v>813.10007917581993</v>
      </c>
    </row>
    <row r="16993" spans="2:6">
      <c r="B16993">
        <v>1537600</v>
      </c>
      <c r="D16993">
        <v>16991</v>
      </c>
      <c r="E16993" s="72">
        <f t="shared" si="531"/>
        <v>1250369895.1851852</v>
      </c>
      <c r="F16993" s="71">
        <f t="shared" si="530"/>
        <v>813.19582153042745</v>
      </c>
    </row>
    <row r="16994" spans="2:6">
      <c r="B16994">
        <v>1537600</v>
      </c>
      <c r="D16994">
        <v>16992</v>
      </c>
      <c r="E16994" s="72">
        <f t="shared" si="531"/>
        <v>1250517117.2962961</v>
      </c>
      <c r="F16994" s="71">
        <f t="shared" si="530"/>
        <v>813.29156952152448</v>
      </c>
    </row>
    <row r="16995" spans="2:6">
      <c r="B16995">
        <v>1537600</v>
      </c>
      <c r="D16995">
        <v>16993</v>
      </c>
      <c r="E16995" s="72">
        <f t="shared" si="531"/>
        <v>1250664348.0740738</v>
      </c>
      <c r="F16995" s="71">
        <f t="shared" si="530"/>
        <v>813.38732314911147</v>
      </c>
    </row>
    <row r="16996" spans="2:6">
      <c r="B16996">
        <v>1537600</v>
      </c>
      <c r="D16996">
        <v>16994</v>
      </c>
      <c r="E16996" s="72">
        <f t="shared" si="531"/>
        <v>1250811587.5185182</v>
      </c>
      <c r="F16996" s="71">
        <f t="shared" si="530"/>
        <v>813.48308241318819</v>
      </c>
    </row>
    <row r="16997" spans="2:6">
      <c r="B16997">
        <v>1537600</v>
      </c>
      <c r="D16997">
        <v>16995</v>
      </c>
      <c r="E16997" s="72">
        <f t="shared" si="531"/>
        <v>1250958835.6296294</v>
      </c>
      <c r="F16997" s="71">
        <f t="shared" si="530"/>
        <v>813.57884731375475</v>
      </c>
    </row>
    <row r="16998" spans="2:6">
      <c r="B16998">
        <v>1537600</v>
      </c>
      <c r="D16998">
        <v>16996</v>
      </c>
      <c r="E16998" s="72">
        <f t="shared" si="531"/>
        <v>1251106092.4074073</v>
      </c>
      <c r="F16998" s="71">
        <f t="shared" si="530"/>
        <v>813.67461785081116</v>
      </c>
    </row>
    <row r="16999" spans="2:6">
      <c r="B16999">
        <v>1537600</v>
      </c>
      <c r="D16999">
        <v>16997</v>
      </c>
      <c r="E16999" s="72">
        <f t="shared" si="531"/>
        <v>1251253357.8518517</v>
      </c>
      <c r="F16999" s="71">
        <f t="shared" si="530"/>
        <v>813.7703940243573</v>
      </c>
    </row>
    <row r="17000" spans="2:6">
      <c r="B17000">
        <v>1537600</v>
      </c>
      <c r="D17000">
        <v>16998</v>
      </c>
      <c r="E17000" s="72">
        <f t="shared" si="531"/>
        <v>1251400631.9629629</v>
      </c>
      <c r="F17000" s="71">
        <f t="shared" si="530"/>
        <v>813.86617583439318</v>
      </c>
    </row>
    <row r="17001" spans="2:6">
      <c r="B17001">
        <v>1537600</v>
      </c>
      <c r="D17001">
        <v>16999</v>
      </c>
      <c r="E17001" s="72">
        <f t="shared" si="531"/>
        <v>1251547914.7407408</v>
      </c>
      <c r="F17001" s="71">
        <f t="shared" si="530"/>
        <v>813.96196328091878</v>
      </c>
    </row>
    <row r="17002" spans="2:6">
      <c r="B17002">
        <v>1537600</v>
      </c>
      <c r="D17002">
        <v>17000</v>
      </c>
      <c r="E17002" s="72">
        <f t="shared" si="531"/>
        <v>1251695206.1851852</v>
      </c>
      <c r="F17002" s="71">
        <f t="shared" si="530"/>
        <v>814.05775636393423</v>
      </c>
    </row>
    <row r="17003" spans="2:6">
      <c r="B17003">
        <v>1537600</v>
      </c>
      <c r="D17003">
        <v>17001</v>
      </c>
      <c r="E17003" s="72">
        <f t="shared" si="531"/>
        <v>1251842506.2962961</v>
      </c>
      <c r="F17003" s="71">
        <f t="shared" si="530"/>
        <v>814.15355508343919</v>
      </c>
    </row>
    <row r="17004" spans="2:6">
      <c r="B17004">
        <v>1537600</v>
      </c>
      <c r="D17004">
        <v>17002</v>
      </c>
      <c r="E17004" s="72">
        <f t="shared" si="531"/>
        <v>1251989815.0740738</v>
      </c>
      <c r="F17004" s="71">
        <f t="shared" si="530"/>
        <v>814.2493594394341</v>
      </c>
    </row>
    <row r="17005" spans="2:6">
      <c r="B17005">
        <v>1537600</v>
      </c>
      <c r="D17005">
        <v>17003</v>
      </c>
      <c r="E17005" s="72">
        <f t="shared" si="531"/>
        <v>1252137132.5185182</v>
      </c>
      <c r="F17005" s="71">
        <f t="shared" si="530"/>
        <v>814.34516943191875</v>
      </c>
    </row>
    <row r="17006" spans="2:6">
      <c r="B17006">
        <v>1537600</v>
      </c>
      <c r="D17006">
        <v>17004</v>
      </c>
      <c r="E17006" s="72">
        <f t="shared" si="531"/>
        <v>1252284458.6296294</v>
      </c>
      <c r="F17006" s="71">
        <f t="shared" si="530"/>
        <v>814.44098506089324</v>
      </c>
    </row>
    <row r="17007" spans="2:6">
      <c r="B17007">
        <v>1537600</v>
      </c>
      <c r="D17007">
        <v>17005</v>
      </c>
      <c r="E17007" s="72">
        <f t="shared" si="531"/>
        <v>1252431793.4074073</v>
      </c>
      <c r="F17007" s="71">
        <f t="shared" si="530"/>
        <v>814.53680632635746</v>
      </c>
    </row>
    <row r="17008" spans="2:6">
      <c r="B17008">
        <v>1537600</v>
      </c>
      <c r="D17008">
        <v>17006</v>
      </c>
      <c r="E17008" s="72">
        <f t="shared" si="531"/>
        <v>1252579136.8518517</v>
      </c>
      <c r="F17008" s="71">
        <f t="shared" si="530"/>
        <v>814.63263322831142</v>
      </c>
    </row>
    <row r="17009" spans="2:6">
      <c r="B17009">
        <v>1537600</v>
      </c>
      <c r="D17009">
        <v>17007</v>
      </c>
      <c r="E17009" s="72">
        <f t="shared" si="531"/>
        <v>1252726488.9629629</v>
      </c>
      <c r="F17009" s="71">
        <f t="shared" si="530"/>
        <v>814.72846576675522</v>
      </c>
    </row>
    <row r="17010" spans="2:6">
      <c r="B17010">
        <v>1537600</v>
      </c>
      <c r="D17010">
        <v>17008</v>
      </c>
      <c r="E17010" s="72">
        <f t="shared" si="531"/>
        <v>1252873849.7407408</v>
      </c>
      <c r="F17010" s="71">
        <f t="shared" si="530"/>
        <v>814.82430394168887</v>
      </c>
    </row>
    <row r="17011" spans="2:6">
      <c r="B17011">
        <v>1537600</v>
      </c>
      <c r="D17011">
        <v>17009</v>
      </c>
      <c r="E17011" s="72">
        <f t="shared" si="531"/>
        <v>1253021219.1851852</v>
      </c>
      <c r="F17011" s="71">
        <f t="shared" si="530"/>
        <v>814.92014775311213</v>
      </c>
    </row>
    <row r="17012" spans="2:6">
      <c r="B17012">
        <v>1537600</v>
      </c>
      <c r="D17012">
        <v>17010</v>
      </c>
      <c r="E17012" s="72">
        <f t="shared" si="531"/>
        <v>1253168597.2962961</v>
      </c>
      <c r="F17012" s="71">
        <f t="shared" si="530"/>
        <v>815.01599720102502</v>
      </c>
    </row>
    <row r="17013" spans="2:6">
      <c r="B17013">
        <v>1537600</v>
      </c>
      <c r="D17013">
        <v>17011</v>
      </c>
      <c r="E17013" s="72">
        <f t="shared" si="531"/>
        <v>1253315984.0740738</v>
      </c>
      <c r="F17013" s="71">
        <f t="shared" si="530"/>
        <v>815.11185228542786</v>
      </c>
    </row>
    <row r="17014" spans="2:6">
      <c r="B17014">
        <v>1537600</v>
      </c>
      <c r="D17014">
        <v>17012</v>
      </c>
      <c r="E17014" s="72">
        <f t="shared" si="531"/>
        <v>1253463379.5185182</v>
      </c>
      <c r="F17014" s="71">
        <f t="shared" si="530"/>
        <v>815.20771300632043</v>
      </c>
    </row>
    <row r="17015" spans="2:6">
      <c r="B17015">
        <v>1537600</v>
      </c>
      <c r="D17015">
        <v>17013</v>
      </c>
      <c r="E17015" s="72">
        <f t="shared" si="531"/>
        <v>1253610783.6296294</v>
      </c>
      <c r="F17015" s="71">
        <f t="shared" si="530"/>
        <v>815.30357936370274</v>
      </c>
    </row>
    <row r="17016" spans="2:6">
      <c r="B17016">
        <v>1537600</v>
      </c>
      <c r="D17016">
        <v>17014</v>
      </c>
      <c r="E17016" s="72">
        <f t="shared" si="531"/>
        <v>1253758196.4074073</v>
      </c>
      <c r="F17016" s="71">
        <f t="shared" si="530"/>
        <v>815.399451357575</v>
      </c>
    </row>
    <row r="17017" spans="2:6">
      <c r="B17017">
        <v>1537600</v>
      </c>
      <c r="D17017">
        <v>17015</v>
      </c>
      <c r="E17017" s="72">
        <f t="shared" si="531"/>
        <v>1253905617.8518517</v>
      </c>
      <c r="F17017" s="71">
        <f t="shared" si="530"/>
        <v>815.49532898793689</v>
      </c>
    </row>
    <row r="17018" spans="2:6">
      <c r="B17018">
        <v>1537600</v>
      </c>
      <c r="D17018">
        <v>17016</v>
      </c>
      <c r="E17018" s="72">
        <f t="shared" si="531"/>
        <v>1254053047.9629629</v>
      </c>
      <c r="F17018" s="71">
        <f t="shared" si="530"/>
        <v>815.5912122547885</v>
      </c>
    </row>
    <row r="17019" spans="2:6">
      <c r="B17019">
        <v>1537600</v>
      </c>
      <c r="D17019">
        <v>17017</v>
      </c>
      <c r="E17019" s="72">
        <f t="shared" si="531"/>
        <v>1254200486.7407408</v>
      </c>
      <c r="F17019" s="71">
        <f t="shared" si="530"/>
        <v>815.68710115813008</v>
      </c>
    </row>
    <row r="17020" spans="2:6">
      <c r="B17020">
        <v>1537600</v>
      </c>
      <c r="D17020">
        <v>17018</v>
      </c>
      <c r="E17020" s="72">
        <f t="shared" si="531"/>
        <v>1254347934.1851852</v>
      </c>
      <c r="F17020" s="71">
        <f t="shared" si="530"/>
        <v>815.78299569796127</v>
      </c>
    </row>
    <row r="17021" spans="2:6">
      <c r="B17021">
        <v>1537600</v>
      </c>
      <c r="D17021">
        <v>17019</v>
      </c>
      <c r="E17021" s="72">
        <f t="shared" si="531"/>
        <v>1254495390.2962961</v>
      </c>
      <c r="F17021" s="71">
        <f t="shared" si="530"/>
        <v>815.87889587428208</v>
      </c>
    </row>
    <row r="17022" spans="2:6">
      <c r="B17022">
        <v>1537600</v>
      </c>
      <c r="D17022">
        <v>17020</v>
      </c>
      <c r="E17022" s="72">
        <f t="shared" si="531"/>
        <v>1254642855.0740738</v>
      </c>
      <c r="F17022" s="71">
        <f t="shared" si="530"/>
        <v>815.97480168709274</v>
      </c>
    </row>
    <row r="17023" spans="2:6">
      <c r="B17023">
        <v>1537600</v>
      </c>
      <c r="D17023">
        <v>17021</v>
      </c>
      <c r="E17023" s="72">
        <f t="shared" si="531"/>
        <v>1254790328.5185182</v>
      </c>
      <c r="F17023" s="71">
        <f t="shared" si="530"/>
        <v>816.07071313639324</v>
      </c>
    </row>
    <row r="17024" spans="2:6">
      <c r="B17024">
        <v>1537600</v>
      </c>
      <c r="D17024">
        <v>17022</v>
      </c>
      <c r="E17024" s="72">
        <f t="shared" si="531"/>
        <v>1254937810.6296294</v>
      </c>
      <c r="F17024" s="71">
        <f t="shared" si="530"/>
        <v>816.16663022218347</v>
      </c>
    </row>
    <row r="17025" spans="2:6">
      <c r="B17025">
        <v>1537600</v>
      </c>
      <c r="D17025">
        <v>17023</v>
      </c>
      <c r="E17025" s="72">
        <f t="shared" si="531"/>
        <v>1255085301.4074073</v>
      </c>
      <c r="F17025" s="71">
        <f t="shared" si="530"/>
        <v>816.26255294446366</v>
      </c>
    </row>
    <row r="17026" spans="2:6">
      <c r="B17026">
        <v>1537600</v>
      </c>
      <c r="D17026">
        <v>17024</v>
      </c>
      <c r="E17026" s="72">
        <f t="shared" si="531"/>
        <v>1255232800.8518517</v>
      </c>
      <c r="F17026" s="71">
        <f t="shared" si="530"/>
        <v>816.35848130323336</v>
      </c>
    </row>
    <row r="17027" spans="2:6">
      <c r="B17027">
        <v>1537600</v>
      </c>
      <c r="D17027">
        <v>17025</v>
      </c>
      <c r="E17027" s="72">
        <f t="shared" si="531"/>
        <v>1255380308.9629629</v>
      </c>
      <c r="F17027" s="71">
        <f t="shared" ref="F17027:F17090" si="532">E17027/B17026</f>
        <v>816.45441529849302</v>
      </c>
    </row>
    <row r="17028" spans="2:6">
      <c r="B17028">
        <v>1537600</v>
      </c>
      <c r="D17028">
        <v>17026</v>
      </c>
      <c r="E17028" s="72">
        <f t="shared" ref="E17028:E17091" si="533">40+(D17027*D17027)+(E17027/1.3)</f>
        <v>1255527825.7407408</v>
      </c>
      <c r="F17028" s="71">
        <f t="shared" si="532"/>
        <v>816.55035493024241</v>
      </c>
    </row>
    <row r="17029" spans="2:6">
      <c r="B17029">
        <v>1537600</v>
      </c>
      <c r="D17029">
        <v>17027</v>
      </c>
      <c r="E17029" s="72">
        <f t="shared" si="533"/>
        <v>1255675351.1851852</v>
      </c>
      <c r="F17029" s="71">
        <f t="shared" si="532"/>
        <v>816.64630019848153</v>
      </c>
    </row>
    <row r="17030" spans="2:6">
      <c r="B17030">
        <v>1537600</v>
      </c>
      <c r="D17030">
        <v>17028</v>
      </c>
      <c r="E17030" s="72">
        <f t="shared" si="533"/>
        <v>1255822885.2962961</v>
      </c>
      <c r="F17030" s="71">
        <f t="shared" si="532"/>
        <v>816.74225110321026</v>
      </c>
    </row>
    <row r="17031" spans="2:6">
      <c r="B17031">
        <v>1537600</v>
      </c>
      <c r="D17031">
        <v>17029</v>
      </c>
      <c r="E17031" s="72">
        <f t="shared" si="533"/>
        <v>1255970428.0740738</v>
      </c>
      <c r="F17031" s="71">
        <f t="shared" si="532"/>
        <v>816.83820764442885</v>
      </c>
    </row>
    <row r="17032" spans="2:6">
      <c r="B17032">
        <v>1537600</v>
      </c>
      <c r="D17032">
        <v>17030</v>
      </c>
      <c r="E17032" s="72">
        <f t="shared" si="533"/>
        <v>1256117979.5185182</v>
      </c>
      <c r="F17032" s="71">
        <f t="shared" si="532"/>
        <v>816.93416982213728</v>
      </c>
    </row>
    <row r="17033" spans="2:6">
      <c r="B17033">
        <v>1537600</v>
      </c>
      <c r="D17033">
        <v>17031</v>
      </c>
      <c r="E17033" s="72">
        <f t="shared" si="533"/>
        <v>1256265539.6296294</v>
      </c>
      <c r="F17033" s="71">
        <f t="shared" si="532"/>
        <v>817.03013763633544</v>
      </c>
    </row>
    <row r="17034" spans="2:6">
      <c r="B17034">
        <v>1537600</v>
      </c>
      <c r="D17034">
        <v>17032</v>
      </c>
      <c r="E17034" s="72">
        <f t="shared" si="533"/>
        <v>1256413108.4074073</v>
      </c>
      <c r="F17034" s="71">
        <f t="shared" si="532"/>
        <v>817.12611108702345</v>
      </c>
    </row>
    <row r="17035" spans="2:6">
      <c r="B17035">
        <v>1537600</v>
      </c>
      <c r="D17035">
        <v>17033</v>
      </c>
      <c r="E17035" s="72">
        <f t="shared" si="533"/>
        <v>1256560685.8518517</v>
      </c>
      <c r="F17035" s="71">
        <f t="shared" si="532"/>
        <v>817.22209017420118</v>
      </c>
    </row>
    <row r="17036" spans="2:6">
      <c r="B17036">
        <v>1537600</v>
      </c>
      <c r="D17036">
        <v>17034</v>
      </c>
      <c r="E17036" s="72">
        <f t="shared" si="533"/>
        <v>1256708271.9629629</v>
      </c>
      <c r="F17036" s="71">
        <f t="shared" si="532"/>
        <v>817.31807489786866</v>
      </c>
    </row>
    <row r="17037" spans="2:6">
      <c r="B17037">
        <v>1537600</v>
      </c>
      <c r="D17037">
        <v>17035</v>
      </c>
      <c r="E17037" s="72">
        <f t="shared" si="533"/>
        <v>1256855866.7407408</v>
      </c>
      <c r="F17037" s="71">
        <f t="shared" si="532"/>
        <v>817.41406525802597</v>
      </c>
    </row>
    <row r="17038" spans="2:6">
      <c r="B17038">
        <v>1537600</v>
      </c>
      <c r="D17038">
        <v>17036</v>
      </c>
      <c r="E17038" s="72">
        <f t="shared" si="533"/>
        <v>1257003470.1851852</v>
      </c>
      <c r="F17038" s="71">
        <f t="shared" si="532"/>
        <v>817.51006125467302</v>
      </c>
    </row>
    <row r="17039" spans="2:6">
      <c r="B17039">
        <v>1537600</v>
      </c>
      <c r="D17039">
        <v>17037</v>
      </c>
      <c r="E17039" s="72">
        <f t="shared" si="533"/>
        <v>1257151082.2962961</v>
      </c>
      <c r="F17039" s="71">
        <f t="shared" si="532"/>
        <v>817.60606288780968</v>
      </c>
    </row>
    <row r="17040" spans="2:6">
      <c r="B17040">
        <v>1537600</v>
      </c>
      <c r="D17040">
        <v>17038</v>
      </c>
      <c r="E17040" s="72">
        <f t="shared" si="533"/>
        <v>1257298703.0740738</v>
      </c>
      <c r="F17040" s="71">
        <f t="shared" si="532"/>
        <v>817.70207015743608</v>
      </c>
    </row>
    <row r="17041" spans="2:6">
      <c r="B17041">
        <v>1537600</v>
      </c>
      <c r="D17041">
        <v>17039</v>
      </c>
      <c r="E17041" s="72">
        <f t="shared" si="533"/>
        <v>1257446332.5185182</v>
      </c>
      <c r="F17041" s="71">
        <f t="shared" si="532"/>
        <v>817.79808306355244</v>
      </c>
    </row>
    <row r="17042" spans="2:6">
      <c r="B17042">
        <v>1537600</v>
      </c>
      <c r="D17042">
        <v>17040</v>
      </c>
      <c r="E17042" s="72">
        <f t="shared" si="533"/>
        <v>1257593970.6296294</v>
      </c>
      <c r="F17042" s="71">
        <f t="shared" si="532"/>
        <v>817.89410160615853</v>
      </c>
    </row>
    <row r="17043" spans="2:6">
      <c r="B17043">
        <v>1537600</v>
      </c>
      <c r="D17043">
        <v>17041</v>
      </c>
      <c r="E17043" s="72">
        <f t="shared" si="533"/>
        <v>1257741617.4074073</v>
      </c>
      <c r="F17043" s="71">
        <f t="shared" si="532"/>
        <v>817.99012578525446</v>
      </c>
    </row>
    <row r="17044" spans="2:6">
      <c r="B17044">
        <v>1537600</v>
      </c>
      <c r="D17044">
        <v>17042</v>
      </c>
      <c r="E17044" s="72">
        <f t="shared" si="533"/>
        <v>1257889272.8518517</v>
      </c>
      <c r="F17044" s="71">
        <f t="shared" si="532"/>
        <v>818.08615560084013</v>
      </c>
    </row>
    <row r="17045" spans="2:6">
      <c r="B17045">
        <v>1537600</v>
      </c>
      <c r="D17045">
        <v>17043</v>
      </c>
      <c r="E17045" s="72">
        <f t="shared" si="533"/>
        <v>1258036936.9629629</v>
      </c>
      <c r="F17045" s="71">
        <f t="shared" si="532"/>
        <v>818.18219105291553</v>
      </c>
    </row>
    <row r="17046" spans="2:6">
      <c r="B17046">
        <v>1537600</v>
      </c>
      <c r="D17046">
        <v>17044</v>
      </c>
      <c r="E17046" s="72">
        <f t="shared" si="533"/>
        <v>1258184609.7407408</v>
      </c>
      <c r="F17046" s="71">
        <f t="shared" si="532"/>
        <v>818.27823214148077</v>
      </c>
    </row>
    <row r="17047" spans="2:6">
      <c r="B17047">
        <v>1537600</v>
      </c>
      <c r="D17047">
        <v>17045</v>
      </c>
      <c r="E17047" s="72">
        <f t="shared" si="533"/>
        <v>1258332291.1851852</v>
      </c>
      <c r="F17047" s="71">
        <f t="shared" si="532"/>
        <v>818.37427886653563</v>
      </c>
    </row>
    <row r="17048" spans="2:6">
      <c r="B17048">
        <v>1537600</v>
      </c>
      <c r="D17048">
        <v>17046</v>
      </c>
      <c r="E17048" s="72">
        <f t="shared" si="533"/>
        <v>1258479981.2962961</v>
      </c>
      <c r="F17048" s="71">
        <f t="shared" si="532"/>
        <v>818.47033122808023</v>
      </c>
    </row>
    <row r="17049" spans="2:6">
      <c r="B17049">
        <v>1537600</v>
      </c>
      <c r="D17049">
        <v>17047</v>
      </c>
      <c r="E17049" s="72">
        <f t="shared" si="533"/>
        <v>1258627680.0740738</v>
      </c>
      <c r="F17049" s="71">
        <f t="shared" si="532"/>
        <v>818.56638922611455</v>
      </c>
    </row>
    <row r="17050" spans="2:6">
      <c r="B17050">
        <v>1537600</v>
      </c>
      <c r="D17050">
        <v>17048</v>
      </c>
      <c r="E17050" s="72">
        <f t="shared" si="533"/>
        <v>1258775387.5185182</v>
      </c>
      <c r="F17050" s="71">
        <f t="shared" si="532"/>
        <v>818.66245286063884</v>
      </c>
    </row>
    <row r="17051" spans="2:6">
      <c r="B17051">
        <v>1537600</v>
      </c>
      <c r="D17051">
        <v>17049</v>
      </c>
      <c r="E17051" s="72">
        <f t="shared" si="533"/>
        <v>1258923103.6296294</v>
      </c>
      <c r="F17051" s="71">
        <f t="shared" si="532"/>
        <v>818.75852213165285</v>
      </c>
    </row>
    <row r="17052" spans="2:6">
      <c r="B17052">
        <v>1537600</v>
      </c>
      <c r="D17052">
        <v>17050</v>
      </c>
      <c r="E17052" s="72">
        <f t="shared" si="533"/>
        <v>1259070828.4074073</v>
      </c>
      <c r="F17052" s="71">
        <f t="shared" si="532"/>
        <v>818.85459703915672</v>
      </c>
    </row>
    <row r="17053" spans="2:6">
      <c r="B17053">
        <v>1537600</v>
      </c>
      <c r="D17053">
        <v>17051</v>
      </c>
      <c r="E17053" s="72">
        <f t="shared" si="533"/>
        <v>1259218561.8518517</v>
      </c>
      <c r="F17053" s="71">
        <f t="shared" si="532"/>
        <v>818.9506775831502</v>
      </c>
    </row>
    <row r="17054" spans="2:6">
      <c r="B17054">
        <v>1537600</v>
      </c>
      <c r="D17054">
        <v>17052</v>
      </c>
      <c r="E17054" s="72">
        <f t="shared" si="533"/>
        <v>1259366303.9629629</v>
      </c>
      <c r="F17054" s="71">
        <f t="shared" si="532"/>
        <v>819.04676376363352</v>
      </c>
    </row>
    <row r="17055" spans="2:6">
      <c r="B17055">
        <v>1537600</v>
      </c>
      <c r="D17055">
        <v>17053</v>
      </c>
      <c r="E17055" s="72">
        <f t="shared" si="533"/>
        <v>1259514054.7407408</v>
      </c>
      <c r="F17055" s="71">
        <f t="shared" si="532"/>
        <v>819.14285558060669</v>
      </c>
    </row>
    <row r="17056" spans="2:6">
      <c r="B17056">
        <v>1537600</v>
      </c>
      <c r="D17056">
        <v>17054</v>
      </c>
      <c r="E17056" s="72">
        <f t="shared" si="533"/>
        <v>1259661814.1851852</v>
      </c>
      <c r="F17056" s="71">
        <f t="shared" si="532"/>
        <v>819.23895303406948</v>
      </c>
    </row>
    <row r="17057" spans="2:6">
      <c r="B17057">
        <v>1537600</v>
      </c>
      <c r="D17057">
        <v>17055</v>
      </c>
      <c r="E17057" s="72">
        <f t="shared" si="533"/>
        <v>1259809582.2962961</v>
      </c>
      <c r="F17057" s="71">
        <f t="shared" si="532"/>
        <v>819.33505612402189</v>
      </c>
    </row>
    <row r="17058" spans="2:6">
      <c r="B17058">
        <v>1537600</v>
      </c>
      <c r="D17058">
        <v>17056</v>
      </c>
      <c r="E17058" s="72">
        <f t="shared" si="533"/>
        <v>1259957359.0740738</v>
      </c>
      <c r="F17058" s="71">
        <f t="shared" si="532"/>
        <v>819.43116485046426</v>
      </c>
    </row>
    <row r="17059" spans="2:6">
      <c r="B17059">
        <v>1537600</v>
      </c>
      <c r="D17059">
        <v>17057</v>
      </c>
      <c r="E17059" s="72">
        <f t="shared" si="533"/>
        <v>1260105144.5185182</v>
      </c>
      <c r="F17059" s="71">
        <f t="shared" si="532"/>
        <v>819.52727921339635</v>
      </c>
    </row>
    <row r="17060" spans="2:6">
      <c r="B17060">
        <v>1537600</v>
      </c>
      <c r="D17060">
        <v>17058</v>
      </c>
      <c r="E17060" s="72">
        <f t="shared" si="533"/>
        <v>1260252938.6296294</v>
      </c>
      <c r="F17060" s="71">
        <f t="shared" si="532"/>
        <v>819.6233992128183</v>
      </c>
    </row>
    <row r="17061" spans="2:6">
      <c r="B17061">
        <v>1537600</v>
      </c>
      <c r="D17061">
        <v>17059</v>
      </c>
      <c r="E17061" s="72">
        <f t="shared" si="533"/>
        <v>1260400741.4074073</v>
      </c>
      <c r="F17061" s="71">
        <f t="shared" si="532"/>
        <v>819.71952484872998</v>
      </c>
    </row>
    <row r="17062" spans="2:6">
      <c r="B17062">
        <v>1537600</v>
      </c>
      <c r="D17062">
        <v>17060</v>
      </c>
      <c r="E17062" s="72">
        <f t="shared" si="533"/>
        <v>1260548552.8518517</v>
      </c>
      <c r="F17062" s="71">
        <f t="shared" si="532"/>
        <v>819.8156561211315</v>
      </c>
    </row>
    <row r="17063" spans="2:6">
      <c r="B17063">
        <v>1537600</v>
      </c>
      <c r="D17063">
        <v>17061</v>
      </c>
      <c r="E17063" s="72">
        <f t="shared" si="533"/>
        <v>1260696372.9629629</v>
      </c>
      <c r="F17063" s="71">
        <f t="shared" si="532"/>
        <v>819.91179303002264</v>
      </c>
    </row>
    <row r="17064" spans="2:6">
      <c r="B17064">
        <v>1537600</v>
      </c>
      <c r="D17064">
        <v>17062</v>
      </c>
      <c r="E17064" s="72">
        <f t="shared" si="533"/>
        <v>1260844201.7407408</v>
      </c>
      <c r="F17064" s="71">
        <f t="shared" si="532"/>
        <v>820.00793557540374</v>
      </c>
    </row>
    <row r="17065" spans="2:6">
      <c r="B17065">
        <v>1537600</v>
      </c>
      <c r="D17065">
        <v>17063</v>
      </c>
      <c r="E17065" s="72">
        <f t="shared" si="533"/>
        <v>1260992039.1851852</v>
      </c>
      <c r="F17065" s="71">
        <f t="shared" si="532"/>
        <v>820.10408375727445</v>
      </c>
    </row>
    <row r="17066" spans="2:6">
      <c r="B17066">
        <v>1537600</v>
      </c>
      <c r="D17066">
        <v>17064</v>
      </c>
      <c r="E17066" s="72">
        <f t="shared" si="533"/>
        <v>1261139885.2962961</v>
      </c>
      <c r="F17066" s="71">
        <f t="shared" si="532"/>
        <v>820.20023757563479</v>
      </c>
    </row>
    <row r="17067" spans="2:6">
      <c r="B17067">
        <v>1537600</v>
      </c>
      <c r="D17067">
        <v>17065</v>
      </c>
      <c r="E17067" s="72">
        <f t="shared" si="533"/>
        <v>1261287740.0740738</v>
      </c>
      <c r="F17067" s="71">
        <f t="shared" si="532"/>
        <v>820.29639703048508</v>
      </c>
    </row>
    <row r="17068" spans="2:6">
      <c r="B17068">
        <v>1537600</v>
      </c>
      <c r="D17068">
        <v>17066</v>
      </c>
      <c r="E17068" s="72">
        <f t="shared" si="533"/>
        <v>1261435603.5185182</v>
      </c>
      <c r="F17068" s="71">
        <f t="shared" si="532"/>
        <v>820.39256212182511</v>
      </c>
    </row>
    <row r="17069" spans="2:6">
      <c r="B17069">
        <v>1537600</v>
      </c>
      <c r="D17069">
        <v>17067</v>
      </c>
      <c r="E17069" s="72">
        <f t="shared" si="533"/>
        <v>1261583475.6296294</v>
      </c>
      <c r="F17069" s="71">
        <f t="shared" si="532"/>
        <v>820.48873284965487</v>
      </c>
    </row>
    <row r="17070" spans="2:6">
      <c r="B17070">
        <v>1537600</v>
      </c>
      <c r="D17070">
        <v>17068</v>
      </c>
      <c r="E17070" s="72">
        <f t="shared" si="533"/>
        <v>1261731356.4074073</v>
      </c>
      <c r="F17070" s="71">
        <f t="shared" si="532"/>
        <v>820.58490921397458</v>
      </c>
    </row>
    <row r="17071" spans="2:6">
      <c r="B17071">
        <v>1537600</v>
      </c>
      <c r="D17071">
        <v>17069</v>
      </c>
      <c r="E17071" s="72">
        <f t="shared" si="533"/>
        <v>1261879245.8518517</v>
      </c>
      <c r="F17071" s="71">
        <f t="shared" si="532"/>
        <v>820.68109121478392</v>
      </c>
    </row>
    <row r="17072" spans="2:6">
      <c r="B17072">
        <v>1537600</v>
      </c>
      <c r="D17072">
        <v>17070</v>
      </c>
      <c r="E17072" s="72">
        <f t="shared" si="533"/>
        <v>1262027143.9629629</v>
      </c>
      <c r="F17072" s="71">
        <f t="shared" si="532"/>
        <v>820.77727885208299</v>
      </c>
    </row>
    <row r="17073" spans="2:6">
      <c r="B17073">
        <v>1537600</v>
      </c>
      <c r="D17073">
        <v>17071</v>
      </c>
      <c r="E17073" s="72">
        <f t="shared" si="533"/>
        <v>1262175050.7407408</v>
      </c>
      <c r="F17073" s="71">
        <f t="shared" si="532"/>
        <v>820.87347212587201</v>
      </c>
    </row>
    <row r="17074" spans="2:6">
      <c r="B17074">
        <v>1537600</v>
      </c>
      <c r="D17074">
        <v>17072</v>
      </c>
      <c r="E17074" s="72">
        <f t="shared" si="533"/>
        <v>1262322966.1851852</v>
      </c>
      <c r="F17074" s="71">
        <f t="shared" si="532"/>
        <v>820.96967103615066</v>
      </c>
    </row>
    <row r="17075" spans="2:6">
      <c r="B17075">
        <v>1537600</v>
      </c>
      <c r="D17075">
        <v>17073</v>
      </c>
      <c r="E17075" s="72">
        <f t="shared" si="533"/>
        <v>1262470890.2962961</v>
      </c>
      <c r="F17075" s="71">
        <f t="shared" si="532"/>
        <v>821.06587558291892</v>
      </c>
    </row>
    <row r="17076" spans="2:6">
      <c r="B17076">
        <v>1537600</v>
      </c>
      <c r="D17076">
        <v>17074</v>
      </c>
      <c r="E17076" s="72">
        <f t="shared" si="533"/>
        <v>1262618823.0740738</v>
      </c>
      <c r="F17076" s="71">
        <f t="shared" si="532"/>
        <v>821.16208576617703</v>
      </c>
    </row>
    <row r="17077" spans="2:6">
      <c r="B17077">
        <v>1537600</v>
      </c>
      <c r="D17077">
        <v>17075</v>
      </c>
      <c r="E17077" s="72">
        <f t="shared" si="533"/>
        <v>1262766764.5185182</v>
      </c>
      <c r="F17077" s="71">
        <f t="shared" si="532"/>
        <v>821.25830158592498</v>
      </c>
    </row>
    <row r="17078" spans="2:6">
      <c r="B17078">
        <v>1537600</v>
      </c>
      <c r="D17078">
        <v>17076</v>
      </c>
      <c r="E17078" s="72">
        <f t="shared" si="533"/>
        <v>1262914714.6296294</v>
      </c>
      <c r="F17078" s="71">
        <f t="shared" si="532"/>
        <v>821.35452304216267</v>
      </c>
    </row>
    <row r="17079" spans="2:6">
      <c r="B17079">
        <v>1537600</v>
      </c>
      <c r="D17079">
        <v>17077</v>
      </c>
      <c r="E17079" s="72">
        <f t="shared" si="533"/>
        <v>1263062673.4074073</v>
      </c>
      <c r="F17079" s="71">
        <f t="shared" si="532"/>
        <v>821.45075013489031</v>
      </c>
    </row>
    <row r="17080" spans="2:6">
      <c r="B17080">
        <v>1537600</v>
      </c>
      <c r="D17080">
        <v>17078</v>
      </c>
      <c r="E17080" s="72">
        <f t="shared" si="533"/>
        <v>1263210640.8518517</v>
      </c>
      <c r="F17080" s="71">
        <f t="shared" si="532"/>
        <v>821.54698286410746</v>
      </c>
    </row>
    <row r="17081" spans="2:6">
      <c r="B17081">
        <v>1537600</v>
      </c>
      <c r="D17081">
        <v>17079</v>
      </c>
      <c r="E17081" s="72">
        <f t="shared" si="533"/>
        <v>1263358616.9629629</v>
      </c>
      <c r="F17081" s="71">
        <f t="shared" si="532"/>
        <v>821.64322122981457</v>
      </c>
    </row>
    <row r="17082" spans="2:6">
      <c r="B17082">
        <v>1537600</v>
      </c>
      <c r="D17082">
        <v>17080</v>
      </c>
      <c r="E17082" s="72">
        <f t="shared" si="533"/>
        <v>1263506601.7407408</v>
      </c>
      <c r="F17082" s="71">
        <f t="shared" si="532"/>
        <v>821.73946523201141</v>
      </c>
    </row>
    <row r="17083" spans="2:6">
      <c r="B17083">
        <v>1537600</v>
      </c>
      <c r="D17083">
        <v>17081</v>
      </c>
      <c r="E17083" s="72">
        <f t="shared" si="533"/>
        <v>1263654595.1851852</v>
      </c>
      <c r="F17083" s="71">
        <f t="shared" si="532"/>
        <v>821.83571487069798</v>
      </c>
    </row>
    <row r="17084" spans="2:6">
      <c r="B17084">
        <v>1537600</v>
      </c>
      <c r="D17084">
        <v>17082</v>
      </c>
      <c r="E17084" s="72">
        <f t="shared" si="533"/>
        <v>1263802597.2962961</v>
      </c>
      <c r="F17084" s="71">
        <f t="shared" si="532"/>
        <v>821.93197014587417</v>
      </c>
    </row>
    <row r="17085" spans="2:6">
      <c r="B17085">
        <v>1537600</v>
      </c>
      <c r="D17085">
        <v>17083</v>
      </c>
      <c r="E17085" s="72">
        <f t="shared" si="533"/>
        <v>1263950608.0740738</v>
      </c>
      <c r="F17085" s="71">
        <f t="shared" si="532"/>
        <v>822.02823105754021</v>
      </c>
    </row>
    <row r="17086" spans="2:6">
      <c r="B17086">
        <v>1537600</v>
      </c>
      <c r="D17086">
        <v>17084</v>
      </c>
      <c r="E17086" s="72">
        <f t="shared" si="533"/>
        <v>1264098627.5185182</v>
      </c>
      <c r="F17086" s="71">
        <f t="shared" si="532"/>
        <v>822.12449760569598</v>
      </c>
    </row>
    <row r="17087" spans="2:6">
      <c r="B17087">
        <v>1537600</v>
      </c>
      <c r="D17087">
        <v>17085</v>
      </c>
      <c r="E17087" s="72">
        <f t="shared" si="533"/>
        <v>1264246655.6296294</v>
      </c>
      <c r="F17087" s="71">
        <f t="shared" si="532"/>
        <v>822.22076979034171</v>
      </c>
    </row>
    <row r="17088" spans="2:6">
      <c r="B17088">
        <v>1537600</v>
      </c>
      <c r="D17088">
        <v>17086</v>
      </c>
      <c r="E17088" s="72">
        <f t="shared" si="533"/>
        <v>1264394692.4074073</v>
      </c>
      <c r="F17088" s="71">
        <f t="shared" si="532"/>
        <v>822.31704761147716</v>
      </c>
    </row>
    <row r="17089" spans="2:6">
      <c r="B17089">
        <v>1537600</v>
      </c>
      <c r="D17089">
        <v>17087</v>
      </c>
      <c r="E17089" s="72">
        <f t="shared" si="533"/>
        <v>1264542737.8518517</v>
      </c>
      <c r="F17089" s="71">
        <f t="shared" si="532"/>
        <v>822.41333106910236</v>
      </c>
    </row>
    <row r="17090" spans="2:6">
      <c r="B17090">
        <v>1537600</v>
      </c>
      <c r="D17090">
        <v>17088</v>
      </c>
      <c r="E17090" s="72">
        <f t="shared" si="533"/>
        <v>1264690791.9629629</v>
      </c>
      <c r="F17090" s="71">
        <f t="shared" si="532"/>
        <v>822.50962016321728</v>
      </c>
    </row>
    <row r="17091" spans="2:6">
      <c r="B17091">
        <v>1537600</v>
      </c>
      <c r="D17091">
        <v>17089</v>
      </c>
      <c r="E17091" s="72">
        <f t="shared" si="533"/>
        <v>1264838854.7407408</v>
      </c>
      <c r="F17091" s="71">
        <f t="shared" ref="F17091:F17154" si="534">E17091/B17090</f>
        <v>822.60591489382205</v>
      </c>
    </row>
    <row r="17092" spans="2:6">
      <c r="B17092">
        <v>1537600</v>
      </c>
      <c r="D17092">
        <v>17090</v>
      </c>
      <c r="E17092" s="72">
        <f t="shared" ref="E17092:E17155" si="535">40+(D17091*D17091)+(E17091/1.3)</f>
        <v>1264986926.1851852</v>
      </c>
      <c r="F17092" s="71">
        <f t="shared" si="534"/>
        <v>822.70221526091655</v>
      </c>
    </row>
    <row r="17093" spans="2:6">
      <c r="B17093">
        <v>1537600</v>
      </c>
      <c r="D17093">
        <v>17091</v>
      </c>
      <c r="E17093" s="72">
        <f t="shared" si="535"/>
        <v>1265135006.2962961</v>
      </c>
      <c r="F17093" s="71">
        <f t="shared" si="534"/>
        <v>822.79852126450055</v>
      </c>
    </row>
    <row r="17094" spans="2:6">
      <c r="B17094">
        <v>1537600</v>
      </c>
      <c r="D17094">
        <v>17092</v>
      </c>
      <c r="E17094" s="72">
        <f t="shared" si="535"/>
        <v>1265283095.0740738</v>
      </c>
      <c r="F17094" s="71">
        <f t="shared" si="534"/>
        <v>822.89483290457451</v>
      </c>
    </row>
    <row r="17095" spans="2:6">
      <c r="B17095">
        <v>1537600</v>
      </c>
      <c r="D17095">
        <v>17093</v>
      </c>
      <c r="E17095" s="72">
        <f t="shared" si="535"/>
        <v>1265431192.5185182</v>
      </c>
      <c r="F17095" s="71">
        <f t="shared" si="534"/>
        <v>822.99115018113832</v>
      </c>
    </row>
    <row r="17096" spans="2:6">
      <c r="B17096">
        <v>1537600</v>
      </c>
      <c r="D17096">
        <v>17094</v>
      </c>
      <c r="E17096" s="72">
        <f t="shared" si="535"/>
        <v>1265579298.6296294</v>
      </c>
      <c r="F17096" s="71">
        <f t="shared" si="534"/>
        <v>823.08747309419186</v>
      </c>
    </row>
    <row r="17097" spans="2:6">
      <c r="B17097">
        <v>1537600</v>
      </c>
      <c r="D17097">
        <v>17095</v>
      </c>
      <c r="E17097" s="72">
        <f t="shared" si="535"/>
        <v>1265727413.4074073</v>
      </c>
      <c r="F17097" s="71">
        <f t="shared" si="534"/>
        <v>823.18380164373525</v>
      </c>
    </row>
    <row r="17098" spans="2:6">
      <c r="B17098">
        <v>1537600</v>
      </c>
      <c r="D17098">
        <v>17096</v>
      </c>
      <c r="E17098" s="72">
        <f t="shared" si="535"/>
        <v>1265875536.8518517</v>
      </c>
      <c r="F17098" s="71">
        <f t="shared" si="534"/>
        <v>823.28013582976826</v>
      </c>
    </row>
    <row r="17099" spans="2:6">
      <c r="B17099">
        <v>1537600</v>
      </c>
      <c r="D17099">
        <v>17097</v>
      </c>
      <c r="E17099" s="72">
        <f t="shared" si="535"/>
        <v>1266023668.9629629</v>
      </c>
      <c r="F17099" s="71">
        <f t="shared" si="534"/>
        <v>823.37647565229111</v>
      </c>
    </row>
    <row r="17100" spans="2:6">
      <c r="B17100">
        <v>1537600</v>
      </c>
      <c r="D17100">
        <v>17098</v>
      </c>
      <c r="E17100" s="72">
        <f t="shared" si="535"/>
        <v>1266171809.7407408</v>
      </c>
      <c r="F17100" s="71">
        <f t="shared" si="534"/>
        <v>823.4728211113038</v>
      </c>
    </row>
    <row r="17101" spans="2:6">
      <c r="B17101">
        <v>1537600</v>
      </c>
      <c r="D17101">
        <v>17099</v>
      </c>
      <c r="E17101" s="72">
        <f t="shared" si="535"/>
        <v>1266319959.1851852</v>
      </c>
      <c r="F17101" s="71">
        <f t="shared" si="534"/>
        <v>823.56917220680623</v>
      </c>
    </row>
    <row r="17102" spans="2:6">
      <c r="B17102">
        <v>1537600</v>
      </c>
      <c r="D17102">
        <v>17100</v>
      </c>
      <c r="E17102" s="72">
        <f t="shared" si="535"/>
        <v>1266468117.2962961</v>
      </c>
      <c r="F17102" s="71">
        <f t="shared" si="534"/>
        <v>823.66552893879816</v>
      </c>
    </row>
    <row r="17103" spans="2:6">
      <c r="B17103">
        <v>1537600</v>
      </c>
      <c r="D17103">
        <v>17101</v>
      </c>
      <c r="E17103" s="72">
        <f t="shared" si="535"/>
        <v>1266616284.0740738</v>
      </c>
      <c r="F17103" s="71">
        <f t="shared" si="534"/>
        <v>823.76189130728005</v>
      </c>
    </row>
    <row r="17104" spans="2:6">
      <c r="B17104">
        <v>1537600</v>
      </c>
      <c r="D17104">
        <v>17102</v>
      </c>
      <c r="E17104" s="72">
        <f t="shared" si="535"/>
        <v>1266764459.5185182</v>
      </c>
      <c r="F17104" s="71">
        <f t="shared" si="534"/>
        <v>823.85825931225168</v>
      </c>
    </row>
    <row r="17105" spans="2:6">
      <c r="B17105">
        <v>1537600</v>
      </c>
      <c r="D17105">
        <v>17103</v>
      </c>
      <c r="E17105" s="72">
        <f t="shared" si="535"/>
        <v>1266912643.6296294</v>
      </c>
      <c r="F17105" s="71">
        <f t="shared" si="534"/>
        <v>823.95463295371314</v>
      </c>
    </row>
    <row r="17106" spans="2:6">
      <c r="B17106">
        <v>1537600</v>
      </c>
      <c r="D17106">
        <v>17104</v>
      </c>
      <c r="E17106" s="72">
        <f t="shared" si="535"/>
        <v>1267060836.4074073</v>
      </c>
      <c r="F17106" s="71">
        <f t="shared" si="534"/>
        <v>824.05101223166446</v>
      </c>
    </row>
    <row r="17107" spans="2:6">
      <c r="B17107">
        <v>1537600</v>
      </c>
      <c r="D17107">
        <v>17105</v>
      </c>
      <c r="E17107" s="72">
        <f t="shared" si="535"/>
        <v>1267209037.8518517</v>
      </c>
      <c r="F17107" s="71">
        <f t="shared" si="534"/>
        <v>824.14739714610539</v>
      </c>
    </row>
    <row r="17108" spans="2:6">
      <c r="B17108">
        <v>1537600</v>
      </c>
      <c r="D17108">
        <v>17106</v>
      </c>
      <c r="E17108" s="72">
        <f t="shared" si="535"/>
        <v>1267357247.9629629</v>
      </c>
      <c r="F17108" s="71">
        <f t="shared" si="534"/>
        <v>824.24378769703617</v>
      </c>
    </row>
    <row r="17109" spans="2:6">
      <c r="B17109">
        <v>1537600</v>
      </c>
      <c r="D17109">
        <v>17107</v>
      </c>
      <c r="E17109" s="72">
        <f t="shared" si="535"/>
        <v>1267505466.7407408</v>
      </c>
      <c r="F17109" s="71">
        <f t="shared" si="534"/>
        <v>824.34018388445679</v>
      </c>
    </row>
    <row r="17110" spans="2:6">
      <c r="B17110">
        <v>1537600</v>
      </c>
      <c r="D17110">
        <v>17108</v>
      </c>
      <c r="E17110" s="72">
        <f t="shared" si="535"/>
        <v>1267653694.1851852</v>
      </c>
      <c r="F17110" s="71">
        <f t="shared" si="534"/>
        <v>824.43658570836703</v>
      </c>
    </row>
    <row r="17111" spans="2:6">
      <c r="B17111">
        <v>1537600</v>
      </c>
      <c r="D17111">
        <v>17109</v>
      </c>
      <c r="E17111" s="72">
        <f t="shared" si="535"/>
        <v>1267801930.2962961</v>
      </c>
      <c r="F17111" s="71">
        <f t="shared" si="534"/>
        <v>824.53299316876701</v>
      </c>
    </row>
    <row r="17112" spans="2:6">
      <c r="B17112">
        <v>1537600</v>
      </c>
      <c r="D17112">
        <v>17110</v>
      </c>
      <c r="E17112" s="72">
        <f t="shared" si="535"/>
        <v>1267950175.0740738</v>
      </c>
      <c r="F17112" s="71">
        <f t="shared" si="534"/>
        <v>824.62940626565671</v>
      </c>
    </row>
    <row r="17113" spans="2:6">
      <c r="B17113">
        <v>1537600</v>
      </c>
      <c r="D17113">
        <v>17111</v>
      </c>
      <c r="E17113" s="72">
        <f t="shared" si="535"/>
        <v>1268098428.5185182</v>
      </c>
      <c r="F17113" s="71">
        <f t="shared" si="534"/>
        <v>824.72582499903626</v>
      </c>
    </row>
    <row r="17114" spans="2:6">
      <c r="B17114">
        <v>1537600</v>
      </c>
      <c r="D17114">
        <v>17112</v>
      </c>
      <c r="E17114" s="72">
        <f t="shared" si="535"/>
        <v>1268246690.6296294</v>
      </c>
      <c r="F17114" s="71">
        <f t="shared" si="534"/>
        <v>824.82224936890566</v>
      </c>
    </row>
    <row r="17115" spans="2:6">
      <c r="B17115">
        <v>1537600</v>
      </c>
      <c r="D17115">
        <v>17113</v>
      </c>
      <c r="E17115" s="72">
        <f t="shared" si="535"/>
        <v>1268394961.4074073</v>
      </c>
      <c r="F17115" s="71">
        <f t="shared" si="534"/>
        <v>824.9186793752649</v>
      </c>
    </row>
    <row r="17116" spans="2:6">
      <c r="B17116">
        <v>1537600</v>
      </c>
      <c r="D17116">
        <v>17114</v>
      </c>
      <c r="E17116" s="72">
        <f t="shared" si="535"/>
        <v>1268543240.8518517</v>
      </c>
      <c r="F17116" s="71">
        <f t="shared" si="534"/>
        <v>825.01511501811376</v>
      </c>
    </row>
    <row r="17117" spans="2:6">
      <c r="B17117">
        <v>1537600</v>
      </c>
      <c r="D17117">
        <v>17115</v>
      </c>
      <c r="E17117" s="72">
        <f t="shared" si="535"/>
        <v>1268691528.9629629</v>
      </c>
      <c r="F17117" s="71">
        <f t="shared" si="534"/>
        <v>825.11155629745247</v>
      </c>
    </row>
    <row r="17118" spans="2:6">
      <c r="B17118">
        <v>1537600</v>
      </c>
      <c r="D17118">
        <v>17116</v>
      </c>
      <c r="E17118" s="72">
        <f t="shared" si="535"/>
        <v>1268839825.7407408</v>
      </c>
      <c r="F17118" s="71">
        <f t="shared" si="534"/>
        <v>825.2080032132809</v>
      </c>
    </row>
    <row r="17119" spans="2:6">
      <c r="B17119">
        <v>1537600</v>
      </c>
      <c r="D17119">
        <v>17117</v>
      </c>
      <c r="E17119" s="72">
        <f t="shared" si="535"/>
        <v>1268988131.1851852</v>
      </c>
      <c r="F17119" s="71">
        <f t="shared" si="534"/>
        <v>825.30445576559907</v>
      </c>
    </row>
    <row r="17120" spans="2:6">
      <c r="B17120">
        <v>1537600</v>
      </c>
      <c r="D17120">
        <v>17118</v>
      </c>
      <c r="E17120" s="72">
        <f t="shared" si="535"/>
        <v>1269136445.2962961</v>
      </c>
      <c r="F17120" s="71">
        <f t="shared" si="534"/>
        <v>825.40091395440697</v>
      </c>
    </row>
    <row r="17121" spans="2:6">
      <c r="B17121">
        <v>1537600</v>
      </c>
      <c r="D17121">
        <v>17119</v>
      </c>
      <c r="E17121" s="72">
        <f t="shared" si="535"/>
        <v>1269284768.0740738</v>
      </c>
      <c r="F17121" s="71">
        <f t="shared" si="534"/>
        <v>825.49737777970461</v>
      </c>
    </row>
    <row r="17122" spans="2:6">
      <c r="B17122">
        <v>1537600</v>
      </c>
      <c r="D17122">
        <v>17120</v>
      </c>
      <c r="E17122" s="72">
        <f t="shared" si="535"/>
        <v>1269433099.5185182</v>
      </c>
      <c r="F17122" s="71">
        <f t="shared" si="534"/>
        <v>825.59384724149209</v>
      </c>
    </row>
    <row r="17123" spans="2:6">
      <c r="B17123">
        <v>1537600</v>
      </c>
      <c r="D17123">
        <v>17121</v>
      </c>
      <c r="E17123" s="72">
        <f t="shared" si="535"/>
        <v>1269581439.6296294</v>
      </c>
      <c r="F17123" s="71">
        <f t="shared" si="534"/>
        <v>825.69032233976941</v>
      </c>
    </row>
    <row r="17124" spans="2:6">
      <c r="B17124">
        <v>1537600</v>
      </c>
      <c r="D17124">
        <v>17122</v>
      </c>
      <c r="E17124" s="72">
        <f t="shared" si="535"/>
        <v>1269729788.4074073</v>
      </c>
      <c r="F17124" s="71">
        <f t="shared" si="534"/>
        <v>825.78680307453646</v>
      </c>
    </row>
    <row r="17125" spans="2:6">
      <c r="B17125">
        <v>1537600</v>
      </c>
      <c r="D17125">
        <v>17123</v>
      </c>
      <c r="E17125" s="72">
        <f t="shared" si="535"/>
        <v>1269878145.8518517</v>
      </c>
      <c r="F17125" s="71">
        <f t="shared" si="534"/>
        <v>825.88328944579325</v>
      </c>
    </row>
    <row r="17126" spans="2:6">
      <c r="B17126">
        <v>1537600</v>
      </c>
      <c r="D17126">
        <v>17124</v>
      </c>
      <c r="E17126" s="72">
        <f t="shared" si="535"/>
        <v>1270026511.9629629</v>
      </c>
      <c r="F17126" s="71">
        <f t="shared" si="534"/>
        <v>825.97978145353989</v>
      </c>
    </row>
    <row r="17127" spans="2:6">
      <c r="B17127">
        <v>1537600</v>
      </c>
      <c r="D17127">
        <v>17125</v>
      </c>
      <c r="E17127" s="72">
        <f t="shared" si="535"/>
        <v>1270174886.7407408</v>
      </c>
      <c r="F17127" s="71">
        <f t="shared" si="534"/>
        <v>826.07627909777625</v>
      </c>
    </row>
    <row r="17128" spans="2:6">
      <c r="B17128">
        <v>1537600</v>
      </c>
      <c r="D17128">
        <v>17126</v>
      </c>
      <c r="E17128" s="72">
        <f t="shared" si="535"/>
        <v>1270323270.1851852</v>
      </c>
      <c r="F17128" s="71">
        <f t="shared" si="534"/>
        <v>826.17278237850235</v>
      </c>
    </row>
    <row r="17129" spans="2:6">
      <c r="B17129">
        <v>1537600</v>
      </c>
      <c r="D17129">
        <v>17127</v>
      </c>
      <c r="E17129" s="72">
        <f t="shared" si="535"/>
        <v>1270471662.2962961</v>
      </c>
      <c r="F17129" s="71">
        <f t="shared" si="534"/>
        <v>826.26929129571806</v>
      </c>
    </row>
    <row r="17130" spans="2:6">
      <c r="B17130">
        <v>1537600</v>
      </c>
      <c r="D17130">
        <v>17128</v>
      </c>
      <c r="E17130" s="72">
        <f t="shared" si="535"/>
        <v>1270620063.0740738</v>
      </c>
      <c r="F17130" s="71">
        <f t="shared" si="534"/>
        <v>826.36580584942362</v>
      </c>
    </row>
    <row r="17131" spans="2:6">
      <c r="B17131">
        <v>1537600</v>
      </c>
      <c r="D17131">
        <v>17129</v>
      </c>
      <c r="E17131" s="72">
        <f t="shared" si="535"/>
        <v>1270768472.5185182</v>
      </c>
      <c r="F17131" s="71">
        <f t="shared" si="534"/>
        <v>826.46232603961903</v>
      </c>
    </row>
    <row r="17132" spans="2:6">
      <c r="B17132">
        <v>1537600</v>
      </c>
      <c r="D17132">
        <v>17130</v>
      </c>
      <c r="E17132" s="72">
        <f t="shared" si="535"/>
        <v>1270916890.6296294</v>
      </c>
      <c r="F17132" s="71">
        <f t="shared" si="534"/>
        <v>826.55885186630417</v>
      </c>
    </row>
    <row r="17133" spans="2:6">
      <c r="B17133">
        <v>1537600</v>
      </c>
      <c r="D17133">
        <v>17131</v>
      </c>
      <c r="E17133" s="72">
        <f t="shared" si="535"/>
        <v>1271065317.4074073</v>
      </c>
      <c r="F17133" s="71">
        <f t="shared" si="534"/>
        <v>826.65538332947926</v>
      </c>
    </row>
    <row r="17134" spans="2:6">
      <c r="B17134">
        <v>1537600</v>
      </c>
      <c r="D17134">
        <v>17132</v>
      </c>
      <c r="E17134" s="72">
        <f t="shared" si="535"/>
        <v>1271213752.8518517</v>
      </c>
      <c r="F17134" s="71">
        <f t="shared" si="534"/>
        <v>826.75192042914398</v>
      </c>
    </row>
    <row r="17135" spans="2:6">
      <c r="B17135">
        <v>1537600</v>
      </c>
      <c r="D17135">
        <v>17133</v>
      </c>
      <c r="E17135" s="72">
        <f t="shared" si="535"/>
        <v>1271362196.9629629</v>
      </c>
      <c r="F17135" s="71">
        <f t="shared" si="534"/>
        <v>826.84846316529843</v>
      </c>
    </row>
    <row r="17136" spans="2:6">
      <c r="B17136">
        <v>1537600</v>
      </c>
      <c r="D17136">
        <v>17134</v>
      </c>
      <c r="E17136" s="72">
        <f t="shared" si="535"/>
        <v>1271510649.7407408</v>
      </c>
      <c r="F17136" s="71">
        <f t="shared" si="534"/>
        <v>826.94501153794272</v>
      </c>
    </row>
    <row r="17137" spans="2:6">
      <c r="B17137">
        <v>1537600</v>
      </c>
      <c r="D17137">
        <v>17135</v>
      </c>
      <c r="E17137" s="72">
        <f t="shared" si="535"/>
        <v>1271659111.1851852</v>
      </c>
      <c r="F17137" s="71">
        <f t="shared" si="534"/>
        <v>827.04156554707674</v>
      </c>
    </row>
    <row r="17138" spans="2:6">
      <c r="B17138">
        <v>1537600</v>
      </c>
      <c r="D17138">
        <v>17136</v>
      </c>
      <c r="E17138" s="72">
        <f t="shared" si="535"/>
        <v>1271807581.2962961</v>
      </c>
      <c r="F17138" s="71">
        <f t="shared" si="534"/>
        <v>827.13812519270039</v>
      </c>
    </row>
    <row r="17139" spans="2:6">
      <c r="B17139">
        <v>1537600</v>
      </c>
      <c r="D17139">
        <v>17137</v>
      </c>
      <c r="E17139" s="72">
        <f t="shared" si="535"/>
        <v>1271956060.0740738</v>
      </c>
      <c r="F17139" s="71">
        <f t="shared" si="534"/>
        <v>827.23469047481387</v>
      </c>
    </row>
    <row r="17140" spans="2:6">
      <c r="B17140">
        <v>1537600</v>
      </c>
      <c r="D17140">
        <v>17138</v>
      </c>
      <c r="E17140" s="72">
        <f t="shared" si="535"/>
        <v>1272104547.5185182</v>
      </c>
      <c r="F17140" s="71">
        <f t="shared" si="534"/>
        <v>827.33126139341709</v>
      </c>
    </row>
    <row r="17141" spans="2:6">
      <c r="B17141">
        <v>1537600</v>
      </c>
      <c r="D17141">
        <v>17139</v>
      </c>
      <c r="E17141" s="72">
        <f t="shared" si="535"/>
        <v>1272253043.6296294</v>
      </c>
      <c r="F17141" s="71">
        <f t="shared" si="534"/>
        <v>827.42783794851027</v>
      </c>
    </row>
    <row r="17142" spans="2:6">
      <c r="B17142">
        <v>1537600</v>
      </c>
      <c r="D17142">
        <v>17140</v>
      </c>
      <c r="E17142" s="72">
        <f t="shared" si="535"/>
        <v>1272401548.4074073</v>
      </c>
      <c r="F17142" s="71">
        <f t="shared" si="534"/>
        <v>827.52442014009318</v>
      </c>
    </row>
    <row r="17143" spans="2:6">
      <c r="B17143">
        <v>1537600</v>
      </c>
      <c r="D17143">
        <v>17141</v>
      </c>
      <c r="E17143" s="72">
        <f t="shared" si="535"/>
        <v>1272550061.8518517</v>
      </c>
      <c r="F17143" s="71">
        <f t="shared" si="534"/>
        <v>827.62100796816583</v>
      </c>
    </row>
    <row r="17144" spans="2:6">
      <c r="B17144">
        <v>1537600</v>
      </c>
      <c r="D17144">
        <v>17142</v>
      </c>
      <c r="E17144" s="72">
        <f t="shared" si="535"/>
        <v>1272698583.9629629</v>
      </c>
      <c r="F17144" s="71">
        <f t="shared" si="534"/>
        <v>827.7176014327282</v>
      </c>
    </row>
    <row r="17145" spans="2:6">
      <c r="B17145">
        <v>1537600</v>
      </c>
      <c r="D17145">
        <v>17143</v>
      </c>
      <c r="E17145" s="72">
        <f t="shared" si="535"/>
        <v>1272847114.7407408</v>
      </c>
      <c r="F17145" s="71">
        <f t="shared" si="534"/>
        <v>827.81420053378042</v>
      </c>
    </row>
    <row r="17146" spans="2:6">
      <c r="B17146">
        <v>1537600</v>
      </c>
      <c r="D17146">
        <v>17144</v>
      </c>
      <c r="E17146" s="72">
        <f t="shared" si="535"/>
        <v>1272995654.1851852</v>
      </c>
      <c r="F17146" s="71">
        <f t="shared" si="534"/>
        <v>827.91080527132226</v>
      </c>
    </row>
    <row r="17147" spans="2:6">
      <c r="B17147">
        <v>1537600</v>
      </c>
      <c r="D17147">
        <v>17145</v>
      </c>
      <c r="E17147" s="72">
        <f t="shared" si="535"/>
        <v>1273144202.2962961</v>
      </c>
      <c r="F17147" s="71">
        <f t="shared" si="534"/>
        <v>828.00741564535383</v>
      </c>
    </row>
    <row r="17148" spans="2:6">
      <c r="B17148">
        <v>1537600</v>
      </c>
      <c r="D17148">
        <v>17146</v>
      </c>
      <c r="E17148" s="72">
        <f t="shared" si="535"/>
        <v>1273292759.0740738</v>
      </c>
      <c r="F17148" s="71">
        <f t="shared" si="534"/>
        <v>828.10403165587525</v>
      </c>
    </row>
    <row r="17149" spans="2:6">
      <c r="B17149">
        <v>1537600</v>
      </c>
      <c r="D17149">
        <v>17147</v>
      </c>
      <c r="E17149" s="72">
        <f t="shared" si="535"/>
        <v>1273441324.5185182</v>
      </c>
      <c r="F17149" s="71">
        <f t="shared" si="534"/>
        <v>828.20065330288651</v>
      </c>
    </row>
    <row r="17150" spans="2:6">
      <c r="B17150">
        <v>1537600</v>
      </c>
      <c r="D17150">
        <v>17148</v>
      </c>
      <c r="E17150" s="72">
        <f t="shared" si="535"/>
        <v>1273589898.6296294</v>
      </c>
      <c r="F17150" s="71">
        <f t="shared" si="534"/>
        <v>828.2972805863875</v>
      </c>
    </row>
    <row r="17151" spans="2:6">
      <c r="B17151">
        <v>1537600</v>
      </c>
      <c r="D17151">
        <v>17149</v>
      </c>
      <c r="E17151" s="72">
        <f t="shared" si="535"/>
        <v>1273738481.4074073</v>
      </c>
      <c r="F17151" s="71">
        <f t="shared" si="534"/>
        <v>828.39391350637834</v>
      </c>
    </row>
    <row r="17152" spans="2:6">
      <c r="B17152">
        <v>1537600</v>
      </c>
      <c r="D17152">
        <v>17150</v>
      </c>
      <c r="E17152" s="72">
        <f t="shared" si="535"/>
        <v>1273887072.8518517</v>
      </c>
      <c r="F17152" s="71">
        <f t="shared" si="534"/>
        <v>828.4905520628588</v>
      </c>
    </row>
    <row r="17153" spans="2:6">
      <c r="B17153">
        <v>1537600</v>
      </c>
      <c r="D17153">
        <v>17151</v>
      </c>
      <c r="E17153" s="72">
        <f t="shared" si="535"/>
        <v>1274035672.9629629</v>
      </c>
      <c r="F17153" s="71">
        <f t="shared" si="534"/>
        <v>828.5871962558291</v>
      </c>
    </row>
    <row r="17154" spans="2:6">
      <c r="B17154">
        <v>1537600</v>
      </c>
      <c r="D17154">
        <v>17152</v>
      </c>
      <c r="E17154" s="72">
        <f t="shared" si="535"/>
        <v>1274184281.7407408</v>
      </c>
      <c r="F17154" s="71">
        <f t="shared" si="534"/>
        <v>828.68384608528925</v>
      </c>
    </row>
    <row r="17155" spans="2:6">
      <c r="B17155">
        <v>1537600</v>
      </c>
      <c r="D17155">
        <v>17153</v>
      </c>
      <c r="E17155" s="72">
        <f t="shared" si="535"/>
        <v>1274332899.1851852</v>
      </c>
      <c r="F17155" s="71">
        <f t="shared" ref="F17155:F17218" si="536">E17155/B17154</f>
        <v>828.78050155123913</v>
      </c>
    </row>
    <row r="17156" spans="2:6">
      <c r="B17156">
        <v>1537600</v>
      </c>
      <c r="D17156">
        <v>17154</v>
      </c>
      <c r="E17156" s="72">
        <f t="shared" ref="E17156:E17219" si="537">40+(D17155*D17155)+(E17155/1.3)</f>
        <v>1274481525.2962961</v>
      </c>
      <c r="F17156" s="71">
        <f t="shared" si="536"/>
        <v>828.87716265367851</v>
      </c>
    </row>
    <row r="17157" spans="2:6">
      <c r="B17157">
        <v>1537600</v>
      </c>
      <c r="D17157">
        <v>17155</v>
      </c>
      <c r="E17157" s="72">
        <f t="shared" si="537"/>
        <v>1274630160.0740738</v>
      </c>
      <c r="F17157" s="71">
        <f t="shared" si="536"/>
        <v>828.97382939260785</v>
      </c>
    </row>
    <row r="17158" spans="2:6">
      <c r="B17158">
        <v>1537600</v>
      </c>
      <c r="D17158">
        <v>17156</v>
      </c>
      <c r="E17158" s="72">
        <f t="shared" si="537"/>
        <v>1274778803.5185182</v>
      </c>
      <c r="F17158" s="71">
        <f t="shared" si="536"/>
        <v>829.07050176802693</v>
      </c>
    </row>
    <row r="17159" spans="2:6">
      <c r="B17159">
        <v>1537600</v>
      </c>
      <c r="D17159">
        <v>17157</v>
      </c>
      <c r="E17159" s="72">
        <f t="shared" si="537"/>
        <v>1274927455.6296294</v>
      </c>
      <c r="F17159" s="71">
        <f t="shared" si="536"/>
        <v>829.16717977993585</v>
      </c>
    </row>
    <row r="17160" spans="2:6">
      <c r="B17160">
        <v>1537600</v>
      </c>
      <c r="D17160">
        <v>17158</v>
      </c>
      <c r="E17160" s="72">
        <f t="shared" si="537"/>
        <v>1275076116.4074073</v>
      </c>
      <c r="F17160" s="71">
        <f t="shared" si="536"/>
        <v>829.26386342833462</v>
      </c>
    </row>
    <row r="17161" spans="2:6">
      <c r="B17161">
        <v>1537600</v>
      </c>
      <c r="D17161">
        <v>17159</v>
      </c>
      <c r="E17161" s="72">
        <f t="shared" si="537"/>
        <v>1275224785.8518517</v>
      </c>
      <c r="F17161" s="71">
        <f t="shared" si="536"/>
        <v>829.360552713223</v>
      </c>
    </row>
    <row r="17162" spans="2:6">
      <c r="B17162">
        <v>1537600</v>
      </c>
      <c r="D17162">
        <v>17160</v>
      </c>
      <c r="E17162" s="72">
        <f t="shared" si="537"/>
        <v>1275373463.9629629</v>
      </c>
      <c r="F17162" s="71">
        <f t="shared" si="536"/>
        <v>829.45724763460123</v>
      </c>
    </row>
    <row r="17163" spans="2:6">
      <c r="B17163">
        <v>1537600</v>
      </c>
      <c r="D17163">
        <v>17161</v>
      </c>
      <c r="E17163" s="72">
        <f t="shared" si="537"/>
        <v>1275522150.7407408</v>
      </c>
      <c r="F17163" s="71">
        <f t="shared" si="536"/>
        <v>829.55394819246931</v>
      </c>
    </row>
    <row r="17164" spans="2:6">
      <c r="B17164">
        <v>1537600</v>
      </c>
      <c r="D17164">
        <v>17162</v>
      </c>
      <c r="E17164" s="72">
        <f t="shared" si="537"/>
        <v>1275670846.1851852</v>
      </c>
      <c r="F17164" s="71">
        <f t="shared" si="536"/>
        <v>829.650654386827</v>
      </c>
    </row>
    <row r="17165" spans="2:6">
      <c r="B17165">
        <v>1537600</v>
      </c>
      <c r="D17165">
        <v>17163</v>
      </c>
      <c r="E17165" s="72">
        <f t="shared" si="537"/>
        <v>1275819550.2962961</v>
      </c>
      <c r="F17165" s="71">
        <f t="shared" si="536"/>
        <v>829.74736621767443</v>
      </c>
    </row>
    <row r="17166" spans="2:6">
      <c r="B17166">
        <v>1537600</v>
      </c>
      <c r="D17166">
        <v>17164</v>
      </c>
      <c r="E17166" s="72">
        <f t="shared" si="537"/>
        <v>1275968263.0740738</v>
      </c>
      <c r="F17166" s="71">
        <f t="shared" si="536"/>
        <v>829.84408368501158</v>
      </c>
    </row>
    <row r="17167" spans="2:6">
      <c r="B17167">
        <v>1537600</v>
      </c>
      <c r="D17167">
        <v>17165</v>
      </c>
      <c r="E17167" s="72">
        <f t="shared" si="537"/>
        <v>1276116984.5185182</v>
      </c>
      <c r="F17167" s="71">
        <f t="shared" si="536"/>
        <v>829.94080678883859</v>
      </c>
    </row>
    <row r="17168" spans="2:6">
      <c r="B17168">
        <v>1537600</v>
      </c>
      <c r="D17168">
        <v>17166</v>
      </c>
      <c r="E17168" s="72">
        <f t="shared" si="537"/>
        <v>1276265714.6296294</v>
      </c>
      <c r="F17168" s="71">
        <f t="shared" si="536"/>
        <v>830.03753552915543</v>
      </c>
    </row>
    <row r="17169" spans="2:6">
      <c r="B17169">
        <v>1537600</v>
      </c>
      <c r="D17169">
        <v>17167</v>
      </c>
      <c r="E17169" s="72">
        <f t="shared" si="537"/>
        <v>1276414453.4074073</v>
      </c>
      <c r="F17169" s="71">
        <f t="shared" si="536"/>
        <v>830.13426990596213</v>
      </c>
    </row>
    <row r="17170" spans="2:6">
      <c r="B17170">
        <v>1537600</v>
      </c>
      <c r="D17170">
        <v>17168</v>
      </c>
      <c r="E17170" s="72">
        <f t="shared" si="537"/>
        <v>1276563200.8518517</v>
      </c>
      <c r="F17170" s="71">
        <f t="shared" si="536"/>
        <v>830.23100991925844</v>
      </c>
    </row>
    <row r="17171" spans="2:6">
      <c r="B17171">
        <v>1537600</v>
      </c>
      <c r="D17171">
        <v>17169</v>
      </c>
      <c r="E17171" s="72">
        <f t="shared" si="537"/>
        <v>1276711956.9629629</v>
      </c>
      <c r="F17171" s="71">
        <f t="shared" si="536"/>
        <v>830.32775556904448</v>
      </c>
    </row>
    <row r="17172" spans="2:6">
      <c r="B17172">
        <v>1537600</v>
      </c>
      <c r="D17172">
        <v>17170</v>
      </c>
      <c r="E17172" s="72">
        <f t="shared" si="537"/>
        <v>1276860721.7407408</v>
      </c>
      <c r="F17172" s="71">
        <f t="shared" si="536"/>
        <v>830.42450685532049</v>
      </c>
    </row>
    <row r="17173" spans="2:6">
      <c r="B17173">
        <v>1537600</v>
      </c>
      <c r="D17173">
        <v>17171</v>
      </c>
      <c r="E17173" s="72">
        <f t="shared" si="537"/>
        <v>1277009495.1851852</v>
      </c>
      <c r="F17173" s="71">
        <f t="shared" si="536"/>
        <v>830.52126377808611</v>
      </c>
    </row>
    <row r="17174" spans="2:6">
      <c r="B17174">
        <v>1537600</v>
      </c>
      <c r="D17174">
        <v>17172</v>
      </c>
      <c r="E17174" s="72">
        <f t="shared" si="537"/>
        <v>1277158277.2962961</v>
      </c>
      <c r="F17174" s="71">
        <f t="shared" si="536"/>
        <v>830.61802633734135</v>
      </c>
    </row>
    <row r="17175" spans="2:6">
      <c r="B17175">
        <v>1537600</v>
      </c>
      <c r="D17175">
        <v>17173</v>
      </c>
      <c r="E17175" s="72">
        <f t="shared" si="537"/>
        <v>1277307068.0740738</v>
      </c>
      <c r="F17175" s="71">
        <f t="shared" si="536"/>
        <v>830.71479453308655</v>
      </c>
    </row>
    <row r="17176" spans="2:6">
      <c r="B17176">
        <v>1537600</v>
      </c>
      <c r="D17176">
        <v>17174</v>
      </c>
      <c r="E17176" s="72">
        <f t="shared" si="537"/>
        <v>1277455867.5185182</v>
      </c>
      <c r="F17176" s="71">
        <f t="shared" si="536"/>
        <v>830.81156836532136</v>
      </c>
    </row>
    <row r="17177" spans="2:6">
      <c r="B17177">
        <v>1537600</v>
      </c>
      <c r="D17177">
        <v>17175</v>
      </c>
      <c r="E17177" s="72">
        <f t="shared" si="537"/>
        <v>1277604675.6296294</v>
      </c>
      <c r="F17177" s="71">
        <f t="shared" si="536"/>
        <v>830.90834783404614</v>
      </c>
    </row>
    <row r="17178" spans="2:6">
      <c r="B17178">
        <v>1537600</v>
      </c>
      <c r="D17178">
        <v>17176</v>
      </c>
      <c r="E17178" s="72">
        <f t="shared" si="537"/>
        <v>1277753492.4074073</v>
      </c>
      <c r="F17178" s="71">
        <f t="shared" si="536"/>
        <v>831.00513293926076</v>
      </c>
    </row>
    <row r="17179" spans="2:6">
      <c r="B17179">
        <v>1537600</v>
      </c>
      <c r="D17179">
        <v>17177</v>
      </c>
      <c r="E17179" s="72">
        <f t="shared" si="537"/>
        <v>1277902317.8518517</v>
      </c>
      <c r="F17179" s="71">
        <f t="shared" si="536"/>
        <v>831.101923680965</v>
      </c>
    </row>
    <row r="17180" spans="2:6">
      <c r="B17180">
        <v>1537600</v>
      </c>
      <c r="D17180">
        <v>17178</v>
      </c>
      <c r="E17180" s="72">
        <f t="shared" si="537"/>
        <v>1278051151.9629629</v>
      </c>
      <c r="F17180" s="71">
        <f t="shared" si="536"/>
        <v>831.19872005915897</v>
      </c>
    </row>
    <row r="17181" spans="2:6">
      <c r="B17181">
        <v>1537600</v>
      </c>
      <c r="D17181">
        <v>17179</v>
      </c>
      <c r="E17181" s="72">
        <f t="shared" si="537"/>
        <v>1278199994.7407408</v>
      </c>
      <c r="F17181" s="71">
        <f t="shared" si="536"/>
        <v>831.2955220738429</v>
      </c>
    </row>
    <row r="17182" spans="2:6">
      <c r="B17182">
        <v>1537600</v>
      </c>
      <c r="D17182">
        <v>17180</v>
      </c>
      <c r="E17182" s="72">
        <f t="shared" si="537"/>
        <v>1278348846.1851852</v>
      </c>
      <c r="F17182" s="71">
        <f t="shared" si="536"/>
        <v>831.39232972501634</v>
      </c>
    </row>
    <row r="17183" spans="2:6">
      <c r="B17183">
        <v>1537600</v>
      </c>
      <c r="D17183">
        <v>17181</v>
      </c>
      <c r="E17183" s="72">
        <f t="shared" si="537"/>
        <v>1278497706.2962961</v>
      </c>
      <c r="F17183" s="71">
        <f t="shared" si="536"/>
        <v>831.48914301267962</v>
      </c>
    </row>
    <row r="17184" spans="2:6">
      <c r="B17184">
        <v>1537600</v>
      </c>
      <c r="D17184">
        <v>17182</v>
      </c>
      <c r="E17184" s="72">
        <f t="shared" si="537"/>
        <v>1278646575.0740738</v>
      </c>
      <c r="F17184" s="71">
        <f t="shared" si="536"/>
        <v>831.58596193683263</v>
      </c>
    </row>
    <row r="17185" spans="2:6">
      <c r="B17185">
        <v>1537600</v>
      </c>
      <c r="D17185">
        <v>17183</v>
      </c>
      <c r="E17185" s="72">
        <f t="shared" si="537"/>
        <v>1278795452.5185182</v>
      </c>
      <c r="F17185" s="71">
        <f t="shared" si="536"/>
        <v>831.68278649747538</v>
      </c>
    </row>
    <row r="17186" spans="2:6">
      <c r="B17186">
        <v>1537600</v>
      </c>
      <c r="D17186">
        <v>17184</v>
      </c>
      <c r="E17186" s="72">
        <f t="shared" si="537"/>
        <v>1278944338.6296294</v>
      </c>
      <c r="F17186" s="71">
        <f t="shared" si="536"/>
        <v>831.77961669460808</v>
      </c>
    </row>
    <row r="17187" spans="2:6">
      <c r="B17187">
        <v>1537600</v>
      </c>
      <c r="D17187">
        <v>17185</v>
      </c>
      <c r="E17187" s="72">
        <f t="shared" si="537"/>
        <v>1279093233.4074073</v>
      </c>
      <c r="F17187" s="71">
        <f t="shared" si="536"/>
        <v>831.87645252823052</v>
      </c>
    </row>
    <row r="17188" spans="2:6">
      <c r="B17188">
        <v>1537600</v>
      </c>
      <c r="D17188">
        <v>17186</v>
      </c>
      <c r="E17188" s="72">
        <f t="shared" si="537"/>
        <v>1279242136.8518517</v>
      </c>
      <c r="F17188" s="71">
        <f t="shared" si="536"/>
        <v>831.97329399834268</v>
      </c>
    </row>
    <row r="17189" spans="2:6">
      <c r="B17189">
        <v>1537600</v>
      </c>
      <c r="D17189">
        <v>17187</v>
      </c>
      <c r="E17189" s="72">
        <f t="shared" si="537"/>
        <v>1279391048.9629629</v>
      </c>
      <c r="F17189" s="71">
        <f t="shared" si="536"/>
        <v>832.07014110494458</v>
      </c>
    </row>
    <row r="17190" spans="2:6">
      <c r="B17190">
        <v>1537600</v>
      </c>
      <c r="D17190">
        <v>17188</v>
      </c>
      <c r="E17190" s="72">
        <f t="shared" si="537"/>
        <v>1279539969.7407408</v>
      </c>
      <c r="F17190" s="71">
        <f t="shared" si="536"/>
        <v>832.16699384803644</v>
      </c>
    </row>
    <row r="17191" spans="2:6">
      <c r="B17191">
        <v>1537600</v>
      </c>
      <c r="D17191">
        <v>17189</v>
      </c>
      <c r="E17191" s="72">
        <f t="shared" si="537"/>
        <v>1279688899.1851852</v>
      </c>
      <c r="F17191" s="71">
        <f t="shared" si="536"/>
        <v>832.2638522276178</v>
      </c>
    </row>
    <row r="17192" spans="2:6">
      <c r="B17192">
        <v>1537600</v>
      </c>
      <c r="D17192">
        <v>17190</v>
      </c>
      <c r="E17192" s="72">
        <f t="shared" si="537"/>
        <v>1279837837.2962961</v>
      </c>
      <c r="F17192" s="71">
        <f t="shared" si="536"/>
        <v>832.3607162436889</v>
      </c>
    </row>
    <row r="17193" spans="2:6">
      <c r="B17193">
        <v>1537600</v>
      </c>
      <c r="D17193">
        <v>17191</v>
      </c>
      <c r="E17193" s="72">
        <f t="shared" si="537"/>
        <v>1279986784.0740738</v>
      </c>
      <c r="F17193" s="71">
        <f t="shared" si="536"/>
        <v>832.45758589624984</v>
      </c>
    </row>
    <row r="17194" spans="2:6">
      <c r="B17194">
        <v>1537600</v>
      </c>
      <c r="D17194">
        <v>17192</v>
      </c>
      <c r="E17194" s="72">
        <f t="shared" si="537"/>
        <v>1280135739.5185182</v>
      </c>
      <c r="F17194" s="71">
        <f t="shared" si="536"/>
        <v>832.55446118530062</v>
      </c>
    </row>
    <row r="17195" spans="2:6">
      <c r="B17195">
        <v>1537600</v>
      </c>
      <c r="D17195">
        <v>17193</v>
      </c>
      <c r="E17195" s="72">
        <f t="shared" si="537"/>
        <v>1280284703.6296294</v>
      </c>
      <c r="F17195" s="71">
        <f t="shared" si="536"/>
        <v>832.65134211084114</v>
      </c>
    </row>
    <row r="17196" spans="2:6">
      <c r="B17196">
        <v>1537600</v>
      </c>
      <c r="D17196">
        <v>17194</v>
      </c>
      <c r="E17196" s="72">
        <f t="shared" si="537"/>
        <v>1280433676.4074073</v>
      </c>
      <c r="F17196" s="71">
        <f t="shared" si="536"/>
        <v>832.74822867287151</v>
      </c>
    </row>
    <row r="17197" spans="2:6">
      <c r="B17197">
        <v>1537600</v>
      </c>
      <c r="D17197">
        <v>17195</v>
      </c>
      <c r="E17197" s="72">
        <f t="shared" si="537"/>
        <v>1280582657.8518517</v>
      </c>
      <c r="F17197" s="71">
        <f t="shared" si="536"/>
        <v>832.8451208713916</v>
      </c>
    </row>
    <row r="17198" spans="2:6">
      <c r="B17198">
        <v>1537600</v>
      </c>
      <c r="D17198">
        <v>17196</v>
      </c>
      <c r="E17198" s="72">
        <f t="shared" si="537"/>
        <v>1280731647.9629629</v>
      </c>
      <c r="F17198" s="71">
        <f t="shared" si="536"/>
        <v>832.94201870640143</v>
      </c>
    </row>
    <row r="17199" spans="2:6">
      <c r="B17199">
        <v>1537600</v>
      </c>
      <c r="D17199">
        <v>17197</v>
      </c>
      <c r="E17199" s="72">
        <f t="shared" si="537"/>
        <v>1280880646.7407408</v>
      </c>
      <c r="F17199" s="71">
        <f t="shared" si="536"/>
        <v>833.0389221779011</v>
      </c>
    </row>
    <row r="17200" spans="2:6">
      <c r="B17200">
        <v>1537600</v>
      </c>
      <c r="D17200">
        <v>17198</v>
      </c>
      <c r="E17200" s="72">
        <f t="shared" si="537"/>
        <v>1281029654.1851852</v>
      </c>
      <c r="F17200" s="71">
        <f t="shared" si="536"/>
        <v>833.1358312858905</v>
      </c>
    </row>
    <row r="17201" spans="2:6">
      <c r="B17201">
        <v>1537600</v>
      </c>
      <c r="D17201">
        <v>17199</v>
      </c>
      <c r="E17201" s="72">
        <f t="shared" si="537"/>
        <v>1281178670.2962961</v>
      </c>
      <c r="F17201" s="71">
        <f t="shared" si="536"/>
        <v>833.23274603036953</v>
      </c>
    </row>
    <row r="17202" spans="2:6">
      <c r="B17202">
        <v>1537600</v>
      </c>
      <c r="D17202">
        <v>17200</v>
      </c>
      <c r="E17202" s="72">
        <f t="shared" si="537"/>
        <v>1281327695.0740738</v>
      </c>
      <c r="F17202" s="71">
        <f t="shared" si="536"/>
        <v>833.32966641133828</v>
      </c>
    </row>
    <row r="17203" spans="2:6">
      <c r="B17203">
        <v>1537600</v>
      </c>
      <c r="D17203">
        <v>17201</v>
      </c>
      <c r="E17203" s="72">
        <f t="shared" si="537"/>
        <v>1281476728.5185182</v>
      </c>
      <c r="F17203" s="71">
        <f t="shared" si="536"/>
        <v>833.42659242879699</v>
      </c>
    </row>
    <row r="17204" spans="2:6">
      <c r="B17204">
        <v>1537600</v>
      </c>
      <c r="D17204">
        <v>17202</v>
      </c>
      <c r="E17204" s="72">
        <f t="shared" si="537"/>
        <v>1281625770.6296294</v>
      </c>
      <c r="F17204" s="71">
        <f t="shared" si="536"/>
        <v>833.52352408274544</v>
      </c>
    </row>
    <row r="17205" spans="2:6">
      <c r="B17205">
        <v>1537600</v>
      </c>
      <c r="D17205">
        <v>17203</v>
      </c>
      <c r="E17205" s="72">
        <f t="shared" si="537"/>
        <v>1281774821.4074073</v>
      </c>
      <c r="F17205" s="71">
        <f t="shared" si="536"/>
        <v>833.62046137318373</v>
      </c>
    </row>
    <row r="17206" spans="2:6">
      <c r="B17206">
        <v>1537600</v>
      </c>
      <c r="D17206">
        <v>17204</v>
      </c>
      <c r="E17206" s="72">
        <f t="shared" si="537"/>
        <v>1281923880.8518517</v>
      </c>
      <c r="F17206" s="71">
        <f t="shared" si="536"/>
        <v>833.71740430011164</v>
      </c>
    </row>
    <row r="17207" spans="2:6">
      <c r="B17207">
        <v>1537600</v>
      </c>
      <c r="D17207">
        <v>17205</v>
      </c>
      <c r="E17207" s="72">
        <f t="shared" si="537"/>
        <v>1282072948.9629629</v>
      </c>
      <c r="F17207" s="71">
        <f t="shared" si="536"/>
        <v>833.81435286352939</v>
      </c>
    </row>
    <row r="17208" spans="2:6">
      <c r="B17208">
        <v>1537600</v>
      </c>
      <c r="D17208">
        <v>17206</v>
      </c>
      <c r="E17208" s="72">
        <f t="shared" si="537"/>
        <v>1282222025.7407408</v>
      </c>
      <c r="F17208" s="71">
        <f t="shared" si="536"/>
        <v>833.91130706343699</v>
      </c>
    </row>
    <row r="17209" spans="2:6">
      <c r="B17209">
        <v>1537600</v>
      </c>
      <c r="D17209">
        <v>17207</v>
      </c>
      <c r="E17209" s="72">
        <f t="shared" si="537"/>
        <v>1282371111.1851852</v>
      </c>
      <c r="F17209" s="71">
        <f t="shared" si="536"/>
        <v>834.00826689983433</v>
      </c>
    </row>
    <row r="17210" spans="2:6">
      <c r="B17210">
        <v>1537600</v>
      </c>
      <c r="D17210">
        <v>17208</v>
      </c>
      <c r="E17210" s="72">
        <f t="shared" si="537"/>
        <v>1282520205.2962961</v>
      </c>
      <c r="F17210" s="71">
        <f t="shared" si="536"/>
        <v>834.10523237272116</v>
      </c>
    </row>
    <row r="17211" spans="2:6">
      <c r="B17211">
        <v>1537600</v>
      </c>
      <c r="D17211">
        <v>17209</v>
      </c>
      <c r="E17211" s="72">
        <f t="shared" si="537"/>
        <v>1282669308.0740738</v>
      </c>
      <c r="F17211" s="71">
        <f t="shared" si="536"/>
        <v>834.20220348209796</v>
      </c>
    </row>
    <row r="17212" spans="2:6">
      <c r="B17212">
        <v>1537600</v>
      </c>
      <c r="D17212">
        <v>17210</v>
      </c>
      <c r="E17212" s="72">
        <f t="shared" si="537"/>
        <v>1282818419.5185182</v>
      </c>
      <c r="F17212" s="71">
        <f t="shared" si="536"/>
        <v>834.29918022796448</v>
      </c>
    </row>
    <row r="17213" spans="2:6">
      <c r="B17213">
        <v>1537600</v>
      </c>
      <c r="D17213">
        <v>17211</v>
      </c>
      <c r="E17213" s="72">
        <f t="shared" si="537"/>
        <v>1282967539.6296294</v>
      </c>
      <c r="F17213" s="71">
        <f t="shared" si="536"/>
        <v>834.39616261032086</v>
      </c>
    </row>
    <row r="17214" spans="2:6">
      <c r="B17214">
        <v>1537600</v>
      </c>
      <c r="D17214">
        <v>17212</v>
      </c>
      <c r="E17214" s="72">
        <f t="shared" si="537"/>
        <v>1283116668.4074073</v>
      </c>
      <c r="F17214" s="71">
        <f t="shared" si="536"/>
        <v>834.49315062916708</v>
      </c>
    </row>
    <row r="17215" spans="2:6">
      <c r="B17215">
        <v>1537600</v>
      </c>
      <c r="D17215">
        <v>17213</v>
      </c>
      <c r="E17215" s="72">
        <f t="shared" si="537"/>
        <v>1283265805.8518517</v>
      </c>
      <c r="F17215" s="71">
        <f t="shared" si="536"/>
        <v>834.59014428450291</v>
      </c>
    </row>
    <row r="17216" spans="2:6">
      <c r="B17216">
        <v>1537600</v>
      </c>
      <c r="D17216">
        <v>17214</v>
      </c>
      <c r="E17216" s="72">
        <f t="shared" si="537"/>
        <v>1283414951.9629629</v>
      </c>
      <c r="F17216" s="71">
        <f t="shared" si="536"/>
        <v>834.68714357632859</v>
      </c>
    </row>
    <row r="17217" spans="2:6">
      <c r="B17217">
        <v>1537600</v>
      </c>
      <c r="D17217">
        <v>17215</v>
      </c>
      <c r="E17217" s="72">
        <f t="shared" si="537"/>
        <v>1283564106.7407408</v>
      </c>
      <c r="F17217" s="71">
        <f t="shared" si="536"/>
        <v>834.78414850464412</v>
      </c>
    </row>
    <row r="17218" spans="2:6">
      <c r="B17218">
        <v>1537600</v>
      </c>
      <c r="D17218">
        <v>17216</v>
      </c>
      <c r="E17218" s="72">
        <f t="shared" si="537"/>
        <v>1283713270.1851852</v>
      </c>
      <c r="F17218" s="71">
        <f t="shared" si="536"/>
        <v>834.88115906944927</v>
      </c>
    </row>
    <row r="17219" spans="2:6">
      <c r="B17219">
        <v>1537600</v>
      </c>
      <c r="D17219">
        <v>17217</v>
      </c>
      <c r="E17219" s="72">
        <f t="shared" si="537"/>
        <v>1283862442.2962961</v>
      </c>
      <c r="F17219" s="71">
        <f t="shared" ref="F17219:F17282" si="538">E17219/B17218</f>
        <v>834.97817527074415</v>
      </c>
    </row>
    <row r="17220" spans="2:6">
      <c r="B17220">
        <v>1537600</v>
      </c>
      <c r="D17220">
        <v>17218</v>
      </c>
      <c r="E17220" s="72">
        <f t="shared" ref="E17220:E17283" si="539">40+(D17219*D17219)+(E17219/1.3)</f>
        <v>1284011623.0740738</v>
      </c>
      <c r="F17220" s="71">
        <f t="shared" si="538"/>
        <v>835.07519710852876</v>
      </c>
    </row>
    <row r="17221" spans="2:6">
      <c r="B17221">
        <v>1537600</v>
      </c>
      <c r="D17221">
        <v>17219</v>
      </c>
      <c r="E17221" s="72">
        <f t="shared" si="539"/>
        <v>1284160812.5185182</v>
      </c>
      <c r="F17221" s="71">
        <f t="shared" si="538"/>
        <v>835.17222458280321</v>
      </c>
    </row>
    <row r="17222" spans="2:6">
      <c r="B17222">
        <v>1537600</v>
      </c>
      <c r="D17222">
        <v>17220</v>
      </c>
      <c r="E17222" s="72">
        <f t="shared" si="539"/>
        <v>1284310010.6296294</v>
      </c>
      <c r="F17222" s="71">
        <f t="shared" si="538"/>
        <v>835.26925769356751</v>
      </c>
    </row>
    <row r="17223" spans="2:6">
      <c r="B17223">
        <v>1537600</v>
      </c>
      <c r="D17223">
        <v>17221</v>
      </c>
      <c r="E17223" s="72">
        <f t="shared" si="539"/>
        <v>1284459217.4074073</v>
      </c>
      <c r="F17223" s="71">
        <f t="shared" si="538"/>
        <v>835.36629644082154</v>
      </c>
    </row>
    <row r="17224" spans="2:6">
      <c r="B17224">
        <v>1537600</v>
      </c>
      <c r="D17224">
        <v>17222</v>
      </c>
      <c r="E17224" s="72">
        <f t="shared" si="539"/>
        <v>1284608432.8518517</v>
      </c>
      <c r="F17224" s="71">
        <f t="shared" si="538"/>
        <v>835.46334082456531</v>
      </c>
    </row>
    <row r="17225" spans="2:6">
      <c r="B17225">
        <v>1537600</v>
      </c>
      <c r="D17225">
        <v>17223</v>
      </c>
      <c r="E17225" s="72">
        <f t="shared" si="539"/>
        <v>1284757656.9629629</v>
      </c>
      <c r="F17225" s="71">
        <f t="shared" si="538"/>
        <v>835.56039084479892</v>
      </c>
    </row>
    <row r="17226" spans="2:6">
      <c r="B17226">
        <v>1537600</v>
      </c>
      <c r="D17226">
        <v>17224</v>
      </c>
      <c r="E17226" s="72">
        <f t="shared" si="539"/>
        <v>1284906889.7407408</v>
      </c>
      <c r="F17226" s="71">
        <f t="shared" si="538"/>
        <v>835.65744650152237</v>
      </c>
    </row>
    <row r="17227" spans="2:6">
      <c r="B17227">
        <v>1537600</v>
      </c>
      <c r="D17227">
        <v>17225</v>
      </c>
      <c r="E17227" s="72">
        <f t="shared" si="539"/>
        <v>1285056131.1851852</v>
      </c>
      <c r="F17227" s="71">
        <f t="shared" si="538"/>
        <v>835.75450779473545</v>
      </c>
    </row>
    <row r="17228" spans="2:6">
      <c r="B17228">
        <v>1537600</v>
      </c>
      <c r="D17228">
        <v>17226</v>
      </c>
      <c r="E17228" s="72">
        <f t="shared" si="539"/>
        <v>1285205381.2962961</v>
      </c>
      <c r="F17228" s="71">
        <f t="shared" si="538"/>
        <v>835.85157472443814</v>
      </c>
    </row>
    <row r="17229" spans="2:6">
      <c r="B17229">
        <v>1537600</v>
      </c>
      <c r="D17229">
        <v>17227</v>
      </c>
      <c r="E17229" s="72">
        <f t="shared" si="539"/>
        <v>1285354640.0740738</v>
      </c>
      <c r="F17229" s="71">
        <f t="shared" si="538"/>
        <v>835.94864729063067</v>
      </c>
    </row>
    <row r="17230" spans="2:6">
      <c r="B17230">
        <v>1537600</v>
      </c>
      <c r="D17230">
        <v>17228</v>
      </c>
      <c r="E17230" s="72">
        <f t="shared" si="539"/>
        <v>1285503907.5185182</v>
      </c>
      <c r="F17230" s="71">
        <f t="shared" si="538"/>
        <v>836.04572549331306</v>
      </c>
    </row>
    <row r="17231" spans="2:6">
      <c r="B17231">
        <v>1537600</v>
      </c>
      <c r="D17231">
        <v>17229</v>
      </c>
      <c r="E17231" s="72">
        <f t="shared" si="539"/>
        <v>1285653183.6296294</v>
      </c>
      <c r="F17231" s="71">
        <f t="shared" si="538"/>
        <v>836.14280933248529</v>
      </c>
    </row>
    <row r="17232" spans="2:6">
      <c r="B17232">
        <v>1537600</v>
      </c>
      <c r="D17232">
        <v>17230</v>
      </c>
      <c r="E17232" s="72">
        <f t="shared" si="539"/>
        <v>1285802468.4074073</v>
      </c>
      <c r="F17232" s="71">
        <f t="shared" si="538"/>
        <v>836.23989880814725</v>
      </c>
    </row>
    <row r="17233" spans="2:6">
      <c r="B17233">
        <v>1537600</v>
      </c>
      <c r="D17233">
        <v>17231</v>
      </c>
      <c r="E17233" s="72">
        <f t="shared" si="539"/>
        <v>1285951761.8518517</v>
      </c>
      <c r="F17233" s="71">
        <f t="shared" si="538"/>
        <v>836.33699392029894</v>
      </c>
    </row>
    <row r="17234" spans="2:6">
      <c r="B17234">
        <v>1537600</v>
      </c>
      <c r="D17234">
        <v>17232</v>
      </c>
      <c r="E17234" s="72">
        <f t="shared" si="539"/>
        <v>1286101063.9629629</v>
      </c>
      <c r="F17234" s="71">
        <f t="shared" si="538"/>
        <v>836.43409466894047</v>
      </c>
    </row>
    <row r="17235" spans="2:6">
      <c r="B17235">
        <v>1537600</v>
      </c>
      <c r="D17235">
        <v>17233</v>
      </c>
      <c r="E17235" s="72">
        <f t="shared" si="539"/>
        <v>1286250374.7407408</v>
      </c>
      <c r="F17235" s="71">
        <f t="shared" si="538"/>
        <v>836.53120105407174</v>
      </c>
    </row>
    <row r="17236" spans="2:6">
      <c r="B17236">
        <v>1537600</v>
      </c>
      <c r="D17236">
        <v>17234</v>
      </c>
      <c r="E17236" s="72">
        <f t="shared" si="539"/>
        <v>1286399694.1851852</v>
      </c>
      <c r="F17236" s="71">
        <f t="shared" si="538"/>
        <v>836.62831307569274</v>
      </c>
    </row>
    <row r="17237" spans="2:6">
      <c r="B17237">
        <v>1537600</v>
      </c>
      <c r="D17237">
        <v>17235</v>
      </c>
      <c r="E17237" s="72">
        <f t="shared" si="539"/>
        <v>1286549022.2962961</v>
      </c>
      <c r="F17237" s="71">
        <f t="shared" si="538"/>
        <v>836.72543073380336</v>
      </c>
    </row>
    <row r="17238" spans="2:6">
      <c r="B17238">
        <v>1537600</v>
      </c>
      <c r="D17238">
        <v>17236</v>
      </c>
      <c r="E17238" s="72">
        <f t="shared" si="539"/>
        <v>1286698359.0740738</v>
      </c>
      <c r="F17238" s="71">
        <f t="shared" si="538"/>
        <v>836.82255402840383</v>
      </c>
    </row>
    <row r="17239" spans="2:6">
      <c r="B17239">
        <v>1537600</v>
      </c>
      <c r="D17239">
        <v>17237</v>
      </c>
      <c r="E17239" s="72">
        <f t="shared" si="539"/>
        <v>1286847704.5185182</v>
      </c>
      <c r="F17239" s="71">
        <f t="shared" si="538"/>
        <v>836.91968295949414</v>
      </c>
    </row>
    <row r="17240" spans="2:6">
      <c r="B17240">
        <v>1537600</v>
      </c>
      <c r="D17240">
        <v>17238</v>
      </c>
      <c r="E17240" s="72">
        <f t="shared" si="539"/>
        <v>1286997058.6296294</v>
      </c>
      <c r="F17240" s="71">
        <f t="shared" si="538"/>
        <v>837.01681752707429</v>
      </c>
    </row>
    <row r="17241" spans="2:6">
      <c r="B17241">
        <v>1537600</v>
      </c>
      <c r="D17241">
        <v>17239</v>
      </c>
      <c r="E17241" s="72">
        <f t="shared" si="539"/>
        <v>1287146421.4074073</v>
      </c>
      <c r="F17241" s="71">
        <f t="shared" si="538"/>
        <v>837.11395773114418</v>
      </c>
    </row>
    <row r="17242" spans="2:6">
      <c r="B17242">
        <v>1537600</v>
      </c>
      <c r="D17242">
        <v>17240</v>
      </c>
      <c r="E17242" s="72">
        <f t="shared" si="539"/>
        <v>1287295792.8518517</v>
      </c>
      <c r="F17242" s="71">
        <f t="shared" si="538"/>
        <v>837.2111035717038</v>
      </c>
    </row>
    <row r="17243" spans="2:6">
      <c r="B17243">
        <v>1537600</v>
      </c>
      <c r="D17243">
        <v>17241</v>
      </c>
      <c r="E17243" s="72">
        <f t="shared" si="539"/>
        <v>1287445172.9629629</v>
      </c>
      <c r="F17243" s="71">
        <f t="shared" si="538"/>
        <v>837.30825504875315</v>
      </c>
    </row>
    <row r="17244" spans="2:6">
      <c r="B17244">
        <v>1537600</v>
      </c>
      <c r="D17244">
        <v>17242</v>
      </c>
      <c r="E17244" s="72">
        <f t="shared" si="539"/>
        <v>1287594561.7407408</v>
      </c>
      <c r="F17244" s="71">
        <f t="shared" si="538"/>
        <v>837.40541216229235</v>
      </c>
    </row>
    <row r="17245" spans="2:6">
      <c r="B17245">
        <v>1537600</v>
      </c>
      <c r="D17245">
        <v>17243</v>
      </c>
      <c r="E17245" s="72">
        <f t="shared" si="539"/>
        <v>1287743959.1851852</v>
      </c>
      <c r="F17245" s="71">
        <f t="shared" si="538"/>
        <v>837.50257491232128</v>
      </c>
    </row>
    <row r="17246" spans="2:6">
      <c r="B17246">
        <v>1537600</v>
      </c>
      <c r="D17246">
        <v>17244</v>
      </c>
      <c r="E17246" s="72">
        <f t="shared" si="539"/>
        <v>1287893365.2962961</v>
      </c>
      <c r="F17246" s="71">
        <f t="shared" si="538"/>
        <v>837.59974329883983</v>
      </c>
    </row>
    <row r="17247" spans="2:6">
      <c r="B17247">
        <v>1537600</v>
      </c>
      <c r="D17247">
        <v>17245</v>
      </c>
      <c r="E17247" s="72">
        <f t="shared" si="539"/>
        <v>1288042780.0740738</v>
      </c>
      <c r="F17247" s="71">
        <f t="shared" si="538"/>
        <v>837.69691732184822</v>
      </c>
    </row>
    <row r="17248" spans="2:6">
      <c r="B17248">
        <v>1537600</v>
      </c>
      <c r="D17248">
        <v>17246</v>
      </c>
      <c r="E17248" s="72">
        <f t="shared" si="539"/>
        <v>1288192203.5185182</v>
      </c>
      <c r="F17248" s="71">
        <f t="shared" si="538"/>
        <v>837.79409698134634</v>
      </c>
    </row>
    <row r="17249" spans="2:6">
      <c r="B17249">
        <v>1537600</v>
      </c>
      <c r="D17249">
        <v>17247</v>
      </c>
      <c r="E17249" s="72">
        <f t="shared" si="539"/>
        <v>1288341635.6296294</v>
      </c>
      <c r="F17249" s="71">
        <f t="shared" si="538"/>
        <v>837.89128227733443</v>
      </c>
    </row>
    <row r="17250" spans="2:6">
      <c r="B17250">
        <v>1537600</v>
      </c>
      <c r="D17250">
        <v>17248</v>
      </c>
      <c r="E17250" s="72">
        <f t="shared" si="539"/>
        <v>1288491076.4074073</v>
      </c>
      <c r="F17250" s="71">
        <f t="shared" si="538"/>
        <v>837.98847320981224</v>
      </c>
    </row>
    <row r="17251" spans="2:6">
      <c r="B17251">
        <v>1537600</v>
      </c>
      <c r="D17251">
        <v>17249</v>
      </c>
      <c r="E17251" s="72">
        <f t="shared" si="539"/>
        <v>1288640525.8518517</v>
      </c>
      <c r="F17251" s="71">
        <f t="shared" si="538"/>
        <v>838.08566977877967</v>
      </c>
    </row>
    <row r="17252" spans="2:6">
      <c r="B17252">
        <v>1537600</v>
      </c>
      <c r="D17252">
        <v>17250</v>
      </c>
      <c r="E17252" s="72">
        <f t="shared" si="539"/>
        <v>1288789983.9629629</v>
      </c>
      <c r="F17252" s="71">
        <f t="shared" si="538"/>
        <v>838.18287198423707</v>
      </c>
    </row>
    <row r="17253" spans="2:6">
      <c r="B17253">
        <v>1537600</v>
      </c>
      <c r="D17253">
        <v>17251</v>
      </c>
      <c r="E17253" s="72">
        <f t="shared" si="539"/>
        <v>1288939450.7407408</v>
      </c>
      <c r="F17253" s="71">
        <f t="shared" si="538"/>
        <v>838.28007982618419</v>
      </c>
    </row>
    <row r="17254" spans="2:6">
      <c r="B17254">
        <v>1537600</v>
      </c>
      <c r="D17254">
        <v>17252</v>
      </c>
      <c r="E17254" s="72">
        <f t="shared" si="539"/>
        <v>1289088926.1851852</v>
      </c>
      <c r="F17254" s="71">
        <f t="shared" si="538"/>
        <v>838.37729330462093</v>
      </c>
    </row>
    <row r="17255" spans="2:6">
      <c r="B17255">
        <v>1537600</v>
      </c>
      <c r="D17255">
        <v>17253</v>
      </c>
      <c r="E17255" s="72">
        <f t="shared" si="539"/>
        <v>1289238410.2962961</v>
      </c>
      <c r="F17255" s="71">
        <f t="shared" si="538"/>
        <v>838.47451241954741</v>
      </c>
    </row>
    <row r="17256" spans="2:6">
      <c r="B17256">
        <v>1537600</v>
      </c>
      <c r="D17256">
        <v>17254</v>
      </c>
      <c r="E17256" s="72">
        <f t="shared" si="539"/>
        <v>1289387903.0740738</v>
      </c>
      <c r="F17256" s="71">
        <f t="shared" si="538"/>
        <v>838.57173717096373</v>
      </c>
    </row>
    <row r="17257" spans="2:6">
      <c r="B17257">
        <v>1537600</v>
      </c>
      <c r="D17257">
        <v>17255</v>
      </c>
      <c r="E17257" s="72">
        <f t="shared" si="539"/>
        <v>1289537404.5185182</v>
      </c>
      <c r="F17257" s="71">
        <f t="shared" si="538"/>
        <v>838.66896755886978</v>
      </c>
    </row>
    <row r="17258" spans="2:6">
      <c r="B17258">
        <v>1537600</v>
      </c>
      <c r="D17258">
        <v>17256</v>
      </c>
      <c r="E17258" s="72">
        <f t="shared" si="539"/>
        <v>1289686914.6296294</v>
      </c>
      <c r="F17258" s="71">
        <f t="shared" si="538"/>
        <v>838.76620358326568</v>
      </c>
    </row>
    <row r="17259" spans="2:6">
      <c r="B17259">
        <v>1537600</v>
      </c>
      <c r="D17259">
        <v>17257</v>
      </c>
      <c r="E17259" s="72">
        <f t="shared" si="539"/>
        <v>1289836433.4074073</v>
      </c>
      <c r="F17259" s="71">
        <f t="shared" si="538"/>
        <v>838.86344524415142</v>
      </c>
    </row>
    <row r="17260" spans="2:6">
      <c r="B17260">
        <v>1537600</v>
      </c>
      <c r="D17260">
        <v>17258</v>
      </c>
      <c r="E17260" s="72">
        <f t="shared" si="539"/>
        <v>1289985960.8518517</v>
      </c>
      <c r="F17260" s="71">
        <f t="shared" si="538"/>
        <v>838.9606925415269</v>
      </c>
    </row>
    <row r="17261" spans="2:6">
      <c r="B17261">
        <v>1537600</v>
      </c>
      <c r="D17261">
        <v>17259</v>
      </c>
      <c r="E17261" s="72">
        <f t="shared" si="539"/>
        <v>1290135496.9629629</v>
      </c>
      <c r="F17261" s="71">
        <f t="shared" si="538"/>
        <v>839.0579454753921</v>
      </c>
    </row>
    <row r="17262" spans="2:6">
      <c r="B17262">
        <v>1537600</v>
      </c>
      <c r="D17262">
        <v>17260</v>
      </c>
      <c r="E17262" s="72">
        <f t="shared" si="539"/>
        <v>1290285041.7407408</v>
      </c>
      <c r="F17262" s="71">
        <f t="shared" si="538"/>
        <v>839.15520404574715</v>
      </c>
    </row>
    <row r="17263" spans="2:6">
      <c r="B17263">
        <v>1537600</v>
      </c>
      <c r="D17263">
        <v>17261</v>
      </c>
      <c r="E17263" s="72">
        <f t="shared" si="539"/>
        <v>1290434595.1851852</v>
      </c>
      <c r="F17263" s="71">
        <f t="shared" si="538"/>
        <v>839.25246825259183</v>
      </c>
    </row>
    <row r="17264" spans="2:6">
      <c r="B17264">
        <v>1537600</v>
      </c>
      <c r="D17264">
        <v>17262</v>
      </c>
      <c r="E17264" s="72">
        <f t="shared" si="539"/>
        <v>1290584157.2962961</v>
      </c>
      <c r="F17264" s="71">
        <f t="shared" si="538"/>
        <v>839.34973809592623</v>
      </c>
    </row>
    <row r="17265" spans="2:6">
      <c r="B17265">
        <v>1537600</v>
      </c>
      <c r="D17265">
        <v>17263</v>
      </c>
      <c r="E17265" s="72">
        <f t="shared" si="539"/>
        <v>1290733728.0740738</v>
      </c>
      <c r="F17265" s="71">
        <f t="shared" si="538"/>
        <v>839.44701357575036</v>
      </c>
    </row>
    <row r="17266" spans="2:6">
      <c r="B17266">
        <v>1537600</v>
      </c>
      <c r="D17266">
        <v>17264</v>
      </c>
      <c r="E17266" s="72">
        <f t="shared" si="539"/>
        <v>1290883307.5185182</v>
      </c>
      <c r="F17266" s="71">
        <f t="shared" si="538"/>
        <v>839.54429469206434</v>
      </c>
    </row>
    <row r="17267" spans="2:6">
      <c r="B17267">
        <v>1537600</v>
      </c>
      <c r="D17267">
        <v>17265</v>
      </c>
      <c r="E17267" s="72">
        <f t="shared" si="539"/>
        <v>1291032895.6296294</v>
      </c>
      <c r="F17267" s="71">
        <f t="shared" si="538"/>
        <v>839.64158144486817</v>
      </c>
    </row>
    <row r="17268" spans="2:6">
      <c r="B17268">
        <v>1537600</v>
      </c>
      <c r="D17268">
        <v>17266</v>
      </c>
      <c r="E17268" s="72">
        <f t="shared" si="539"/>
        <v>1291182492.4074073</v>
      </c>
      <c r="F17268" s="71">
        <f t="shared" si="538"/>
        <v>839.73887383416184</v>
      </c>
    </row>
    <row r="17269" spans="2:6">
      <c r="B17269">
        <v>1537600</v>
      </c>
      <c r="D17269">
        <v>17267</v>
      </c>
      <c r="E17269" s="72">
        <f t="shared" si="539"/>
        <v>1291332097.8518517</v>
      </c>
      <c r="F17269" s="71">
        <f t="shared" si="538"/>
        <v>839.83617185994513</v>
      </c>
    </row>
    <row r="17270" spans="2:6">
      <c r="B17270">
        <v>1537600</v>
      </c>
      <c r="D17270">
        <v>17268</v>
      </c>
      <c r="E17270" s="72">
        <f t="shared" si="539"/>
        <v>1291481711.9629629</v>
      </c>
      <c r="F17270" s="71">
        <f t="shared" si="538"/>
        <v>839.93347552221826</v>
      </c>
    </row>
    <row r="17271" spans="2:6">
      <c r="B17271">
        <v>1537600</v>
      </c>
      <c r="D17271">
        <v>17269</v>
      </c>
      <c r="E17271" s="72">
        <f t="shared" si="539"/>
        <v>1291631334.7407408</v>
      </c>
      <c r="F17271" s="71">
        <f t="shared" si="538"/>
        <v>840.03078482098124</v>
      </c>
    </row>
    <row r="17272" spans="2:6">
      <c r="B17272">
        <v>1537600</v>
      </c>
      <c r="D17272">
        <v>17270</v>
      </c>
      <c r="E17272" s="72">
        <f t="shared" si="539"/>
        <v>1291780966.1851852</v>
      </c>
      <c r="F17272" s="71">
        <f t="shared" si="538"/>
        <v>840.12809975623384</v>
      </c>
    </row>
    <row r="17273" spans="2:6">
      <c r="B17273">
        <v>1537600</v>
      </c>
      <c r="D17273">
        <v>17271</v>
      </c>
      <c r="E17273" s="72">
        <f t="shared" si="539"/>
        <v>1291930606.2962961</v>
      </c>
      <c r="F17273" s="71">
        <f t="shared" si="538"/>
        <v>840.22542032797617</v>
      </c>
    </row>
    <row r="17274" spans="2:6">
      <c r="B17274">
        <v>1537600</v>
      </c>
      <c r="D17274">
        <v>17272</v>
      </c>
      <c r="E17274" s="72">
        <f t="shared" si="539"/>
        <v>1292080255.0740738</v>
      </c>
      <c r="F17274" s="71">
        <f t="shared" si="538"/>
        <v>840.32274653620823</v>
      </c>
    </row>
    <row r="17275" spans="2:6">
      <c r="B17275">
        <v>1537600</v>
      </c>
      <c r="D17275">
        <v>17273</v>
      </c>
      <c r="E17275" s="72">
        <f t="shared" si="539"/>
        <v>1292229912.5185182</v>
      </c>
      <c r="F17275" s="71">
        <f t="shared" si="538"/>
        <v>840.42007838093014</v>
      </c>
    </row>
    <row r="17276" spans="2:6">
      <c r="B17276">
        <v>1537600</v>
      </c>
      <c r="D17276">
        <v>17274</v>
      </c>
      <c r="E17276" s="72">
        <f t="shared" si="539"/>
        <v>1292379578.6296294</v>
      </c>
      <c r="F17276" s="71">
        <f t="shared" si="538"/>
        <v>840.51741586214189</v>
      </c>
    </row>
    <row r="17277" spans="2:6">
      <c r="B17277">
        <v>1537600</v>
      </c>
      <c r="D17277">
        <v>17275</v>
      </c>
      <c r="E17277" s="72">
        <f t="shared" si="539"/>
        <v>1292529253.4074073</v>
      </c>
      <c r="F17277" s="71">
        <f t="shared" si="538"/>
        <v>840.61475897984349</v>
      </c>
    </row>
    <row r="17278" spans="2:6">
      <c r="B17278">
        <v>1537600</v>
      </c>
      <c r="D17278">
        <v>17276</v>
      </c>
      <c r="E17278" s="72">
        <f t="shared" si="539"/>
        <v>1292678936.8518517</v>
      </c>
      <c r="F17278" s="71">
        <f t="shared" si="538"/>
        <v>840.7121077340347</v>
      </c>
    </row>
    <row r="17279" spans="2:6">
      <c r="B17279">
        <v>1537600</v>
      </c>
      <c r="D17279">
        <v>17277</v>
      </c>
      <c r="E17279" s="72">
        <f t="shared" si="539"/>
        <v>1292828628.9629629</v>
      </c>
      <c r="F17279" s="71">
        <f t="shared" si="538"/>
        <v>840.80946212471565</v>
      </c>
    </row>
    <row r="17280" spans="2:6">
      <c r="B17280">
        <v>1537600</v>
      </c>
      <c r="D17280">
        <v>17278</v>
      </c>
      <c r="E17280" s="72">
        <f t="shared" si="539"/>
        <v>1292978329.7407408</v>
      </c>
      <c r="F17280" s="71">
        <f t="shared" si="538"/>
        <v>840.90682215188656</v>
      </c>
    </row>
    <row r="17281" spans="2:6">
      <c r="B17281">
        <v>1537600</v>
      </c>
      <c r="D17281">
        <v>17279</v>
      </c>
      <c r="E17281" s="72">
        <f t="shared" si="539"/>
        <v>1293128039.1851852</v>
      </c>
      <c r="F17281" s="71">
        <f t="shared" si="538"/>
        <v>841.00418781554708</v>
      </c>
    </row>
    <row r="17282" spans="2:6">
      <c r="B17282">
        <v>1537600</v>
      </c>
      <c r="D17282">
        <v>17280</v>
      </c>
      <c r="E17282" s="72">
        <f t="shared" si="539"/>
        <v>1293277757.2962961</v>
      </c>
      <c r="F17282" s="71">
        <f t="shared" si="538"/>
        <v>841.10155911569723</v>
      </c>
    </row>
    <row r="17283" spans="2:6">
      <c r="B17283">
        <v>1537600</v>
      </c>
      <c r="D17283">
        <v>17281</v>
      </c>
      <c r="E17283" s="72">
        <f t="shared" si="539"/>
        <v>1293427484.0740738</v>
      </c>
      <c r="F17283" s="71">
        <f t="shared" ref="F17283:F17346" si="540">E17283/B17282</f>
        <v>841.19893605233722</v>
      </c>
    </row>
    <row r="17284" spans="2:6">
      <c r="B17284">
        <v>1537600</v>
      </c>
      <c r="D17284">
        <v>17282</v>
      </c>
      <c r="E17284" s="72">
        <f t="shared" ref="E17284:E17347" si="541">40+(D17283*D17283)+(E17283/1.3)</f>
        <v>1293577219.5185182</v>
      </c>
      <c r="F17284" s="71">
        <f t="shared" si="540"/>
        <v>841.29631862546705</v>
      </c>
    </row>
    <row r="17285" spans="2:6">
      <c r="B17285">
        <v>1537600</v>
      </c>
      <c r="D17285">
        <v>17283</v>
      </c>
      <c r="E17285" s="72">
        <f t="shared" si="541"/>
        <v>1293726963.6296294</v>
      </c>
      <c r="F17285" s="71">
        <f t="shared" si="540"/>
        <v>841.39370683508673</v>
      </c>
    </row>
    <row r="17286" spans="2:6">
      <c r="B17286">
        <v>1537600</v>
      </c>
      <c r="D17286">
        <v>17284</v>
      </c>
      <c r="E17286" s="72">
        <f t="shared" si="541"/>
        <v>1293876716.4074073</v>
      </c>
      <c r="F17286" s="71">
        <f t="shared" si="540"/>
        <v>841.49110068119626</v>
      </c>
    </row>
    <row r="17287" spans="2:6">
      <c r="B17287">
        <v>1537600</v>
      </c>
      <c r="D17287">
        <v>17285</v>
      </c>
      <c r="E17287" s="72">
        <f t="shared" si="541"/>
        <v>1294026477.8518517</v>
      </c>
      <c r="F17287" s="71">
        <f t="shared" si="540"/>
        <v>841.58850016379529</v>
      </c>
    </row>
    <row r="17288" spans="2:6">
      <c r="B17288">
        <v>1537600</v>
      </c>
      <c r="D17288">
        <v>17286</v>
      </c>
      <c r="E17288" s="72">
        <f t="shared" si="541"/>
        <v>1294176247.9629629</v>
      </c>
      <c r="F17288" s="71">
        <f t="shared" si="540"/>
        <v>841.68590528288428</v>
      </c>
    </row>
    <row r="17289" spans="2:6">
      <c r="B17289">
        <v>1537600</v>
      </c>
      <c r="D17289">
        <v>17287</v>
      </c>
      <c r="E17289" s="72">
        <f t="shared" si="541"/>
        <v>1294326026.7407408</v>
      </c>
      <c r="F17289" s="71">
        <f t="shared" si="540"/>
        <v>841.783316038463</v>
      </c>
    </row>
    <row r="17290" spans="2:6">
      <c r="B17290">
        <v>1537600</v>
      </c>
      <c r="D17290">
        <v>17288</v>
      </c>
      <c r="E17290" s="72">
        <f t="shared" si="541"/>
        <v>1294475814.1851852</v>
      </c>
      <c r="F17290" s="71">
        <f t="shared" si="540"/>
        <v>841.88073243053145</v>
      </c>
    </row>
    <row r="17291" spans="2:6">
      <c r="B17291">
        <v>1537600</v>
      </c>
      <c r="D17291">
        <v>17289</v>
      </c>
      <c r="E17291" s="72">
        <f t="shared" si="541"/>
        <v>1294625610.2962961</v>
      </c>
      <c r="F17291" s="71">
        <f t="shared" si="540"/>
        <v>841.97815445908952</v>
      </c>
    </row>
    <row r="17292" spans="2:6">
      <c r="B17292">
        <v>1537600</v>
      </c>
      <c r="D17292">
        <v>17290</v>
      </c>
      <c r="E17292" s="72">
        <f t="shared" si="541"/>
        <v>1294775415.0740738</v>
      </c>
      <c r="F17292" s="71">
        <f t="shared" si="540"/>
        <v>842.07558212413744</v>
      </c>
    </row>
    <row r="17293" spans="2:6">
      <c r="B17293">
        <v>1537600</v>
      </c>
      <c r="D17293">
        <v>17291</v>
      </c>
      <c r="E17293" s="72">
        <f t="shared" si="541"/>
        <v>1294925228.5185182</v>
      </c>
      <c r="F17293" s="71">
        <f t="shared" si="540"/>
        <v>842.1730154256752</v>
      </c>
    </row>
    <row r="17294" spans="2:6">
      <c r="B17294">
        <v>1537600</v>
      </c>
      <c r="D17294">
        <v>17292</v>
      </c>
      <c r="E17294" s="72">
        <f t="shared" si="541"/>
        <v>1295075050.6296294</v>
      </c>
      <c r="F17294" s="71">
        <f t="shared" si="540"/>
        <v>842.27045436370281</v>
      </c>
    </row>
    <row r="17295" spans="2:6">
      <c r="B17295">
        <v>1537600</v>
      </c>
      <c r="D17295">
        <v>17293</v>
      </c>
      <c r="E17295" s="72">
        <f t="shared" si="541"/>
        <v>1295224881.4074073</v>
      </c>
      <c r="F17295" s="71">
        <f t="shared" si="540"/>
        <v>842.36789893822015</v>
      </c>
    </row>
    <row r="17296" spans="2:6">
      <c r="B17296">
        <v>1537600</v>
      </c>
      <c r="D17296">
        <v>17294</v>
      </c>
      <c r="E17296" s="72">
        <f t="shared" si="541"/>
        <v>1295374720.8518517</v>
      </c>
      <c r="F17296" s="71">
        <f t="shared" si="540"/>
        <v>842.46534914922722</v>
      </c>
    </row>
    <row r="17297" spans="2:6">
      <c r="B17297">
        <v>1537600</v>
      </c>
      <c r="D17297">
        <v>17295</v>
      </c>
      <c r="E17297" s="72">
        <f t="shared" si="541"/>
        <v>1295524568.9629629</v>
      </c>
      <c r="F17297" s="71">
        <f t="shared" si="540"/>
        <v>842.56280499672403</v>
      </c>
    </row>
    <row r="17298" spans="2:6">
      <c r="B17298">
        <v>1537600</v>
      </c>
      <c r="D17298">
        <v>17296</v>
      </c>
      <c r="E17298" s="72">
        <f t="shared" si="541"/>
        <v>1295674425.7407408</v>
      </c>
      <c r="F17298" s="71">
        <f t="shared" si="540"/>
        <v>842.66026648071067</v>
      </c>
    </row>
    <row r="17299" spans="2:6">
      <c r="B17299">
        <v>1537600</v>
      </c>
      <c r="D17299">
        <v>17297</v>
      </c>
      <c r="E17299" s="72">
        <f t="shared" si="541"/>
        <v>1295824291.1851852</v>
      </c>
      <c r="F17299" s="71">
        <f t="shared" si="540"/>
        <v>842.75773360118706</v>
      </c>
    </row>
    <row r="17300" spans="2:6">
      <c r="B17300">
        <v>1537600</v>
      </c>
      <c r="D17300">
        <v>17298</v>
      </c>
      <c r="E17300" s="72">
        <f t="shared" si="541"/>
        <v>1295974165.2962961</v>
      </c>
      <c r="F17300" s="71">
        <f t="shared" si="540"/>
        <v>842.85520635815305</v>
      </c>
    </row>
    <row r="17301" spans="2:6">
      <c r="B17301">
        <v>1537600</v>
      </c>
      <c r="D17301">
        <v>17299</v>
      </c>
      <c r="E17301" s="72">
        <f t="shared" si="541"/>
        <v>1296124048.0740738</v>
      </c>
      <c r="F17301" s="71">
        <f t="shared" si="540"/>
        <v>842.9526847516089</v>
      </c>
    </row>
    <row r="17302" spans="2:6">
      <c r="B17302">
        <v>1537600</v>
      </c>
      <c r="D17302">
        <v>17300</v>
      </c>
      <c r="E17302" s="72">
        <f t="shared" si="541"/>
        <v>1296273939.5185182</v>
      </c>
      <c r="F17302" s="71">
        <f t="shared" si="540"/>
        <v>843.05016878155448</v>
      </c>
    </row>
    <row r="17303" spans="2:6">
      <c r="B17303">
        <v>1537600</v>
      </c>
      <c r="D17303">
        <v>17301</v>
      </c>
      <c r="E17303" s="72">
        <f t="shared" si="541"/>
        <v>1296423839.6296294</v>
      </c>
      <c r="F17303" s="71">
        <f t="shared" si="540"/>
        <v>843.14765844799001</v>
      </c>
    </row>
    <row r="17304" spans="2:6">
      <c r="B17304">
        <v>1537600</v>
      </c>
      <c r="D17304">
        <v>17302</v>
      </c>
      <c r="E17304" s="72">
        <f t="shared" si="541"/>
        <v>1296573748.4074073</v>
      </c>
      <c r="F17304" s="71">
        <f t="shared" si="540"/>
        <v>843.24515375091528</v>
      </c>
    </row>
    <row r="17305" spans="2:6">
      <c r="B17305">
        <v>1537600</v>
      </c>
      <c r="D17305">
        <v>17303</v>
      </c>
      <c r="E17305" s="72">
        <f t="shared" si="541"/>
        <v>1296723665.8518517</v>
      </c>
      <c r="F17305" s="71">
        <f t="shared" si="540"/>
        <v>843.34265469033016</v>
      </c>
    </row>
    <row r="17306" spans="2:6">
      <c r="B17306">
        <v>1537600</v>
      </c>
      <c r="D17306">
        <v>17304</v>
      </c>
      <c r="E17306" s="72">
        <f t="shared" si="541"/>
        <v>1296873591.9629629</v>
      </c>
      <c r="F17306" s="71">
        <f t="shared" si="540"/>
        <v>843.44016126623501</v>
      </c>
    </row>
    <row r="17307" spans="2:6">
      <c r="B17307">
        <v>1537600</v>
      </c>
      <c r="D17307">
        <v>17305</v>
      </c>
      <c r="E17307" s="72">
        <f t="shared" si="541"/>
        <v>1297023526.7407408</v>
      </c>
      <c r="F17307" s="71">
        <f t="shared" si="540"/>
        <v>843.53767347862959</v>
      </c>
    </row>
    <row r="17308" spans="2:6">
      <c r="B17308">
        <v>1537600</v>
      </c>
      <c r="D17308">
        <v>17306</v>
      </c>
      <c r="E17308" s="72">
        <f t="shared" si="541"/>
        <v>1297173470.1851852</v>
      </c>
      <c r="F17308" s="71">
        <f t="shared" si="540"/>
        <v>843.63519132751378</v>
      </c>
    </row>
    <row r="17309" spans="2:6">
      <c r="B17309">
        <v>1537600</v>
      </c>
      <c r="D17309">
        <v>17307</v>
      </c>
      <c r="E17309" s="72">
        <f t="shared" si="541"/>
        <v>1297323422.2962961</v>
      </c>
      <c r="F17309" s="71">
        <f t="shared" si="540"/>
        <v>843.73271481288771</v>
      </c>
    </row>
    <row r="17310" spans="2:6">
      <c r="B17310">
        <v>1537600</v>
      </c>
      <c r="D17310">
        <v>17308</v>
      </c>
      <c r="E17310" s="72">
        <f t="shared" si="541"/>
        <v>1297473383.0740738</v>
      </c>
      <c r="F17310" s="71">
        <f t="shared" si="540"/>
        <v>843.83024393475148</v>
      </c>
    </row>
    <row r="17311" spans="2:6">
      <c r="B17311">
        <v>1537600</v>
      </c>
      <c r="D17311">
        <v>17309</v>
      </c>
      <c r="E17311" s="72">
        <f t="shared" si="541"/>
        <v>1297623352.5185182</v>
      </c>
      <c r="F17311" s="71">
        <f t="shared" si="540"/>
        <v>843.92777869310498</v>
      </c>
    </row>
    <row r="17312" spans="2:6">
      <c r="B17312">
        <v>1537600</v>
      </c>
      <c r="D17312">
        <v>17310</v>
      </c>
      <c r="E17312" s="72">
        <f t="shared" si="541"/>
        <v>1297773330.6296294</v>
      </c>
      <c r="F17312" s="71">
        <f t="shared" si="540"/>
        <v>844.02531908794833</v>
      </c>
    </row>
    <row r="17313" spans="2:6">
      <c r="B17313">
        <v>1537600</v>
      </c>
      <c r="D17313">
        <v>17311</v>
      </c>
      <c r="E17313" s="72">
        <f t="shared" si="541"/>
        <v>1297923317.4074073</v>
      </c>
      <c r="F17313" s="71">
        <f t="shared" si="540"/>
        <v>844.12286511928153</v>
      </c>
    </row>
    <row r="17314" spans="2:6">
      <c r="B17314">
        <v>1537600</v>
      </c>
      <c r="D17314">
        <v>17312</v>
      </c>
      <c r="E17314" s="72">
        <f t="shared" si="541"/>
        <v>1298073312.8518517</v>
      </c>
      <c r="F17314" s="71">
        <f t="shared" si="540"/>
        <v>844.22041678710434</v>
      </c>
    </row>
    <row r="17315" spans="2:6">
      <c r="B17315">
        <v>1537600</v>
      </c>
      <c r="D17315">
        <v>17313</v>
      </c>
      <c r="E17315" s="72">
        <f t="shared" si="541"/>
        <v>1298223316.9629629</v>
      </c>
      <c r="F17315" s="71">
        <f t="shared" si="540"/>
        <v>844.317974091417</v>
      </c>
    </row>
    <row r="17316" spans="2:6">
      <c r="B17316">
        <v>1537600</v>
      </c>
      <c r="D17316">
        <v>17314</v>
      </c>
      <c r="E17316" s="72">
        <f t="shared" si="541"/>
        <v>1298373329.7407408</v>
      </c>
      <c r="F17316" s="71">
        <f t="shared" si="540"/>
        <v>844.4155370322195</v>
      </c>
    </row>
    <row r="17317" spans="2:6">
      <c r="B17317">
        <v>1537600</v>
      </c>
      <c r="D17317">
        <v>17315</v>
      </c>
      <c r="E17317" s="72">
        <f t="shared" si="541"/>
        <v>1298523351.1851852</v>
      </c>
      <c r="F17317" s="71">
        <f t="shared" si="540"/>
        <v>844.51310560951174</v>
      </c>
    </row>
    <row r="17318" spans="2:6">
      <c r="B17318">
        <v>1537600</v>
      </c>
      <c r="D17318">
        <v>17316</v>
      </c>
      <c r="E17318" s="72">
        <f t="shared" si="541"/>
        <v>1298673381.2962961</v>
      </c>
      <c r="F17318" s="71">
        <f t="shared" si="540"/>
        <v>844.61067982329348</v>
      </c>
    </row>
    <row r="17319" spans="2:6">
      <c r="B17319">
        <v>1537600</v>
      </c>
      <c r="D17319">
        <v>17317</v>
      </c>
      <c r="E17319" s="72">
        <f t="shared" si="541"/>
        <v>1298823420.0740738</v>
      </c>
      <c r="F17319" s="71">
        <f t="shared" si="540"/>
        <v>844.70825967356518</v>
      </c>
    </row>
    <row r="17320" spans="2:6">
      <c r="B17320">
        <v>1537600</v>
      </c>
      <c r="D17320">
        <v>17318</v>
      </c>
      <c r="E17320" s="72">
        <f t="shared" si="541"/>
        <v>1298973467.5185182</v>
      </c>
      <c r="F17320" s="71">
        <f t="shared" si="540"/>
        <v>844.80584516032661</v>
      </c>
    </row>
    <row r="17321" spans="2:6">
      <c r="B17321">
        <v>1537600</v>
      </c>
      <c r="D17321">
        <v>17319</v>
      </c>
      <c r="E17321" s="72">
        <f t="shared" si="541"/>
        <v>1299123523.6296294</v>
      </c>
      <c r="F17321" s="71">
        <f t="shared" si="540"/>
        <v>844.90343628357789</v>
      </c>
    </row>
    <row r="17322" spans="2:6">
      <c r="B17322">
        <v>1537600</v>
      </c>
      <c r="D17322">
        <v>17320</v>
      </c>
      <c r="E17322" s="72">
        <f t="shared" si="541"/>
        <v>1299273588.4074073</v>
      </c>
      <c r="F17322" s="71">
        <f t="shared" si="540"/>
        <v>845.00103304331901</v>
      </c>
    </row>
    <row r="17323" spans="2:6">
      <c r="B17323">
        <v>1537600</v>
      </c>
      <c r="D17323">
        <v>17321</v>
      </c>
      <c r="E17323" s="72">
        <f t="shared" si="541"/>
        <v>1299423661.8518517</v>
      </c>
      <c r="F17323" s="71">
        <f t="shared" si="540"/>
        <v>845.09863543954975</v>
      </c>
    </row>
    <row r="17324" spans="2:6">
      <c r="B17324">
        <v>1537600</v>
      </c>
      <c r="D17324">
        <v>17322</v>
      </c>
      <c r="E17324" s="72">
        <f t="shared" si="541"/>
        <v>1299573743.9629629</v>
      </c>
      <c r="F17324" s="71">
        <f t="shared" si="540"/>
        <v>845.19624347227034</v>
      </c>
    </row>
    <row r="17325" spans="2:6">
      <c r="B17325">
        <v>1537600</v>
      </c>
      <c r="D17325">
        <v>17323</v>
      </c>
      <c r="E17325" s="72">
        <f t="shared" si="541"/>
        <v>1299723834.7407408</v>
      </c>
      <c r="F17325" s="71">
        <f t="shared" si="540"/>
        <v>845.29385714148077</v>
      </c>
    </row>
    <row r="17326" spans="2:6">
      <c r="B17326">
        <v>1537600</v>
      </c>
      <c r="D17326">
        <v>17324</v>
      </c>
      <c r="E17326" s="72">
        <f t="shared" si="541"/>
        <v>1299873934.1851852</v>
      </c>
      <c r="F17326" s="71">
        <f t="shared" si="540"/>
        <v>845.39147644718082</v>
      </c>
    </row>
    <row r="17327" spans="2:6">
      <c r="B17327">
        <v>1537600</v>
      </c>
      <c r="D17327">
        <v>17325</v>
      </c>
      <c r="E17327" s="72">
        <f t="shared" si="541"/>
        <v>1300024042.2962961</v>
      </c>
      <c r="F17327" s="71">
        <f t="shared" si="540"/>
        <v>845.48910138937049</v>
      </c>
    </row>
    <row r="17328" spans="2:6">
      <c r="B17328">
        <v>1537600</v>
      </c>
      <c r="D17328">
        <v>17326</v>
      </c>
      <c r="E17328" s="72">
        <f t="shared" si="541"/>
        <v>1300174159.0740738</v>
      </c>
      <c r="F17328" s="71">
        <f t="shared" si="540"/>
        <v>845.58673196805012</v>
      </c>
    </row>
    <row r="17329" spans="2:6">
      <c r="B17329">
        <v>1537600</v>
      </c>
      <c r="D17329">
        <v>17327</v>
      </c>
      <c r="E17329" s="72">
        <f t="shared" si="541"/>
        <v>1300324284.5185182</v>
      </c>
      <c r="F17329" s="71">
        <f t="shared" si="540"/>
        <v>845.68436818321948</v>
      </c>
    </row>
    <row r="17330" spans="2:6">
      <c r="B17330">
        <v>1537600</v>
      </c>
      <c r="D17330">
        <v>17328</v>
      </c>
      <c r="E17330" s="72">
        <f t="shared" si="541"/>
        <v>1300474418.6296294</v>
      </c>
      <c r="F17330" s="71">
        <f t="shared" si="540"/>
        <v>845.78201003487868</v>
      </c>
    </row>
    <row r="17331" spans="2:6">
      <c r="B17331">
        <v>1537600</v>
      </c>
      <c r="D17331">
        <v>17329</v>
      </c>
      <c r="E17331" s="72">
        <f t="shared" si="541"/>
        <v>1300624561.4074073</v>
      </c>
      <c r="F17331" s="71">
        <f t="shared" si="540"/>
        <v>845.87965752302762</v>
      </c>
    </row>
    <row r="17332" spans="2:6">
      <c r="B17332">
        <v>1537600</v>
      </c>
      <c r="D17332">
        <v>17330</v>
      </c>
      <c r="E17332" s="72">
        <f t="shared" si="541"/>
        <v>1300774712.8518517</v>
      </c>
      <c r="F17332" s="71">
        <f t="shared" si="540"/>
        <v>845.97731064766629</v>
      </c>
    </row>
    <row r="17333" spans="2:6">
      <c r="B17333">
        <v>1537600</v>
      </c>
      <c r="D17333">
        <v>17331</v>
      </c>
      <c r="E17333" s="72">
        <f t="shared" si="541"/>
        <v>1300924872.9629629</v>
      </c>
      <c r="F17333" s="71">
        <f t="shared" si="540"/>
        <v>846.0749694087948</v>
      </c>
    </row>
    <row r="17334" spans="2:6">
      <c r="B17334">
        <v>1537600</v>
      </c>
      <c r="D17334">
        <v>17332</v>
      </c>
      <c r="E17334" s="72">
        <f t="shared" si="541"/>
        <v>1301075041.7407408</v>
      </c>
      <c r="F17334" s="71">
        <f t="shared" si="540"/>
        <v>846.17263380641305</v>
      </c>
    </row>
    <row r="17335" spans="2:6">
      <c r="B17335">
        <v>1537600</v>
      </c>
      <c r="D17335">
        <v>17333</v>
      </c>
      <c r="E17335" s="72">
        <f t="shared" si="541"/>
        <v>1301225219.1851852</v>
      </c>
      <c r="F17335" s="71">
        <f t="shared" si="540"/>
        <v>846.27030384052102</v>
      </c>
    </row>
    <row r="17336" spans="2:6">
      <c r="B17336">
        <v>1537600</v>
      </c>
      <c r="D17336">
        <v>17334</v>
      </c>
      <c r="E17336" s="72">
        <f t="shared" si="541"/>
        <v>1301375405.2962961</v>
      </c>
      <c r="F17336" s="71">
        <f t="shared" si="540"/>
        <v>846.36797951111873</v>
      </c>
    </row>
    <row r="17337" spans="2:6">
      <c r="B17337">
        <v>1537600</v>
      </c>
      <c r="D17337">
        <v>17335</v>
      </c>
      <c r="E17337" s="72">
        <f t="shared" si="541"/>
        <v>1301525600.0740738</v>
      </c>
      <c r="F17337" s="71">
        <f t="shared" si="540"/>
        <v>846.46566081820617</v>
      </c>
    </row>
    <row r="17338" spans="2:6">
      <c r="B17338">
        <v>1537600</v>
      </c>
      <c r="D17338">
        <v>17336</v>
      </c>
      <c r="E17338" s="72">
        <f t="shared" si="541"/>
        <v>1301675803.5185182</v>
      </c>
      <c r="F17338" s="71">
        <f t="shared" si="540"/>
        <v>846.56334776178346</v>
      </c>
    </row>
    <row r="17339" spans="2:6">
      <c r="B17339">
        <v>1537600</v>
      </c>
      <c r="D17339">
        <v>17337</v>
      </c>
      <c r="E17339" s="72">
        <f t="shared" si="541"/>
        <v>1301826015.6296294</v>
      </c>
      <c r="F17339" s="71">
        <f t="shared" si="540"/>
        <v>846.66104034185048</v>
      </c>
    </row>
    <row r="17340" spans="2:6">
      <c r="B17340">
        <v>1537600</v>
      </c>
      <c r="D17340">
        <v>17338</v>
      </c>
      <c r="E17340" s="72">
        <f t="shared" si="541"/>
        <v>1301976236.4074073</v>
      </c>
      <c r="F17340" s="71">
        <f t="shared" si="540"/>
        <v>846.75873855840746</v>
      </c>
    </row>
    <row r="17341" spans="2:6">
      <c r="B17341">
        <v>1537600</v>
      </c>
      <c r="D17341">
        <v>17339</v>
      </c>
      <c r="E17341" s="72">
        <f t="shared" si="541"/>
        <v>1302126465.8518517</v>
      </c>
      <c r="F17341" s="71">
        <f t="shared" si="540"/>
        <v>846.85644241145405</v>
      </c>
    </row>
    <row r="17342" spans="2:6">
      <c r="B17342">
        <v>1537600</v>
      </c>
      <c r="D17342">
        <v>17340</v>
      </c>
      <c r="E17342" s="72">
        <f t="shared" si="541"/>
        <v>1302276703.9629629</v>
      </c>
      <c r="F17342" s="71">
        <f t="shared" si="540"/>
        <v>846.95415190099038</v>
      </c>
    </row>
    <row r="17343" spans="2:6">
      <c r="B17343">
        <v>1537600</v>
      </c>
      <c r="D17343">
        <v>17341</v>
      </c>
      <c r="E17343" s="72">
        <f t="shared" si="541"/>
        <v>1302426950.7407408</v>
      </c>
      <c r="F17343" s="71">
        <f t="shared" si="540"/>
        <v>847.05186702701667</v>
      </c>
    </row>
    <row r="17344" spans="2:6">
      <c r="B17344">
        <v>1537600</v>
      </c>
      <c r="D17344">
        <v>17342</v>
      </c>
      <c r="E17344" s="72">
        <f t="shared" si="541"/>
        <v>1302577206.1851852</v>
      </c>
      <c r="F17344" s="71">
        <f t="shared" si="540"/>
        <v>847.14958778953246</v>
      </c>
    </row>
    <row r="17345" spans="2:6">
      <c r="B17345">
        <v>1537600</v>
      </c>
      <c r="D17345">
        <v>17343</v>
      </c>
      <c r="E17345" s="72">
        <f t="shared" si="541"/>
        <v>1302727470.2962961</v>
      </c>
      <c r="F17345" s="71">
        <f t="shared" si="540"/>
        <v>847.2473141885381</v>
      </c>
    </row>
    <row r="17346" spans="2:6">
      <c r="B17346">
        <v>1537600</v>
      </c>
      <c r="D17346">
        <v>17344</v>
      </c>
      <c r="E17346" s="72">
        <f t="shared" si="541"/>
        <v>1302877743.0740738</v>
      </c>
      <c r="F17346" s="71">
        <f t="shared" si="540"/>
        <v>847.34504622403347</v>
      </c>
    </row>
    <row r="17347" spans="2:6">
      <c r="B17347">
        <v>1537600</v>
      </c>
      <c r="D17347">
        <v>17345</v>
      </c>
      <c r="E17347" s="72">
        <f t="shared" si="541"/>
        <v>1303028024.5185182</v>
      </c>
      <c r="F17347" s="71">
        <f t="shared" ref="F17347:F17410" si="542">E17347/B17346</f>
        <v>847.44278389601857</v>
      </c>
    </row>
    <row r="17348" spans="2:6">
      <c r="B17348">
        <v>1537600</v>
      </c>
      <c r="D17348">
        <v>17346</v>
      </c>
      <c r="E17348" s="72">
        <f t="shared" ref="E17348:E17411" si="543">40+(D17347*D17347)+(E17347/1.3)</f>
        <v>1303178314.6296294</v>
      </c>
      <c r="F17348" s="71">
        <f t="shared" si="542"/>
        <v>847.54052720449363</v>
      </c>
    </row>
    <row r="17349" spans="2:6">
      <c r="B17349">
        <v>1537600</v>
      </c>
      <c r="D17349">
        <v>17347</v>
      </c>
      <c r="E17349" s="72">
        <f t="shared" si="543"/>
        <v>1303328613.4074073</v>
      </c>
      <c r="F17349" s="71">
        <f t="shared" si="542"/>
        <v>847.63827614945842</v>
      </c>
    </row>
    <row r="17350" spans="2:6">
      <c r="B17350">
        <v>1537600</v>
      </c>
      <c r="D17350">
        <v>17348</v>
      </c>
      <c r="E17350" s="72">
        <f t="shared" si="543"/>
        <v>1303478920.8518517</v>
      </c>
      <c r="F17350" s="71">
        <f t="shared" si="542"/>
        <v>847.73603073091294</v>
      </c>
    </row>
    <row r="17351" spans="2:6">
      <c r="B17351">
        <v>1537600</v>
      </c>
      <c r="D17351">
        <v>17349</v>
      </c>
      <c r="E17351" s="72">
        <f t="shared" si="543"/>
        <v>1303629236.9629629</v>
      </c>
      <c r="F17351" s="71">
        <f t="shared" si="542"/>
        <v>847.8337909488572</v>
      </c>
    </row>
    <row r="17352" spans="2:6">
      <c r="B17352">
        <v>1537600</v>
      </c>
      <c r="D17352">
        <v>17350</v>
      </c>
      <c r="E17352" s="72">
        <f t="shared" si="543"/>
        <v>1303779561.7407408</v>
      </c>
      <c r="F17352" s="71">
        <f t="shared" si="542"/>
        <v>847.9315568032913</v>
      </c>
    </row>
    <row r="17353" spans="2:6">
      <c r="B17353">
        <v>1537600</v>
      </c>
      <c r="D17353">
        <v>17351</v>
      </c>
      <c r="E17353" s="72">
        <f t="shared" si="543"/>
        <v>1303929895.1851852</v>
      </c>
      <c r="F17353" s="71">
        <f t="shared" si="542"/>
        <v>848.02932829421513</v>
      </c>
    </row>
    <row r="17354" spans="2:6">
      <c r="B17354">
        <v>1537600</v>
      </c>
      <c r="D17354">
        <v>17352</v>
      </c>
      <c r="E17354" s="72">
        <f t="shared" si="543"/>
        <v>1304080237.2962961</v>
      </c>
      <c r="F17354" s="71">
        <f t="shared" si="542"/>
        <v>848.12710542162858</v>
      </c>
    </row>
    <row r="17355" spans="2:6">
      <c r="B17355">
        <v>1537600</v>
      </c>
      <c r="D17355">
        <v>17353</v>
      </c>
      <c r="E17355" s="72">
        <f t="shared" si="543"/>
        <v>1304230588.0740738</v>
      </c>
      <c r="F17355" s="71">
        <f t="shared" si="542"/>
        <v>848.22488818553188</v>
      </c>
    </row>
    <row r="17356" spans="2:6">
      <c r="B17356">
        <v>1537600</v>
      </c>
      <c r="D17356">
        <v>17354</v>
      </c>
      <c r="E17356" s="72">
        <f t="shared" si="543"/>
        <v>1304380947.5185182</v>
      </c>
      <c r="F17356" s="71">
        <f t="shared" si="542"/>
        <v>848.32267658592491</v>
      </c>
    </row>
    <row r="17357" spans="2:6">
      <c r="B17357">
        <v>1537600</v>
      </c>
      <c r="D17357">
        <v>17355</v>
      </c>
      <c r="E17357" s="72">
        <f t="shared" si="543"/>
        <v>1304531315.6296294</v>
      </c>
      <c r="F17357" s="71">
        <f t="shared" si="542"/>
        <v>848.4204706228079</v>
      </c>
    </row>
    <row r="17358" spans="2:6">
      <c r="B17358">
        <v>1537600</v>
      </c>
      <c r="D17358">
        <v>17356</v>
      </c>
      <c r="E17358" s="72">
        <f t="shared" si="543"/>
        <v>1304681692.4074073</v>
      </c>
      <c r="F17358" s="71">
        <f t="shared" si="542"/>
        <v>848.51827029618062</v>
      </c>
    </row>
    <row r="17359" spans="2:6">
      <c r="B17359">
        <v>1537600</v>
      </c>
      <c r="D17359">
        <v>17357</v>
      </c>
      <c r="E17359" s="72">
        <f t="shared" si="543"/>
        <v>1304832077.8518517</v>
      </c>
      <c r="F17359" s="71">
        <f t="shared" si="542"/>
        <v>848.61607560604295</v>
      </c>
    </row>
    <row r="17360" spans="2:6">
      <c r="B17360">
        <v>1537600</v>
      </c>
      <c r="D17360">
        <v>17358</v>
      </c>
      <c r="E17360" s="72">
        <f t="shared" si="543"/>
        <v>1304982471.9629629</v>
      </c>
      <c r="F17360" s="71">
        <f t="shared" si="542"/>
        <v>848.71388655239525</v>
      </c>
    </row>
    <row r="17361" spans="2:6">
      <c r="B17361">
        <v>1537600</v>
      </c>
      <c r="D17361">
        <v>17359</v>
      </c>
      <c r="E17361" s="72">
        <f t="shared" si="543"/>
        <v>1305132874.7407408</v>
      </c>
      <c r="F17361" s="71">
        <f t="shared" si="542"/>
        <v>848.81170313523728</v>
      </c>
    </row>
    <row r="17362" spans="2:6">
      <c r="B17362">
        <v>1537600</v>
      </c>
      <c r="D17362">
        <v>17360</v>
      </c>
      <c r="E17362" s="72">
        <f t="shared" si="543"/>
        <v>1305283286.1851852</v>
      </c>
      <c r="F17362" s="71">
        <f t="shared" si="542"/>
        <v>848.90952535456893</v>
      </c>
    </row>
    <row r="17363" spans="2:6">
      <c r="B17363">
        <v>1537600</v>
      </c>
      <c r="D17363">
        <v>17361</v>
      </c>
      <c r="E17363" s="72">
        <f t="shared" si="543"/>
        <v>1305433706.2962961</v>
      </c>
      <c r="F17363" s="71">
        <f t="shared" si="542"/>
        <v>849.00735321039031</v>
      </c>
    </row>
    <row r="17364" spans="2:6">
      <c r="B17364">
        <v>1537600</v>
      </c>
      <c r="D17364">
        <v>17362</v>
      </c>
      <c r="E17364" s="72">
        <f t="shared" si="543"/>
        <v>1305584135.0740738</v>
      </c>
      <c r="F17364" s="71">
        <f t="shared" si="542"/>
        <v>849.10518670270153</v>
      </c>
    </row>
    <row r="17365" spans="2:6">
      <c r="B17365">
        <v>1537600</v>
      </c>
      <c r="D17365">
        <v>17363</v>
      </c>
      <c r="E17365" s="72">
        <f t="shared" si="543"/>
        <v>1305734572.5185182</v>
      </c>
      <c r="F17365" s="71">
        <f t="shared" si="542"/>
        <v>849.20302583150249</v>
      </c>
    </row>
    <row r="17366" spans="2:6">
      <c r="B17366">
        <v>1537600</v>
      </c>
      <c r="D17366">
        <v>17364</v>
      </c>
      <c r="E17366" s="72">
        <f t="shared" si="543"/>
        <v>1305885018.6296294</v>
      </c>
      <c r="F17366" s="71">
        <f t="shared" si="542"/>
        <v>849.30087059679329</v>
      </c>
    </row>
    <row r="17367" spans="2:6">
      <c r="B17367">
        <v>1537600</v>
      </c>
      <c r="D17367">
        <v>17365</v>
      </c>
      <c r="E17367" s="72">
        <f t="shared" si="543"/>
        <v>1306035473.4074073</v>
      </c>
      <c r="F17367" s="71">
        <f t="shared" si="542"/>
        <v>849.39872099857394</v>
      </c>
    </row>
    <row r="17368" spans="2:6">
      <c r="B17368">
        <v>1537600</v>
      </c>
      <c r="D17368">
        <v>17366</v>
      </c>
      <c r="E17368" s="72">
        <f t="shared" si="543"/>
        <v>1306185936.8518517</v>
      </c>
      <c r="F17368" s="71">
        <f t="shared" si="542"/>
        <v>849.4965770368442</v>
      </c>
    </row>
    <row r="17369" spans="2:6">
      <c r="B17369">
        <v>1537600</v>
      </c>
      <c r="D17369">
        <v>17367</v>
      </c>
      <c r="E17369" s="72">
        <f t="shared" si="543"/>
        <v>1306336408.9629629</v>
      </c>
      <c r="F17369" s="71">
        <f t="shared" si="542"/>
        <v>849.59443871160431</v>
      </c>
    </row>
    <row r="17370" spans="2:6">
      <c r="B17370">
        <v>1537600</v>
      </c>
      <c r="D17370">
        <v>17368</v>
      </c>
      <c r="E17370" s="72">
        <f t="shared" si="543"/>
        <v>1306486889.7407408</v>
      </c>
      <c r="F17370" s="71">
        <f t="shared" si="542"/>
        <v>849.69230602285427</v>
      </c>
    </row>
    <row r="17371" spans="2:6">
      <c r="B17371">
        <v>1537600</v>
      </c>
      <c r="D17371">
        <v>17369</v>
      </c>
      <c r="E17371" s="72">
        <f t="shared" si="543"/>
        <v>1306637379.1851852</v>
      </c>
      <c r="F17371" s="71">
        <f t="shared" si="542"/>
        <v>849.79017897059396</v>
      </c>
    </row>
    <row r="17372" spans="2:6">
      <c r="B17372">
        <v>1537600</v>
      </c>
      <c r="D17372">
        <v>17370</v>
      </c>
      <c r="E17372" s="72">
        <f t="shared" si="543"/>
        <v>1306787877.2962961</v>
      </c>
      <c r="F17372" s="71">
        <f t="shared" si="542"/>
        <v>849.88805755482315</v>
      </c>
    </row>
    <row r="17373" spans="2:6">
      <c r="B17373">
        <v>1537600</v>
      </c>
      <c r="D17373">
        <v>17371</v>
      </c>
      <c r="E17373" s="72">
        <f t="shared" si="543"/>
        <v>1306938384.0740738</v>
      </c>
      <c r="F17373" s="71">
        <f t="shared" si="542"/>
        <v>849.9859417755423</v>
      </c>
    </row>
    <row r="17374" spans="2:6">
      <c r="B17374">
        <v>1537600</v>
      </c>
      <c r="D17374">
        <v>17372</v>
      </c>
      <c r="E17374" s="72">
        <f t="shared" si="543"/>
        <v>1307088899.5185182</v>
      </c>
      <c r="F17374" s="71">
        <f t="shared" si="542"/>
        <v>850.08383163275118</v>
      </c>
    </row>
    <row r="17375" spans="2:6">
      <c r="B17375">
        <v>1537600</v>
      </c>
      <c r="D17375">
        <v>17373</v>
      </c>
      <c r="E17375" s="72">
        <f t="shared" si="543"/>
        <v>1307239423.6296294</v>
      </c>
      <c r="F17375" s="71">
        <f t="shared" si="542"/>
        <v>850.18172712644991</v>
      </c>
    </row>
    <row r="17376" spans="2:6">
      <c r="B17376">
        <v>1537600</v>
      </c>
      <c r="D17376">
        <v>17374</v>
      </c>
      <c r="E17376" s="72">
        <f t="shared" si="543"/>
        <v>1307389956.4074073</v>
      </c>
      <c r="F17376" s="71">
        <f t="shared" si="542"/>
        <v>850.27962825663849</v>
      </c>
    </row>
    <row r="17377" spans="2:6">
      <c r="B17377">
        <v>1537600</v>
      </c>
      <c r="D17377">
        <v>17375</v>
      </c>
      <c r="E17377" s="72">
        <f t="shared" si="543"/>
        <v>1307540497.8518517</v>
      </c>
      <c r="F17377" s="71">
        <f t="shared" si="542"/>
        <v>850.37753502331668</v>
      </c>
    </row>
    <row r="17378" spans="2:6">
      <c r="B17378">
        <v>1537600</v>
      </c>
      <c r="D17378">
        <v>17376</v>
      </c>
      <c r="E17378" s="72">
        <f t="shared" si="543"/>
        <v>1307691047.9629629</v>
      </c>
      <c r="F17378" s="71">
        <f t="shared" si="542"/>
        <v>850.47544742648472</v>
      </c>
    </row>
    <row r="17379" spans="2:6">
      <c r="B17379">
        <v>1537600</v>
      </c>
      <c r="D17379">
        <v>17377</v>
      </c>
      <c r="E17379" s="72">
        <f t="shared" si="543"/>
        <v>1307841606.7407408</v>
      </c>
      <c r="F17379" s="71">
        <f t="shared" si="542"/>
        <v>850.57336546614249</v>
      </c>
    </row>
    <row r="17380" spans="2:6">
      <c r="B17380">
        <v>1537600</v>
      </c>
      <c r="D17380">
        <v>17378</v>
      </c>
      <c r="E17380" s="72">
        <f t="shared" si="543"/>
        <v>1307992174.1851852</v>
      </c>
      <c r="F17380" s="71">
        <f t="shared" si="542"/>
        <v>850.67128914229011</v>
      </c>
    </row>
    <row r="17381" spans="2:6">
      <c r="B17381">
        <v>1537600</v>
      </c>
      <c r="D17381">
        <v>17379</v>
      </c>
      <c r="E17381" s="72">
        <f t="shared" si="543"/>
        <v>1308142750.2962961</v>
      </c>
      <c r="F17381" s="71">
        <f t="shared" si="542"/>
        <v>850.76921845492723</v>
      </c>
    </row>
    <row r="17382" spans="2:6">
      <c r="B17382">
        <v>1537600</v>
      </c>
      <c r="D17382">
        <v>17380</v>
      </c>
      <c r="E17382" s="72">
        <f t="shared" si="543"/>
        <v>1308293335.0740738</v>
      </c>
      <c r="F17382" s="71">
        <f t="shared" si="542"/>
        <v>850.86715340405419</v>
      </c>
    </row>
    <row r="17383" spans="2:6">
      <c r="B17383">
        <v>1537600</v>
      </c>
      <c r="D17383">
        <v>17381</v>
      </c>
      <c r="E17383" s="72">
        <f t="shared" si="543"/>
        <v>1308443928.5185182</v>
      </c>
      <c r="F17383" s="71">
        <f t="shared" si="542"/>
        <v>850.965093989671</v>
      </c>
    </row>
    <row r="17384" spans="2:6">
      <c r="B17384">
        <v>1537600</v>
      </c>
      <c r="D17384">
        <v>17382</v>
      </c>
      <c r="E17384" s="72">
        <f t="shared" si="543"/>
        <v>1308594530.6296294</v>
      </c>
      <c r="F17384" s="71">
        <f t="shared" si="542"/>
        <v>851.06304021177766</v>
      </c>
    </row>
    <row r="17385" spans="2:6">
      <c r="B17385">
        <v>1537600</v>
      </c>
      <c r="D17385">
        <v>17383</v>
      </c>
      <c r="E17385" s="72">
        <f t="shared" si="543"/>
        <v>1308745141.4074073</v>
      </c>
      <c r="F17385" s="71">
        <f t="shared" si="542"/>
        <v>851.16099207037416</v>
      </c>
    </row>
    <row r="17386" spans="2:6">
      <c r="B17386">
        <v>1537600</v>
      </c>
      <c r="D17386">
        <v>17384</v>
      </c>
      <c r="E17386" s="72">
        <f t="shared" si="543"/>
        <v>1308895760.8518517</v>
      </c>
      <c r="F17386" s="71">
        <f t="shared" si="542"/>
        <v>851.25894956546028</v>
      </c>
    </row>
    <row r="17387" spans="2:6">
      <c r="B17387">
        <v>1537600</v>
      </c>
      <c r="D17387">
        <v>17385</v>
      </c>
      <c r="E17387" s="72">
        <f t="shared" si="543"/>
        <v>1309046388.9629629</v>
      </c>
      <c r="F17387" s="71">
        <f t="shared" si="542"/>
        <v>851.35691269703625</v>
      </c>
    </row>
    <row r="17388" spans="2:6">
      <c r="B17388">
        <v>1537600</v>
      </c>
      <c r="D17388">
        <v>17386</v>
      </c>
      <c r="E17388" s="72">
        <f t="shared" si="543"/>
        <v>1309197025.7407408</v>
      </c>
      <c r="F17388" s="71">
        <f t="shared" si="542"/>
        <v>851.45488146510195</v>
      </c>
    </row>
    <row r="17389" spans="2:6">
      <c r="B17389">
        <v>1537600</v>
      </c>
      <c r="D17389">
        <v>17387</v>
      </c>
      <c r="E17389" s="72">
        <f t="shared" si="543"/>
        <v>1309347671.1851852</v>
      </c>
      <c r="F17389" s="71">
        <f t="shared" si="542"/>
        <v>851.55285586965738</v>
      </c>
    </row>
    <row r="17390" spans="2:6">
      <c r="B17390">
        <v>1537600</v>
      </c>
      <c r="D17390">
        <v>17388</v>
      </c>
      <c r="E17390" s="72">
        <f t="shared" si="543"/>
        <v>1309498325.2962961</v>
      </c>
      <c r="F17390" s="71">
        <f t="shared" si="542"/>
        <v>851.65083591070243</v>
      </c>
    </row>
    <row r="17391" spans="2:6">
      <c r="B17391">
        <v>1537600</v>
      </c>
      <c r="D17391">
        <v>17389</v>
      </c>
      <c r="E17391" s="72">
        <f t="shared" si="543"/>
        <v>1309648988.0740738</v>
      </c>
      <c r="F17391" s="71">
        <f t="shared" si="542"/>
        <v>851.74882158823743</v>
      </c>
    </row>
    <row r="17392" spans="2:6">
      <c r="B17392">
        <v>1537600</v>
      </c>
      <c r="D17392">
        <v>17390</v>
      </c>
      <c r="E17392" s="72">
        <f t="shared" si="543"/>
        <v>1309799659.5185182</v>
      </c>
      <c r="F17392" s="71">
        <f t="shared" si="542"/>
        <v>851.84681290226206</v>
      </c>
    </row>
    <row r="17393" spans="2:6">
      <c r="B17393">
        <v>1537600</v>
      </c>
      <c r="D17393">
        <v>17391</v>
      </c>
      <c r="E17393" s="72">
        <f t="shared" si="543"/>
        <v>1309950339.6296294</v>
      </c>
      <c r="F17393" s="71">
        <f t="shared" si="542"/>
        <v>851.94480985277664</v>
      </c>
    </row>
    <row r="17394" spans="2:6">
      <c r="B17394">
        <v>1537600</v>
      </c>
      <c r="D17394">
        <v>17392</v>
      </c>
      <c r="E17394" s="72">
        <f t="shared" si="543"/>
        <v>1310101028.4074073</v>
      </c>
      <c r="F17394" s="71">
        <f t="shared" si="542"/>
        <v>852.04281243978096</v>
      </c>
    </row>
    <row r="17395" spans="2:6">
      <c r="B17395">
        <v>1537600</v>
      </c>
      <c r="D17395">
        <v>17393</v>
      </c>
      <c r="E17395" s="72">
        <f t="shared" si="543"/>
        <v>1310251725.8518517</v>
      </c>
      <c r="F17395" s="71">
        <f t="shared" si="542"/>
        <v>852.14082066327501</v>
      </c>
    </row>
    <row r="17396" spans="2:6">
      <c r="B17396">
        <v>1537600</v>
      </c>
      <c r="D17396">
        <v>17394</v>
      </c>
      <c r="E17396" s="72">
        <f t="shared" si="543"/>
        <v>1310402431.9629629</v>
      </c>
      <c r="F17396" s="71">
        <f t="shared" si="542"/>
        <v>852.2388345232589</v>
      </c>
    </row>
    <row r="17397" spans="2:6">
      <c r="B17397">
        <v>1537600</v>
      </c>
      <c r="D17397">
        <v>17395</v>
      </c>
      <c r="E17397" s="72">
        <f t="shared" si="543"/>
        <v>1310553146.7407408</v>
      </c>
      <c r="F17397" s="71">
        <f t="shared" si="542"/>
        <v>852.33685401973253</v>
      </c>
    </row>
    <row r="17398" spans="2:6">
      <c r="B17398">
        <v>1537600</v>
      </c>
      <c r="D17398">
        <v>17396</v>
      </c>
      <c r="E17398" s="72">
        <f t="shared" si="543"/>
        <v>1310703870.1851852</v>
      </c>
      <c r="F17398" s="71">
        <f t="shared" si="542"/>
        <v>852.43487915269588</v>
      </c>
    </row>
    <row r="17399" spans="2:6">
      <c r="B17399">
        <v>1537600</v>
      </c>
      <c r="D17399">
        <v>17397</v>
      </c>
      <c r="E17399" s="72">
        <f t="shared" si="543"/>
        <v>1310854602.2962961</v>
      </c>
      <c r="F17399" s="71">
        <f t="shared" si="542"/>
        <v>852.53290992214886</v>
      </c>
    </row>
    <row r="17400" spans="2:6">
      <c r="B17400">
        <v>1537600</v>
      </c>
      <c r="D17400">
        <v>17398</v>
      </c>
      <c r="E17400" s="72">
        <f t="shared" si="543"/>
        <v>1311005343.0740738</v>
      </c>
      <c r="F17400" s="71">
        <f t="shared" si="542"/>
        <v>852.63094632809168</v>
      </c>
    </row>
    <row r="17401" spans="2:6">
      <c r="B17401">
        <v>1537600</v>
      </c>
      <c r="D17401">
        <v>17399</v>
      </c>
      <c r="E17401" s="72">
        <f t="shared" si="543"/>
        <v>1311156092.5185182</v>
      </c>
      <c r="F17401" s="71">
        <f t="shared" si="542"/>
        <v>852.72898837052435</v>
      </c>
    </row>
    <row r="17402" spans="2:6">
      <c r="B17402">
        <v>1537600</v>
      </c>
      <c r="D17402">
        <v>17400</v>
      </c>
      <c r="E17402" s="72">
        <f t="shared" si="543"/>
        <v>1311306850.6296294</v>
      </c>
      <c r="F17402" s="71">
        <f t="shared" si="542"/>
        <v>852.82703604944675</v>
      </c>
    </row>
    <row r="17403" spans="2:6">
      <c r="B17403">
        <v>1537600</v>
      </c>
      <c r="D17403">
        <v>17401</v>
      </c>
      <c r="E17403" s="72">
        <f t="shared" si="543"/>
        <v>1311457617.4074073</v>
      </c>
      <c r="F17403" s="71">
        <f t="shared" si="542"/>
        <v>852.9250893648591</v>
      </c>
    </row>
    <row r="17404" spans="2:6">
      <c r="B17404">
        <v>1537600</v>
      </c>
      <c r="D17404">
        <v>17402</v>
      </c>
      <c r="E17404" s="72">
        <f t="shared" si="543"/>
        <v>1311608392.8518517</v>
      </c>
      <c r="F17404" s="71">
        <f t="shared" si="542"/>
        <v>853.02314831676097</v>
      </c>
    </row>
    <row r="17405" spans="2:6">
      <c r="B17405">
        <v>1537600</v>
      </c>
      <c r="D17405">
        <v>17403</v>
      </c>
      <c r="E17405" s="72">
        <f t="shared" si="543"/>
        <v>1311759176.9629629</v>
      </c>
      <c r="F17405" s="71">
        <f t="shared" si="542"/>
        <v>853.12121290515279</v>
      </c>
    </row>
    <row r="17406" spans="2:6">
      <c r="B17406">
        <v>1537600</v>
      </c>
      <c r="D17406">
        <v>17404</v>
      </c>
      <c r="E17406" s="72">
        <f t="shared" si="543"/>
        <v>1311909969.7407408</v>
      </c>
      <c r="F17406" s="71">
        <f t="shared" si="542"/>
        <v>853.21928313003434</v>
      </c>
    </row>
    <row r="17407" spans="2:6">
      <c r="B17407">
        <v>1537600</v>
      </c>
      <c r="D17407">
        <v>17405</v>
      </c>
      <c r="E17407" s="72">
        <f t="shared" si="543"/>
        <v>1312060771.1851852</v>
      </c>
      <c r="F17407" s="71">
        <f t="shared" si="542"/>
        <v>853.31735899140551</v>
      </c>
    </row>
    <row r="17408" spans="2:6">
      <c r="B17408">
        <v>1537600</v>
      </c>
      <c r="D17408">
        <v>17406</v>
      </c>
      <c r="E17408" s="72">
        <f t="shared" si="543"/>
        <v>1312211581.2962961</v>
      </c>
      <c r="F17408" s="71">
        <f t="shared" si="542"/>
        <v>853.41544048926642</v>
      </c>
    </row>
    <row r="17409" spans="2:6">
      <c r="B17409">
        <v>1537600</v>
      </c>
      <c r="D17409">
        <v>17407</v>
      </c>
      <c r="E17409" s="72">
        <f t="shared" si="543"/>
        <v>1312362400.0740738</v>
      </c>
      <c r="F17409" s="71">
        <f t="shared" si="542"/>
        <v>853.51352762361716</v>
      </c>
    </row>
    <row r="17410" spans="2:6">
      <c r="B17410">
        <v>1537600</v>
      </c>
      <c r="D17410">
        <v>17408</v>
      </c>
      <c r="E17410" s="72">
        <f t="shared" si="543"/>
        <v>1312513227.5185182</v>
      </c>
      <c r="F17410" s="71">
        <f t="shared" si="542"/>
        <v>853.61162039445776</v>
      </c>
    </row>
    <row r="17411" spans="2:6">
      <c r="B17411">
        <v>1537600</v>
      </c>
      <c r="D17411">
        <v>17409</v>
      </c>
      <c r="E17411" s="72">
        <f t="shared" si="543"/>
        <v>1312664063.6296294</v>
      </c>
      <c r="F17411" s="71">
        <f t="shared" ref="F17411:F17474" si="544">E17411/B17410</f>
        <v>853.70971880178809</v>
      </c>
    </row>
    <row r="17412" spans="2:6">
      <c r="B17412">
        <v>1537600</v>
      </c>
      <c r="D17412">
        <v>17410</v>
      </c>
      <c r="E17412" s="72">
        <f t="shared" ref="E17412:E17475" si="545">40+(D17411*D17411)+(E17411/1.3)</f>
        <v>1312814908.4074073</v>
      </c>
      <c r="F17412" s="71">
        <f t="shared" si="544"/>
        <v>853.80782284560826</v>
      </c>
    </row>
    <row r="17413" spans="2:6">
      <c r="B17413">
        <v>1537600</v>
      </c>
      <c r="D17413">
        <v>17411</v>
      </c>
      <c r="E17413" s="72">
        <f t="shared" si="545"/>
        <v>1312965761.8518517</v>
      </c>
      <c r="F17413" s="71">
        <f t="shared" si="544"/>
        <v>853.90593252591816</v>
      </c>
    </row>
    <row r="17414" spans="2:6">
      <c r="B17414">
        <v>1537600</v>
      </c>
      <c r="D17414">
        <v>17412</v>
      </c>
      <c r="E17414" s="72">
        <f t="shared" si="545"/>
        <v>1313116623.9629629</v>
      </c>
      <c r="F17414" s="71">
        <f t="shared" si="544"/>
        <v>854.0040478427178</v>
      </c>
    </row>
    <row r="17415" spans="2:6">
      <c r="B17415">
        <v>1537600</v>
      </c>
      <c r="D17415">
        <v>17413</v>
      </c>
      <c r="E17415" s="72">
        <f t="shared" si="545"/>
        <v>1313267494.7407408</v>
      </c>
      <c r="F17415" s="71">
        <f t="shared" si="544"/>
        <v>854.10216879600728</v>
      </c>
    </row>
    <row r="17416" spans="2:6">
      <c r="B17416">
        <v>1537600</v>
      </c>
      <c r="D17416">
        <v>17414</v>
      </c>
      <c r="E17416" s="72">
        <f t="shared" si="545"/>
        <v>1313418374.1851852</v>
      </c>
      <c r="F17416" s="71">
        <f t="shared" si="544"/>
        <v>854.20029538578638</v>
      </c>
    </row>
    <row r="17417" spans="2:6">
      <c r="B17417">
        <v>1537600</v>
      </c>
      <c r="D17417">
        <v>17415</v>
      </c>
      <c r="E17417" s="72">
        <f t="shared" si="545"/>
        <v>1313569262.2962961</v>
      </c>
      <c r="F17417" s="71">
        <f t="shared" si="544"/>
        <v>854.29842761205521</v>
      </c>
    </row>
    <row r="17418" spans="2:6">
      <c r="B17418">
        <v>1537600</v>
      </c>
      <c r="D17418">
        <v>17416</v>
      </c>
      <c r="E17418" s="72">
        <f t="shared" si="545"/>
        <v>1313720159.0740738</v>
      </c>
      <c r="F17418" s="71">
        <f t="shared" si="544"/>
        <v>854.39656547481388</v>
      </c>
    </row>
    <row r="17419" spans="2:6">
      <c r="B17419">
        <v>1537600</v>
      </c>
      <c r="D17419">
        <v>17417</v>
      </c>
      <c r="E17419" s="72">
        <f t="shared" si="545"/>
        <v>1313871064.5185182</v>
      </c>
      <c r="F17419" s="71">
        <f t="shared" si="544"/>
        <v>854.49470897406229</v>
      </c>
    </row>
    <row r="17420" spans="2:6">
      <c r="B17420">
        <v>1537600</v>
      </c>
      <c r="D17420">
        <v>17418</v>
      </c>
      <c r="E17420" s="72">
        <f t="shared" si="545"/>
        <v>1314021978.6296294</v>
      </c>
      <c r="F17420" s="71">
        <f t="shared" si="544"/>
        <v>854.59285810980055</v>
      </c>
    </row>
    <row r="17421" spans="2:6">
      <c r="B17421">
        <v>1537600</v>
      </c>
      <c r="D17421">
        <v>17419</v>
      </c>
      <c r="E17421" s="72">
        <f t="shared" si="545"/>
        <v>1314172901.4074073</v>
      </c>
      <c r="F17421" s="71">
        <f t="shared" si="544"/>
        <v>854.69101288202864</v>
      </c>
    </row>
    <row r="17422" spans="2:6">
      <c r="B17422">
        <v>1537600</v>
      </c>
      <c r="D17422">
        <v>17420</v>
      </c>
      <c r="E17422" s="72">
        <f t="shared" si="545"/>
        <v>1314323832.8518517</v>
      </c>
      <c r="F17422" s="71">
        <f t="shared" si="544"/>
        <v>854.78917329074648</v>
      </c>
    </row>
    <row r="17423" spans="2:6">
      <c r="B17423">
        <v>1537600</v>
      </c>
      <c r="D17423">
        <v>17421</v>
      </c>
      <c r="E17423" s="72">
        <f t="shared" si="545"/>
        <v>1314474772.9629629</v>
      </c>
      <c r="F17423" s="71">
        <f t="shared" si="544"/>
        <v>854.88733933595404</v>
      </c>
    </row>
    <row r="17424" spans="2:6">
      <c r="B17424">
        <v>1537600</v>
      </c>
      <c r="D17424">
        <v>17422</v>
      </c>
      <c r="E17424" s="72">
        <f t="shared" si="545"/>
        <v>1314625721.7407408</v>
      </c>
      <c r="F17424" s="71">
        <f t="shared" si="544"/>
        <v>854.98551101765133</v>
      </c>
    </row>
    <row r="17425" spans="2:6">
      <c r="B17425">
        <v>1537600</v>
      </c>
      <c r="D17425">
        <v>17423</v>
      </c>
      <c r="E17425" s="72">
        <f t="shared" si="545"/>
        <v>1314776679.1851852</v>
      </c>
      <c r="F17425" s="71">
        <f t="shared" si="544"/>
        <v>855.08368833583847</v>
      </c>
    </row>
    <row r="17426" spans="2:6">
      <c r="B17426">
        <v>1537600</v>
      </c>
      <c r="D17426">
        <v>17424</v>
      </c>
      <c r="E17426" s="72">
        <f t="shared" si="545"/>
        <v>1314927645.2962961</v>
      </c>
      <c r="F17426" s="71">
        <f t="shared" si="544"/>
        <v>855.18187129051512</v>
      </c>
    </row>
    <row r="17427" spans="2:6">
      <c r="B17427">
        <v>1537600</v>
      </c>
      <c r="D17427">
        <v>17425</v>
      </c>
      <c r="E17427" s="72">
        <f t="shared" si="545"/>
        <v>1315078620.0740738</v>
      </c>
      <c r="F17427" s="71">
        <f t="shared" si="544"/>
        <v>855.28005988168172</v>
      </c>
    </row>
    <row r="17428" spans="2:6">
      <c r="B17428">
        <v>1537600</v>
      </c>
      <c r="D17428">
        <v>17426</v>
      </c>
      <c r="E17428" s="72">
        <f t="shared" si="545"/>
        <v>1315229603.5185182</v>
      </c>
      <c r="F17428" s="71">
        <f t="shared" si="544"/>
        <v>855.37825410933806</v>
      </c>
    </row>
    <row r="17429" spans="2:6">
      <c r="B17429">
        <v>1537600</v>
      </c>
      <c r="D17429">
        <v>17427</v>
      </c>
      <c r="E17429" s="72">
        <f t="shared" si="545"/>
        <v>1315380595.6296294</v>
      </c>
      <c r="F17429" s="71">
        <f t="shared" si="544"/>
        <v>855.47645397348424</v>
      </c>
    </row>
    <row r="17430" spans="2:6">
      <c r="B17430">
        <v>1537600</v>
      </c>
      <c r="D17430">
        <v>17428</v>
      </c>
      <c r="E17430" s="72">
        <f t="shared" si="545"/>
        <v>1315531596.4074073</v>
      </c>
      <c r="F17430" s="71">
        <f t="shared" si="544"/>
        <v>855.57465947412027</v>
      </c>
    </row>
    <row r="17431" spans="2:6">
      <c r="B17431">
        <v>1537600</v>
      </c>
      <c r="D17431">
        <v>17429</v>
      </c>
      <c r="E17431" s="72">
        <f t="shared" si="545"/>
        <v>1315682605.8518517</v>
      </c>
      <c r="F17431" s="71">
        <f t="shared" si="544"/>
        <v>855.67287061124591</v>
      </c>
    </row>
    <row r="17432" spans="2:6">
      <c r="B17432">
        <v>1537600</v>
      </c>
      <c r="D17432">
        <v>17430</v>
      </c>
      <c r="E17432" s="72">
        <f t="shared" si="545"/>
        <v>1315833623.9629629</v>
      </c>
      <c r="F17432" s="71">
        <f t="shared" si="544"/>
        <v>855.7710873848614</v>
      </c>
    </row>
    <row r="17433" spans="2:6">
      <c r="B17433">
        <v>1537600</v>
      </c>
      <c r="D17433">
        <v>17431</v>
      </c>
      <c r="E17433" s="72">
        <f t="shared" si="545"/>
        <v>1315984650.7407408</v>
      </c>
      <c r="F17433" s="71">
        <f t="shared" si="544"/>
        <v>855.86930979496674</v>
      </c>
    </row>
    <row r="17434" spans="2:6">
      <c r="B17434">
        <v>1537600</v>
      </c>
      <c r="D17434">
        <v>17432</v>
      </c>
      <c r="E17434" s="72">
        <f t="shared" si="545"/>
        <v>1316135686.1851852</v>
      </c>
      <c r="F17434" s="71">
        <f t="shared" si="544"/>
        <v>855.96753784156169</v>
      </c>
    </row>
    <row r="17435" spans="2:6">
      <c r="B17435">
        <v>1537600</v>
      </c>
      <c r="D17435">
        <v>17433</v>
      </c>
      <c r="E17435" s="72">
        <f t="shared" si="545"/>
        <v>1316286730.2962961</v>
      </c>
      <c r="F17435" s="71">
        <f t="shared" si="544"/>
        <v>856.06577152464627</v>
      </c>
    </row>
    <row r="17436" spans="2:6">
      <c r="B17436">
        <v>1537600</v>
      </c>
      <c r="D17436">
        <v>17434</v>
      </c>
      <c r="E17436" s="72">
        <f t="shared" si="545"/>
        <v>1316437783.0740738</v>
      </c>
      <c r="F17436" s="71">
        <f t="shared" si="544"/>
        <v>856.16401084422068</v>
      </c>
    </row>
    <row r="17437" spans="2:6">
      <c r="B17437">
        <v>1537600</v>
      </c>
      <c r="D17437">
        <v>17435</v>
      </c>
      <c r="E17437" s="72">
        <f t="shared" si="545"/>
        <v>1316588844.5185182</v>
      </c>
      <c r="F17437" s="71">
        <f t="shared" si="544"/>
        <v>856.26225580028495</v>
      </c>
    </row>
    <row r="17438" spans="2:6">
      <c r="B17438">
        <v>1537600</v>
      </c>
      <c r="D17438">
        <v>17436</v>
      </c>
      <c r="E17438" s="72">
        <f t="shared" si="545"/>
        <v>1316739914.6296294</v>
      </c>
      <c r="F17438" s="71">
        <f t="shared" si="544"/>
        <v>856.36050639283906</v>
      </c>
    </row>
    <row r="17439" spans="2:6">
      <c r="B17439">
        <v>1537600</v>
      </c>
      <c r="D17439">
        <v>17437</v>
      </c>
      <c r="E17439" s="72">
        <f t="shared" si="545"/>
        <v>1316890993.4074073</v>
      </c>
      <c r="F17439" s="71">
        <f t="shared" si="544"/>
        <v>856.45876262188301</v>
      </c>
    </row>
    <row r="17440" spans="2:6">
      <c r="B17440">
        <v>1537600</v>
      </c>
      <c r="D17440">
        <v>17438</v>
      </c>
      <c r="E17440" s="72">
        <f t="shared" si="545"/>
        <v>1317042080.8518517</v>
      </c>
      <c r="F17440" s="71">
        <f t="shared" si="544"/>
        <v>856.55702448741658</v>
      </c>
    </row>
    <row r="17441" spans="2:6">
      <c r="B17441">
        <v>1537600</v>
      </c>
      <c r="D17441">
        <v>17439</v>
      </c>
      <c r="E17441" s="72">
        <f t="shared" si="545"/>
        <v>1317193176.9629629</v>
      </c>
      <c r="F17441" s="71">
        <f t="shared" si="544"/>
        <v>856.65529198944</v>
      </c>
    </row>
    <row r="17442" spans="2:6">
      <c r="B17442">
        <v>1537600</v>
      </c>
      <c r="D17442">
        <v>17440</v>
      </c>
      <c r="E17442" s="72">
        <f t="shared" si="545"/>
        <v>1317344281.7407408</v>
      </c>
      <c r="F17442" s="71">
        <f t="shared" si="544"/>
        <v>856.75356512795315</v>
      </c>
    </row>
    <row r="17443" spans="2:6">
      <c r="B17443">
        <v>1537600</v>
      </c>
      <c r="D17443">
        <v>17441</v>
      </c>
      <c r="E17443" s="72">
        <f t="shared" si="545"/>
        <v>1317495395.1851852</v>
      </c>
      <c r="F17443" s="71">
        <f t="shared" si="544"/>
        <v>856.85184390295603</v>
      </c>
    </row>
    <row r="17444" spans="2:6">
      <c r="B17444">
        <v>1537600</v>
      </c>
      <c r="D17444">
        <v>17442</v>
      </c>
      <c r="E17444" s="72">
        <f t="shared" si="545"/>
        <v>1317646517.2962961</v>
      </c>
      <c r="F17444" s="71">
        <f t="shared" si="544"/>
        <v>856.95012831444853</v>
      </c>
    </row>
    <row r="17445" spans="2:6">
      <c r="B17445">
        <v>1537600</v>
      </c>
      <c r="D17445">
        <v>17443</v>
      </c>
      <c r="E17445" s="72">
        <f t="shared" si="545"/>
        <v>1317797648.0740738</v>
      </c>
      <c r="F17445" s="71">
        <f t="shared" si="544"/>
        <v>857.04841836243088</v>
      </c>
    </row>
    <row r="17446" spans="2:6">
      <c r="B17446">
        <v>1537600</v>
      </c>
      <c r="D17446">
        <v>17444</v>
      </c>
      <c r="E17446" s="72">
        <f t="shared" si="545"/>
        <v>1317948787.5185182</v>
      </c>
      <c r="F17446" s="71">
        <f t="shared" si="544"/>
        <v>857.14671404690307</v>
      </c>
    </row>
    <row r="17447" spans="2:6">
      <c r="B17447">
        <v>1537600</v>
      </c>
      <c r="D17447">
        <v>17445</v>
      </c>
      <c r="E17447" s="72">
        <f t="shared" si="545"/>
        <v>1318099935.6296294</v>
      </c>
      <c r="F17447" s="71">
        <f t="shared" si="544"/>
        <v>857.24501536786511</v>
      </c>
    </row>
    <row r="17448" spans="2:6">
      <c r="B17448">
        <v>1537600</v>
      </c>
      <c r="D17448">
        <v>17446</v>
      </c>
      <c r="E17448" s="72">
        <f t="shared" si="545"/>
        <v>1318251092.4074073</v>
      </c>
      <c r="F17448" s="71">
        <f t="shared" si="544"/>
        <v>857.34332232531688</v>
      </c>
    </row>
    <row r="17449" spans="2:6">
      <c r="B17449">
        <v>1537600</v>
      </c>
      <c r="D17449">
        <v>17447</v>
      </c>
      <c r="E17449" s="72">
        <f t="shared" si="545"/>
        <v>1318402257.8518517</v>
      </c>
      <c r="F17449" s="71">
        <f t="shared" si="544"/>
        <v>857.44163491925838</v>
      </c>
    </row>
    <row r="17450" spans="2:6">
      <c r="B17450">
        <v>1537600</v>
      </c>
      <c r="D17450">
        <v>17448</v>
      </c>
      <c r="E17450" s="72">
        <f t="shared" si="545"/>
        <v>1318553431.9629629</v>
      </c>
      <c r="F17450" s="71">
        <f t="shared" si="544"/>
        <v>857.53995314968972</v>
      </c>
    </row>
    <row r="17451" spans="2:6">
      <c r="B17451">
        <v>1537600</v>
      </c>
      <c r="D17451">
        <v>17449</v>
      </c>
      <c r="E17451" s="72">
        <f t="shared" si="545"/>
        <v>1318704614.7407408</v>
      </c>
      <c r="F17451" s="71">
        <f t="shared" si="544"/>
        <v>857.6382770166108</v>
      </c>
    </row>
    <row r="17452" spans="2:6">
      <c r="B17452">
        <v>1537600</v>
      </c>
      <c r="D17452">
        <v>17450</v>
      </c>
      <c r="E17452" s="72">
        <f t="shared" si="545"/>
        <v>1318855806.1851852</v>
      </c>
      <c r="F17452" s="71">
        <f t="shared" si="544"/>
        <v>857.73660652002161</v>
      </c>
    </row>
    <row r="17453" spans="2:6">
      <c r="B17453">
        <v>1537600</v>
      </c>
      <c r="D17453">
        <v>17451</v>
      </c>
      <c r="E17453" s="72">
        <f t="shared" si="545"/>
        <v>1319007006.2962961</v>
      </c>
      <c r="F17453" s="71">
        <f t="shared" si="544"/>
        <v>857.83494165992204</v>
      </c>
    </row>
    <row r="17454" spans="2:6">
      <c r="B17454">
        <v>1537600</v>
      </c>
      <c r="D17454">
        <v>17452</v>
      </c>
      <c r="E17454" s="72">
        <f t="shared" si="545"/>
        <v>1319158215.0740738</v>
      </c>
      <c r="F17454" s="71">
        <f t="shared" si="544"/>
        <v>857.93328243631231</v>
      </c>
    </row>
    <row r="17455" spans="2:6">
      <c r="B17455">
        <v>1537600</v>
      </c>
      <c r="D17455">
        <v>17453</v>
      </c>
      <c r="E17455" s="72">
        <f t="shared" si="545"/>
        <v>1319309432.5185182</v>
      </c>
      <c r="F17455" s="71">
        <f t="shared" si="544"/>
        <v>858.03162884919243</v>
      </c>
    </row>
    <row r="17456" spans="2:6">
      <c r="B17456">
        <v>1537600</v>
      </c>
      <c r="D17456">
        <v>17454</v>
      </c>
      <c r="E17456" s="72">
        <f t="shared" si="545"/>
        <v>1319460658.6296294</v>
      </c>
      <c r="F17456" s="71">
        <f t="shared" si="544"/>
        <v>858.12998089856228</v>
      </c>
    </row>
    <row r="17457" spans="2:6">
      <c r="B17457">
        <v>1537600</v>
      </c>
      <c r="D17457">
        <v>17455</v>
      </c>
      <c r="E17457" s="72">
        <f t="shared" si="545"/>
        <v>1319611893.4074073</v>
      </c>
      <c r="F17457" s="71">
        <f t="shared" si="544"/>
        <v>858.22833858442198</v>
      </c>
    </row>
    <row r="17458" spans="2:6">
      <c r="B17458">
        <v>1537600</v>
      </c>
      <c r="D17458">
        <v>17456</v>
      </c>
      <c r="E17458" s="72">
        <f t="shared" si="545"/>
        <v>1319763136.8518517</v>
      </c>
      <c r="F17458" s="71">
        <f t="shared" si="544"/>
        <v>858.3267019067714</v>
      </c>
    </row>
    <row r="17459" spans="2:6">
      <c r="B17459">
        <v>1537600</v>
      </c>
      <c r="D17459">
        <v>17457</v>
      </c>
      <c r="E17459" s="72">
        <f t="shared" si="545"/>
        <v>1319914388.9629629</v>
      </c>
      <c r="F17459" s="71">
        <f t="shared" si="544"/>
        <v>858.42507086561056</v>
      </c>
    </row>
    <row r="17460" spans="2:6">
      <c r="B17460">
        <v>1537600</v>
      </c>
      <c r="D17460">
        <v>17458</v>
      </c>
      <c r="E17460" s="72">
        <f t="shared" si="545"/>
        <v>1320065649.7407408</v>
      </c>
      <c r="F17460" s="71">
        <f t="shared" si="544"/>
        <v>858.52344546093968</v>
      </c>
    </row>
    <row r="17461" spans="2:6">
      <c r="B17461">
        <v>1537600</v>
      </c>
      <c r="D17461">
        <v>17459</v>
      </c>
      <c r="E17461" s="72">
        <f t="shared" si="545"/>
        <v>1320216919.1851852</v>
      </c>
      <c r="F17461" s="71">
        <f t="shared" si="544"/>
        <v>858.62182569275831</v>
      </c>
    </row>
    <row r="17462" spans="2:6">
      <c r="B17462">
        <v>1537600</v>
      </c>
      <c r="D17462">
        <v>17460</v>
      </c>
      <c r="E17462" s="72">
        <f t="shared" si="545"/>
        <v>1320368197.2962961</v>
      </c>
      <c r="F17462" s="71">
        <f t="shared" si="544"/>
        <v>858.72021156106666</v>
      </c>
    </row>
    <row r="17463" spans="2:6">
      <c r="B17463">
        <v>1537600</v>
      </c>
      <c r="D17463">
        <v>17461</v>
      </c>
      <c r="E17463" s="72">
        <f t="shared" si="545"/>
        <v>1320519484.0740738</v>
      </c>
      <c r="F17463" s="71">
        <f t="shared" si="544"/>
        <v>858.81860306586486</v>
      </c>
    </row>
    <row r="17464" spans="2:6">
      <c r="B17464">
        <v>1537600</v>
      </c>
      <c r="D17464">
        <v>17462</v>
      </c>
      <c r="E17464" s="72">
        <f t="shared" si="545"/>
        <v>1320670779.5185182</v>
      </c>
      <c r="F17464" s="71">
        <f t="shared" si="544"/>
        <v>858.9170002071528</v>
      </c>
    </row>
    <row r="17465" spans="2:6">
      <c r="B17465">
        <v>1537600</v>
      </c>
      <c r="D17465">
        <v>17463</v>
      </c>
      <c r="E17465" s="72">
        <f t="shared" si="545"/>
        <v>1320822083.6296294</v>
      </c>
      <c r="F17465" s="71">
        <f t="shared" si="544"/>
        <v>859.01540298493069</v>
      </c>
    </row>
    <row r="17466" spans="2:6">
      <c r="B17466">
        <v>1537600</v>
      </c>
      <c r="D17466">
        <v>17464</v>
      </c>
      <c r="E17466" s="72">
        <f t="shared" si="545"/>
        <v>1320973396.4074073</v>
      </c>
      <c r="F17466" s="71">
        <f t="shared" si="544"/>
        <v>859.11381139919831</v>
      </c>
    </row>
    <row r="17467" spans="2:6">
      <c r="B17467">
        <v>1537600</v>
      </c>
      <c r="D17467">
        <v>17465</v>
      </c>
      <c r="E17467" s="72">
        <f t="shared" si="545"/>
        <v>1321124717.8518517</v>
      </c>
      <c r="F17467" s="71">
        <f t="shared" si="544"/>
        <v>859.21222544995555</v>
      </c>
    </row>
    <row r="17468" spans="2:6">
      <c r="B17468">
        <v>1537600</v>
      </c>
      <c r="D17468">
        <v>17466</v>
      </c>
      <c r="E17468" s="72">
        <f t="shared" si="545"/>
        <v>1321276047.9629629</v>
      </c>
      <c r="F17468" s="71">
        <f t="shared" si="544"/>
        <v>859.31064513720264</v>
      </c>
    </row>
    <row r="17469" spans="2:6">
      <c r="B17469">
        <v>1537600</v>
      </c>
      <c r="D17469">
        <v>17467</v>
      </c>
      <c r="E17469" s="72">
        <f t="shared" si="545"/>
        <v>1321427386.7407408</v>
      </c>
      <c r="F17469" s="71">
        <f t="shared" si="544"/>
        <v>859.40907046093957</v>
      </c>
    </row>
    <row r="17470" spans="2:6">
      <c r="B17470">
        <v>1537600</v>
      </c>
      <c r="D17470">
        <v>17468</v>
      </c>
      <c r="E17470" s="72">
        <f t="shared" si="545"/>
        <v>1321578734.1851852</v>
      </c>
      <c r="F17470" s="71">
        <f t="shared" si="544"/>
        <v>859.50750142116624</v>
      </c>
    </row>
    <row r="17471" spans="2:6">
      <c r="B17471">
        <v>1537600</v>
      </c>
      <c r="D17471">
        <v>17469</v>
      </c>
      <c r="E17471" s="72">
        <f t="shared" si="545"/>
        <v>1321730090.2962961</v>
      </c>
      <c r="F17471" s="71">
        <f t="shared" si="544"/>
        <v>859.60593801788252</v>
      </c>
    </row>
    <row r="17472" spans="2:6">
      <c r="B17472">
        <v>1537600</v>
      </c>
      <c r="D17472">
        <v>17470</v>
      </c>
      <c r="E17472" s="72">
        <f t="shared" si="545"/>
        <v>1321881455.0740738</v>
      </c>
      <c r="F17472" s="71">
        <f t="shared" si="544"/>
        <v>859.70438025108854</v>
      </c>
    </row>
    <row r="17473" spans="2:6">
      <c r="B17473">
        <v>1537600</v>
      </c>
      <c r="D17473">
        <v>17471</v>
      </c>
      <c r="E17473" s="72">
        <f t="shared" si="545"/>
        <v>1322032828.5185182</v>
      </c>
      <c r="F17473" s="71">
        <f t="shared" si="544"/>
        <v>859.80282812078451</v>
      </c>
    </row>
    <row r="17474" spans="2:6">
      <c r="B17474">
        <v>1537600</v>
      </c>
      <c r="D17474">
        <v>17472</v>
      </c>
      <c r="E17474" s="72">
        <f t="shared" si="545"/>
        <v>1322184210.6296294</v>
      </c>
      <c r="F17474" s="71">
        <f t="shared" si="544"/>
        <v>859.90128162697022</v>
      </c>
    </row>
    <row r="17475" spans="2:6">
      <c r="B17475">
        <v>1537600</v>
      </c>
      <c r="D17475">
        <v>17473</v>
      </c>
      <c r="E17475" s="72">
        <f t="shared" si="545"/>
        <v>1322335601.4074073</v>
      </c>
      <c r="F17475" s="71">
        <f t="shared" ref="F17475:F17538" si="546">E17475/B17474</f>
        <v>859.99974076964577</v>
      </c>
    </row>
    <row r="17476" spans="2:6">
      <c r="B17476">
        <v>1537600</v>
      </c>
      <c r="D17476">
        <v>17474</v>
      </c>
      <c r="E17476" s="72">
        <f t="shared" ref="E17476:E17539" si="547">40+(D17475*D17475)+(E17475/1.3)</f>
        <v>1322487000.8518517</v>
      </c>
      <c r="F17476" s="71">
        <f t="shared" si="546"/>
        <v>860.09820554881094</v>
      </c>
    </row>
    <row r="17477" spans="2:6">
      <c r="B17477">
        <v>1537600</v>
      </c>
      <c r="D17477">
        <v>17475</v>
      </c>
      <c r="E17477" s="72">
        <f t="shared" si="547"/>
        <v>1322638408.9629629</v>
      </c>
      <c r="F17477" s="71">
        <f t="shared" si="546"/>
        <v>860.19667596446595</v>
      </c>
    </row>
    <row r="17478" spans="2:6">
      <c r="B17478">
        <v>1537600</v>
      </c>
      <c r="D17478">
        <v>17476</v>
      </c>
      <c r="E17478" s="72">
        <f t="shared" si="547"/>
        <v>1322789825.7407408</v>
      </c>
      <c r="F17478" s="71">
        <f t="shared" si="546"/>
        <v>860.29515201661081</v>
      </c>
    </row>
    <row r="17479" spans="2:6">
      <c r="B17479">
        <v>1537600</v>
      </c>
      <c r="D17479">
        <v>17477</v>
      </c>
      <c r="E17479" s="72">
        <f t="shared" si="547"/>
        <v>1322941251.1851852</v>
      </c>
      <c r="F17479" s="71">
        <f t="shared" si="546"/>
        <v>860.39363370524529</v>
      </c>
    </row>
    <row r="17480" spans="2:6">
      <c r="B17480">
        <v>1537600</v>
      </c>
      <c r="D17480">
        <v>17478</v>
      </c>
      <c r="E17480" s="72">
        <f t="shared" si="547"/>
        <v>1323092685.2962961</v>
      </c>
      <c r="F17480" s="71">
        <f t="shared" si="546"/>
        <v>860.4921210303695</v>
      </c>
    </row>
    <row r="17481" spans="2:6">
      <c r="B17481">
        <v>1537600</v>
      </c>
      <c r="D17481">
        <v>17479</v>
      </c>
      <c r="E17481" s="72">
        <f t="shared" si="547"/>
        <v>1323244128.0740738</v>
      </c>
      <c r="F17481" s="71">
        <f t="shared" si="546"/>
        <v>860.59061399198345</v>
      </c>
    </row>
    <row r="17482" spans="2:6">
      <c r="B17482">
        <v>1537600</v>
      </c>
      <c r="D17482">
        <v>17480</v>
      </c>
      <c r="E17482" s="72">
        <f t="shared" si="547"/>
        <v>1323395579.5185182</v>
      </c>
      <c r="F17482" s="71">
        <f t="shared" si="546"/>
        <v>860.68911259008723</v>
      </c>
    </row>
    <row r="17483" spans="2:6">
      <c r="B17483">
        <v>1537600</v>
      </c>
      <c r="D17483">
        <v>17481</v>
      </c>
      <c r="E17483" s="72">
        <f t="shared" si="547"/>
        <v>1323547039.6296294</v>
      </c>
      <c r="F17483" s="71">
        <f t="shared" si="546"/>
        <v>860.78761682468087</v>
      </c>
    </row>
    <row r="17484" spans="2:6">
      <c r="B17484">
        <v>1537600</v>
      </c>
      <c r="D17484">
        <v>17482</v>
      </c>
      <c r="E17484" s="72">
        <f t="shared" si="547"/>
        <v>1323698508.4074073</v>
      </c>
      <c r="F17484" s="71">
        <f t="shared" si="546"/>
        <v>860.88612669576435</v>
      </c>
    </row>
    <row r="17485" spans="2:6">
      <c r="B17485">
        <v>1537600</v>
      </c>
      <c r="D17485">
        <v>17483</v>
      </c>
      <c r="E17485" s="72">
        <f t="shared" si="547"/>
        <v>1323849985.8518517</v>
      </c>
      <c r="F17485" s="71">
        <f t="shared" si="546"/>
        <v>860.98464220333744</v>
      </c>
    </row>
    <row r="17486" spans="2:6">
      <c r="B17486">
        <v>1537600</v>
      </c>
      <c r="D17486">
        <v>17484</v>
      </c>
      <c r="E17486" s="72">
        <f t="shared" si="547"/>
        <v>1324001471.9629629</v>
      </c>
      <c r="F17486" s="71">
        <f t="shared" si="546"/>
        <v>861.08316334740039</v>
      </c>
    </row>
    <row r="17487" spans="2:6">
      <c r="B17487">
        <v>1537600</v>
      </c>
      <c r="D17487">
        <v>17485</v>
      </c>
      <c r="E17487" s="72">
        <f t="shared" si="547"/>
        <v>1324152966.7407408</v>
      </c>
      <c r="F17487" s="71">
        <f t="shared" si="546"/>
        <v>861.18169012795317</v>
      </c>
    </row>
    <row r="17488" spans="2:6">
      <c r="B17488">
        <v>1537600</v>
      </c>
      <c r="D17488">
        <v>17486</v>
      </c>
      <c r="E17488" s="72">
        <f t="shared" si="547"/>
        <v>1324304470.1851852</v>
      </c>
      <c r="F17488" s="71">
        <f t="shared" si="546"/>
        <v>861.28022254499558</v>
      </c>
    </row>
    <row r="17489" spans="2:6">
      <c r="B17489">
        <v>1537600</v>
      </c>
      <c r="D17489">
        <v>17487</v>
      </c>
      <c r="E17489" s="72">
        <f t="shared" si="547"/>
        <v>1324455982.2962961</v>
      </c>
      <c r="F17489" s="71">
        <f t="shared" si="546"/>
        <v>861.37876059852761</v>
      </c>
    </row>
    <row r="17490" spans="2:6">
      <c r="B17490">
        <v>1537600</v>
      </c>
      <c r="D17490">
        <v>17488</v>
      </c>
      <c r="E17490" s="72">
        <f t="shared" si="547"/>
        <v>1324607503.0740738</v>
      </c>
      <c r="F17490" s="71">
        <f t="shared" si="546"/>
        <v>861.47730428854959</v>
      </c>
    </row>
    <row r="17491" spans="2:6">
      <c r="B17491">
        <v>1537600</v>
      </c>
      <c r="D17491">
        <v>17489</v>
      </c>
      <c r="E17491" s="72">
        <f t="shared" si="547"/>
        <v>1324759032.5185182</v>
      </c>
      <c r="F17491" s="71">
        <f t="shared" si="546"/>
        <v>861.57585361506131</v>
      </c>
    </row>
    <row r="17492" spans="2:6">
      <c r="B17492">
        <v>1537600</v>
      </c>
      <c r="D17492">
        <v>17490</v>
      </c>
      <c r="E17492" s="72">
        <f t="shared" si="547"/>
        <v>1324910570.6296294</v>
      </c>
      <c r="F17492" s="71">
        <f t="shared" si="546"/>
        <v>861.67440857806275</v>
      </c>
    </row>
    <row r="17493" spans="2:6">
      <c r="B17493">
        <v>1537600</v>
      </c>
      <c r="D17493">
        <v>17491</v>
      </c>
      <c r="E17493" s="72">
        <f t="shared" si="547"/>
        <v>1325062117.4074073</v>
      </c>
      <c r="F17493" s="71">
        <f t="shared" si="546"/>
        <v>861.77296917755416</v>
      </c>
    </row>
    <row r="17494" spans="2:6">
      <c r="B17494">
        <v>1537600</v>
      </c>
      <c r="D17494">
        <v>17492</v>
      </c>
      <c r="E17494" s="72">
        <f t="shared" si="547"/>
        <v>1325213672.8518517</v>
      </c>
      <c r="F17494" s="71">
        <f t="shared" si="546"/>
        <v>861.87153541353518</v>
      </c>
    </row>
    <row r="17495" spans="2:6">
      <c r="B17495">
        <v>1537600</v>
      </c>
      <c r="D17495">
        <v>17493</v>
      </c>
      <c r="E17495" s="72">
        <f t="shared" si="547"/>
        <v>1325365236.9629629</v>
      </c>
      <c r="F17495" s="71">
        <f t="shared" si="546"/>
        <v>861.97010728600605</v>
      </c>
    </row>
    <row r="17496" spans="2:6">
      <c r="B17496">
        <v>1537600</v>
      </c>
      <c r="D17496">
        <v>17494</v>
      </c>
      <c r="E17496" s="72">
        <f t="shared" si="547"/>
        <v>1325516809.7407408</v>
      </c>
      <c r="F17496" s="71">
        <f t="shared" si="546"/>
        <v>862.06868479496666</v>
      </c>
    </row>
    <row r="17497" spans="2:6">
      <c r="B17497">
        <v>1537600</v>
      </c>
      <c r="D17497">
        <v>17495</v>
      </c>
      <c r="E17497" s="72">
        <f t="shared" si="547"/>
        <v>1325668391.1851852</v>
      </c>
      <c r="F17497" s="71">
        <f t="shared" si="546"/>
        <v>862.16726794041699</v>
      </c>
    </row>
    <row r="17498" spans="2:6">
      <c r="B17498">
        <v>1537600</v>
      </c>
      <c r="D17498">
        <v>17496</v>
      </c>
      <c r="E17498" s="72">
        <f t="shared" si="547"/>
        <v>1325819981.2962961</v>
      </c>
      <c r="F17498" s="71">
        <f t="shared" si="546"/>
        <v>862.26585672235694</v>
      </c>
    </row>
    <row r="17499" spans="2:6">
      <c r="B17499">
        <v>1537600</v>
      </c>
      <c r="D17499">
        <v>17497</v>
      </c>
      <c r="E17499" s="72">
        <f t="shared" si="547"/>
        <v>1325971580.0740738</v>
      </c>
      <c r="F17499" s="71">
        <f t="shared" si="546"/>
        <v>862.36445114078685</v>
      </c>
    </row>
    <row r="17500" spans="2:6">
      <c r="B17500">
        <v>1537600</v>
      </c>
      <c r="D17500">
        <v>17498</v>
      </c>
      <c r="E17500" s="72">
        <f t="shared" si="547"/>
        <v>1326123187.5185182</v>
      </c>
      <c r="F17500" s="71">
        <f t="shared" si="546"/>
        <v>862.46305119570638</v>
      </c>
    </row>
    <row r="17501" spans="2:6">
      <c r="B17501">
        <v>1537600</v>
      </c>
      <c r="D17501">
        <v>17499</v>
      </c>
      <c r="E17501" s="72">
        <f t="shared" si="547"/>
        <v>1326274803.6296294</v>
      </c>
      <c r="F17501" s="71">
        <f t="shared" si="546"/>
        <v>862.56165688711587</v>
      </c>
    </row>
    <row r="17502" spans="2:6">
      <c r="B17502">
        <v>1537600</v>
      </c>
      <c r="D17502">
        <v>17500</v>
      </c>
      <c r="E17502" s="72">
        <f t="shared" si="547"/>
        <v>1326426428.4074073</v>
      </c>
      <c r="F17502" s="71">
        <f t="shared" si="546"/>
        <v>862.66026821501509</v>
      </c>
    </row>
    <row r="17503" spans="2:6">
      <c r="B17503">
        <v>1537600</v>
      </c>
      <c r="D17503">
        <v>17501</v>
      </c>
      <c r="E17503" s="72">
        <f t="shared" si="547"/>
        <v>1326578061.8518517</v>
      </c>
      <c r="F17503" s="71">
        <f t="shared" si="546"/>
        <v>862.75888517940405</v>
      </c>
    </row>
    <row r="17504" spans="2:6">
      <c r="B17504">
        <v>1537600</v>
      </c>
      <c r="D17504">
        <v>17502</v>
      </c>
      <c r="E17504" s="72">
        <f t="shared" si="547"/>
        <v>1326729703.9629629</v>
      </c>
      <c r="F17504" s="71">
        <f t="shared" si="546"/>
        <v>862.85750778028284</v>
      </c>
    </row>
    <row r="17505" spans="2:6">
      <c r="B17505">
        <v>1537600</v>
      </c>
      <c r="D17505">
        <v>17503</v>
      </c>
      <c r="E17505" s="72">
        <f t="shared" si="547"/>
        <v>1326881354.7407408</v>
      </c>
      <c r="F17505" s="71">
        <f t="shared" si="546"/>
        <v>862.95613601765137</v>
      </c>
    </row>
    <row r="17506" spans="2:6">
      <c r="B17506">
        <v>1537600</v>
      </c>
      <c r="D17506">
        <v>17504</v>
      </c>
      <c r="E17506" s="72">
        <f t="shared" si="547"/>
        <v>1327033014.1851852</v>
      </c>
      <c r="F17506" s="71">
        <f t="shared" si="546"/>
        <v>863.05476989150964</v>
      </c>
    </row>
    <row r="17507" spans="2:6">
      <c r="B17507">
        <v>1537600</v>
      </c>
      <c r="D17507">
        <v>17505</v>
      </c>
      <c r="E17507" s="72">
        <f t="shared" si="547"/>
        <v>1327184682.2962961</v>
      </c>
      <c r="F17507" s="71">
        <f t="shared" si="546"/>
        <v>863.15340940185752</v>
      </c>
    </row>
    <row r="17508" spans="2:6">
      <c r="B17508">
        <v>1537600</v>
      </c>
      <c r="D17508">
        <v>17506</v>
      </c>
      <c r="E17508" s="72">
        <f t="shared" si="547"/>
        <v>1327336359.0740738</v>
      </c>
      <c r="F17508" s="71">
        <f t="shared" si="546"/>
        <v>863.25205454869524</v>
      </c>
    </row>
    <row r="17509" spans="2:6">
      <c r="B17509">
        <v>1537600</v>
      </c>
      <c r="D17509">
        <v>17507</v>
      </c>
      <c r="E17509" s="72">
        <f t="shared" si="547"/>
        <v>1327488044.5185182</v>
      </c>
      <c r="F17509" s="71">
        <f t="shared" si="546"/>
        <v>863.35070533202281</v>
      </c>
    </row>
    <row r="17510" spans="2:6">
      <c r="B17510">
        <v>1537600</v>
      </c>
      <c r="D17510">
        <v>17508</v>
      </c>
      <c r="E17510" s="72">
        <f t="shared" si="547"/>
        <v>1327639738.6296294</v>
      </c>
      <c r="F17510" s="71">
        <f t="shared" si="546"/>
        <v>863.44936175184012</v>
      </c>
    </row>
    <row r="17511" spans="2:6">
      <c r="B17511">
        <v>1537600</v>
      </c>
      <c r="D17511">
        <v>17509</v>
      </c>
      <c r="E17511" s="72">
        <f t="shared" si="547"/>
        <v>1327791441.4074073</v>
      </c>
      <c r="F17511" s="71">
        <f t="shared" si="546"/>
        <v>863.54802380814726</v>
      </c>
    </row>
    <row r="17512" spans="2:6">
      <c r="B17512">
        <v>1537600</v>
      </c>
      <c r="D17512">
        <v>17510</v>
      </c>
      <c r="E17512" s="72">
        <f t="shared" si="547"/>
        <v>1327943152.8518517</v>
      </c>
      <c r="F17512" s="71">
        <f t="shared" si="546"/>
        <v>863.64669150094414</v>
      </c>
    </row>
    <row r="17513" spans="2:6">
      <c r="B17513">
        <v>1537600</v>
      </c>
      <c r="D17513">
        <v>17511</v>
      </c>
      <c r="E17513" s="72">
        <f t="shared" si="547"/>
        <v>1328094872.9629629</v>
      </c>
      <c r="F17513" s="71">
        <f t="shared" si="546"/>
        <v>863.74536483023076</v>
      </c>
    </row>
    <row r="17514" spans="2:6">
      <c r="B17514">
        <v>1537600</v>
      </c>
      <c r="D17514">
        <v>17512</v>
      </c>
      <c r="E17514" s="72">
        <f t="shared" si="547"/>
        <v>1328246601.7407408</v>
      </c>
      <c r="F17514" s="71">
        <f t="shared" si="546"/>
        <v>863.84404379600721</v>
      </c>
    </row>
    <row r="17515" spans="2:6">
      <c r="B17515">
        <v>1537600</v>
      </c>
      <c r="D17515">
        <v>17513</v>
      </c>
      <c r="E17515" s="72">
        <f t="shared" si="547"/>
        <v>1328398339.1851852</v>
      </c>
      <c r="F17515" s="71">
        <f t="shared" si="546"/>
        <v>863.9427283982734</v>
      </c>
    </row>
    <row r="17516" spans="2:6">
      <c r="B17516">
        <v>1537600</v>
      </c>
      <c r="D17516">
        <v>17514</v>
      </c>
      <c r="E17516" s="72">
        <f t="shared" si="547"/>
        <v>1328550085.2962961</v>
      </c>
      <c r="F17516" s="71">
        <f t="shared" si="546"/>
        <v>864.04141863702921</v>
      </c>
    </row>
    <row r="17517" spans="2:6">
      <c r="B17517">
        <v>1537600</v>
      </c>
      <c r="D17517">
        <v>17515</v>
      </c>
      <c r="E17517" s="72">
        <f t="shared" si="547"/>
        <v>1328701840.0740738</v>
      </c>
      <c r="F17517" s="71">
        <f t="shared" si="546"/>
        <v>864.14011451227486</v>
      </c>
    </row>
    <row r="17518" spans="2:6">
      <c r="B17518">
        <v>1537600</v>
      </c>
      <c r="D17518">
        <v>17516</v>
      </c>
      <c r="E17518" s="72">
        <f t="shared" si="547"/>
        <v>1328853603.5185182</v>
      </c>
      <c r="F17518" s="71">
        <f t="shared" si="546"/>
        <v>864.23881602401025</v>
      </c>
    </row>
    <row r="17519" spans="2:6">
      <c r="B17519">
        <v>1537600</v>
      </c>
      <c r="D17519">
        <v>17517</v>
      </c>
      <c r="E17519" s="72">
        <f t="shared" si="547"/>
        <v>1329005375.6296294</v>
      </c>
      <c r="F17519" s="71">
        <f t="shared" si="546"/>
        <v>864.33752317223559</v>
      </c>
    </row>
    <row r="17520" spans="2:6">
      <c r="B17520">
        <v>1537600</v>
      </c>
      <c r="D17520">
        <v>17518</v>
      </c>
      <c r="E17520" s="72">
        <f t="shared" si="547"/>
        <v>1329157156.4074073</v>
      </c>
      <c r="F17520" s="71">
        <f t="shared" si="546"/>
        <v>864.43623595695067</v>
      </c>
    </row>
    <row r="17521" spans="2:6">
      <c r="B17521">
        <v>1537600</v>
      </c>
      <c r="D17521">
        <v>17519</v>
      </c>
      <c r="E17521" s="72">
        <f t="shared" si="547"/>
        <v>1329308945.8518517</v>
      </c>
      <c r="F17521" s="71">
        <f t="shared" si="546"/>
        <v>864.53495437815536</v>
      </c>
    </row>
    <row r="17522" spans="2:6">
      <c r="B17522">
        <v>1537600</v>
      </c>
      <c r="D17522">
        <v>17520</v>
      </c>
      <c r="E17522" s="72">
        <f t="shared" si="547"/>
        <v>1329460743.9629629</v>
      </c>
      <c r="F17522" s="71">
        <f t="shared" si="546"/>
        <v>864.6336784358499</v>
      </c>
    </row>
    <row r="17523" spans="2:6">
      <c r="B17523">
        <v>1537600</v>
      </c>
      <c r="D17523">
        <v>17521</v>
      </c>
      <c r="E17523" s="72">
        <f t="shared" si="547"/>
        <v>1329612550.7407408</v>
      </c>
      <c r="F17523" s="71">
        <f t="shared" si="546"/>
        <v>864.73240813003429</v>
      </c>
    </row>
    <row r="17524" spans="2:6">
      <c r="B17524">
        <v>1537600</v>
      </c>
      <c r="D17524">
        <v>17522</v>
      </c>
      <c r="E17524" s="72">
        <f t="shared" si="547"/>
        <v>1329764366.1851852</v>
      </c>
      <c r="F17524" s="71">
        <f t="shared" si="546"/>
        <v>864.8311434607084</v>
      </c>
    </row>
    <row r="17525" spans="2:6">
      <c r="B17525">
        <v>1537600</v>
      </c>
      <c r="D17525">
        <v>17523</v>
      </c>
      <c r="E17525" s="72">
        <f t="shared" si="547"/>
        <v>1329916190.2962961</v>
      </c>
      <c r="F17525" s="71">
        <f t="shared" si="546"/>
        <v>864.92988442787214</v>
      </c>
    </row>
    <row r="17526" spans="2:6">
      <c r="B17526">
        <v>1537600</v>
      </c>
      <c r="D17526">
        <v>17524</v>
      </c>
      <c r="E17526" s="72">
        <f t="shared" si="547"/>
        <v>1330068023.0740738</v>
      </c>
      <c r="F17526" s="71">
        <f t="shared" si="546"/>
        <v>865.02863103152561</v>
      </c>
    </row>
    <row r="17527" spans="2:6">
      <c r="B17527">
        <v>1537600</v>
      </c>
      <c r="D17527">
        <v>17525</v>
      </c>
      <c r="E17527" s="72">
        <f t="shared" si="547"/>
        <v>1330219864.5185182</v>
      </c>
      <c r="F17527" s="71">
        <f t="shared" si="546"/>
        <v>865.12738327166892</v>
      </c>
    </row>
    <row r="17528" spans="2:6">
      <c r="B17528">
        <v>1537600</v>
      </c>
      <c r="D17528">
        <v>17526</v>
      </c>
      <c r="E17528" s="72">
        <f t="shared" si="547"/>
        <v>1330371714.6296294</v>
      </c>
      <c r="F17528" s="71">
        <f t="shared" si="546"/>
        <v>865.22614114830219</v>
      </c>
    </row>
    <row r="17529" spans="2:6">
      <c r="B17529">
        <v>1537600</v>
      </c>
      <c r="D17529">
        <v>17527</v>
      </c>
      <c r="E17529" s="72">
        <f t="shared" si="547"/>
        <v>1330523573.4074073</v>
      </c>
      <c r="F17529" s="71">
        <f t="shared" si="546"/>
        <v>865.32490466142508</v>
      </c>
    </row>
    <row r="17530" spans="2:6">
      <c r="B17530">
        <v>1537600</v>
      </c>
      <c r="D17530">
        <v>17528</v>
      </c>
      <c r="E17530" s="72">
        <f t="shared" si="547"/>
        <v>1330675440.8518517</v>
      </c>
      <c r="F17530" s="71">
        <f t="shared" si="546"/>
        <v>865.42367381103782</v>
      </c>
    </row>
    <row r="17531" spans="2:6">
      <c r="B17531">
        <v>1537600</v>
      </c>
      <c r="D17531">
        <v>17529</v>
      </c>
      <c r="E17531" s="72">
        <f t="shared" si="547"/>
        <v>1330827316.9629629</v>
      </c>
      <c r="F17531" s="71">
        <f t="shared" si="546"/>
        <v>865.52244859714028</v>
      </c>
    </row>
    <row r="17532" spans="2:6">
      <c r="B17532">
        <v>1537600</v>
      </c>
      <c r="D17532">
        <v>17530</v>
      </c>
      <c r="E17532" s="72">
        <f t="shared" si="547"/>
        <v>1330979201.7407408</v>
      </c>
      <c r="F17532" s="71">
        <f t="shared" si="546"/>
        <v>865.6212290197326</v>
      </c>
    </row>
    <row r="17533" spans="2:6">
      <c r="B17533">
        <v>1537600</v>
      </c>
      <c r="D17533">
        <v>17531</v>
      </c>
      <c r="E17533" s="72">
        <f t="shared" si="547"/>
        <v>1331131095.1851852</v>
      </c>
      <c r="F17533" s="71">
        <f t="shared" si="546"/>
        <v>865.72001507881453</v>
      </c>
    </row>
    <row r="17534" spans="2:6">
      <c r="B17534">
        <v>1537600</v>
      </c>
      <c r="D17534">
        <v>17532</v>
      </c>
      <c r="E17534" s="72">
        <f t="shared" si="547"/>
        <v>1331282997.2962961</v>
      </c>
      <c r="F17534" s="71">
        <f t="shared" si="546"/>
        <v>865.81880677438619</v>
      </c>
    </row>
    <row r="17535" spans="2:6">
      <c r="B17535">
        <v>1537600</v>
      </c>
      <c r="D17535">
        <v>17533</v>
      </c>
      <c r="E17535" s="72">
        <f t="shared" si="547"/>
        <v>1331434908.0740738</v>
      </c>
      <c r="F17535" s="71">
        <f t="shared" si="546"/>
        <v>865.91760410644758</v>
      </c>
    </row>
    <row r="17536" spans="2:6">
      <c r="B17536">
        <v>1537600</v>
      </c>
      <c r="D17536">
        <v>17534</v>
      </c>
      <c r="E17536" s="72">
        <f t="shared" si="547"/>
        <v>1331586827.5185182</v>
      </c>
      <c r="F17536" s="71">
        <f t="shared" si="546"/>
        <v>866.01640707499882</v>
      </c>
    </row>
    <row r="17537" spans="2:6">
      <c r="B17537">
        <v>1537600</v>
      </c>
      <c r="D17537">
        <v>17535</v>
      </c>
      <c r="E17537" s="72">
        <f t="shared" si="547"/>
        <v>1331738755.6296294</v>
      </c>
      <c r="F17537" s="71">
        <f t="shared" si="546"/>
        <v>866.11521568003991</v>
      </c>
    </row>
    <row r="17538" spans="2:6">
      <c r="B17538">
        <v>1537600</v>
      </c>
      <c r="D17538">
        <v>17536</v>
      </c>
      <c r="E17538" s="72">
        <f t="shared" si="547"/>
        <v>1331890692.4074073</v>
      </c>
      <c r="F17538" s="71">
        <f t="shared" si="546"/>
        <v>866.21402992157084</v>
      </c>
    </row>
    <row r="17539" spans="2:6">
      <c r="B17539">
        <v>1537600</v>
      </c>
      <c r="D17539">
        <v>17537</v>
      </c>
      <c r="E17539" s="72">
        <f t="shared" si="547"/>
        <v>1332042637.8518517</v>
      </c>
      <c r="F17539" s="71">
        <f t="shared" ref="F17539:F17602" si="548">E17539/B17538</f>
        <v>866.31284979959139</v>
      </c>
    </row>
    <row r="17540" spans="2:6">
      <c r="B17540">
        <v>1537600</v>
      </c>
      <c r="D17540">
        <v>17538</v>
      </c>
      <c r="E17540" s="72">
        <f t="shared" ref="E17540:E17603" si="549">40+(D17539*D17539)+(E17539/1.3)</f>
        <v>1332194591.9629629</v>
      </c>
      <c r="F17540" s="71">
        <f t="shared" si="548"/>
        <v>866.41167531410179</v>
      </c>
    </row>
    <row r="17541" spans="2:6">
      <c r="B17541">
        <v>1537600</v>
      </c>
      <c r="D17541">
        <v>17539</v>
      </c>
      <c r="E17541" s="72">
        <f t="shared" si="549"/>
        <v>1332346554.7407408</v>
      </c>
      <c r="F17541" s="71">
        <f t="shared" si="548"/>
        <v>866.51050646510191</v>
      </c>
    </row>
    <row r="17542" spans="2:6">
      <c r="B17542">
        <v>1537600</v>
      </c>
      <c r="D17542">
        <v>17540</v>
      </c>
      <c r="E17542" s="72">
        <f t="shared" si="549"/>
        <v>1332498526.1851852</v>
      </c>
      <c r="F17542" s="71">
        <f t="shared" si="548"/>
        <v>866.60934325259188</v>
      </c>
    </row>
    <row r="17543" spans="2:6">
      <c r="B17543">
        <v>1537600</v>
      </c>
      <c r="D17543">
        <v>17541</v>
      </c>
      <c r="E17543" s="72">
        <f t="shared" si="549"/>
        <v>1332650506.2962961</v>
      </c>
      <c r="F17543" s="71">
        <f t="shared" si="548"/>
        <v>866.70818567657136</v>
      </c>
    </row>
    <row r="17544" spans="2:6">
      <c r="B17544">
        <v>1537600</v>
      </c>
      <c r="D17544">
        <v>17542</v>
      </c>
      <c r="E17544" s="72">
        <f t="shared" si="549"/>
        <v>1332802495.0740738</v>
      </c>
      <c r="F17544" s="71">
        <f t="shared" si="548"/>
        <v>866.80703373704068</v>
      </c>
    </row>
    <row r="17545" spans="2:6">
      <c r="B17545">
        <v>1537600</v>
      </c>
      <c r="D17545">
        <v>17543</v>
      </c>
      <c r="E17545" s="72">
        <f t="shared" si="549"/>
        <v>1332954492.5185182</v>
      </c>
      <c r="F17545" s="71">
        <f t="shared" si="548"/>
        <v>866.90588743399985</v>
      </c>
    </row>
    <row r="17546" spans="2:6">
      <c r="B17546">
        <v>1537600</v>
      </c>
      <c r="D17546">
        <v>17544</v>
      </c>
      <c r="E17546" s="72">
        <f t="shared" si="549"/>
        <v>1333106498.6296294</v>
      </c>
      <c r="F17546" s="71">
        <f t="shared" si="548"/>
        <v>867.00474676744886</v>
      </c>
    </row>
    <row r="17547" spans="2:6">
      <c r="B17547">
        <v>1537600</v>
      </c>
      <c r="D17547">
        <v>17545</v>
      </c>
      <c r="E17547" s="72">
        <f t="shared" si="549"/>
        <v>1333258513.4074073</v>
      </c>
      <c r="F17547" s="71">
        <f t="shared" si="548"/>
        <v>867.10361173738772</v>
      </c>
    </row>
    <row r="17548" spans="2:6">
      <c r="B17548">
        <v>1537600</v>
      </c>
      <c r="D17548">
        <v>17546</v>
      </c>
      <c r="E17548" s="72">
        <f t="shared" si="549"/>
        <v>1333410536.8518517</v>
      </c>
      <c r="F17548" s="71">
        <f t="shared" si="548"/>
        <v>867.20248234381609</v>
      </c>
    </row>
    <row r="17549" spans="2:6">
      <c r="B17549">
        <v>1537600</v>
      </c>
      <c r="D17549">
        <v>17547</v>
      </c>
      <c r="E17549" s="72">
        <f t="shared" si="549"/>
        <v>1333562568.9629629</v>
      </c>
      <c r="F17549" s="71">
        <f t="shared" si="548"/>
        <v>867.30135858673441</v>
      </c>
    </row>
    <row r="17550" spans="2:6">
      <c r="B17550">
        <v>1537600</v>
      </c>
      <c r="D17550">
        <v>17548</v>
      </c>
      <c r="E17550" s="72">
        <f t="shared" si="549"/>
        <v>1333714609.7407408</v>
      </c>
      <c r="F17550" s="71">
        <f t="shared" si="548"/>
        <v>867.40024046614258</v>
      </c>
    </row>
    <row r="17551" spans="2:6">
      <c r="B17551">
        <v>1537600</v>
      </c>
      <c r="D17551">
        <v>17549</v>
      </c>
      <c r="E17551" s="72">
        <f t="shared" si="549"/>
        <v>1333866659.1851852</v>
      </c>
      <c r="F17551" s="71">
        <f t="shared" si="548"/>
        <v>867.49912798204036</v>
      </c>
    </row>
    <row r="17552" spans="2:6">
      <c r="B17552">
        <v>1537600</v>
      </c>
      <c r="D17552">
        <v>17550</v>
      </c>
      <c r="E17552" s="72">
        <f t="shared" si="549"/>
        <v>1334018717.2962961</v>
      </c>
      <c r="F17552" s="71">
        <f t="shared" si="548"/>
        <v>867.59802113442777</v>
      </c>
    </row>
    <row r="17553" spans="2:6">
      <c r="B17553">
        <v>1537600</v>
      </c>
      <c r="D17553">
        <v>17551</v>
      </c>
      <c r="E17553" s="72">
        <f t="shared" si="549"/>
        <v>1334170784.0740738</v>
      </c>
      <c r="F17553" s="71">
        <f t="shared" si="548"/>
        <v>867.69691992330502</v>
      </c>
    </row>
    <row r="17554" spans="2:6">
      <c r="B17554">
        <v>1537600</v>
      </c>
      <c r="D17554">
        <v>17552</v>
      </c>
      <c r="E17554" s="72">
        <f t="shared" si="549"/>
        <v>1334322859.5185182</v>
      </c>
      <c r="F17554" s="71">
        <f t="shared" si="548"/>
        <v>867.79582434867211</v>
      </c>
    </row>
    <row r="17555" spans="2:6">
      <c r="B17555">
        <v>1537600</v>
      </c>
      <c r="D17555">
        <v>17553</v>
      </c>
      <c r="E17555" s="72">
        <f t="shared" si="549"/>
        <v>1334474943.6296294</v>
      </c>
      <c r="F17555" s="71">
        <f t="shared" si="548"/>
        <v>867.89473441052894</v>
      </c>
    </row>
    <row r="17556" spans="2:6">
      <c r="B17556">
        <v>1537600</v>
      </c>
      <c r="D17556">
        <v>17554</v>
      </c>
      <c r="E17556" s="72">
        <f t="shared" si="549"/>
        <v>1334627036.4074073</v>
      </c>
      <c r="F17556" s="71">
        <f t="shared" si="548"/>
        <v>867.99365010887573</v>
      </c>
    </row>
    <row r="17557" spans="2:6">
      <c r="B17557">
        <v>1537600</v>
      </c>
      <c r="D17557">
        <v>17555</v>
      </c>
      <c r="E17557" s="72">
        <f t="shared" si="549"/>
        <v>1334779137.8518517</v>
      </c>
      <c r="F17557" s="71">
        <f t="shared" si="548"/>
        <v>868.09257144371213</v>
      </c>
    </row>
    <row r="17558" spans="2:6">
      <c r="B17558">
        <v>1537600</v>
      </c>
      <c r="D17558">
        <v>17556</v>
      </c>
      <c r="E17558" s="72">
        <f t="shared" si="549"/>
        <v>1334931247.9629629</v>
      </c>
      <c r="F17558" s="71">
        <f t="shared" si="548"/>
        <v>868.19149841503827</v>
      </c>
    </row>
    <row r="17559" spans="2:6">
      <c r="B17559">
        <v>1537600</v>
      </c>
      <c r="D17559">
        <v>17557</v>
      </c>
      <c r="E17559" s="72">
        <f t="shared" si="549"/>
        <v>1335083366.7407408</v>
      </c>
      <c r="F17559" s="71">
        <f t="shared" si="548"/>
        <v>868.29043102285425</v>
      </c>
    </row>
    <row r="17560" spans="2:6">
      <c r="B17560">
        <v>1537600</v>
      </c>
      <c r="D17560">
        <v>17558</v>
      </c>
      <c r="E17560" s="72">
        <f t="shared" si="549"/>
        <v>1335235494.1851852</v>
      </c>
      <c r="F17560" s="71">
        <f t="shared" si="548"/>
        <v>868.38936926715996</v>
      </c>
    </row>
    <row r="17561" spans="2:6">
      <c r="B17561">
        <v>1537600</v>
      </c>
      <c r="D17561">
        <v>17559</v>
      </c>
      <c r="E17561" s="72">
        <f t="shared" si="549"/>
        <v>1335387630.2962961</v>
      </c>
      <c r="F17561" s="71">
        <f t="shared" si="548"/>
        <v>868.4883131479553</v>
      </c>
    </row>
    <row r="17562" spans="2:6">
      <c r="B17562">
        <v>1537600</v>
      </c>
      <c r="D17562">
        <v>17560</v>
      </c>
      <c r="E17562" s="72">
        <f t="shared" si="549"/>
        <v>1335539775.0740738</v>
      </c>
      <c r="F17562" s="71">
        <f t="shared" si="548"/>
        <v>868.58726266524047</v>
      </c>
    </row>
    <row r="17563" spans="2:6">
      <c r="B17563">
        <v>1537600</v>
      </c>
      <c r="D17563">
        <v>17561</v>
      </c>
      <c r="E17563" s="72">
        <f t="shared" si="549"/>
        <v>1335691928.5185182</v>
      </c>
      <c r="F17563" s="71">
        <f t="shared" si="548"/>
        <v>868.6862178190155</v>
      </c>
    </row>
    <row r="17564" spans="2:6">
      <c r="B17564">
        <v>1537600</v>
      </c>
      <c r="D17564">
        <v>17562</v>
      </c>
      <c r="E17564" s="72">
        <f t="shared" si="549"/>
        <v>1335844090.6296294</v>
      </c>
      <c r="F17564" s="71">
        <f t="shared" si="548"/>
        <v>868.78517860928025</v>
      </c>
    </row>
    <row r="17565" spans="2:6">
      <c r="B17565">
        <v>1537600</v>
      </c>
      <c r="D17565">
        <v>17563</v>
      </c>
      <c r="E17565" s="72">
        <f t="shared" si="549"/>
        <v>1335996261.4074073</v>
      </c>
      <c r="F17565" s="71">
        <f t="shared" si="548"/>
        <v>868.88414503603497</v>
      </c>
    </row>
    <row r="17566" spans="2:6">
      <c r="B17566">
        <v>1537600</v>
      </c>
      <c r="D17566">
        <v>17564</v>
      </c>
      <c r="E17566" s="72">
        <f t="shared" si="549"/>
        <v>1336148440.8518517</v>
      </c>
      <c r="F17566" s="71">
        <f t="shared" si="548"/>
        <v>868.98311709927918</v>
      </c>
    </row>
    <row r="17567" spans="2:6">
      <c r="B17567">
        <v>1537600</v>
      </c>
      <c r="D17567">
        <v>17565</v>
      </c>
      <c r="E17567" s="72">
        <f t="shared" si="549"/>
        <v>1336300628.9629629</v>
      </c>
      <c r="F17567" s="71">
        <f t="shared" si="548"/>
        <v>869.08209479901336</v>
      </c>
    </row>
    <row r="17568" spans="2:6">
      <c r="B17568">
        <v>1537600</v>
      </c>
      <c r="D17568">
        <v>17566</v>
      </c>
      <c r="E17568" s="72">
        <f t="shared" si="549"/>
        <v>1336452825.7407408</v>
      </c>
      <c r="F17568" s="71">
        <f t="shared" si="548"/>
        <v>869.18107813523727</v>
      </c>
    </row>
    <row r="17569" spans="2:6">
      <c r="B17569">
        <v>1537600</v>
      </c>
      <c r="D17569">
        <v>17567</v>
      </c>
      <c r="E17569" s="72">
        <f t="shared" si="549"/>
        <v>1336605031.1851852</v>
      </c>
      <c r="F17569" s="71">
        <f t="shared" si="548"/>
        <v>869.2800671079508</v>
      </c>
    </row>
    <row r="17570" spans="2:6">
      <c r="B17570">
        <v>1537600</v>
      </c>
      <c r="D17570">
        <v>17568</v>
      </c>
      <c r="E17570" s="72">
        <f t="shared" si="549"/>
        <v>1336757245.2962961</v>
      </c>
      <c r="F17570" s="71">
        <f t="shared" si="548"/>
        <v>869.37906171715406</v>
      </c>
    </row>
    <row r="17571" spans="2:6">
      <c r="B17571">
        <v>1537600</v>
      </c>
      <c r="D17571">
        <v>17569</v>
      </c>
      <c r="E17571" s="72">
        <f t="shared" si="549"/>
        <v>1336909468.0740738</v>
      </c>
      <c r="F17571" s="71">
        <f t="shared" si="548"/>
        <v>869.47806196284716</v>
      </c>
    </row>
    <row r="17572" spans="2:6">
      <c r="B17572">
        <v>1537600</v>
      </c>
      <c r="D17572">
        <v>17570</v>
      </c>
      <c r="E17572" s="72">
        <f t="shared" si="549"/>
        <v>1337061699.5185182</v>
      </c>
      <c r="F17572" s="71">
        <f t="shared" si="548"/>
        <v>869.57706784503</v>
      </c>
    </row>
    <row r="17573" spans="2:6">
      <c r="B17573">
        <v>1537600</v>
      </c>
      <c r="D17573">
        <v>17571</v>
      </c>
      <c r="E17573" s="72">
        <f t="shared" si="549"/>
        <v>1337213939.6296294</v>
      </c>
      <c r="F17573" s="71">
        <f t="shared" si="548"/>
        <v>869.6760793637028</v>
      </c>
    </row>
    <row r="17574" spans="2:6">
      <c r="B17574">
        <v>1537600</v>
      </c>
      <c r="D17574">
        <v>17572</v>
      </c>
      <c r="E17574" s="72">
        <f t="shared" si="549"/>
        <v>1337366188.4074073</v>
      </c>
      <c r="F17574" s="71">
        <f t="shared" si="548"/>
        <v>869.77509651886533</v>
      </c>
    </row>
    <row r="17575" spans="2:6">
      <c r="B17575">
        <v>1537600</v>
      </c>
      <c r="D17575">
        <v>17573</v>
      </c>
      <c r="E17575" s="72">
        <f t="shared" si="549"/>
        <v>1337518445.8518517</v>
      </c>
      <c r="F17575" s="71">
        <f t="shared" si="548"/>
        <v>869.87411931051747</v>
      </c>
    </row>
    <row r="17576" spans="2:6">
      <c r="B17576">
        <v>1537600</v>
      </c>
      <c r="D17576">
        <v>17574</v>
      </c>
      <c r="E17576" s="72">
        <f t="shared" si="549"/>
        <v>1337670711.9629629</v>
      </c>
      <c r="F17576" s="71">
        <f t="shared" si="548"/>
        <v>869.97314773865946</v>
      </c>
    </row>
    <row r="17577" spans="2:6">
      <c r="B17577">
        <v>1537600</v>
      </c>
      <c r="D17577">
        <v>17575</v>
      </c>
      <c r="E17577" s="72">
        <f t="shared" si="549"/>
        <v>1337822986.7407408</v>
      </c>
      <c r="F17577" s="71">
        <f t="shared" si="548"/>
        <v>870.0721818032913</v>
      </c>
    </row>
    <row r="17578" spans="2:6">
      <c r="B17578">
        <v>1537600</v>
      </c>
      <c r="D17578">
        <v>17576</v>
      </c>
      <c r="E17578" s="72">
        <f t="shared" si="549"/>
        <v>1337975270.1851852</v>
      </c>
      <c r="F17578" s="71">
        <f t="shared" si="548"/>
        <v>870.17122150441287</v>
      </c>
    </row>
    <row r="17579" spans="2:6">
      <c r="B17579">
        <v>1537600</v>
      </c>
      <c r="D17579">
        <v>17577</v>
      </c>
      <c r="E17579" s="72">
        <f t="shared" si="549"/>
        <v>1338127562.2962961</v>
      </c>
      <c r="F17579" s="71">
        <f t="shared" si="548"/>
        <v>870.27026684202406</v>
      </c>
    </row>
    <row r="17580" spans="2:6">
      <c r="B17580">
        <v>1537600</v>
      </c>
      <c r="D17580">
        <v>17578</v>
      </c>
      <c r="E17580" s="72">
        <f t="shared" si="549"/>
        <v>1338279863.0740738</v>
      </c>
      <c r="F17580" s="71">
        <f t="shared" si="548"/>
        <v>870.36931781612498</v>
      </c>
    </row>
    <row r="17581" spans="2:6">
      <c r="B17581">
        <v>1537600</v>
      </c>
      <c r="D17581">
        <v>17579</v>
      </c>
      <c r="E17581" s="72">
        <f t="shared" si="549"/>
        <v>1338432172.5185182</v>
      </c>
      <c r="F17581" s="71">
        <f t="shared" si="548"/>
        <v>870.46837442671574</v>
      </c>
    </row>
    <row r="17582" spans="2:6">
      <c r="B17582">
        <v>1537600</v>
      </c>
      <c r="D17582">
        <v>17580</v>
      </c>
      <c r="E17582" s="72">
        <f t="shared" si="549"/>
        <v>1338584490.6296294</v>
      </c>
      <c r="F17582" s="71">
        <f t="shared" si="548"/>
        <v>870.56743667379646</v>
      </c>
    </row>
    <row r="17583" spans="2:6">
      <c r="B17583">
        <v>1537600</v>
      </c>
      <c r="D17583">
        <v>17581</v>
      </c>
      <c r="E17583" s="72">
        <f t="shared" si="549"/>
        <v>1338736817.4074073</v>
      </c>
      <c r="F17583" s="71">
        <f t="shared" si="548"/>
        <v>870.66650455736681</v>
      </c>
    </row>
    <row r="17584" spans="2:6">
      <c r="B17584">
        <v>1537600</v>
      </c>
      <c r="D17584">
        <v>17582</v>
      </c>
      <c r="E17584" s="72">
        <f t="shared" si="549"/>
        <v>1338889152.8518517</v>
      </c>
      <c r="F17584" s="71">
        <f t="shared" si="548"/>
        <v>870.76557807742699</v>
      </c>
    </row>
    <row r="17585" spans="2:6">
      <c r="B17585">
        <v>1537600</v>
      </c>
      <c r="D17585">
        <v>17583</v>
      </c>
      <c r="E17585" s="72">
        <f t="shared" si="549"/>
        <v>1339041496.9629629</v>
      </c>
      <c r="F17585" s="71">
        <f t="shared" si="548"/>
        <v>870.86465723397691</v>
      </c>
    </row>
    <row r="17586" spans="2:6">
      <c r="B17586">
        <v>1537600</v>
      </c>
      <c r="D17586">
        <v>17584</v>
      </c>
      <c r="E17586" s="72">
        <f t="shared" si="549"/>
        <v>1339193849.7407408</v>
      </c>
      <c r="F17586" s="71">
        <f t="shared" si="548"/>
        <v>870.96374202701668</v>
      </c>
    </row>
    <row r="17587" spans="2:6">
      <c r="B17587">
        <v>1537600</v>
      </c>
      <c r="D17587">
        <v>17585</v>
      </c>
      <c r="E17587" s="72">
        <f t="shared" si="549"/>
        <v>1339346211.1851852</v>
      </c>
      <c r="F17587" s="71">
        <f t="shared" si="548"/>
        <v>871.06283245654606</v>
      </c>
    </row>
    <row r="17588" spans="2:6">
      <c r="B17588">
        <v>1537600</v>
      </c>
      <c r="D17588">
        <v>17586</v>
      </c>
      <c r="E17588" s="72">
        <f t="shared" si="549"/>
        <v>1339498581.2962961</v>
      </c>
      <c r="F17588" s="71">
        <f t="shared" si="548"/>
        <v>871.16192852256506</v>
      </c>
    </row>
    <row r="17589" spans="2:6">
      <c r="B17589">
        <v>1537600</v>
      </c>
      <c r="D17589">
        <v>17587</v>
      </c>
      <c r="E17589" s="72">
        <f t="shared" si="549"/>
        <v>1339650960.0740738</v>
      </c>
      <c r="F17589" s="71">
        <f t="shared" si="548"/>
        <v>871.26103022507402</v>
      </c>
    </row>
    <row r="17590" spans="2:6">
      <c r="B17590">
        <v>1537600</v>
      </c>
      <c r="D17590">
        <v>17588</v>
      </c>
      <c r="E17590" s="72">
        <f t="shared" si="549"/>
        <v>1339803347.5185182</v>
      </c>
      <c r="F17590" s="71">
        <f t="shared" si="548"/>
        <v>871.36013756407272</v>
      </c>
    </row>
    <row r="17591" spans="2:6">
      <c r="B17591">
        <v>1537600</v>
      </c>
      <c r="D17591">
        <v>17589</v>
      </c>
      <c r="E17591" s="72">
        <f t="shared" si="549"/>
        <v>1339955743.6296294</v>
      </c>
      <c r="F17591" s="71">
        <f t="shared" si="548"/>
        <v>871.45925053956125</v>
      </c>
    </row>
    <row r="17592" spans="2:6">
      <c r="B17592">
        <v>1537600</v>
      </c>
      <c r="D17592">
        <v>17590</v>
      </c>
      <c r="E17592" s="72">
        <f t="shared" si="549"/>
        <v>1340108148.4074073</v>
      </c>
      <c r="F17592" s="71">
        <f t="shared" si="548"/>
        <v>871.55836915153964</v>
      </c>
    </row>
    <row r="17593" spans="2:6">
      <c r="B17593">
        <v>1537600</v>
      </c>
      <c r="D17593">
        <v>17591</v>
      </c>
      <c r="E17593" s="72">
        <f t="shared" si="549"/>
        <v>1340260561.8518517</v>
      </c>
      <c r="F17593" s="71">
        <f t="shared" si="548"/>
        <v>871.65749340000764</v>
      </c>
    </row>
    <row r="17594" spans="2:6">
      <c r="B17594">
        <v>1537600</v>
      </c>
      <c r="D17594">
        <v>17592</v>
      </c>
      <c r="E17594" s="72">
        <f t="shared" si="549"/>
        <v>1340412983.9629629</v>
      </c>
      <c r="F17594" s="71">
        <f t="shared" si="548"/>
        <v>871.75662328496549</v>
      </c>
    </row>
    <row r="17595" spans="2:6">
      <c r="B17595">
        <v>1537600</v>
      </c>
      <c r="D17595">
        <v>17593</v>
      </c>
      <c r="E17595" s="72">
        <f t="shared" si="549"/>
        <v>1340565414.7407408</v>
      </c>
      <c r="F17595" s="71">
        <f t="shared" si="548"/>
        <v>871.85575880641306</v>
      </c>
    </row>
    <row r="17596" spans="2:6">
      <c r="B17596">
        <v>1537600</v>
      </c>
      <c r="D17596">
        <v>17594</v>
      </c>
      <c r="E17596" s="72">
        <f t="shared" si="549"/>
        <v>1340717854.1851852</v>
      </c>
      <c r="F17596" s="71">
        <f t="shared" si="548"/>
        <v>871.95489996435037</v>
      </c>
    </row>
    <row r="17597" spans="2:6">
      <c r="B17597">
        <v>1537600</v>
      </c>
      <c r="D17597">
        <v>17595</v>
      </c>
      <c r="E17597" s="72">
        <f t="shared" si="549"/>
        <v>1340870302.2962961</v>
      </c>
      <c r="F17597" s="71">
        <f t="shared" si="548"/>
        <v>872.05404675877742</v>
      </c>
    </row>
    <row r="17598" spans="2:6">
      <c r="B17598">
        <v>1537600</v>
      </c>
      <c r="D17598">
        <v>17596</v>
      </c>
      <c r="E17598" s="72">
        <f t="shared" si="549"/>
        <v>1341022759.0740738</v>
      </c>
      <c r="F17598" s="71">
        <f t="shared" si="548"/>
        <v>872.15319918969419</v>
      </c>
    </row>
    <row r="17599" spans="2:6">
      <c r="B17599">
        <v>1537600</v>
      </c>
      <c r="D17599">
        <v>17597</v>
      </c>
      <c r="E17599" s="72">
        <f t="shared" si="549"/>
        <v>1341175224.5185182</v>
      </c>
      <c r="F17599" s="71">
        <f t="shared" si="548"/>
        <v>872.25235725710081</v>
      </c>
    </row>
    <row r="17600" spans="2:6">
      <c r="B17600">
        <v>1537600</v>
      </c>
      <c r="D17600">
        <v>17598</v>
      </c>
      <c r="E17600" s="72">
        <f t="shared" si="549"/>
        <v>1341327698.6296294</v>
      </c>
      <c r="F17600" s="71">
        <f t="shared" si="548"/>
        <v>872.35152096099728</v>
      </c>
    </row>
    <row r="17601" spans="2:6">
      <c r="B17601">
        <v>1537600</v>
      </c>
      <c r="D17601">
        <v>17599</v>
      </c>
      <c r="E17601" s="72">
        <f t="shared" si="549"/>
        <v>1341480181.4074073</v>
      </c>
      <c r="F17601" s="71">
        <f t="shared" si="548"/>
        <v>872.45069030138347</v>
      </c>
    </row>
    <row r="17602" spans="2:6">
      <c r="B17602">
        <v>1537600</v>
      </c>
      <c r="D17602">
        <v>17600</v>
      </c>
      <c r="E17602" s="72">
        <f t="shared" si="549"/>
        <v>1341632672.8518517</v>
      </c>
      <c r="F17602" s="71">
        <f t="shared" si="548"/>
        <v>872.5498652782594</v>
      </c>
    </row>
    <row r="17603" spans="2:6">
      <c r="B17603">
        <v>1537600</v>
      </c>
      <c r="D17603">
        <v>17601</v>
      </c>
      <c r="E17603" s="72">
        <f t="shared" si="549"/>
        <v>1341785172.9629629</v>
      </c>
      <c r="F17603" s="71">
        <f t="shared" ref="F17603:F17666" si="550">E17603/B17602</f>
        <v>872.64904589162518</v>
      </c>
    </row>
    <row r="17604" spans="2:6">
      <c r="B17604">
        <v>1537600</v>
      </c>
      <c r="D17604">
        <v>17602</v>
      </c>
      <c r="E17604" s="72">
        <f t="shared" ref="E17604:E17667" si="551">40+(D17603*D17603)+(E17603/1.3)</f>
        <v>1341937681.7407408</v>
      </c>
      <c r="F17604" s="71">
        <f t="shared" si="550"/>
        <v>872.74823214148068</v>
      </c>
    </row>
    <row r="17605" spans="2:6">
      <c r="B17605">
        <v>1537600</v>
      </c>
      <c r="D17605">
        <v>17603</v>
      </c>
      <c r="E17605" s="72">
        <f t="shared" si="551"/>
        <v>1342090199.1851852</v>
      </c>
      <c r="F17605" s="71">
        <f t="shared" si="550"/>
        <v>872.84742402782592</v>
      </c>
    </row>
    <row r="17606" spans="2:6">
      <c r="B17606">
        <v>1537600</v>
      </c>
      <c r="D17606">
        <v>17604</v>
      </c>
      <c r="E17606" s="72">
        <f t="shared" si="551"/>
        <v>1342242725.2962961</v>
      </c>
      <c r="F17606" s="71">
        <f t="shared" si="550"/>
        <v>872.94662155066089</v>
      </c>
    </row>
    <row r="17607" spans="2:6">
      <c r="B17607">
        <v>1537600</v>
      </c>
      <c r="D17607">
        <v>17605</v>
      </c>
      <c r="E17607" s="72">
        <f t="shared" si="551"/>
        <v>1342395260.0740738</v>
      </c>
      <c r="F17607" s="71">
        <f t="shared" si="550"/>
        <v>873.0458247099856</v>
      </c>
    </row>
    <row r="17608" spans="2:6">
      <c r="B17608">
        <v>1537600</v>
      </c>
      <c r="D17608">
        <v>17606</v>
      </c>
      <c r="E17608" s="72">
        <f t="shared" si="551"/>
        <v>1342547803.5185182</v>
      </c>
      <c r="F17608" s="71">
        <f t="shared" si="550"/>
        <v>873.14503350580003</v>
      </c>
    </row>
    <row r="17609" spans="2:6">
      <c r="B17609">
        <v>1537600</v>
      </c>
      <c r="D17609">
        <v>17607</v>
      </c>
      <c r="E17609" s="72">
        <f t="shared" si="551"/>
        <v>1342700355.6296294</v>
      </c>
      <c r="F17609" s="71">
        <f t="shared" si="550"/>
        <v>873.24424793810442</v>
      </c>
    </row>
    <row r="17610" spans="2:6">
      <c r="B17610">
        <v>1537600</v>
      </c>
      <c r="D17610">
        <v>17608</v>
      </c>
      <c r="E17610" s="72">
        <f t="shared" si="551"/>
        <v>1342852916.4074073</v>
      </c>
      <c r="F17610" s="71">
        <f t="shared" si="550"/>
        <v>873.34346800689855</v>
      </c>
    </row>
    <row r="17611" spans="2:6">
      <c r="B17611">
        <v>1537600</v>
      </c>
      <c r="D17611">
        <v>17609</v>
      </c>
      <c r="E17611" s="72">
        <f t="shared" si="551"/>
        <v>1343005485.8518517</v>
      </c>
      <c r="F17611" s="71">
        <f t="shared" si="550"/>
        <v>873.4426937121824</v>
      </c>
    </row>
    <row r="17612" spans="2:6">
      <c r="B17612">
        <v>1537600</v>
      </c>
      <c r="D17612">
        <v>17610</v>
      </c>
      <c r="E17612" s="72">
        <f t="shared" si="551"/>
        <v>1343158063.9629629</v>
      </c>
      <c r="F17612" s="71">
        <f t="shared" si="550"/>
        <v>873.54192505395611</v>
      </c>
    </row>
    <row r="17613" spans="2:6">
      <c r="B17613">
        <v>1537600</v>
      </c>
      <c r="D17613">
        <v>17611</v>
      </c>
      <c r="E17613" s="72">
        <f t="shared" si="551"/>
        <v>1343310650.7407408</v>
      </c>
      <c r="F17613" s="71">
        <f t="shared" si="550"/>
        <v>873.64116203221954</v>
      </c>
    </row>
    <row r="17614" spans="2:6">
      <c r="B17614">
        <v>1537600</v>
      </c>
      <c r="D17614">
        <v>17612</v>
      </c>
      <c r="E17614" s="72">
        <f t="shared" si="551"/>
        <v>1343463246.1851852</v>
      </c>
      <c r="F17614" s="71">
        <f t="shared" si="550"/>
        <v>873.74040464697271</v>
      </c>
    </row>
    <row r="17615" spans="2:6">
      <c r="B17615">
        <v>1537600</v>
      </c>
      <c r="D17615">
        <v>17613</v>
      </c>
      <c r="E17615" s="72">
        <f t="shared" si="551"/>
        <v>1343615850.2962961</v>
      </c>
      <c r="F17615" s="71">
        <f t="shared" si="550"/>
        <v>873.83965289821549</v>
      </c>
    </row>
    <row r="17616" spans="2:6">
      <c r="B17616">
        <v>1537600</v>
      </c>
      <c r="D17616">
        <v>17614</v>
      </c>
      <c r="E17616" s="72">
        <f t="shared" si="551"/>
        <v>1343768463.0740738</v>
      </c>
      <c r="F17616" s="71">
        <f t="shared" si="550"/>
        <v>873.93890678594812</v>
      </c>
    </row>
    <row r="17617" spans="2:6">
      <c r="B17617">
        <v>1537600</v>
      </c>
      <c r="D17617">
        <v>17615</v>
      </c>
      <c r="E17617" s="72">
        <f t="shared" si="551"/>
        <v>1343921084.5185182</v>
      </c>
      <c r="F17617" s="71">
        <f t="shared" si="550"/>
        <v>874.03816631017048</v>
      </c>
    </row>
    <row r="17618" spans="2:6">
      <c r="B17618">
        <v>1537600</v>
      </c>
      <c r="D17618">
        <v>17616</v>
      </c>
      <c r="E17618" s="72">
        <f t="shared" si="551"/>
        <v>1344073714.6296294</v>
      </c>
      <c r="F17618" s="71">
        <f t="shared" si="550"/>
        <v>874.1374314708828</v>
      </c>
    </row>
    <row r="17619" spans="2:6">
      <c r="B17619">
        <v>1537600</v>
      </c>
      <c r="D17619">
        <v>17617</v>
      </c>
      <c r="E17619" s="72">
        <f t="shared" si="551"/>
        <v>1344226353.4074073</v>
      </c>
      <c r="F17619" s="71">
        <f t="shared" si="550"/>
        <v>874.23670226808485</v>
      </c>
    </row>
    <row r="17620" spans="2:6">
      <c r="B17620">
        <v>1537600</v>
      </c>
      <c r="D17620">
        <v>17618</v>
      </c>
      <c r="E17620" s="72">
        <f t="shared" si="551"/>
        <v>1344379000.8518517</v>
      </c>
      <c r="F17620" s="71">
        <f t="shared" si="550"/>
        <v>874.33597870177664</v>
      </c>
    </row>
    <row r="17621" spans="2:6">
      <c r="B17621">
        <v>1537600</v>
      </c>
      <c r="D17621">
        <v>17619</v>
      </c>
      <c r="E17621" s="72">
        <f t="shared" si="551"/>
        <v>1344531656.9629629</v>
      </c>
      <c r="F17621" s="71">
        <f t="shared" si="550"/>
        <v>874.43526077195816</v>
      </c>
    </row>
    <row r="17622" spans="2:6">
      <c r="B17622">
        <v>1537600</v>
      </c>
      <c r="D17622">
        <v>17620</v>
      </c>
      <c r="E17622" s="72">
        <f t="shared" si="551"/>
        <v>1344684321.7407408</v>
      </c>
      <c r="F17622" s="71">
        <f t="shared" si="550"/>
        <v>874.53454847862952</v>
      </c>
    </row>
    <row r="17623" spans="2:6">
      <c r="B17623">
        <v>1537600</v>
      </c>
      <c r="D17623">
        <v>17621</v>
      </c>
      <c r="E17623" s="72">
        <f t="shared" si="551"/>
        <v>1344836995.1851852</v>
      </c>
      <c r="F17623" s="71">
        <f t="shared" si="550"/>
        <v>874.63384182179061</v>
      </c>
    </row>
    <row r="17624" spans="2:6">
      <c r="B17624">
        <v>1537600</v>
      </c>
      <c r="D17624">
        <v>17622</v>
      </c>
      <c r="E17624" s="72">
        <f t="shared" si="551"/>
        <v>1344989677.2962961</v>
      </c>
      <c r="F17624" s="71">
        <f t="shared" si="550"/>
        <v>874.73314080144132</v>
      </c>
    </row>
    <row r="17625" spans="2:6">
      <c r="B17625">
        <v>1537600</v>
      </c>
      <c r="D17625">
        <v>17623</v>
      </c>
      <c r="E17625" s="72">
        <f t="shared" si="551"/>
        <v>1345142368.0740738</v>
      </c>
      <c r="F17625" s="71">
        <f t="shared" si="550"/>
        <v>874.83244541758177</v>
      </c>
    </row>
    <row r="17626" spans="2:6">
      <c r="B17626">
        <v>1537600</v>
      </c>
      <c r="D17626">
        <v>17624</v>
      </c>
      <c r="E17626" s="72">
        <f t="shared" si="551"/>
        <v>1345295067.5185182</v>
      </c>
      <c r="F17626" s="71">
        <f t="shared" si="550"/>
        <v>874.93175567021217</v>
      </c>
    </row>
    <row r="17627" spans="2:6">
      <c r="B17627">
        <v>1537600</v>
      </c>
      <c r="D17627">
        <v>17625</v>
      </c>
      <c r="E17627" s="72">
        <f t="shared" si="551"/>
        <v>1345447775.6296294</v>
      </c>
      <c r="F17627" s="71">
        <f t="shared" si="550"/>
        <v>875.0310715593323</v>
      </c>
    </row>
    <row r="17628" spans="2:6">
      <c r="B17628">
        <v>1537600</v>
      </c>
      <c r="D17628">
        <v>17626</v>
      </c>
      <c r="E17628" s="72">
        <f t="shared" si="551"/>
        <v>1345600492.4074073</v>
      </c>
      <c r="F17628" s="71">
        <f t="shared" si="550"/>
        <v>875.13039308494228</v>
      </c>
    </row>
    <row r="17629" spans="2:6">
      <c r="B17629">
        <v>1537600</v>
      </c>
      <c r="D17629">
        <v>17627</v>
      </c>
      <c r="E17629" s="72">
        <f t="shared" si="551"/>
        <v>1345753217.8518517</v>
      </c>
      <c r="F17629" s="71">
        <f t="shared" si="550"/>
        <v>875.229720247042</v>
      </c>
    </row>
    <row r="17630" spans="2:6">
      <c r="B17630">
        <v>1537600</v>
      </c>
      <c r="D17630">
        <v>17628</v>
      </c>
      <c r="E17630" s="72">
        <f t="shared" si="551"/>
        <v>1345905951.9629629</v>
      </c>
      <c r="F17630" s="71">
        <f t="shared" si="550"/>
        <v>875.32905304563144</v>
      </c>
    </row>
    <row r="17631" spans="2:6">
      <c r="B17631">
        <v>1537600</v>
      </c>
      <c r="D17631">
        <v>17629</v>
      </c>
      <c r="E17631" s="72">
        <f t="shared" si="551"/>
        <v>1346058694.7407408</v>
      </c>
      <c r="F17631" s="71">
        <f t="shared" si="550"/>
        <v>875.42839148071073</v>
      </c>
    </row>
    <row r="17632" spans="2:6">
      <c r="B17632">
        <v>1537600</v>
      </c>
      <c r="D17632">
        <v>17630</v>
      </c>
      <c r="E17632" s="72">
        <f t="shared" si="551"/>
        <v>1346211446.1851852</v>
      </c>
      <c r="F17632" s="71">
        <f t="shared" si="550"/>
        <v>875.52773555227964</v>
      </c>
    </row>
    <row r="17633" spans="2:6">
      <c r="B17633">
        <v>1537600</v>
      </c>
      <c r="D17633">
        <v>17631</v>
      </c>
      <c r="E17633" s="72">
        <f t="shared" si="551"/>
        <v>1346364206.2962961</v>
      </c>
      <c r="F17633" s="71">
        <f t="shared" si="550"/>
        <v>875.62708526033828</v>
      </c>
    </row>
    <row r="17634" spans="2:6">
      <c r="B17634">
        <v>1537600</v>
      </c>
      <c r="D17634">
        <v>17632</v>
      </c>
      <c r="E17634" s="72">
        <f t="shared" si="551"/>
        <v>1346516975.0740738</v>
      </c>
      <c r="F17634" s="71">
        <f t="shared" si="550"/>
        <v>875.72644060488665</v>
      </c>
    </row>
    <row r="17635" spans="2:6">
      <c r="B17635">
        <v>1537600</v>
      </c>
      <c r="D17635">
        <v>17633</v>
      </c>
      <c r="E17635" s="72">
        <f t="shared" si="551"/>
        <v>1346669752.5185182</v>
      </c>
      <c r="F17635" s="71">
        <f t="shared" si="550"/>
        <v>875.82580158592498</v>
      </c>
    </row>
    <row r="17636" spans="2:6">
      <c r="B17636">
        <v>1537600</v>
      </c>
      <c r="D17636">
        <v>17634</v>
      </c>
      <c r="E17636" s="72">
        <f t="shared" si="551"/>
        <v>1346822538.6296294</v>
      </c>
      <c r="F17636" s="71">
        <f t="shared" si="550"/>
        <v>875.92516820345304</v>
      </c>
    </row>
    <row r="17637" spans="2:6">
      <c r="B17637">
        <v>1537600</v>
      </c>
      <c r="D17637">
        <v>17635</v>
      </c>
      <c r="E17637" s="72">
        <f t="shared" si="551"/>
        <v>1346975333.4074073</v>
      </c>
      <c r="F17637" s="71">
        <f t="shared" si="550"/>
        <v>876.02454045747095</v>
      </c>
    </row>
    <row r="17638" spans="2:6">
      <c r="B17638">
        <v>1537600</v>
      </c>
      <c r="D17638">
        <v>17636</v>
      </c>
      <c r="E17638" s="72">
        <f t="shared" si="551"/>
        <v>1347128136.8518517</v>
      </c>
      <c r="F17638" s="71">
        <f t="shared" si="550"/>
        <v>876.12391834797847</v>
      </c>
    </row>
    <row r="17639" spans="2:6">
      <c r="B17639">
        <v>1537600</v>
      </c>
      <c r="D17639">
        <v>17637</v>
      </c>
      <c r="E17639" s="72">
        <f t="shared" si="551"/>
        <v>1347280948.9629629</v>
      </c>
      <c r="F17639" s="71">
        <f t="shared" si="550"/>
        <v>876.22330187497585</v>
      </c>
    </row>
    <row r="17640" spans="2:6">
      <c r="B17640">
        <v>1537600</v>
      </c>
      <c r="D17640">
        <v>17638</v>
      </c>
      <c r="E17640" s="72">
        <f t="shared" si="551"/>
        <v>1347433769.7407408</v>
      </c>
      <c r="F17640" s="71">
        <f t="shared" si="550"/>
        <v>876.32269103846306</v>
      </c>
    </row>
    <row r="17641" spans="2:6">
      <c r="B17641">
        <v>1537600</v>
      </c>
      <c r="D17641">
        <v>17639</v>
      </c>
      <c r="E17641" s="72">
        <f t="shared" si="551"/>
        <v>1347586599.1851852</v>
      </c>
      <c r="F17641" s="71">
        <f t="shared" si="550"/>
        <v>876.4220858384399</v>
      </c>
    </row>
    <row r="17642" spans="2:6">
      <c r="B17642">
        <v>1537600</v>
      </c>
      <c r="D17642">
        <v>17640</v>
      </c>
      <c r="E17642" s="72">
        <f t="shared" si="551"/>
        <v>1347739437.2962961</v>
      </c>
      <c r="F17642" s="71">
        <f t="shared" si="550"/>
        <v>876.52148627490647</v>
      </c>
    </row>
    <row r="17643" spans="2:6">
      <c r="B17643">
        <v>1537600</v>
      </c>
      <c r="D17643">
        <v>17641</v>
      </c>
      <c r="E17643" s="72">
        <f t="shared" si="551"/>
        <v>1347892284.0740738</v>
      </c>
      <c r="F17643" s="71">
        <f t="shared" si="550"/>
        <v>876.62089234786276</v>
      </c>
    </row>
    <row r="17644" spans="2:6">
      <c r="B17644">
        <v>1537600</v>
      </c>
      <c r="D17644">
        <v>17642</v>
      </c>
      <c r="E17644" s="72">
        <f t="shared" si="551"/>
        <v>1348045139.5185182</v>
      </c>
      <c r="F17644" s="71">
        <f t="shared" si="550"/>
        <v>876.72030405730891</v>
      </c>
    </row>
    <row r="17645" spans="2:6">
      <c r="B17645">
        <v>1537600</v>
      </c>
      <c r="D17645">
        <v>17643</v>
      </c>
      <c r="E17645" s="72">
        <f t="shared" si="551"/>
        <v>1348198003.6296294</v>
      </c>
      <c r="F17645" s="71">
        <f t="shared" si="550"/>
        <v>876.8197214032449</v>
      </c>
    </row>
    <row r="17646" spans="2:6">
      <c r="B17646">
        <v>1537600</v>
      </c>
      <c r="D17646">
        <v>17644</v>
      </c>
      <c r="E17646" s="72">
        <f t="shared" si="551"/>
        <v>1348350876.4074073</v>
      </c>
      <c r="F17646" s="71">
        <f t="shared" si="550"/>
        <v>876.91914438567073</v>
      </c>
    </row>
    <row r="17647" spans="2:6">
      <c r="B17647">
        <v>1537600</v>
      </c>
      <c r="D17647">
        <v>17645</v>
      </c>
      <c r="E17647" s="72">
        <f t="shared" si="551"/>
        <v>1348503757.8518517</v>
      </c>
      <c r="F17647" s="71">
        <f t="shared" si="550"/>
        <v>877.01857300458619</v>
      </c>
    </row>
    <row r="17648" spans="2:6">
      <c r="B17648">
        <v>1537600</v>
      </c>
      <c r="D17648">
        <v>17646</v>
      </c>
      <c r="E17648" s="72">
        <f t="shared" si="551"/>
        <v>1348656647.9629629</v>
      </c>
      <c r="F17648" s="71">
        <f t="shared" si="550"/>
        <v>877.11800725999149</v>
      </c>
    </row>
    <row r="17649" spans="2:6">
      <c r="B17649">
        <v>1537600</v>
      </c>
      <c r="D17649">
        <v>17647</v>
      </c>
      <c r="E17649" s="72">
        <f t="shared" si="551"/>
        <v>1348809546.7407408</v>
      </c>
      <c r="F17649" s="71">
        <f t="shared" si="550"/>
        <v>877.21744715188652</v>
      </c>
    </row>
    <row r="17650" spans="2:6">
      <c r="B17650">
        <v>1537600</v>
      </c>
      <c r="D17650">
        <v>17648</v>
      </c>
      <c r="E17650" s="72">
        <f t="shared" si="551"/>
        <v>1348962454.1851852</v>
      </c>
      <c r="F17650" s="71">
        <f t="shared" si="550"/>
        <v>877.31689268027128</v>
      </c>
    </row>
    <row r="17651" spans="2:6">
      <c r="B17651">
        <v>1537600</v>
      </c>
      <c r="D17651">
        <v>17649</v>
      </c>
      <c r="E17651" s="72">
        <f t="shared" si="551"/>
        <v>1349115370.2962961</v>
      </c>
      <c r="F17651" s="71">
        <f t="shared" si="550"/>
        <v>877.41634384514578</v>
      </c>
    </row>
    <row r="17652" spans="2:6">
      <c r="B17652">
        <v>1537600</v>
      </c>
      <c r="D17652">
        <v>17650</v>
      </c>
      <c r="E17652" s="72">
        <f t="shared" si="551"/>
        <v>1349268295.0740738</v>
      </c>
      <c r="F17652" s="71">
        <f t="shared" si="550"/>
        <v>877.51580064651</v>
      </c>
    </row>
    <row r="17653" spans="2:6">
      <c r="B17653">
        <v>1537600</v>
      </c>
      <c r="D17653">
        <v>17651</v>
      </c>
      <c r="E17653" s="72">
        <f t="shared" si="551"/>
        <v>1349421228.5185182</v>
      </c>
      <c r="F17653" s="71">
        <f t="shared" si="550"/>
        <v>877.61526308436407</v>
      </c>
    </row>
    <row r="17654" spans="2:6">
      <c r="B17654">
        <v>1537600</v>
      </c>
      <c r="D17654">
        <v>17652</v>
      </c>
      <c r="E17654" s="72">
        <f t="shared" si="551"/>
        <v>1349574170.6296294</v>
      </c>
      <c r="F17654" s="71">
        <f t="shared" si="550"/>
        <v>877.71473115870799</v>
      </c>
    </row>
    <row r="17655" spans="2:6">
      <c r="B17655">
        <v>1537600</v>
      </c>
      <c r="D17655">
        <v>17653</v>
      </c>
      <c r="E17655" s="72">
        <f t="shared" si="551"/>
        <v>1349727121.4074073</v>
      </c>
      <c r="F17655" s="71">
        <f t="shared" si="550"/>
        <v>877.81420486954164</v>
      </c>
    </row>
    <row r="17656" spans="2:6">
      <c r="B17656">
        <v>1537600</v>
      </c>
      <c r="D17656">
        <v>17654</v>
      </c>
      <c r="E17656" s="72">
        <f t="shared" si="551"/>
        <v>1349880080.8518517</v>
      </c>
      <c r="F17656" s="71">
        <f t="shared" si="550"/>
        <v>877.91368421686502</v>
      </c>
    </row>
    <row r="17657" spans="2:6">
      <c r="B17657">
        <v>1537600</v>
      </c>
      <c r="D17657">
        <v>17655</v>
      </c>
      <c r="E17657" s="72">
        <f t="shared" si="551"/>
        <v>1350033048.9629629</v>
      </c>
      <c r="F17657" s="71">
        <f t="shared" si="550"/>
        <v>878.01316920067825</v>
      </c>
    </row>
    <row r="17658" spans="2:6">
      <c r="B17658">
        <v>1537600</v>
      </c>
      <c r="D17658">
        <v>17656</v>
      </c>
      <c r="E17658" s="72">
        <f t="shared" si="551"/>
        <v>1350186025.7407408</v>
      </c>
      <c r="F17658" s="71">
        <f t="shared" si="550"/>
        <v>878.11265982098121</v>
      </c>
    </row>
    <row r="17659" spans="2:6">
      <c r="B17659">
        <v>1537600</v>
      </c>
      <c r="D17659">
        <v>17657</v>
      </c>
      <c r="E17659" s="72">
        <f t="shared" si="551"/>
        <v>1350339011.1851852</v>
      </c>
      <c r="F17659" s="71">
        <f t="shared" si="550"/>
        <v>878.2121560777739</v>
      </c>
    </row>
    <row r="17660" spans="2:6">
      <c r="B17660">
        <v>1537600</v>
      </c>
      <c r="D17660">
        <v>17658</v>
      </c>
      <c r="E17660" s="72">
        <f t="shared" si="551"/>
        <v>1350492005.2962961</v>
      </c>
      <c r="F17660" s="71">
        <f t="shared" si="550"/>
        <v>878.31165797105632</v>
      </c>
    </row>
    <row r="17661" spans="2:6">
      <c r="B17661">
        <v>1537600</v>
      </c>
      <c r="D17661">
        <v>17659</v>
      </c>
      <c r="E17661" s="72">
        <f t="shared" si="551"/>
        <v>1350645008.0740738</v>
      </c>
      <c r="F17661" s="71">
        <f t="shared" si="550"/>
        <v>878.41116550082847</v>
      </c>
    </row>
    <row r="17662" spans="2:6">
      <c r="B17662">
        <v>1537600</v>
      </c>
      <c r="D17662">
        <v>17660</v>
      </c>
      <c r="E17662" s="72">
        <f t="shared" si="551"/>
        <v>1350798019.5185182</v>
      </c>
      <c r="F17662" s="71">
        <f t="shared" si="550"/>
        <v>878.51067866709036</v>
      </c>
    </row>
    <row r="17663" spans="2:6">
      <c r="B17663">
        <v>1537600</v>
      </c>
      <c r="D17663">
        <v>17661</v>
      </c>
      <c r="E17663" s="72">
        <f t="shared" si="551"/>
        <v>1350951039.6296294</v>
      </c>
      <c r="F17663" s="71">
        <f t="shared" si="550"/>
        <v>878.61019746984221</v>
      </c>
    </row>
    <row r="17664" spans="2:6">
      <c r="B17664">
        <v>1537600</v>
      </c>
      <c r="D17664">
        <v>17662</v>
      </c>
      <c r="E17664" s="72">
        <f t="shared" si="551"/>
        <v>1351104068.4074073</v>
      </c>
      <c r="F17664" s="71">
        <f t="shared" si="550"/>
        <v>878.70972190908378</v>
      </c>
    </row>
    <row r="17665" spans="2:6">
      <c r="B17665">
        <v>1537600</v>
      </c>
      <c r="D17665">
        <v>17663</v>
      </c>
      <c r="E17665" s="72">
        <f t="shared" si="551"/>
        <v>1351257105.8518517</v>
      </c>
      <c r="F17665" s="71">
        <f t="shared" si="550"/>
        <v>878.80925198481509</v>
      </c>
    </row>
    <row r="17666" spans="2:6">
      <c r="B17666">
        <v>1537600</v>
      </c>
      <c r="D17666">
        <v>17664</v>
      </c>
      <c r="E17666" s="72">
        <f t="shared" si="551"/>
        <v>1351410151.9629629</v>
      </c>
      <c r="F17666" s="71">
        <f t="shared" si="550"/>
        <v>878.90878769703625</v>
      </c>
    </row>
    <row r="17667" spans="2:6">
      <c r="B17667">
        <v>1537600</v>
      </c>
      <c r="D17667">
        <v>17665</v>
      </c>
      <c r="E17667" s="72">
        <f t="shared" si="551"/>
        <v>1351563206.7407408</v>
      </c>
      <c r="F17667" s="71">
        <f t="shared" ref="F17667:F17730" si="552">E17667/B17666</f>
        <v>879.00832904574713</v>
      </c>
    </row>
    <row r="17668" spans="2:6">
      <c r="B17668">
        <v>1537600</v>
      </c>
      <c r="D17668">
        <v>17666</v>
      </c>
      <c r="E17668" s="72">
        <f t="shared" ref="E17668:E17731" si="553">40+(D17667*D17667)+(E17667/1.3)</f>
        <v>1351716270.1851852</v>
      </c>
      <c r="F17668" s="71">
        <f t="shared" si="552"/>
        <v>879.10787603094775</v>
      </c>
    </row>
    <row r="17669" spans="2:6">
      <c r="B17669">
        <v>1537600</v>
      </c>
      <c r="D17669">
        <v>17667</v>
      </c>
      <c r="E17669" s="72">
        <f t="shared" si="553"/>
        <v>1351869342.2962961</v>
      </c>
      <c r="F17669" s="71">
        <f t="shared" si="552"/>
        <v>879.20742865263799</v>
      </c>
    </row>
    <row r="17670" spans="2:6">
      <c r="B17670">
        <v>1537600</v>
      </c>
      <c r="D17670">
        <v>17668</v>
      </c>
      <c r="E17670" s="72">
        <f t="shared" si="553"/>
        <v>1352022423.0740738</v>
      </c>
      <c r="F17670" s="71">
        <f t="shared" si="552"/>
        <v>879.30698691081807</v>
      </c>
    </row>
    <row r="17671" spans="2:6">
      <c r="B17671">
        <v>1537600</v>
      </c>
      <c r="D17671">
        <v>17669</v>
      </c>
      <c r="E17671" s="72">
        <f t="shared" si="553"/>
        <v>1352175512.5185182</v>
      </c>
      <c r="F17671" s="71">
        <f t="shared" si="552"/>
        <v>879.40655080548788</v>
      </c>
    </row>
    <row r="17672" spans="2:6">
      <c r="B17672">
        <v>1537600</v>
      </c>
      <c r="D17672">
        <v>17670</v>
      </c>
      <c r="E17672" s="72">
        <f t="shared" si="553"/>
        <v>1352328610.6296294</v>
      </c>
      <c r="F17672" s="71">
        <f t="shared" si="552"/>
        <v>879.50612033664765</v>
      </c>
    </row>
    <row r="17673" spans="2:6">
      <c r="B17673">
        <v>1537600</v>
      </c>
      <c r="D17673">
        <v>17671</v>
      </c>
      <c r="E17673" s="72">
        <f t="shared" si="553"/>
        <v>1352481717.4074073</v>
      </c>
      <c r="F17673" s="71">
        <f t="shared" si="552"/>
        <v>879.60569550429716</v>
      </c>
    </row>
    <row r="17674" spans="2:6">
      <c r="B17674">
        <v>1537600</v>
      </c>
      <c r="D17674">
        <v>17672</v>
      </c>
      <c r="E17674" s="72">
        <f t="shared" si="553"/>
        <v>1352634832.8518517</v>
      </c>
      <c r="F17674" s="71">
        <f t="shared" si="552"/>
        <v>879.70527630843628</v>
      </c>
    </row>
    <row r="17675" spans="2:6">
      <c r="B17675">
        <v>1537600</v>
      </c>
      <c r="D17675">
        <v>17673</v>
      </c>
      <c r="E17675" s="72">
        <f t="shared" si="553"/>
        <v>1352787956.9629629</v>
      </c>
      <c r="F17675" s="71">
        <f t="shared" si="552"/>
        <v>879.80486274906536</v>
      </c>
    </row>
    <row r="17676" spans="2:6">
      <c r="B17676">
        <v>1537600</v>
      </c>
      <c r="D17676">
        <v>17674</v>
      </c>
      <c r="E17676" s="72">
        <f t="shared" si="553"/>
        <v>1352941089.7407408</v>
      </c>
      <c r="F17676" s="71">
        <f t="shared" si="552"/>
        <v>879.90445482618418</v>
      </c>
    </row>
    <row r="17677" spans="2:6">
      <c r="B17677">
        <v>1537600</v>
      </c>
      <c r="D17677">
        <v>17675</v>
      </c>
      <c r="E17677" s="72">
        <f t="shared" si="553"/>
        <v>1353094231.1851852</v>
      </c>
      <c r="F17677" s="71">
        <f t="shared" si="552"/>
        <v>880.00405253979261</v>
      </c>
    </row>
    <row r="17678" spans="2:6">
      <c r="B17678">
        <v>1537600</v>
      </c>
      <c r="D17678">
        <v>17676</v>
      </c>
      <c r="E17678" s="72">
        <f t="shared" si="553"/>
        <v>1353247381.2962961</v>
      </c>
      <c r="F17678" s="71">
        <f t="shared" si="552"/>
        <v>880.10365588989077</v>
      </c>
    </row>
    <row r="17679" spans="2:6">
      <c r="B17679">
        <v>1537600</v>
      </c>
      <c r="D17679">
        <v>17677</v>
      </c>
      <c r="E17679" s="72">
        <f t="shared" si="553"/>
        <v>1353400540.0740738</v>
      </c>
      <c r="F17679" s="71">
        <f t="shared" si="552"/>
        <v>880.20326487647878</v>
      </c>
    </row>
    <row r="17680" spans="2:6">
      <c r="B17680">
        <v>1537600</v>
      </c>
      <c r="D17680">
        <v>17678</v>
      </c>
      <c r="E17680" s="72">
        <f t="shared" si="553"/>
        <v>1353553707.5185182</v>
      </c>
      <c r="F17680" s="71">
        <f t="shared" si="552"/>
        <v>880.30287949955664</v>
      </c>
    </row>
    <row r="17681" spans="2:6">
      <c r="B17681">
        <v>1537600</v>
      </c>
      <c r="D17681">
        <v>17679</v>
      </c>
      <c r="E17681" s="72">
        <f t="shared" si="553"/>
        <v>1353706883.6296294</v>
      </c>
      <c r="F17681" s="71">
        <f t="shared" si="552"/>
        <v>880.40249975912423</v>
      </c>
    </row>
    <row r="17682" spans="2:6">
      <c r="B17682">
        <v>1537600</v>
      </c>
      <c r="D17682">
        <v>17680</v>
      </c>
      <c r="E17682" s="72">
        <f t="shared" si="553"/>
        <v>1353860068.4074073</v>
      </c>
      <c r="F17682" s="71">
        <f t="shared" si="552"/>
        <v>880.50212565518166</v>
      </c>
    </row>
    <row r="17683" spans="2:6">
      <c r="B17683">
        <v>1537600</v>
      </c>
      <c r="D17683">
        <v>17681</v>
      </c>
      <c r="E17683" s="72">
        <f t="shared" si="553"/>
        <v>1354013261.8518517</v>
      </c>
      <c r="F17683" s="71">
        <f t="shared" si="552"/>
        <v>880.60175718772871</v>
      </c>
    </row>
    <row r="17684" spans="2:6">
      <c r="B17684">
        <v>1537600</v>
      </c>
      <c r="D17684">
        <v>17682</v>
      </c>
      <c r="E17684" s="72">
        <f t="shared" si="553"/>
        <v>1354166463.9629629</v>
      </c>
      <c r="F17684" s="71">
        <f t="shared" si="552"/>
        <v>880.7013943567656</v>
      </c>
    </row>
    <row r="17685" spans="2:6">
      <c r="B17685">
        <v>1537600</v>
      </c>
      <c r="D17685">
        <v>17683</v>
      </c>
      <c r="E17685" s="72">
        <f t="shared" si="553"/>
        <v>1354319674.7407408</v>
      </c>
      <c r="F17685" s="71">
        <f t="shared" si="552"/>
        <v>880.80103716229235</v>
      </c>
    </row>
    <row r="17686" spans="2:6">
      <c r="B17686">
        <v>1537600</v>
      </c>
      <c r="D17686">
        <v>17684</v>
      </c>
      <c r="E17686" s="72">
        <f t="shared" si="553"/>
        <v>1354472894.1851852</v>
      </c>
      <c r="F17686" s="71">
        <f t="shared" si="552"/>
        <v>880.90068560430882</v>
      </c>
    </row>
    <row r="17687" spans="2:6">
      <c r="B17687">
        <v>1537600</v>
      </c>
      <c r="D17687">
        <v>17685</v>
      </c>
      <c r="E17687" s="72">
        <f t="shared" si="553"/>
        <v>1354626122.2962961</v>
      </c>
      <c r="F17687" s="71">
        <f t="shared" si="552"/>
        <v>881.00033968281491</v>
      </c>
    </row>
    <row r="17688" spans="2:6">
      <c r="B17688">
        <v>1537600</v>
      </c>
      <c r="D17688">
        <v>17686</v>
      </c>
      <c r="E17688" s="72">
        <f t="shared" si="553"/>
        <v>1354779359.0740738</v>
      </c>
      <c r="F17688" s="71">
        <f t="shared" si="552"/>
        <v>881.09999939781073</v>
      </c>
    </row>
    <row r="17689" spans="2:6">
      <c r="B17689">
        <v>1537600</v>
      </c>
      <c r="D17689">
        <v>17687</v>
      </c>
      <c r="E17689" s="72">
        <f t="shared" si="553"/>
        <v>1354932604.5185182</v>
      </c>
      <c r="F17689" s="71">
        <f t="shared" si="552"/>
        <v>881.1996647492964</v>
      </c>
    </row>
    <row r="17690" spans="2:6">
      <c r="B17690">
        <v>1537600</v>
      </c>
      <c r="D17690">
        <v>17688</v>
      </c>
      <c r="E17690" s="72">
        <f t="shared" si="553"/>
        <v>1355085858.6296294</v>
      </c>
      <c r="F17690" s="71">
        <f t="shared" si="552"/>
        <v>881.29933573727192</v>
      </c>
    </row>
    <row r="17691" spans="2:6">
      <c r="B17691">
        <v>1537600</v>
      </c>
      <c r="D17691">
        <v>17689</v>
      </c>
      <c r="E17691" s="72">
        <f t="shared" si="553"/>
        <v>1355239121.4074073</v>
      </c>
      <c r="F17691" s="71">
        <f t="shared" si="552"/>
        <v>881.39901236173728</v>
      </c>
    </row>
    <row r="17692" spans="2:6">
      <c r="B17692">
        <v>1537600</v>
      </c>
      <c r="D17692">
        <v>17690</v>
      </c>
      <c r="E17692" s="72">
        <f t="shared" si="553"/>
        <v>1355392392.8518517</v>
      </c>
      <c r="F17692" s="71">
        <f t="shared" si="552"/>
        <v>881.49869462269237</v>
      </c>
    </row>
    <row r="17693" spans="2:6">
      <c r="B17693">
        <v>1537600</v>
      </c>
      <c r="D17693">
        <v>17691</v>
      </c>
      <c r="E17693" s="72">
        <f t="shared" si="553"/>
        <v>1355545672.9629629</v>
      </c>
      <c r="F17693" s="71">
        <f t="shared" si="552"/>
        <v>881.59838252013719</v>
      </c>
    </row>
    <row r="17694" spans="2:6">
      <c r="B17694">
        <v>1537600</v>
      </c>
      <c r="D17694">
        <v>17692</v>
      </c>
      <c r="E17694" s="72">
        <f t="shared" si="553"/>
        <v>1355698961.7407408</v>
      </c>
      <c r="F17694" s="71">
        <f t="shared" si="552"/>
        <v>881.69807605407175</v>
      </c>
    </row>
    <row r="17695" spans="2:6">
      <c r="B17695">
        <v>1537600</v>
      </c>
      <c r="D17695">
        <v>17693</v>
      </c>
      <c r="E17695" s="72">
        <f t="shared" si="553"/>
        <v>1355852259.1851852</v>
      </c>
      <c r="F17695" s="71">
        <f t="shared" si="552"/>
        <v>881.79777522449615</v>
      </c>
    </row>
    <row r="17696" spans="2:6">
      <c r="B17696">
        <v>1537600</v>
      </c>
      <c r="D17696">
        <v>17694</v>
      </c>
      <c r="E17696" s="72">
        <f t="shared" si="553"/>
        <v>1356005565.2962961</v>
      </c>
      <c r="F17696" s="71">
        <f t="shared" si="552"/>
        <v>881.89748003141005</v>
      </c>
    </row>
    <row r="17697" spans="2:6">
      <c r="B17697">
        <v>1537600</v>
      </c>
      <c r="D17697">
        <v>17695</v>
      </c>
      <c r="E17697" s="72">
        <f t="shared" si="553"/>
        <v>1356158880.0740738</v>
      </c>
      <c r="F17697" s="71">
        <f t="shared" si="552"/>
        <v>881.99719047481381</v>
      </c>
    </row>
    <row r="17698" spans="2:6">
      <c r="B17698">
        <v>1537600</v>
      </c>
      <c r="D17698">
        <v>17696</v>
      </c>
      <c r="E17698" s="72">
        <f t="shared" si="553"/>
        <v>1356312203.5185182</v>
      </c>
      <c r="F17698" s="71">
        <f t="shared" si="552"/>
        <v>882.09690655470752</v>
      </c>
    </row>
    <row r="17699" spans="2:6">
      <c r="B17699">
        <v>1537600</v>
      </c>
      <c r="D17699">
        <v>17697</v>
      </c>
      <c r="E17699" s="72">
        <f t="shared" si="553"/>
        <v>1356465535.6296294</v>
      </c>
      <c r="F17699" s="71">
        <f t="shared" si="552"/>
        <v>882.19662827109096</v>
      </c>
    </row>
    <row r="17700" spans="2:6">
      <c r="B17700">
        <v>1537600</v>
      </c>
      <c r="D17700">
        <v>17698</v>
      </c>
      <c r="E17700" s="72">
        <f t="shared" si="553"/>
        <v>1356618876.4074073</v>
      </c>
      <c r="F17700" s="71">
        <f t="shared" si="552"/>
        <v>882.29635562396413</v>
      </c>
    </row>
    <row r="17701" spans="2:6">
      <c r="B17701">
        <v>1537600</v>
      </c>
      <c r="D17701">
        <v>17699</v>
      </c>
      <c r="E17701" s="72">
        <f t="shared" si="553"/>
        <v>1356772225.8518517</v>
      </c>
      <c r="F17701" s="71">
        <f t="shared" si="552"/>
        <v>882.39608861332704</v>
      </c>
    </row>
    <row r="17702" spans="2:6">
      <c r="B17702">
        <v>1537600</v>
      </c>
      <c r="D17702">
        <v>17700</v>
      </c>
      <c r="E17702" s="72">
        <f t="shared" si="553"/>
        <v>1356925583.9629629</v>
      </c>
      <c r="F17702" s="71">
        <f t="shared" si="552"/>
        <v>882.49582723917979</v>
      </c>
    </row>
    <row r="17703" spans="2:6">
      <c r="B17703">
        <v>1537600</v>
      </c>
      <c r="D17703">
        <v>17701</v>
      </c>
      <c r="E17703" s="72">
        <f t="shared" si="553"/>
        <v>1357078950.7407408</v>
      </c>
      <c r="F17703" s="71">
        <f t="shared" si="552"/>
        <v>882.59557150152239</v>
      </c>
    </row>
    <row r="17704" spans="2:6">
      <c r="B17704">
        <v>1537600</v>
      </c>
      <c r="D17704">
        <v>17702</v>
      </c>
      <c r="E17704" s="72">
        <f t="shared" si="553"/>
        <v>1357232326.1851852</v>
      </c>
      <c r="F17704" s="71">
        <f t="shared" si="552"/>
        <v>882.6953214003546</v>
      </c>
    </row>
    <row r="17705" spans="2:6">
      <c r="B17705">
        <v>1537600</v>
      </c>
      <c r="D17705">
        <v>17703</v>
      </c>
      <c r="E17705" s="72">
        <f t="shared" si="553"/>
        <v>1357385710.2962961</v>
      </c>
      <c r="F17705" s="71">
        <f t="shared" si="552"/>
        <v>882.79507693567643</v>
      </c>
    </row>
    <row r="17706" spans="2:6">
      <c r="B17706">
        <v>1537600</v>
      </c>
      <c r="D17706">
        <v>17704</v>
      </c>
      <c r="E17706" s="72">
        <f t="shared" si="553"/>
        <v>1357539103.0740738</v>
      </c>
      <c r="F17706" s="71">
        <f t="shared" si="552"/>
        <v>882.89483810748811</v>
      </c>
    </row>
    <row r="17707" spans="2:6">
      <c r="B17707">
        <v>1537600</v>
      </c>
      <c r="D17707">
        <v>17705</v>
      </c>
      <c r="E17707" s="72">
        <f t="shared" si="553"/>
        <v>1357692504.5185182</v>
      </c>
      <c r="F17707" s="71">
        <f t="shared" si="552"/>
        <v>882.99460491578964</v>
      </c>
    </row>
    <row r="17708" spans="2:6">
      <c r="B17708">
        <v>1537600</v>
      </c>
      <c r="D17708">
        <v>17706</v>
      </c>
      <c r="E17708" s="72">
        <f t="shared" si="553"/>
        <v>1357845914.6296294</v>
      </c>
      <c r="F17708" s="71">
        <f t="shared" si="552"/>
        <v>883.09437736058101</v>
      </c>
    </row>
    <row r="17709" spans="2:6">
      <c r="B17709">
        <v>1537600</v>
      </c>
      <c r="D17709">
        <v>17707</v>
      </c>
      <c r="E17709" s="72">
        <f t="shared" si="553"/>
        <v>1357999333.4074073</v>
      </c>
      <c r="F17709" s="71">
        <f t="shared" si="552"/>
        <v>883.19415544186222</v>
      </c>
    </row>
    <row r="17710" spans="2:6">
      <c r="B17710">
        <v>1537600</v>
      </c>
      <c r="D17710">
        <v>17708</v>
      </c>
      <c r="E17710" s="72">
        <f t="shared" si="553"/>
        <v>1358152760.8518517</v>
      </c>
      <c r="F17710" s="71">
        <f t="shared" si="552"/>
        <v>883.29393915963306</v>
      </c>
    </row>
    <row r="17711" spans="2:6">
      <c r="B17711">
        <v>1537600</v>
      </c>
      <c r="D17711">
        <v>17709</v>
      </c>
      <c r="E17711" s="72">
        <f t="shared" si="553"/>
        <v>1358306196.9629629</v>
      </c>
      <c r="F17711" s="71">
        <f t="shared" si="552"/>
        <v>883.39372851389362</v>
      </c>
    </row>
    <row r="17712" spans="2:6">
      <c r="B17712">
        <v>1537600</v>
      </c>
      <c r="D17712">
        <v>17710</v>
      </c>
      <c r="E17712" s="72">
        <f t="shared" si="553"/>
        <v>1358459641.7407408</v>
      </c>
      <c r="F17712" s="71">
        <f t="shared" si="552"/>
        <v>883.49352350464414</v>
      </c>
    </row>
    <row r="17713" spans="2:6">
      <c r="B17713">
        <v>1537600</v>
      </c>
      <c r="D17713">
        <v>17711</v>
      </c>
      <c r="E17713" s="72">
        <f t="shared" si="553"/>
        <v>1358613095.1851852</v>
      </c>
      <c r="F17713" s="71">
        <f t="shared" si="552"/>
        <v>883.59332413188429</v>
      </c>
    </row>
    <row r="17714" spans="2:6">
      <c r="B17714">
        <v>1537600</v>
      </c>
      <c r="D17714">
        <v>17712</v>
      </c>
      <c r="E17714" s="72">
        <f t="shared" si="553"/>
        <v>1358766557.2962961</v>
      </c>
      <c r="F17714" s="71">
        <f t="shared" si="552"/>
        <v>883.69313039561405</v>
      </c>
    </row>
    <row r="17715" spans="2:6">
      <c r="B17715">
        <v>1537600</v>
      </c>
      <c r="D17715">
        <v>17713</v>
      </c>
      <c r="E17715" s="72">
        <f t="shared" si="553"/>
        <v>1358920028.0740738</v>
      </c>
      <c r="F17715" s="71">
        <f t="shared" si="552"/>
        <v>883.79294229583365</v>
      </c>
    </row>
    <row r="17716" spans="2:6">
      <c r="B17716">
        <v>1537600</v>
      </c>
      <c r="D17716">
        <v>17714</v>
      </c>
      <c r="E17716" s="72">
        <f t="shared" si="553"/>
        <v>1359073507.5185182</v>
      </c>
      <c r="F17716" s="71">
        <f t="shared" si="552"/>
        <v>883.89275983254311</v>
      </c>
    </row>
    <row r="17717" spans="2:6">
      <c r="B17717">
        <v>1537600</v>
      </c>
      <c r="D17717">
        <v>17715</v>
      </c>
      <c r="E17717" s="72">
        <f t="shared" si="553"/>
        <v>1359226995.6296294</v>
      </c>
      <c r="F17717" s="71">
        <f t="shared" si="552"/>
        <v>883.99258300574229</v>
      </c>
    </row>
    <row r="17718" spans="2:6">
      <c r="B17718">
        <v>1537600</v>
      </c>
      <c r="D17718">
        <v>17716</v>
      </c>
      <c r="E17718" s="72">
        <f t="shared" si="553"/>
        <v>1359380492.4074073</v>
      </c>
      <c r="F17718" s="71">
        <f t="shared" si="552"/>
        <v>884.09241181543143</v>
      </c>
    </row>
    <row r="17719" spans="2:6">
      <c r="B17719">
        <v>1537600</v>
      </c>
      <c r="D17719">
        <v>17717</v>
      </c>
      <c r="E17719" s="72">
        <f t="shared" si="553"/>
        <v>1359533997.8518517</v>
      </c>
      <c r="F17719" s="71">
        <f t="shared" si="552"/>
        <v>884.19224626161008</v>
      </c>
    </row>
    <row r="17720" spans="2:6">
      <c r="B17720">
        <v>1537600</v>
      </c>
      <c r="D17720">
        <v>17718</v>
      </c>
      <c r="E17720" s="72">
        <f t="shared" si="553"/>
        <v>1359687511.9629629</v>
      </c>
      <c r="F17720" s="71">
        <f t="shared" si="552"/>
        <v>884.29208634427869</v>
      </c>
    </row>
    <row r="17721" spans="2:6">
      <c r="B17721">
        <v>1537600</v>
      </c>
      <c r="D17721">
        <v>17719</v>
      </c>
      <c r="E17721" s="72">
        <f t="shared" si="553"/>
        <v>1359841034.7407408</v>
      </c>
      <c r="F17721" s="71">
        <f t="shared" si="552"/>
        <v>884.39193206343703</v>
      </c>
    </row>
    <row r="17722" spans="2:6">
      <c r="B17722">
        <v>1537600</v>
      </c>
      <c r="D17722">
        <v>17720</v>
      </c>
      <c r="E17722" s="72">
        <f t="shared" si="553"/>
        <v>1359994566.1851852</v>
      </c>
      <c r="F17722" s="71">
        <f t="shared" si="552"/>
        <v>884.4917834190851</v>
      </c>
    </row>
    <row r="17723" spans="2:6">
      <c r="B17723">
        <v>1537600</v>
      </c>
      <c r="D17723">
        <v>17721</v>
      </c>
      <c r="E17723" s="72">
        <f t="shared" si="553"/>
        <v>1360148106.2962961</v>
      </c>
      <c r="F17723" s="71">
        <f t="shared" si="552"/>
        <v>884.59164041122278</v>
      </c>
    </row>
    <row r="17724" spans="2:6">
      <c r="B17724">
        <v>1537600</v>
      </c>
      <c r="D17724">
        <v>17722</v>
      </c>
      <c r="E17724" s="72">
        <f t="shared" si="553"/>
        <v>1360301655.0740738</v>
      </c>
      <c r="F17724" s="71">
        <f t="shared" si="552"/>
        <v>884.69150303985032</v>
      </c>
    </row>
    <row r="17725" spans="2:6">
      <c r="B17725">
        <v>1537600</v>
      </c>
      <c r="D17725">
        <v>17723</v>
      </c>
      <c r="E17725" s="72">
        <f t="shared" si="553"/>
        <v>1360455212.5185182</v>
      </c>
      <c r="F17725" s="71">
        <f t="shared" si="552"/>
        <v>884.79137130496758</v>
      </c>
    </row>
    <row r="17726" spans="2:6">
      <c r="B17726">
        <v>1537600</v>
      </c>
      <c r="D17726">
        <v>17724</v>
      </c>
      <c r="E17726" s="72">
        <f t="shared" si="553"/>
        <v>1360608778.6296294</v>
      </c>
      <c r="F17726" s="71">
        <f t="shared" si="552"/>
        <v>884.89124520657481</v>
      </c>
    </row>
    <row r="17727" spans="2:6">
      <c r="B17727">
        <v>1537600</v>
      </c>
      <c r="D17727">
        <v>17725</v>
      </c>
      <c r="E17727" s="72">
        <f t="shared" si="553"/>
        <v>1360762353.4074073</v>
      </c>
      <c r="F17727" s="71">
        <f t="shared" si="552"/>
        <v>884.99112474467177</v>
      </c>
    </row>
    <row r="17728" spans="2:6">
      <c r="B17728">
        <v>1537600</v>
      </c>
      <c r="D17728">
        <v>17726</v>
      </c>
      <c r="E17728" s="72">
        <f t="shared" si="553"/>
        <v>1360915936.8518517</v>
      </c>
      <c r="F17728" s="71">
        <f t="shared" si="552"/>
        <v>885.09100991925834</v>
      </c>
    </row>
    <row r="17729" spans="2:6">
      <c r="B17729">
        <v>1537600</v>
      </c>
      <c r="D17729">
        <v>17727</v>
      </c>
      <c r="E17729" s="72">
        <f t="shared" si="553"/>
        <v>1361069528.9629629</v>
      </c>
      <c r="F17729" s="71">
        <f t="shared" si="552"/>
        <v>885.19090073033487</v>
      </c>
    </row>
    <row r="17730" spans="2:6">
      <c r="B17730">
        <v>1537600</v>
      </c>
      <c r="D17730">
        <v>17728</v>
      </c>
      <c r="E17730" s="72">
        <f t="shared" si="553"/>
        <v>1361223129.7407408</v>
      </c>
      <c r="F17730" s="71">
        <f t="shared" si="552"/>
        <v>885.29079717790114</v>
      </c>
    </row>
    <row r="17731" spans="2:6">
      <c r="B17731">
        <v>1537600</v>
      </c>
      <c r="D17731">
        <v>17729</v>
      </c>
      <c r="E17731" s="72">
        <f t="shared" si="553"/>
        <v>1361376739.1851852</v>
      </c>
      <c r="F17731" s="71">
        <f t="shared" ref="F17731:F17794" si="554">E17731/B17730</f>
        <v>885.39069926195702</v>
      </c>
    </row>
    <row r="17732" spans="2:6">
      <c r="B17732">
        <v>1537600</v>
      </c>
      <c r="D17732">
        <v>17730</v>
      </c>
      <c r="E17732" s="72">
        <f t="shared" ref="E17732:E17795" si="555">40+(D17731*D17731)+(E17731/1.3)</f>
        <v>1361530357.2962961</v>
      </c>
      <c r="F17732" s="71">
        <f t="shared" si="554"/>
        <v>885.49060698250264</v>
      </c>
    </row>
    <row r="17733" spans="2:6">
      <c r="B17733">
        <v>1537600</v>
      </c>
      <c r="D17733">
        <v>17731</v>
      </c>
      <c r="E17733" s="72">
        <f t="shared" si="555"/>
        <v>1361683984.0740738</v>
      </c>
      <c r="F17733" s="71">
        <f t="shared" si="554"/>
        <v>885.5905203395381</v>
      </c>
    </row>
    <row r="17734" spans="2:6">
      <c r="B17734">
        <v>1537600</v>
      </c>
      <c r="D17734">
        <v>17732</v>
      </c>
      <c r="E17734" s="72">
        <f t="shared" si="555"/>
        <v>1361837619.5185182</v>
      </c>
      <c r="F17734" s="71">
        <f t="shared" si="554"/>
        <v>885.6904393330633</v>
      </c>
    </row>
    <row r="17735" spans="2:6">
      <c r="B17735">
        <v>1537600</v>
      </c>
      <c r="D17735">
        <v>17733</v>
      </c>
      <c r="E17735" s="72">
        <f t="shared" si="555"/>
        <v>1361991263.6296294</v>
      </c>
      <c r="F17735" s="71">
        <f t="shared" si="554"/>
        <v>885.79036396307845</v>
      </c>
    </row>
    <row r="17736" spans="2:6">
      <c r="B17736">
        <v>1537600</v>
      </c>
      <c r="D17736">
        <v>17734</v>
      </c>
      <c r="E17736" s="72">
        <f t="shared" si="555"/>
        <v>1362144916.4074073</v>
      </c>
      <c r="F17736" s="71">
        <f t="shared" si="554"/>
        <v>885.89029422958333</v>
      </c>
    </row>
    <row r="17737" spans="2:6">
      <c r="B17737">
        <v>1537600</v>
      </c>
      <c r="D17737">
        <v>17735</v>
      </c>
      <c r="E17737" s="72">
        <f t="shared" si="555"/>
        <v>1362298577.8518517</v>
      </c>
      <c r="F17737" s="71">
        <f t="shared" si="554"/>
        <v>885.99023013257784</v>
      </c>
    </row>
    <row r="17738" spans="2:6">
      <c r="B17738">
        <v>1537600</v>
      </c>
      <c r="D17738">
        <v>17736</v>
      </c>
      <c r="E17738" s="72">
        <f t="shared" si="555"/>
        <v>1362452247.9629629</v>
      </c>
      <c r="F17738" s="71">
        <f t="shared" si="554"/>
        <v>886.09017167206218</v>
      </c>
    </row>
    <row r="17739" spans="2:6">
      <c r="B17739">
        <v>1537600</v>
      </c>
      <c r="D17739">
        <v>17737</v>
      </c>
      <c r="E17739" s="72">
        <f t="shared" si="555"/>
        <v>1362605926.7407408</v>
      </c>
      <c r="F17739" s="71">
        <f t="shared" si="554"/>
        <v>886.19011884803638</v>
      </c>
    </row>
    <row r="17740" spans="2:6">
      <c r="B17740">
        <v>1537600</v>
      </c>
      <c r="D17740">
        <v>17738</v>
      </c>
      <c r="E17740" s="72">
        <f t="shared" si="555"/>
        <v>1362759614.1851852</v>
      </c>
      <c r="F17740" s="71">
        <f t="shared" si="554"/>
        <v>886.2900716605003</v>
      </c>
    </row>
    <row r="17741" spans="2:6">
      <c r="B17741">
        <v>1537600</v>
      </c>
      <c r="D17741">
        <v>17739</v>
      </c>
      <c r="E17741" s="72">
        <f t="shared" si="555"/>
        <v>1362913310.2962961</v>
      </c>
      <c r="F17741" s="71">
        <f t="shared" si="554"/>
        <v>886.39003010945373</v>
      </c>
    </row>
    <row r="17742" spans="2:6">
      <c r="B17742">
        <v>1537600</v>
      </c>
      <c r="D17742">
        <v>17740</v>
      </c>
      <c r="E17742" s="72">
        <f t="shared" si="555"/>
        <v>1363067015.0740738</v>
      </c>
      <c r="F17742" s="71">
        <f t="shared" si="554"/>
        <v>886.48999419489712</v>
      </c>
    </row>
    <row r="17743" spans="2:6">
      <c r="B17743">
        <v>1537600</v>
      </c>
      <c r="D17743">
        <v>17741</v>
      </c>
      <c r="E17743" s="72">
        <f t="shared" si="555"/>
        <v>1363220728.5185182</v>
      </c>
      <c r="F17743" s="71">
        <f t="shared" si="554"/>
        <v>886.58996391683024</v>
      </c>
    </row>
    <row r="17744" spans="2:6">
      <c r="B17744">
        <v>1537600</v>
      </c>
      <c r="D17744">
        <v>17742</v>
      </c>
      <c r="E17744" s="72">
        <f t="shared" si="555"/>
        <v>1363374450.6296294</v>
      </c>
      <c r="F17744" s="71">
        <f t="shared" si="554"/>
        <v>886.68993927525321</v>
      </c>
    </row>
    <row r="17745" spans="2:6">
      <c r="B17745">
        <v>1537600</v>
      </c>
      <c r="D17745">
        <v>17743</v>
      </c>
      <c r="E17745" s="72">
        <f t="shared" si="555"/>
        <v>1363528181.4074073</v>
      </c>
      <c r="F17745" s="71">
        <f t="shared" si="554"/>
        <v>886.78992027016602</v>
      </c>
    </row>
    <row r="17746" spans="2:6">
      <c r="B17746">
        <v>1537600</v>
      </c>
      <c r="D17746">
        <v>17744</v>
      </c>
      <c r="E17746" s="72">
        <f t="shared" si="555"/>
        <v>1363681920.8518517</v>
      </c>
      <c r="F17746" s="71">
        <f t="shared" si="554"/>
        <v>886.88990690156845</v>
      </c>
    </row>
    <row r="17747" spans="2:6">
      <c r="B17747">
        <v>1537600</v>
      </c>
      <c r="D17747">
        <v>17745</v>
      </c>
      <c r="E17747" s="72">
        <f t="shared" si="555"/>
        <v>1363835668.9629629</v>
      </c>
      <c r="F17747" s="71">
        <f t="shared" si="554"/>
        <v>886.98989916946073</v>
      </c>
    </row>
    <row r="17748" spans="2:6">
      <c r="B17748">
        <v>1537600</v>
      </c>
      <c r="D17748">
        <v>17746</v>
      </c>
      <c r="E17748" s="72">
        <f t="shared" si="555"/>
        <v>1363989425.7407408</v>
      </c>
      <c r="F17748" s="71">
        <f t="shared" si="554"/>
        <v>887.08989707384285</v>
      </c>
    </row>
    <row r="17749" spans="2:6">
      <c r="B17749">
        <v>1537600</v>
      </c>
      <c r="D17749">
        <v>17747</v>
      </c>
      <c r="E17749" s="72">
        <f t="shared" si="555"/>
        <v>1364143191.1851852</v>
      </c>
      <c r="F17749" s="71">
        <f t="shared" si="554"/>
        <v>887.18990061471459</v>
      </c>
    </row>
    <row r="17750" spans="2:6">
      <c r="B17750">
        <v>1537600</v>
      </c>
      <c r="D17750">
        <v>17748</v>
      </c>
      <c r="E17750" s="72">
        <f t="shared" si="555"/>
        <v>1364296965.2962961</v>
      </c>
      <c r="F17750" s="71">
        <f t="shared" si="554"/>
        <v>887.28990979207606</v>
      </c>
    </row>
    <row r="17751" spans="2:6">
      <c r="B17751">
        <v>1537600</v>
      </c>
      <c r="D17751">
        <v>17749</v>
      </c>
      <c r="E17751" s="72">
        <f t="shared" si="555"/>
        <v>1364450748.0740738</v>
      </c>
      <c r="F17751" s="71">
        <f t="shared" si="554"/>
        <v>887.38992460592726</v>
      </c>
    </row>
    <row r="17752" spans="2:6">
      <c r="B17752">
        <v>1537600</v>
      </c>
      <c r="D17752">
        <v>17750</v>
      </c>
      <c r="E17752" s="72">
        <f t="shared" si="555"/>
        <v>1364604539.5185182</v>
      </c>
      <c r="F17752" s="71">
        <f t="shared" si="554"/>
        <v>887.48994505626831</v>
      </c>
    </row>
    <row r="17753" spans="2:6">
      <c r="B17753">
        <v>1537600</v>
      </c>
      <c r="D17753">
        <v>17751</v>
      </c>
      <c r="E17753" s="72">
        <f t="shared" si="555"/>
        <v>1364758339.6296294</v>
      </c>
      <c r="F17753" s="71">
        <f t="shared" si="554"/>
        <v>887.58997114309921</v>
      </c>
    </row>
    <row r="17754" spans="2:6">
      <c r="B17754">
        <v>1537600</v>
      </c>
      <c r="D17754">
        <v>17752</v>
      </c>
      <c r="E17754" s="72">
        <f t="shared" si="555"/>
        <v>1364912148.4074073</v>
      </c>
      <c r="F17754" s="71">
        <f t="shared" si="554"/>
        <v>887.69000286641995</v>
      </c>
    </row>
    <row r="17755" spans="2:6">
      <c r="B17755">
        <v>1537600</v>
      </c>
      <c r="D17755">
        <v>17753</v>
      </c>
      <c r="E17755" s="72">
        <f t="shared" si="555"/>
        <v>1365065965.8518517</v>
      </c>
      <c r="F17755" s="71">
        <f t="shared" si="554"/>
        <v>887.7900402262303</v>
      </c>
    </row>
    <row r="17756" spans="2:6">
      <c r="B17756">
        <v>1537600</v>
      </c>
      <c r="D17756">
        <v>17754</v>
      </c>
      <c r="E17756" s="72">
        <f t="shared" si="555"/>
        <v>1365219791.9629629</v>
      </c>
      <c r="F17756" s="71">
        <f t="shared" si="554"/>
        <v>887.89008322253051</v>
      </c>
    </row>
    <row r="17757" spans="2:6">
      <c r="B17757">
        <v>1537600</v>
      </c>
      <c r="D17757">
        <v>17755</v>
      </c>
      <c r="E17757" s="72">
        <f t="shared" si="555"/>
        <v>1365373626.7407408</v>
      </c>
      <c r="F17757" s="71">
        <f t="shared" si="554"/>
        <v>887.99013185532044</v>
      </c>
    </row>
    <row r="17758" spans="2:6">
      <c r="B17758">
        <v>1537600</v>
      </c>
      <c r="D17758">
        <v>17756</v>
      </c>
      <c r="E17758" s="72">
        <f t="shared" si="555"/>
        <v>1365527470.1851852</v>
      </c>
      <c r="F17758" s="71">
        <f t="shared" si="554"/>
        <v>888.09018612460011</v>
      </c>
    </row>
    <row r="17759" spans="2:6">
      <c r="B17759">
        <v>1537600</v>
      </c>
      <c r="D17759">
        <v>17757</v>
      </c>
      <c r="E17759" s="72">
        <f t="shared" si="555"/>
        <v>1365681322.2962961</v>
      </c>
      <c r="F17759" s="71">
        <f t="shared" si="554"/>
        <v>888.19024603036951</v>
      </c>
    </row>
    <row r="17760" spans="2:6">
      <c r="B17760">
        <v>1537600</v>
      </c>
      <c r="D17760">
        <v>17758</v>
      </c>
      <c r="E17760" s="72">
        <f t="shared" si="555"/>
        <v>1365835183.0740738</v>
      </c>
      <c r="F17760" s="71">
        <f t="shared" si="554"/>
        <v>888.29031157262864</v>
      </c>
    </row>
    <row r="17761" spans="2:6">
      <c r="B17761">
        <v>1537600</v>
      </c>
      <c r="D17761">
        <v>17759</v>
      </c>
      <c r="E17761" s="72">
        <f t="shared" si="555"/>
        <v>1365989052.5185182</v>
      </c>
      <c r="F17761" s="71">
        <f t="shared" si="554"/>
        <v>888.39038275137762</v>
      </c>
    </row>
    <row r="17762" spans="2:6">
      <c r="B17762">
        <v>1537600</v>
      </c>
      <c r="D17762">
        <v>17760</v>
      </c>
      <c r="E17762" s="72">
        <f t="shared" si="555"/>
        <v>1366142930.6296294</v>
      </c>
      <c r="F17762" s="71">
        <f t="shared" si="554"/>
        <v>888.49045956661644</v>
      </c>
    </row>
    <row r="17763" spans="2:6">
      <c r="B17763">
        <v>1537600</v>
      </c>
      <c r="D17763">
        <v>17761</v>
      </c>
      <c r="E17763" s="72">
        <f t="shared" si="555"/>
        <v>1366296817.4074073</v>
      </c>
      <c r="F17763" s="71">
        <f t="shared" si="554"/>
        <v>888.59054201834499</v>
      </c>
    </row>
    <row r="17764" spans="2:6">
      <c r="B17764">
        <v>1537600</v>
      </c>
      <c r="D17764">
        <v>17762</v>
      </c>
      <c r="E17764" s="72">
        <f t="shared" si="555"/>
        <v>1366450712.8518517</v>
      </c>
      <c r="F17764" s="71">
        <f t="shared" si="554"/>
        <v>888.69063010656328</v>
      </c>
    </row>
    <row r="17765" spans="2:6">
      <c r="B17765">
        <v>1537600</v>
      </c>
      <c r="D17765">
        <v>17763</v>
      </c>
      <c r="E17765" s="72">
        <f t="shared" si="555"/>
        <v>1366604616.9629629</v>
      </c>
      <c r="F17765" s="71">
        <f t="shared" si="554"/>
        <v>888.79072383127141</v>
      </c>
    </row>
    <row r="17766" spans="2:6">
      <c r="B17766">
        <v>1537600</v>
      </c>
      <c r="D17766">
        <v>17764</v>
      </c>
      <c r="E17766" s="72">
        <f t="shared" si="555"/>
        <v>1366758529.7407408</v>
      </c>
      <c r="F17766" s="71">
        <f t="shared" si="554"/>
        <v>888.89082319246927</v>
      </c>
    </row>
    <row r="17767" spans="2:6">
      <c r="B17767">
        <v>1537600</v>
      </c>
      <c r="D17767">
        <v>17765</v>
      </c>
      <c r="E17767" s="72">
        <f t="shared" si="555"/>
        <v>1366912451.1851852</v>
      </c>
      <c r="F17767" s="71">
        <f t="shared" si="554"/>
        <v>888.99092819015686</v>
      </c>
    </row>
    <row r="17768" spans="2:6">
      <c r="B17768">
        <v>1537600</v>
      </c>
      <c r="D17768">
        <v>17766</v>
      </c>
      <c r="E17768" s="72">
        <f t="shared" si="555"/>
        <v>1367066381.2962961</v>
      </c>
      <c r="F17768" s="71">
        <f t="shared" si="554"/>
        <v>889.09103882433408</v>
      </c>
    </row>
    <row r="17769" spans="2:6">
      <c r="B17769">
        <v>1537600</v>
      </c>
      <c r="D17769">
        <v>17767</v>
      </c>
      <c r="E17769" s="72">
        <f t="shared" si="555"/>
        <v>1367220320.0740738</v>
      </c>
      <c r="F17769" s="71">
        <f t="shared" si="554"/>
        <v>889.19115509500114</v>
      </c>
    </row>
    <row r="17770" spans="2:6">
      <c r="B17770">
        <v>1537600</v>
      </c>
      <c r="D17770">
        <v>17768</v>
      </c>
      <c r="E17770" s="72">
        <f t="shared" si="555"/>
        <v>1367374267.5185182</v>
      </c>
      <c r="F17770" s="71">
        <f t="shared" si="554"/>
        <v>889.29127700215804</v>
      </c>
    </row>
    <row r="17771" spans="2:6">
      <c r="B17771">
        <v>1537600</v>
      </c>
      <c r="D17771">
        <v>17769</v>
      </c>
      <c r="E17771" s="72">
        <f t="shared" si="555"/>
        <v>1367528223.6296294</v>
      </c>
      <c r="F17771" s="71">
        <f t="shared" si="554"/>
        <v>889.39140454580479</v>
      </c>
    </row>
    <row r="17772" spans="2:6">
      <c r="B17772">
        <v>1537600</v>
      </c>
      <c r="D17772">
        <v>17770</v>
      </c>
      <c r="E17772" s="72">
        <f t="shared" si="555"/>
        <v>1367682188.4074073</v>
      </c>
      <c r="F17772" s="71">
        <f t="shared" si="554"/>
        <v>889.49153772594127</v>
      </c>
    </row>
    <row r="17773" spans="2:6">
      <c r="B17773">
        <v>1537600</v>
      </c>
      <c r="D17773">
        <v>17771</v>
      </c>
      <c r="E17773" s="72">
        <f t="shared" si="555"/>
        <v>1367836161.8518517</v>
      </c>
      <c r="F17773" s="71">
        <f t="shared" si="554"/>
        <v>889.59167654256748</v>
      </c>
    </row>
    <row r="17774" spans="2:6">
      <c r="B17774">
        <v>1537600</v>
      </c>
      <c r="D17774">
        <v>17772</v>
      </c>
      <c r="E17774" s="72">
        <f t="shared" si="555"/>
        <v>1367990143.9629629</v>
      </c>
      <c r="F17774" s="71">
        <f t="shared" si="554"/>
        <v>889.69182099568343</v>
      </c>
    </row>
    <row r="17775" spans="2:6">
      <c r="B17775">
        <v>1537600</v>
      </c>
      <c r="D17775">
        <v>17773</v>
      </c>
      <c r="E17775" s="72">
        <f t="shared" si="555"/>
        <v>1368144134.7407408</v>
      </c>
      <c r="F17775" s="71">
        <f t="shared" si="554"/>
        <v>889.79197108528922</v>
      </c>
    </row>
    <row r="17776" spans="2:6">
      <c r="B17776">
        <v>1537600</v>
      </c>
      <c r="D17776">
        <v>17774</v>
      </c>
      <c r="E17776" s="72">
        <f t="shared" si="555"/>
        <v>1368298134.1851852</v>
      </c>
      <c r="F17776" s="71">
        <f t="shared" si="554"/>
        <v>889.89212681138474</v>
      </c>
    </row>
    <row r="17777" spans="2:6">
      <c r="B17777">
        <v>1537600</v>
      </c>
      <c r="D17777">
        <v>17775</v>
      </c>
      <c r="E17777" s="72">
        <f t="shared" si="555"/>
        <v>1368452142.2962961</v>
      </c>
      <c r="F17777" s="71">
        <f t="shared" si="554"/>
        <v>889.99228817396988</v>
      </c>
    </row>
    <row r="17778" spans="2:6">
      <c r="B17778">
        <v>1537600</v>
      </c>
      <c r="D17778">
        <v>17776</v>
      </c>
      <c r="E17778" s="72">
        <f t="shared" si="555"/>
        <v>1368606159.0740738</v>
      </c>
      <c r="F17778" s="71">
        <f t="shared" si="554"/>
        <v>890.09245517304487</v>
      </c>
    </row>
    <row r="17779" spans="2:6">
      <c r="B17779">
        <v>1537600</v>
      </c>
      <c r="D17779">
        <v>17777</v>
      </c>
      <c r="E17779" s="72">
        <f t="shared" si="555"/>
        <v>1368760184.5185182</v>
      </c>
      <c r="F17779" s="71">
        <f t="shared" si="554"/>
        <v>890.1926278086097</v>
      </c>
    </row>
    <row r="17780" spans="2:6">
      <c r="B17780">
        <v>1537600</v>
      </c>
      <c r="D17780">
        <v>17778</v>
      </c>
      <c r="E17780" s="72">
        <f t="shared" si="555"/>
        <v>1368914218.6296294</v>
      </c>
      <c r="F17780" s="71">
        <f t="shared" si="554"/>
        <v>890.29280608066426</v>
      </c>
    </row>
    <row r="17781" spans="2:6">
      <c r="B17781">
        <v>1537600</v>
      </c>
      <c r="D17781">
        <v>17779</v>
      </c>
      <c r="E17781" s="72">
        <f t="shared" si="555"/>
        <v>1369068261.4074073</v>
      </c>
      <c r="F17781" s="71">
        <f t="shared" si="554"/>
        <v>890.39298998920867</v>
      </c>
    </row>
    <row r="17782" spans="2:6">
      <c r="B17782">
        <v>1537600</v>
      </c>
      <c r="D17782">
        <v>17780</v>
      </c>
      <c r="E17782" s="72">
        <f t="shared" si="555"/>
        <v>1369222312.8518517</v>
      </c>
      <c r="F17782" s="71">
        <f t="shared" si="554"/>
        <v>890.49317953424281</v>
      </c>
    </row>
    <row r="17783" spans="2:6">
      <c r="B17783">
        <v>1537600</v>
      </c>
      <c r="D17783">
        <v>17781</v>
      </c>
      <c r="E17783" s="72">
        <f t="shared" si="555"/>
        <v>1369376372.9629629</v>
      </c>
      <c r="F17783" s="71">
        <f t="shared" si="554"/>
        <v>890.59337471576669</v>
      </c>
    </row>
    <row r="17784" spans="2:6">
      <c r="B17784">
        <v>1537600</v>
      </c>
      <c r="D17784">
        <v>17782</v>
      </c>
      <c r="E17784" s="72">
        <f t="shared" si="555"/>
        <v>1369530441.7407408</v>
      </c>
      <c r="F17784" s="71">
        <f t="shared" si="554"/>
        <v>890.6935755337804</v>
      </c>
    </row>
    <row r="17785" spans="2:6">
      <c r="B17785">
        <v>1537600</v>
      </c>
      <c r="D17785">
        <v>17783</v>
      </c>
      <c r="E17785" s="72">
        <f t="shared" si="555"/>
        <v>1369684519.1851852</v>
      </c>
      <c r="F17785" s="71">
        <f t="shared" si="554"/>
        <v>890.79378198828385</v>
      </c>
    </row>
    <row r="17786" spans="2:6">
      <c r="B17786">
        <v>1537600</v>
      </c>
      <c r="D17786">
        <v>17784</v>
      </c>
      <c r="E17786" s="72">
        <f t="shared" si="555"/>
        <v>1369838605.2962961</v>
      </c>
      <c r="F17786" s="71">
        <f t="shared" si="554"/>
        <v>890.89399407927692</v>
      </c>
    </row>
    <row r="17787" spans="2:6">
      <c r="B17787">
        <v>1537600</v>
      </c>
      <c r="D17787">
        <v>17785</v>
      </c>
      <c r="E17787" s="72">
        <f t="shared" si="555"/>
        <v>1369992700.0740738</v>
      </c>
      <c r="F17787" s="71">
        <f t="shared" si="554"/>
        <v>890.99421180675972</v>
      </c>
    </row>
    <row r="17788" spans="2:6">
      <c r="B17788">
        <v>1537600</v>
      </c>
      <c r="D17788">
        <v>17786</v>
      </c>
      <c r="E17788" s="72">
        <f t="shared" si="555"/>
        <v>1370146803.5185182</v>
      </c>
      <c r="F17788" s="71">
        <f t="shared" si="554"/>
        <v>891.09443517073248</v>
      </c>
    </row>
    <row r="17789" spans="2:6">
      <c r="B17789">
        <v>1537600</v>
      </c>
      <c r="D17789">
        <v>17787</v>
      </c>
      <c r="E17789" s="72">
        <f t="shared" si="555"/>
        <v>1370300915.6296294</v>
      </c>
      <c r="F17789" s="71">
        <f t="shared" si="554"/>
        <v>891.19466417119497</v>
      </c>
    </row>
    <row r="17790" spans="2:6">
      <c r="B17790">
        <v>1537600</v>
      </c>
      <c r="D17790">
        <v>17788</v>
      </c>
      <c r="E17790" s="72">
        <f t="shared" si="555"/>
        <v>1370455036.4074073</v>
      </c>
      <c r="F17790" s="71">
        <f t="shared" si="554"/>
        <v>891.29489880814731</v>
      </c>
    </row>
    <row r="17791" spans="2:6">
      <c r="B17791">
        <v>1537600</v>
      </c>
      <c r="D17791">
        <v>17789</v>
      </c>
      <c r="E17791" s="72">
        <f t="shared" si="555"/>
        <v>1370609165.8518517</v>
      </c>
      <c r="F17791" s="71">
        <f t="shared" si="554"/>
        <v>891.39513908158926</v>
      </c>
    </row>
    <row r="17792" spans="2:6">
      <c r="B17792">
        <v>1537600</v>
      </c>
      <c r="D17792">
        <v>17790</v>
      </c>
      <c r="E17792" s="72">
        <f t="shared" si="555"/>
        <v>1370763303.9629629</v>
      </c>
      <c r="F17792" s="71">
        <f t="shared" si="554"/>
        <v>891.49538499152106</v>
      </c>
    </row>
    <row r="17793" spans="2:6">
      <c r="B17793">
        <v>1537600</v>
      </c>
      <c r="D17793">
        <v>17791</v>
      </c>
      <c r="E17793" s="72">
        <f t="shared" si="555"/>
        <v>1370917450.7407408</v>
      </c>
      <c r="F17793" s="71">
        <f t="shared" si="554"/>
        <v>891.59563653794271</v>
      </c>
    </row>
    <row r="17794" spans="2:6">
      <c r="B17794">
        <v>1537600</v>
      </c>
      <c r="D17794">
        <v>17792</v>
      </c>
      <c r="E17794" s="72">
        <f t="shared" si="555"/>
        <v>1371071606.1851852</v>
      </c>
      <c r="F17794" s="71">
        <f t="shared" si="554"/>
        <v>891.69589372085409</v>
      </c>
    </row>
    <row r="17795" spans="2:6">
      <c r="B17795">
        <v>1537600</v>
      </c>
      <c r="D17795">
        <v>17793</v>
      </c>
      <c r="E17795" s="72">
        <f t="shared" si="555"/>
        <v>1371225770.2962961</v>
      </c>
      <c r="F17795" s="71">
        <f t="shared" ref="F17795:F17858" si="556">E17795/B17794</f>
        <v>891.79615654025497</v>
      </c>
    </row>
    <row r="17796" spans="2:6">
      <c r="B17796">
        <v>1537600</v>
      </c>
      <c r="D17796">
        <v>17794</v>
      </c>
      <c r="E17796" s="72">
        <f t="shared" ref="E17796:E17859" si="557">40+(D17795*D17795)+(E17795/1.3)</f>
        <v>1371379943.0740738</v>
      </c>
      <c r="F17796" s="71">
        <f t="shared" si="556"/>
        <v>891.89642499614581</v>
      </c>
    </row>
    <row r="17797" spans="2:6">
      <c r="B17797">
        <v>1537600</v>
      </c>
      <c r="D17797">
        <v>17795</v>
      </c>
      <c r="E17797" s="72">
        <f t="shared" si="557"/>
        <v>1371534124.5185182</v>
      </c>
      <c r="F17797" s="71">
        <f t="shared" si="556"/>
        <v>891.99669908852638</v>
      </c>
    </row>
    <row r="17798" spans="2:6">
      <c r="B17798">
        <v>1537600</v>
      </c>
      <c r="D17798">
        <v>17796</v>
      </c>
      <c r="E17798" s="72">
        <f t="shared" si="557"/>
        <v>1371688314.6296294</v>
      </c>
      <c r="F17798" s="71">
        <f t="shared" si="556"/>
        <v>892.0969788173968</v>
      </c>
    </row>
    <row r="17799" spans="2:6">
      <c r="B17799">
        <v>1537600</v>
      </c>
      <c r="D17799">
        <v>17797</v>
      </c>
      <c r="E17799" s="72">
        <f t="shared" si="557"/>
        <v>1371842513.4074073</v>
      </c>
      <c r="F17799" s="71">
        <f t="shared" si="556"/>
        <v>892.19726418275707</v>
      </c>
    </row>
    <row r="17800" spans="2:6">
      <c r="B17800">
        <v>1537600</v>
      </c>
      <c r="D17800">
        <v>17798</v>
      </c>
      <c r="E17800" s="72">
        <f t="shared" si="557"/>
        <v>1371996720.8518517</v>
      </c>
      <c r="F17800" s="71">
        <f t="shared" si="556"/>
        <v>892.29755518460695</v>
      </c>
    </row>
    <row r="17801" spans="2:6">
      <c r="B17801">
        <v>1537600</v>
      </c>
      <c r="D17801">
        <v>17799</v>
      </c>
      <c r="E17801" s="72">
        <f t="shared" si="557"/>
        <v>1372150936.9629629</v>
      </c>
      <c r="F17801" s="71">
        <f t="shared" si="556"/>
        <v>892.39785182294668</v>
      </c>
    </row>
    <row r="17802" spans="2:6">
      <c r="B17802">
        <v>1537600</v>
      </c>
      <c r="D17802">
        <v>17800</v>
      </c>
      <c r="E17802" s="72">
        <f t="shared" si="557"/>
        <v>1372305161.7407408</v>
      </c>
      <c r="F17802" s="71">
        <f t="shared" si="556"/>
        <v>892.49815409777625</v>
      </c>
    </row>
    <row r="17803" spans="2:6">
      <c r="B17803">
        <v>1537600</v>
      </c>
      <c r="D17803">
        <v>17801</v>
      </c>
      <c r="E17803" s="72">
        <f t="shared" si="557"/>
        <v>1372459395.1851852</v>
      </c>
      <c r="F17803" s="71">
        <f t="shared" si="556"/>
        <v>892.59846200909544</v>
      </c>
    </row>
    <row r="17804" spans="2:6">
      <c r="B17804">
        <v>1537600</v>
      </c>
      <c r="D17804">
        <v>17802</v>
      </c>
      <c r="E17804" s="72">
        <f t="shared" si="557"/>
        <v>1372613637.2962961</v>
      </c>
      <c r="F17804" s="71">
        <f t="shared" si="556"/>
        <v>892.69877555690437</v>
      </c>
    </row>
    <row r="17805" spans="2:6">
      <c r="B17805">
        <v>1537600</v>
      </c>
      <c r="D17805">
        <v>17803</v>
      </c>
      <c r="E17805" s="72">
        <f t="shared" si="557"/>
        <v>1372767888.0740738</v>
      </c>
      <c r="F17805" s="71">
        <f t="shared" si="556"/>
        <v>892.79909474120302</v>
      </c>
    </row>
    <row r="17806" spans="2:6">
      <c r="B17806">
        <v>1537600</v>
      </c>
      <c r="D17806">
        <v>17804</v>
      </c>
      <c r="E17806" s="72">
        <f t="shared" si="557"/>
        <v>1372922147.5185182</v>
      </c>
      <c r="F17806" s="71">
        <f t="shared" si="556"/>
        <v>892.89941956199152</v>
      </c>
    </row>
    <row r="17807" spans="2:6">
      <c r="B17807">
        <v>1537600</v>
      </c>
      <c r="D17807">
        <v>17805</v>
      </c>
      <c r="E17807" s="72">
        <f t="shared" si="557"/>
        <v>1373076415.6296294</v>
      </c>
      <c r="F17807" s="71">
        <f t="shared" si="556"/>
        <v>892.99975001926987</v>
      </c>
    </row>
    <row r="17808" spans="2:6">
      <c r="B17808">
        <v>1537600</v>
      </c>
      <c r="D17808">
        <v>17806</v>
      </c>
      <c r="E17808" s="72">
        <f t="shared" si="557"/>
        <v>1373230692.4074073</v>
      </c>
      <c r="F17808" s="71">
        <f t="shared" si="556"/>
        <v>893.10008611303806</v>
      </c>
    </row>
    <row r="17809" spans="2:6">
      <c r="B17809">
        <v>1537600</v>
      </c>
      <c r="D17809">
        <v>17807</v>
      </c>
      <c r="E17809" s="72">
        <f t="shared" si="557"/>
        <v>1373384977.8518517</v>
      </c>
      <c r="F17809" s="71">
        <f t="shared" si="556"/>
        <v>893.20042784329587</v>
      </c>
    </row>
    <row r="17810" spans="2:6">
      <c r="B17810">
        <v>1537600</v>
      </c>
      <c r="D17810">
        <v>17808</v>
      </c>
      <c r="E17810" s="72">
        <f t="shared" si="557"/>
        <v>1373539271.9629629</v>
      </c>
      <c r="F17810" s="71">
        <f t="shared" si="556"/>
        <v>893.30077521004353</v>
      </c>
    </row>
    <row r="17811" spans="2:6">
      <c r="B17811">
        <v>1537600</v>
      </c>
      <c r="D17811">
        <v>17809</v>
      </c>
      <c r="E17811" s="72">
        <f t="shared" si="557"/>
        <v>1373693574.7407408</v>
      </c>
      <c r="F17811" s="71">
        <f t="shared" si="556"/>
        <v>893.40112821328091</v>
      </c>
    </row>
    <row r="17812" spans="2:6">
      <c r="B17812">
        <v>1537600</v>
      </c>
      <c r="D17812">
        <v>17810</v>
      </c>
      <c r="E17812" s="72">
        <f t="shared" si="557"/>
        <v>1373847886.1851852</v>
      </c>
      <c r="F17812" s="71">
        <f t="shared" si="556"/>
        <v>893.50148685300803</v>
      </c>
    </row>
    <row r="17813" spans="2:6">
      <c r="B17813">
        <v>1537600</v>
      </c>
      <c r="D17813">
        <v>17811</v>
      </c>
      <c r="E17813" s="72">
        <f t="shared" si="557"/>
        <v>1374002206.2962961</v>
      </c>
      <c r="F17813" s="71">
        <f t="shared" si="556"/>
        <v>893.60185112922488</v>
      </c>
    </row>
    <row r="17814" spans="2:6">
      <c r="B17814">
        <v>1537600</v>
      </c>
      <c r="D17814">
        <v>17812</v>
      </c>
      <c r="E17814" s="72">
        <f t="shared" si="557"/>
        <v>1374156535.0740738</v>
      </c>
      <c r="F17814" s="71">
        <f t="shared" si="556"/>
        <v>893.70222104193147</v>
      </c>
    </row>
    <row r="17815" spans="2:6">
      <c r="B17815">
        <v>1537600</v>
      </c>
      <c r="D17815">
        <v>17813</v>
      </c>
      <c r="E17815" s="72">
        <f t="shared" si="557"/>
        <v>1374310872.5185182</v>
      </c>
      <c r="F17815" s="71">
        <f t="shared" si="556"/>
        <v>893.80259659112789</v>
      </c>
    </row>
    <row r="17816" spans="2:6">
      <c r="B17816">
        <v>1537600</v>
      </c>
      <c r="D17816">
        <v>17814</v>
      </c>
      <c r="E17816" s="72">
        <f t="shared" si="557"/>
        <v>1374465218.6296294</v>
      </c>
      <c r="F17816" s="71">
        <f t="shared" si="556"/>
        <v>893.90297777681405</v>
      </c>
    </row>
    <row r="17817" spans="2:6">
      <c r="B17817">
        <v>1537600</v>
      </c>
      <c r="D17817">
        <v>17815</v>
      </c>
      <c r="E17817" s="72">
        <f t="shared" si="557"/>
        <v>1374619573.4074073</v>
      </c>
      <c r="F17817" s="71">
        <f t="shared" si="556"/>
        <v>894.00336459899017</v>
      </c>
    </row>
    <row r="17818" spans="2:6">
      <c r="B17818">
        <v>1537600</v>
      </c>
      <c r="D17818">
        <v>17816</v>
      </c>
      <c r="E17818" s="72">
        <f t="shared" si="557"/>
        <v>1374773936.8518517</v>
      </c>
      <c r="F17818" s="71">
        <f t="shared" si="556"/>
        <v>894.10375705765591</v>
      </c>
    </row>
    <row r="17819" spans="2:6">
      <c r="B17819">
        <v>1537600</v>
      </c>
      <c r="D17819">
        <v>17817</v>
      </c>
      <c r="E17819" s="72">
        <f t="shared" si="557"/>
        <v>1374928308.9629629</v>
      </c>
      <c r="F17819" s="71">
        <f t="shared" si="556"/>
        <v>894.20415515281138</v>
      </c>
    </row>
    <row r="17820" spans="2:6">
      <c r="B17820">
        <v>1537600</v>
      </c>
      <c r="D17820">
        <v>17818</v>
      </c>
      <c r="E17820" s="72">
        <f t="shared" si="557"/>
        <v>1375082689.7407408</v>
      </c>
      <c r="F17820" s="71">
        <f t="shared" si="556"/>
        <v>894.30455888445681</v>
      </c>
    </row>
    <row r="17821" spans="2:6">
      <c r="B17821">
        <v>1537600</v>
      </c>
      <c r="D17821">
        <v>17819</v>
      </c>
      <c r="E17821" s="72">
        <f t="shared" si="557"/>
        <v>1375237079.1851852</v>
      </c>
      <c r="F17821" s="71">
        <f t="shared" si="556"/>
        <v>894.40496825259186</v>
      </c>
    </row>
    <row r="17822" spans="2:6">
      <c r="B17822">
        <v>1537600</v>
      </c>
      <c r="D17822">
        <v>17820</v>
      </c>
      <c r="E17822" s="72">
        <f t="shared" si="557"/>
        <v>1375391477.2962961</v>
      </c>
      <c r="F17822" s="71">
        <f t="shared" si="556"/>
        <v>894.50538325721652</v>
      </c>
    </row>
    <row r="17823" spans="2:6">
      <c r="B17823">
        <v>1537600</v>
      </c>
      <c r="D17823">
        <v>17821</v>
      </c>
      <c r="E17823" s="72">
        <f t="shared" si="557"/>
        <v>1375545884.0740738</v>
      </c>
      <c r="F17823" s="71">
        <f t="shared" si="556"/>
        <v>894.60580389833103</v>
      </c>
    </row>
    <row r="17824" spans="2:6">
      <c r="B17824">
        <v>1537600</v>
      </c>
      <c r="D17824">
        <v>17822</v>
      </c>
      <c r="E17824" s="72">
        <f t="shared" si="557"/>
        <v>1375700299.5185182</v>
      </c>
      <c r="F17824" s="71">
        <f t="shared" si="556"/>
        <v>894.70623017593539</v>
      </c>
    </row>
    <row r="17825" spans="2:6">
      <c r="B17825">
        <v>1537600</v>
      </c>
      <c r="D17825">
        <v>17823</v>
      </c>
      <c r="E17825" s="72">
        <f t="shared" si="557"/>
        <v>1375854723.6296294</v>
      </c>
      <c r="F17825" s="71">
        <f t="shared" si="556"/>
        <v>894.80666209002948</v>
      </c>
    </row>
    <row r="17826" spans="2:6">
      <c r="B17826">
        <v>1537600</v>
      </c>
      <c r="D17826">
        <v>17824</v>
      </c>
      <c r="E17826" s="72">
        <f t="shared" si="557"/>
        <v>1376009156.4074073</v>
      </c>
      <c r="F17826" s="71">
        <f t="shared" si="556"/>
        <v>894.90709964061352</v>
      </c>
    </row>
    <row r="17827" spans="2:6">
      <c r="B17827">
        <v>1537600</v>
      </c>
      <c r="D17827">
        <v>17825</v>
      </c>
      <c r="E17827" s="72">
        <f t="shared" si="557"/>
        <v>1376163597.8518517</v>
      </c>
      <c r="F17827" s="71">
        <f t="shared" si="556"/>
        <v>895.00754282768708</v>
      </c>
    </row>
    <row r="17828" spans="2:6">
      <c r="B17828">
        <v>1537600</v>
      </c>
      <c r="D17828">
        <v>17826</v>
      </c>
      <c r="E17828" s="72">
        <f t="shared" si="557"/>
        <v>1376318047.9629629</v>
      </c>
      <c r="F17828" s="71">
        <f t="shared" si="556"/>
        <v>895.10799165125059</v>
      </c>
    </row>
    <row r="17829" spans="2:6">
      <c r="B17829">
        <v>1537600</v>
      </c>
      <c r="D17829">
        <v>17827</v>
      </c>
      <c r="E17829" s="72">
        <f t="shared" si="557"/>
        <v>1376472506.7407408</v>
      </c>
      <c r="F17829" s="71">
        <f t="shared" si="556"/>
        <v>895.20844611130383</v>
      </c>
    </row>
    <row r="17830" spans="2:6">
      <c r="B17830">
        <v>1537600</v>
      </c>
      <c r="D17830">
        <v>17828</v>
      </c>
      <c r="E17830" s="72">
        <f t="shared" si="557"/>
        <v>1376626974.1851852</v>
      </c>
      <c r="F17830" s="71">
        <f t="shared" si="556"/>
        <v>895.3089062078468</v>
      </c>
    </row>
    <row r="17831" spans="2:6">
      <c r="B17831">
        <v>1537600</v>
      </c>
      <c r="D17831">
        <v>17829</v>
      </c>
      <c r="E17831" s="72">
        <f t="shared" si="557"/>
        <v>1376781450.2962961</v>
      </c>
      <c r="F17831" s="71">
        <f t="shared" si="556"/>
        <v>895.4093719408794</v>
      </c>
    </row>
    <row r="17832" spans="2:6">
      <c r="B17832">
        <v>1537600</v>
      </c>
      <c r="D17832">
        <v>17830</v>
      </c>
      <c r="E17832" s="72">
        <f t="shared" si="557"/>
        <v>1376935935.0740738</v>
      </c>
      <c r="F17832" s="71">
        <f t="shared" si="556"/>
        <v>895.50984331040183</v>
      </c>
    </row>
    <row r="17833" spans="2:6">
      <c r="B17833">
        <v>1537600</v>
      </c>
      <c r="D17833">
        <v>17831</v>
      </c>
      <c r="E17833" s="72">
        <f t="shared" si="557"/>
        <v>1377090428.5185182</v>
      </c>
      <c r="F17833" s="71">
        <f t="shared" si="556"/>
        <v>895.610320316414</v>
      </c>
    </row>
    <row r="17834" spans="2:6">
      <c r="B17834">
        <v>1537600</v>
      </c>
      <c r="D17834">
        <v>17832</v>
      </c>
      <c r="E17834" s="72">
        <f t="shared" si="557"/>
        <v>1377244930.6296294</v>
      </c>
      <c r="F17834" s="71">
        <f t="shared" si="556"/>
        <v>895.71080295891613</v>
      </c>
    </row>
    <row r="17835" spans="2:6">
      <c r="B17835">
        <v>1537600</v>
      </c>
      <c r="D17835">
        <v>17833</v>
      </c>
      <c r="E17835" s="72">
        <f t="shared" si="557"/>
        <v>1377399441.4074073</v>
      </c>
      <c r="F17835" s="71">
        <f t="shared" si="556"/>
        <v>895.81129123790799</v>
      </c>
    </row>
    <row r="17836" spans="2:6">
      <c r="B17836">
        <v>1537600</v>
      </c>
      <c r="D17836">
        <v>17834</v>
      </c>
      <c r="E17836" s="72">
        <f t="shared" si="557"/>
        <v>1377553960.8518517</v>
      </c>
      <c r="F17836" s="71">
        <f t="shared" si="556"/>
        <v>895.91178515338947</v>
      </c>
    </row>
    <row r="17837" spans="2:6">
      <c r="B17837">
        <v>1537600</v>
      </c>
      <c r="D17837">
        <v>17835</v>
      </c>
      <c r="E17837" s="72">
        <f t="shared" si="557"/>
        <v>1377708488.9629629</v>
      </c>
      <c r="F17837" s="71">
        <f t="shared" si="556"/>
        <v>896.01228470536091</v>
      </c>
    </row>
    <row r="17838" spans="2:6">
      <c r="B17838">
        <v>1537600</v>
      </c>
      <c r="D17838">
        <v>17836</v>
      </c>
      <c r="E17838" s="72">
        <f t="shared" si="557"/>
        <v>1377863025.7407408</v>
      </c>
      <c r="F17838" s="71">
        <f t="shared" si="556"/>
        <v>896.11278989382208</v>
      </c>
    </row>
    <row r="17839" spans="2:6">
      <c r="B17839">
        <v>1537600</v>
      </c>
      <c r="D17839">
        <v>17837</v>
      </c>
      <c r="E17839" s="72">
        <f t="shared" si="557"/>
        <v>1378017571.1851852</v>
      </c>
      <c r="F17839" s="71">
        <f t="shared" si="556"/>
        <v>896.21330071877287</v>
      </c>
    </row>
    <row r="17840" spans="2:6">
      <c r="B17840">
        <v>1537600</v>
      </c>
      <c r="D17840">
        <v>17838</v>
      </c>
      <c r="E17840" s="72">
        <f t="shared" si="557"/>
        <v>1378172125.2962961</v>
      </c>
      <c r="F17840" s="71">
        <f t="shared" si="556"/>
        <v>896.31381718021339</v>
      </c>
    </row>
    <row r="17841" spans="2:6">
      <c r="B17841">
        <v>1537600</v>
      </c>
      <c r="D17841">
        <v>17839</v>
      </c>
      <c r="E17841" s="72">
        <f t="shared" si="557"/>
        <v>1378326688.0740738</v>
      </c>
      <c r="F17841" s="71">
        <f t="shared" si="556"/>
        <v>896.41433927814376</v>
      </c>
    </row>
    <row r="17842" spans="2:6">
      <c r="B17842">
        <v>1537600</v>
      </c>
      <c r="D17842">
        <v>17840</v>
      </c>
      <c r="E17842" s="72">
        <f t="shared" si="557"/>
        <v>1378481259.5185182</v>
      </c>
      <c r="F17842" s="71">
        <f t="shared" si="556"/>
        <v>896.51486701256385</v>
      </c>
    </row>
    <row r="17843" spans="2:6">
      <c r="B17843">
        <v>1537600</v>
      </c>
      <c r="D17843">
        <v>17841</v>
      </c>
      <c r="E17843" s="72">
        <f t="shared" si="557"/>
        <v>1378635839.6296294</v>
      </c>
      <c r="F17843" s="71">
        <f t="shared" si="556"/>
        <v>896.6154003834738</v>
      </c>
    </row>
    <row r="17844" spans="2:6">
      <c r="B17844">
        <v>1537600</v>
      </c>
      <c r="D17844">
        <v>17842</v>
      </c>
      <c r="E17844" s="72">
        <f t="shared" si="557"/>
        <v>1378790428.4074073</v>
      </c>
      <c r="F17844" s="71">
        <f t="shared" si="556"/>
        <v>896.71593939087359</v>
      </c>
    </row>
    <row r="17845" spans="2:6">
      <c r="B17845">
        <v>1537600</v>
      </c>
      <c r="D17845">
        <v>17843</v>
      </c>
      <c r="E17845" s="72">
        <f t="shared" si="557"/>
        <v>1378945025.8518517</v>
      </c>
      <c r="F17845" s="71">
        <f t="shared" si="556"/>
        <v>896.81648403476311</v>
      </c>
    </row>
    <row r="17846" spans="2:6">
      <c r="B17846">
        <v>1537600</v>
      </c>
      <c r="D17846">
        <v>17844</v>
      </c>
      <c r="E17846" s="72">
        <f t="shared" si="557"/>
        <v>1379099631.9629629</v>
      </c>
      <c r="F17846" s="71">
        <f t="shared" si="556"/>
        <v>896.91703431514236</v>
      </c>
    </row>
    <row r="17847" spans="2:6">
      <c r="B17847">
        <v>1537600</v>
      </c>
      <c r="D17847">
        <v>17845</v>
      </c>
      <c r="E17847" s="72">
        <f t="shared" si="557"/>
        <v>1379254246.7407408</v>
      </c>
      <c r="F17847" s="71">
        <f t="shared" si="556"/>
        <v>897.01759023201146</v>
      </c>
    </row>
    <row r="17848" spans="2:6">
      <c r="B17848">
        <v>1537600</v>
      </c>
      <c r="D17848">
        <v>17846</v>
      </c>
      <c r="E17848" s="72">
        <f t="shared" si="557"/>
        <v>1379408870.1851852</v>
      </c>
      <c r="F17848" s="71">
        <f t="shared" si="556"/>
        <v>897.11815178537017</v>
      </c>
    </row>
    <row r="17849" spans="2:6">
      <c r="B17849">
        <v>1537600</v>
      </c>
      <c r="D17849">
        <v>17847</v>
      </c>
      <c r="E17849" s="72">
        <f t="shared" si="557"/>
        <v>1379563502.2962961</v>
      </c>
      <c r="F17849" s="71">
        <f t="shared" si="556"/>
        <v>897.21871897521862</v>
      </c>
    </row>
    <row r="17850" spans="2:6">
      <c r="B17850">
        <v>1537600</v>
      </c>
      <c r="D17850">
        <v>17848</v>
      </c>
      <c r="E17850" s="72">
        <f t="shared" si="557"/>
        <v>1379718143.0740738</v>
      </c>
      <c r="F17850" s="71">
        <f t="shared" si="556"/>
        <v>897.3192918015568</v>
      </c>
    </row>
    <row r="17851" spans="2:6">
      <c r="B17851">
        <v>1537600</v>
      </c>
      <c r="D17851">
        <v>17849</v>
      </c>
      <c r="E17851" s="72">
        <f t="shared" si="557"/>
        <v>1379872792.5185182</v>
      </c>
      <c r="F17851" s="71">
        <f t="shared" si="556"/>
        <v>897.41987026438494</v>
      </c>
    </row>
    <row r="17852" spans="2:6">
      <c r="B17852">
        <v>1537600</v>
      </c>
      <c r="D17852">
        <v>17850</v>
      </c>
      <c r="E17852" s="72">
        <f t="shared" si="557"/>
        <v>1380027450.6296294</v>
      </c>
      <c r="F17852" s="71">
        <f t="shared" si="556"/>
        <v>897.52045436370281</v>
      </c>
    </row>
    <row r="17853" spans="2:6">
      <c r="B17853">
        <v>1537600</v>
      </c>
      <c r="D17853">
        <v>17851</v>
      </c>
      <c r="E17853" s="72">
        <f t="shared" si="557"/>
        <v>1380182117.4074073</v>
      </c>
      <c r="F17853" s="71">
        <f t="shared" si="556"/>
        <v>897.62104409951041</v>
      </c>
    </row>
    <row r="17854" spans="2:6">
      <c r="B17854">
        <v>1537600</v>
      </c>
      <c r="D17854">
        <v>17852</v>
      </c>
      <c r="E17854" s="72">
        <f t="shared" si="557"/>
        <v>1380336792.8518517</v>
      </c>
      <c r="F17854" s="71">
        <f t="shared" si="556"/>
        <v>897.72163947180786</v>
      </c>
    </row>
    <row r="17855" spans="2:6">
      <c r="B17855">
        <v>1537600</v>
      </c>
      <c r="D17855">
        <v>17853</v>
      </c>
      <c r="E17855" s="72">
        <f t="shared" si="557"/>
        <v>1380491476.9629629</v>
      </c>
      <c r="F17855" s="71">
        <f t="shared" si="556"/>
        <v>897.82224048059504</v>
      </c>
    </row>
    <row r="17856" spans="2:6">
      <c r="B17856">
        <v>1537600</v>
      </c>
      <c r="D17856">
        <v>17854</v>
      </c>
      <c r="E17856" s="72">
        <f t="shared" si="557"/>
        <v>1380646169.7407408</v>
      </c>
      <c r="F17856" s="71">
        <f t="shared" si="556"/>
        <v>897.92284712587195</v>
      </c>
    </row>
    <row r="17857" spans="2:6">
      <c r="B17857">
        <v>1537600</v>
      </c>
      <c r="D17857">
        <v>17855</v>
      </c>
      <c r="E17857" s="72">
        <f t="shared" si="557"/>
        <v>1380800871.1851852</v>
      </c>
      <c r="F17857" s="71">
        <f t="shared" si="556"/>
        <v>898.0234594076386</v>
      </c>
    </row>
    <row r="17858" spans="2:6">
      <c r="B17858">
        <v>1537600</v>
      </c>
      <c r="D17858">
        <v>17856</v>
      </c>
      <c r="E17858" s="72">
        <f t="shared" si="557"/>
        <v>1380955581.2962961</v>
      </c>
      <c r="F17858" s="71">
        <f t="shared" si="556"/>
        <v>898.12407732589497</v>
      </c>
    </row>
    <row r="17859" spans="2:6">
      <c r="B17859">
        <v>1537600</v>
      </c>
      <c r="D17859">
        <v>17857</v>
      </c>
      <c r="E17859" s="72">
        <f t="shared" si="557"/>
        <v>1381110300.0740738</v>
      </c>
      <c r="F17859" s="71">
        <f t="shared" ref="F17859:F17922" si="558">E17859/B17858</f>
        <v>898.22470088064108</v>
      </c>
    </row>
    <row r="17860" spans="2:6">
      <c r="B17860">
        <v>1537600</v>
      </c>
      <c r="D17860">
        <v>17858</v>
      </c>
      <c r="E17860" s="72">
        <f t="shared" ref="E17860:E17923" si="559">40+(D17859*D17859)+(E17859/1.3)</f>
        <v>1381265027.5185182</v>
      </c>
      <c r="F17860" s="71">
        <f t="shared" si="558"/>
        <v>898.32533007187703</v>
      </c>
    </row>
    <row r="17861" spans="2:6">
      <c r="B17861">
        <v>1537600</v>
      </c>
      <c r="D17861">
        <v>17859</v>
      </c>
      <c r="E17861" s="72">
        <f t="shared" si="559"/>
        <v>1381419763.6296294</v>
      </c>
      <c r="F17861" s="71">
        <f t="shared" si="558"/>
        <v>898.42596489960283</v>
      </c>
    </row>
    <row r="17862" spans="2:6">
      <c r="B17862">
        <v>1537600</v>
      </c>
      <c r="D17862">
        <v>17860</v>
      </c>
      <c r="E17862" s="72">
        <f t="shared" si="559"/>
        <v>1381574508.4074073</v>
      </c>
      <c r="F17862" s="71">
        <f t="shared" si="558"/>
        <v>898.52660536381848</v>
      </c>
    </row>
    <row r="17863" spans="2:6">
      <c r="B17863">
        <v>1537600</v>
      </c>
      <c r="D17863">
        <v>17861</v>
      </c>
      <c r="E17863" s="72">
        <f t="shared" si="559"/>
        <v>1381729261.8518517</v>
      </c>
      <c r="F17863" s="71">
        <f t="shared" si="558"/>
        <v>898.62725146452374</v>
      </c>
    </row>
    <row r="17864" spans="2:6">
      <c r="B17864">
        <v>1537600</v>
      </c>
      <c r="D17864">
        <v>17862</v>
      </c>
      <c r="E17864" s="72">
        <f t="shared" si="559"/>
        <v>1381884023.9629629</v>
      </c>
      <c r="F17864" s="71">
        <f t="shared" si="558"/>
        <v>898.72790320171885</v>
      </c>
    </row>
    <row r="17865" spans="2:6">
      <c r="B17865">
        <v>1537600</v>
      </c>
      <c r="D17865">
        <v>17863</v>
      </c>
      <c r="E17865" s="72">
        <f t="shared" si="559"/>
        <v>1382038794.7407408</v>
      </c>
      <c r="F17865" s="71">
        <f t="shared" si="558"/>
        <v>898.82856057540369</v>
      </c>
    </row>
    <row r="17866" spans="2:6">
      <c r="B17866">
        <v>1537600</v>
      </c>
      <c r="D17866">
        <v>17864</v>
      </c>
      <c r="E17866" s="72">
        <f t="shared" si="559"/>
        <v>1382193574.1851852</v>
      </c>
      <c r="F17866" s="71">
        <f t="shared" si="558"/>
        <v>898.92922358557826</v>
      </c>
    </row>
    <row r="17867" spans="2:6">
      <c r="B17867">
        <v>1537600</v>
      </c>
      <c r="D17867">
        <v>17865</v>
      </c>
      <c r="E17867" s="72">
        <f t="shared" si="559"/>
        <v>1382348362.2962961</v>
      </c>
      <c r="F17867" s="71">
        <f t="shared" si="558"/>
        <v>899.02989223224256</v>
      </c>
    </row>
    <row r="17868" spans="2:6">
      <c r="B17868">
        <v>1537600</v>
      </c>
      <c r="D17868">
        <v>17866</v>
      </c>
      <c r="E17868" s="72">
        <f t="shared" si="559"/>
        <v>1382503159.0740738</v>
      </c>
      <c r="F17868" s="71">
        <f t="shared" si="558"/>
        <v>899.13056651539659</v>
      </c>
    </row>
    <row r="17869" spans="2:6">
      <c r="B17869">
        <v>1537600</v>
      </c>
      <c r="D17869">
        <v>17867</v>
      </c>
      <c r="E17869" s="72">
        <f t="shared" si="559"/>
        <v>1382657964.5185182</v>
      </c>
      <c r="F17869" s="71">
        <f t="shared" si="558"/>
        <v>899.23124643504048</v>
      </c>
    </row>
    <row r="17870" spans="2:6">
      <c r="B17870">
        <v>1537600</v>
      </c>
      <c r="D17870">
        <v>17868</v>
      </c>
      <c r="E17870" s="72">
        <f t="shared" si="559"/>
        <v>1382812778.6296294</v>
      </c>
      <c r="F17870" s="71">
        <f t="shared" si="558"/>
        <v>899.3319319911742</v>
      </c>
    </row>
    <row r="17871" spans="2:6">
      <c r="B17871">
        <v>1537600</v>
      </c>
      <c r="D17871">
        <v>17869</v>
      </c>
      <c r="E17871" s="72">
        <f t="shared" si="559"/>
        <v>1382967601.4074073</v>
      </c>
      <c r="F17871" s="71">
        <f t="shared" si="558"/>
        <v>899.43262318379766</v>
      </c>
    </row>
    <row r="17872" spans="2:6">
      <c r="B17872">
        <v>1537600</v>
      </c>
      <c r="D17872">
        <v>17870</v>
      </c>
      <c r="E17872" s="72">
        <f t="shared" si="559"/>
        <v>1383122432.8518517</v>
      </c>
      <c r="F17872" s="71">
        <f t="shared" si="558"/>
        <v>899.53332001291085</v>
      </c>
    </row>
    <row r="17873" spans="2:6">
      <c r="B17873">
        <v>1537600</v>
      </c>
      <c r="D17873">
        <v>17871</v>
      </c>
      <c r="E17873" s="72">
        <f t="shared" si="559"/>
        <v>1383277272.9629629</v>
      </c>
      <c r="F17873" s="71">
        <f t="shared" si="558"/>
        <v>899.63402247851388</v>
      </c>
    </row>
    <row r="17874" spans="2:6">
      <c r="B17874">
        <v>1537600</v>
      </c>
      <c r="D17874">
        <v>17872</v>
      </c>
      <c r="E17874" s="72">
        <f t="shared" si="559"/>
        <v>1383432121.7407408</v>
      </c>
      <c r="F17874" s="71">
        <f t="shared" si="558"/>
        <v>899.73473058060665</v>
      </c>
    </row>
    <row r="17875" spans="2:6">
      <c r="B17875">
        <v>1537600</v>
      </c>
      <c r="D17875">
        <v>17873</v>
      </c>
      <c r="E17875" s="72">
        <f t="shared" si="559"/>
        <v>1383586979.1851852</v>
      </c>
      <c r="F17875" s="71">
        <f t="shared" si="558"/>
        <v>899.83544431918915</v>
      </c>
    </row>
    <row r="17876" spans="2:6">
      <c r="B17876">
        <v>1537600</v>
      </c>
      <c r="D17876">
        <v>17874</v>
      </c>
      <c r="E17876" s="72">
        <f t="shared" si="559"/>
        <v>1383741845.2962961</v>
      </c>
      <c r="F17876" s="71">
        <f t="shared" si="558"/>
        <v>899.93616369426127</v>
      </c>
    </row>
    <row r="17877" spans="2:6">
      <c r="B17877">
        <v>1537600</v>
      </c>
      <c r="D17877">
        <v>17875</v>
      </c>
      <c r="E17877" s="72">
        <f t="shared" si="559"/>
        <v>1383896720.0740738</v>
      </c>
      <c r="F17877" s="71">
        <f t="shared" si="558"/>
        <v>900.03688870582323</v>
      </c>
    </row>
    <row r="17878" spans="2:6">
      <c r="B17878">
        <v>1537600</v>
      </c>
      <c r="D17878">
        <v>17876</v>
      </c>
      <c r="E17878" s="72">
        <f t="shared" si="559"/>
        <v>1384051603.5185182</v>
      </c>
      <c r="F17878" s="71">
        <f t="shared" si="558"/>
        <v>900.13761935387504</v>
      </c>
    </row>
    <row r="17879" spans="2:6">
      <c r="B17879">
        <v>1537600</v>
      </c>
      <c r="D17879">
        <v>17877</v>
      </c>
      <c r="E17879" s="72">
        <f t="shared" si="559"/>
        <v>1384206495.6296294</v>
      </c>
      <c r="F17879" s="71">
        <f t="shared" si="558"/>
        <v>900.23835563841658</v>
      </c>
    </row>
    <row r="17880" spans="2:6">
      <c r="B17880">
        <v>1537600</v>
      </c>
      <c r="D17880">
        <v>17878</v>
      </c>
      <c r="E17880" s="72">
        <f t="shared" si="559"/>
        <v>1384361396.4074073</v>
      </c>
      <c r="F17880" s="71">
        <f t="shared" si="558"/>
        <v>900.33909755944808</v>
      </c>
    </row>
    <row r="17881" spans="2:6">
      <c r="B17881">
        <v>1537600</v>
      </c>
      <c r="D17881">
        <v>17879</v>
      </c>
      <c r="E17881" s="72">
        <f t="shared" si="559"/>
        <v>1384516305.8518517</v>
      </c>
      <c r="F17881" s="71">
        <f t="shared" si="558"/>
        <v>900.43984511696908</v>
      </c>
    </row>
    <row r="17882" spans="2:6">
      <c r="B17882">
        <v>1537600</v>
      </c>
      <c r="D17882">
        <v>17880</v>
      </c>
      <c r="E17882" s="72">
        <f t="shared" si="559"/>
        <v>1384671223.9629629</v>
      </c>
      <c r="F17882" s="71">
        <f t="shared" si="558"/>
        <v>900.54059831098004</v>
      </c>
    </row>
    <row r="17883" spans="2:6">
      <c r="B17883">
        <v>1537600</v>
      </c>
      <c r="D17883">
        <v>17881</v>
      </c>
      <c r="E17883" s="72">
        <f t="shared" si="559"/>
        <v>1384826150.7407408</v>
      </c>
      <c r="F17883" s="71">
        <f t="shared" si="558"/>
        <v>900.64135714148074</v>
      </c>
    </row>
    <row r="17884" spans="2:6">
      <c r="B17884">
        <v>1537600</v>
      </c>
      <c r="D17884">
        <v>17882</v>
      </c>
      <c r="E17884" s="72">
        <f t="shared" si="559"/>
        <v>1384981086.1851852</v>
      </c>
      <c r="F17884" s="71">
        <f t="shared" si="558"/>
        <v>900.74212160847117</v>
      </c>
    </row>
    <row r="17885" spans="2:6">
      <c r="B17885">
        <v>1537600</v>
      </c>
      <c r="D17885">
        <v>17883</v>
      </c>
      <c r="E17885" s="72">
        <f t="shared" si="559"/>
        <v>1385136030.2962961</v>
      </c>
      <c r="F17885" s="71">
        <f t="shared" si="558"/>
        <v>900.84289171195121</v>
      </c>
    </row>
    <row r="17886" spans="2:6">
      <c r="B17886">
        <v>1537600</v>
      </c>
      <c r="D17886">
        <v>17884</v>
      </c>
      <c r="E17886" s="72">
        <f t="shared" si="559"/>
        <v>1385290983.0740738</v>
      </c>
      <c r="F17886" s="71">
        <f t="shared" si="558"/>
        <v>900.94366745192099</v>
      </c>
    </row>
    <row r="17887" spans="2:6">
      <c r="B17887">
        <v>1537600</v>
      </c>
      <c r="D17887">
        <v>17885</v>
      </c>
      <c r="E17887" s="72">
        <f t="shared" si="559"/>
        <v>1385445944.5185182</v>
      </c>
      <c r="F17887" s="71">
        <f t="shared" si="558"/>
        <v>901.04444882838072</v>
      </c>
    </row>
    <row r="17888" spans="2:6">
      <c r="B17888">
        <v>1537600</v>
      </c>
      <c r="D17888">
        <v>17886</v>
      </c>
      <c r="E17888" s="72">
        <f t="shared" si="559"/>
        <v>1385600914.6296294</v>
      </c>
      <c r="F17888" s="71">
        <f t="shared" si="558"/>
        <v>901.14523584133019</v>
      </c>
    </row>
    <row r="17889" spans="2:6">
      <c r="B17889">
        <v>1537600</v>
      </c>
      <c r="D17889">
        <v>17887</v>
      </c>
      <c r="E17889" s="72">
        <f t="shared" si="559"/>
        <v>1385755893.4074073</v>
      </c>
      <c r="F17889" s="71">
        <f t="shared" si="558"/>
        <v>901.24602849076962</v>
      </c>
    </row>
    <row r="17890" spans="2:6">
      <c r="B17890">
        <v>1537600</v>
      </c>
      <c r="D17890">
        <v>17888</v>
      </c>
      <c r="E17890" s="72">
        <f t="shared" si="559"/>
        <v>1385910880.8518517</v>
      </c>
      <c r="F17890" s="71">
        <f t="shared" si="558"/>
        <v>901.34682677669855</v>
      </c>
    </row>
    <row r="17891" spans="2:6">
      <c r="B17891">
        <v>1537600</v>
      </c>
      <c r="D17891">
        <v>17889</v>
      </c>
      <c r="E17891" s="72">
        <f t="shared" si="559"/>
        <v>1386065876.9629629</v>
      </c>
      <c r="F17891" s="71">
        <f t="shared" si="558"/>
        <v>901.44763069911733</v>
      </c>
    </row>
    <row r="17892" spans="2:6">
      <c r="B17892">
        <v>1537600</v>
      </c>
      <c r="D17892">
        <v>17890</v>
      </c>
      <c r="E17892" s="72">
        <f t="shared" si="559"/>
        <v>1386220881.7407408</v>
      </c>
      <c r="F17892" s="71">
        <f t="shared" si="558"/>
        <v>901.54844025802595</v>
      </c>
    </row>
    <row r="17893" spans="2:6">
      <c r="B17893">
        <v>1537600</v>
      </c>
      <c r="D17893">
        <v>17891</v>
      </c>
      <c r="E17893" s="72">
        <f t="shared" si="559"/>
        <v>1386375895.1851852</v>
      </c>
      <c r="F17893" s="71">
        <f t="shared" si="558"/>
        <v>901.6492554534243</v>
      </c>
    </row>
    <row r="17894" spans="2:6">
      <c r="B17894">
        <v>1537600</v>
      </c>
      <c r="D17894">
        <v>17892</v>
      </c>
      <c r="E17894" s="72">
        <f t="shared" si="559"/>
        <v>1386530917.2962961</v>
      </c>
      <c r="F17894" s="71">
        <f t="shared" si="558"/>
        <v>901.75007628531228</v>
      </c>
    </row>
    <row r="17895" spans="2:6">
      <c r="B17895">
        <v>1537600</v>
      </c>
      <c r="D17895">
        <v>17893</v>
      </c>
      <c r="E17895" s="72">
        <f t="shared" si="559"/>
        <v>1386685948.0740738</v>
      </c>
      <c r="F17895" s="71">
        <f t="shared" si="558"/>
        <v>901.85090275368998</v>
      </c>
    </row>
    <row r="17896" spans="2:6">
      <c r="B17896">
        <v>1537600</v>
      </c>
      <c r="D17896">
        <v>17894</v>
      </c>
      <c r="E17896" s="72">
        <f t="shared" si="559"/>
        <v>1386840987.5185182</v>
      </c>
      <c r="F17896" s="71">
        <f t="shared" si="558"/>
        <v>901.95173485855764</v>
      </c>
    </row>
    <row r="17897" spans="2:6">
      <c r="B17897">
        <v>1537600</v>
      </c>
      <c r="D17897">
        <v>17895</v>
      </c>
      <c r="E17897" s="72">
        <f t="shared" si="559"/>
        <v>1386996035.6296294</v>
      </c>
      <c r="F17897" s="71">
        <f t="shared" si="558"/>
        <v>902.05257259991504</v>
      </c>
    </row>
    <row r="17898" spans="2:6">
      <c r="B17898">
        <v>1537600</v>
      </c>
      <c r="D17898">
        <v>17896</v>
      </c>
      <c r="E17898" s="72">
        <f t="shared" si="559"/>
        <v>1387151092.4074073</v>
      </c>
      <c r="F17898" s="71">
        <f t="shared" si="558"/>
        <v>902.15341597776228</v>
      </c>
    </row>
    <row r="17899" spans="2:6">
      <c r="B17899">
        <v>1537600</v>
      </c>
      <c r="D17899">
        <v>17897</v>
      </c>
      <c r="E17899" s="72">
        <f t="shared" si="559"/>
        <v>1387306157.8518517</v>
      </c>
      <c r="F17899" s="71">
        <f t="shared" si="558"/>
        <v>902.25426499209914</v>
      </c>
    </row>
    <row r="17900" spans="2:6">
      <c r="B17900">
        <v>1537600</v>
      </c>
      <c r="D17900">
        <v>17898</v>
      </c>
      <c r="E17900" s="72">
        <f t="shared" si="559"/>
        <v>1387461231.9629629</v>
      </c>
      <c r="F17900" s="71">
        <f t="shared" si="558"/>
        <v>902.35511964292596</v>
      </c>
    </row>
    <row r="17901" spans="2:6">
      <c r="B17901">
        <v>1537600</v>
      </c>
      <c r="D17901">
        <v>17899</v>
      </c>
      <c r="E17901" s="72">
        <f t="shared" si="559"/>
        <v>1387616314.7407408</v>
      </c>
      <c r="F17901" s="71">
        <f t="shared" si="558"/>
        <v>902.45597993024239</v>
      </c>
    </row>
    <row r="17902" spans="2:6">
      <c r="B17902">
        <v>1537600</v>
      </c>
      <c r="D17902">
        <v>17900</v>
      </c>
      <c r="E17902" s="72">
        <f t="shared" si="559"/>
        <v>1387771406.1851852</v>
      </c>
      <c r="F17902" s="71">
        <f t="shared" si="558"/>
        <v>902.55684585404867</v>
      </c>
    </row>
    <row r="17903" spans="2:6">
      <c r="B17903">
        <v>1537600</v>
      </c>
      <c r="D17903">
        <v>17901</v>
      </c>
      <c r="E17903" s="72">
        <f t="shared" si="559"/>
        <v>1387926506.2962961</v>
      </c>
      <c r="F17903" s="71">
        <f t="shared" si="558"/>
        <v>902.65771741434446</v>
      </c>
    </row>
    <row r="17904" spans="2:6">
      <c r="B17904">
        <v>1537600</v>
      </c>
      <c r="D17904">
        <v>17902</v>
      </c>
      <c r="E17904" s="72">
        <f t="shared" si="559"/>
        <v>1388081615.0740738</v>
      </c>
      <c r="F17904" s="71">
        <f t="shared" si="558"/>
        <v>902.75859461113021</v>
      </c>
    </row>
    <row r="17905" spans="2:6">
      <c r="B17905">
        <v>1537600</v>
      </c>
      <c r="D17905">
        <v>17903</v>
      </c>
      <c r="E17905" s="72">
        <f t="shared" si="559"/>
        <v>1388236732.5185182</v>
      </c>
      <c r="F17905" s="71">
        <f t="shared" si="558"/>
        <v>902.85947744440568</v>
      </c>
    </row>
    <row r="17906" spans="2:6">
      <c r="B17906">
        <v>1537600</v>
      </c>
      <c r="D17906">
        <v>17904</v>
      </c>
      <c r="E17906" s="72">
        <f t="shared" si="559"/>
        <v>1388391858.6296294</v>
      </c>
      <c r="F17906" s="71">
        <f t="shared" si="558"/>
        <v>902.96036591417101</v>
      </c>
    </row>
    <row r="17907" spans="2:6">
      <c r="B17907">
        <v>1537600</v>
      </c>
      <c r="D17907">
        <v>17905</v>
      </c>
      <c r="E17907" s="72">
        <f t="shared" si="559"/>
        <v>1388546993.4074073</v>
      </c>
      <c r="F17907" s="71">
        <f t="shared" si="558"/>
        <v>903.06126002042618</v>
      </c>
    </row>
    <row r="17908" spans="2:6">
      <c r="B17908">
        <v>1537600</v>
      </c>
      <c r="D17908">
        <v>17906</v>
      </c>
      <c r="E17908" s="72">
        <f t="shared" si="559"/>
        <v>1388702136.8518517</v>
      </c>
      <c r="F17908" s="71">
        <f t="shared" si="558"/>
        <v>903.16215976317096</v>
      </c>
    </row>
    <row r="17909" spans="2:6">
      <c r="B17909">
        <v>1537600</v>
      </c>
      <c r="D17909">
        <v>17907</v>
      </c>
      <c r="E17909" s="72">
        <f t="shared" si="559"/>
        <v>1388857288.9629629</v>
      </c>
      <c r="F17909" s="71">
        <f t="shared" si="558"/>
        <v>903.26306514240559</v>
      </c>
    </row>
    <row r="17910" spans="2:6">
      <c r="B17910">
        <v>1537600</v>
      </c>
      <c r="D17910">
        <v>17908</v>
      </c>
      <c r="E17910" s="72">
        <f t="shared" si="559"/>
        <v>1389012449.7407408</v>
      </c>
      <c r="F17910" s="71">
        <f t="shared" si="558"/>
        <v>903.36397615813007</v>
      </c>
    </row>
    <row r="17911" spans="2:6">
      <c r="B17911">
        <v>1537600</v>
      </c>
      <c r="D17911">
        <v>17909</v>
      </c>
      <c r="E17911" s="72">
        <f t="shared" si="559"/>
        <v>1389167619.1851852</v>
      </c>
      <c r="F17911" s="71">
        <f t="shared" si="558"/>
        <v>903.46489281034417</v>
      </c>
    </row>
    <row r="17912" spans="2:6">
      <c r="B17912">
        <v>1537600</v>
      </c>
      <c r="D17912">
        <v>17910</v>
      </c>
      <c r="E17912" s="72">
        <f t="shared" si="559"/>
        <v>1389322797.2962961</v>
      </c>
      <c r="F17912" s="71">
        <f t="shared" si="558"/>
        <v>903.565815099048</v>
      </c>
    </row>
    <row r="17913" spans="2:6">
      <c r="B17913">
        <v>1537600</v>
      </c>
      <c r="D17913">
        <v>17911</v>
      </c>
      <c r="E17913" s="72">
        <f t="shared" si="559"/>
        <v>1389477984.0740738</v>
      </c>
      <c r="F17913" s="71">
        <f t="shared" si="558"/>
        <v>903.66674302424155</v>
      </c>
    </row>
    <row r="17914" spans="2:6">
      <c r="B17914">
        <v>1537600</v>
      </c>
      <c r="D17914">
        <v>17912</v>
      </c>
      <c r="E17914" s="72">
        <f t="shared" si="559"/>
        <v>1389633179.5185182</v>
      </c>
      <c r="F17914" s="71">
        <f t="shared" si="558"/>
        <v>903.76767658592496</v>
      </c>
    </row>
    <row r="17915" spans="2:6">
      <c r="B17915">
        <v>1537600</v>
      </c>
      <c r="D17915">
        <v>17913</v>
      </c>
      <c r="E17915" s="72">
        <f t="shared" si="559"/>
        <v>1389788383.6296294</v>
      </c>
      <c r="F17915" s="71">
        <f t="shared" si="558"/>
        <v>903.86861578409821</v>
      </c>
    </row>
    <row r="17916" spans="2:6">
      <c r="B17916">
        <v>1537600</v>
      </c>
      <c r="D17916">
        <v>17914</v>
      </c>
      <c r="E17916" s="72">
        <f t="shared" si="559"/>
        <v>1389943596.4074073</v>
      </c>
      <c r="F17916" s="71">
        <f t="shared" si="558"/>
        <v>903.96956061876119</v>
      </c>
    </row>
    <row r="17917" spans="2:6">
      <c r="B17917">
        <v>1537600</v>
      </c>
      <c r="D17917">
        <v>17915</v>
      </c>
      <c r="E17917" s="72">
        <f t="shared" si="559"/>
        <v>1390098817.8518517</v>
      </c>
      <c r="F17917" s="71">
        <f t="shared" si="558"/>
        <v>904.07051108991391</v>
      </c>
    </row>
    <row r="17918" spans="2:6">
      <c r="B17918">
        <v>1537600</v>
      </c>
      <c r="D17918">
        <v>17916</v>
      </c>
      <c r="E17918" s="72">
        <f t="shared" si="559"/>
        <v>1390254047.9629629</v>
      </c>
      <c r="F17918" s="71">
        <f t="shared" si="558"/>
        <v>904.17146719755647</v>
      </c>
    </row>
    <row r="17919" spans="2:6">
      <c r="B17919">
        <v>1537600</v>
      </c>
      <c r="D17919">
        <v>17917</v>
      </c>
      <c r="E17919" s="72">
        <f t="shared" si="559"/>
        <v>1390409286.7407408</v>
      </c>
      <c r="F17919" s="71">
        <f t="shared" si="558"/>
        <v>904.27242894168887</v>
      </c>
    </row>
    <row r="17920" spans="2:6">
      <c r="B17920">
        <v>1537600</v>
      </c>
      <c r="D17920">
        <v>17918</v>
      </c>
      <c r="E17920" s="72">
        <f t="shared" si="559"/>
        <v>1390564534.1851852</v>
      </c>
      <c r="F17920" s="71">
        <f t="shared" si="558"/>
        <v>904.3733963223109</v>
      </c>
    </row>
    <row r="17921" spans="2:6">
      <c r="B17921">
        <v>1537600</v>
      </c>
      <c r="D17921">
        <v>17919</v>
      </c>
      <c r="E17921" s="72">
        <f t="shared" si="559"/>
        <v>1390719790.2962961</v>
      </c>
      <c r="F17921" s="71">
        <f t="shared" si="558"/>
        <v>904.47436933942254</v>
      </c>
    </row>
    <row r="17922" spans="2:6">
      <c r="B17922">
        <v>1537600</v>
      </c>
      <c r="D17922">
        <v>17920</v>
      </c>
      <c r="E17922" s="72">
        <f t="shared" si="559"/>
        <v>1390875055.0740738</v>
      </c>
      <c r="F17922" s="71">
        <f t="shared" si="558"/>
        <v>904.57534799302402</v>
      </c>
    </row>
    <row r="17923" spans="2:6">
      <c r="B17923">
        <v>1537600</v>
      </c>
      <c r="D17923">
        <v>17921</v>
      </c>
      <c r="E17923" s="72">
        <f t="shared" si="559"/>
        <v>1391030328.5185182</v>
      </c>
      <c r="F17923" s="71">
        <f t="shared" ref="F17923:F17986" si="560">E17923/B17922</f>
        <v>904.67633228311536</v>
      </c>
    </row>
    <row r="17924" spans="2:6">
      <c r="B17924">
        <v>1537600</v>
      </c>
      <c r="D17924">
        <v>17922</v>
      </c>
      <c r="E17924" s="72">
        <f t="shared" ref="E17924:E17987" si="561">40+(D17923*D17923)+(E17923/1.3)</f>
        <v>1391185610.6296294</v>
      </c>
      <c r="F17924" s="71">
        <f t="shared" si="560"/>
        <v>904.77732220969654</v>
      </c>
    </row>
    <row r="17925" spans="2:6">
      <c r="B17925">
        <v>1537600</v>
      </c>
      <c r="D17925">
        <v>17923</v>
      </c>
      <c r="E17925" s="72">
        <f t="shared" si="561"/>
        <v>1391340901.4074073</v>
      </c>
      <c r="F17925" s="71">
        <f t="shared" si="560"/>
        <v>904.87831777276745</v>
      </c>
    </row>
    <row r="17926" spans="2:6">
      <c r="B17926">
        <v>1537600</v>
      </c>
      <c r="D17926">
        <v>17924</v>
      </c>
      <c r="E17926" s="72">
        <f t="shared" si="561"/>
        <v>1391496200.8518517</v>
      </c>
      <c r="F17926" s="71">
        <f t="shared" si="560"/>
        <v>904.97931897232809</v>
      </c>
    </row>
    <row r="17927" spans="2:6">
      <c r="B17927">
        <v>1537600</v>
      </c>
      <c r="D17927">
        <v>17925</v>
      </c>
      <c r="E17927" s="72">
        <f t="shared" si="561"/>
        <v>1391651508.9629629</v>
      </c>
      <c r="F17927" s="71">
        <f t="shared" si="560"/>
        <v>905.08032580837857</v>
      </c>
    </row>
    <row r="17928" spans="2:6">
      <c r="B17928">
        <v>1537600</v>
      </c>
      <c r="D17928">
        <v>17926</v>
      </c>
      <c r="E17928" s="72">
        <f t="shared" si="561"/>
        <v>1391806825.7407408</v>
      </c>
      <c r="F17928" s="71">
        <f t="shared" si="560"/>
        <v>905.18133828091879</v>
      </c>
    </row>
    <row r="17929" spans="2:6">
      <c r="B17929">
        <v>1537600</v>
      </c>
      <c r="D17929">
        <v>17927</v>
      </c>
      <c r="E17929" s="72">
        <f t="shared" si="561"/>
        <v>1391962151.1851852</v>
      </c>
      <c r="F17929" s="71">
        <f t="shared" si="560"/>
        <v>905.28235638994875</v>
      </c>
    </row>
    <row r="17930" spans="2:6">
      <c r="B17930">
        <v>1537600</v>
      </c>
      <c r="D17930">
        <v>17928</v>
      </c>
      <c r="E17930" s="72">
        <f t="shared" si="561"/>
        <v>1392117485.2962961</v>
      </c>
      <c r="F17930" s="71">
        <f t="shared" si="560"/>
        <v>905.38338013546831</v>
      </c>
    </row>
    <row r="17931" spans="2:6">
      <c r="B17931">
        <v>1537600</v>
      </c>
      <c r="D17931">
        <v>17929</v>
      </c>
      <c r="E17931" s="72">
        <f t="shared" si="561"/>
        <v>1392272828.0740738</v>
      </c>
      <c r="F17931" s="71">
        <f t="shared" si="560"/>
        <v>905.48440951747773</v>
      </c>
    </row>
    <row r="17932" spans="2:6">
      <c r="B17932">
        <v>1537600</v>
      </c>
      <c r="D17932">
        <v>17930</v>
      </c>
      <c r="E17932" s="72">
        <f t="shared" si="561"/>
        <v>1392428179.5185182</v>
      </c>
      <c r="F17932" s="71">
        <f t="shared" si="560"/>
        <v>905.58544453597699</v>
      </c>
    </row>
    <row r="17933" spans="2:6">
      <c r="B17933">
        <v>1537600</v>
      </c>
      <c r="D17933">
        <v>17931</v>
      </c>
      <c r="E17933" s="72">
        <f t="shared" si="561"/>
        <v>1392583539.6296294</v>
      </c>
      <c r="F17933" s="71">
        <f t="shared" si="560"/>
        <v>905.68648519096598</v>
      </c>
    </row>
    <row r="17934" spans="2:6">
      <c r="B17934">
        <v>1537600</v>
      </c>
      <c r="D17934">
        <v>17932</v>
      </c>
      <c r="E17934" s="72">
        <f t="shared" si="561"/>
        <v>1392738908.4074073</v>
      </c>
      <c r="F17934" s="71">
        <f t="shared" si="560"/>
        <v>905.78753148244493</v>
      </c>
    </row>
    <row r="17935" spans="2:6">
      <c r="B17935">
        <v>1537600</v>
      </c>
      <c r="D17935">
        <v>17933</v>
      </c>
      <c r="E17935" s="72">
        <f t="shared" si="561"/>
        <v>1392894285.8518517</v>
      </c>
      <c r="F17935" s="71">
        <f t="shared" si="560"/>
        <v>905.88858341041339</v>
      </c>
    </row>
    <row r="17936" spans="2:6">
      <c r="B17936">
        <v>1537600</v>
      </c>
      <c r="D17936">
        <v>17934</v>
      </c>
      <c r="E17936" s="72">
        <f t="shared" si="561"/>
        <v>1393049671.9629629</v>
      </c>
      <c r="F17936" s="71">
        <f t="shared" si="560"/>
        <v>905.9896409748718</v>
      </c>
    </row>
    <row r="17937" spans="2:6">
      <c r="B17937">
        <v>1537600</v>
      </c>
      <c r="D17937">
        <v>17935</v>
      </c>
      <c r="E17937" s="72">
        <f t="shared" si="561"/>
        <v>1393205066.7407408</v>
      </c>
      <c r="F17937" s="71">
        <f t="shared" si="560"/>
        <v>906.09070417581995</v>
      </c>
    </row>
    <row r="17938" spans="2:6">
      <c r="B17938">
        <v>1537600</v>
      </c>
      <c r="D17938">
        <v>17936</v>
      </c>
      <c r="E17938" s="72">
        <f t="shared" si="561"/>
        <v>1393360470.1851852</v>
      </c>
      <c r="F17938" s="71">
        <f t="shared" si="560"/>
        <v>906.19177301325783</v>
      </c>
    </row>
    <row r="17939" spans="2:6">
      <c r="B17939">
        <v>1537600</v>
      </c>
      <c r="D17939">
        <v>17937</v>
      </c>
      <c r="E17939" s="72">
        <f t="shared" si="561"/>
        <v>1393515882.2962961</v>
      </c>
      <c r="F17939" s="71">
        <f t="shared" si="560"/>
        <v>906.29284748718533</v>
      </c>
    </row>
    <row r="17940" spans="2:6">
      <c r="B17940">
        <v>1537600</v>
      </c>
      <c r="D17940">
        <v>17938</v>
      </c>
      <c r="E17940" s="72">
        <f t="shared" si="561"/>
        <v>1393671303.0740738</v>
      </c>
      <c r="F17940" s="71">
        <f t="shared" si="560"/>
        <v>906.39392759760267</v>
      </c>
    </row>
    <row r="17941" spans="2:6">
      <c r="B17941">
        <v>1537600</v>
      </c>
      <c r="D17941">
        <v>17939</v>
      </c>
      <c r="E17941" s="72">
        <f t="shared" si="561"/>
        <v>1393826732.5185182</v>
      </c>
      <c r="F17941" s="71">
        <f t="shared" si="560"/>
        <v>906.49501334450974</v>
      </c>
    </row>
    <row r="17942" spans="2:6">
      <c r="B17942">
        <v>1537600</v>
      </c>
      <c r="D17942">
        <v>17940</v>
      </c>
      <c r="E17942" s="72">
        <f t="shared" si="561"/>
        <v>1393982170.6296294</v>
      </c>
      <c r="F17942" s="71">
        <f t="shared" si="560"/>
        <v>906.59610472790678</v>
      </c>
    </row>
    <row r="17943" spans="2:6">
      <c r="B17943">
        <v>1537600</v>
      </c>
      <c r="D17943">
        <v>17941</v>
      </c>
      <c r="E17943" s="72">
        <f t="shared" si="561"/>
        <v>1394137617.4074073</v>
      </c>
      <c r="F17943" s="71">
        <f t="shared" si="560"/>
        <v>906.69720174779354</v>
      </c>
    </row>
    <row r="17944" spans="2:6">
      <c r="B17944">
        <v>1537600</v>
      </c>
      <c r="D17944">
        <v>17942</v>
      </c>
      <c r="E17944" s="72">
        <f t="shared" si="561"/>
        <v>1394293072.8518517</v>
      </c>
      <c r="F17944" s="71">
        <f t="shared" si="560"/>
        <v>906.79830440416993</v>
      </c>
    </row>
    <row r="17945" spans="2:6">
      <c r="B17945">
        <v>1537600</v>
      </c>
      <c r="D17945">
        <v>17943</v>
      </c>
      <c r="E17945" s="72">
        <f t="shared" si="561"/>
        <v>1394448536.9629629</v>
      </c>
      <c r="F17945" s="71">
        <f t="shared" si="560"/>
        <v>906.89941269703615</v>
      </c>
    </row>
    <row r="17946" spans="2:6">
      <c r="B17946">
        <v>1537600</v>
      </c>
      <c r="D17946">
        <v>17944</v>
      </c>
      <c r="E17946" s="72">
        <f t="shared" si="561"/>
        <v>1394604009.7407408</v>
      </c>
      <c r="F17946" s="71">
        <f t="shared" si="560"/>
        <v>907.00052662639223</v>
      </c>
    </row>
    <row r="17947" spans="2:6">
      <c r="B17947">
        <v>1537600</v>
      </c>
      <c r="D17947">
        <v>17945</v>
      </c>
      <c r="E17947" s="72">
        <f t="shared" si="561"/>
        <v>1394759491.1851852</v>
      </c>
      <c r="F17947" s="71">
        <f t="shared" si="560"/>
        <v>907.10164619223804</v>
      </c>
    </row>
    <row r="17948" spans="2:6">
      <c r="B17948">
        <v>1537600</v>
      </c>
      <c r="D17948">
        <v>17946</v>
      </c>
      <c r="E17948" s="72">
        <f t="shared" si="561"/>
        <v>1394914981.2962961</v>
      </c>
      <c r="F17948" s="71">
        <f t="shared" si="560"/>
        <v>907.20277139457346</v>
      </c>
    </row>
    <row r="17949" spans="2:6">
      <c r="B17949">
        <v>1537600</v>
      </c>
      <c r="D17949">
        <v>17947</v>
      </c>
      <c r="E17949" s="72">
        <f t="shared" si="561"/>
        <v>1395070480.0740738</v>
      </c>
      <c r="F17949" s="71">
        <f t="shared" si="560"/>
        <v>907.30390223339862</v>
      </c>
    </row>
    <row r="17950" spans="2:6">
      <c r="B17950">
        <v>1537600</v>
      </c>
      <c r="D17950">
        <v>17948</v>
      </c>
      <c r="E17950" s="72">
        <f t="shared" si="561"/>
        <v>1395225987.5185182</v>
      </c>
      <c r="F17950" s="71">
        <f t="shared" si="560"/>
        <v>907.40503870871373</v>
      </c>
    </row>
    <row r="17951" spans="2:6">
      <c r="B17951">
        <v>1537600</v>
      </c>
      <c r="D17951">
        <v>17949</v>
      </c>
      <c r="E17951" s="72">
        <f t="shared" si="561"/>
        <v>1395381503.6296294</v>
      </c>
      <c r="F17951" s="71">
        <f t="shared" si="560"/>
        <v>907.50618082051858</v>
      </c>
    </row>
    <row r="17952" spans="2:6">
      <c r="B17952">
        <v>1537600</v>
      </c>
      <c r="D17952">
        <v>17950</v>
      </c>
      <c r="E17952" s="72">
        <f t="shared" si="561"/>
        <v>1395537028.4074073</v>
      </c>
      <c r="F17952" s="71">
        <f t="shared" si="560"/>
        <v>907.60732856881327</v>
      </c>
    </row>
    <row r="17953" spans="2:6">
      <c r="B17953">
        <v>1537600</v>
      </c>
      <c r="D17953">
        <v>17951</v>
      </c>
      <c r="E17953" s="72">
        <f t="shared" si="561"/>
        <v>1395692561.8518517</v>
      </c>
      <c r="F17953" s="71">
        <f t="shared" si="560"/>
        <v>907.70848195359758</v>
      </c>
    </row>
    <row r="17954" spans="2:6">
      <c r="B17954">
        <v>1537600</v>
      </c>
      <c r="D17954">
        <v>17952</v>
      </c>
      <c r="E17954" s="72">
        <f t="shared" si="561"/>
        <v>1395848103.9629629</v>
      </c>
      <c r="F17954" s="71">
        <f t="shared" si="560"/>
        <v>907.80964097487174</v>
      </c>
    </row>
    <row r="17955" spans="2:6">
      <c r="B17955">
        <v>1537600</v>
      </c>
      <c r="D17955">
        <v>17953</v>
      </c>
      <c r="E17955" s="72">
        <f t="shared" si="561"/>
        <v>1396003654.7407408</v>
      </c>
      <c r="F17955" s="71">
        <f t="shared" si="560"/>
        <v>907.91080563263574</v>
      </c>
    </row>
    <row r="17956" spans="2:6">
      <c r="B17956">
        <v>1537600</v>
      </c>
      <c r="D17956">
        <v>17954</v>
      </c>
      <c r="E17956" s="72">
        <f t="shared" si="561"/>
        <v>1396159214.1851852</v>
      </c>
      <c r="F17956" s="71">
        <f t="shared" si="560"/>
        <v>908.01197592688948</v>
      </c>
    </row>
    <row r="17957" spans="2:6">
      <c r="B17957">
        <v>1537600</v>
      </c>
      <c r="D17957">
        <v>17955</v>
      </c>
      <c r="E17957" s="72">
        <f t="shared" si="561"/>
        <v>1396314782.2962964</v>
      </c>
      <c r="F17957" s="71">
        <f t="shared" si="560"/>
        <v>908.11315185763294</v>
      </c>
    </row>
    <row r="17958" spans="2:6">
      <c r="B17958">
        <v>1537600</v>
      </c>
      <c r="D17958">
        <v>17956</v>
      </c>
      <c r="E17958" s="72">
        <f t="shared" si="561"/>
        <v>1396470359.074074</v>
      </c>
      <c r="F17958" s="71">
        <f t="shared" si="560"/>
        <v>908.21433342486603</v>
      </c>
    </row>
    <row r="17959" spans="2:6">
      <c r="B17959">
        <v>1537600</v>
      </c>
      <c r="D17959">
        <v>17957</v>
      </c>
      <c r="E17959" s="72">
        <f t="shared" si="561"/>
        <v>1396625944.5185184</v>
      </c>
      <c r="F17959" s="71">
        <f t="shared" si="560"/>
        <v>908.31552062858896</v>
      </c>
    </row>
    <row r="17960" spans="2:6">
      <c r="B17960">
        <v>1537600</v>
      </c>
      <c r="D17960">
        <v>17958</v>
      </c>
      <c r="E17960" s="72">
        <f t="shared" si="561"/>
        <v>1396781538.6296296</v>
      </c>
      <c r="F17960" s="71">
        <f t="shared" si="560"/>
        <v>908.41671346880173</v>
      </c>
    </row>
    <row r="17961" spans="2:6">
      <c r="B17961">
        <v>1537600</v>
      </c>
      <c r="D17961">
        <v>17959</v>
      </c>
      <c r="E17961" s="72">
        <f t="shared" si="561"/>
        <v>1396937141.4074073</v>
      </c>
      <c r="F17961" s="71">
        <f t="shared" si="560"/>
        <v>908.51791194550424</v>
      </c>
    </row>
    <row r="17962" spans="2:6">
      <c r="B17962">
        <v>1537600</v>
      </c>
      <c r="D17962">
        <v>17960</v>
      </c>
      <c r="E17962" s="72">
        <f t="shared" si="561"/>
        <v>1397092752.8518517</v>
      </c>
      <c r="F17962" s="71">
        <f t="shared" si="560"/>
        <v>908.61911605869648</v>
      </c>
    </row>
    <row r="17963" spans="2:6">
      <c r="B17963">
        <v>1537600</v>
      </c>
      <c r="D17963">
        <v>17961</v>
      </c>
      <c r="E17963" s="72">
        <f t="shared" si="561"/>
        <v>1397248372.9629629</v>
      </c>
      <c r="F17963" s="71">
        <f t="shared" si="560"/>
        <v>908.72032580837856</v>
      </c>
    </row>
    <row r="17964" spans="2:6">
      <c r="B17964">
        <v>1537600</v>
      </c>
      <c r="D17964">
        <v>17962</v>
      </c>
      <c r="E17964" s="72">
        <f t="shared" si="561"/>
        <v>1397404001.7407405</v>
      </c>
      <c r="F17964" s="71">
        <f t="shared" si="560"/>
        <v>908.82154119455026</v>
      </c>
    </row>
    <row r="17965" spans="2:6">
      <c r="B17965">
        <v>1537600</v>
      </c>
      <c r="D17965">
        <v>17963</v>
      </c>
      <c r="E17965" s="72">
        <f t="shared" si="561"/>
        <v>1397559639.185185</v>
      </c>
      <c r="F17965" s="71">
        <f t="shared" si="560"/>
        <v>908.92276221721181</v>
      </c>
    </row>
    <row r="17966" spans="2:6">
      <c r="B17966">
        <v>1537600</v>
      </c>
      <c r="D17966">
        <v>17964</v>
      </c>
      <c r="E17966" s="72">
        <f t="shared" si="561"/>
        <v>1397715285.2962961</v>
      </c>
      <c r="F17966" s="71">
        <f t="shared" si="560"/>
        <v>909.02398887636321</v>
      </c>
    </row>
    <row r="17967" spans="2:6">
      <c r="B17967">
        <v>1537600</v>
      </c>
      <c r="D17967">
        <v>17965</v>
      </c>
      <c r="E17967" s="72">
        <f t="shared" si="561"/>
        <v>1397870940.0740738</v>
      </c>
      <c r="F17967" s="71">
        <f t="shared" si="560"/>
        <v>909.12522117200433</v>
      </c>
    </row>
    <row r="17968" spans="2:6">
      <c r="B17968">
        <v>1537600</v>
      </c>
      <c r="D17968">
        <v>17966</v>
      </c>
      <c r="E17968" s="72">
        <f t="shared" si="561"/>
        <v>1398026603.5185182</v>
      </c>
      <c r="F17968" s="71">
        <f t="shared" si="560"/>
        <v>909.22645910413519</v>
      </c>
    </row>
    <row r="17969" spans="2:6">
      <c r="B17969">
        <v>1537600</v>
      </c>
      <c r="D17969">
        <v>17967</v>
      </c>
      <c r="E17969" s="72">
        <f t="shared" si="561"/>
        <v>1398182275.6296294</v>
      </c>
      <c r="F17969" s="71">
        <f t="shared" si="560"/>
        <v>909.32770267275589</v>
      </c>
    </row>
    <row r="17970" spans="2:6">
      <c r="B17970">
        <v>1537600</v>
      </c>
      <c r="D17970">
        <v>17968</v>
      </c>
      <c r="E17970" s="72">
        <f t="shared" si="561"/>
        <v>1398337956.4074073</v>
      </c>
      <c r="F17970" s="71">
        <f t="shared" si="560"/>
        <v>909.42895187786633</v>
      </c>
    </row>
    <row r="17971" spans="2:6">
      <c r="B17971">
        <v>1537600</v>
      </c>
      <c r="D17971">
        <v>17969</v>
      </c>
      <c r="E17971" s="72">
        <f t="shared" si="561"/>
        <v>1398493645.8518517</v>
      </c>
      <c r="F17971" s="71">
        <f t="shared" si="560"/>
        <v>909.53020671946649</v>
      </c>
    </row>
    <row r="17972" spans="2:6">
      <c r="B17972">
        <v>1537600</v>
      </c>
      <c r="D17972">
        <v>17970</v>
      </c>
      <c r="E17972" s="72">
        <f t="shared" si="561"/>
        <v>1398649343.9629629</v>
      </c>
      <c r="F17972" s="71">
        <f t="shared" si="560"/>
        <v>909.6314671975565</v>
      </c>
    </row>
    <row r="17973" spans="2:6">
      <c r="B17973">
        <v>1537600</v>
      </c>
      <c r="D17973">
        <v>17971</v>
      </c>
      <c r="E17973" s="72">
        <f t="shared" si="561"/>
        <v>1398805050.7407405</v>
      </c>
      <c r="F17973" s="71">
        <f t="shared" si="560"/>
        <v>909.73273331213613</v>
      </c>
    </row>
    <row r="17974" spans="2:6">
      <c r="B17974">
        <v>1537600</v>
      </c>
      <c r="D17974">
        <v>17972</v>
      </c>
      <c r="E17974" s="72">
        <f t="shared" si="561"/>
        <v>1398960766.185185</v>
      </c>
      <c r="F17974" s="71">
        <f t="shared" si="560"/>
        <v>909.83400506320561</v>
      </c>
    </row>
    <row r="17975" spans="2:6">
      <c r="B17975">
        <v>1537600</v>
      </c>
      <c r="D17975">
        <v>17973</v>
      </c>
      <c r="E17975" s="72">
        <f t="shared" si="561"/>
        <v>1399116490.2962961</v>
      </c>
      <c r="F17975" s="71">
        <f t="shared" si="560"/>
        <v>909.93528245076493</v>
      </c>
    </row>
    <row r="17976" spans="2:6">
      <c r="B17976">
        <v>1537600</v>
      </c>
      <c r="D17976">
        <v>17974</v>
      </c>
      <c r="E17976" s="72">
        <f t="shared" si="561"/>
        <v>1399272223.0740738</v>
      </c>
      <c r="F17976" s="71">
        <f t="shared" si="560"/>
        <v>910.03656547481387</v>
      </c>
    </row>
    <row r="17977" spans="2:6">
      <c r="B17977">
        <v>1537600</v>
      </c>
      <c r="D17977">
        <v>17975</v>
      </c>
      <c r="E17977" s="72">
        <f t="shared" si="561"/>
        <v>1399427964.5185182</v>
      </c>
      <c r="F17977" s="71">
        <f t="shared" si="560"/>
        <v>910.13785413535265</v>
      </c>
    </row>
    <row r="17978" spans="2:6">
      <c r="B17978">
        <v>1537600</v>
      </c>
      <c r="D17978">
        <v>17976</v>
      </c>
      <c r="E17978" s="72">
        <f t="shared" si="561"/>
        <v>1399583714.6296294</v>
      </c>
      <c r="F17978" s="71">
        <f t="shared" si="560"/>
        <v>910.23914843238117</v>
      </c>
    </row>
    <row r="17979" spans="2:6">
      <c r="B17979">
        <v>1537600</v>
      </c>
      <c r="D17979">
        <v>17977</v>
      </c>
      <c r="E17979" s="72">
        <f t="shared" si="561"/>
        <v>1399739473.4074073</v>
      </c>
      <c r="F17979" s="71">
        <f t="shared" si="560"/>
        <v>910.34044836589965</v>
      </c>
    </row>
    <row r="17980" spans="2:6">
      <c r="B17980">
        <v>1537600</v>
      </c>
      <c r="D17980">
        <v>17978</v>
      </c>
      <c r="E17980" s="72">
        <f t="shared" si="561"/>
        <v>1399895240.8518517</v>
      </c>
      <c r="F17980" s="71">
        <f t="shared" si="560"/>
        <v>910.44175393590774</v>
      </c>
    </row>
    <row r="17981" spans="2:6">
      <c r="B17981">
        <v>1537600</v>
      </c>
      <c r="D17981">
        <v>17979</v>
      </c>
      <c r="E17981" s="72">
        <f t="shared" si="561"/>
        <v>1400051016.9629629</v>
      </c>
      <c r="F17981" s="71">
        <f t="shared" si="560"/>
        <v>910.54306514240557</v>
      </c>
    </row>
    <row r="17982" spans="2:6">
      <c r="B17982">
        <v>1537600</v>
      </c>
      <c r="D17982">
        <v>17980</v>
      </c>
      <c r="E17982" s="72">
        <f t="shared" si="561"/>
        <v>1400206801.7407405</v>
      </c>
      <c r="F17982" s="71">
        <f t="shared" si="560"/>
        <v>910.64438198539312</v>
      </c>
    </row>
    <row r="17983" spans="2:6">
      <c r="B17983">
        <v>1537600</v>
      </c>
      <c r="D17983">
        <v>17981</v>
      </c>
      <c r="E17983" s="72">
        <f t="shared" si="561"/>
        <v>1400362595.185185</v>
      </c>
      <c r="F17983" s="71">
        <f t="shared" si="560"/>
        <v>910.74570446487053</v>
      </c>
    </row>
    <row r="17984" spans="2:6">
      <c r="B17984">
        <v>1537600</v>
      </c>
      <c r="D17984">
        <v>17982</v>
      </c>
      <c r="E17984" s="72">
        <f t="shared" si="561"/>
        <v>1400518397.2962961</v>
      </c>
      <c r="F17984" s="71">
        <f t="shared" si="560"/>
        <v>910.84703258083778</v>
      </c>
    </row>
    <row r="17985" spans="2:6">
      <c r="B17985">
        <v>1537600</v>
      </c>
      <c r="D17985">
        <v>17983</v>
      </c>
      <c r="E17985" s="72">
        <f t="shared" si="561"/>
        <v>1400674208.0740738</v>
      </c>
      <c r="F17985" s="71">
        <f t="shared" si="560"/>
        <v>910.94836633329464</v>
      </c>
    </row>
    <row r="17986" spans="2:6">
      <c r="B17986">
        <v>1537600</v>
      </c>
      <c r="D17986">
        <v>17984</v>
      </c>
      <c r="E17986" s="72">
        <f t="shared" si="561"/>
        <v>1400830027.5185182</v>
      </c>
      <c r="F17986" s="71">
        <f t="shared" si="560"/>
        <v>911.04970572224124</v>
      </c>
    </row>
    <row r="17987" spans="2:6">
      <c r="B17987">
        <v>1537600</v>
      </c>
      <c r="D17987">
        <v>17985</v>
      </c>
      <c r="E17987" s="72">
        <f t="shared" si="561"/>
        <v>1400985855.6296294</v>
      </c>
      <c r="F17987" s="71">
        <f t="shared" ref="F17987:F18050" si="562">E17987/B17986</f>
        <v>911.1510507476778</v>
      </c>
    </row>
    <row r="17988" spans="2:6">
      <c r="B17988">
        <v>1537600</v>
      </c>
      <c r="D17988">
        <v>17986</v>
      </c>
      <c r="E17988" s="72">
        <f t="shared" ref="E17988:E18051" si="563">40+(D17987*D17987)+(E17987/1.3)</f>
        <v>1401141692.4074073</v>
      </c>
      <c r="F17988" s="71">
        <f t="shared" si="562"/>
        <v>911.25240140960409</v>
      </c>
    </row>
    <row r="17989" spans="2:6">
      <c r="B17989">
        <v>1537600</v>
      </c>
      <c r="D17989">
        <v>17987</v>
      </c>
      <c r="E17989" s="72">
        <f t="shared" si="563"/>
        <v>1401297537.8518517</v>
      </c>
      <c r="F17989" s="71">
        <f t="shared" si="562"/>
        <v>911.35375770802011</v>
      </c>
    </row>
    <row r="17990" spans="2:6">
      <c r="B17990">
        <v>1537600</v>
      </c>
      <c r="D17990">
        <v>17988</v>
      </c>
      <c r="E17990" s="72">
        <f t="shared" si="563"/>
        <v>1401453391.9629629</v>
      </c>
      <c r="F17990" s="71">
        <f t="shared" si="562"/>
        <v>911.45511964292587</v>
      </c>
    </row>
    <row r="17991" spans="2:6">
      <c r="B17991">
        <v>1537600</v>
      </c>
      <c r="D17991">
        <v>17989</v>
      </c>
      <c r="E17991" s="72">
        <f t="shared" si="563"/>
        <v>1401609254.7407405</v>
      </c>
      <c r="F17991" s="71">
        <f t="shared" si="562"/>
        <v>911.55648721432135</v>
      </c>
    </row>
    <row r="17992" spans="2:6">
      <c r="B17992">
        <v>1537600</v>
      </c>
      <c r="D17992">
        <v>17990</v>
      </c>
      <c r="E17992" s="72">
        <f t="shared" si="563"/>
        <v>1401765126.185185</v>
      </c>
      <c r="F17992" s="71">
        <f t="shared" si="562"/>
        <v>911.65786042220668</v>
      </c>
    </row>
    <row r="17993" spans="2:6">
      <c r="B17993">
        <v>1537600</v>
      </c>
      <c r="D17993">
        <v>17991</v>
      </c>
      <c r="E17993" s="72">
        <f t="shared" si="563"/>
        <v>1401921006.2962961</v>
      </c>
      <c r="F17993" s="71">
        <f t="shared" si="562"/>
        <v>911.75923926658174</v>
      </c>
    </row>
    <row r="17994" spans="2:6">
      <c r="B17994">
        <v>1537600</v>
      </c>
      <c r="D17994">
        <v>17992</v>
      </c>
      <c r="E17994" s="72">
        <f t="shared" si="563"/>
        <v>1402076895.0740738</v>
      </c>
      <c r="F17994" s="71">
        <f t="shared" si="562"/>
        <v>911.86062374744654</v>
      </c>
    </row>
    <row r="17995" spans="2:6">
      <c r="B17995">
        <v>1537600</v>
      </c>
      <c r="D17995">
        <v>17993</v>
      </c>
      <c r="E17995" s="72">
        <f t="shared" si="563"/>
        <v>1402232792.5185182</v>
      </c>
      <c r="F17995" s="71">
        <f t="shared" si="562"/>
        <v>911.96201386480118</v>
      </c>
    </row>
    <row r="17996" spans="2:6">
      <c r="B17996">
        <v>1537600</v>
      </c>
      <c r="D17996">
        <v>17994</v>
      </c>
      <c r="E17996" s="72">
        <f t="shared" si="563"/>
        <v>1402388698.6296294</v>
      </c>
      <c r="F17996" s="71">
        <f t="shared" si="562"/>
        <v>912.06340961864555</v>
      </c>
    </row>
    <row r="17997" spans="2:6">
      <c r="B17997">
        <v>1537600</v>
      </c>
      <c r="D17997">
        <v>17995</v>
      </c>
      <c r="E17997" s="72">
        <f t="shared" si="563"/>
        <v>1402544613.4074073</v>
      </c>
      <c r="F17997" s="71">
        <f t="shared" si="562"/>
        <v>912.16481100897977</v>
      </c>
    </row>
    <row r="17998" spans="2:6">
      <c r="B17998">
        <v>1537600</v>
      </c>
      <c r="D17998">
        <v>17996</v>
      </c>
      <c r="E17998" s="72">
        <f t="shared" si="563"/>
        <v>1402700536.8518517</v>
      </c>
      <c r="F17998" s="71">
        <f t="shared" si="562"/>
        <v>912.2662180358036</v>
      </c>
    </row>
    <row r="17999" spans="2:6">
      <c r="B17999">
        <v>1537600</v>
      </c>
      <c r="D17999">
        <v>17997</v>
      </c>
      <c r="E17999" s="72">
        <f t="shared" si="563"/>
        <v>1402856468.9629629</v>
      </c>
      <c r="F17999" s="71">
        <f t="shared" si="562"/>
        <v>912.3676306991174</v>
      </c>
    </row>
    <row r="18000" spans="2:6">
      <c r="B18000">
        <v>1537600</v>
      </c>
      <c r="D18000">
        <v>17998</v>
      </c>
      <c r="E18000" s="72">
        <f t="shared" si="563"/>
        <v>1403012409.7407405</v>
      </c>
      <c r="F18000" s="71">
        <f t="shared" si="562"/>
        <v>912.4690489989207</v>
      </c>
    </row>
    <row r="18001" spans="2:6">
      <c r="B18001">
        <v>1537600</v>
      </c>
      <c r="D18001">
        <v>17999</v>
      </c>
      <c r="E18001" s="72">
        <f t="shared" si="563"/>
        <v>1403168359.185185</v>
      </c>
      <c r="F18001" s="71">
        <f t="shared" si="562"/>
        <v>912.57047293521396</v>
      </c>
    </row>
    <row r="18002" spans="2:6">
      <c r="B18002">
        <v>1537600</v>
      </c>
      <c r="D18002">
        <v>18000</v>
      </c>
      <c r="E18002" s="72">
        <f t="shared" si="563"/>
        <v>1403324317.2962961</v>
      </c>
      <c r="F18002" s="71">
        <f t="shared" si="562"/>
        <v>912.67190250799695</v>
      </c>
    </row>
    <row r="18003" spans="2:6">
      <c r="B18003">
        <v>1537600</v>
      </c>
      <c r="D18003">
        <v>18001</v>
      </c>
      <c r="E18003" s="72">
        <f t="shared" si="563"/>
        <v>1403480284.0740738</v>
      </c>
      <c r="F18003" s="71">
        <f t="shared" si="562"/>
        <v>912.77333771726967</v>
      </c>
    </row>
    <row r="18004" spans="2:6">
      <c r="B18004">
        <v>1537600</v>
      </c>
      <c r="D18004">
        <v>18002</v>
      </c>
      <c r="E18004" s="72">
        <f t="shared" si="563"/>
        <v>1403636259.5185182</v>
      </c>
      <c r="F18004" s="71">
        <f t="shared" si="562"/>
        <v>912.87477856303212</v>
      </c>
    </row>
    <row r="18005" spans="2:6">
      <c r="B18005">
        <v>1537600</v>
      </c>
      <c r="D18005">
        <v>18003</v>
      </c>
      <c r="E18005" s="72">
        <f t="shared" si="563"/>
        <v>1403792243.6296294</v>
      </c>
      <c r="F18005" s="71">
        <f t="shared" si="562"/>
        <v>912.97622504528442</v>
      </c>
    </row>
    <row r="18006" spans="2:6">
      <c r="B18006">
        <v>1537600</v>
      </c>
      <c r="D18006">
        <v>18004</v>
      </c>
      <c r="E18006" s="72">
        <f t="shared" si="563"/>
        <v>1403948236.4074073</v>
      </c>
      <c r="F18006" s="71">
        <f t="shared" si="562"/>
        <v>913.07767716402657</v>
      </c>
    </row>
    <row r="18007" spans="2:6">
      <c r="B18007">
        <v>1537600</v>
      </c>
      <c r="D18007">
        <v>18005</v>
      </c>
      <c r="E18007" s="72">
        <f t="shared" si="563"/>
        <v>1404104237.8518517</v>
      </c>
      <c r="F18007" s="71">
        <f t="shared" si="562"/>
        <v>913.17913491925844</v>
      </c>
    </row>
    <row r="18008" spans="2:6">
      <c r="B18008">
        <v>1537600</v>
      </c>
      <c r="D18008">
        <v>18006</v>
      </c>
      <c r="E18008" s="72">
        <f t="shared" si="563"/>
        <v>1404260247.9629629</v>
      </c>
      <c r="F18008" s="71">
        <f t="shared" si="562"/>
        <v>913.28059831098005</v>
      </c>
    </row>
    <row r="18009" spans="2:6">
      <c r="B18009">
        <v>1537600</v>
      </c>
      <c r="D18009">
        <v>18007</v>
      </c>
      <c r="E18009" s="72">
        <f t="shared" si="563"/>
        <v>1404416266.7407405</v>
      </c>
      <c r="F18009" s="71">
        <f t="shared" si="562"/>
        <v>913.38206733919128</v>
      </c>
    </row>
    <row r="18010" spans="2:6">
      <c r="B18010">
        <v>1537600</v>
      </c>
      <c r="D18010">
        <v>18008</v>
      </c>
      <c r="E18010" s="72">
        <f t="shared" si="563"/>
        <v>1404572294.185185</v>
      </c>
      <c r="F18010" s="71">
        <f t="shared" si="562"/>
        <v>913.48354200389235</v>
      </c>
    </row>
    <row r="18011" spans="2:6">
      <c r="B18011">
        <v>1537600</v>
      </c>
      <c r="D18011">
        <v>18009</v>
      </c>
      <c r="E18011" s="72">
        <f t="shared" si="563"/>
        <v>1404728330.2962961</v>
      </c>
      <c r="F18011" s="71">
        <f t="shared" si="562"/>
        <v>913.58502230508327</v>
      </c>
    </row>
    <row r="18012" spans="2:6">
      <c r="B18012">
        <v>1537600</v>
      </c>
      <c r="D18012">
        <v>18010</v>
      </c>
      <c r="E18012" s="72">
        <f t="shared" si="563"/>
        <v>1404884375.0740738</v>
      </c>
      <c r="F18012" s="71">
        <f t="shared" si="562"/>
        <v>913.68650824276392</v>
      </c>
    </row>
    <row r="18013" spans="2:6">
      <c r="B18013">
        <v>1537600</v>
      </c>
      <c r="D18013">
        <v>18011</v>
      </c>
      <c r="E18013" s="72">
        <f t="shared" si="563"/>
        <v>1405040428.5185182</v>
      </c>
      <c r="F18013" s="71">
        <f t="shared" si="562"/>
        <v>913.7879998169343</v>
      </c>
    </row>
    <row r="18014" spans="2:6">
      <c r="B18014">
        <v>1537600</v>
      </c>
      <c r="D18014">
        <v>18012</v>
      </c>
      <c r="E18014" s="72">
        <f t="shared" si="563"/>
        <v>1405196490.6296294</v>
      </c>
      <c r="F18014" s="71">
        <f t="shared" si="562"/>
        <v>913.88949702759453</v>
      </c>
    </row>
    <row r="18015" spans="2:6">
      <c r="B18015">
        <v>1537600</v>
      </c>
      <c r="D18015">
        <v>18013</v>
      </c>
      <c r="E18015" s="72">
        <f t="shared" si="563"/>
        <v>1405352561.4074073</v>
      </c>
      <c r="F18015" s="71">
        <f t="shared" si="562"/>
        <v>913.9909998747446</v>
      </c>
    </row>
    <row r="18016" spans="2:6">
      <c r="B18016">
        <v>1537600</v>
      </c>
      <c r="D18016">
        <v>18014</v>
      </c>
      <c r="E18016" s="72">
        <f t="shared" si="563"/>
        <v>1405508640.8518517</v>
      </c>
      <c r="F18016" s="71">
        <f t="shared" si="562"/>
        <v>914.09250835838429</v>
      </c>
    </row>
    <row r="18017" spans="2:6">
      <c r="B18017">
        <v>1537600</v>
      </c>
      <c r="D18017">
        <v>18015</v>
      </c>
      <c r="E18017" s="72">
        <f t="shared" si="563"/>
        <v>1405664728.9629629</v>
      </c>
      <c r="F18017" s="71">
        <f t="shared" si="562"/>
        <v>914.19402247851383</v>
      </c>
    </row>
    <row r="18018" spans="2:6">
      <c r="B18018">
        <v>1537600</v>
      </c>
      <c r="D18018">
        <v>18016</v>
      </c>
      <c r="E18018" s="72">
        <f t="shared" si="563"/>
        <v>1405820825.7407405</v>
      </c>
      <c r="F18018" s="71">
        <f t="shared" si="562"/>
        <v>914.29554223513298</v>
      </c>
    </row>
    <row r="18019" spans="2:6">
      <c r="B18019">
        <v>1537600</v>
      </c>
      <c r="D18019">
        <v>18017</v>
      </c>
      <c r="E18019" s="72">
        <f t="shared" si="563"/>
        <v>1405976931.185185</v>
      </c>
      <c r="F18019" s="71">
        <f t="shared" si="562"/>
        <v>914.39706762824198</v>
      </c>
    </row>
    <row r="18020" spans="2:6">
      <c r="B18020">
        <v>1537600</v>
      </c>
      <c r="D18020">
        <v>18018</v>
      </c>
      <c r="E18020" s="72">
        <f t="shared" si="563"/>
        <v>1406133045.2962961</v>
      </c>
      <c r="F18020" s="71">
        <f t="shared" si="562"/>
        <v>914.49859865784083</v>
      </c>
    </row>
    <row r="18021" spans="2:6">
      <c r="B18021">
        <v>1537600</v>
      </c>
      <c r="D18021">
        <v>18019</v>
      </c>
      <c r="E18021" s="72">
        <f t="shared" si="563"/>
        <v>1406289168.0740738</v>
      </c>
      <c r="F18021" s="71">
        <f t="shared" si="562"/>
        <v>914.60013532392941</v>
      </c>
    </row>
    <row r="18022" spans="2:6">
      <c r="B18022">
        <v>1537600</v>
      </c>
      <c r="D18022">
        <v>18020</v>
      </c>
      <c r="E18022" s="72">
        <f t="shared" si="563"/>
        <v>1406445299.5185182</v>
      </c>
      <c r="F18022" s="71">
        <f t="shared" si="562"/>
        <v>914.70167762650772</v>
      </c>
    </row>
    <row r="18023" spans="2:6">
      <c r="B18023">
        <v>1537600</v>
      </c>
      <c r="D18023">
        <v>18021</v>
      </c>
      <c r="E18023" s="72">
        <f t="shared" si="563"/>
        <v>1406601439.6296294</v>
      </c>
      <c r="F18023" s="71">
        <f t="shared" si="562"/>
        <v>914.80322556557587</v>
      </c>
    </row>
    <row r="18024" spans="2:6">
      <c r="B18024">
        <v>1537600</v>
      </c>
      <c r="D18024">
        <v>18022</v>
      </c>
      <c r="E18024" s="72">
        <f t="shared" si="563"/>
        <v>1406757588.4074073</v>
      </c>
      <c r="F18024" s="71">
        <f t="shared" si="562"/>
        <v>914.90477914113376</v>
      </c>
    </row>
    <row r="18025" spans="2:6">
      <c r="B18025">
        <v>1537600</v>
      </c>
      <c r="D18025">
        <v>18023</v>
      </c>
      <c r="E18025" s="72">
        <f t="shared" si="563"/>
        <v>1406913745.8518517</v>
      </c>
      <c r="F18025" s="71">
        <f t="shared" si="562"/>
        <v>915.00633835318138</v>
      </c>
    </row>
    <row r="18026" spans="2:6">
      <c r="B18026">
        <v>1537600</v>
      </c>
      <c r="D18026">
        <v>18024</v>
      </c>
      <c r="E18026" s="72">
        <f t="shared" si="563"/>
        <v>1407069911.9629629</v>
      </c>
      <c r="F18026" s="71">
        <f t="shared" si="562"/>
        <v>915.10790320171884</v>
      </c>
    </row>
    <row r="18027" spans="2:6">
      <c r="B18027">
        <v>1537600</v>
      </c>
      <c r="D18027">
        <v>18025</v>
      </c>
      <c r="E18027" s="72">
        <f t="shared" si="563"/>
        <v>1407226086.7407405</v>
      </c>
      <c r="F18027" s="71">
        <f t="shared" si="562"/>
        <v>915.20947368674592</v>
      </c>
    </row>
    <row r="18028" spans="2:6">
      <c r="B18028">
        <v>1537600</v>
      </c>
      <c r="D18028">
        <v>18026</v>
      </c>
      <c r="E18028" s="72">
        <f t="shared" si="563"/>
        <v>1407382270.185185</v>
      </c>
      <c r="F18028" s="71">
        <f t="shared" si="562"/>
        <v>915.31104980826285</v>
      </c>
    </row>
    <row r="18029" spans="2:6">
      <c r="B18029">
        <v>1537600</v>
      </c>
      <c r="D18029">
        <v>18027</v>
      </c>
      <c r="E18029" s="72">
        <f t="shared" si="563"/>
        <v>1407538462.2962961</v>
      </c>
      <c r="F18029" s="71">
        <f t="shared" si="562"/>
        <v>915.41263156626962</v>
      </c>
    </row>
    <row r="18030" spans="2:6">
      <c r="B18030">
        <v>1537600</v>
      </c>
      <c r="D18030">
        <v>18028</v>
      </c>
      <c r="E18030" s="72">
        <f t="shared" si="563"/>
        <v>1407694663.0740738</v>
      </c>
      <c r="F18030" s="71">
        <f t="shared" si="562"/>
        <v>915.51421896076602</v>
      </c>
    </row>
    <row r="18031" spans="2:6">
      <c r="B18031">
        <v>1537600</v>
      </c>
      <c r="D18031">
        <v>18029</v>
      </c>
      <c r="E18031" s="72">
        <f t="shared" si="563"/>
        <v>1407850872.5185182</v>
      </c>
      <c r="F18031" s="71">
        <f t="shared" si="562"/>
        <v>915.61581199175225</v>
      </c>
    </row>
    <row r="18032" spans="2:6">
      <c r="B18032">
        <v>1537600</v>
      </c>
      <c r="D18032">
        <v>18030</v>
      </c>
      <c r="E18032" s="72">
        <f t="shared" si="563"/>
        <v>1408007090.6296294</v>
      </c>
      <c r="F18032" s="71">
        <f t="shared" si="562"/>
        <v>915.71741065922822</v>
      </c>
    </row>
    <row r="18033" spans="2:6">
      <c r="B18033">
        <v>1537600</v>
      </c>
      <c r="D18033">
        <v>18031</v>
      </c>
      <c r="E18033" s="72">
        <f t="shared" si="563"/>
        <v>1408163317.4074073</v>
      </c>
      <c r="F18033" s="71">
        <f t="shared" si="562"/>
        <v>915.81901496319415</v>
      </c>
    </row>
    <row r="18034" spans="2:6">
      <c r="B18034">
        <v>1537600</v>
      </c>
      <c r="D18034">
        <v>18032</v>
      </c>
      <c r="E18034" s="72">
        <f t="shared" si="563"/>
        <v>1408319552.8518517</v>
      </c>
      <c r="F18034" s="71">
        <f t="shared" si="562"/>
        <v>915.9206249036497</v>
      </c>
    </row>
    <row r="18035" spans="2:6">
      <c r="B18035">
        <v>1537600</v>
      </c>
      <c r="D18035">
        <v>18033</v>
      </c>
      <c r="E18035" s="72">
        <f t="shared" si="563"/>
        <v>1408475796.9629629</v>
      </c>
      <c r="F18035" s="71">
        <f t="shared" si="562"/>
        <v>916.02224048059497</v>
      </c>
    </row>
    <row r="18036" spans="2:6">
      <c r="B18036">
        <v>1537600</v>
      </c>
      <c r="D18036">
        <v>18034</v>
      </c>
      <c r="E18036" s="72">
        <f t="shared" si="563"/>
        <v>1408632049.7407405</v>
      </c>
      <c r="F18036" s="71">
        <f t="shared" si="562"/>
        <v>916.12386169402998</v>
      </c>
    </row>
    <row r="18037" spans="2:6">
      <c r="B18037">
        <v>1537600</v>
      </c>
      <c r="D18037">
        <v>18035</v>
      </c>
      <c r="E18037" s="72">
        <f t="shared" si="563"/>
        <v>1408788311.185185</v>
      </c>
      <c r="F18037" s="71">
        <f t="shared" si="562"/>
        <v>916.22548854395484</v>
      </c>
    </row>
    <row r="18038" spans="2:6">
      <c r="B18038">
        <v>1537600</v>
      </c>
      <c r="D18038">
        <v>18036</v>
      </c>
      <c r="E18038" s="72">
        <f t="shared" si="563"/>
        <v>1408944581.2962961</v>
      </c>
      <c r="F18038" s="71">
        <f t="shared" si="562"/>
        <v>916.32712103036954</v>
      </c>
    </row>
    <row r="18039" spans="2:6">
      <c r="B18039">
        <v>1537600</v>
      </c>
      <c r="D18039">
        <v>18037</v>
      </c>
      <c r="E18039" s="72">
        <f t="shared" si="563"/>
        <v>1409100860.0740738</v>
      </c>
      <c r="F18039" s="71">
        <f t="shared" si="562"/>
        <v>916.42875915327375</v>
      </c>
    </row>
    <row r="18040" spans="2:6">
      <c r="B18040">
        <v>1537600</v>
      </c>
      <c r="D18040">
        <v>18038</v>
      </c>
      <c r="E18040" s="72">
        <f t="shared" si="563"/>
        <v>1409257147.5185182</v>
      </c>
      <c r="F18040" s="71">
        <f t="shared" si="562"/>
        <v>916.53040291266791</v>
      </c>
    </row>
    <row r="18041" spans="2:6">
      <c r="B18041">
        <v>1537600</v>
      </c>
      <c r="D18041">
        <v>18039</v>
      </c>
      <c r="E18041" s="72">
        <f t="shared" si="563"/>
        <v>1409413443.6296294</v>
      </c>
      <c r="F18041" s="71">
        <f t="shared" si="562"/>
        <v>916.63205230855192</v>
      </c>
    </row>
    <row r="18042" spans="2:6">
      <c r="B18042">
        <v>1537600</v>
      </c>
      <c r="D18042">
        <v>18040</v>
      </c>
      <c r="E18042" s="72">
        <f t="shared" si="563"/>
        <v>1409569748.4074073</v>
      </c>
      <c r="F18042" s="71">
        <f t="shared" si="562"/>
        <v>916.73370734092566</v>
      </c>
    </row>
    <row r="18043" spans="2:6">
      <c r="B18043">
        <v>1537600</v>
      </c>
      <c r="D18043">
        <v>18041</v>
      </c>
      <c r="E18043" s="72">
        <f t="shared" si="563"/>
        <v>1409726061.8518517</v>
      </c>
      <c r="F18043" s="71">
        <f t="shared" si="562"/>
        <v>916.83536800978914</v>
      </c>
    </row>
    <row r="18044" spans="2:6">
      <c r="B18044">
        <v>1537600</v>
      </c>
      <c r="D18044">
        <v>18042</v>
      </c>
      <c r="E18044" s="72">
        <f t="shared" si="563"/>
        <v>1409882383.9629629</v>
      </c>
      <c r="F18044" s="71">
        <f t="shared" si="562"/>
        <v>916.93703431514234</v>
      </c>
    </row>
    <row r="18045" spans="2:6">
      <c r="B18045">
        <v>1537600</v>
      </c>
      <c r="D18045">
        <v>18043</v>
      </c>
      <c r="E18045" s="72">
        <f t="shared" si="563"/>
        <v>1410038714.7407405</v>
      </c>
      <c r="F18045" s="71">
        <f t="shared" si="562"/>
        <v>917.03870625698528</v>
      </c>
    </row>
    <row r="18046" spans="2:6">
      <c r="B18046">
        <v>1537600</v>
      </c>
      <c r="D18046">
        <v>18044</v>
      </c>
      <c r="E18046" s="72">
        <f t="shared" si="563"/>
        <v>1410195054.185185</v>
      </c>
      <c r="F18046" s="71">
        <f t="shared" si="562"/>
        <v>917.14038383531795</v>
      </c>
    </row>
    <row r="18047" spans="2:6">
      <c r="B18047">
        <v>1537600</v>
      </c>
      <c r="D18047">
        <v>18045</v>
      </c>
      <c r="E18047" s="72">
        <f t="shared" si="563"/>
        <v>1410351402.2962961</v>
      </c>
      <c r="F18047" s="71">
        <f t="shared" si="562"/>
        <v>917.24206705014058</v>
      </c>
    </row>
    <row r="18048" spans="2:6">
      <c r="B18048">
        <v>1537600</v>
      </c>
      <c r="D18048">
        <v>18046</v>
      </c>
      <c r="E18048" s="72">
        <f t="shared" si="563"/>
        <v>1410507759.0740738</v>
      </c>
      <c r="F18048" s="71">
        <f t="shared" si="562"/>
        <v>917.34375590145282</v>
      </c>
    </row>
    <row r="18049" spans="2:6">
      <c r="B18049">
        <v>1537600</v>
      </c>
      <c r="D18049">
        <v>18047</v>
      </c>
      <c r="E18049" s="72">
        <f t="shared" si="563"/>
        <v>1410664124.5185182</v>
      </c>
      <c r="F18049" s="71">
        <f t="shared" si="562"/>
        <v>917.4454503892548</v>
      </c>
    </row>
    <row r="18050" spans="2:6">
      <c r="B18050">
        <v>1537600</v>
      </c>
      <c r="D18050">
        <v>18048</v>
      </c>
      <c r="E18050" s="72">
        <f t="shared" si="563"/>
        <v>1410820498.6296294</v>
      </c>
      <c r="F18050" s="71">
        <f t="shared" si="562"/>
        <v>917.54715051354663</v>
      </c>
    </row>
    <row r="18051" spans="2:6">
      <c r="B18051">
        <v>1537600</v>
      </c>
      <c r="D18051">
        <v>18049</v>
      </c>
      <c r="E18051" s="72">
        <f t="shared" si="563"/>
        <v>1410976881.4074073</v>
      </c>
      <c r="F18051" s="71">
        <f t="shared" ref="F18051:F18114" si="564">E18051/B18050</f>
        <v>917.64885627432841</v>
      </c>
    </row>
    <row r="18052" spans="2:6">
      <c r="B18052">
        <v>1537600</v>
      </c>
      <c r="D18052">
        <v>18050</v>
      </c>
      <c r="E18052" s="72">
        <f t="shared" ref="E18052:E18115" si="565">40+(D18051*D18051)+(E18051/1.3)</f>
        <v>1411133272.8518517</v>
      </c>
      <c r="F18052" s="71">
        <f t="shared" si="564"/>
        <v>917.7505676715997</v>
      </c>
    </row>
    <row r="18053" spans="2:6">
      <c r="B18053">
        <v>1537600</v>
      </c>
      <c r="D18053">
        <v>18051</v>
      </c>
      <c r="E18053" s="72">
        <f t="shared" si="565"/>
        <v>1411289672.9629629</v>
      </c>
      <c r="F18053" s="71">
        <f t="shared" si="564"/>
        <v>917.85228470536083</v>
      </c>
    </row>
    <row r="18054" spans="2:6">
      <c r="B18054">
        <v>1537600</v>
      </c>
      <c r="D18054">
        <v>18052</v>
      </c>
      <c r="E18054" s="72">
        <f t="shared" si="565"/>
        <v>1411446081.7407405</v>
      </c>
      <c r="F18054" s="71">
        <f t="shared" si="564"/>
        <v>917.9540073756117</v>
      </c>
    </row>
    <row r="18055" spans="2:6">
      <c r="B18055">
        <v>1537600</v>
      </c>
      <c r="D18055">
        <v>18053</v>
      </c>
      <c r="E18055" s="72">
        <f t="shared" si="565"/>
        <v>1411602499.185185</v>
      </c>
      <c r="F18055" s="71">
        <f t="shared" si="564"/>
        <v>918.05573568235229</v>
      </c>
    </row>
    <row r="18056" spans="2:6">
      <c r="B18056">
        <v>1537600</v>
      </c>
      <c r="D18056">
        <v>18054</v>
      </c>
      <c r="E18056" s="72">
        <f t="shared" si="565"/>
        <v>1411758925.2962961</v>
      </c>
      <c r="F18056" s="71">
        <f t="shared" si="564"/>
        <v>918.15746962558285</v>
      </c>
    </row>
    <row r="18057" spans="2:6">
      <c r="B18057">
        <v>1537600</v>
      </c>
      <c r="D18057">
        <v>18055</v>
      </c>
      <c r="E18057" s="72">
        <f t="shared" si="565"/>
        <v>1411915360.0740738</v>
      </c>
      <c r="F18057" s="71">
        <f t="shared" si="564"/>
        <v>918.25920920530291</v>
      </c>
    </row>
    <row r="18058" spans="2:6">
      <c r="B18058">
        <v>1537600</v>
      </c>
      <c r="D18058">
        <v>18056</v>
      </c>
      <c r="E18058" s="72">
        <f t="shared" si="565"/>
        <v>1412071803.5185182</v>
      </c>
      <c r="F18058" s="71">
        <f t="shared" si="564"/>
        <v>918.36095442151293</v>
      </c>
    </row>
    <row r="18059" spans="2:6">
      <c r="B18059">
        <v>1537600</v>
      </c>
      <c r="D18059">
        <v>18057</v>
      </c>
      <c r="E18059" s="72">
        <f t="shared" si="565"/>
        <v>1412228255.6296294</v>
      </c>
      <c r="F18059" s="71">
        <f t="shared" si="564"/>
        <v>918.46270527421268</v>
      </c>
    </row>
    <row r="18060" spans="2:6">
      <c r="B18060">
        <v>1537600</v>
      </c>
      <c r="D18060">
        <v>18058</v>
      </c>
      <c r="E18060" s="72">
        <f t="shared" si="565"/>
        <v>1412384716.4074073</v>
      </c>
      <c r="F18060" s="71">
        <f t="shared" si="564"/>
        <v>918.56446176340228</v>
      </c>
    </row>
    <row r="18061" spans="2:6">
      <c r="B18061">
        <v>1537600</v>
      </c>
      <c r="D18061">
        <v>18059</v>
      </c>
      <c r="E18061" s="72">
        <f t="shared" si="565"/>
        <v>1412541185.8518517</v>
      </c>
      <c r="F18061" s="71">
        <f t="shared" si="564"/>
        <v>918.66622388908149</v>
      </c>
    </row>
    <row r="18062" spans="2:6">
      <c r="B18062">
        <v>1537600</v>
      </c>
      <c r="D18062">
        <v>18060</v>
      </c>
      <c r="E18062" s="72">
        <f t="shared" si="565"/>
        <v>1412697663.9629629</v>
      </c>
      <c r="F18062" s="71">
        <f t="shared" si="564"/>
        <v>918.76799165125055</v>
      </c>
    </row>
    <row r="18063" spans="2:6">
      <c r="B18063">
        <v>1537600</v>
      </c>
      <c r="D18063">
        <v>18061</v>
      </c>
      <c r="E18063" s="72">
        <f t="shared" si="565"/>
        <v>1412854150.7407405</v>
      </c>
      <c r="F18063" s="71">
        <f t="shared" si="564"/>
        <v>918.86976504990935</v>
      </c>
    </row>
    <row r="18064" spans="2:6">
      <c r="B18064">
        <v>1537600</v>
      </c>
      <c r="D18064">
        <v>18062</v>
      </c>
      <c r="E18064" s="72">
        <f t="shared" si="565"/>
        <v>1413010646.185185</v>
      </c>
      <c r="F18064" s="71">
        <f t="shared" si="564"/>
        <v>918.97154408505787</v>
      </c>
    </row>
    <row r="18065" spans="2:6">
      <c r="B18065">
        <v>1537600</v>
      </c>
      <c r="D18065">
        <v>18063</v>
      </c>
      <c r="E18065" s="72">
        <f t="shared" si="565"/>
        <v>1413167150.2962961</v>
      </c>
      <c r="F18065" s="71">
        <f t="shared" si="564"/>
        <v>919.07332875669624</v>
      </c>
    </row>
    <row r="18066" spans="2:6">
      <c r="B18066">
        <v>1537600</v>
      </c>
      <c r="D18066">
        <v>18064</v>
      </c>
      <c r="E18066" s="72">
        <f t="shared" si="565"/>
        <v>1413323663.0740738</v>
      </c>
      <c r="F18066" s="71">
        <f t="shared" si="564"/>
        <v>919.17511906482423</v>
      </c>
    </row>
    <row r="18067" spans="2:6">
      <c r="B18067">
        <v>1537600</v>
      </c>
      <c r="D18067">
        <v>18065</v>
      </c>
      <c r="E18067" s="72">
        <f t="shared" si="565"/>
        <v>1413480184.5185182</v>
      </c>
      <c r="F18067" s="71">
        <f t="shared" si="564"/>
        <v>919.27691500944218</v>
      </c>
    </row>
    <row r="18068" spans="2:6">
      <c r="B18068">
        <v>1537600</v>
      </c>
      <c r="D18068">
        <v>18066</v>
      </c>
      <c r="E18068" s="72">
        <f t="shared" si="565"/>
        <v>1413636714.6296294</v>
      </c>
      <c r="F18068" s="71">
        <f t="shared" si="564"/>
        <v>919.37871659054986</v>
      </c>
    </row>
    <row r="18069" spans="2:6">
      <c r="B18069">
        <v>1537600</v>
      </c>
      <c r="D18069">
        <v>18067</v>
      </c>
      <c r="E18069" s="72">
        <f t="shared" si="565"/>
        <v>1413793253.4074073</v>
      </c>
      <c r="F18069" s="71">
        <f t="shared" si="564"/>
        <v>919.48052380814727</v>
      </c>
    </row>
    <row r="18070" spans="2:6">
      <c r="B18070">
        <v>1537600</v>
      </c>
      <c r="D18070">
        <v>18068</v>
      </c>
      <c r="E18070" s="72">
        <f t="shared" si="565"/>
        <v>1413949800.8518517</v>
      </c>
      <c r="F18070" s="71">
        <f t="shared" si="564"/>
        <v>919.58233666223441</v>
      </c>
    </row>
    <row r="18071" spans="2:6">
      <c r="B18071">
        <v>1537600</v>
      </c>
      <c r="D18071">
        <v>18069</v>
      </c>
      <c r="E18071" s="72">
        <f t="shared" si="565"/>
        <v>1414106356.9629629</v>
      </c>
      <c r="F18071" s="71">
        <f t="shared" si="564"/>
        <v>919.6841551528114</v>
      </c>
    </row>
    <row r="18072" spans="2:6">
      <c r="B18072">
        <v>1537600</v>
      </c>
      <c r="D18072">
        <v>18070</v>
      </c>
      <c r="E18072" s="72">
        <f t="shared" si="565"/>
        <v>1414262921.7407405</v>
      </c>
      <c r="F18072" s="71">
        <f t="shared" si="564"/>
        <v>919.78597927987812</v>
      </c>
    </row>
    <row r="18073" spans="2:6">
      <c r="B18073">
        <v>1537600</v>
      </c>
      <c r="D18073">
        <v>18071</v>
      </c>
      <c r="E18073" s="72">
        <f t="shared" si="565"/>
        <v>1414419495.185185</v>
      </c>
      <c r="F18073" s="71">
        <f t="shared" si="564"/>
        <v>919.88780904343457</v>
      </c>
    </row>
    <row r="18074" spans="2:6">
      <c r="B18074">
        <v>1537600</v>
      </c>
      <c r="D18074">
        <v>18072</v>
      </c>
      <c r="E18074" s="72">
        <f t="shared" si="565"/>
        <v>1414576077.2962961</v>
      </c>
      <c r="F18074" s="71">
        <f t="shared" si="564"/>
        <v>919.98964444348087</v>
      </c>
    </row>
    <row r="18075" spans="2:6">
      <c r="B18075">
        <v>1537600</v>
      </c>
      <c r="D18075">
        <v>18073</v>
      </c>
      <c r="E18075" s="72">
        <f t="shared" si="565"/>
        <v>1414732668.0740738</v>
      </c>
      <c r="F18075" s="71">
        <f t="shared" si="564"/>
        <v>920.09148548001679</v>
      </c>
    </row>
    <row r="18076" spans="2:6">
      <c r="B18076">
        <v>1537600</v>
      </c>
      <c r="D18076">
        <v>18074</v>
      </c>
      <c r="E18076" s="72">
        <f t="shared" si="565"/>
        <v>1414889267.5185182</v>
      </c>
      <c r="F18076" s="71">
        <f t="shared" si="564"/>
        <v>920.19333215304255</v>
      </c>
    </row>
    <row r="18077" spans="2:6">
      <c r="B18077">
        <v>1537600</v>
      </c>
      <c r="D18077">
        <v>18075</v>
      </c>
      <c r="E18077" s="72">
        <f t="shared" si="565"/>
        <v>1415045875.6296294</v>
      </c>
      <c r="F18077" s="71">
        <f t="shared" si="564"/>
        <v>920.29518446255815</v>
      </c>
    </row>
    <row r="18078" spans="2:6">
      <c r="B18078">
        <v>1537600</v>
      </c>
      <c r="D18078">
        <v>18076</v>
      </c>
      <c r="E18078" s="72">
        <f t="shared" si="565"/>
        <v>1415202492.4074073</v>
      </c>
      <c r="F18078" s="71">
        <f t="shared" si="564"/>
        <v>920.39704240856349</v>
      </c>
    </row>
    <row r="18079" spans="2:6">
      <c r="B18079">
        <v>1537600</v>
      </c>
      <c r="D18079">
        <v>18077</v>
      </c>
      <c r="E18079" s="72">
        <f t="shared" si="565"/>
        <v>1415359117.8518517</v>
      </c>
      <c r="F18079" s="71">
        <f t="shared" si="564"/>
        <v>920.49890599105856</v>
      </c>
    </row>
    <row r="18080" spans="2:6">
      <c r="B18080">
        <v>1537600</v>
      </c>
      <c r="D18080">
        <v>18078</v>
      </c>
      <c r="E18080" s="72">
        <f t="shared" si="565"/>
        <v>1415515751.9629629</v>
      </c>
      <c r="F18080" s="71">
        <f t="shared" si="564"/>
        <v>920.60077521004348</v>
      </c>
    </row>
    <row r="18081" spans="2:6">
      <c r="B18081">
        <v>1537600</v>
      </c>
      <c r="D18081">
        <v>18079</v>
      </c>
      <c r="E18081" s="72">
        <f t="shared" si="565"/>
        <v>1415672394.7407405</v>
      </c>
      <c r="F18081" s="71">
        <f t="shared" si="564"/>
        <v>920.70265006551801</v>
      </c>
    </row>
    <row r="18082" spans="2:6">
      <c r="B18082">
        <v>1537600</v>
      </c>
      <c r="D18082">
        <v>18080</v>
      </c>
      <c r="E18082" s="72">
        <f t="shared" si="565"/>
        <v>1415829046.185185</v>
      </c>
      <c r="F18082" s="71">
        <f t="shared" si="564"/>
        <v>920.80453055748239</v>
      </c>
    </row>
    <row r="18083" spans="2:6">
      <c r="B18083">
        <v>1537600</v>
      </c>
      <c r="D18083">
        <v>18081</v>
      </c>
      <c r="E18083" s="72">
        <f t="shared" si="565"/>
        <v>1415985706.2962961</v>
      </c>
      <c r="F18083" s="71">
        <f t="shared" si="564"/>
        <v>920.90641668593662</v>
      </c>
    </row>
    <row r="18084" spans="2:6">
      <c r="B18084">
        <v>1537600</v>
      </c>
      <c r="D18084">
        <v>18082</v>
      </c>
      <c r="E18084" s="72">
        <f t="shared" si="565"/>
        <v>1416142375.0740738</v>
      </c>
      <c r="F18084" s="71">
        <f t="shared" si="564"/>
        <v>921.00830845088046</v>
      </c>
    </row>
    <row r="18085" spans="2:6">
      <c r="B18085">
        <v>1537600</v>
      </c>
      <c r="D18085">
        <v>18083</v>
      </c>
      <c r="E18085" s="72">
        <f t="shared" si="565"/>
        <v>1416299052.5185182</v>
      </c>
      <c r="F18085" s="71">
        <f t="shared" si="564"/>
        <v>921.11020585231415</v>
      </c>
    </row>
    <row r="18086" spans="2:6">
      <c r="B18086">
        <v>1537600</v>
      </c>
      <c r="D18086">
        <v>18084</v>
      </c>
      <c r="E18086" s="72">
        <f t="shared" si="565"/>
        <v>1416455738.6296294</v>
      </c>
      <c r="F18086" s="71">
        <f t="shared" si="564"/>
        <v>921.21210889023757</v>
      </c>
    </row>
    <row r="18087" spans="2:6">
      <c r="B18087">
        <v>1537600</v>
      </c>
      <c r="D18087">
        <v>18085</v>
      </c>
      <c r="E18087" s="72">
        <f t="shared" si="565"/>
        <v>1416612433.4074073</v>
      </c>
      <c r="F18087" s="71">
        <f t="shared" si="564"/>
        <v>921.31401756465095</v>
      </c>
    </row>
    <row r="18088" spans="2:6">
      <c r="B18088">
        <v>1537600</v>
      </c>
      <c r="D18088">
        <v>18086</v>
      </c>
      <c r="E18088" s="72">
        <f t="shared" si="565"/>
        <v>1416769136.8518517</v>
      </c>
      <c r="F18088" s="71">
        <f t="shared" si="564"/>
        <v>921.41593187555395</v>
      </c>
    </row>
    <row r="18089" spans="2:6">
      <c r="B18089">
        <v>1537600</v>
      </c>
      <c r="D18089">
        <v>18087</v>
      </c>
      <c r="E18089" s="72">
        <f t="shared" si="565"/>
        <v>1416925848.9629629</v>
      </c>
      <c r="F18089" s="71">
        <f t="shared" si="564"/>
        <v>921.51785182294668</v>
      </c>
    </row>
    <row r="18090" spans="2:6">
      <c r="B18090">
        <v>1537600</v>
      </c>
      <c r="D18090">
        <v>18088</v>
      </c>
      <c r="E18090" s="72">
        <f t="shared" si="565"/>
        <v>1417082569.7407405</v>
      </c>
      <c r="F18090" s="71">
        <f t="shared" si="564"/>
        <v>921.61977740682914</v>
      </c>
    </row>
    <row r="18091" spans="2:6">
      <c r="B18091">
        <v>1537600</v>
      </c>
      <c r="D18091">
        <v>18089</v>
      </c>
      <c r="E18091" s="72">
        <f t="shared" si="565"/>
        <v>1417239299.185185</v>
      </c>
      <c r="F18091" s="71">
        <f t="shared" si="564"/>
        <v>921.72170862720145</v>
      </c>
    </row>
    <row r="18092" spans="2:6">
      <c r="B18092">
        <v>1537600</v>
      </c>
      <c r="D18092">
        <v>18090</v>
      </c>
      <c r="E18092" s="72">
        <f t="shared" si="565"/>
        <v>1417396037.2962961</v>
      </c>
      <c r="F18092" s="71">
        <f t="shared" si="564"/>
        <v>921.8236454840636</v>
      </c>
    </row>
    <row r="18093" spans="2:6">
      <c r="B18093">
        <v>1537600</v>
      </c>
      <c r="D18093">
        <v>18091</v>
      </c>
      <c r="E18093" s="72">
        <f t="shared" si="565"/>
        <v>1417552784.0740738</v>
      </c>
      <c r="F18093" s="71">
        <f t="shared" si="564"/>
        <v>921.92558797741526</v>
      </c>
    </row>
    <row r="18094" spans="2:6">
      <c r="B18094">
        <v>1537600</v>
      </c>
      <c r="D18094">
        <v>18092</v>
      </c>
      <c r="E18094" s="72">
        <f t="shared" si="565"/>
        <v>1417709539.5185182</v>
      </c>
      <c r="F18094" s="71">
        <f t="shared" si="564"/>
        <v>922.02753610725688</v>
      </c>
    </row>
    <row r="18095" spans="2:6">
      <c r="B18095">
        <v>1537600</v>
      </c>
      <c r="D18095">
        <v>18093</v>
      </c>
      <c r="E18095" s="72">
        <f t="shared" si="565"/>
        <v>1417866303.6296294</v>
      </c>
      <c r="F18095" s="71">
        <f t="shared" si="564"/>
        <v>922.12948987358834</v>
      </c>
    </row>
    <row r="18096" spans="2:6">
      <c r="B18096">
        <v>1537600</v>
      </c>
      <c r="D18096">
        <v>18094</v>
      </c>
      <c r="E18096" s="72">
        <f t="shared" si="565"/>
        <v>1418023076.4074073</v>
      </c>
      <c r="F18096" s="71">
        <f t="shared" si="564"/>
        <v>922.23144927640953</v>
      </c>
    </row>
    <row r="18097" spans="2:6">
      <c r="B18097">
        <v>1537600</v>
      </c>
      <c r="D18097">
        <v>18095</v>
      </c>
      <c r="E18097" s="72">
        <f t="shared" si="565"/>
        <v>1418179857.8518517</v>
      </c>
      <c r="F18097" s="71">
        <f t="shared" si="564"/>
        <v>922.33341431572046</v>
      </c>
    </row>
    <row r="18098" spans="2:6">
      <c r="B18098">
        <v>1537600</v>
      </c>
      <c r="D18098">
        <v>18096</v>
      </c>
      <c r="E18098" s="72">
        <f t="shared" si="565"/>
        <v>1418336647.9629629</v>
      </c>
      <c r="F18098" s="71">
        <f t="shared" si="564"/>
        <v>922.43538499152112</v>
      </c>
    </row>
    <row r="18099" spans="2:6">
      <c r="B18099">
        <v>1537600</v>
      </c>
      <c r="D18099">
        <v>18097</v>
      </c>
      <c r="E18099" s="72">
        <f t="shared" si="565"/>
        <v>1418493446.7407405</v>
      </c>
      <c r="F18099" s="71">
        <f t="shared" si="564"/>
        <v>922.53736130381151</v>
      </c>
    </row>
    <row r="18100" spans="2:6">
      <c r="B18100">
        <v>1537600</v>
      </c>
      <c r="D18100">
        <v>18098</v>
      </c>
      <c r="E18100" s="72">
        <f t="shared" si="565"/>
        <v>1418650254.185185</v>
      </c>
      <c r="F18100" s="71">
        <f t="shared" si="564"/>
        <v>922.63934325259163</v>
      </c>
    </row>
    <row r="18101" spans="2:6">
      <c r="B18101">
        <v>1537600</v>
      </c>
      <c r="D18101">
        <v>18099</v>
      </c>
      <c r="E18101" s="72">
        <f t="shared" si="565"/>
        <v>1418807070.2962961</v>
      </c>
      <c r="F18101" s="71">
        <f t="shared" si="564"/>
        <v>922.74133083786171</v>
      </c>
    </row>
    <row r="18102" spans="2:6">
      <c r="B18102">
        <v>1537600</v>
      </c>
      <c r="D18102">
        <v>18100</v>
      </c>
      <c r="E18102" s="72">
        <f t="shared" si="565"/>
        <v>1418963895.0740738</v>
      </c>
      <c r="F18102" s="71">
        <f t="shared" si="564"/>
        <v>922.84332405962141</v>
      </c>
    </row>
    <row r="18103" spans="2:6">
      <c r="B18103">
        <v>1537600</v>
      </c>
      <c r="D18103">
        <v>18101</v>
      </c>
      <c r="E18103" s="72">
        <f t="shared" si="565"/>
        <v>1419120728.5185182</v>
      </c>
      <c r="F18103" s="71">
        <f t="shared" si="564"/>
        <v>922.94532291787084</v>
      </c>
    </row>
    <row r="18104" spans="2:6">
      <c r="B18104">
        <v>1537600</v>
      </c>
      <c r="D18104">
        <v>18102</v>
      </c>
      <c r="E18104" s="72">
        <f t="shared" si="565"/>
        <v>1419277570.6296294</v>
      </c>
      <c r="F18104" s="71">
        <f t="shared" si="564"/>
        <v>923.04732741261012</v>
      </c>
    </row>
    <row r="18105" spans="2:6">
      <c r="B18105">
        <v>1537600</v>
      </c>
      <c r="D18105">
        <v>18103</v>
      </c>
      <c r="E18105" s="72">
        <f t="shared" si="565"/>
        <v>1419434421.4074073</v>
      </c>
      <c r="F18105" s="71">
        <f t="shared" si="564"/>
        <v>923.14933754383924</v>
      </c>
    </row>
    <row r="18106" spans="2:6">
      <c r="B18106">
        <v>1537600</v>
      </c>
      <c r="D18106">
        <v>18104</v>
      </c>
      <c r="E18106" s="72">
        <f t="shared" si="565"/>
        <v>1419591280.8518517</v>
      </c>
      <c r="F18106" s="71">
        <f t="shared" si="564"/>
        <v>923.25135331155809</v>
      </c>
    </row>
    <row r="18107" spans="2:6">
      <c r="B18107">
        <v>1537600</v>
      </c>
      <c r="D18107">
        <v>18105</v>
      </c>
      <c r="E18107" s="72">
        <f t="shared" si="565"/>
        <v>1419748148.9629629</v>
      </c>
      <c r="F18107" s="71">
        <f t="shared" si="564"/>
        <v>923.35337471576668</v>
      </c>
    </row>
    <row r="18108" spans="2:6">
      <c r="B18108">
        <v>1537600</v>
      </c>
      <c r="D18108">
        <v>18106</v>
      </c>
      <c r="E18108" s="72">
        <f t="shared" si="565"/>
        <v>1419905025.7407405</v>
      </c>
      <c r="F18108" s="71">
        <f t="shared" si="564"/>
        <v>923.45540175646499</v>
      </c>
    </row>
    <row r="18109" spans="2:6">
      <c r="B18109">
        <v>1537600</v>
      </c>
      <c r="D18109">
        <v>18107</v>
      </c>
      <c r="E18109" s="72">
        <f t="shared" si="565"/>
        <v>1420061911.185185</v>
      </c>
      <c r="F18109" s="71">
        <f t="shared" si="564"/>
        <v>923.55743443365304</v>
      </c>
    </row>
    <row r="18110" spans="2:6">
      <c r="B18110">
        <v>1537600</v>
      </c>
      <c r="D18110">
        <v>18108</v>
      </c>
      <c r="E18110" s="72">
        <f t="shared" si="565"/>
        <v>1420218805.2962961</v>
      </c>
      <c r="F18110" s="71">
        <f t="shared" si="564"/>
        <v>923.65947274733094</v>
      </c>
    </row>
    <row r="18111" spans="2:6">
      <c r="B18111">
        <v>1537600</v>
      </c>
      <c r="D18111">
        <v>18109</v>
      </c>
      <c r="E18111" s="72">
        <f t="shared" si="565"/>
        <v>1420375708.0740738</v>
      </c>
      <c r="F18111" s="71">
        <f t="shared" si="564"/>
        <v>923.76151669749856</v>
      </c>
    </row>
    <row r="18112" spans="2:6">
      <c r="B18112">
        <v>1537600</v>
      </c>
      <c r="D18112">
        <v>18110</v>
      </c>
      <c r="E18112" s="72">
        <f t="shared" si="565"/>
        <v>1420532619.5185182</v>
      </c>
      <c r="F18112" s="71">
        <f t="shared" si="564"/>
        <v>923.86356628415592</v>
      </c>
    </row>
    <row r="18113" spans="2:6">
      <c r="B18113">
        <v>1537600</v>
      </c>
      <c r="D18113">
        <v>18111</v>
      </c>
      <c r="E18113" s="72">
        <f t="shared" si="565"/>
        <v>1420689539.6296294</v>
      </c>
      <c r="F18113" s="71">
        <f t="shared" si="564"/>
        <v>923.96562150730313</v>
      </c>
    </row>
    <row r="18114" spans="2:6">
      <c r="B18114">
        <v>1537600</v>
      </c>
      <c r="D18114">
        <v>18112</v>
      </c>
      <c r="E18114" s="72">
        <f t="shared" si="565"/>
        <v>1420846468.4074073</v>
      </c>
      <c r="F18114" s="71">
        <f t="shared" si="564"/>
        <v>924.06768236694018</v>
      </c>
    </row>
    <row r="18115" spans="2:6">
      <c r="B18115">
        <v>1537600</v>
      </c>
      <c r="D18115">
        <v>18113</v>
      </c>
      <c r="E18115" s="72">
        <f t="shared" si="565"/>
        <v>1421003405.8518517</v>
      </c>
      <c r="F18115" s="71">
        <f t="shared" ref="F18115:F18178" si="566">E18115/B18114</f>
        <v>924.16974886306696</v>
      </c>
    </row>
    <row r="18116" spans="2:6">
      <c r="B18116">
        <v>1537600</v>
      </c>
      <c r="D18116">
        <v>18114</v>
      </c>
      <c r="E18116" s="72">
        <f t="shared" ref="E18116:E18179" si="567">40+(D18115*D18115)+(E18115/1.3)</f>
        <v>1421160351.9629629</v>
      </c>
      <c r="F18116" s="71">
        <f t="shared" si="566"/>
        <v>924.27182099568347</v>
      </c>
    </row>
    <row r="18117" spans="2:6">
      <c r="B18117">
        <v>1537600</v>
      </c>
      <c r="D18117">
        <v>18115</v>
      </c>
      <c r="E18117" s="72">
        <f t="shared" si="567"/>
        <v>1421317306.7407405</v>
      </c>
      <c r="F18117" s="71">
        <f t="shared" si="566"/>
        <v>924.3738987647896</v>
      </c>
    </row>
    <row r="18118" spans="2:6">
      <c r="B18118">
        <v>1537600</v>
      </c>
      <c r="D18118">
        <v>18116</v>
      </c>
      <c r="E18118" s="72">
        <f t="shared" si="567"/>
        <v>1421474270.185185</v>
      </c>
      <c r="F18118" s="71">
        <f t="shared" si="566"/>
        <v>924.47598217038569</v>
      </c>
    </row>
    <row r="18119" spans="2:6">
      <c r="B18119">
        <v>1537600</v>
      </c>
      <c r="D18119">
        <v>18117</v>
      </c>
      <c r="E18119" s="72">
        <f t="shared" si="567"/>
        <v>1421631242.2962961</v>
      </c>
      <c r="F18119" s="71">
        <f t="shared" si="566"/>
        <v>924.57807121247151</v>
      </c>
    </row>
    <row r="18120" spans="2:6">
      <c r="B18120">
        <v>1537600</v>
      </c>
      <c r="D18120">
        <v>18118</v>
      </c>
      <c r="E18120" s="72">
        <f t="shared" si="567"/>
        <v>1421788223.0740738</v>
      </c>
      <c r="F18120" s="71">
        <f t="shared" si="566"/>
        <v>924.68016589104695</v>
      </c>
    </row>
    <row r="18121" spans="2:6">
      <c r="B18121">
        <v>1537600</v>
      </c>
      <c r="D18121">
        <v>18119</v>
      </c>
      <c r="E18121" s="72">
        <f t="shared" si="567"/>
        <v>1421945212.5185182</v>
      </c>
      <c r="F18121" s="71">
        <f t="shared" si="566"/>
        <v>924.78226620611224</v>
      </c>
    </row>
    <row r="18122" spans="2:6">
      <c r="B18122">
        <v>1537600</v>
      </c>
      <c r="D18122">
        <v>18120</v>
      </c>
      <c r="E18122" s="72">
        <f t="shared" si="567"/>
        <v>1422102210.6296294</v>
      </c>
      <c r="F18122" s="71">
        <f t="shared" si="566"/>
        <v>924.88437215766737</v>
      </c>
    </row>
    <row r="18123" spans="2:6">
      <c r="B18123">
        <v>1537600</v>
      </c>
      <c r="D18123">
        <v>18121</v>
      </c>
      <c r="E18123" s="72">
        <f t="shared" si="567"/>
        <v>1422259217.4074073</v>
      </c>
      <c r="F18123" s="71">
        <f t="shared" si="566"/>
        <v>924.98648374571235</v>
      </c>
    </row>
    <row r="18124" spans="2:6">
      <c r="B18124">
        <v>1537600</v>
      </c>
      <c r="D18124">
        <v>18122</v>
      </c>
      <c r="E18124" s="72">
        <f t="shared" si="567"/>
        <v>1422416232.8518517</v>
      </c>
      <c r="F18124" s="71">
        <f t="shared" si="566"/>
        <v>925.08860097024694</v>
      </c>
    </row>
    <row r="18125" spans="2:6">
      <c r="B18125">
        <v>1537600</v>
      </c>
      <c r="D18125">
        <v>18123</v>
      </c>
      <c r="E18125" s="72">
        <f t="shared" si="567"/>
        <v>1422573256.9629629</v>
      </c>
      <c r="F18125" s="71">
        <f t="shared" si="566"/>
        <v>925.19072383127138</v>
      </c>
    </row>
    <row r="18126" spans="2:6">
      <c r="B18126">
        <v>1537600</v>
      </c>
      <c r="D18126">
        <v>18124</v>
      </c>
      <c r="E18126" s="72">
        <f t="shared" si="567"/>
        <v>1422730289.7407405</v>
      </c>
      <c r="F18126" s="71">
        <f t="shared" si="566"/>
        <v>925.29285232878544</v>
      </c>
    </row>
    <row r="18127" spans="2:6">
      <c r="B18127">
        <v>1537600</v>
      </c>
      <c r="D18127">
        <v>18125</v>
      </c>
      <c r="E18127" s="72">
        <f t="shared" si="567"/>
        <v>1422887331.185185</v>
      </c>
      <c r="F18127" s="71">
        <f t="shared" si="566"/>
        <v>925.39498646278935</v>
      </c>
    </row>
    <row r="18128" spans="2:6">
      <c r="B18128">
        <v>1537600</v>
      </c>
      <c r="D18128">
        <v>18126</v>
      </c>
      <c r="E18128" s="72">
        <f t="shared" si="567"/>
        <v>1423044381.2962961</v>
      </c>
      <c r="F18128" s="71">
        <f t="shared" si="566"/>
        <v>925.4971262332831</v>
      </c>
    </row>
    <row r="18129" spans="2:6">
      <c r="B18129">
        <v>1537600</v>
      </c>
      <c r="D18129">
        <v>18127</v>
      </c>
      <c r="E18129" s="72">
        <f t="shared" si="567"/>
        <v>1423201440.0740738</v>
      </c>
      <c r="F18129" s="71">
        <f t="shared" si="566"/>
        <v>925.59927164026647</v>
      </c>
    </row>
    <row r="18130" spans="2:6">
      <c r="B18130">
        <v>1537600</v>
      </c>
      <c r="D18130">
        <v>18128</v>
      </c>
      <c r="E18130" s="72">
        <f t="shared" si="567"/>
        <v>1423358507.5185182</v>
      </c>
      <c r="F18130" s="71">
        <f t="shared" si="566"/>
        <v>925.70142268373968</v>
      </c>
    </row>
    <row r="18131" spans="2:6">
      <c r="B18131">
        <v>1537600</v>
      </c>
      <c r="D18131">
        <v>18129</v>
      </c>
      <c r="E18131" s="72">
        <f t="shared" si="567"/>
        <v>1423515583.6296294</v>
      </c>
      <c r="F18131" s="71">
        <f t="shared" si="566"/>
        <v>925.80357936370274</v>
      </c>
    </row>
    <row r="18132" spans="2:6">
      <c r="B18132">
        <v>1537600</v>
      </c>
      <c r="D18132">
        <v>18130</v>
      </c>
      <c r="E18132" s="72">
        <f t="shared" si="567"/>
        <v>1423672668.4074073</v>
      </c>
      <c r="F18132" s="71">
        <f t="shared" si="566"/>
        <v>925.90574168015564</v>
      </c>
    </row>
    <row r="18133" spans="2:6">
      <c r="B18133">
        <v>1537600</v>
      </c>
      <c r="D18133">
        <v>18131</v>
      </c>
      <c r="E18133" s="72">
        <f t="shared" si="567"/>
        <v>1423829761.8518517</v>
      </c>
      <c r="F18133" s="71">
        <f t="shared" si="566"/>
        <v>926.00790963309817</v>
      </c>
    </row>
    <row r="18134" spans="2:6">
      <c r="B18134">
        <v>1537600</v>
      </c>
      <c r="D18134">
        <v>18132</v>
      </c>
      <c r="E18134" s="72">
        <f t="shared" si="567"/>
        <v>1423986863.9629629</v>
      </c>
      <c r="F18134" s="71">
        <f t="shared" si="566"/>
        <v>926.11008322253053</v>
      </c>
    </row>
    <row r="18135" spans="2:6">
      <c r="B18135">
        <v>1537600</v>
      </c>
      <c r="D18135">
        <v>18133</v>
      </c>
      <c r="E18135" s="72">
        <f t="shared" si="567"/>
        <v>1424143974.7407405</v>
      </c>
      <c r="F18135" s="71">
        <f t="shared" si="566"/>
        <v>926.21226244845252</v>
      </c>
    </row>
    <row r="18136" spans="2:6">
      <c r="B18136">
        <v>1537600</v>
      </c>
      <c r="D18136">
        <v>18134</v>
      </c>
      <c r="E18136" s="72">
        <f t="shared" si="567"/>
        <v>1424301094.185185</v>
      </c>
      <c r="F18136" s="71">
        <f t="shared" si="566"/>
        <v>926.31444731086435</v>
      </c>
    </row>
    <row r="18137" spans="2:6">
      <c r="B18137">
        <v>1537600</v>
      </c>
      <c r="D18137">
        <v>18135</v>
      </c>
      <c r="E18137" s="72">
        <f t="shared" si="567"/>
        <v>1424458222.2962961</v>
      </c>
      <c r="F18137" s="71">
        <f t="shared" si="566"/>
        <v>926.41663780976592</v>
      </c>
    </row>
    <row r="18138" spans="2:6">
      <c r="B18138">
        <v>1537600</v>
      </c>
      <c r="D18138">
        <v>18136</v>
      </c>
      <c r="E18138" s="72">
        <f t="shared" si="567"/>
        <v>1424615359.0740738</v>
      </c>
      <c r="F18138" s="71">
        <f t="shared" si="566"/>
        <v>926.51883394515721</v>
      </c>
    </row>
    <row r="18139" spans="2:6">
      <c r="B18139">
        <v>1537600</v>
      </c>
      <c r="D18139">
        <v>18137</v>
      </c>
      <c r="E18139" s="72">
        <f t="shared" si="567"/>
        <v>1424772504.5185182</v>
      </c>
      <c r="F18139" s="71">
        <f t="shared" si="566"/>
        <v>926.62103571703835</v>
      </c>
    </row>
    <row r="18140" spans="2:6">
      <c r="B18140">
        <v>1537600</v>
      </c>
      <c r="D18140">
        <v>18138</v>
      </c>
      <c r="E18140" s="72">
        <f t="shared" si="567"/>
        <v>1424929658.6296294</v>
      </c>
      <c r="F18140" s="71">
        <f t="shared" si="566"/>
        <v>926.72324312540934</v>
      </c>
    </row>
    <row r="18141" spans="2:6">
      <c r="B18141">
        <v>1537600</v>
      </c>
      <c r="D18141">
        <v>18139</v>
      </c>
      <c r="E18141" s="72">
        <f t="shared" si="567"/>
        <v>1425086821.4074073</v>
      </c>
      <c r="F18141" s="71">
        <f t="shared" si="566"/>
        <v>926.82545617027006</v>
      </c>
    </row>
    <row r="18142" spans="2:6">
      <c r="B18142">
        <v>1537600</v>
      </c>
      <c r="D18142">
        <v>18140</v>
      </c>
      <c r="E18142" s="72">
        <f t="shared" si="567"/>
        <v>1425243992.8518517</v>
      </c>
      <c r="F18142" s="71">
        <f t="shared" si="566"/>
        <v>926.92767485162051</v>
      </c>
    </row>
    <row r="18143" spans="2:6">
      <c r="B18143">
        <v>1537600</v>
      </c>
      <c r="D18143">
        <v>18141</v>
      </c>
      <c r="E18143" s="72">
        <f t="shared" si="567"/>
        <v>1425401172.9629629</v>
      </c>
      <c r="F18143" s="71">
        <f t="shared" si="566"/>
        <v>927.0298991694608</v>
      </c>
    </row>
    <row r="18144" spans="2:6">
      <c r="B18144">
        <v>1537600</v>
      </c>
      <c r="D18144">
        <v>18142</v>
      </c>
      <c r="E18144" s="72">
        <f t="shared" si="567"/>
        <v>1425558361.7407405</v>
      </c>
      <c r="F18144" s="71">
        <f t="shared" si="566"/>
        <v>927.13212912379072</v>
      </c>
    </row>
    <row r="18145" spans="2:6">
      <c r="B18145">
        <v>1537600</v>
      </c>
      <c r="D18145">
        <v>18143</v>
      </c>
      <c r="E18145" s="72">
        <f t="shared" si="567"/>
        <v>1425715559.185185</v>
      </c>
      <c r="F18145" s="71">
        <f t="shared" si="566"/>
        <v>927.23436471461036</v>
      </c>
    </row>
    <row r="18146" spans="2:6">
      <c r="B18146">
        <v>1537600</v>
      </c>
      <c r="D18146">
        <v>18144</v>
      </c>
      <c r="E18146" s="72">
        <f t="shared" si="567"/>
        <v>1425872765.2962961</v>
      </c>
      <c r="F18146" s="71">
        <f t="shared" si="566"/>
        <v>927.33660594191997</v>
      </c>
    </row>
    <row r="18147" spans="2:6">
      <c r="B18147">
        <v>1537600</v>
      </c>
      <c r="D18147">
        <v>18145</v>
      </c>
      <c r="E18147" s="72">
        <f t="shared" si="567"/>
        <v>1426029980.0740738</v>
      </c>
      <c r="F18147" s="71">
        <f t="shared" si="566"/>
        <v>927.43885280571919</v>
      </c>
    </row>
    <row r="18148" spans="2:6">
      <c r="B18148">
        <v>1537600</v>
      </c>
      <c r="D18148">
        <v>18146</v>
      </c>
      <c r="E18148" s="72">
        <f t="shared" si="567"/>
        <v>1426187203.5185182</v>
      </c>
      <c r="F18148" s="71">
        <f t="shared" si="566"/>
        <v>927.54110530600815</v>
      </c>
    </row>
    <row r="18149" spans="2:6">
      <c r="B18149">
        <v>1537600</v>
      </c>
      <c r="D18149">
        <v>18147</v>
      </c>
      <c r="E18149" s="72">
        <f t="shared" si="567"/>
        <v>1426344435.6296294</v>
      </c>
      <c r="F18149" s="71">
        <f t="shared" si="566"/>
        <v>927.64336344278706</v>
      </c>
    </row>
    <row r="18150" spans="2:6">
      <c r="B18150">
        <v>1537600</v>
      </c>
      <c r="D18150">
        <v>18148</v>
      </c>
      <c r="E18150" s="72">
        <f t="shared" si="567"/>
        <v>1426501676.4074073</v>
      </c>
      <c r="F18150" s="71">
        <f t="shared" si="566"/>
        <v>927.74562721605571</v>
      </c>
    </row>
    <row r="18151" spans="2:6">
      <c r="B18151">
        <v>1537600</v>
      </c>
      <c r="D18151">
        <v>18149</v>
      </c>
      <c r="E18151" s="72">
        <f t="shared" si="567"/>
        <v>1426658925.8518517</v>
      </c>
      <c r="F18151" s="71">
        <f t="shared" si="566"/>
        <v>927.84789662581409</v>
      </c>
    </row>
    <row r="18152" spans="2:6">
      <c r="B18152">
        <v>1537600</v>
      </c>
      <c r="D18152">
        <v>18150</v>
      </c>
      <c r="E18152" s="72">
        <f t="shared" si="567"/>
        <v>1426816183.9629629</v>
      </c>
      <c r="F18152" s="71">
        <f t="shared" si="566"/>
        <v>927.9501716720622</v>
      </c>
    </row>
    <row r="18153" spans="2:6">
      <c r="B18153">
        <v>1537600</v>
      </c>
      <c r="D18153">
        <v>18151</v>
      </c>
      <c r="E18153" s="72">
        <f t="shared" si="567"/>
        <v>1426973450.7407405</v>
      </c>
      <c r="F18153" s="71">
        <f t="shared" si="566"/>
        <v>928.05245235480004</v>
      </c>
    </row>
    <row r="18154" spans="2:6">
      <c r="B18154">
        <v>1537600</v>
      </c>
      <c r="D18154">
        <v>18152</v>
      </c>
      <c r="E18154" s="72">
        <f t="shared" si="567"/>
        <v>1427130726.185185</v>
      </c>
      <c r="F18154" s="71">
        <f t="shared" si="566"/>
        <v>928.15473867402773</v>
      </c>
    </row>
    <row r="18155" spans="2:6">
      <c r="B18155">
        <v>1537600</v>
      </c>
      <c r="D18155">
        <v>18153</v>
      </c>
      <c r="E18155" s="72">
        <f t="shared" si="567"/>
        <v>1427288010.2962961</v>
      </c>
      <c r="F18155" s="71">
        <f t="shared" si="566"/>
        <v>928.25703062974515</v>
      </c>
    </row>
    <row r="18156" spans="2:6">
      <c r="B18156">
        <v>1537600</v>
      </c>
      <c r="D18156">
        <v>18154</v>
      </c>
      <c r="E18156" s="72">
        <f t="shared" si="567"/>
        <v>1427445303.0740738</v>
      </c>
      <c r="F18156" s="71">
        <f t="shared" si="566"/>
        <v>928.3593282219523</v>
      </c>
    </row>
    <row r="18157" spans="2:6">
      <c r="B18157">
        <v>1537600</v>
      </c>
      <c r="D18157">
        <v>18155</v>
      </c>
      <c r="E18157" s="72">
        <f t="shared" si="567"/>
        <v>1427602604.5185182</v>
      </c>
      <c r="F18157" s="71">
        <f t="shared" si="566"/>
        <v>928.46163145064918</v>
      </c>
    </row>
    <row r="18158" spans="2:6">
      <c r="B18158">
        <v>1537600</v>
      </c>
      <c r="D18158">
        <v>18156</v>
      </c>
      <c r="E18158" s="72">
        <f t="shared" si="567"/>
        <v>1427759914.6296294</v>
      </c>
      <c r="F18158" s="71">
        <f t="shared" si="566"/>
        <v>928.56394031583591</v>
      </c>
    </row>
    <row r="18159" spans="2:6">
      <c r="B18159">
        <v>1537600</v>
      </c>
      <c r="D18159">
        <v>18157</v>
      </c>
      <c r="E18159" s="72">
        <f t="shared" si="567"/>
        <v>1427917233.4074073</v>
      </c>
      <c r="F18159" s="71">
        <f t="shared" si="566"/>
        <v>928.66625481751259</v>
      </c>
    </row>
    <row r="18160" spans="2:6">
      <c r="B18160">
        <v>1537600</v>
      </c>
      <c r="D18160">
        <v>18158</v>
      </c>
      <c r="E18160" s="72">
        <f t="shared" si="567"/>
        <v>1428074560.8518517</v>
      </c>
      <c r="F18160" s="71">
        <f t="shared" si="566"/>
        <v>928.76857495567879</v>
      </c>
    </row>
    <row r="18161" spans="2:6">
      <c r="B18161">
        <v>1537600</v>
      </c>
      <c r="D18161">
        <v>18159</v>
      </c>
      <c r="E18161" s="72">
        <f t="shared" si="567"/>
        <v>1428231896.9629629</v>
      </c>
      <c r="F18161" s="71">
        <f t="shared" si="566"/>
        <v>928.87090073033482</v>
      </c>
    </row>
    <row r="18162" spans="2:6">
      <c r="B18162">
        <v>1537600</v>
      </c>
      <c r="D18162">
        <v>18160</v>
      </c>
      <c r="E18162" s="72">
        <f t="shared" si="567"/>
        <v>1428389241.7407405</v>
      </c>
      <c r="F18162" s="71">
        <f t="shared" si="566"/>
        <v>928.97323214148059</v>
      </c>
    </row>
    <row r="18163" spans="2:6">
      <c r="B18163">
        <v>1537600</v>
      </c>
      <c r="D18163">
        <v>18161</v>
      </c>
      <c r="E18163" s="72">
        <f t="shared" si="567"/>
        <v>1428546595.185185</v>
      </c>
      <c r="F18163" s="71">
        <f t="shared" si="566"/>
        <v>929.0755691891161</v>
      </c>
    </row>
    <row r="18164" spans="2:6">
      <c r="B18164">
        <v>1537600</v>
      </c>
      <c r="D18164">
        <v>18162</v>
      </c>
      <c r="E18164" s="72">
        <f t="shared" si="567"/>
        <v>1428703957.2962961</v>
      </c>
      <c r="F18164" s="71">
        <f t="shared" si="566"/>
        <v>929.17791187324144</v>
      </c>
    </row>
    <row r="18165" spans="2:6">
      <c r="B18165">
        <v>1537600</v>
      </c>
      <c r="D18165">
        <v>18163</v>
      </c>
      <c r="E18165" s="72">
        <f t="shared" si="567"/>
        <v>1428861328.0740738</v>
      </c>
      <c r="F18165" s="71">
        <f t="shared" si="566"/>
        <v>929.28026019385652</v>
      </c>
    </row>
    <row r="18166" spans="2:6">
      <c r="B18166">
        <v>1537600</v>
      </c>
      <c r="D18166">
        <v>18164</v>
      </c>
      <c r="E18166" s="72">
        <f t="shared" si="567"/>
        <v>1429018707.5185182</v>
      </c>
      <c r="F18166" s="71">
        <f t="shared" si="566"/>
        <v>929.38261415096133</v>
      </c>
    </row>
    <row r="18167" spans="2:6">
      <c r="B18167">
        <v>1537600</v>
      </c>
      <c r="D18167">
        <v>18165</v>
      </c>
      <c r="E18167" s="72">
        <f t="shared" si="567"/>
        <v>1429176095.6296294</v>
      </c>
      <c r="F18167" s="71">
        <f t="shared" si="566"/>
        <v>929.4849737445561</v>
      </c>
    </row>
    <row r="18168" spans="2:6">
      <c r="B18168">
        <v>1537600</v>
      </c>
      <c r="D18168">
        <v>18166</v>
      </c>
      <c r="E18168" s="72">
        <f t="shared" si="567"/>
        <v>1429333492.4074073</v>
      </c>
      <c r="F18168" s="71">
        <f t="shared" si="566"/>
        <v>929.58733897464049</v>
      </c>
    </row>
    <row r="18169" spans="2:6">
      <c r="B18169">
        <v>1537600</v>
      </c>
      <c r="D18169">
        <v>18167</v>
      </c>
      <c r="E18169" s="72">
        <f t="shared" si="567"/>
        <v>1429490897.8518517</v>
      </c>
      <c r="F18169" s="71">
        <f t="shared" si="566"/>
        <v>929.68970984121472</v>
      </c>
    </row>
    <row r="18170" spans="2:6">
      <c r="B18170">
        <v>1537600</v>
      </c>
      <c r="D18170">
        <v>18168</v>
      </c>
      <c r="E18170" s="72">
        <f t="shared" si="567"/>
        <v>1429648311.9629629</v>
      </c>
      <c r="F18170" s="71">
        <f t="shared" si="566"/>
        <v>929.79208634427869</v>
      </c>
    </row>
    <row r="18171" spans="2:6">
      <c r="B18171">
        <v>1537600</v>
      </c>
      <c r="D18171">
        <v>18169</v>
      </c>
      <c r="E18171" s="72">
        <f t="shared" si="567"/>
        <v>1429805734.7407405</v>
      </c>
      <c r="F18171" s="71">
        <f t="shared" si="566"/>
        <v>929.89446848383227</v>
      </c>
    </row>
    <row r="18172" spans="2:6">
      <c r="B18172">
        <v>1537600</v>
      </c>
      <c r="D18172">
        <v>18170</v>
      </c>
      <c r="E18172" s="72">
        <f t="shared" si="567"/>
        <v>1429963166.185185</v>
      </c>
      <c r="F18172" s="71">
        <f t="shared" si="566"/>
        <v>929.9968562598757</v>
      </c>
    </row>
    <row r="18173" spans="2:6">
      <c r="B18173">
        <v>1537600</v>
      </c>
      <c r="D18173">
        <v>18171</v>
      </c>
      <c r="E18173" s="72">
        <f t="shared" si="567"/>
        <v>1430120606.2962961</v>
      </c>
      <c r="F18173" s="71">
        <f t="shared" si="566"/>
        <v>930.09924967240897</v>
      </c>
    </row>
    <row r="18174" spans="2:6">
      <c r="B18174">
        <v>1537600</v>
      </c>
      <c r="D18174">
        <v>18172</v>
      </c>
      <c r="E18174" s="72">
        <f t="shared" si="567"/>
        <v>1430278055.0740738</v>
      </c>
      <c r="F18174" s="71">
        <f t="shared" si="566"/>
        <v>930.20164872143198</v>
      </c>
    </row>
    <row r="18175" spans="2:6">
      <c r="B18175">
        <v>1537600</v>
      </c>
      <c r="D18175">
        <v>18173</v>
      </c>
      <c r="E18175" s="72">
        <f t="shared" si="567"/>
        <v>1430435512.5185182</v>
      </c>
      <c r="F18175" s="71">
        <f t="shared" si="566"/>
        <v>930.30405340694472</v>
      </c>
    </row>
    <row r="18176" spans="2:6">
      <c r="B18176">
        <v>1537600</v>
      </c>
      <c r="D18176">
        <v>18174</v>
      </c>
      <c r="E18176" s="72">
        <f t="shared" si="567"/>
        <v>1430592978.6296294</v>
      </c>
      <c r="F18176" s="71">
        <f t="shared" si="566"/>
        <v>930.4064637289473</v>
      </c>
    </row>
    <row r="18177" spans="2:6">
      <c r="B18177">
        <v>1537600</v>
      </c>
      <c r="D18177">
        <v>18175</v>
      </c>
      <c r="E18177" s="72">
        <f t="shared" si="567"/>
        <v>1430750453.4074073</v>
      </c>
      <c r="F18177" s="71">
        <f t="shared" si="566"/>
        <v>930.50887968743973</v>
      </c>
    </row>
    <row r="18178" spans="2:6">
      <c r="B18178">
        <v>1537600</v>
      </c>
      <c r="D18178">
        <v>18176</v>
      </c>
      <c r="E18178" s="72">
        <f t="shared" si="567"/>
        <v>1430907936.8518517</v>
      </c>
      <c r="F18178" s="71">
        <f t="shared" si="566"/>
        <v>930.61130128242178</v>
      </c>
    </row>
    <row r="18179" spans="2:6">
      <c r="B18179">
        <v>1537600</v>
      </c>
      <c r="D18179">
        <v>18177</v>
      </c>
      <c r="E18179" s="72">
        <f t="shared" si="567"/>
        <v>1431065428.9629629</v>
      </c>
      <c r="F18179" s="71">
        <f t="shared" ref="F18179:F18242" si="568">E18179/B18178</f>
        <v>930.71372851389367</v>
      </c>
    </row>
    <row r="18180" spans="2:6">
      <c r="B18180">
        <v>1537600</v>
      </c>
      <c r="D18180">
        <v>18178</v>
      </c>
      <c r="E18180" s="72">
        <f t="shared" ref="E18180:E18243" si="569">40+(D18179*D18179)+(E18179/1.3)</f>
        <v>1431222929.7407405</v>
      </c>
      <c r="F18180" s="71">
        <f t="shared" si="568"/>
        <v>930.81616138185518</v>
      </c>
    </row>
    <row r="18181" spans="2:6">
      <c r="B18181">
        <v>1537600</v>
      </c>
      <c r="D18181">
        <v>18179</v>
      </c>
      <c r="E18181" s="72">
        <f t="shared" si="569"/>
        <v>1431380439.185185</v>
      </c>
      <c r="F18181" s="71">
        <f t="shared" si="568"/>
        <v>930.91859988630654</v>
      </c>
    </row>
    <row r="18182" spans="2:6">
      <c r="B18182">
        <v>1537600</v>
      </c>
      <c r="D18182">
        <v>18180</v>
      </c>
      <c r="E18182" s="72">
        <f t="shared" si="569"/>
        <v>1431537957.2962961</v>
      </c>
      <c r="F18182" s="71">
        <f t="shared" si="568"/>
        <v>931.02104402724774</v>
      </c>
    </row>
    <row r="18183" spans="2:6">
      <c r="B18183">
        <v>1537600</v>
      </c>
      <c r="D18183">
        <v>18181</v>
      </c>
      <c r="E18183" s="72">
        <f t="shared" si="569"/>
        <v>1431695484.0740738</v>
      </c>
      <c r="F18183" s="71">
        <f t="shared" si="568"/>
        <v>931.12349380467856</v>
      </c>
    </row>
    <row r="18184" spans="2:6">
      <c r="B18184">
        <v>1537600</v>
      </c>
      <c r="D18184">
        <v>18182</v>
      </c>
      <c r="E18184" s="72">
        <f t="shared" si="569"/>
        <v>1431853019.5185182</v>
      </c>
      <c r="F18184" s="71">
        <f t="shared" si="568"/>
        <v>931.22594921859923</v>
      </c>
    </row>
    <row r="18185" spans="2:6">
      <c r="B18185">
        <v>1537600</v>
      </c>
      <c r="D18185">
        <v>18183</v>
      </c>
      <c r="E18185" s="72">
        <f t="shared" si="569"/>
        <v>1432010563.6296294</v>
      </c>
      <c r="F18185" s="71">
        <f t="shared" si="568"/>
        <v>931.32841026900974</v>
      </c>
    </row>
    <row r="18186" spans="2:6">
      <c r="B18186">
        <v>1537600</v>
      </c>
      <c r="D18186">
        <v>18184</v>
      </c>
      <c r="E18186" s="72">
        <f t="shared" si="569"/>
        <v>1432168116.4074073</v>
      </c>
      <c r="F18186" s="71">
        <f t="shared" si="568"/>
        <v>931.43087695591009</v>
      </c>
    </row>
    <row r="18187" spans="2:6">
      <c r="B18187">
        <v>1537600</v>
      </c>
      <c r="D18187">
        <v>18185</v>
      </c>
      <c r="E18187" s="72">
        <f t="shared" si="569"/>
        <v>1432325677.8518517</v>
      </c>
      <c r="F18187" s="71">
        <f t="shared" si="568"/>
        <v>931.53334927930007</v>
      </c>
    </row>
    <row r="18188" spans="2:6">
      <c r="B18188">
        <v>1537600</v>
      </c>
      <c r="D18188">
        <v>18186</v>
      </c>
      <c r="E18188" s="72">
        <f t="shared" si="569"/>
        <v>1432483247.9629629</v>
      </c>
      <c r="F18188" s="71">
        <f t="shared" si="568"/>
        <v>931.63582723917978</v>
      </c>
    </row>
    <row r="18189" spans="2:6">
      <c r="B18189">
        <v>1537600</v>
      </c>
      <c r="D18189">
        <v>18187</v>
      </c>
      <c r="E18189" s="72">
        <f t="shared" si="569"/>
        <v>1432640826.7407405</v>
      </c>
      <c r="F18189" s="71">
        <f t="shared" si="568"/>
        <v>931.73831083554921</v>
      </c>
    </row>
    <row r="18190" spans="2:6">
      <c r="B18190">
        <v>1537600</v>
      </c>
      <c r="D18190">
        <v>18188</v>
      </c>
      <c r="E18190" s="72">
        <f t="shared" si="569"/>
        <v>1432798414.185185</v>
      </c>
      <c r="F18190" s="71">
        <f t="shared" si="568"/>
        <v>931.8408000684085</v>
      </c>
    </row>
    <row r="18191" spans="2:6">
      <c r="B18191">
        <v>1537600</v>
      </c>
      <c r="D18191">
        <v>18189</v>
      </c>
      <c r="E18191" s="72">
        <f t="shared" si="569"/>
        <v>1432956010.2962961</v>
      </c>
      <c r="F18191" s="71">
        <f t="shared" si="568"/>
        <v>931.94329493775763</v>
      </c>
    </row>
    <row r="18192" spans="2:6">
      <c r="B18192">
        <v>1537600</v>
      </c>
      <c r="D18192">
        <v>18190</v>
      </c>
      <c r="E18192" s="72">
        <f t="shared" si="569"/>
        <v>1433113615.0740738</v>
      </c>
      <c r="F18192" s="71">
        <f t="shared" si="568"/>
        <v>932.04579544359638</v>
      </c>
    </row>
    <row r="18193" spans="2:6">
      <c r="B18193">
        <v>1537600</v>
      </c>
      <c r="D18193">
        <v>18191</v>
      </c>
      <c r="E18193" s="72">
        <f t="shared" si="569"/>
        <v>1433271228.5185182</v>
      </c>
      <c r="F18193" s="71">
        <f t="shared" si="568"/>
        <v>932.14830158592497</v>
      </c>
    </row>
    <row r="18194" spans="2:6">
      <c r="B18194">
        <v>1537600</v>
      </c>
      <c r="D18194">
        <v>18192</v>
      </c>
      <c r="E18194" s="72">
        <f t="shared" si="569"/>
        <v>1433428850.6296294</v>
      </c>
      <c r="F18194" s="71">
        <f t="shared" si="568"/>
        <v>932.25081336474329</v>
      </c>
    </row>
    <row r="18195" spans="2:6">
      <c r="B18195">
        <v>1537600</v>
      </c>
      <c r="D18195">
        <v>18193</v>
      </c>
      <c r="E18195" s="72">
        <f t="shared" si="569"/>
        <v>1433586481.4074073</v>
      </c>
      <c r="F18195" s="71">
        <f t="shared" si="568"/>
        <v>932.35333078005158</v>
      </c>
    </row>
    <row r="18196" spans="2:6">
      <c r="B18196">
        <v>1537600</v>
      </c>
      <c r="D18196">
        <v>18194</v>
      </c>
      <c r="E18196" s="72">
        <f t="shared" si="569"/>
        <v>1433744120.8518517</v>
      </c>
      <c r="F18196" s="71">
        <f t="shared" si="568"/>
        <v>932.45585383184948</v>
      </c>
    </row>
    <row r="18197" spans="2:6">
      <c r="B18197">
        <v>1537600</v>
      </c>
      <c r="D18197">
        <v>18195</v>
      </c>
      <c r="E18197" s="72">
        <f t="shared" si="569"/>
        <v>1433901768.9629629</v>
      </c>
      <c r="F18197" s="71">
        <f t="shared" si="568"/>
        <v>932.55838252013712</v>
      </c>
    </row>
    <row r="18198" spans="2:6">
      <c r="B18198">
        <v>1537600</v>
      </c>
      <c r="D18198">
        <v>18196</v>
      </c>
      <c r="E18198" s="72">
        <f t="shared" si="569"/>
        <v>1434059425.7407405</v>
      </c>
      <c r="F18198" s="71">
        <f t="shared" si="568"/>
        <v>932.66091684491448</v>
      </c>
    </row>
    <row r="18199" spans="2:6">
      <c r="B18199">
        <v>1537600</v>
      </c>
      <c r="D18199">
        <v>18197</v>
      </c>
      <c r="E18199" s="72">
        <f t="shared" si="569"/>
        <v>1434217091.185185</v>
      </c>
      <c r="F18199" s="71">
        <f t="shared" si="568"/>
        <v>932.76345680618169</v>
      </c>
    </row>
    <row r="18200" spans="2:6">
      <c r="B18200">
        <v>1537600</v>
      </c>
      <c r="D18200">
        <v>18198</v>
      </c>
      <c r="E18200" s="72">
        <f t="shared" si="569"/>
        <v>1434374765.2962961</v>
      </c>
      <c r="F18200" s="71">
        <f t="shared" si="568"/>
        <v>932.86600240393864</v>
      </c>
    </row>
    <row r="18201" spans="2:6">
      <c r="B18201">
        <v>1537600</v>
      </c>
      <c r="D18201">
        <v>18199</v>
      </c>
      <c r="E18201" s="72">
        <f t="shared" si="569"/>
        <v>1434532448.0740738</v>
      </c>
      <c r="F18201" s="71">
        <f t="shared" si="568"/>
        <v>932.96855363818531</v>
      </c>
    </row>
    <row r="18202" spans="2:6">
      <c r="B18202">
        <v>1537600</v>
      </c>
      <c r="D18202">
        <v>18200</v>
      </c>
      <c r="E18202" s="72">
        <f t="shared" si="569"/>
        <v>1434690139.5185182</v>
      </c>
      <c r="F18202" s="71">
        <f t="shared" si="568"/>
        <v>933.07111050892183</v>
      </c>
    </row>
    <row r="18203" spans="2:6">
      <c r="B18203">
        <v>1537600</v>
      </c>
      <c r="D18203">
        <v>18201</v>
      </c>
      <c r="E18203" s="72">
        <f t="shared" si="569"/>
        <v>1434847839.6296294</v>
      </c>
      <c r="F18203" s="71">
        <f t="shared" si="568"/>
        <v>933.17367301614809</v>
      </c>
    </row>
    <row r="18204" spans="2:6">
      <c r="B18204">
        <v>1537600</v>
      </c>
      <c r="D18204">
        <v>18202</v>
      </c>
      <c r="E18204" s="72">
        <f t="shared" si="569"/>
        <v>1435005548.4074073</v>
      </c>
      <c r="F18204" s="71">
        <f t="shared" si="568"/>
        <v>933.2762411598643</v>
      </c>
    </row>
    <row r="18205" spans="2:6">
      <c r="B18205">
        <v>1537600</v>
      </c>
      <c r="D18205">
        <v>18203</v>
      </c>
      <c r="E18205" s="72">
        <f t="shared" si="569"/>
        <v>1435163265.8518517</v>
      </c>
      <c r="F18205" s="71">
        <f t="shared" si="568"/>
        <v>933.37881494007001</v>
      </c>
    </row>
    <row r="18206" spans="2:6">
      <c r="B18206">
        <v>1537600</v>
      </c>
      <c r="D18206">
        <v>18204</v>
      </c>
      <c r="E18206" s="72">
        <f t="shared" si="569"/>
        <v>1435320991.9629629</v>
      </c>
      <c r="F18206" s="71">
        <f t="shared" si="568"/>
        <v>933.48139435676569</v>
      </c>
    </row>
    <row r="18207" spans="2:6">
      <c r="B18207">
        <v>1537600</v>
      </c>
      <c r="D18207">
        <v>18205</v>
      </c>
      <c r="E18207" s="72">
        <f t="shared" si="569"/>
        <v>1435478726.7407405</v>
      </c>
      <c r="F18207" s="71">
        <f t="shared" si="568"/>
        <v>933.58397940995087</v>
      </c>
    </row>
    <row r="18208" spans="2:6">
      <c r="B18208">
        <v>1537600</v>
      </c>
      <c r="D18208">
        <v>18206</v>
      </c>
      <c r="E18208" s="72">
        <f t="shared" si="569"/>
        <v>1435636470.185185</v>
      </c>
      <c r="F18208" s="71">
        <f t="shared" si="568"/>
        <v>933.68657009962601</v>
      </c>
    </row>
    <row r="18209" spans="2:6">
      <c r="B18209">
        <v>1537600</v>
      </c>
      <c r="D18209">
        <v>18207</v>
      </c>
      <c r="E18209" s="72">
        <f t="shared" si="569"/>
        <v>1435794222.2962961</v>
      </c>
      <c r="F18209" s="71">
        <f t="shared" si="568"/>
        <v>933.78916642579088</v>
      </c>
    </row>
    <row r="18210" spans="2:6">
      <c r="B18210">
        <v>1537600</v>
      </c>
      <c r="D18210">
        <v>18208</v>
      </c>
      <c r="E18210" s="72">
        <f t="shared" si="569"/>
        <v>1435951983.0740738</v>
      </c>
      <c r="F18210" s="71">
        <f t="shared" si="568"/>
        <v>933.89176838844548</v>
      </c>
    </row>
    <row r="18211" spans="2:6">
      <c r="B18211">
        <v>1537600</v>
      </c>
      <c r="D18211">
        <v>18209</v>
      </c>
      <c r="E18211" s="72">
        <f t="shared" si="569"/>
        <v>1436109752.5185182</v>
      </c>
      <c r="F18211" s="71">
        <f t="shared" si="568"/>
        <v>933.99437598758993</v>
      </c>
    </row>
    <row r="18212" spans="2:6">
      <c r="B18212">
        <v>1537600</v>
      </c>
      <c r="D18212">
        <v>18210</v>
      </c>
      <c r="E18212" s="72">
        <f t="shared" si="569"/>
        <v>1436267530.6296294</v>
      </c>
      <c r="F18212" s="71">
        <f t="shared" si="568"/>
        <v>934.09698922322411</v>
      </c>
    </row>
    <row r="18213" spans="2:6">
      <c r="B18213">
        <v>1537600</v>
      </c>
      <c r="D18213">
        <v>18211</v>
      </c>
      <c r="E18213" s="72">
        <f t="shared" si="569"/>
        <v>1436425317.4074073</v>
      </c>
      <c r="F18213" s="71">
        <f t="shared" si="568"/>
        <v>934.19960809534814</v>
      </c>
    </row>
    <row r="18214" spans="2:6">
      <c r="B18214">
        <v>1537600</v>
      </c>
      <c r="D18214">
        <v>18212</v>
      </c>
      <c r="E18214" s="72">
        <f t="shared" si="569"/>
        <v>1436583112.8518517</v>
      </c>
      <c r="F18214" s="71">
        <f t="shared" si="568"/>
        <v>934.30223260396178</v>
      </c>
    </row>
    <row r="18215" spans="2:6">
      <c r="B18215">
        <v>1537600</v>
      </c>
      <c r="D18215">
        <v>18213</v>
      </c>
      <c r="E18215" s="72">
        <f t="shared" si="569"/>
        <v>1436740916.9629629</v>
      </c>
      <c r="F18215" s="71">
        <f t="shared" si="568"/>
        <v>934.40486274906539</v>
      </c>
    </row>
    <row r="18216" spans="2:6">
      <c r="B18216">
        <v>1537600</v>
      </c>
      <c r="D18216">
        <v>18214</v>
      </c>
      <c r="E18216" s="72">
        <f t="shared" si="569"/>
        <v>1436898729.7407405</v>
      </c>
      <c r="F18216" s="71">
        <f t="shared" si="568"/>
        <v>934.50749853065849</v>
      </c>
    </row>
    <row r="18217" spans="2:6">
      <c r="B18217">
        <v>1537600</v>
      </c>
      <c r="D18217">
        <v>18215</v>
      </c>
      <c r="E18217" s="72">
        <f t="shared" si="569"/>
        <v>1437056551.185185</v>
      </c>
      <c r="F18217" s="71">
        <f t="shared" si="568"/>
        <v>934.61013994874156</v>
      </c>
    </row>
    <row r="18218" spans="2:6">
      <c r="B18218">
        <v>1537600</v>
      </c>
      <c r="D18218">
        <v>18216</v>
      </c>
      <c r="E18218" s="72">
        <f t="shared" si="569"/>
        <v>1437214381.2962961</v>
      </c>
      <c r="F18218" s="71">
        <f t="shared" si="568"/>
        <v>934.71278700331436</v>
      </c>
    </row>
    <row r="18219" spans="2:6">
      <c r="B18219">
        <v>1537600</v>
      </c>
      <c r="D18219">
        <v>18217</v>
      </c>
      <c r="E18219" s="72">
        <f t="shared" si="569"/>
        <v>1437372220.0740738</v>
      </c>
      <c r="F18219" s="71">
        <f t="shared" si="568"/>
        <v>934.81543969437678</v>
      </c>
    </row>
    <row r="18220" spans="2:6">
      <c r="B18220">
        <v>1537600</v>
      </c>
      <c r="D18220">
        <v>18218</v>
      </c>
      <c r="E18220" s="72">
        <f t="shared" si="569"/>
        <v>1437530067.5185182</v>
      </c>
      <c r="F18220" s="71">
        <f t="shared" si="568"/>
        <v>934.91809802192915</v>
      </c>
    </row>
    <row r="18221" spans="2:6">
      <c r="B18221">
        <v>1537600</v>
      </c>
      <c r="D18221">
        <v>18219</v>
      </c>
      <c r="E18221" s="72">
        <f t="shared" si="569"/>
        <v>1437687923.6296294</v>
      </c>
      <c r="F18221" s="71">
        <f t="shared" si="568"/>
        <v>935.02076198597126</v>
      </c>
    </row>
    <row r="18222" spans="2:6">
      <c r="B18222">
        <v>1537600</v>
      </c>
      <c r="D18222">
        <v>18220</v>
      </c>
      <c r="E18222" s="72">
        <f t="shared" si="569"/>
        <v>1437845788.4074073</v>
      </c>
      <c r="F18222" s="71">
        <f t="shared" si="568"/>
        <v>935.12343158650322</v>
      </c>
    </row>
    <row r="18223" spans="2:6">
      <c r="B18223">
        <v>1537600</v>
      </c>
      <c r="D18223">
        <v>18221</v>
      </c>
      <c r="E18223" s="72">
        <f t="shared" si="569"/>
        <v>1438003661.8518517</v>
      </c>
      <c r="F18223" s="71">
        <f t="shared" si="568"/>
        <v>935.22610682352479</v>
      </c>
    </row>
    <row r="18224" spans="2:6">
      <c r="B18224">
        <v>1537600</v>
      </c>
      <c r="D18224">
        <v>18222</v>
      </c>
      <c r="E18224" s="72">
        <f t="shared" si="569"/>
        <v>1438161543.9629629</v>
      </c>
      <c r="F18224" s="71">
        <f t="shared" si="568"/>
        <v>935.3287876970362</v>
      </c>
    </row>
    <row r="18225" spans="2:6">
      <c r="B18225">
        <v>1537600</v>
      </c>
      <c r="D18225">
        <v>18223</v>
      </c>
      <c r="E18225" s="72">
        <f t="shared" si="569"/>
        <v>1438319434.7407405</v>
      </c>
      <c r="F18225" s="71">
        <f t="shared" si="568"/>
        <v>935.43147420703724</v>
      </c>
    </row>
    <row r="18226" spans="2:6">
      <c r="B18226">
        <v>1537600</v>
      </c>
      <c r="D18226">
        <v>18224</v>
      </c>
      <c r="E18226" s="72">
        <f t="shared" si="569"/>
        <v>1438477334.185185</v>
      </c>
      <c r="F18226" s="71">
        <f t="shared" si="568"/>
        <v>935.53416635352824</v>
      </c>
    </row>
    <row r="18227" spans="2:6">
      <c r="B18227">
        <v>1537600</v>
      </c>
      <c r="D18227">
        <v>18225</v>
      </c>
      <c r="E18227" s="72">
        <f t="shared" si="569"/>
        <v>1438635242.2962961</v>
      </c>
      <c r="F18227" s="71">
        <f t="shared" si="568"/>
        <v>935.63686413650896</v>
      </c>
    </row>
    <row r="18228" spans="2:6">
      <c r="B18228">
        <v>1537600</v>
      </c>
      <c r="D18228">
        <v>18226</v>
      </c>
      <c r="E18228" s="72">
        <f t="shared" si="569"/>
        <v>1438793159.0740738</v>
      </c>
      <c r="F18228" s="71">
        <f t="shared" si="568"/>
        <v>935.73956755597931</v>
      </c>
    </row>
    <row r="18229" spans="2:6">
      <c r="B18229">
        <v>1537600</v>
      </c>
      <c r="D18229">
        <v>18227</v>
      </c>
      <c r="E18229" s="72">
        <f t="shared" si="569"/>
        <v>1438951084.5185182</v>
      </c>
      <c r="F18229" s="71">
        <f t="shared" si="568"/>
        <v>935.8422766119395</v>
      </c>
    </row>
    <row r="18230" spans="2:6">
      <c r="B18230">
        <v>1537600</v>
      </c>
      <c r="D18230">
        <v>18228</v>
      </c>
      <c r="E18230" s="72">
        <f t="shared" si="569"/>
        <v>1439109018.6296294</v>
      </c>
      <c r="F18230" s="71">
        <f t="shared" si="568"/>
        <v>935.94499130438953</v>
      </c>
    </row>
    <row r="18231" spans="2:6">
      <c r="B18231">
        <v>1537600</v>
      </c>
      <c r="D18231">
        <v>18229</v>
      </c>
      <c r="E18231" s="72">
        <f t="shared" si="569"/>
        <v>1439266961.4074073</v>
      </c>
      <c r="F18231" s="71">
        <f t="shared" si="568"/>
        <v>936.04771163332941</v>
      </c>
    </row>
    <row r="18232" spans="2:6">
      <c r="B18232">
        <v>1537600</v>
      </c>
      <c r="D18232">
        <v>18230</v>
      </c>
      <c r="E18232" s="72">
        <f t="shared" si="569"/>
        <v>1439424912.8518517</v>
      </c>
      <c r="F18232" s="71">
        <f t="shared" si="568"/>
        <v>936.15043759875891</v>
      </c>
    </row>
    <row r="18233" spans="2:6">
      <c r="B18233">
        <v>1537600</v>
      </c>
      <c r="D18233">
        <v>18231</v>
      </c>
      <c r="E18233" s="72">
        <f t="shared" si="569"/>
        <v>1439582872.9629629</v>
      </c>
      <c r="F18233" s="71">
        <f t="shared" si="568"/>
        <v>936.25316920067826</v>
      </c>
    </row>
    <row r="18234" spans="2:6">
      <c r="B18234">
        <v>1537600</v>
      </c>
      <c r="D18234">
        <v>18232</v>
      </c>
      <c r="E18234" s="72">
        <f t="shared" si="569"/>
        <v>1439740841.7407405</v>
      </c>
      <c r="F18234" s="71">
        <f t="shared" si="568"/>
        <v>936.35590643908722</v>
      </c>
    </row>
    <row r="18235" spans="2:6">
      <c r="B18235">
        <v>1537600</v>
      </c>
      <c r="D18235">
        <v>18233</v>
      </c>
      <c r="E18235" s="72">
        <f t="shared" si="569"/>
        <v>1439898819.185185</v>
      </c>
      <c r="F18235" s="71">
        <f t="shared" si="568"/>
        <v>936.45864931398603</v>
      </c>
    </row>
    <row r="18236" spans="2:6">
      <c r="B18236">
        <v>1537600</v>
      </c>
      <c r="D18236">
        <v>18234</v>
      </c>
      <c r="E18236" s="72">
        <f t="shared" si="569"/>
        <v>1440056805.2962961</v>
      </c>
      <c r="F18236" s="71">
        <f t="shared" si="568"/>
        <v>936.56139782537468</v>
      </c>
    </row>
    <row r="18237" spans="2:6">
      <c r="B18237">
        <v>1537600</v>
      </c>
      <c r="D18237">
        <v>18235</v>
      </c>
      <c r="E18237" s="72">
        <f t="shared" si="569"/>
        <v>1440214800.0740738</v>
      </c>
      <c r="F18237" s="71">
        <f t="shared" si="568"/>
        <v>936.66415197325296</v>
      </c>
    </row>
    <row r="18238" spans="2:6">
      <c r="B18238">
        <v>1537600</v>
      </c>
      <c r="D18238">
        <v>18236</v>
      </c>
      <c r="E18238" s="72">
        <f t="shared" si="569"/>
        <v>1440372803.5185182</v>
      </c>
      <c r="F18238" s="71">
        <f t="shared" si="568"/>
        <v>936.76691175762107</v>
      </c>
    </row>
    <row r="18239" spans="2:6">
      <c r="B18239">
        <v>1537600</v>
      </c>
      <c r="D18239">
        <v>18237</v>
      </c>
      <c r="E18239" s="72">
        <f t="shared" si="569"/>
        <v>1440530815.6296294</v>
      </c>
      <c r="F18239" s="71">
        <f t="shared" si="568"/>
        <v>936.86967717847904</v>
      </c>
    </row>
    <row r="18240" spans="2:6">
      <c r="B18240">
        <v>1537600</v>
      </c>
      <c r="D18240">
        <v>18238</v>
      </c>
      <c r="E18240" s="72">
        <f t="shared" si="569"/>
        <v>1440688836.4074073</v>
      </c>
      <c r="F18240" s="71">
        <f t="shared" si="568"/>
        <v>936.97244823582685</v>
      </c>
    </row>
    <row r="18241" spans="2:6">
      <c r="B18241">
        <v>1537600</v>
      </c>
      <c r="D18241">
        <v>18239</v>
      </c>
      <c r="E18241" s="72">
        <f t="shared" si="569"/>
        <v>1440846865.8518517</v>
      </c>
      <c r="F18241" s="71">
        <f t="shared" si="568"/>
        <v>937.07522492966427</v>
      </c>
    </row>
    <row r="18242" spans="2:6">
      <c r="B18242">
        <v>1537600</v>
      </c>
      <c r="D18242">
        <v>18240</v>
      </c>
      <c r="E18242" s="72">
        <f t="shared" si="569"/>
        <v>1441004903.9629629</v>
      </c>
      <c r="F18242" s="71">
        <f t="shared" si="568"/>
        <v>937.17800725999143</v>
      </c>
    </row>
    <row r="18243" spans="2:6">
      <c r="B18243">
        <v>1537600</v>
      </c>
      <c r="D18243">
        <v>18241</v>
      </c>
      <c r="E18243" s="72">
        <f t="shared" si="569"/>
        <v>1441162950.7407405</v>
      </c>
      <c r="F18243" s="71">
        <f t="shared" ref="F18243:F18306" si="570">E18243/B18242</f>
        <v>937.28079522680832</v>
      </c>
    </row>
    <row r="18244" spans="2:6">
      <c r="B18244">
        <v>1537600</v>
      </c>
      <c r="D18244">
        <v>18242</v>
      </c>
      <c r="E18244" s="72">
        <f t="shared" ref="E18244:E18307" si="571">40+(D18243*D18243)+(E18243/1.3)</f>
        <v>1441321006.185185</v>
      </c>
      <c r="F18244" s="71">
        <f t="shared" si="570"/>
        <v>937.38358883011506</v>
      </c>
    </row>
    <row r="18245" spans="2:6">
      <c r="B18245">
        <v>1537600</v>
      </c>
      <c r="D18245">
        <v>18243</v>
      </c>
      <c r="E18245" s="72">
        <f t="shared" si="571"/>
        <v>1441479070.2962961</v>
      </c>
      <c r="F18245" s="71">
        <f t="shared" si="570"/>
        <v>937.48638806991164</v>
      </c>
    </row>
    <row r="18246" spans="2:6">
      <c r="B18246">
        <v>1537600</v>
      </c>
      <c r="D18246">
        <v>18244</v>
      </c>
      <c r="E18246" s="72">
        <f t="shared" si="571"/>
        <v>1441637143.0740738</v>
      </c>
      <c r="F18246" s="71">
        <f t="shared" si="570"/>
        <v>937.58919294619784</v>
      </c>
    </row>
    <row r="18247" spans="2:6">
      <c r="B18247">
        <v>1537600</v>
      </c>
      <c r="D18247">
        <v>18245</v>
      </c>
      <c r="E18247" s="72">
        <f t="shared" si="571"/>
        <v>1441795224.5185182</v>
      </c>
      <c r="F18247" s="71">
        <f t="shared" si="570"/>
        <v>937.69200345897389</v>
      </c>
    </row>
    <row r="18248" spans="2:6">
      <c r="B18248">
        <v>1537600</v>
      </c>
      <c r="D18248">
        <v>18246</v>
      </c>
      <c r="E18248" s="72">
        <f t="shared" si="571"/>
        <v>1441953314.6296294</v>
      </c>
      <c r="F18248" s="71">
        <f t="shared" si="570"/>
        <v>937.79481960823966</v>
      </c>
    </row>
    <row r="18249" spans="2:6">
      <c r="B18249">
        <v>1537600</v>
      </c>
      <c r="D18249">
        <v>18247</v>
      </c>
      <c r="E18249" s="72">
        <f t="shared" si="571"/>
        <v>1442111413.4074073</v>
      </c>
      <c r="F18249" s="71">
        <f t="shared" si="570"/>
        <v>937.8976413939954</v>
      </c>
    </row>
    <row r="18250" spans="2:6">
      <c r="B18250">
        <v>1537600</v>
      </c>
      <c r="D18250">
        <v>18248</v>
      </c>
      <c r="E18250" s="72">
        <f t="shared" si="571"/>
        <v>1442269520.8518517</v>
      </c>
      <c r="F18250" s="71">
        <f t="shared" si="570"/>
        <v>938.00046881624075</v>
      </c>
    </row>
    <row r="18251" spans="2:6">
      <c r="B18251">
        <v>1537600</v>
      </c>
      <c r="D18251">
        <v>18249</v>
      </c>
      <c r="E18251" s="72">
        <f t="shared" si="571"/>
        <v>1442427636.9629629</v>
      </c>
      <c r="F18251" s="71">
        <f t="shared" si="570"/>
        <v>938.10330187497584</v>
      </c>
    </row>
    <row r="18252" spans="2:6">
      <c r="B18252">
        <v>1537600</v>
      </c>
      <c r="D18252">
        <v>18250</v>
      </c>
      <c r="E18252" s="72">
        <f t="shared" si="571"/>
        <v>1442585761.7407405</v>
      </c>
      <c r="F18252" s="71">
        <f t="shared" si="570"/>
        <v>938.20614057020066</v>
      </c>
    </row>
    <row r="18253" spans="2:6">
      <c r="B18253">
        <v>1537600</v>
      </c>
      <c r="D18253">
        <v>18251</v>
      </c>
      <c r="E18253" s="72">
        <f t="shared" si="571"/>
        <v>1442743895.185185</v>
      </c>
      <c r="F18253" s="71">
        <f t="shared" si="570"/>
        <v>938.30898490191532</v>
      </c>
    </row>
    <row r="18254" spans="2:6">
      <c r="B18254">
        <v>1537600</v>
      </c>
      <c r="D18254">
        <v>18252</v>
      </c>
      <c r="E18254" s="72">
        <f t="shared" si="571"/>
        <v>1442902037.2962961</v>
      </c>
      <c r="F18254" s="71">
        <f t="shared" si="570"/>
        <v>938.41183487011972</v>
      </c>
    </row>
    <row r="18255" spans="2:6">
      <c r="B18255">
        <v>1537600</v>
      </c>
      <c r="D18255">
        <v>18253</v>
      </c>
      <c r="E18255" s="72">
        <f t="shared" si="571"/>
        <v>1443060188.0740738</v>
      </c>
      <c r="F18255" s="71">
        <f t="shared" si="570"/>
        <v>938.51469047481385</v>
      </c>
    </row>
    <row r="18256" spans="2:6">
      <c r="B18256">
        <v>1537600</v>
      </c>
      <c r="D18256">
        <v>18254</v>
      </c>
      <c r="E18256" s="72">
        <f t="shared" si="571"/>
        <v>1443218347.5185182</v>
      </c>
      <c r="F18256" s="71">
        <f t="shared" si="570"/>
        <v>938.61755171599782</v>
      </c>
    </row>
    <row r="18257" spans="2:6">
      <c r="B18257">
        <v>1537600</v>
      </c>
      <c r="D18257">
        <v>18255</v>
      </c>
      <c r="E18257" s="72">
        <f t="shared" si="571"/>
        <v>1443376515.6296294</v>
      </c>
      <c r="F18257" s="71">
        <f t="shared" si="570"/>
        <v>938.72041859367152</v>
      </c>
    </row>
    <row r="18258" spans="2:6">
      <c r="B18258">
        <v>1537600</v>
      </c>
      <c r="D18258">
        <v>18256</v>
      </c>
      <c r="E18258" s="72">
        <f t="shared" si="571"/>
        <v>1443534692.4074073</v>
      </c>
      <c r="F18258" s="71">
        <f t="shared" si="570"/>
        <v>938.82329110783508</v>
      </c>
    </row>
    <row r="18259" spans="2:6">
      <c r="B18259">
        <v>1537600</v>
      </c>
      <c r="D18259">
        <v>18257</v>
      </c>
      <c r="E18259" s="72">
        <f t="shared" si="571"/>
        <v>1443692877.8518517</v>
      </c>
      <c r="F18259" s="71">
        <f t="shared" si="570"/>
        <v>938.92616925848836</v>
      </c>
    </row>
    <row r="18260" spans="2:6">
      <c r="B18260">
        <v>1537600</v>
      </c>
      <c r="D18260">
        <v>18258</v>
      </c>
      <c r="E18260" s="72">
        <f t="shared" si="571"/>
        <v>1443851071.9629629</v>
      </c>
      <c r="F18260" s="71">
        <f t="shared" si="570"/>
        <v>939.02905304563137</v>
      </c>
    </row>
    <row r="18261" spans="2:6">
      <c r="B18261">
        <v>1537600</v>
      </c>
      <c r="D18261">
        <v>18259</v>
      </c>
      <c r="E18261" s="72">
        <f t="shared" si="571"/>
        <v>1444009274.7407405</v>
      </c>
      <c r="F18261" s="71">
        <f t="shared" si="570"/>
        <v>939.13194246926412</v>
      </c>
    </row>
    <row r="18262" spans="2:6">
      <c r="B18262">
        <v>1537600</v>
      </c>
      <c r="D18262">
        <v>18260</v>
      </c>
      <c r="E18262" s="72">
        <f t="shared" si="571"/>
        <v>1444167486.185185</v>
      </c>
      <c r="F18262" s="71">
        <f t="shared" si="570"/>
        <v>939.23483752938671</v>
      </c>
    </row>
    <row r="18263" spans="2:6">
      <c r="B18263">
        <v>1537600</v>
      </c>
      <c r="D18263">
        <v>18261</v>
      </c>
      <c r="E18263" s="72">
        <f t="shared" si="571"/>
        <v>1444325706.2962961</v>
      </c>
      <c r="F18263" s="71">
        <f t="shared" si="570"/>
        <v>939.33773822599903</v>
      </c>
    </row>
    <row r="18264" spans="2:6">
      <c r="B18264">
        <v>1537600</v>
      </c>
      <c r="D18264">
        <v>18262</v>
      </c>
      <c r="E18264" s="72">
        <f t="shared" si="571"/>
        <v>1444483935.0740738</v>
      </c>
      <c r="F18264" s="71">
        <f t="shared" si="570"/>
        <v>939.44064455910109</v>
      </c>
    </row>
    <row r="18265" spans="2:6">
      <c r="B18265">
        <v>1537600</v>
      </c>
      <c r="D18265">
        <v>18263</v>
      </c>
      <c r="E18265" s="72">
        <f t="shared" si="571"/>
        <v>1444642172.5185182</v>
      </c>
      <c r="F18265" s="71">
        <f t="shared" si="570"/>
        <v>939.54355652869287</v>
      </c>
    </row>
    <row r="18266" spans="2:6">
      <c r="B18266">
        <v>1537600</v>
      </c>
      <c r="D18266">
        <v>18264</v>
      </c>
      <c r="E18266" s="72">
        <f t="shared" si="571"/>
        <v>1444800418.6296294</v>
      </c>
      <c r="F18266" s="71">
        <f t="shared" si="570"/>
        <v>939.64647413477462</v>
      </c>
    </row>
    <row r="18267" spans="2:6">
      <c r="B18267">
        <v>1537600</v>
      </c>
      <c r="D18267">
        <v>18265</v>
      </c>
      <c r="E18267" s="72">
        <f t="shared" si="571"/>
        <v>1444958673.4074073</v>
      </c>
      <c r="F18267" s="71">
        <f t="shared" si="570"/>
        <v>939.7493973773461</v>
      </c>
    </row>
    <row r="18268" spans="2:6">
      <c r="B18268">
        <v>1537600</v>
      </c>
      <c r="D18268">
        <v>18266</v>
      </c>
      <c r="E18268" s="72">
        <f t="shared" si="571"/>
        <v>1445116936.8518517</v>
      </c>
      <c r="F18268" s="71">
        <f t="shared" si="570"/>
        <v>939.8523262564072</v>
      </c>
    </row>
    <row r="18269" spans="2:6">
      <c r="B18269">
        <v>1537600</v>
      </c>
      <c r="D18269">
        <v>18267</v>
      </c>
      <c r="E18269" s="72">
        <f t="shared" si="571"/>
        <v>1445275208.9629629</v>
      </c>
      <c r="F18269" s="71">
        <f t="shared" si="570"/>
        <v>939.95526077195814</v>
      </c>
    </row>
    <row r="18270" spans="2:6">
      <c r="B18270">
        <v>1537600</v>
      </c>
      <c r="D18270">
        <v>18268</v>
      </c>
      <c r="E18270" s="72">
        <f t="shared" si="571"/>
        <v>1445433489.7407405</v>
      </c>
      <c r="F18270" s="71">
        <f t="shared" si="570"/>
        <v>940.05820092399881</v>
      </c>
    </row>
    <row r="18271" spans="2:6">
      <c r="B18271">
        <v>1537600</v>
      </c>
      <c r="D18271">
        <v>18269</v>
      </c>
      <c r="E18271" s="72">
        <f t="shared" si="571"/>
        <v>1445591779.185185</v>
      </c>
      <c r="F18271" s="71">
        <f t="shared" si="570"/>
        <v>940.16114671252922</v>
      </c>
    </row>
    <row r="18272" spans="2:6">
      <c r="B18272">
        <v>1537600</v>
      </c>
      <c r="D18272">
        <v>18270</v>
      </c>
      <c r="E18272" s="72">
        <f t="shared" si="571"/>
        <v>1445750077.2962961</v>
      </c>
      <c r="F18272" s="71">
        <f t="shared" si="570"/>
        <v>940.26409813754947</v>
      </c>
    </row>
    <row r="18273" spans="2:6">
      <c r="B18273">
        <v>1537600</v>
      </c>
      <c r="D18273">
        <v>18271</v>
      </c>
      <c r="E18273" s="72">
        <f t="shared" si="571"/>
        <v>1445908384.0740738</v>
      </c>
      <c r="F18273" s="71">
        <f t="shared" si="570"/>
        <v>940.36705519905945</v>
      </c>
    </row>
    <row r="18274" spans="2:6">
      <c r="B18274">
        <v>1537600</v>
      </c>
      <c r="D18274">
        <v>18272</v>
      </c>
      <c r="E18274" s="72">
        <f t="shared" si="571"/>
        <v>1446066699.5185182</v>
      </c>
      <c r="F18274" s="71">
        <f t="shared" si="570"/>
        <v>940.47001789705917</v>
      </c>
    </row>
    <row r="18275" spans="2:6">
      <c r="B18275">
        <v>1537600</v>
      </c>
      <c r="D18275">
        <v>18273</v>
      </c>
      <c r="E18275" s="72">
        <f t="shared" si="571"/>
        <v>1446225023.6296294</v>
      </c>
      <c r="F18275" s="71">
        <f t="shared" si="570"/>
        <v>940.57298623154873</v>
      </c>
    </row>
    <row r="18276" spans="2:6">
      <c r="B18276">
        <v>1537600</v>
      </c>
      <c r="D18276">
        <v>18274</v>
      </c>
      <c r="E18276" s="72">
        <f t="shared" si="571"/>
        <v>1446383356.4074073</v>
      </c>
      <c r="F18276" s="71">
        <f t="shared" si="570"/>
        <v>940.67596020252813</v>
      </c>
    </row>
    <row r="18277" spans="2:6">
      <c r="B18277">
        <v>1537600</v>
      </c>
      <c r="D18277">
        <v>18275</v>
      </c>
      <c r="E18277" s="72">
        <f t="shared" si="571"/>
        <v>1446541697.8518517</v>
      </c>
      <c r="F18277" s="71">
        <f t="shared" si="570"/>
        <v>940.77893980999715</v>
      </c>
    </row>
    <row r="18278" spans="2:6">
      <c r="B18278">
        <v>1537600</v>
      </c>
      <c r="D18278">
        <v>18276</v>
      </c>
      <c r="E18278" s="72">
        <f t="shared" si="571"/>
        <v>1446700047.9629629</v>
      </c>
      <c r="F18278" s="71">
        <f t="shared" si="570"/>
        <v>940.88192505395602</v>
      </c>
    </row>
    <row r="18279" spans="2:6">
      <c r="B18279">
        <v>1537600</v>
      </c>
      <c r="D18279">
        <v>18277</v>
      </c>
      <c r="E18279" s="72">
        <f t="shared" si="571"/>
        <v>1446858406.7407405</v>
      </c>
      <c r="F18279" s="71">
        <f t="shared" si="570"/>
        <v>940.98491593440463</v>
      </c>
    </row>
    <row r="18280" spans="2:6">
      <c r="B18280">
        <v>1537600</v>
      </c>
      <c r="D18280">
        <v>18278</v>
      </c>
      <c r="E18280" s="72">
        <f t="shared" si="571"/>
        <v>1447016774.185185</v>
      </c>
      <c r="F18280" s="71">
        <f t="shared" si="570"/>
        <v>941.08791245134296</v>
      </c>
    </row>
    <row r="18281" spans="2:6">
      <c r="B18281">
        <v>1537600</v>
      </c>
      <c r="D18281">
        <v>18279</v>
      </c>
      <c r="E18281" s="72">
        <f t="shared" si="571"/>
        <v>1447175150.2962961</v>
      </c>
      <c r="F18281" s="71">
        <f t="shared" si="570"/>
        <v>941.19091460477114</v>
      </c>
    </row>
    <row r="18282" spans="2:6">
      <c r="B18282">
        <v>1537600</v>
      </c>
      <c r="D18282">
        <v>18280</v>
      </c>
      <c r="E18282" s="72">
        <f t="shared" si="571"/>
        <v>1447333535.0740738</v>
      </c>
      <c r="F18282" s="71">
        <f t="shared" si="570"/>
        <v>941.29392239468893</v>
      </c>
    </row>
    <row r="18283" spans="2:6">
      <c r="B18283">
        <v>1537600</v>
      </c>
      <c r="D18283">
        <v>18281</v>
      </c>
      <c r="E18283" s="72">
        <f t="shared" si="571"/>
        <v>1447491928.5185182</v>
      </c>
      <c r="F18283" s="71">
        <f t="shared" si="570"/>
        <v>941.39693582109669</v>
      </c>
    </row>
    <row r="18284" spans="2:6">
      <c r="B18284">
        <v>1537600</v>
      </c>
      <c r="D18284">
        <v>18282</v>
      </c>
      <c r="E18284" s="72">
        <f t="shared" si="571"/>
        <v>1447650330.6296294</v>
      </c>
      <c r="F18284" s="71">
        <f t="shared" si="570"/>
        <v>941.49995488399418</v>
      </c>
    </row>
    <row r="18285" spans="2:6">
      <c r="B18285">
        <v>1537600</v>
      </c>
      <c r="D18285">
        <v>18283</v>
      </c>
      <c r="E18285" s="72">
        <f t="shared" si="571"/>
        <v>1447808741.4074073</v>
      </c>
      <c r="F18285" s="71">
        <f t="shared" si="570"/>
        <v>941.6029795833814</v>
      </c>
    </row>
    <row r="18286" spans="2:6">
      <c r="B18286">
        <v>1537600</v>
      </c>
      <c r="D18286">
        <v>18284</v>
      </c>
      <c r="E18286" s="72">
        <f t="shared" si="571"/>
        <v>1447967160.8518517</v>
      </c>
      <c r="F18286" s="71">
        <f t="shared" si="570"/>
        <v>941.70600991925835</v>
      </c>
    </row>
    <row r="18287" spans="2:6">
      <c r="B18287">
        <v>1537600</v>
      </c>
      <c r="D18287">
        <v>18285</v>
      </c>
      <c r="E18287" s="72">
        <f t="shared" si="571"/>
        <v>1448125588.9629629</v>
      </c>
      <c r="F18287" s="71">
        <f t="shared" si="570"/>
        <v>941.80904589162515</v>
      </c>
    </row>
    <row r="18288" spans="2:6">
      <c r="B18288">
        <v>1537600</v>
      </c>
      <c r="D18288">
        <v>18286</v>
      </c>
      <c r="E18288" s="72">
        <f t="shared" si="571"/>
        <v>1448284025.7407405</v>
      </c>
      <c r="F18288" s="71">
        <f t="shared" si="570"/>
        <v>941.91208750048168</v>
      </c>
    </row>
    <row r="18289" spans="2:6">
      <c r="B18289">
        <v>1537600</v>
      </c>
      <c r="D18289">
        <v>18287</v>
      </c>
      <c r="E18289" s="72">
        <f t="shared" si="571"/>
        <v>1448442471.185185</v>
      </c>
      <c r="F18289" s="71">
        <f t="shared" si="570"/>
        <v>942.01513474582794</v>
      </c>
    </row>
    <row r="18290" spans="2:6">
      <c r="B18290">
        <v>1537600</v>
      </c>
      <c r="D18290">
        <v>18288</v>
      </c>
      <c r="E18290" s="72">
        <f t="shared" si="571"/>
        <v>1448600925.2962961</v>
      </c>
      <c r="F18290" s="71">
        <f t="shared" si="570"/>
        <v>942.11818762766393</v>
      </c>
    </row>
    <row r="18291" spans="2:6">
      <c r="B18291">
        <v>1537600</v>
      </c>
      <c r="D18291">
        <v>18289</v>
      </c>
      <c r="E18291" s="72">
        <f t="shared" si="571"/>
        <v>1448759388.0740738</v>
      </c>
      <c r="F18291" s="71">
        <f t="shared" si="570"/>
        <v>942.22124614598977</v>
      </c>
    </row>
    <row r="18292" spans="2:6">
      <c r="B18292">
        <v>1537600</v>
      </c>
      <c r="D18292">
        <v>18290</v>
      </c>
      <c r="E18292" s="72">
        <f t="shared" si="571"/>
        <v>1448917859.5185182</v>
      </c>
      <c r="F18292" s="71">
        <f t="shared" si="570"/>
        <v>942.32431030080534</v>
      </c>
    </row>
    <row r="18293" spans="2:6">
      <c r="B18293">
        <v>1537600</v>
      </c>
      <c r="D18293">
        <v>18291</v>
      </c>
      <c r="E18293" s="72">
        <f t="shared" si="571"/>
        <v>1449076339.6296294</v>
      </c>
      <c r="F18293" s="71">
        <f t="shared" si="570"/>
        <v>942.42738009211064</v>
      </c>
    </row>
    <row r="18294" spans="2:6">
      <c r="B18294">
        <v>1537600</v>
      </c>
      <c r="D18294">
        <v>18292</v>
      </c>
      <c r="E18294" s="72">
        <f t="shared" si="571"/>
        <v>1449234828.4074073</v>
      </c>
      <c r="F18294" s="71">
        <f t="shared" si="570"/>
        <v>942.5304555199059</v>
      </c>
    </row>
    <row r="18295" spans="2:6">
      <c r="B18295">
        <v>1537600</v>
      </c>
      <c r="D18295">
        <v>18293</v>
      </c>
      <c r="E18295" s="72">
        <f t="shared" si="571"/>
        <v>1449393325.8518517</v>
      </c>
      <c r="F18295" s="71">
        <f t="shared" si="570"/>
        <v>942.63353658419078</v>
      </c>
    </row>
    <row r="18296" spans="2:6">
      <c r="B18296">
        <v>1537600</v>
      </c>
      <c r="D18296">
        <v>18294</v>
      </c>
      <c r="E18296" s="72">
        <f t="shared" si="571"/>
        <v>1449551831.9629629</v>
      </c>
      <c r="F18296" s="71">
        <f t="shared" si="570"/>
        <v>942.73662328496539</v>
      </c>
    </row>
    <row r="18297" spans="2:6">
      <c r="B18297">
        <v>1537600</v>
      </c>
      <c r="D18297">
        <v>18295</v>
      </c>
      <c r="E18297" s="72">
        <f t="shared" si="571"/>
        <v>1449710346.7407405</v>
      </c>
      <c r="F18297" s="71">
        <f t="shared" si="570"/>
        <v>942.83971562222985</v>
      </c>
    </row>
    <row r="18298" spans="2:6">
      <c r="B18298">
        <v>1537600</v>
      </c>
      <c r="D18298">
        <v>18296</v>
      </c>
      <c r="E18298" s="72">
        <f t="shared" si="571"/>
        <v>1449868870.185185</v>
      </c>
      <c r="F18298" s="71">
        <f t="shared" si="570"/>
        <v>942.94281359598392</v>
      </c>
    </row>
    <row r="18299" spans="2:6">
      <c r="B18299">
        <v>1537600</v>
      </c>
      <c r="D18299">
        <v>18297</v>
      </c>
      <c r="E18299" s="72">
        <f t="shared" si="571"/>
        <v>1450027402.2962961</v>
      </c>
      <c r="F18299" s="71">
        <f t="shared" si="570"/>
        <v>943.04591720622795</v>
      </c>
    </row>
    <row r="18300" spans="2:6">
      <c r="B18300">
        <v>1537600</v>
      </c>
      <c r="D18300">
        <v>18298</v>
      </c>
      <c r="E18300" s="72">
        <f t="shared" si="571"/>
        <v>1450185943.0740738</v>
      </c>
      <c r="F18300" s="71">
        <f t="shared" si="570"/>
        <v>943.14902645296161</v>
      </c>
    </row>
    <row r="18301" spans="2:6">
      <c r="B18301">
        <v>1537600</v>
      </c>
      <c r="D18301">
        <v>18299</v>
      </c>
      <c r="E18301" s="72">
        <f t="shared" si="571"/>
        <v>1450344492.5185182</v>
      </c>
      <c r="F18301" s="71">
        <f t="shared" si="570"/>
        <v>943.2521413361851</v>
      </c>
    </row>
    <row r="18302" spans="2:6">
      <c r="B18302">
        <v>1537600</v>
      </c>
      <c r="D18302">
        <v>18300</v>
      </c>
      <c r="E18302" s="72">
        <f t="shared" si="571"/>
        <v>1450503050.6296294</v>
      </c>
      <c r="F18302" s="71">
        <f t="shared" si="570"/>
        <v>943.35526185589845</v>
      </c>
    </row>
    <row r="18303" spans="2:6">
      <c r="B18303">
        <v>1537600</v>
      </c>
      <c r="D18303">
        <v>18301</v>
      </c>
      <c r="E18303" s="72">
        <f t="shared" si="571"/>
        <v>1450661617.4074073</v>
      </c>
      <c r="F18303" s="71">
        <f t="shared" si="570"/>
        <v>943.45838801210152</v>
      </c>
    </row>
    <row r="18304" spans="2:6">
      <c r="B18304">
        <v>1537600</v>
      </c>
      <c r="D18304">
        <v>18302</v>
      </c>
      <c r="E18304" s="72">
        <f t="shared" si="571"/>
        <v>1450820192.8518517</v>
      </c>
      <c r="F18304" s="71">
        <f t="shared" si="570"/>
        <v>943.56151980479433</v>
      </c>
    </row>
    <row r="18305" spans="2:6">
      <c r="B18305">
        <v>1537600</v>
      </c>
      <c r="D18305">
        <v>18303</v>
      </c>
      <c r="E18305" s="72">
        <f t="shared" si="571"/>
        <v>1450978776.9629629</v>
      </c>
      <c r="F18305" s="71">
        <f t="shared" si="570"/>
        <v>943.66465723397687</v>
      </c>
    </row>
    <row r="18306" spans="2:6">
      <c r="B18306">
        <v>1537600</v>
      </c>
      <c r="D18306">
        <v>18304</v>
      </c>
      <c r="E18306" s="72">
        <f t="shared" si="571"/>
        <v>1451137369.7407405</v>
      </c>
      <c r="F18306" s="71">
        <f t="shared" si="570"/>
        <v>943.76780029964914</v>
      </c>
    </row>
    <row r="18307" spans="2:6">
      <c r="B18307">
        <v>1537600</v>
      </c>
      <c r="D18307">
        <v>18305</v>
      </c>
      <c r="E18307" s="72">
        <f t="shared" si="571"/>
        <v>1451295971.185185</v>
      </c>
      <c r="F18307" s="71">
        <f t="shared" ref="F18307:F18370" si="572">E18307/B18306</f>
        <v>943.87094900181125</v>
      </c>
    </row>
    <row r="18308" spans="2:6">
      <c r="B18308">
        <v>1537600</v>
      </c>
      <c r="D18308">
        <v>18306</v>
      </c>
      <c r="E18308" s="72">
        <f t="shared" ref="E18308:E18371" si="573">40+(D18307*D18307)+(E18307/1.3)</f>
        <v>1451454581.2962961</v>
      </c>
      <c r="F18308" s="71">
        <f t="shared" si="572"/>
        <v>943.9741033404631</v>
      </c>
    </row>
    <row r="18309" spans="2:6">
      <c r="B18309">
        <v>1537600</v>
      </c>
      <c r="D18309">
        <v>18307</v>
      </c>
      <c r="E18309" s="72">
        <f t="shared" si="573"/>
        <v>1451613200.0740738</v>
      </c>
      <c r="F18309" s="71">
        <f t="shared" si="572"/>
        <v>944.07726331560468</v>
      </c>
    </row>
    <row r="18310" spans="2:6">
      <c r="B18310">
        <v>1537600</v>
      </c>
      <c r="D18310">
        <v>18308</v>
      </c>
      <c r="E18310" s="72">
        <f t="shared" si="573"/>
        <v>1451771827.5185182</v>
      </c>
      <c r="F18310" s="71">
        <f t="shared" si="572"/>
        <v>944.18042892723611</v>
      </c>
    </row>
    <row r="18311" spans="2:6">
      <c r="B18311">
        <v>1537600</v>
      </c>
      <c r="D18311">
        <v>18309</v>
      </c>
      <c r="E18311" s="72">
        <f t="shared" si="573"/>
        <v>1451930463.6296294</v>
      </c>
      <c r="F18311" s="71">
        <f t="shared" si="572"/>
        <v>944.28360017535726</v>
      </c>
    </row>
    <row r="18312" spans="2:6">
      <c r="B18312">
        <v>1537600</v>
      </c>
      <c r="D18312">
        <v>18310</v>
      </c>
      <c r="E18312" s="72">
        <f t="shared" si="573"/>
        <v>1452089108.4074073</v>
      </c>
      <c r="F18312" s="71">
        <f t="shared" si="572"/>
        <v>944.38677705996827</v>
      </c>
    </row>
    <row r="18313" spans="2:6">
      <c r="B18313">
        <v>1537600</v>
      </c>
      <c r="D18313">
        <v>18311</v>
      </c>
      <c r="E18313" s="72">
        <f t="shared" si="573"/>
        <v>1452247761.8518517</v>
      </c>
      <c r="F18313" s="71">
        <f t="shared" si="572"/>
        <v>944.489959581069</v>
      </c>
    </row>
    <row r="18314" spans="2:6">
      <c r="B18314">
        <v>1537600</v>
      </c>
      <c r="D18314">
        <v>18312</v>
      </c>
      <c r="E18314" s="72">
        <f t="shared" si="573"/>
        <v>1452406423.9629629</v>
      </c>
      <c r="F18314" s="71">
        <f t="shared" si="572"/>
        <v>944.59314773865947</v>
      </c>
    </row>
    <row r="18315" spans="2:6">
      <c r="B18315">
        <v>1537600</v>
      </c>
      <c r="D18315">
        <v>18313</v>
      </c>
      <c r="E18315" s="72">
        <f t="shared" si="573"/>
        <v>1452565094.7407405</v>
      </c>
      <c r="F18315" s="71">
        <f t="shared" si="572"/>
        <v>944.69634153273967</v>
      </c>
    </row>
    <row r="18316" spans="2:6">
      <c r="B18316">
        <v>1537600</v>
      </c>
      <c r="D18316">
        <v>18314</v>
      </c>
      <c r="E18316" s="72">
        <f t="shared" si="573"/>
        <v>1452723774.185185</v>
      </c>
      <c r="F18316" s="71">
        <f t="shared" si="572"/>
        <v>944.79954096330971</v>
      </c>
    </row>
    <row r="18317" spans="2:6">
      <c r="B18317">
        <v>1537600</v>
      </c>
      <c r="D18317">
        <v>18315</v>
      </c>
      <c r="E18317" s="72">
        <f t="shared" si="573"/>
        <v>1452882462.2962961</v>
      </c>
      <c r="F18317" s="71">
        <f t="shared" si="572"/>
        <v>944.90274603036949</v>
      </c>
    </row>
    <row r="18318" spans="2:6">
      <c r="B18318">
        <v>1537600</v>
      </c>
      <c r="D18318">
        <v>18316</v>
      </c>
      <c r="E18318" s="72">
        <f t="shared" si="573"/>
        <v>1453041159.0740738</v>
      </c>
      <c r="F18318" s="71">
        <f t="shared" si="572"/>
        <v>945.00595673391899</v>
      </c>
    </row>
    <row r="18319" spans="2:6">
      <c r="B18319">
        <v>1537600</v>
      </c>
      <c r="D18319">
        <v>18317</v>
      </c>
      <c r="E18319" s="72">
        <f t="shared" si="573"/>
        <v>1453199864.5185182</v>
      </c>
      <c r="F18319" s="71">
        <f t="shared" si="572"/>
        <v>945.10917307395823</v>
      </c>
    </row>
    <row r="18320" spans="2:6">
      <c r="B18320">
        <v>1537600</v>
      </c>
      <c r="D18320">
        <v>18318</v>
      </c>
      <c r="E18320" s="72">
        <f t="shared" si="573"/>
        <v>1453358578.6296294</v>
      </c>
      <c r="F18320" s="71">
        <f t="shared" si="572"/>
        <v>945.21239505048732</v>
      </c>
    </row>
    <row r="18321" spans="2:6">
      <c r="B18321">
        <v>1537600</v>
      </c>
      <c r="D18321">
        <v>18319</v>
      </c>
      <c r="E18321" s="72">
        <f t="shared" si="573"/>
        <v>1453517301.4074073</v>
      </c>
      <c r="F18321" s="71">
        <f t="shared" si="572"/>
        <v>945.31562266350625</v>
      </c>
    </row>
    <row r="18322" spans="2:6">
      <c r="B18322">
        <v>1537600</v>
      </c>
      <c r="D18322">
        <v>18320</v>
      </c>
      <c r="E18322" s="72">
        <f t="shared" si="573"/>
        <v>1453676032.8518517</v>
      </c>
      <c r="F18322" s="71">
        <f t="shared" si="572"/>
        <v>945.41885591301491</v>
      </c>
    </row>
    <row r="18323" spans="2:6">
      <c r="B18323">
        <v>1537600</v>
      </c>
      <c r="D18323">
        <v>18321</v>
      </c>
      <c r="E18323" s="72">
        <f t="shared" si="573"/>
        <v>1453834772.9629629</v>
      </c>
      <c r="F18323" s="71">
        <f t="shared" si="572"/>
        <v>945.5220947990133</v>
      </c>
    </row>
    <row r="18324" spans="2:6">
      <c r="B18324">
        <v>1537600</v>
      </c>
      <c r="D18324">
        <v>18322</v>
      </c>
      <c r="E18324" s="72">
        <f t="shared" si="573"/>
        <v>1453993521.7407405</v>
      </c>
      <c r="F18324" s="71">
        <f t="shared" si="572"/>
        <v>945.62533932150143</v>
      </c>
    </row>
    <row r="18325" spans="2:6">
      <c r="B18325">
        <v>1537600</v>
      </c>
      <c r="D18325">
        <v>18323</v>
      </c>
      <c r="E18325" s="72">
        <f t="shared" si="573"/>
        <v>1454152279.185185</v>
      </c>
      <c r="F18325" s="71">
        <f t="shared" si="572"/>
        <v>945.72858948047929</v>
      </c>
    </row>
    <row r="18326" spans="2:6">
      <c r="B18326">
        <v>1537600</v>
      </c>
      <c r="D18326">
        <v>18324</v>
      </c>
      <c r="E18326" s="72">
        <f t="shared" si="573"/>
        <v>1454311045.2962961</v>
      </c>
      <c r="F18326" s="71">
        <f t="shared" si="572"/>
        <v>945.83184527594699</v>
      </c>
    </row>
    <row r="18327" spans="2:6">
      <c r="B18327">
        <v>1537600</v>
      </c>
      <c r="D18327">
        <v>18325</v>
      </c>
      <c r="E18327" s="72">
        <f t="shared" si="573"/>
        <v>1454469820.0740738</v>
      </c>
      <c r="F18327" s="71">
        <f t="shared" si="572"/>
        <v>945.93510670790442</v>
      </c>
    </row>
    <row r="18328" spans="2:6">
      <c r="B18328">
        <v>1537600</v>
      </c>
      <c r="D18328">
        <v>18326</v>
      </c>
      <c r="E18328" s="72">
        <f t="shared" si="573"/>
        <v>1454628603.5185182</v>
      </c>
      <c r="F18328" s="71">
        <f t="shared" si="572"/>
        <v>946.03837377635159</v>
      </c>
    </row>
    <row r="18329" spans="2:6">
      <c r="B18329">
        <v>1537600</v>
      </c>
      <c r="D18329">
        <v>18327</v>
      </c>
      <c r="E18329" s="72">
        <f t="shared" si="573"/>
        <v>1454787395.6296294</v>
      </c>
      <c r="F18329" s="71">
        <f t="shared" si="572"/>
        <v>946.1416464812886</v>
      </c>
    </row>
    <row r="18330" spans="2:6">
      <c r="B18330">
        <v>1537600</v>
      </c>
      <c r="D18330">
        <v>18328</v>
      </c>
      <c r="E18330" s="72">
        <f t="shared" si="573"/>
        <v>1454946196.4074073</v>
      </c>
      <c r="F18330" s="71">
        <f t="shared" si="572"/>
        <v>946.24492482271546</v>
      </c>
    </row>
    <row r="18331" spans="2:6">
      <c r="B18331">
        <v>1537600</v>
      </c>
      <c r="D18331">
        <v>18329</v>
      </c>
      <c r="E18331" s="72">
        <f t="shared" si="573"/>
        <v>1455105005.8518517</v>
      </c>
      <c r="F18331" s="71">
        <f t="shared" si="572"/>
        <v>946.34820880063194</v>
      </c>
    </row>
    <row r="18332" spans="2:6">
      <c r="B18332">
        <v>1537600</v>
      </c>
      <c r="D18332">
        <v>18330</v>
      </c>
      <c r="E18332" s="72">
        <f t="shared" si="573"/>
        <v>1455263823.9629629</v>
      </c>
      <c r="F18332" s="71">
        <f t="shared" si="572"/>
        <v>946.45149841503826</v>
      </c>
    </row>
    <row r="18333" spans="2:6">
      <c r="B18333">
        <v>1537600</v>
      </c>
      <c r="D18333">
        <v>18331</v>
      </c>
      <c r="E18333" s="72">
        <f t="shared" si="573"/>
        <v>1455422650.7407405</v>
      </c>
      <c r="F18333" s="71">
        <f t="shared" si="572"/>
        <v>946.55479366593431</v>
      </c>
    </row>
    <row r="18334" spans="2:6">
      <c r="B18334">
        <v>1537600</v>
      </c>
      <c r="D18334">
        <v>18332</v>
      </c>
      <c r="E18334" s="72">
        <f t="shared" si="573"/>
        <v>1455581486.185185</v>
      </c>
      <c r="F18334" s="71">
        <f t="shared" si="572"/>
        <v>946.6580945533201</v>
      </c>
    </row>
    <row r="18335" spans="2:6">
      <c r="B18335">
        <v>1537600</v>
      </c>
      <c r="D18335">
        <v>18333</v>
      </c>
      <c r="E18335" s="72">
        <f t="shared" si="573"/>
        <v>1455740330.2962961</v>
      </c>
      <c r="F18335" s="71">
        <f t="shared" si="572"/>
        <v>946.76140107719573</v>
      </c>
    </row>
    <row r="18336" spans="2:6">
      <c r="B18336">
        <v>1537600</v>
      </c>
      <c r="D18336">
        <v>18334</v>
      </c>
      <c r="E18336" s="72">
        <f t="shared" si="573"/>
        <v>1455899183.0740738</v>
      </c>
      <c r="F18336" s="71">
        <f t="shared" si="572"/>
        <v>946.86471323756098</v>
      </c>
    </row>
    <row r="18337" spans="2:6">
      <c r="B18337">
        <v>1537600</v>
      </c>
      <c r="D18337">
        <v>18335</v>
      </c>
      <c r="E18337" s="72">
        <f t="shared" si="573"/>
        <v>1456058044.5185182</v>
      </c>
      <c r="F18337" s="71">
        <f t="shared" si="572"/>
        <v>946.96803103441607</v>
      </c>
    </row>
    <row r="18338" spans="2:6">
      <c r="B18338">
        <v>1537600</v>
      </c>
      <c r="D18338">
        <v>18336</v>
      </c>
      <c r="E18338" s="72">
        <f t="shared" si="573"/>
        <v>1456216914.6296294</v>
      </c>
      <c r="F18338" s="71">
        <f t="shared" si="572"/>
        <v>947.07135446776101</v>
      </c>
    </row>
    <row r="18339" spans="2:6">
      <c r="B18339">
        <v>1537600</v>
      </c>
      <c r="D18339">
        <v>18337</v>
      </c>
      <c r="E18339" s="72">
        <f t="shared" si="573"/>
        <v>1456375793.4074073</v>
      </c>
      <c r="F18339" s="71">
        <f t="shared" si="572"/>
        <v>947.1746835375958</v>
      </c>
    </row>
    <row r="18340" spans="2:6">
      <c r="B18340">
        <v>1537600</v>
      </c>
      <c r="D18340">
        <v>18338</v>
      </c>
      <c r="E18340" s="72">
        <f t="shared" si="573"/>
        <v>1456534680.8518517</v>
      </c>
      <c r="F18340" s="71">
        <f t="shared" si="572"/>
        <v>947.2780182439202</v>
      </c>
    </row>
    <row r="18341" spans="2:6">
      <c r="B18341">
        <v>1537600</v>
      </c>
      <c r="D18341">
        <v>18339</v>
      </c>
      <c r="E18341" s="72">
        <f t="shared" si="573"/>
        <v>1456693576.9629629</v>
      </c>
      <c r="F18341" s="71">
        <f t="shared" si="572"/>
        <v>947.38135858673445</v>
      </c>
    </row>
    <row r="18342" spans="2:6">
      <c r="B18342">
        <v>1537600</v>
      </c>
      <c r="D18342">
        <v>18340</v>
      </c>
      <c r="E18342" s="72">
        <f t="shared" si="573"/>
        <v>1456852481.7407405</v>
      </c>
      <c r="F18342" s="71">
        <f t="shared" si="572"/>
        <v>947.48470456603832</v>
      </c>
    </row>
    <row r="18343" spans="2:6">
      <c r="B18343">
        <v>1537600</v>
      </c>
      <c r="D18343">
        <v>18341</v>
      </c>
      <c r="E18343" s="72">
        <f t="shared" si="573"/>
        <v>1457011395.185185</v>
      </c>
      <c r="F18343" s="71">
        <f t="shared" si="572"/>
        <v>947.58805618183203</v>
      </c>
    </row>
    <row r="18344" spans="2:6">
      <c r="B18344">
        <v>1537600</v>
      </c>
      <c r="D18344">
        <v>18342</v>
      </c>
      <c r="E18344" s="72">
        <f t="shared" si="573"/>
        <v>1457170317.2962961</v>
      </c>
      <c r="F18344" s="71">
        <f t="shared" si="572"/>
        <v>947.69141343411559</v>
      </c>
    </row>
    <row r="18345" spans="2:6">
      <c r="B18345">
        <v>1537600</v>
      </c>
      <c r="D18345">
        <v>18343</v>
      </c>
      <c r="E18345" s="72">
        <f t="shared" si="573"/>
        <v>1457329248.0740738</v>
      </c>
      <c r="F18345" s="71">
        <f t="shared" si="572"/>
        <v>947.79477632288877</v>
      </c>
    </row>
    <row r="18346" spans="2:6">
      <c r="B18346">
        <v>1537600</v>
      </c>
      <c r="D18346">
        <v>18344</v>
      </c>
      <c r="E18346" s="72">
        <f t="shared" si="573"/>
        <v>1457488187.5185182</v>
      </c>
      <c r="F18346" s="71">
        <f t="shared" si="572"/>
        <v>947.89814484815179</v>
      </c>
    </row>
    <row r="18347" spans="2:6">
      <c r="B18347">
        <v>1537600</v>
      </c>
      <c r="D18347">
        <v>18345</v>
      </c>
      <c r="E18347" s="72">
        <f t="shared" si="573"/>
        <v>1457647135.6296294</v>
      </c>
      <c r="F18347" s="71">
        <f t="shared" si="572"/>
        <v>948.00151900990465</v>
      </c>
    </row>
    <row r="18348" spans="2:6">
      <c r="B18348">
        <v>1537600</v>
      </c>
      <c r="D18348">
        <v>18346</v>
      </c>
      <c r="E18348" s="72">
        <f t="shared" si="573"/>
        <v>1457806092.4074073</v>
      </c>
      <c r="F18348" s="71">
        <f t="shared" si="572"/>
        <v>948.10489880814725</v>
      </c>
    </row>
    <row r="18349" spans="2:6">
      <c r="B18349">
        <v>1537600</v>
      </c>
      <c r="D18349">
        <v>18347</v>
      </c>
      <c r="E18349" s="72">
        <f t="shared" si="573"/>
        <v>1457965057.8518517</v>
      </c>
      <c r="F18349" s="71">
        <f t="shared" si="572"/>
        <v>948.20828424287959</v>
      </c>
    </row>
    <row r="18350" spans="2:6">
      <c r="B18350">
        <v>1537600</v>
      </c>
      <c r="D18350">
        <v>18348</v>
      </c>
      <c r="E18350" s="72">
        <f t="shared" si="573"/>
        <v>1458124031.9629629</v>
      </c>
      <c r="F18350" s="71">
        <f t="shared" si="572"/>
        <v>948.31167531410176</v>
      </c>
    </row>
    <row r="18351" spans="2:6">
      <c r="B18351">
        <v>1537600</v>
      </c>
      <c r="D18351">
        <v>18349</v>
      </c>
      <c r="E18351" s="72">
        <f t="shared" si="573"/>
        <v>1458283014.7407405</v>
      </c>
      <c r="F18351" s="71">
        <f t="shared" si="572"/>
        <v>948.41507202181356</v>
      </c>
    </row>
    <row r="18352" spans="2:6">
      <c r="B18352">
        <v>1537600</v>
      </c>
      <c r="D18352">
        <v>18350</v>
      </c>
      <c r="E18352" s="72">
        <f t="shared" si="573"/>
        <v>1458442006.185185</v>
      </c>
      <c r="F18352" s="71">
        <f t="shared" si="572"/>
        <v>948.5184743660152</v>
      </c>
    </row>
    <row r="18353" spans="2:6">
      <c r="B18353">
        <v>1537600</v>
      </c>
      <c r="D18353">
        <v>18351</v>
      </c>
      <c r="E18353" s="72">
        <f t="shared" si="573"/>
        <v>1458601006.2962961</v>
      </c>
      <c r="F18353" s="71">
        <f t="shared" si="572"/>
        <v>948.62188234670668</v>
      </c>
    </row>
    <row r="18354" spans="2:6">
      <c r="B18354">
        <v>1537600</v>
      </c>
      <c r="D18354">
        <v>18352</v>
      </c>
      <c r="E18354" s="72">
        <f t="shared" si="573"/>
        <v>1458760015.0740738</v>
      </c>
      <c r="F18354" s="71">
        <f t="shared" si="572"/>
        <v>948.72529596388779</v>
      </c>
    </row>
    <row r="18355" spans="2:6">
      <c r="B18355">
        <v>1537600</v>
      </c>
      <c r="D18355">
        <v>18353</v>
      </c>
      <c r="E18355" s="72">
        <f t="shared" si="573"/>
        <v>1458919032.5185182</v>
      </c>
      <c r="F18355" s="71">
        <f t="shared" si="572"/>
        <v>948.82871521755862</v>
      </c>
    </row>
    <row r="18356" spans="2:6">
      <c r="B18356">
        <v>1537600</v>
      </c>
      <c r="D18356">
        <v>18354</v>
      </c>
      <c r="E18356" s="72">
        <f t="shared" si="573"/>
        <v>1459078058.6296294</v>
      </c>
      <c r="F18356" s="71">
        <f t="shared" si="572"/>
        <v>948.93214010771942</v>
      </c>
    </row>
    <row r="18357" spans="2:6">
      <c r="B18357">
        <v>1537600</v>
      </c>
      <c r="D18357">
        <v>18355</v>
      </c>
      <c r="E18357" s="72">
        <f t="shared" si="573"/>
        <v>1459237093.4074073</v>
      </c>
      <c r="F18357" s="71">
        <f t="shared" si="572"/>
        <v>949.03557063436995</v>
      </c>
    </row>
    <row r="18358" spans="2:6">
      <c r="B18358">
        <v>1537600</v>
      </c>
      <c r="D18358">
        <v>18356</v>
      </c>
      <c r="E18358" s="72">
        <f t="shared" si="573"/>
        <v>1459396136.8518517</v>
      </c>
      <c r="F18358" s="71">
        <f t="shared" si="572"/>
        <v>949.13900679751021</v>
      </c>
    </row>
    <row r="18359" spans="2:6">
      <c r="B18359">
        <v>1537600</v>
      </c>
      <c r="D18359">
        <v>18357</v>
      </c>
      <c r="E18359" s="72">
        <f t="shared" si="573"/>
        <v>1459555188.9629629</v>
      </c>
      <c r="F18359" s="71">
        <f t="shared" si="572"/>
        <v>949.24244859714031</v>
      </c>
    </row>
    <row r="18360" spans="2:6">
      <c r="B18360">
        <v>1537600</v>
      </c>
      <c r="D18360">
        <v>18358</v>
      </c>
      <c r="E18360" s="72">
        <f t="shared" si="573"/>
        <v>1459714249.7407405</v>
      </c>
      <c r="F18360" s="71">
        <f t="shared" si="572"/>
        <v>949.34589603325992</v>
      </c>
    </row>
    <row r="18361" spans="2:6">
      <c r="B18361">
        <v>1537600</v>
      </c>
      <c r="D18361">
        <v>18359</v>
      </c>
      <c r="E18361" s="72">
        <f t="shared" si="573"/>
        <v>1459873319.185185</v>
      </c>
      <c r="F18361" s="71">
        <f t="shared" si="572"/>
        <v>949.44934910586949</v>
      </c>
    </row>
    <row r="18362" spans="2:6">
      <c r="B18362">
        <v>1537600</v>
      </c>
      <c r="D18362">
        <v>18360</v>
      </c>
      <c r="E18362" s="72">
        <f t="shared" si="573"/>
        <v>1460032397.2962961</v>
      </c>
      <c r="F18362" s="71">
        <f t="shared" si="572"/>
        <v>949.5528078149689</v>
      </c>
    </row>
    <row r="18363" spans="2:6">
      <c r="B18363">
        <v>1537600</v>
      </c>
      <c r="D18363">
        <v>18361</v>
      </c>
      <c r="E18363" s="72">
        <f t="shared" si="573"/>
        <v>1460191484.0740738</v>
      </c>
      <c r="F18363" s="71">
        <f t="shared" si="572"/>
        <v>949.65627216055793</v>
      </c>
    </row>
    <row r="18364" spans="2:6">
      <c r="B18364">
        <v>1537600</v>
      </c>
      <c r="D18364">
        <v>18362</v>
      </c>
      <c r="E18364" s="72">
        <f t="shared" si="573"/>
        <v>1460350579.5185182</v>
      </c>
      <c r="F18364" s="71">
        <f t="shared" si="572"/>
        <v>949.7597421426367</v>
      </c>
    </row>
    <row r="18365" spans="2:6">
      <c r="B18365">
        <v>1537600</v>
      </c>
      <c r="D18365">
        <v>18363</v>
      </c>
      <c r="E18365" s="72">
        <f t="shared" si="573"/>
        <v>1460509683.6296294</v>
      </c>
      <c r="F18365" s="71">
        <f t="shared" si="572"/>
        <v>949.86321776120542</v>
      </c>
    </row>
    <row r="18366" spans="2:6">
      <c r="B18366">
        <v>1537600</v>
      </c>
      <c r="D18366">
        <v>18364</v>
      </c>
      <c r="E18366" s="72">
        <f t="shared" si="573"/>
        <v>1460668796.4074073</v>
      </c>
      <c r="F18366" s="71">
        <f t="shared" si="572"/>
        <v>949.96669901626387</v>
      </c>
    </row>
    <row r="18367" spans="2:6">
      <c r="B18367">
        <v>1537600</v>
      </c>
      <c r="D18367">
        <v>18365</v>
      </c>
      <c r="E18367" s="72">
        <f t="shared" si="573"/>
        <v>1460827917.8518517</v>
      </c>
      <c r="F18367" s="71">
        <f t="shared" si="572"/>
        <v>950.07018590781195</v>
      </c>
    </row>
    <row r="18368" spans="2:6">
      <c r="B18368">
        <v>1537600</v>
      </c>
      <c r="D18368">
        <v>18366</v>
      </c>
      <c r="E18368" s="72">
        <f t="shared" si="573"/>
        <v>1460987047.9629629</v>
      </c>
      <c r="F18368" s="71">
        <f t="shared" si="572"/>
        <v>950.17367843584998</v>
      </c>
    </row>
    <row r="18369" spans="2:6">
      <c r="B18369">
        <v>1537600</v>
      </c>
      <c r="D18369">
        <v>18367</v>
      </c>
      <c r="E18369" s="72">
        <f t="shared" si="573"/>
        <v>1461146186.7407405</v>
      </c>
      <c r="F18369" s="71">
        <f t="shared" si="572"/>
        <v>950.27717660037752</v>
      </c>
    </row>
    <row r="18370" spans="2:6">
      <c r="B18370">
        <v>1537600</v>
      </c>
      <c r="D18370">
        <v>18368</v>
      </c>
      <c r="E18370" s="72">
        <f t="shared" si="573"/>
        <v>1461305334.185185</v>
      </c>
      <c r="F18370" s="71">
        <f t="shared" si="572"/>
        <v>950.38068040139501</v>
      </c>
    </row>
    <row r="18371" spans="2:6">
      <c r="B18371">
        <v>1537600</v>
      </c>
      <c r="D18371">
        <v>18369</v>
      </c>
      <c r="E18371" s="72">
        <f t="shared" si="573"/>
        <v>1461464490.2962961</v>
      </c>
      <c r="F18371" s="71">
        <f t="shared" ref="F18371:F18434" si="574">E18371/B18370</f>
        <v>950.48418983890224</v>
      </c>
    </row>
    <row r="18372" spans="2:6">
      <c r="B18372">
        <v>1537600</v>
      </c>
      <c r="D18372">
        <v>18370</v>
      </c>
      <c r="E18372" s="72">
        <f t="shared" ref="E18372:E18435" si="575">40+(D18371*D18371)+(E18371/1.3)</f>
        <v>1461623655.0740738</v>
      </c>
      <c r="F18372" s="71">
        <f t="shared" si="574"/>
        <v>950.5877049128992</v>
      </c>
    </row>
    <row r="18373" spans="2:6">
      <c r="B18373">
        <v>1537600</v>
      </c>
      <c r="D18373">
        <v>18371</v>
      </c>
      <c r="E18373" s="72">
        <f t="shared" si="575"/>
        <v>1461782828.5185182</v>
      </c>
      <c r="F18373" s="71">
        <f t="shared" si="574"/>
        <v>950.69122562338589</v>
      </c>
    </row>
    <row r="18374" spans="2:6">
      <c r="B18374">
        <v>1537600</v>
      </c>
      <c r="D18374">
        <v>18372</v>
      </c>
      <c r="E18374" s="72">
        <f t="shared" si="575"/>
        <v>1461942010.6296294</v>
      </c>
      <c r="F18374" s="71">
        <f t="shared" si="574"/>
        <v>950.79475197036254</v>
      </c>
    </row>
    <row r="18375" spans="2:6">
      <c r="B18375">
        <v>1537600</v>
      </c>
      <c r="D18375">
        <v>18373</v>
      </c>
      <c r="E18375" s="72">
        <f t="shared" si="575"/>
        <v>1462101201.4074073</v>
      </c>
      <c r="F18375" s="71">
        <f t="shared" si="574"/>
        <v>950.89828395382892</v>
      </c>
    </row>
    <row r="18376" spans="2:6">
      <c r="B18376">
        <v>1537600</v>
      </c>
      <c r="D18376">
        <v>18374</v>
      </c>
      <c r="E18376" s="72">
        <f t="shared" si="575"/>
        <v>1462260400.8518517</v>
      </c>
      <c r="F18376" s="71">
        <f t="shared" si="574"/>
        <v>951.00182157378492</v>
      </c>
    </row>
    <row r="18377" spans="2:6">
      <c r="B18377">
        <v>1537600</v>
      </c>
      <c r="D18377">
        <v>18375</v>
      </c>
      <c r="E18377" s="72">
        <f t="shared" si="575"/>
        <v>1462419608.9629629</v>
      </c>
      <c r="F18377" s="71">
        <f t="shared" si="574"/>
        <v>951.10536483023077</v>
      </c>
    </row>
    <row r="18378" spans="2:6">
      <c r="B18378">
        <v>1537600</v>
      </c>
      <c r="D18378">
        <v>18376</v>
      </c>
      <c r="E18378" s="72">
        <f t="shared" si="575"/>
        <v>1462578825.7407405</v>
      </c>
      <c r="F18378" s="71">
        <f t="shared" si="574"/>
        <v>951.20891372316635</v>
      </c>
    </row>
    <row r="18379" spans="2:6">
      <c r="B18379">
        <v>1537600</v>
      </c>
      <c r="D18379">
        <v>18377</v>
      </c>
      <c r="E18379" s="72">
        <f t="shared" si="575"/>
        <v>1462738051.185185</v>
      </c>
      <c r="F18379" s="71">
        <f t="shared" si="574"/>
        <v>951.31246825259166</v>
      </c>
    </row>
    <row r="18380" spans="2:6">
      <c r="B18380">
        <v>1537600</v>
      </c>
      <c r="D18380">
        <v>18378</v>
      </c>
      <c r="E18380" s="72">
        <f t="shared" si="575"/>
        <v>1462897285.2962961</v>
      </c>
      <c r="F18380" s="71">
        <f t="shared" si="574"/>
        <v>951.41602841850681</v>
      </c>
    </row>
    <row r="18381" spans="2:6">
      <c r="B18381">
        <v>1537600</v>
      </c>
      <c r="D18381">
        <v>18379</v>
      </c>
      <c r="E18381" s="72">
        <f t="shared" si="575"/>
        <v>1463056528.0740738</v>
      </c>
      <c r="F18381" s="71">
        <f t="shared" si="574"/>
        <v>951.5195942209117</v>
      </c>
    </row>
    <row r="18382" spans="2:6">
      <c r="B18382">
        <v>1537600</v>
      </c>
      <c r="D18382">
        <v>18380</v>
      </c>
      <c r="E18382" s="72">
        <f t="shared" si="575"/>
        <v>1463215779.5185182</v>
      </c>
      <c r="F18382" s="71">
        <f t="shared" si="574"/>
        <v>951.62316565980632</v>
      </c>
    </row>
    <row r="18383" spans="2:6">
      <c r="B18383">
        <v>1537600</v>
      </c>
      <c r="D18383">
        <v>18381</v>
      </c>
      <c r="E18383" s="72">
        <f t="shared" si="575"/>
        <v>1463375039.6296294</v>
      </c>
      <c r="F18383" s="71">
        <f t="shared" si="574"/>
        <v>951.72674273519078</v>
      </c>
    </row>
    <row r="18384" spans="2:6">
      <c r="B18384">
        <v>1537600</v>
      </c>
      <c r="D18384">
        <v>18382</v>
      </c>
      <c r="E18384" s="72">
        <f t="shared" si="575"/>
        <v>1463534308.4074073</v>
      </c>
      <c r="F18384" s="71">
        <f t="shared" si="574"/>
        <v>951.83032544706509</v>
      </c>
    </row>
    <row r="18385" spans="2:6">
      <c r="B18385">
        <v>1537600</v>
      </c>
      <c r="D18385">
        <v>18383</v>
      </c>
      <c r="E18385" s="72">
        <f t="shared" si="575"/>
        <v>1463693585.8518517</v>
      </c>
      <c r="F18385" s="71">
        <f t="shared" si="574"/>
        <v>951.93391379542902</v>
      </c>
    </row>
    <row r="18386" spans="2:6">
      <c r="B18386">
        <v>1537600</v>
      </c>
      <c r="D18386">
        <v>18384</v>
      </c>
      <c r="E18386" s="72">
        <f t="shared" si="575"/>
        <v>1463852871.9629629</v>
      </c>
      <c r="F18386" s="71">
        <f t="shared" si="574"/>
        <v>952.03750778028279</v>
      </c>
    </row>
    <row r="18387" spans="2:6">
      <c r="B18387">
        <v>1537600</v>
      </c>
      <c r="D18387">
        <v>18385</v>
      </c>
      <c r="E18387" s="72">
        <f t="shared" si="575"/>
        <v>1464012166.7407405</v>
      </c>
      <c r="F18387" s="71">
        <f t="shared" si="574"/>
        <v>952.1411074016263</v>
      </c>
    </row>
    <row r="18388" spans="2:6">
      <c r="B18388">
        <v>1537600</v>
      </c>
      <c r="D18388">
        <v>18386</v>
      </c>
      <c r="E18388" s="72">
        <f t="shared" si="575"/>
        <v>1464171470.185185</v>
      </c>
      <c r="F18388" s="71">
        <f t="shared" si="574"/>
        <v>952.24471265945954</v>
      </c>
    </row>
    <row r="18389" spans="2:6">
      <c r="B18389">
        <v>1537600</v>
      </c>
      <c r="D18389">
        <v>18387</v>
      </c>
      <c r="E18389" s="72">
        <f t="shared" si="575"/>
        <v>1464330782.2962961</v>
      </c>
      <c r="F18389" s="71">
        <f t="shared" si="574"/>
        <v>952.34832355378262</v>
      </c>
    </row>
    <row r="18390" spans="2:6">
      <c r="B18390">
        <v>1537600</v>
      </c>
      <c r="D18390">
        <v>18388</v>
      </c>
      <c r="E18390" s="72">
        <f t="shared" si="575"/>
        <v>1464490103.0740738</v>
      </c>
      <c r="F18390" s="71">
        <f t="shared" si="574"/>
        <v>952.45194008459532</v>
      </c>
    </row>
    <row r="18391" spans="2:6">
      <c r="B18391">
        <v>1537600</v>
      </c>
      <c r="D18391">
        <v>18389</v>
      </c>
      <c r="E18391" s="72">
        <f t="shared" si="575"/>
        <v>1464649432.5185182</v>
      </c>
      <c r="F18391" s="71">
        <f t="shared" si="574"/>
        <v>952.55556225189787</v>
      </c>
    </row>
    <row r="18392" spans="2:6">
      <c r="B18392">
        <v>1537600</v>
      </c>
      <c r="D18392">
        <v>18390</v>
      </c>
      <c r="E18392" s="72">
        <f t="shared" si="575"/>
        <v>1464808770.6296294</v>
      </c>
      <c r="F18392" s="71">
        <f t="shared" si="574"/>
        <v>952.65919005569026</v>
      </c>
    </row>
    <row r="18393" spans="2:6">
      <c r="B18393">
        <v>1537600</v>
      </c>
      <c r="D18393">
        <v>18391</v>
      </c>
      <c r="E18393" s="72">
        <f t="shared" si="575"/>
        <v>1464968117.4074073</v>
      </c>
      <c r="F18393" s="71">
        <f t="shared" si="574"/>
        <v>952.7628234959725</v>
      </c>
    </row>
    <row r="18394" spans="2:6">
      <c r="B18394">
        <v>1537600</v>
      </c>
      <c r="D18394">
        <v>18392</v>
      </c>
      <c r="E18394" s="72">
        <f t="shared" si="575"/>
        <v>1465127472.8518517</v>
      </c>
      <c r="F18394" s="71">
        <f t="shared" si="574"/>
        <v>952.86646257274435</v>
      </c>
    </row>
    <row r="18395" spans="2:6">
      <c r="B18395">
        <v>1537600</v>
      </c>
      <c r="D18395">
        <v>18393</v>
      </c>
      <c r="E18395" s="72">
        <f t="shared" si="575"/>
        <v>1465286836.9629629</v>
      </c>
      <c r="F18395" s="71">
        <f t="shared" si="574"/>
        <v>952.97010728600605</v>
      </c>
    </row>
    <row r="18396" spans="2:6">
      <c r="B18396">
        <v>1537600</v>
      </c>
      <c r="D18396">
        <v>18394</v>
      </c>
      <c r="E18396" s="72">
        <f t="shared" si="575"/>
        <v>1465446209.7407405</v>
      </c>
      <c r="F18396" s="71">
        <f t="shared" si="574"/>
        <v>953.07375763575737</v>
      </c>
    </row>
    <row r="18397" spans="2:6">
      <c r="B18397">
        <v>1537600</v>
      </c>
      <c r="D18397">
        <v>18395</v>
      </c>
      <c r="E18397" s="72">
        <f t="shared" si="575"/>
        <v>1465605591.185185</v>
      </c>
      <c r="F18397" s="71">
        <f t="shared" si="574"/>
        <v>953.17741362199854</v>
      </c>
    </row>
    <row r="18398" spans="2:6">
      <c r="B18398">
        <v>1537600</v>
      </c>
      <c r="D18398">
        <v>18396</v>
      </c>
      <c r="E18398" s="72">
        <f t="shared" si="575"/>
        <v>1465764981.2962961</v>
      </c>
      <c r="F18398" s="71">
        <f t="shared" si="574"/>
        <v>953.28107524472955</v>
      </c>
    </row>
    <row r="18399" spans="2:6">
      <c r="B18399">
        <v>1537600</v>
      </c>
      <c r="D18399">
        <v>18397</v>
      </c>
      <c r="E18399" s="72">
        <f t="shared" si="575"/>
        <v>1465924380.0740738</v>
      </c>
      <c r="F18399" s="71">
        <f t="shared" si="574"/>
        <v>953.38474250395018</v>
      </c>
    </row>
    <row r="18400" spans="2:6">
      <c r="B18400">
        <v>1537600</v>
      </c>
      <c r="D18400">
        <v>18398</v>
      </c>
      <c r="E18400" s="72">
        <f t="shared" si="575"/>
        <v>1466083787.5185182</v>
      </c>
      <c r="F18400" s="71">
        <f t="shared" si="574"/>
        <v>953.48841539966065</v>
      </c>
    </row>
    <row r="18401" spans="2:6">
      <c r="B18401">
        <v>1537600</v>
      </c>
      <c r="D18401">
        <v>18399</v>
      </c>
      <c r="E18401" s="72">
        <f t="shared" si="575"/>
        <v>1466243203.6296294</v>
      </c>
      <c r="F18401" s="71">
        <f t="shared" si="574"/>
        <v>953.59209393186097</v>
      </c>
    </row>
    <row r="18402" spans="2:6">
      <c r="B18402">
        <v>1537600</v>
      </c>
      <c r="D18402">
        <v>18400</v>
      </c>
      <c r="E18402" s="72">
        <f t="shared" si="575"/>
        <v>1466402628.4074073</v>
      </c>
      <c r="F18402" s="71">
        <f t="shared" si="574"/>
        <v>953.69577810055102</v>
      </c>
    </row>
    <row r="18403" spans="2:6">
      <c r="B18403">
        <v>1537600</v>
      </c>
      <c r="D18403">
        <v>18401</v>
      </c>
      <c r="E18403" s="72">
        <f t="shared" si="575"/>
        <v>1466562061.8518517</v>
      </c>
      <c r="F18403" s="71">
        <f t="shared" si="574"/>
        <v>953.79946790573081</v>
      </c>
    </row>
    <row r="18404" spans="2:6">
      <c r="B18404">
        <v>1537600</v>
      </c>
      <c r="D18404">
        <v>18402</v>
      </c>
      <c r="E18404" s="72">
        <f t="shared" si="575"/>
        <v>1466721503.9629629</v>
      </c>
      <c r="F18404" s="71">
        <f t="shared" si="574"/>
        <v>953.90316334740044</v>
      </c>
    </row>
    <row r="18405" spans="2:6">
      <c r="B18405">
        <v>1537600</v>
      </c>
      <c r="D18405">
        <v>18403</v>
      </c>
      <c r="E18405" s="72">
        <f t="shared" si="575"/>
        <v>1466880954.7407405</v>
      </c>
      <c r="F18405" s="71">
        <f t="shared" si="574"/>
        <v>954.00686442555968</v>
      </c>
    </row>
    <row r="18406" spans="2:6">
      <c r="B18406">
        <v>1537600</v>
      </c>
      <c r="D18406">
        <v>18404</v>
      </c>
      <c r="E18406" s="72">
        <f t="shared" si="575"/>
        <v>1467040414.185185</v>
      </c>
      <c r="F18406" s="71">
        <f t="shared" si="574"/>
        <v>954.11057114020878</v>
      </c>
    </row>
    <row r="18407" spans="2:6">
      <c r="B18407">
        <v>1537600</v>
      </c>
      <c r="D18407">
        <v>18405</v>
      </c>
      <c r="E18407" s="72">
        <f t="shared" si="575"/>
        <v>1467199882.2962961</v>
      </c>
      <c r="F18407" s="71">
        <f t="shared" si="574"/>
        <v>954.2142834913476</v>
      </c>
    </row>
    <row r="18408" spans="2:6">
      <c r="B18408">
        <v>1537600</v>
      </c>
      <c r="D18408">
        <v>18406</v>
      </c>
      <c r="E18408" s="72">
        <f t="shared" si="575"/>
        <v>1467359359.0740738</v>
      </c>
      <c r="F18408" s="71">
        <f t="shared" si="574"/>
        <v>954.31800147897616</v>
      </c>
    </row>
    <row r="18409" spans="2:6">
      <c r="B18409">
        <v>1537600</v>
      </c>
      <c r="D18409">
        <v>18407</v>
      </c>
      <c r="E18409" s="72">
        <f t="shared" si="575"/>
        <v>1467518844.5185182</v>
      </c>
      <c r="F18409" s="71">
        <f t="shared" si="574"/>
        <v>954.42172510309456</v>
      </c>
    </row>
    <row r="18410" spans="2:6">
      <c r="B18410">
        <v>1537600</v>
      </c>
      <c r="D18410">
        <v>18408</v>
      </c>
      <c r="E18410" s="72">
        <f t="shared" si="575"/>
        <v>1467678338.6296294</v>
      </c>
      <c r="F18410" s="71">
        <f t="shared" si="574"/>
        <v>954.52545436370281</v>
      </c>
    </row>
    <row r="18411" spans="2:6">
      <c r="B18411">
        <v>1537600</v>
      </c>
      <c r="D18411">
        <v>18409</v>
      </c>
      <c r="E18411" s="72">
        <f t="shared" si="575"/>
        <v>1467837841.4074073</v>
      </c>
      <c r="F18411" s="71">
        <f t="shared" si="574"/>
        <v>954.62918926080079</v>
      </c>
    </row>
    <row r="18412" spans="2:6">
      <c r="B18412">
        <v>1537600</v>
      </c>
      <c r="D18412">
        <v>18410</v>
      </c>
      <c r="E18412" s="72">
        <f t="shared" si="575"/>
        <v>1467997352.8518517</v>
      </c>
      <c r="F18412" s="71">
        <f t="shared" si="574"/>
        <v>954.7329297943885</v>
      </c>
    </row>
    <row r="18413" spans="2:6">
      <c r="B18413">
        <v>1537600</v>
      </c>
      <c r="D18413">
        <v>18411</v>
      </c>
      <c r="E18413" s="72">
        <f t="shared" si="575"/>
        <v>1468156872.9629629</v>
      </c>
      <c r="F18413" s="71">
        <f t="shared" si="574"/>
        <v>954.83667596446594</v>
      </c>
    </row>
    <row r="18414" spans="2:6">
      <c r="B18414">
        <v>1537600</v>
      </c>
      <c r="D18414">
        <v>18412</v>
      </c>
      <c r="E18414" s="72">
        <f t="shared" si="575"/>
        <v>1468316401.7407405</v>
      </c>
      <c r="F18414" s="71">
        <f t="shared" si="574"/>
        <v>954.94042777103311</v>
      </c>
    </row>
    <row r="18415" spans="2:6">
      <c r="B18415">
        <v>1537600</v>
      </c>
      <c r="D18415">
        <v>18413</v>
      </c>
      <c r="E18415" s="72">
        <f t="shared" si="575"/>
        <v>1468475939.185185</v>
      </c>
      <c r="F18415" s="71">
        <f t="shared" si="574"/>
        <v>955.04418521409013</v>
      </c>
    </row>
    <row r="18416" spans="2:6">
      <c r="B18416">
        <v>1537600</v>
      </c>
      <c r="D18416">
        <v>18414</v>
      </c>
      <c r="E18416" s="72">
        <f t="shared" si="575"/>
        <v>1468635485.2962961</v>
      </c>
      <c r="F18416" s="71">
        <f t="shared" si="574"/>
        <v>955.14794829363689</v>
      </c>
    </row>
    <row r="18417" spans="2:6">
      <c r="B18417">
        <v>1537600</v>
      </c>
      <c r="D18417">
        <v>18415</v>
      </c>
      <c r="E18417" s="72">
        <f t="shared" si="575"/>
        <v>1468795040.0740738</v>
      </c>
      <c r="F18417" s="71">
        <f t="shared" si="574"/>
        <v>955.25171700967337</v>
      </c>
    </row>
    <row r="18418" spans="2:6">
      <c r="B18418">
        <v>1537600</v>
      </c>
      <c r="D18418">
        <v>18416</v>
      </c>
      <c r="E18418" s="72">
        <f t="shared" si="575"/>
        <v>1468954603.5185182</v>
      </c>
      <c r="F18418" s="71">
        <f t="shared" si="574"/>
        <v>955.3554913621997</v>
      </c>
    </row>
    <row r="18419" spans="2:6">
      <c r="B18419">
        <v>1537600</v>
      </c>
      <c r="D18419">
        <v>18417</v>
      </c>
      <c r="E18419" s="72">
        <f t="shared" si="575"/>
        <v>1469114175.6296294</v>
      </c>
      <c r="F18419" s="71">
        <f t="shared" si="574"/>
        <v>955.45927135121576</v>
      </c>
    </row>
    <row r="18420" spans="2:6">
      <c r="B18420">
        <v>1537600</v>
      </c>
      <c r="D18420">
        <v>18418</v>
      </c>
      <c r="E18420" s="72">
        <f t="shared" si="575"/>
        <v>1469273756.4074073</v>
      </c>
      <c r="F18420" s="71">
        <f t="shared" si="574"/>
        <v>955.56305697672167</v>
      </c>
    </row>
    <row r="18421" spans="2:6">
      <c r="B18421">
        <v>1537600</v>
      </c>
      <c r="D18421">
        <v>18419</v>
      </c>
      <c r="E18421" s="72">
        <f t="shared" si="575"/>
        <v>1469433345.8518517</v>
      </c>
      <c r="F18421" s="71">
        <f t="shared" si="574"/>
        <v>955.66684823871731</v>
      </c>
    </row>
    <row r="18422" spans="2:6">
      <c r="B18422">
        <v>1537600</v>
      </c>
      <c r="D18422">
        <v>18420</v>
      </c>
      <c r="E18422" s="72">
        <f t="shared" si="575"/>
        <v>1469592943.9629629</v>
      </c>
      <c r="F18422" s="71">
        <f t="shared" si="574"/>
        <v>955.77064513720268</v>
      </c>
    </row>
    <row r="18423" spans="2:6">
      <c r="B18423">
        <v>1537600</v>
      </c>
      <c r="D18423">
        <v>18421</v>
      </c>
      <c r="E18423" s="72">
        <f t="shared" si="575"/>
        <v>1469752550.7407405</v>
      </c>
      <c r="F18423" s="71">
        <f t="shared" si="574"/>
        <v>955.87444767217778</v>
      </c>
    </row>
    <row r="18424" spans="2:6">
      <c r="B18424">
        <v>1537600</v>
      </c>
      <c r="D18424">
        <v>18422</v>
      </c>
      <c r="E18424" s="72">
        <f t="shared" si="575"/>
        <v>1469912166.185185</v>
      </c>
      <c r="F18424" s="71">
        <f t="shared" si="574"/>
        <v>955.97825584364261</v>
      </c>
    </row>
    <row r="18425" spans="2:6">
      <c r="B18425">
        <v>1537600</v>
      </c>
      <c r="D18425">
        <v>18423</v>
      </c>
      <c r="E18425" s="72">
        <f t="shared" si="575"/>
        <v>1470071790.2962961</v>
      </c>
      <c r="F18425" s="71">
        <f t="shared" si="574"/>
        <v>956.08206965159741</v>
      </c>
    </row>
    <row r="18426" spans="2:6">
      <c r="B18426">
        <v>1537600</v>
      </c>
      <c r="D18426">
        <v>18424</v>
      </c>
      <c r="E18426" s="72">
        <f t="shared" si="575"/>
        <v>1470231423.0740738</v>
      </c>
      <c r="F18426" s="71">
        <f t="shared" si="574"/>
        <v>956.18588909604171</v>
      </c>
    </row>
    <row r="18427" spans="2:6">
      <c r="B18427">
        <v>1537600</v>
      </c>
      <c r="D18427">
        <v>18425</v>
      </c>
      <c r="E18427" s="72">
        <f t="shared" si="575"/>
        <v>1470391064.5185182</v>
      </c>
      <c r="F18427" s="71">
        <f t="shared" si="574"/>
        <v>956.28971417697596</v>
      </c>
    </row>
    <row r="18428" spans="2:6">
      <c r="B18428">
        <v>1537600</v>
      </c>
      <c r="D18428">
        <v>18426</v>
      </c>
      <c r="E18428" s="72">
        <f t="shared" si="575"/>
        <v>1470550714.6296294</v>
      </c>
      <c r="F18428" s="71">
        <f t="shared" si="574"/>
        <v>956.39354489439995</v>
      </c>
    </row>
    <row r="18429" spans="2:6">
      <c r="B18429">
        <v>1537600</v>
      </c>
      <c r="D18429">
        <v>18427</v>
      </c>
      <c r="E18429" s="72">
        <f t="shared" si="575"/>
        <v>1470710373.4074073</v>
      </c>
      <c r="F18429" s="71">
        <f t="shared" si="574"/>
        <v>956.49738124831379</v>
      </c>
    </row>
    <row r="18430" spans="2:6">
      <c r="B18430">
        <v>1537600</v>
      </c>
      <c r="D18430">
        <v>18428</v>
      </c>
      <c r="E18430" s="72">
        <f t="shared" si="575"/>
        <v>1470870040.8518517</v>
      </c>
      <c r="F18430" s="71">
        <f t="shared" si="574"/>
        <v>956.60122323871724</v>
      </c>
    </row>
    <row r="18431" spans="2:6">
      <c r="B18431">
        <v>1537600</v>
      </c>
      <c r="D18431">
        <v>18429</v>
      </c>
      <c r="E18431" s="72">
        <f t="shared" si="575"/>
        <v>1471029716.9629629</v>
      </c>
      <c r="F18431" s="71">
        <f t="shared" si="574"/>
        <v>956.70507086561065</v>
      </c>
    </row>
    <row r="18432" spans="2:6">
      <c r="B18432">
        <v>1537600</v>
      </c>
      <c r="D18432">
        <v>18430</v>
      </c>
      <c r="E18432" s="72">
        <f t="shared" si="575"/>
        <v>1471189401.7407405</v>
      </c>
      <c r="F18432" s="71">
        <f t="shared" si="574"/>
        <v>956.80892412899357</v>
      </c>
    </row>
    <row r="18433" spans="2:6">
      <c r="B18433">
        <v>1537600</v>
      </c>
      <c r="D18433">
        <v>18431</v>
      </c>
      <c r="E18433" s="72">
        <f t="shared" si="575"/>
        <v>1471349095.185185</v>
      </c>
      <c r="F18433" s="71">
        <f t="shared" si="574"/>
        <v>956.91278302886644</v>
      </c>
    </row>
    <row r="18434" spans="2:6">
      <c r="B18434">
        <v>1537600</v>
      </c>
      <c r="D18434">
        <v>18432</v>
      </c>
      <c r="E18434" s="72">
        <f t="shared" si="575"/>
        <v>1471508797.2962961</v>
      </c>
      <c r="F18434" s="71">
        <f t="shared" si="574"/>
        <v>957.01664756522905</v>
      </c>
    </row>
    <row r="18435" spans="2:6">
      <c r="B18435">
        <v>1537600</v>
      </c>
      <c r="D18435">
        <v>18433</v>
      </c>
      <c r="E18435" s="72">
        <f t="shared" si="575"/>
        <v>1471668508.0740738</v>
      </c>
      <c r="F18435" s="71">
        <f t="shared" ref="F18435:F18498" si="576">E18435/B18434</f>
        <v>957.12051773808128</v>
      </c>
    </row>
    <row r="18436" spans="2:6">
      <c r="B18436">
        <v>1537600</v>
      </c>
      <c r="D18436">
        <v>18434</v>
      </c>
      <c r="E18436" s="72">
        <f t="shared" ref="E18436:E18499" si="577">40+(D18435*D18435)+(E18435/1.3)</f>
        <v>1471828227.5185182</v>
      </c>
      <c r="F18436" s="71">
        <f t="shared" si="576"/>
        <v>957.22439354742335</v>
      </c>
    </row>
    <row r="18437" spans="2:6">
      <c r="B18437">
        <v>1537600</v>
      </c>
      <c r="D18437">
        <v>18435</v>
      </c>
      <c r="E18437" s="72">
        <f t="shared" si="577"/>
        <v>1471987955.6296294</v>
      </c>
      <c r="F18437" s="71">
        <f t="shared" si="576"/>
        <v>957.32827499325526</v>
      </c>
    </row>
    <row r="18438" spans="2:6">
      <c r="B18438">
        <v>1537600</v>
      </c>
      <c r="D18438">
        <v>18436</v>
      </c>
      <c r="E18438" s="72">
        <f t="shared" si="577"/>
        <v>1472147692.4074073</v>
      </c>
      <c r="F18438" s="71">
        <f t="shared" si="576"/>
        <v>957.43216207557703</v>
      </c>
    </row>
    <row r="18439" spans="2:6">
      <c r="B18439">
        <v>1537600</v>
      </c>
      <c r="D18439">
        <v>18437</v>
      </c>
      <c r="E18439" s="72">
        <f t="shared" si="577"/>
        <v>1472307437.8518517</v>
      </c>
      <c r="F18439" s="71">
        <f t="shared" si="576"/>
        <v>957.53605479438852</v>
      </c>
    </row>
    <row r="18440" spans="2:6">
      <c r="B18440">
        <v>1537600</v>
      </c>
      <c r="D18440">
        <v>18438</v>
      </c>
      <c r="E18440" s="72">
        <f t="shared" si="577"/>
        <v>1472467191.9629629</v>
      </c>
      <c r="F18440" s="71">
        <f t="shared" si="576"/>
        <v>957.63995314968975</v>
      </c>
    </row>
    <row r="18441" spans="2:6">
      <c r="B18441">
        <v>1537600</v>
      </c>
      <c r="D18441">
        <v>18439</v>
      </c>
      <c r="E18441" s="72">
        <f t="shared" si="577"/>
        <v>1472626954.7407405</v>
      </c>
      <c r="F18441" s="71">
        <f t="shared" si="576"/>
        <v>957.74385714148059</v>
      </c>
    </row>
    <row r="18442" spans="2:6">
      <c r="B18442">
        <v>1537600</v>
      </c>
      <c r="D18442">
        <v>18440</v>
      </c>
      <c r="E18442" s="72">
        <f t="shared" si="577"/>
        <v>1472786726.185185</v>
      </c>
      <c r="F18442" s="71">
        <f t="shared" si="576"/>
        <v>957.84776676976128</v>
      </c>
    </row>
    <row r="18443" spans="2:6">
      <c r="B18443">
        <v>1537600</v>
      </c>
      <c r="D18443">
        <v>18441</v>
      </c>
      <c r="E18443" s="72">
        <f t="shared" si="577"/>
        <v>1472946506.2962961</v>
      </c>
      <c r="F18443" s="71">
        <f t="shared" si="576"/>
        <v>957.95168203453181</v>
      </c>
    </row>
    <row r="18444" spans="2:6">
      <c r="B18444">
        <v>1537600</v>
      </c>
      <c r="D18444">
        <v>18442</v>
      </c>
      <c r="E18444" s="72">
        <f t="shared" si="577"/>
        <v>1473106295.0740738</v>
      </c>
      <c r="F18444" s="71">
        <f t="shared" si="576"/>
        <v>958.05560293579197</v>
      </c>
    </row>
    <row r="18445" spans="2:6">
      <c r="B18445">
        <v>1537600</v>
      </c>
      <c r="D18445">
        <v>18443</v>
      </c>
      <c r="E18445" s="72">
        <f t="shared" si="577"/>
        <v>1473266092.5185182</v>
      </c>
      <c r="F18445" s="71">
        <f t="shared" si="576"/>
        <v>958.15952947354197</v>
      </c>
    </row>
    <row r="18446" spans="2:6">
      <c r="B18446">
        <v>1537600</v>
      </c>
      <c r="D18446">
        <v>18444</v>
      </c>
      <c r="E18446" s="72">
        <f t="shared" si="577"/>
        <v>1473425898.6296294</v>
      </c>
      <c r="F18446" s="71">
        <f t="shared" si="576"/>
        <v>958.26346164778181</v>
      </c>
    </row>
    <row r="18447" spans="2:6">
      <c r="B18447">
        <v>1537600</v>
      </c>
      <c r="D18447">
        <v>18445</v>
      </c>
      <c r="E18447" s="72">
        <f t="shared" si="577"/>
        <v>1473585713.4074073</v>
      </c>
      <c r="F18447" s="71">
        <f t="shared" si="576"/>
        <v>958.3673994585115</v>
      </c>
    </row>
    <row r="18448" spans="2:6">
      <c r="B18448">
        <v>1537600</v>
      </c>
      <c r="D18448">
        <v>18446</v>
      </c>
      <c r="E18448" s="72">
        <f t="shared" si="577"/>
        <v>1473745536.8518517</v>
      </c>
      <c r="F18448" s="71">
        <f t="shared" si="576"/>
        <v>958.47134290573081</v>
      </c>
    </row>
    <row r="18449" spans="2:6">
      <c r="B18449">
        <v>1537600</v>
      </c>
      <c r="D18449">
        <v>18447</v>
      </c>
      <c r="E18449" s="72">
        <f t="shared" si="577"/>
        <v>1473905368.9629629</v>
      </c>
      <c r="F18449" s="71">
        <f t="shared" si="576"/>
        <v>958.57529198943996</v>
      </c>
    </row>
    <row r="18450" spans="2:6">
      <c r="B18450">
        <v>1537600</v>
      </c>
      <c r="D18450">
        <v>18448</v>
      </c>
      <c r="E18450" s="72">
        <f t="shared" si="577"/>
        <v>1474065209.7407405</v>
      </c>
      <c r="F18450" s="71">
        <f t="shared" si="576"/>
        <v>958.67924670963873</v>
      </c>
    </row>
    <row r="18451" spans="2:6">
      <c r="B18451">
        <v>1537600</v>
      </c>
      <c r="D18451">
        <v>18449</v>
      </c>
      <c r="E18451" s="72">
        <f t="shared" si="577"/>
        <v>1474225059.185185</v>
      </c>
      <c r="F18451" s="71">
        <f t="shared" si="576"/>
        <v>958.78320706632735</v>
      </c>
    </row>
    <row r="18452" spans="2:6">
      <c r="B18452">
        <v>1537600</v>
      </c>
      <c r="D18452">
        <v>18450</v>
      </c>
      <c r="E18452" s="72">
        <f t="shared" si="577"/>
        <v>1474384917.2962961</v>
      </c>
      <c r="F18452" s="71">
        <f t="shared" si="576"/>
        <v>958.88717305950581</v>
      </c>
    </row>
    <row r="18453" spans="2:6">
      <c r="B18453">
        <v>1537600</v>
      </c>
      <c r="D18453">
        <v>18451</v>
      </c>
      <c r="E18453" s="72">
        <f t="shared" si="577"/>
        <v>1474544784.0740738</v>
      </c>
      <c r="F18453" s="71">
        <f t="shared" si="576"/>
        <v>958.99114468917389</v>
      </c>
    </row>
    <row r="18454" spans="2:6">
      <c r="B18454">
        <v>1537600</v>
      </c>
      <c r="D18454">
        <v>18452</v>
      </c>
      <c r="E18454" s="72">
        <f t="shared" si="577"/>
        <v>1474704659.5185182</v>
      </c>
      <c r="F18454" s="71">
        <f t="shared" si="576"/>
        <v>959.09512195533182</v>
      </c>
    </row>
    <row r="18455" spans="2:6">
      <c r="B18455">
        <v>1537600</v>
      </c>
      <c r="D18455">
        <v>18453</v>
      </c>
      <c r="E18455" s="72">
        <f t="shared" si="577"/>
        <v>1474864543.6296294</v>
      </c>
      <c r="F18455" s="71">
        <f t="shared" si="576"/>
        <v>959.19910485797959</v>
      </c>
    </row>
    <row r="18456" spans="2:6">
      <c r="B18456">
        <v>1537600</v>
      </c>
      <c r="D18456">
        <v>18454</v>
      </c>
      <c r="E18456" s="72">
        <f t="shared" si="577"/>
        <v>1475024436.4074073</v>
      </c>
      <c r="F18456" s="71">
        <f t="shared" si="576"/>
        <v>959.3030933971171</v>
      </c>
    </row>
    <row r="18457" spans="2:6">
      <c r="B18457">
        <v>1537600</v>
      </c>
      <c r="D18457">
        <v>18455</v>
      </c>
      <c r="E18457" s="72">
        <f t="shared" si="577"/>
        <v>1475184337.8518517</v>
      </c>
      <c r="F18457" s="71">
        <f t="shared" si="576"/>
        <v>959.40708757274433</v>
      </c>
    </row>
    <row r="18458" spans="2:6">
      <c r="B18458">
        <v>1537600</v>
      </c>
      <c r="D18458">
        <v>18456</v>
      </c>
      <c r="E18458" s="72">
        <f t="shared" si="577"/>
        <v>1475344247.9629629</v>
      </c>
      <c r="F18458" s="71">
        <f t="shared" si="576"/>
        <v>959.51108738486141</v>
      </c>
    </row>
    <row r="18459" spans="2:6">
      <c r="B18459">
        <v>1537600</v>
      </c>
      <c r="D18459">
        <v>18457</v>
      </c>
      <c r="E18459" s="72">
        <f t="shared" si="577"/>
        <v>1475504166.7407405</v>
      </c>
      <c r="F18459" s="71">
        <f t="shared" si="576"/>
        <v>959.61509283346811</v>
      </c>
    </row>
    <row r="18460" spans="2:6">
      <c r="B18460">
        <v>1537600</v>
      </c>
      <c r="D18460">
        <v>18458</v>
      </c>
      <c r="E18460" s="72">
        <f t="shared" si="577"/>
        <v>1475664094.185185</v>
      </c>
      <c r="F18460" s="71">
        <f t="shared" si="576"/>
        <v>959.71910391856466</v>
      </c>
    </row>
    <row r="18461" spans="2:6">
      <c r="B18461">
        <v>1537600</v>
      </c>
      <c r="D18461">
        <v>18459</v>
      </c>
      <c r="E18461" s="72">
        <f t="shared" si="577"/>
        <v>1475824030.2962961</v>
      </c>
      <c r="F18461" s="71">
        <f t="shared" si="576"/>
        <v>959.82312064015093</v>
      </c>
    </row>
    <row r="18462" spans="2:6">
      <c r="B18462">
        <v>1537600</v>
      </c>
      <c r="D18462">
        <v>18460</v>
      </c>
      <c r="E18462" s="72">
        <f t="shared" si="577"/>
        <v>1475983975.0740738</v>
      </c>
      <c r="F18462" s="71">
        <f t="shared" si="576"/>
        <v>959.92714299822694</v>
      </c>
    </row>
    <row r="18463" spans="2:6">
      <c r="B18463">
        <v>1537600</v>
      </c>
      <c r="D18463">
        <v>18461</v>
      </c>
      <c r="E18463" s="72">
        <f t="shared" si="577"/>
        <v>1476143928.5185182</v>
      </c>
      <c r="F18463" s="71">
        <f t="shared" si="576"/>
        <v>960.0311709927928</v>
      </c>
    </row>
    <row r="18464" spans="2:6">
      <c r="B18464">
        <v>1537600</v>
      </c>
      <c r="D18464">
        <v>18462</v>
      </c>
      <c r="E18464" s="72">
        <f t="shared" si="577"/>
        <v>1476303890.6296294</v>
      </c>
      <c r="F18464" s="71">
        <f t="shared" si="576"/>
        <v>960.13520462384849</v>
      </c>
    </row>
    <row r="18465" spans="2:6">
      <c r="B18465">
        <v>1537600</v>
      </c>
      <c r="D18465">
        <v>18463</v>
      </c>
      <c r="E18465" s="72">
        <f t="shared" si="577"/>
        <v>1476463861.4074073</v>
      </c>
      <c r="F18465" s="71">
        <f t="shared" si="576"/>
        <v>960.23924389139393</v>
      </c>
    </row>
    <row r="18466" spans="2:6">
      <c r="B18466">
        <v>1537600</v>
      </c>
      <c r="D18466">
        <v>18464</v>
      </c>
      <c r="E18466" s="72">
        <f t="shared" si="577"/>
        <v>1476623840.8518517</v>
      </c>
      <c r="F18466" s="71">
        <f t="shared" si="576"/>
        <v>960.34328879542909</v>
      </c>
    </row>
    <row r="18467" spans="2:6">
      <c r="B18467">
        <v>1537600</v>
      </c>
      <c r="D18467">
        <v>18465</v>
      </c>
      <c r="E18467" s="72">
        <f t="shared" si="577"/>
        <v>1476783828.9629629</v>
      </c>
      <c r="F18467" s="71">
        <f t="shared" si="576"/>
        <v>960.44733933595398</v>
      </c>
    </row>
    <row r="18468" spans="2:6">
      <c r="B18468">
        <v>1537600</v>
      </c>
      <c r="D18468">
        <v>18466</v>
      </c>
      <c r="E18468" s="72">
        <f t="shared" si="577"/>
        <v>1476943825.7407405</v>
      </c>
      <c r="F18468" s="71">
        <f t="shared" si="576"/>
        <v>960.55139551296861</v>
      </c>
    </row>
    <row r="18469" spans="2:6">
      <c r="B18469">
        <v>1537600</v>
      </c>
      <c r="D18469">
        <v>18467</v>
      </c>
      <c r="E18469" s="72">
        <f t="shared" si="577"/>
        <v>1477103831.185185</v>
      </c>
      <c r="F18469" s="71">
        <f t="shared" si="576"/>
        <v>960.65545732647308</v>
      </c>
    </row>
    <row r="18470" spans="2:6">
      <c r="B18470">
        <v>1537600</v>
      </c>
      <c r="D18470">
        <v>18468</v>
      </c>
      <c r="E18470" s="72">
        <f t="shared" si="577"/>
        <v>1477263845.2962961</v>
      </c>
      <c r="F18470" s="71">
        <f t="shared" si="576"/>
        <v>960.75952477646729</v>
      </c>
    </row>
    <row r="18471" spans="2:6">
      <c r="B18471">
        <v>1537600</v>
      </c>
      <c r="D18471">
        <v>18469</v>
      </c>
      <c r="E18471" s="72">
        <f t="shared" si="577"/>
        <v>1477423868.0740738</v>
      </c>
      <c r="F18471" s="71">
        <f t="shared" si="576"/>
        <v>960.86359786295122</v>
      </c>
    </row>
    <row r="18472" spans="2:6">
      <c r="B18472">
        <v>1537600</v>
      </c>
      <c r="D18472">
        <v>18470</v>
      </c>
      <c r="E18472" s="72">
        <f t="shared" si="577"/>
        <v>1477583899.5185182</v>
      </c>
      <c r="F18472" s="71">
        <f t="shared" si="576"/>
        <v>960.96767658592501</v>
      </c>
    </row>
    <row r="18473" spans="2:6">
      <c r="B18473">
        <v>1537600</v>
      </c>
      <c r="D18473">
        <v>18471</v>
      </c>
      <c r="E18473" s="72">
        <f t="shared" si="577"/>
        <v>1477743939.6296294</v>
      </c>
      <c r="F18473" s="71">
        <f t="shared" si="576"/>
        <v>961.07176094538852</v>
      </c>
    </row>
    <row r="18474" spans="2:6">
      <c r="B18474">
        <v>1537600</v>
      </c>
      <c r="D18474">
        <v>18472</v>
      </c>
      <c r="E18474" s="72">
        <f t="shared" si="577"/>
        <v>1477903988.4074073</v>
      </c>
      <c r="F18474" s="71">
        <f t="shared" si="576"/>
        <v>961.17585094134188</v>
      </c>
    </row>
    <row r="18475" spans="2:6">
      <c r="B18475">
        <v>1537600</v>
      </c>
      <c r="D18475">
        <v>18473</v>
      </c>
      <c r="E18475" s="72">
        <f t="shared" si="577"/>
        <v>1478064045.8518517</v>
      </c>
      <c r="F18475" s="71">
        <f t="shared" si="576"/>
        <v>961.27994657378497</v>
      </c>
    </row>
    <row r="18476" spans="2:6">
      <c r="B18476">
        <v>1537600</v>
      </c>
      <c r="D18476">
        <v>18474</v>
      </c>
      <c r="E18476" s="72">
        <f t="shared" si="577"/>
        <v>1478224111.9629629</v>
      </c>
      <c r="F18476" s="71">
        <f t="shared" si="576"/>
        <v>961.38404784271779</v>
      </c>
    </row>
    <row r="18477" spans="2:6">
      <c r="B18477">
        <v>1537600</v>
      </c>
      <c r="D18477">
        <v>18475</v>
      </c>
      <c r="E18477" s="72">
        <f t="shared" si="577"/>
        <v>1478384186.7407405</v>
      </c>
      <c r="F18477" s="71">
        <f t="shared" si="576"/>
        <v>961.48815474814035</v>
      </c>
    </row>
    <row r="18478" spans="2:6">
      <c r="B18478">
        <v>1537600</v>
      </c>
      <c r="D18478">
        <v>18476</v>
      </c>
      <c r="E18478" s="72">
        <f t="shared" si="577"/>
        <v>1478544270.185185</v>
      </c>
      <c r="F18478" s="71">
        <f t="shared" si="576"/>
        <v>961.59226729005263</v>
      </c>
    </row>
    <row r="18479" spans="2:6">
      <c r="B18479">
        <v>1537600</v>
      </c>
      <c r="D18479">
        <v>18477</v>
      </c>
      <c r="E18479" s="72">
        <f t="shared" si="577"/>
        <v>1478704362.2962961</v>
      </c>
      <c r="F18479" s="71">
        <f t="shared" si="576"/>
        <v>961.69638546845476</v>
      </c>
    </row>
    <row r="18480" spans="2:6">
      <c r="B18480">
        <v>1537600</v>
      </c>
      <c r="D18480">
        <v>18478</v>
      </c>
      <c r="E18480" s="72">
        <f t="shared" si="577"/>
        <v>1478864463.0740738</v>
      </c>
      <c r="F18480" s="71">
        <f t="shared" si="576"/>
        <v>961.80050928334663</v>
      </c>
    </row>
    <row r="18481" spans="2:6">
      <c r="B18481">
        <v>1537600</v>
      </c>
      <c r="D18481">
        <v>18479</v>
      </c>
      <c r="E18481" s="72">
        <f t="shared" si="577"/>
        <v>1479024572.5185182</v>
      </c>
      <c r="F18481" s="71">
        <f t="shared" si="576"/>
        <v>961.90463873472834</v>
      </c>
    </row>
    <row r="18482" spans="2:6">
      <c r="B18482">
        <v>1537600</v>
      </c>
      <c r="D18482">
        <v>18480</v>
      </c>
      <c r="E18482" s="72">
        <f t="shared" si="577"/>
        <v>1479184690.6296294</v>
      </c>
      <c r="F18482" s="71">
        <f t="shared" si="576"/>
        <v>962.00877382259978</v>
      </c>
    </row>
    <row r="18483" spans="2:6">
      <c r="B18483">
        <v>1537600</v>
      </c>
      <c r="D18483">
        <v>18481</v>
      </c>
      <c r="E18483" s="72">
        <f t="shared" si="577"/>
        <v>1479344817.4074073</v>
      </c>
      <c r="F18483" s="71">
        <f t="shared" si="576"/>
        <v>962.11291454696106</v>
      </c>
    </row>
    <row r="18484" spans="2:6">
      <c r="B18484">
        <v>1537600</v>
      </c>
      <c r="D18484">
        <v>18482</v>
      </c>
      <c r="E18484" s="72">
        <f t="shared" si="577"/>
        <v>1479504952.8518517</v>
      </c>
      <c r="F18484" s="71">
        <f t="shared" si="576"/>
        <v>962.21706090781197</v>
      </c>
    </row>
    <row r="18485" spans="2:6">
      <c r="B18485">
        <v>1537600</v>
      </c>
      <c r="D18485">
        <v>18483</v>
      </c>
      <c r="E18485" s="72">
        <f t="shared" si="577"/>
        <v>1479665096.9629629</v>
      </c>
      <c r="F18485" s="71">
        <f t="shared" si="576"/>
        <v>962.32121290515272</v>
      </c>
    </row>
    <row r="18486" spans="2:6">
      <c r="B18486">
        <v>1537600</v>
      </c>
      <c r="D18486">
        <v>18484</v>
      </c>
      <c r="E18486" s="72">
        <f t="shared" si="577"/>
        <v>1479825249.7407405</v>
      </c>
      <c r="F18486" s="71">
        <f t="shared" si="576"/>
        <v>962.4253705389832</v>
      </c>
    </row>
    <row r="18487" spans="2:6">
      <c r="B18487">
        <v>1537600</v>
      </c>
      <c r="D18487">
        <v>18485</v>
      </c>
      <c r="E18487" s="72">
        <f t="shared" si="577"/>
        <v>1479985411.185185</v>
      </c>
      <c r="F18487" s="71">
        <f t="shared" si="576"/>
        <v>962.52953380930342</v>
      </c>
    </row>
    <row r="18488" spans="2:6">
      <c r="B18488">
        <v>1537600</v>
      </c>
      <c r="D18488">
        <v>18486</v>
      </c>
      <c r="E18488" s="72">
        <f t="shared" si="577"/>
        <v>1480145581.2962961</v>
      </c>
      <c r="F18488" s="71">
        <f t="shared" si="576"/>
        <v>962.63370271611348</v>
      </c>
    </row>
    <row r="18489" spans="2:6">
      <c r="B18489">
        <v>1537600</v>
      </c>
      <c r="D18489">
        <v>18487</v>
      </c>
      <c r="E18489" s="72">
        <f t="shared" si="577"/>
        <v>1480305760.0740738</v>
      </c>
      <c r="F18489" s="71">
        <f t="shared" si="576"/>
        <v>962.73787725941327</v>
      </c>
    </row>
    <row r="18490" spans="2:6">
      <c r="B18490">
        <v>1537600</v>
      </c>
      <c r="D18490">
        <v>18488</v>
      </c>
      <c r="E18490" s="72">
        <f t="shared" si="577"/>
        <v>1480465947.5185182</v>
      </c>
      <c r="F18490" s="71">
        <f t="shared" si="576"/>
        <v>962.84205743920279</v>
      </c>
    </row>
    <row r="18491" spans="2:6">
      <c r="B18491">
        <v>1537600</v>
      </c>
      <c r="D18491">
        <v>18489</v>
      </c>
      <c r="E18491" s="72">
        <f t="shared" si="577"/>
        <v>1480626143.6296294</v>
      </c>
      <c r="F18491" s="71">
        <f t="shared" si="576"/>
        <v>962.94624325548216</v>
      </c>
    </row>
    <row r="18492" spans="2:6">
      <c r="B18492">
        <v>1537600</v>
      </c>
      <c r="D18492">
        <v>18490</v>
      </c>
      <c r="E18492" s="72">
        <f t="shared" si="577"/>
        <v>1480786348.4074073</v>
      </c>
      <c r="F18492" s="71">
        <f t="shared" si="576"/>
        <v>963.05043470825137</v>
      </c>
    </row>
    <row r="18493" spans="2:6">
      <c r="B18493">
        <v>1537600</v>
      </c>
      <c r="D18493">
        <v>18491</v>
      </c>
      <c r="E18493" s="72">
        <f t="shared" si="577"/>
        <v>1480946561.8518517</v>
      </c>
      <c r="F18493" s="71">
        <f t="shared" si="576"/>
        <v>963.15463179751021</v>
      </c>
    </row>
    <row r="18494" spans="2:6">
      <c r="B18494">
        <v>1537600</v>
      </c>
      <c r="D18494">
        <v>18492</v>
      </c>
      <c r="E18494" s="72">
        <f t="shared" si="577"/>
        <v>1481106783.9629629</v>
      </c>
      <c r="F18494" s="71">
        <f t="shared" si="576"/>
        <v>963.25883452325888</v>
      </c>
    </row>
    <row r="18495" spans="2:6">
      <c r="B18495">
        <v>1537600</v>
      </c>
      <c r="D18495">
        <v>18493</v>
      </c>
      <c r="E18495" s="72">
        <f t="shared" si="577"/>
        <v>1481267014.7407405</v>
      </c>
      <c r="F18495" s="71">
        <f t="shared" si="576"/>
        <v>963.36304288549718</v>
      </c>
    </row>
    <row r="18496" spans="2:6">
      <c r="B18496">
        <v>1537600</v>
      </c>
      <c r="D18496">
        <v>18494</v>
      </c>
      <c r="E18496" s="72">
        <f t="shared" si="577"/>
        <v>1481427254.185185</v>
      </c>
      <c r="F18496" s="71">
        <f t="shared" si="576"/>
        <v>963.46725688422543</v>
      </c>
    </row>
    <row r="18497" spans="2:6">
      <c r="B18497">
        <v>1537600</v>
      </c>
      <c r="D18497">
        <v>18495</v>
      </c>
      <c r="E18497" s="72">
        <f t="shared" si="577"/>
        <v>1481587502.2962961</v>
      </c>
      <c r="F18497" s="71">
        <f t="shared" si="576"/>
        <v>963.57147651944342</v>
      </c>
    </row>
    <row r="18498" spans="2:6">
      <c r="B18498">
        <v>1537600</v>
      </c>
      <c r="D18498">
        <v>18496</v>
      </c>
      <c r="E18498" s="72">
        <f t="shared" si="577"/>
        <v>1481747759.0740738</v>
      </c>
      <c r="F18498" s="71">
        <f t="shared" si="576"/>
        <v>963.67570179115103</v>
      </c>
    </row>
    <row r="18499" spans="2:6">
      <c r="B18499">
        <v>1537600</v>
      </c>
      <c r="D18499">
        <v>18497</v>
      </c>
      <c r="E18499" s="72">
        <f t="shared" si="577"/>
        <v>1481908024.5185182</v>
      </c>
      <c r="F18499" s="71">
        <f t="shared" ref="F18499:F18562" si="578">E18499/B18498</f>
        <v>963.77993269934848</v>
      </c>
    </row>
    <row r="18500" spans="2:6">
      <c r="B18500">
        <v>1537600</v>
      </c>
      <c r="D18500">
        <v>18498</v>
      </c>
      <c r="E18500" s="72">
        <f t="shared" ref="E18500:E18563" si="579">40+(D18499*D18499)+(E18499/1.3)</f>
        <v>1482068298.6296294</v>
      </c>
      <c r="F18500" s="71">
        <f t="shared" si="578"/>
        <v>963.88416924403577</v>
      </c>
    </row>
    <row r="18501" spans="2:6">
      <c r="B18501">
        <v>1537600</v>
      </c>
      <c r="D18501">
        <v>18499</v>
      </c>
      <c r="E18501" s="72">
        <f t="shared" si="579"/>
        <v>1482228581.4074073</v>
      </c>
      <c r="F18501" s="71">
        <f t="shared" si="578"/>
        <v>963.9884114252128</v>
      </c>
    </row>
    <row r="18502" spans="2:6">
      <c r="B18502">
        <v>1537600</v>
      </c>
      <c r="D18502">
        <v>18500</v>
      </c>
      <c r="E18502" s="72">
        <f t="shared" si="579"/>
        <v>1482388872.8518517</v>
      </c>
      <c r="F18502" s="71">
        <f t="shared" si="578"/>
        <v>964.09265924287956</v>
      </c>
    </row>
    <row r="18503" spans="2:6">
      <c r="B18503">
        <v>1537600</v>
      </c>
      <c r="D18503">
        <v>18501</v>
      </c>
      <c r="E18503" s="72">
        <f t="shared" si="579"/>
        <v>1482549172.9629629</v>
      </c>
      <c r="F18503" s="71">
        <f t="shared" si="578"/>
        <v>964.19691269703617</v>
      </c>
    </row>
    <row r="18504" spans="2:6">
      <c r="B18504">
        <v>1537600</v>
      </c>
      <c r="D18504">
        <v>18502</v>
      </c>
      <c r="E18504" s="72">
        <f t="shared" si="579"/>
        <v>1482709481.7407405</v>
      </c>
      <c r="F18504" s="71">
        <f t="shared" si="578"/>
        <v>964.30117178768251</v>
      </c>
    </row>
    <row r="18505" spans="2:6">
      <c r="B18505">
        <v>1537600</v>
      </c>
      <c r="D18505">
        <v>18503</v>
      </c>
      <c r="E18505" s="72">
        <f t="shared" si="579"/>
        <v>1482869799.185185</v>
      </c>
      <c r="F18505" s="71">
        <f t="shared" si="578"/>
        <v>964.40543651481858</v>
      </c>
    </row>
    <row r="18506" spans="2:6">
      <c r="B18506">
        <v>1537600</v>
      </c>
      <c r="D18506">
        <v>18504</v>
      </c>
      <c r="E18506" s="72">
        <f t="shared" si="579"/>
        <v>1483030125.2962961</v>
      </c>
      <c r="F18506" s="71">
        <f t="shared" si="578"/>
        <v>964.50970687844438</v>
      </c>
    </row>
    <row r="18507" spans="2:6">
      <c r="B18507">
        <v>1537600</v>
      </c>
      <c r="D18507">
        <v>18505</v>
      </c>
      <c r="E18507" s="72">
        <f t="shared" si="579"/>
        <v>1483190460.0740738</v>
      </c>
      <c r="F18507" s="71">
        <f t="shared" si="578"/>
        <v>964.61398287855991</v>
      </c>
    </row>
    <row r="18508" spans="2:6">
      <c r="B18508">
        <v>1537600</v>
      </c>
      <c r="D18508">
        <v>18506</v>
      </c>
      <c r="E18508" s="72">
        <f t="shared" si="579"/>
        <v>1483350803.5185182</v>
      </c>
      <c r="F18508" s="71">
        <f t="shared" si="578"/>
        <v>964.71826451516529</v>
      </c>
    </row>
    <row r="18509" spans="2:6">
      <c r="B18509">
        <v>1537600</v>
      </c>
      <c r="D18509">
        <v>18507</v>
      </c>
      <c r="E18509" s="72">
        <f t="shared" si="579"/>
        <v>1483511155.6296294</v>
      </c>
      <c r="F18509" s="71">
        <f t="shared" si="578"/>
        <v>964.82255178826051</v>
      </c>
    </row>
    <row r="18510" spans="2:6">
      <c r="B18510">
        <v>1537600</v>
      </c>
      <c r="D18510">
        <v>18508</v>
      </c>
      <c r="E18510" s="72">
        <f t="shared" si="579"/>
        <v>1483671516.4074073</v>
      </c>
      <c r="F18510" s="71">
        <f t="shared" si="578"/>
        <v>964.92684469784558</v>
      </c>
    </row>
    <row r="18511" spans="2:6">
      <c r="B18511">
        <v>1537600</v>
      </c>
      <c r="D18511">
        <v>18509</v>
      </c>
      <c r="E18511" s="72">
        <f t="shared" si="579"/>
        <v>1483831885.8518517</v>
      </c>
      <c r="F18511" s="71">
        <f t="shared" si="578"/>
        <v>965.03114324392016</v>
      </c>
    </row>
    <row r="18512" spans="2:6">
      <c r="B18512">
        <v>1537600</v>
      </c>
      <c r="D18512">
        <v>18510</v>
      </c>
      <c r="E18512" s="72">
        <f t="shared" si="579"/>
        <v>1483992263.9629629</v>
      </c>
      <c r="F18512" s="71">
        <f t="shared" si="578"/>
        <v>965.13544742648469</v>
      </c>
    </row>
    <row r="18513" spans="2:6">
      <c r="B18513">
        <v>1537600</v>
      </c>
      <c r="D18513">
        <v>18511</v>
      </c>
      <c r="E18513" s="72">
        <f t="shared" si="579"/>
        <v>1484152650.7407405</v>
      </c>
      <c r="F18513" s="71">
        <f t="shared" si="578"/>
        <v>965.23975724553884</v>
      </c>
    </row>
    <row r="18514" spans="2:6">
      <c r="B18514">
        <v>1537600</v>
      </c>
      <c r="D18514">
        <v>18512</v>
      </c>
      <c r="E18514" s="72">
        <f t="shared" si="579"/>
        <v>1484313046.185185</v>
      </c>
      <c r="F18514" s="71">
        <f t="shared" si="578"/>
        <v>965.34407270108284</v>
      </c>
    </row>
    <row r="18515" spans="2:6">
      <c r="B18515">
        <v>1537600</v>
      </c>
      <c r="D18515">
        <v>18513</v>
      </c>
      <c r="E18515" s="72">
        <f t="shared" si="579"/>
        <v>1484473450.2962961</v>
      </c>
      <c r="F18515" s="71">
        <f t="shared" si="578"/>
        <v>965.44839379311668</v>
      </c>
    </row>
    <row r="18516" spans="2:6">
      <c r="B18516">
        <v>1537600</v>
      </c>
      <c r="D18516">
        <v>18514</v>
      </c>
      <c r="E18516" s="72">
        <f t="shared" si="579"/>
        <v>1484633863.0740738</v>
      </c>
      <c r="F18516" s="71">
        <f t="shared" si="578"/>
        <v>965.55272052164003</v>
      </c>
    </row>
    <row r="18517" spans="2:6">
      <c r="B18517">
        <v>1537600</v>
      </c>
      <c r="D18517">
        <v>18515</v>
      </c>
      <c r="E18517" s="72">
        <f t="shared" si="579"/>
        <v>1484794284.5185182</v>
      </c>
      <c r="F18517" s="71">
        <f t="shared" si="578"/>
        <v>965.65705288665333</v>
      </c>
    </row>
    <row r="18518" spans="2:6">
      <c r="B18518">
        <v>1537600</v>
      </c>
      <c r="D18518">
        <v>18516</v>
      </c>
      <c r="E18518" s="72">
        <f t="shared" si="579"/>
        <v>1484954714.6296294</v>
      </c>
      <c r="F18518" s="71">
        <f t="shared" si="578"/>
        <v>965.76139088815648</v>
      </c>
    </row>
    <row r="18519" spans="2:6">
      <c r="B18519">
        <v>1537600</v>
      </c>
      <c r="D18519">
        <v>18517</v>
      </c>
      <c r="E18519" s="72">
        <f t="shared" si="579"/>
        <v>1485115153.4074073</v>
      </c>
      <c r="F18519" s="71">
        <f t="shared" si="578"/>
        <v>965.86573452614937</v>
      </c>
    </row>
    <row r="18520" spans="2:6">
      <c r="B18520">
        <v>1537600</v>
      </c>
      <c r="D18520">
        <v>18518</v>
      </c>
      <c r="E18520" s="72">
        <f t="shared" si="579"/>
        <v>1485275600.8518517</v>
      </c>
      <c r="F18520" s="71">
        <f t="shared" si="578"/>
        <v>965.97008380063198</v>
      </c>
    </row>
    <row r="18521" spans="2:6">
      <c r="B18521">
        <v>1537600</v>
      </c>
      <c r="D18521">
        <v>18519</v>
      </c>
      <c r="E18521" s="72">
        <f t="shared" si="579"/>
        <v>1485436056.9629629</v>
      </c>
      <c r="F18521" s="71">
        <f t="shared" si="578"/>
        <v>966.07443871160433</v>
      </c>
    </row>
    <row r="18522" spans="2:6">
      <c r="B18522">
        <v>1537600</v>
      </c>
      <c r="D18522">
        <v>18520</v>
      </c>
      <c r="E18522" s="72">
        <f t="shared" si="579"/>
        <v>1485596521.7407405</v>
      </c>
      <c r="F18522" s="71">
        <f t="shared" si="578"/>
        <v>966.17879925906641</v>
      </c>
    </row>
    <row r="18523" spans="2:6">
      <c r="B18523">
        <v>1537600</v>
      </c>
      <c r="D18523">
        <v>18521</v>
      </c>
      <c r="E18523" s="72">
        <f t="shared" si="579"/>
        <v>1485756995.185185</v>
      </c>
      <c r="F18523" s="71">
        <f t="shared" si="578"/>
        <v>966.28316544301833</v>
      </c>
    </row>
    <row r="18524" spans="2:6">
      <c r="B18524">
        <v>1537600</v>
      </c>
      <c r="D18524">
        <v>18522</v>
      </c>
      <c r="E18524" s="72">
        <f t="shared" si="579"/>
        <v>1485917477.2962961</v>
      </c>
      <c r="F18524" s="71">
        <f t="shared" si="578"/>
        <v>966.38753726345999</v>
      </c>
    </row>
    <row r="18525" spans="2:6">
      <c r="B18525">
        <v>1537600</v>
      </c>
      <c r="D18525">
        <v>18523</v>
      </c>
      <c r="E18525" s="72">
        <f t="shared" si="579"/>
        <v>1486077968.0740738</v>
      </c>
      <c r="F18525" s="71">
        <f t="shared" si="578"/>
        <v>966.49191472039138</v>
      </c>
    </row>
    <row r="18526" spans="2:6">
      <c r="B18526">
        <v>1537600</v>
      </c>
      <c r="D18526">
        <v>18524</v>
      </c>
      <c r="E18526" s="72">
        <f t="shared" si="579"/>
        <v>1486238467.5185182</v>
      </c>
      <c r="F18526" s="71">
        <f t="shared" si="578"/>
        <v>966.59629781381261</v>
      </c>
    </row>
    <row r="18527" spans="2:6">
      <c r="B18527">
        <v>1537600</v>
      </c>
      <c r="D18527">
        <v>18525</v>
      </c>
      <c r="E18527" s="72">
        <f t="shared" si="579"/>
        <v>1486398975.6296294</v>
      </c>
      <c r="F18527" s="71">
        <f t="shared" si="578"/>
        <v>966.70068654372358</v>
      </c>
    </row>
    <row r="18528" spans="2:6">
      <c r="B18528">
        <v>1537600</v>
      </c>
      <c r="D18528">
        <v>18526</v>
      </c>
      <c r="E18528" s="72">
        <f t="shared" si="579"/>
        <v>1486559492.4074073</v>
      </c>
      <c r="F18528" s="71">
        <f t="shared" si="578"/>
        <v>966.80508091012439</v>
      </c>
    </row>
    <row r="18529" spans="2:6">
      <c r="B18529">
        <v>1537600</v>
      </c>
      <c r="D18529">
        <v>18527</v>
      </c>
      <c r="E18529" s="72">
        <f t="shared" si="579"/>
        <v>1486720017.8518517</v>
      </c>
      <c r="F18529" s="71">
        <f t="shared" si="578"/>
        <v>966.90948091301493</v>
      </c>
    </row>
    <row r="18530" spans="2:6">
      <c r="B18530">
        <v>1537600</v>
      </c>
      <c r="D18530">
        <v>18528</v>
      </c>
      <c r="E18530" s="72">
        <f t="shared" si="579"/>
        <v>1486880551.9629629</v>
      </c>
      <c r="F18530" s="71">
        <f t="shared" si="578"/>
        <v>967.01388655239521</v>
      </c>
    </row>
    <row r="18531" spans="2:6">
      <c r="B18531">
        <v>1537600</v>
      </c>
      <c r="D18531">
        <v>18529</v>
      </c>
      <c r="E18531" s="72">
        <f t="shared" si="579"/>
        <v>1487041094.7407405</v>
      </c>
      <c r="F18531" s="71">
        <f t="shared" si="578"/>
        <v>967.11829782826521</v>
      </c>
    </row>
    <row r="18532" spans="2:6">
      <c r="B18532">
        <v>1537600</v>
      </c>
      <c r="D18532">
        <v>18530</v>
      </c>
      <c r="E18532" s="72">
        <f t="shared" si="579"/>
        <v>1487201646.185185</v>
      </c>
      <c r="F18532" s="71">
        <f t="shared" si="578"/>
        <v>967.22271474062495</v>
      </c>
    </row>
    <row r="18533" spans="2:6">
      <c r="B18533">
        <v>1537600</v>
      </c>
      <c r="D18533">
        <v>18531</v>
      </c>
      <c r="E18533" s="72">
        <f t="shared" si="579"/>
        <v>1487362206.2962961</v>
      </c>
      <c r="F18533" s="71">
        <f t="shared" si="578"/>
        <v>967.32713728947454</v>
      </c>
    </row>
    <row r="18534" spans="2:6">
      <c r="B18534">
        <v>1537600</v>
      </c>
      <c r="D18534">
        <v>18532</v>
      </c>
      <c r="E18534" s="72">
        <f t="shared" si="579"/>
        <v>1487522775.0740738</v>
      </c>
      <c r="F18534" s="71">
        <f t="shared" si="578"/>
        <v>967.43156547481385</v>
      </c>
    </row>
    <row r="18535" spans="2:6">
      <c r="B18535">
        <v>1537600</v>
      </c>
      <c r="D18535">
        <v>18533</v>
      </c>
      <c r="E18535" s="72">
        <f t="shared" si="579"/>
        <v>1487683352.5185182</v>
      </c>
      <c r="F18535" s="71">
        <f t="shared" si="578"/>
        <v>967.53599929664301</v>
      </c>
    </row>
    <row r="18536" spans="2:6">
      <c r="B18536">
        <v>1537600</v>
      </c>
      <c r="D18536">
        <v>18534</v>
      </c>
      <c r="E18536" s="72">
        <f t="shared" si="579"/>
        <v>1487843938.6296294</v>
      </c>
      <c r="F18536" s="71">
        <f t="shared" si="578"/>
        <v>967.64043875496191</v>
      </c>
    </row>
    <row r="18537" spans="2:6">
      <c r="B18537">
        <v>1537600</v>
      </c>
      <c r="D18537">
        <v>18535</v>
      </c>
      <c r="E18537" s="72">
        <f t="shared" si="579"/>
        <v>1488004533.4074073</v>
      </c>
      <c r="F18537" s="71">
        <f t="shared" si="578"/>
        <v>967.74488384977064</v>
      </c>
    </row>
    <row r="18538" spans="2:6">
      <c r="B18538">
        <v>1537600</v>
      </c>
      <c r="D18538">
        <v>18536</v>
      </c>
      <c r="E18538" s="72">
        <f t="shared" si="579"/>
        <v>1488165136.8518517</v>
      </c>
      <c r="F18538" s="71">
        <f t="shared" si="578"/>
        <v>967.849334581069</v>
      </c>
    </row>
    <row r="18539" spans="2:6">
      <c r="B18539">
        <v>1537600</v>
      </c>
      <c r="D18539">
        <v>18537</v>
      </c>
      <c r="E18539" s="72">
        <f t="shared" si="579"/>
        <v>1488325748.9629629</v>
      </c>
      <c r="F18539" s="71">
        <f t="shared" si="578"/>
        <v>967.9537909488572</v>
      </c>
    </row>
    <row r="18540" spans="2:6">
      <c r="B18540">
        <v>1537600</v>
      </c>
      <c r="D18540">
        <v>18538</v>
      </c>
      <c r="E18540" s="72">
        <f t="shared" si="579"/>
        <v>1488486369.7407405</v>
      </c>
      <c r="F18540" s="71">
        <f t="shared" si="578"/>
        <v>968.05825295313514</v>
      </c>
    </row>
    <row r="18541" spans="2:6">
      <c r="B18541">
        <v>1537600</v>
      </c>
      <c r="D18541">
        <v>18539</v>
      </c>
      <c r="E18541" s="72">
        <f t="shared" si="579"/>
        <v>1488646999.185185</v>
      </c>
      <c r="F18541" s="71">
        <f t="shared" si="578"/>
        <v>968.1627205939028</v>
      </c>
    </row>
    <row r="18542" spans="2:6">
      <c r="B18542">
        <v>1537600</v>
      </c>
      <c r="D18542">
        <v>18540</v>
      </c>
      <c r="E18542" s="72">
        <f t="shared" si="579"/>
        <v>1488807637.2962961</v>
      </c>
      <c r="F18542" s="71">
        <f t="shared" si="578"/>
        <v>968.26719387116032</v>
      </c>
    </row>
    <row r="18543" spans="2:6">
      <c r="B18543">
        <v>1537600</v>
      </c>
      <c r="D18543">
        <v>18541</v>
      </c>
      <c r="E18543" s="72">
        <f t="shared" si="579"/>
        <v>1488968284.0740738</v>
      </c>
      <c r="F18543" s="71">
        <f t="shared" si="578"/>
        <v>968.37167278490756</v>
      </c>
    </row>
    <row r="18544" spans="2:6">
      <c r="B18544">
        <v>1537600</v>
      </c>
      <c r="D18544">
        <v>18542</v>
      </c>
      <c r="E18544" s="72">
        <f t="shared" si="579"/>
        <v>1489128939.5185182</v>
      </c>
      <c r="F18544" s="71">
        <f t="shared" si="578"/>
        <v>968.47615733514453</v>
      </c>
    </row>
    <row r="18545" spans="2:6">
      <c r="B18545">
        <v>1537600</v>
      </c>
      <c r="D18545">
        <v>18543</v>
      </c>
      <c r="E18545" s="72">
        <f t="shared" si="579"/>
        <v>1489289603.6296294</v>
      </c>
      <c r="F18545" s="71">
        <f t="shared" si="578"/>
        <v>968.58064752187136</v>
      </c>
    </row>
    <row r="18546" spans="2:6">
      <c r="B18546">
        <v>1537600</v>
      </c>
      <c r="D18546">
        <v>18544</v>
      </c>
      <c r="E18546" s="72">
        <f t="shared" si="579"/>
        <v>1489450276.4074073</v>
      </c>
      <c r="F18546" s="71">
        <f t="shared" si="578"/>
        <v>968.68514334508802</v>
      </c>
    </row>
    <row r="18547" spans="2:6">
      <c r="B18547">
        <v>1537600</v>
      </c>
      <c r="D18547">
        <v>18545</v>
      </c>
      <c r="E18547" s="72">
        <f t="shared" si="579"/>
        <v>1489610957.8518517</v>
      </c>
      <c r="F18547" s="71">
        <f t="shared" si="578"/>
        <v>968.78964480479431</v>
      </c>
    </row>
    <row r="18548" spans="2:6">
      <c r="B18548">
        <v>1537600</v>
      </c>
      <c r="D18548">
        <v>18546</v>
      </c>
      <c r="E18548" s="72">
        <f t="shared" si="579"/>
        <v>1489771647.9629629</v>
      </c>
      <c r="F18548" s="71">
        <f t="shared" si="578"/>
        <v>968.89415190099044</v>
      </c>
    </row>
    <row r="18549" spans="2:6">
      <c r="B18549">
        <v>1537600</v>
      </c>
      <c r="D18549">
        <v>18547</v>
      </c>
      <c r="E18549" s="72">
        <f t="shared" si="579"/>
        <v>1489932346.7407405</v>
      </c>
      <c r="F18549" s="71">
        <f t="shared" si="578"/>
        <v>968.99866463367619</v>
      </c>
    </row>
    <row r="18550" spans="2:6">
      <c r="B18550">
        <v>1537600</v>
      </c>
      <c r="D18550">
        <v>18548</v>
      </c>
      <c r="E18550" s="72">
        <f t="shared" si="579"/>
        <v>1490093054.185185</v>
      </c>
      <c r="F18550" s="71">
        <f t="shared" si="578"/>
        <v>969.10318300285178</v>
      </c>
    </row>
    <row r="18551" spans="2:6">
      <c r="B18551">
        <v>1537600</v>
      </c>
      <c r="D18551">
        <v>18549</v>
      </c>
      <c r="E18551" s="72">
        <f t="shared" si="579"/>
        <v>1490253770.2962961</v>
      </c>
      <c r="F18551" s="71">
        <f t="shared" si="578"/>
        <v>969.20770700851722</v>
      </c>
    </row>
    <row r="18552" spans="2:6">
      <c r="B18552">
        <v>1537600</v>
      </c>
      <c r="D18552">
        <v>18550</v>
      </c>
      <c r="E18552" s="72">
        <f t="shared" si="579"/>
        <v>1490414495.0740738</v>
      </c>
      <c r="F18552" s="71">
        <f t="shared" si="578"/>
        <v>969.31223665067239</v>
      </c>
    </row>
    <row r="18553" spans="2:6">
      <c r="B18553">
        <v>1537600</v>
      </c>
      <c r="D18553">
        <v>18551</v>
      </c>
      <c r="E18553" s="72">
        <f t="shared" si="579"/>
        <v>1490575228.5185182</v>
      </c>
      <c r="F18553" s="71">
        <f t="shared" si="578"/>
        <v>969.41677192931729</v>
      </c>
    </row>
    <row r="18554" spans="2:6">
      <c r="B18554">
        <v>1537600</v>
      </c>
      <c r="D18554">
        <v>18552</v>
      </c>
      <c r="E18554" s="72">
        <f t="shared" si="579"/>
        <v>1490735970.6296294</v>
      </c>
      <c r="F18554" s="71">
        <f t="shared" si="578"/>
        <v>969.52131284445204</v>
      </c>
    </row>
    <row r="18555" spans="2:6">
      <c r="B18555">
        <v>1537600</v>
      </c>
      <c r="D18555">
        <v>18553</v>
      </c>
      <c r="E18555" s="72">
        <f t="shared" si="579"/>
        <v>1490896721.4074073</v>
      </c>
      <c r="F18555" s="71">
        <f t="shared" si="578"/>
        <v>969.62585939607652</v>
      </c>
    </row>
    <row r="18556" spans="2:6">
      <c r="B18556">
        <v>1537600</v>
      </c>
      <c r="D18556">
        <v>18554</v>
      </c>
      <c r="E18556" s="72">
        <f t="shared" si="579"/>
        <v>1491057480.8518517</v>
      </c>
      <c r="F18556" s="71">
        <f t="shared" si="578"/>
        <v>969.73041158419073</v>
      </c>
    </row>
    <row r="18557" spans="2:6">
      <c r="B18557">
        <v>1537600</v>
      </c>
      <c r="D18557">
        <v>18555</v>
      </c>
      <c r="E18557" s="72">
        <f t="shared" si="579"/>
        <v>1491218248.9629629</v>
      </c>
      <c r="F18557" s="71">
        <f t="shared" si="578"/>
        <v>969.83496940879479</v>
      </c>
    </row>
    <row r="18558" spans="2:6">
      <c r="B18558">
        <v>1537600</v>
      </c>
      <c r="D18558">
        <v>18556</v>
      </c>
      <c r="E18558" s="72">
        <f t="shared" si="579"/>
        <v>1491379025.7407405</v>
      </c>
      <c r="F18558" s="71">
        <f t="shared" si="578"/>
        <v>969.93953286988847</v>
      </c>
    </row>
    <row r="18559" spans="2:6">
      <c r="B18559">
        <v>1537600</v>
      </c>
      <c r="D18559">
        <v>18557</v>
      </c>
      <c r="E18559" s="72">
        <f t="shared" si="579"/>
        <v>1491539811.185185</v>
      </c>
      <c r="F18559" s="71">
        <f t="shared" si="578"/>
        <v>970.04410196747199</v>
      </c>
    </row>
    <row r="18560" spans="2:6">
      <c r="B18560">
        <v>1537600</v>
      </c>
      <c r="D18560">
        <v>18558</v>
      </c>
      <c r="E18560" s="72">
        <f t="shared" si="579"/>
        <v>1491700605.2962961</v>
      </c>
      <c r="F18560" s="71">
        <f t="shared" si="578"/>
        <v>970.14867670154536</v>
      </c>
    </row>
    <row r="18561" spans="2:6">
      <c r="B18561">
        <v>1537600</v>
      </c>
      <c r="D18561">
        <v>18559</v>
      </c>
      <c r="E18561" s="72">
        <f t="shared" si="579"/>
        <v>1491861408.0740738</v>
      </c>
      <c r="F18561" s="71">
        <f t="shared" si="578"/>
        <v>970.25325707210834</v>
      </c>
    </row>
    <row r="18562" spans="2:6">
      <c r="B18562">
        <v>1537600</v>
      </c>
      <c r="D18562">
        <v>18560</v>
      </c>
      <c r="E18562" s="72">
        <f t="shared" si="579"/>
        <v>1492022219.5185182</v>
      </c>
      <c r="F18562" s="71">
        <f t="shared" si="578"/>
        <v>970.35784307916117</v>
      </c>
    </row>
    <row r="18563" spans="2:6">
      <c r="B18563">
        <v>1537600</v>
      </c>
      <c r="D18563">
        <v>18561</v>
      </c>
      <c r="E18563" s="72">
        <f t="shared" si="579"/>
        <v>1492183039.6296294</v>
      </c>
      <c r="F18563" s="71">
        <f t="shared" ref="F18563:F18626" si="580">E18563/B18562</f>
        <v>970.46243472270385</v>
      </c>
    </row>
    <row r="18564" spans="2:6">
      <c r="B18564">
        <v>1537600</v>
      </c>
      <c r="D18564">
        <v>18562</v>
      </c>
      <c r="E18564" s="72">
        <f t="shared" ref="E18564:E18627" si="581">40+(D18563*D18563)+(E18563/1.3)</f>
        <v>1492343868.4074073</v>
      </c>
      <c r="F18564" s="71">
        <f t="shared" si="580"/>
        <v>970.56703200273625</v>
      </c>
    </row>
    <row r="18565" spans="2:6">
      <c r="B18565">
        <v>1537600</v>
      </c>
      <c r="D18565">
        <v>18563</v>
      </c>
      <c r="E18565" s="72">
        <f t="shared" si="581"/>
        <v>1492504705.8518517</v>
      </c>
      <c r="F18565" s="71">
        <f t="shared" si="580"/>
        <v>970.67163491925839</v>
      </c>
    </row>
    <row r="18566" spans="2:6">
      <c r="B18566">
        <v>1537600</v>
      </c>
      <c r="D18566">
        <v>18564</v>
      </c>
      <c r="E18566" s="72">
        <f t="shared" si="581"/>
        <v>1492665551.9629629</v>
      </c>
      <c r="F18566" s="71">
        <f t="shared" si="580"/>
        <v>970.77624347227038</v>
      </c>
    </row>
    <row r="18567" spans="2:6">
      <c r="B18567">
        <v>1537600</v>
      </c>
      <c r="D18567">
        <v>18565</v>
      </c>
      <c r="E18567" s="72">
        <f t="shared" si="581"/>
        <v>1492826406.7407405</v>
      </c>
      <c r="F18567" s="71">
        <f t="shared" si="580"/>
        <v>970.88085766177198</v>
      </c>
    </row>
    <row r="18568" spans="2:6">
      <c r="B18568">
        <v>1537600</v>
      </c>
      <c r="D18568">
        <v>18566</v>
      </c>
      <c r="E18568" s="72">
        <f t="shared" si="581"/>
        <v>1492987270.185185</v>
      </c>
      <c r="F18568" s="71">
        <f t="shared" si="580"/>
        <v>970.98547748776332</v>
      </c>
    </row>
    <row r="18569" spans="2:6">
      <c r="B18569">
        <v>1537600</v>
      </c>
      <c r="D18569">
        <v>18567</v>
      </c>
      <c r="E18569" s="72">
        <f t="shared" si="581"/>
        <v>1493148142.2962961</v>
      </c>
      <c r="F18569" s="71">
        <f t="shared" si="580"/>
        <v>971.09010295024461</v>
      </c>
    </row>
    <row r="18570" spans="2:6">
      <c r="B18570">
        <v>1537600</v>
      </c>
      <c r="D18570">
        <v>18568</v>
      </c>
      <c r="E18570" s="72">
        <f t="shared" si="581"/>
        <v>1493309023.0740738</v>
      </c>
      <c r="F18570" s="71">
        <f t="shared" si="580"/>
        <v>971.19473404921553</v>
      </c>
    </row>
    <row r="18571" spans="2:6">
      <c r="B18571">
        <v>1537600</v>
      </c>
      <c r="D18571">
        <v>18569</v>
      </c>
      <c r="E18571" s="72">
        <f t="shared" si="581"/>
        <v>1493469912.5185182</v>
      </c>
      <c r="F18571" s="71">
        <f t="shared" si="580"/>
        <v>971.29937078467628</v>
      </c>
    </row>
    <row r="18572" spans="2:6">
      <c r="B18572">
        <v>1537600</v>
      </c>
      <c r="D18572">
        <v>18570</v>
      </c>
      <c r="E18572" s="72">
        <f t="shared" si="581"/>
        <v>1493630810.6296294</v>
      </c>
      <c r="F18572" s="71">
        <f t="shared" si="580"/>
        <v>971.40401315662677</v>
      </c>
    </row>
    <row r="18573" spans="2:6">
      <c r="B18573">
        <v>1537600</v>
      </c>
      <c r="D18573">
        <v>18571</v>
      </c>
      <c r="E18573" s="72">
        <f t="shared" si="581"/>
        <v>1493791717.4074073</v>
      </c>
      <c r="F18573" s="71">
        <f t="shared" si="580"/>
        <v>971.50866116506722</v>
      </c>
    </row>
    <row r="18574" spans="2:6">
      <c r="B18574">
        <v>1537600</v>
      </c>
      <c r="D18574">
        <v>18572</v>
      </c>
      <c r="E18574" s="72">
        <f t="shared" si="581"/>
        <v>1493952632.8518517</v>
      </c>
      <c r="F18574" s="71">
        <f t="shared" si="580"/>
        <v>971.61331480999718</v>
      </c>
    </row>
    <row r="18575" spans="2:6">
      <c r="B18575">
        <v>1537600</v>
      </c>
      <c r="D18575">
        <v>18573</v>
      </c>
      <c r="E18575" s="72">
        <f t="shared" si="581"/>
        <v>1494113556.9629629</v>
      </c>
      <c r="F18575" s="71">
        <f t="shared" si="580"/>
        <v>971.71797409141709</v>
      </c>
    </row>
    <row r="18576" spans="2:6">
      <c r="B18576">
        <v>1537600</v>
      </c>
      <c r="D18576">
        <v>18574</v>
      </c>
      <c r="E18576" s="72">
        <f t="shared" si="581"/>
        <v>1494274489.7407405</v>
      </c>
      <c r="F18576" s="71">
        <f t="shared" si="580"/>
        <v>971.82263900932662</v>
      </c>
    </row>
    <row r="18577" spans="2:6">
      <c r="B18577">
        <v>1537600</v>
      </c>
      <c r="D18577">
        <v>18575</v>
      </c>
      <c r="E18577" s="72">
        <f t="shared" si="581"/>
        <v>1494435431.185185</v>
      </c>
      <c r="F18577" s="71">
        <f t="shared" si="580"/>
        <v>971.92730956372588</v>
      </c>
    </row>
    <row r="18578" spans="2:6">
      <c r="B18578">
        <v>1537600</v>
      </c>
      <c r="D18578">
        <v>18576</v>
      </c>
      <c r="E18578" s="72">
        <f t="shared" si="581"/>
        <v>1494596381.2962961</v>
      </c>
      <c r="F18578" s="71">
        <f t="shared" si="580"/>
        <v>972.03198575461511</v>
      </c>
    </row>
    <row r="18579" spans="2:6">
      <c r="B18579">
        <v>1537600</v>
      </c>
      <c r="D18579">
        <v>18577</v>
      </c>
      <c r="E18579" s="72">
        <f t="shared" si="581"/>
        <v>1494757340.0740738</v>
      </c>
      <c r="F18579" s="71">
        <f t="shared" si="580"/>
        <v>972.13666758199383</v>
      </c>
    </row>
    <row r="18580" spans="2:6">
      <c r="B18580">
        <v>1537600</v>
      </c>
      <c r="D18580">
        <v>18578</v>
      </c>
      <c r="E18580" s="72">
        <f t="shared" si="581"/>
        <v>1494918307.5185182</v>
      </c>
      <c r="F18580" s="71">
        <f t="shared" si="580"/>
        <v>972.24135504586252</v>
      </c>
    </row>
    <row r="18581" spans="2:6">
      <c r="B18581">
        <v>1537600</v>
      </c>
      <c r="D18581">
        <v>18579</v>
      </c>
      <c r="E18581" s="72">
        <f t="shared" si="581"/>
        <v>1495079283.6296294</v>
      </c>
      <c r="F18581" s="71">
        <f t="shared" si="580"/>
        <v>972.34604814622094</v>
      </c>
    </row>
    <row r="18582" spans="2:6">
      <c r="B18582">
        <v>1537600</v>
      </c>
      <c r="D18582">
        <v>18580</v>
      </c>
      <c r="E18582" s="72">
        <f t="shared" si="581"/>
        <v>1495240268.4074073</v>
      </c>
      <c r="F18582" s="71">
        <f t="shared" si="580"/>
        <v>972.4507468830692</v>
      </c>
    </row>
    <row r="18583" spans="2:6">
      <c r="B18583">
        <v>1537600</v>
      </c>
      <c r="D18583">
        <v>18581</v>
      </c>
      <c r="E18583" s="72">
        <f t="shared" si="581"/>
        <v>1495401261.8518517</v>
      </c>
      <c r="F18583" s="71">
        <f t="shared" si="580"/>
        <v>972.5554512564072</v>
      </c>
    </row>
    <row r="18584" spans="2:6">
      <c r="B18584">
        <v>1537600</v>
      </c>
      <c r="D18584">
        <v>18582</v>
      </c>
      <c r="E18584" s="72">
        <f t="shared" si="581"/>
        <v>1495562263.9629629</v>
      </c>
      <c r="F18584" s="71">
        <f t="shared" si="580"/>
        <v>972.66016126623492</v>
      </c>
    </row>
    <row r="18585" spans="2:6">
      <c r="B18585">
        <v>1537600</v>
      </c>
      <c r="D18585">
        <v>18583</v>
      </c>
      <c r="E18585" s="72">
        <f t="shared" si="581"/>
        <v>1495723274.7407405</v>
      </c>
      <c r="F18585" s="71">
        <f t="shared" si="580"/>
        <v>972.76487691255238</v>
      </c>
    </row>
    <row r="18586" spans="2:6">
      <c r="B18586">
        <v>1537600</v>
      </c>
      <c r="D18586">
        <v>18584</v>
      </c>
      <c r="E18586" s="72">
        <f t="shared" si="581"/>
        <v>1495884294.185185</v>
      </c>
      <c r="F18586" s="71">
        <f t="shared" si="580"/>
        <v>972.86959819535957</v>
      </c>
    </row>
    <row r="18587" spans="2:6">
      <c r="B18587">
        <v>1537600</v>
      </c>
      <c r="D18587">
        <v>18585</v>
      </c>
      <c r="E18587" s="72">
        <f t="shared" si="581"/>
        <v>1496045322.2962961</v>
      </c>
      <c r="F18587" s="71">
        <f t="shared" si="580"/>
        <v>972.97432511465672</v>
      </c>
    </row>
    <row r="18588" spans="2:6">
      <c r="B18588">
        <v>1537600</v>
      </c>
      <c r="D18588">
        <v>18586</v>
      </c>
      <c r="E18588" s="72">
        <f t="shared" si="581"/>
        <v>1496206359.0740738</v>
      </c>
      <c r="F18588" s="71">
        <f t="shared" si="580"/>
        <v>973.07905767044338</v>
      </c>
    </row>
    <row r="18589" spans="2:6">
      <c r="B18589">
        <v>1537600</v>
      </c>
      <c r="D18589">
        <v>18587</v>
      </c>
      <c r="E18589" s="72">
        <f t="shared" si="581"/>
        <v>1496367404.5185182</v>
      </c>
      <c r="F18589" s="71">
        <f t="shared" si="580"/>
        <v>973.18379586271999</v>
      </c>
    </row>
    <row r="18590" spans="2:6">
      <c r="B18590">
        <v>1537600</v>
      </c>
      <c r="D18590">
        <v>18588</v>
      </c>
      <c r="E18590" s="72">
        <f t="shared" si="581"/>
        <v>1496528458.6296294</v>
      </c>
      <c r="F18590" s="71">
        <f t="shared" si="580"/>
        <v>973.28853969148633</v>
      </c>
    </row>
    <row r="18591" spans="2:6">
      <c r="B18591">
        <v>1537600</v>
      </c>
      <c r="D18591">
        <v>18589</v>
      </c>
      <c r="E18591" s="72">
        <f t="shared" si="581"/>
        <v>1496689521.4074073</v>
      </c>
      <c r="F18591" s="71">
        <f t="shared" si="580"/>
        <v>973.39328915674253</v>
      </c>
    </row>
    <row r="18592" spans="2:6">
      <c r="B18592">
        <v>1537600</v>
      </c>
      <c r="D18592">
        <v>18590</v>
      </c>
      <c r="E18592" s="72">
        <f t="shared" si="581"/>
        <v>1496850592.8518517</v>
      </c>
      <c r="F18592" s="71">
        <f t="shared" si="580"/>
        <v>973.49804425848833</v>
      </c>
    </row>
    <row r="18593" spans="2:6">
      <c r="B18593">
        <v>1537600</v>
      </c>
      <c r="D18593">
        <v>18591</v>
      </c>
      <c r="E18593" s="72">
        <f t="shared" si="581"/>
        <v>1497011672.9629629</v>
      </c>
      <c r="F18593" s="71">
        <f t="shared" si="580"/>
        <v>973.60280499672399</v>
      </c>
    </row>
    <row r="18594" spans="2:6">
      <c r="B18594">
        <v>1537600</v>
      </c>
      <c r="D18594">
        <v>18592</v>
      </c>
      <c r="E18594" s="72">
        <f t="shared" si="581"/>
        <v>1497172761.7407405</v>
      </c>
      <c r="F18594" s="71">
        <f t="shared" si="580"/>
        <v>973.70757137144938</v>
      </c>
    </row>
    <row r="18595" spans="2:6">
      <c r="B18595">
        <v>1537600</v>
      </c>
      <c r="D18595">
        <v>18593</v>
      </c>
      <c r="E18595" s="72">
        <f t="shared" si="581"/>
        <v>1497333859.185185</v>
      </c>
      <c r="F18595" s="71">
        <f t="shared" si="580"/>
        <v>973.81234338266449</v>
      </c>
    </row>
    <row r="18596" spans="2:6">
      <c r="B18596">
        <v>1537600</v>
      </c>
      <c r="D18596">
        <v>18594</v>
      </c>
      <c r="E18596" s="72">
        <f t="shared" si="581"/>
        <v>1497494965.2962961</v>
      </c>
      <c r="F18596" s="71">
        <f t="shared" si="580"/>
        <v>973.91712103036946</v>
      </c>
    </row>
    <row r="18597" spans="2:6">
      <c r="B18597">
        <v>1537600</v>
      </c>
      <c r="D18597">
        <v>18595</v>
      </c>
      <c r="E18597" s="72">
        <f t="shared" si="581"/>
        <v>1497656080.0740738</v>
      </c>
      <c r="F18597" s="71">
        <f t="shared" si="580"/>
        <v>974.02190431456415</v>
      </c>
    </row>
    <row r="18598" spans="2:6">
      <c r="B18598">
        <v>1537600</v>
      </c>
      <c r="D18598">
        <v>18596</v>
      </c>
      <c r="E18598" s="72">
        <f t="shared" si="581"/>
        <v>1497817203.5185182</v>
      </c>
      <c r="F18598" s="71">
        <f t="shared" si="580"/>
        <v>974.12669323524858</v>
      </c>
    </row>
    <row r="18599" spans="2:6">
      <c r="B18599">
        <v>1537600</v>
      </c>
      <c r="D18599">
        <v>18597</v>
      </c>
      <c r="E18599" s="72">
        <f t="shared" si="581"/>
        <v>1497978335.6296294</v>
      </c>
      <c r="F18599" s="71">
        <f t="shared" si="580"/>
        <v>974.23148779242285</v>
      </c>
    </row>
    <row r="18600" spans="2:6">
      <c r="B18600">
        <v>1537600</v>
      </c>
      <c r="D18600">
        <v>18598</v>
      </c>
      <c r="E18600" s="72">
        <f t="shared" si="581"/>
        <v>1498139476.4074073</v>
      </c>
      <c r="F18600" s="71">
        <f t="shared" si="580"/>
        <v>974.33628798608697</v>
      </c>
    </row>
    <row r="18601" spans="2:6">
      <c r="B18601">
        <v>1537600</v>
      </c>
      <c r="D18601">
        <v>18599</v>
      </c>
      <c r="E18601" s="72">
        <f t="shared" si="581"/>
        <v>1498300625.8518517</v>
      </c>
      <c r="F18601" s="71">
        <f t="shared" si="580"/>
        <v>974.44109381624071</v>
      </c>
    </row>
    <row r="18602" spans="2:6">
      <c r="B18602">
        <v>1537600</v>
      </c>
      <c r="D18602">
        <v>18600</v>
      </c>
      <c r="E18602" s="72">
        <f t="shared" si="581"/>
        <v>1498461783.9629629</v>
      </c>
      <c r="F18602" s="71">
        <f t="shared" si="580"/>
        <v>974.54590528288429</v>
      </c>
    </row>
    <row r="18603" spans="2:6">
      <c r="B18603">
        <v>1537600</v>
      </c>
      <c r="D18603">
        <v>18601</v>
      </c>
      <c r="E18603" s="72">
        <f t="shared" si="581"/>
        <v>1498622950.7407405</v>
      </c>
      <c r="F18603" s="71">
        <f t="shared" si="580"/>
        <v>974.65072238601749</v>
      </c>
    </row>
    <row r="18604" spans="2:6">
      <c r="B18604">
        <v>1537600</v>
      </c>
      <c r="D18604">
        <v>18602</v>
      </c>
      <c r="E18604" s="72">
        <f t="shared" si="581"/>
        <v>1498784126.185185</v>
      </c>
      <c r="F18604" s="71">
        <f t="shared" si="580"/>
        <v>974.75554512564054</v>
      </c>
    </row>
    <row r="18605" spans="2:6">
      <c r="B18605">
        <v>1537600</v>
      </c>
      <c r="D18605">
        <v>18603</v>
      </c>
      <c r="E18605" s="72">
        <f t="shared" si="581"/>
        <v>1498945310.2962961</v>
      </c>
      <c r="F18605" s="71">
        <f t="shared" si="580"/>
        <v>974.86037350175343</v>
      </c>
    </row>
    <row r="18606" spans="2:6">
      <c r="B18606">
        <v>1537600</v>
      </c>
      <c r="D18606">
        <v>18604</v>
      </c>
      <c r="E18606" s="72">
        <f t="shared" si="581"/>
        <v>1499106503.0740738</v>
      </c>
      <c r="F18606" s="71">
        <f t="shared" si="580"/>
        <v>974.96520751435605</v>
      </c>
    </row>
    <row r="18607" spans="2:6">
      <c r="B18607">
        <v>1537600</v>
      </c>
      <c r="D18607">
        <v>18605</v>
      </c>
      <c r="E18607" s="72">
        <f t="shared" si="581"/>
        <v>1499267704.5185182</v>
      </c>
      <c r="F18607" s="71">
        <f t="shared" si="580"/>
        <v>975.07004716344841</v>
      </c>
    </row>
    <row r="18608" spans="2:6">
      <c r="B18608">
        <v>1537600</v>
      </c>
      <c r="D18608">
        <v>18606</v>
      </c>
      <c r="E18608" s="72">
        <f t="shared" si="581"/>
        <v>1499428914.6296294</v>
      </c>
      <c r="F18608" s="71">
        <f t="shared" si="580"/>
        <v>975.17489244903049</v>
      </c>
    </row>
    <row r="18609" spans="2:6">
      <c r="B18609">
        <v>1537600</v>
      </c>
      <c r="D18609">
        <v>18607</v>
      </c>
      <c r="E18609" s="72">
        <f t="shared" si="581"/>
        <v>1499590133.4074073</v>
      </c>
      <c r="F18609" s="71">
        <f t="shared" si="580"/>
        <v>975.27974337110254</v>
      </c>
    </row>
    <row r="18610" spans="2:6">
      <c r="B18610">
        <v>1537600</v>
      </c>
      <c r="D18610">
        <v>18608</v>
      </c>
      <c r="E18610" s="72">
        <f t="shared" si="581"/>
        <v>1499751360.8518517</v>
      </c>
      <c r="F18610" s="71">
        <f t="shared" si="580"/>
        <v>975.3845999296642</v>
      </c>
    </row>
    <row r="18611" spans="2:6">
      <c r="B18611">
        <v>1537600</v>
      </c>
      <c r="D18611">
        <v>18609</v>
      </c>
      <c r="E18611" s="72">
        <f t="shared" si="581"/>
        <v>1499912596.9629629</v>
      </c>
      <c r="F18611" s="71">
        <f t="shared" si="580"/>
        <v>975.48946212471571</v>
      </c>
    </row>
    <row r="18612" spans="2:6">
      <c r="B18612">
        <v>1537600</v>
      </c>
      <c r="D18612">
        <v>18610</v>
      </c>
      <c r="E18612" s="72">
        <f t="shared" si="581"/>
        <v>1500073841.7407405</v>
      </c>
      <c r="F18612" s="71">
        <f t="shared" si="580"/>
        <v>975.59432995625684</v>
      </c>
    </row>
    <row r="18613" spans="2:6">
      <c r="B18613">
        <v>1537600</v>
      </c>
      <c r="D18613">
        <v>18611</v>
      </c>
      <c r="E18613" s="72">
        <f t="shared" si="581"/>
        <v>1500235095.185185</v>
      </c>
      <c r="F18613" s="71">
        <f t="shared" si="580"/>
        <v>975.69920342428782</v>
      </c>
    </row>
    <row r="18614" spans="2:6">
      <c r="B18614">
        <v>1537600</v>
      </c>
      <c r="D18614">
        <v>18612</v>
      </c>
      <c r="E18614" s="72">
        <f t="shared" si="581"/>
        <v>1500396357.2962961</v>
      </c>
      <c r="F18614" s="71">
        <f t="shared" si="580"/>
        <v>975.80408252880864</v>
      </c>
    </row>
    <row r="18615" spans="2:6">
      <c r="B18615">
        <v>1537600</v>
      </c>
      <c r="D18615">
        <v>18613</v>
      </c>
      <c r="E18615" s="72">
        <f t="shared" si="581"/>
        <v>1500557628.0740738</v>
      </c>
      <c r="F18615" s="71">
        <f t="shared" si="580"/>
        <v>975.90896726981907</v>
      </c>
    </row>
    <row r="18616" spans="2:6">
      <c r="B18616">
        <v>1537600</v>
      </c>
      <c r="D18616">
        <v>18614</v>
      </c>
      <c r="E18616" s="72">
        <f t="shared" si="581"/>
        <v>1500718907.5185182</v>
      </c>
      <c r="F18616" s="71">
        <f t="shared" si="580"/>
        <v>976.01385764731936</v>
      </c>
    </row>
    <row r="18617" spans="2:6">
      <c r="B18617">
        <v>1537600</v>
      </c>
      <c r="D18617">
        <v>18615</v>
      </c>
      <c r="E18617" s="72">
        <f t="shared" si="581"/>
        <v>1500880195.6296294</v>
      </c>
      <c r="F18617" s="71">
        <f t="shared" si="580"/>
        <v>976.11875366130937</v>
      </c>
    </row>
    <row r="18618" spans="2:6">
      <c r="B18618">
        <v>1537600</v>
      </c>
      <c r="D18618">
        <v>18616</v>
      </c>
      <c r="E18618" s="72">
        <f t="shared" si="581"/>
        <v>1501041492.4074073</v>
      </c>
      <c r="F18618" s="71">
        <f t="shared" si="580"/>
        <v>976.22365531178934</v>
      </c>
    </row>
    <row r="18619" spans="2:6">
      <c r="B18619">
        <v>1537600</v>
      </c>
      <c r="D18619">
        <v>18617</v>
      </c>
      <c r="E18619" s="72">
        <f t="shared" si="581"/>
        <v>1501202797.8518517</v>
      </c>
      <c r="F18619" s="71">
        <f t="shared" si="580"/>
        <v>976.32856259875894</v>
      </c>
    </row>
    <row r="18620" spans="2:6">
      <c r="B18620">
        <v>1537600</v>
      </c>
      <c r="D18620">
        <v>18618</v>
      </c>
      <c r="E18620" s="72">
        <f t="shared" si="581"/>
        <v>1501364111.9629629</v>
      </c>
      <c r="F18620" s="71">
        <f t="shared" si="580"/>
        <v>976.43347552221826</v>
      </c>
    </row>
    <row r="18621" spans="2:6">
      <c r="B18621">
        <v>1537600</v>
      </c>
      <c r="D18621">
        <v>18619</v>
      </c>
      <c r="E18621" s="72">
        <f t="shared" si="581"/>
        <v>1501525434.7407405</v>
      </c>
      <c r="F18621" s="71">
        <f t="shared" si="580"/>
        <v>976.53839408216731</v>
      </c>
    </row>
    <row r="18622" spans="2:6">
      <c r="B18622">
        <v>1537600</v>
      </c>
      <c r="D18622">
        <v>18620</v>
      </c>
      <c r="E18622" s="72">
        <f t="shared" si="581"/>
        <v>1501686766.185185</v>
      </c>
      <c r="F18622" s="71">
        <f t="shared" si="580"/>
        <v>976.64331827860622</v>
      </c>
    </row>
    <row r="18623" spans="2:6">
      <c r="B18623">
        <v>1537600</v>
      </c>
      <c r="D18623">
        <v>18621</v>
      </c>
      <c r="E18623" s="72">
        <f t="shared" si="581"/>
        <v>1501848106.2962961</v>
      </c>
      <c r="F18623" s="71">
        <f t="shared" si="580"/>
        <v>976.74824811153496</v>
      </c>
    </row>
    <row r="18624" spans="2:6">
      <c r="B18624">
        <v>1537600</v>
      </c>
      <c r="D18624">
        <v>18622</v>
      </c>
      <c r="E18624" s="72">
        <f t="shared" si="581"/>
        <v>1502009455.0740738</v>
      </c>
      <c r="F18624" s="71">
        <f t="shared" si="580"/>
        <v>976.85318358095333</v>
      </c>
    </row>
    <row r="18625" spans="2:6">
      <c r="B18625">
        <v>1537600</v>
      </c>
      <c r="D18625">
        <v>18623</v>
      </c>
      <c r="E18625" s="72">
        <f t="shared" si="581"/>
        <v>1502170812.5185182</v>
      </c>
      <c r="F18625" s="71">
        <f t="shared" si="580"/>
        <v>976.95812468686142</v>
      </c>
    </row>
    <row r="18626" spans="2:6">
      <c r="B18626">
        <v>1537600</v>
      </c>
      <c r="D18626">
        <v>18624</v>
      </c>
      <c r="E18626" s="72">
        <f t="shared" si="581"/>
        <v>1502332178.6296294</v>
      </c>
      <c r="F18626" s="71">
        <f t="shared" si="580"/>
        <v>977.06307142925948</v>
      </c>
    </row>
    <row r="18627" spans="2:6">
      <c r="B18627">
        <v>1537600</v>
      </c>
      <c r="D18627">
        <v>18625</v>
      </c>
      <c r="E18627" s="72">
        <f t="shared" si="581"/>
        <v>1502493553.4074073</v>
      </c>
      <c r="F18627" s="71">
        <f t="shared" ref="F18627:F18690" si="582">E18627/B18626</f>
        <v>977.16802380814727</v>
      </c>
    </row>
    <row r="18628" spans="2:6">
      <c r="B18628">
        <v>1537600</v>
      </c>
      <c r="D18628">
        <v>18626</v>
      </c>
      <c r="E18628" s="72">
        <f t="shared" ref="E18628:E18691" si="583">40+(D18627*D18627)+(E18627/1.3)</f>
        <v>1502654936.8518517</v>
      </c>
      <c r="F18628" s="71">
        <f t="shared" si="582"/>
        <v>977.27298182352479</v>
      </c>
    </row>
    <row r="18629" spans="2:6">
      <c r="B18629">
        <v>1537600</v>
      </c>
      <c r="D18629">
        <v>18627</v>
      </c>
      <c r="E18629" s="72">
        <f t="shared" si="583"/>
        <v>1502816328.9629629</v>
      </c>
      <c r="F18629" s="71">
        <f t="shared" si="582"/>
        <v>977.37794547539204</v>
      </c>
    </row>
    <row r="18630" spans="2:6">
      <c r="B18630">
        <v>1537600</v>
      </c>
      <c r="D18630">
        <v>18628</v>
      </c>
      <c r="E18630" s="72">
        <f t="shared" si="583"/>
        <v>1502977729.7407405</v>
      </c>
      <c r="F18630" s="71">
        <f t="shared" si="582"/>
        <v>977.48291476374902</v>
      </c>
    </row>
    <row r="18631" spans="2:6">
      <c r="B18631">
        <v>1537600</v>
      </c>
      <c r="D18631">
        <v>18629</v>
      </c>
      <c r="E18631" s="72">
        <f t="shared" si="583"/>
        <v>1503139139.185185</v>
      </c>
      <c r="F18631" s="71">
        <f t="shared" si="582"/>
        <v>977.58788968859585</v>
      </c>
    </row>
    <row r="18632" spans="2:6">
      <c r="B18632">
        <v>1537600</v>
      </c>
      <c r="D18632">
        <v>18630</v>
      </c>
      <c r="E18632" s="72">
        <f t="shared" si="583"/>
        <v>1503300557.2962961</v>
      </c>
      <c r="F18632" s="71">
        <f t="shared" si="582"/>
        <v>977.69287024993241</v>
      </c>
    </row>
    <row r="18633" spans="2:6">
      <c r="B18633">
        <v>1537600</v>
      </c>
      <c r="D18633">
        <v>18631</v>
      </c>
      <c r="E18633" s="72">
        <f t="shared" si="583"/>
        <v>1503461984.0740738</v>
      </c>
      <c r="F18633" s="71">
        <f t="shared" si="582"/>
        <v>977.7978564477587</v>
      </c>
    </row>
    <row r="18634" spans="2:6">
      <c r="B18634">
        <v>1537600</v>
      </c>
      <c r="D18634">
        <v>18632</v>
      </c>
      <c r="E18634" s="72">
        <f t="shared" si="583"/>
        <v>1503623419.5185182</v>
      </c>
      <c r="F18634" s="71">
        <f t="shared" si="582"/>
        <v>977.90284828207484</v>
      </c>
    </row>
    <row r="18635" spans="2:6">
      <c r="B18635">
        <v>1537600</v>
      </c>
      <c r="D18635">
        <v>18633</v>
      </c>
      <c r="E18635" s="72">
        <f t="shared" si="583"/>
        <v>1503784863.6296294</v>
      </c>
      <c r="F18635" s="71">
        <f t="shared" si="582"/>
        <v>978.00784575288071</v>
      </c>
    </row>
    <row r="18636" spans="2:6">
      <c r="B18636">
        <v>1537600</v>
      </c>
      <c r="D18636">
        <v>18634</v>
      </c>
      <c r="E18636" s="72">
        <f t="shared" si="583"/>
        <v>1503946316.4074073</v>
      </c>
      <c r="F18636" s="71">
        <f t="shared" si="582"/>
        <v>978.11284886017643</v>
      </c>
    </row>
    <row r="18637" spans="2:6">
      <c r="B18637">
        <v>1537600</v>
      </c>
      <c r="D18637">
        <v>18635</v>
      </c>
      <c r="E18637" s="72">
        <f t="shared" si="583"/>
        <v>1504107777.8518517</v>
      </c>
      <c r="F18637" s="71">
        <f t="shared" si="582"/>
        <v>978.21785760396187</v>
      </c>
    </row>
    <row r="18638" spans="2:6">
      <c r="B18638">
        <v>1537600</v>
      </c>
      <c r="D18638">
        <v>18636</v>
      </c>
      <c r="E18638" s="72">
        <f t="shared" si="583"/>
        <v>1504269247.9629629</v>
      </c>
      <c r="F18638" s="71">
        <f t="shared" si="582"/>
        <v>978.32287198423705</v>
      </c>
    </row>
    <row r="18639" spans="2:6">
      <c r="B18639">
        <v>1537600</v>
      </c>
      <c r="D18639">
        <v>18637</v>
      </c>
      <c r="E18639" s="72">
        <f t="shared" si="583"/>
        <v>1504430726.7407405</v>
      </c>
      <c r="F18639" s="71">
        <f t="shared" si="582"/>
        <v>978.42789200100196</v>
      </c>
    </row>
    <row r="18640" spans="2:6">
      <c r="B18640">
        <v>1537600</v>
      </c>
      <c r="D18640">
        <v>18638</v>
      </c>
      <c r="E18640" s="72">
        <f t="shared" si="583"/>
        <v>1504592214.185185</v>
      </c>
      <c r="F18640" s="71">
        <f t="shared" si="582"/>
        <v>978.53291765425661</v>
      </c>
    </row>
    <row r="18641" spans="2:6">
      <c r="B18641">
        <v>1537600</v>
      </c>
      <c r="D18641">
        <v>18639</v>
      </c>
      <c r="E18641" s="72">
        <f t="shared" si="583"/>
        <v>1504753710.2962961</v>
      </c>
      <c r="F18641" s="71">
        <f t="shared" si="582"/>
        <v>978.6379489440011</v>
      </c>
    </row>
    <row r="18642" spans="2:6">
      <c r="B18642">
        <v>1537600</v>
      </c>
      <c r="D18642">
        <v>18640</v>
      </c>
      <c r="E18642" s="72">
        <f t="shared" si="583"/>
        <v>1504915215.0740738</v>
      </c>
      <c r="F18642" s="71">
        <f t="shared" si="582"/>
        <v>978.74298587023532</v>
      </c>
    </row>
    <row r="18643" spans="2:6">
      <c r="B18643">
        <v>1537600</v>
      </c>
      <c r="D18643">
        <v>18641</v>
      </c>
      <c r="E18643" s="72">
        <f t="shared" si="583"/>
        <v>1505076728.5185182</v>
      </c>
      <c r="F18643" s="71">
        <f t="shared" si="582"/>
        <v>978.84802843295927</v>
      </c>
    </row>
    <row r="18644" spans="2:6">
      <c r="B18644">
        <v>1537600</v>
      </c>
      <c r="D18644">
        <v>18642</v>
      </c>
      <c r="E18644" s="72">
        <f t="shared" si="583"/>
        <v>1505238250.6296294</v>
      </c>
      <c r="F18644" s="71">
        <f t="shared" si="582"/>
        <v>978.95307663217307</v>
      </c>
    </row>
    <row r="18645" spans="2:6">
      <c r="B18645">
        <v>1537600</v>
      </c>
      <c r="D18645">
        <v>18643</v>
      </c>
      <c r="E18645" s="72">
        <f t="shared" si="583"/>
        <v>1505399781.4074073</v>
      </c>
      <c r="F18645" s="71">
        <f t="shared" si="582"/>
        <v>979.05813046787671</v>
      </c>
    </row>
    <row r="18646" spans="2:6">
      <c r="B18646">
        <v>1537600</v>
      </c>
      <c r="D18646">
        <v>18644</v>
      </c>
      <c r="E18646" s="72">
        <f t="shared" si="583"/>
        <v>1505561320.8518517</v>
      </c>
      <c r="F18646" s="71">
        <f t="shared" si="582"/>
        <v>979.16318994007008</v>
      </c>
    </row>
    <row r="18647" spans="2:6">
      <c r="B18647">
        <v>1537600</v>
      </c>
      <c r="D18647">
        <v>18645</v>
      </c>
      <c r="E18647" s="72">
        <f t="shared" si="583"/>
        <v>1505722868.9629629</v>
      </c>
      <c r="F18647" s="71">
        <f t="shared" si="582"/>
        <v>979.26825504875319</v>
      </c>
    </row>
    <row r="18648" spans="2:6">
      <c r="B18648">
        <v>1537600</v>
      </c>
      <c r="D18648">
        <v>18646</v>
      </c>
      <c r="E18648" s="72">
        <f t="shared" si="583"/>
        <v>1505884425.7407405</v>
      </c>
      <c r="F18648" s="71">
        <f t="shared" si="582"/>
        <v>979.37332579392591</v>
      </c>
    </row>
    <row r="18649" spans="2:6">
      <c r="B18649">
        <v>1537600</v>
      </c>
      <c r="D18649">
        <v>18647</v>
      </c>
      <c r="E18649" s="72">
        <f t="shared" si="583"/>
        <v>1506045991.185185</v>
      </c>
      <c r="F18649" s="71">
        <f t="shared" si="582"/>
        <v>979.4784021755886</v>
      </c>
    </row>
    <row r="18650" spans="2:6">
      <c r="B18650">
        <v>1537600</v>
      </c>
      <c r="D18650">
        <v>18648</v>
      </c>
      <c r="E18650" s="72">
        <f t="shared" si="583"/>
        <v>1506207565.2962961</v>
      </c>
      <c r="F18650" s="71">
        <f t="shared" si="582"/>
        <v>979.58348419374101</v>
      </c>
    </row>
    <row r="18651" spans="2:6">
      <c r="B18651">
        <v>1537600</v>
      </c>
      <c r="D18651">
        <v>18649</v>
      </c>
      <c r="E18651" s="72">
        <f t="shared" si="583"/>
        <v>1506369148.0740738</v>
      </c>
      <c r="F18651" s="71">
        <f t="shared" si="582"/>
        <v>979.68857184838305</v>
      </c>
    </row>
    <row r="18652" spans="2:6">
      <c r="B18652">
        <v>1537600</v>
      </c>
      <c r="D18652">
        <v>18650</v>
      </c>
      <c r="E18652" s="72">
        <f t="shared" si="583"/>
        <v>1506530739.5185182</v>
      </c>
      <c r="F18652" s="71">
        <f t="shared" si="582"/>
        <v>979.79366513951493</v>
      </c>
    </row>
    <row r="18653" spans="2:6">
      <c r="B18653">
        <v>1537600</v>
      </c>
      <c r="D18653">
        <v>18651</v>
      </c>
      <c r="E18653" s="72">
        <f t="shared" si="583"/>
        <v>1506692339.6296294</v>
      </c>
      <c r="F18653" s="71">
        <f t="shared" si="582"/>
        <v>979.89876406713665</v>
      </c>
    </row>
    <row r="18654" spans="2:6">
      <c r="B18654">
        <v>1537600</v>
      </c>
      <c r="D18654">
        <v>18652</v>
      </c>
      <c r="E18654" s="72">
        <f t="shared" si="583"/>
        <v>1506853948.4074073</v>
      </c>
      <c r="F18654" s="71">
        <f t="shared" si="582"/>
        <v>980.00386863124822</v>
      </c>
    </row>
    <row r="18655" spans="2:6">
      <c r="B18655">
        <v>1537600</v>
      </c>
      <c r="D18655">
        <v>18653</v>
      </c>
      <c r="E18655" s="72">
        <f t="shared" si="583"/>
        <v>1507015565.8518517</v>
      </c>
      <c r="F18655" s="71">
        <f t="shared" si="582"/>
        <v>980.10897883184941</v>
      </c>
    </row>
    <row r="18656" spans="2:6">
      <c r="B18656">
        <v>1537600</v>
      </c>
      <c r="D18656">
        <v>18654</v>
      </c>
      <c r="E18656" s="72">
        <f t="shared" si="583"/>
        <v>1507177191.9629629</v>
      </c>
      <c r="F18656" s="71">
        <f t="shared" si="582"/>
        <v>980.21409466894045</v>
      </c>
    </row>
    <row r="18657" spans="2:6">
      <c r="B18657">
        <v>1537600</v>
      </c>
      <c r="D18657">
        <v>18655</v>
      </c>
      <c r="E18657" s="72">
        <f t="shared" si="583"/>
        <v>1507338826.7407405</v>
      </c>
      <c r="F18657" s="71">
        <f t="shared" si="582"/>
        <v>980.31921614252121</v>
      </c>
    </row>
    <row r="18658" spans="2:6">
      <c r="B18658">
        <v>1537600</v>
      </c>
      <c r="D18658">
        <v>18656</v>
      </c>
      <c r="E18658" s="72">
        <f t="shared" si="583"/>
        <v>1507500470.185185</v>
      </c>
      <c r="F18658" s="71">
        <f t="shared" si="582"/>
        <v>980.42434325259171</v>
      </c>
    </row>
    <row r="18659" spans="2:6">
      <c r="B18659">
        <v>1537600</v>
      </c>
      <c r="D18659">
        <v>18657</v>
      </c>
      <c r="E18659" s="72">
        <f t="shared" si="583"/>
        <v>1507662122.2962961</v>
      </c>
      <c r="F18659" s="71">
        <f t="shared" si="582"/>
        <v>980.52947599915206</v>
      </c>
    </row>
    <row r="18660" spans="2:6">
      <c r="B18660">
        <v>1537600</v>
      </c>
      <c r="D18660">
        <v>18658</v>
      </c>
      <c r="E18660" s="72">
        <f t="shared" si="583"/>
        <v>1507823783.0740738</v>
      </c>
      <c r="F18660" s="71">
        <f t="shared" si="582"/>
        <v>980.63461438220202</v>
      </c>
    </row>
    <row r="18661" spans="2:6">
      <c r="B18661">
        <v>1537600</v>
      </c>
      <c r="D18661">
        <v>18659</v>
      </c>
      <c r="E18661" s="72">
        <f t="shared" si="583"/>
        <v>1507985452.5185182</v>
      </c>
      <c r="F18661" s="71">
        <f t="shared" si="582"/>
        <v>980.73975840174182</v>
      </c>
    </row>
    <row r="18662" spans="2:6">
      <c r="B18662">
        <v>1537600</v>
      </c>
      <c r="D18662">
        <v>18660</v>
      </c>
      <c r="E18662" s="72">
        <f t="shared" si="583"/>
        <v>1508147130.6296294</v>
      </c>
      <c r="F18662" s="71">
        <f t="shared" si="582"/>
        <v>980.84490805777148</v>
      </c>
    </row>
    <row r="18663" spans="2:6">
      <c r="B18663">
        <v>1537600</v>
      </c>
      <c r="D18663">
        <v>18661</v>
      </c>
      <c r="E18663" s="72">
        <f t="shared" si="583"/>
        <v>1508308817.4074073</v>
      </c>
      <c r="F18663" s="71">
        <f t="shared" si="582"/>
        <v>980.95006335029086</v>
      </c>
    </row>
    <row r="18664" spans="2:6">
      <c r="B18664">
        <v>1537600</v>
      </c>
      <c r="D18664">
        <v>18662</v>
      </c>
      <c r="E18664" s="72">
        <f t="shared" si="583"/>
        <v>1508470512.8518517</v>
      </c>
      <c r="F18664" s="71">
        <f t="shared" si="582"/>
        <v>981.05522427929998</v>
      </c>
    </row>
    <row r="18665" spans="2:6">
      <c r="B18665">
        <v>1537600</v>
      </c>
      <c r="D18665">
        <v>18663</v>
      </c>
      <c r="E18665" s="72">
        <f t="shared" si="583"/>
        <v>1508632216.9629629</v>
      </c>
      <c r="F18665" s="71">
        <f t="shared" si="582"/>
        <v>981.16039084479894</v>
      </c>
    </row>
    <row r="18666" spans="2:6">
      <c r="B18666">
        <v>1537600</v>
      </c>
      <c r="D18666">
        <v>18664</v>
      </c>
      <c r="E18666" s="72">
        <f t="shared" si="583"/>
        <v>1508793929.7407405</v>
      </c>
      <c r="F18666" s="71">
        <f t="shared" si="582"/>
        <v>981.26556304678752</v>
      </c>
    </row>
    <row r="18667" spans="2:6">
      <c r="B18667">
        <v>1537600</v>
      </c>
      <c r="D18667">
        <v>18665</v>
      </c>
      <c r="E18667" s="72">
        <f t="shared" si="583"/>
        <v>1508955651.185185</v>
      </c>
      <c r="F18667" s="71">
        <f t="shared" si="582"/>
        <v>981.37074088526595</v>
      </c>
    </row>
    <row r="18668" spans="2:6">
      <c r="B18668">
        <v>1537600</v>
      </c>
      <c r="D18668">
        <v>18666</v>
      </c>
      <c r="E18668" s="72">
        <f t="shared" si="583"/>
        <v>1509117381.2962961</v>
      </c>
      <c r="F18668" s="71">
        <f t="shared" si="582"/>
        <v>981.47592436023422</v>
      </c>
    </row>
    <row r="18669" spans="2:6">
      <c r="B18669">
        <v>1537600</v>
      </c>
      <c r="D18669">
        <v>18667</v>
      </c>
      <c r="E18669" s="72">
        <f t="shared" si="583"/>
        <v>1509279120.0740738</v>
      </c>
      <c r="F18669" s="71">
        <f t="shared" si="582"/>
        <v>981.58111347169211</v>
      </c>
    </row>
    <row r="18670" spans="2:6">
      <c r="B18670">
        <v>1537600</v>
      </c>
      <c r="D18670">
        <v>18668</v>
      </c>
      <c r="E18670" s="72">
        <f t="shared" si="583"/>
        <v>1509440867.5185182</v>
      </c>
      <c r="F18670" s="71">
        <f t="shared" si="582"/>
        <v>981.68630821963984</v>
      </c>
    </row>
    <row r="18671" spans="2:6">
      <c r="B18671">
        <v>1537600</v>
      </c>
      <c r="D18671">
        <v>18669</v>
      </c>
      <c r="E18671" s="72">
        <f t="shared" si="583"/>
        <v>1509602623.6296294</v>
      </c>
      <c r="F18671" s="71">
        <f t="shared" si="582"/>
        <v>981.79150860407742</v>
      </c>
    </row>
    <row r="18672" spans="2:6">
      <c r="B18672">
        <v>1537600</v>
      </c>
      <c r="D18672">
        <v>18670</v>
      </c>
      <c r="E18672" s="72">
        <f t="shared" si="583"/>
        <v>1509764388.4074073</v>
      </c>
      <c r="F18672" s="71">
        <f t="shared" si="582"/>
        <v>981.89671462500473</v>
      </c>
    </row>
    <row r="18673" spans="2:6">
      <c r="B18673">
        <v>1537600</v>
      </c>
      <c r="D18673">
        <v>18671</v>
      </c>
      <c r="E18673" s="72">
        <f t="shared" si="583"/>
        <v>1509926161.8518517</v>
      </c>
      <c r="F18673" s="71">
        <f t="shared" si="582"/>
        <v>982.00192628242178</v>
      </c>
    </row>
    <row r="18674" spans="2:6">
      <c r="B18674">
        <v>1537600</v>
      </c>
      <c r="D18674">
        <v>18672</v>
      </c>
      <c r="E18674" s="72">
        <f t="shared" si="583"/>
        <v>1510087943.9629629</v>
      </c>
      <c r="F18674" s="71">
        <f t="shared" si="582"/>
        <v>982.10714357632855</v>
      </c>
    </row>
    <row r="18675" spans="2:6">
      <c r="B18675">
        <v>1537600</v>
      </c>
      <c r="D18675">
        <v>18673</v>
      </c>
      <c r="E18675" s="72">
        <f t="shared" si="583"/>
        <v>1510249734.7407405</v>
      </c>
      <c r="F18675" s="71">
        <f t="shared" si="582"/>
        <v>982.21236650672506</v>
      </c>
    </row>
    <row r="18676" spans="2:6">
      <c r="B18676">
        <v>1537600</v>
      </c>
      <c r="D18676">
        <v>18674</v>
      </c>
      <c r="E18676" s="72">
        <f t="shared" si="583"/>
        <v>1510411534.185185</v>
      </c>
      <c r="F18676" s="71">
        <f t="shared" si="582"/>
        <v>982.31759507361141</v>
      </c>
    </row>
    <row r="18677" spans="2:6">
      <c r="B18677">
        <v>1537600</v>
      </c>
      <c r="D18677">
        <v>18675</v>
      </c>
      <c r="E18677" s="72">
        <f t="shared" si="583"/>
        <v>1510573342.2962961</v>
      </c>
      <c r="F18677" s="71">
        <f t="shared" si="582"/>
        <v>982.42282927698761</v>
      </c>
    </row>
    <row r="18678" spans="2:6">
      <c r="B18678">
        <v>1537600</v>
      </c>
      <c r="D18678">
        <v>18676</v>
      </c>
      <c r="E18678" s="72">
        <f t="shared" si="583"/>
        <v>1510735159.0740738</v>
      </c>
      <c r="F18678" s="71">
        <f t="shared" si="582"/>
        <v>982.52806911685343</v>
      </c>
    </row>
    <row r="18679" spans="2:6">
      <c r="B18679">
        <v>1537600</v>
      </c>
      <c r="D18679">
        <v>18677</v>
      </c>
      <c r="E18679" s="72">
        <f t="shared" si="583"/>
        <v>1510896984.5185182</v>
      </c>
      <c r="F18679" s="71">
        <f t="shared" si="582"/>
        <v>982.63331459320898</v>
      </c>
    </row>
    <row r="18680" spans="2:6">
      <c r="B18680">
        <v>1537600</v>
      </c>
      <c r="D18680">
        <v>18678</v>
      </c>
      <c r="E18680" s="72">
        <f t="shared" si="583"/>
        <v>1511058818.6296294</v>
      </c>
      <c r="F18680" s="71">
        <f t="shared" si="582"/>
        <v>982.73856570605449</v>
      </c>
    </row>
    <row r="18681" spans="2:6">
      <c r="B18681">
        <v>1537600</v>
      </c>
      <c r="D18681">
        <v>18679</v>
      </c>
      <c r="E18681" s="72">
        <f t="shared" si="583"/>
        <v>1511220661.4074073</v>
      </c>
      <c r="F18681" s="71">
        <f t="shared" si="582"/>
        <v>982.84382245538973</v>
      </c>
    </row>
    <row r="18682" spans="2:6">
      <c r="B18682">
        <v>1537600</v>
      </c>
      <c r="D18682">
        <v>18680</v>
      </c>
      <c r="E18682" s="72">
        <f t="shared" si="583"/>
        <v>1511382512.8518517</v>
      </c>
      <c r="F18682" s="71">
        <f t="shared" si="582"/>
        <v>982.9490848412147</v>
      </c>
    </row>
    <row r="18683" spans="2:6">
      <c r="B18683">
        <v>1537600</v>
      </c>
      <c r="D18683">
        <v>18681</v>
      </c>
      <c r="E18683" s="72">
        <f t="shared" si="583"/>
        <v>1511544372.9629629</v>
      </c>
      <c r="F18683" s="71">
        <f t="shared" si="582"/>
        <v>983.0543528635294</v>
      </c>
    </row>
    <row r="18684" spans="2:6">
      <c r="B18684">
        <v>1537600</v>
      </c>
      <c r="D18684">
        <v>18682</v>
      </c>
      <c r="E18684" s="72">
        <f t="shared" si="583"/>
        <v>1511706241.7407405</v>
      </c>
      <c r="F18684" s="71">
        <f t="shared" si="582"/>
        <v>983.15962652233384</v>
      </c>
    </row>
    <row r="18685" spans="2:6">
      <c r="B18685">
        <v>1537600</v>
      </c>
      <c r="D18685">
        <v>18683</v>
      </c>
      <c r="E18685" s="72">
        <f t="shared" si="583"/>
        <v>1511868119.185185</v>
      </c>
      <c r="F18685" s="71">
        <f t="shared" si="582"/>
        <v>983.26490581762812</v>
      </c>
    </row>
    <row r="18686" spans="2:6">
      <c r="B18686">
        <v>1537600</v>
      </c>
      <c r="D18686">
        <v>18684</v>
      </c>
      <c r="E18686" s="72">
        <f t="shared" si="583"/>
        <v>1512030005.2962961</v>
      </c>
      <c r="F18686" s="71">
        <f t="shared" si="582"/>
        <v>983.37019074941213</v>
      </c>
    </row>
    <row r="18687" spans="2:6">
      <c r="B18687">
        <v>1537600</v>
      </c>
      <c r="D18687">
        <v>18685</v>
      </c>
      <c r="E18687" s="72">
        <f t="shared" si="583"/>
        <v>1512191900.0740738</v>
      </c>
      <c r="F18687" s="71">
        <f t="shared" si="582"/>
        <v>983.47548131768588</v>
      </c>
    </row>
    <row r="18688" spans="2:6">
      <c r="B18688">
        <v>1537600</v>
      </c>
      <c r="D18688">
        <v>18686</v>
      </c>
      <c r="E18688" s="72">
        <f t="shared" si="583"/>
        <v>1512353803.5185182</v>
      </c>
      <c r="F18688" s="71">
        <f t="shared" si="582"/>
        <v>983.58077752244935</v>
      </c>
    </row>
    <row r="18689" spans="2:6">
      <c r="B18689">
        <v>1537600</v>
      </c>
      <c r="D18689">
        <v>18687</v>
      </c>
      <c r="E18689" s="72">
        <f t="shared" si="583"/>
        <v>1512515715.6296294</v>
      </c>
      <c r="F18689" s="71">
        <f t="shared" si="582"/>
        <v>983.68607936370279</v>
      </c>
    </row>
    <row r="18690" spans="2:6">
      <c r="B18690">
        <v>1537600</v>
      </c>
      <c r="D18690">
        <v>18688</v>
      </c>
      <c r="E18690" s="72">
        <f t="shared" si="583"/>
        <v>1512677636.4074073</v>
      </c>
      <c r="F18690" s="71">
        <f t="shared" si="582"/>
        <v>983.79138684144596</v>
      </c>
    </row>
    <row r="18691" spans="2:6">
      <c r="B18691">
        <v>1537600</v>
      </c>
      <c r="D18691">
        <v>18689</v>
      </c>
      <c r="E18691" s="72">
        <f t="shared" si="583"/>
        <v>1512839565.8518517</v>
      </c>
      <c r="F18691" s="71">
        <f t="shared" ref="F18691:F18754" si="584">E18691/B18690</f>
        <v>983.89669995567874</v>
      </c>
    </row>
    <row r="18692" spans="2:6">
      <c r="B18692">
        <v>1537600</v>
      </c>
      <c r="D18692">
        <v>18690</v>
      </c>
      <c r="E18692" s="72">
        <f t="shared" ref="E18692:E18755" si="585">40+(D18691*D18691)+(E18691/1.3)</f>
        <v>1513001503.9629629</v>
      </c>
      <c r="F18692" s="71">
        <f t="shared" si="584"/>
        <v>984.00201870640149</v>
      </c>
    </row>
    <row r="18693" spans="2:6">
      <c r="B18693">
        <v>1537600</v>
      </c>
      <c r="D18693">
        <v>18691</v>
      </c>
      <c r="E18693" s="72">
        <f t="shared" si="585"/>
        <v>1513163450.7407405</v>
      </c>
      <c r="F18693" s="71">
        <f t="shared" si="584"/>
        <v>984.10734309361374</v>
      </c>
    </row>
    <row r="18694" spans="2:6">
      <c r="B18694">
        <v>1537600</v>
      </c>
      <c r="D18694">
        <v>18692</v>
      </c>
      <c r="E18694" s="72">
        <f t="shared" si="585"/>
        <v>1513325406.185185</v>
      </c>
      <c r="F18694" s="71">
        <f t="shared" si="584"/>
        <v>984.21267311731594</v>
      </c>
    </row>
    <row r="18695" spans="2:6">
      <c r="B18695">
        <v>1537600</v>
      </c>
      <c r="D18695">
        <v>18693</v>
      </c>
      <c r="E18695" s="72">
        <f t="shared" si="585"/>
        <v>1513487370.2962961</v>
      </c>
      <c r="F18695" s="71">
        <f t="shared" si="584"/>
        <v>984.31800877750788</v>
      </c>
    </row>
    <row r="18696" spans="2:6">
      <c r="B18696">
        <v>1537600</v>
      </c>
      <c r="D18696">
        <v>18694</v>
      </c>
      <c r="E18696" s="72">
        <f t="shared" si="585"/>
        <v>1513649343.0740738</v>
      </c>
      <c r="F18696" s="71">
        <f t="shared" si="584"/>
        <v>984.42335007418956</v>
      </c>
    </row>
    <row r="18697" spans="2:6">
      <c r="B18697">
        <v>1537600</v>
      </c>
      <c r="D18697">
        <v>18695</v>
      </c>
      <c r="E18697" s="72">
        <f t="shared" si="585"/>
        <v>1513811324.5185182</v>
      </c>
      <c r="F18697" s="71">
        <f t="shared" si="584"/>
        <v>984.52869700736096</v>
      </c>
    </row>
    <row r="18698" spans="2:6">
      <c r="B18698">
        <v>1537600</v>
      </c>
      <c r="D18698">
        <v>18696</v>
      </c>
      <c r="E18698" s="72">
        <f t="shared" si="585"/>
        <v>1513973314.6296294</v>
      </c>
      <c r="F18698" s="71">
        <f t="shared" si="584"/>
        <v>984.63404957702221</v>
      </c>
    </row>
    <row r="18699" spans="2:6">
      <c r="B18699">
        <v>1537600</v>
      </c>
      <c r="D18699">
        <v>18697</v>
      </c>
      <c r="E18699" s="72">
        <f t="shared" si="585"/>
        <v>1514135313.4074073</v>
      </c>
      <c r="F18699" s="71">
        <f t="shared" si="584"/>
        <v>984.73940778317331</v>
      </c>
    </row>
    <row r="18700" spans="2:6">
      <c r="B18700">
        <v>1537600</v>
      </c>
      <c r="D18700">
        <v>18698</v>
      </c>
      <c r="E18700" s="72">
        <f t="shared" si="585"/>
        <v>1514297320.8518517</v>
      </c>
      <c r="F18700" s="71">
        <f t="shared" si="584"/>
        <v>984.84477162581402</v>
      </c>
    </row>
    <row r="18701" spans="2:6">
      <c r="B18701">
        <v>1537600</v>
      </c>
      <c r="D18701">
        <v>18699</v>
      </c>
      <c r="E18701" s="72">
        <f t="shared" si="585"/>
        <v>1514459336.9629629</v>
      </c>
      <c r="F18701" s="71">
        <f t="shared" si="584"/>
        <v>984.95014110494458</v>
      </c>
    </row>
    <row r="18702" spans="2:6">
      <c r="B18702">
        <v>1537600</v>
      </c>
      <c r="D18702">
        <v>18700</v>
      </c>
      <c r="E18702" s="72">
        <f t="shared" si="585"/>
        <v>1514621361.7407405</v>
      </c>
      <c r="F18702" s="71">
        <f t="shared" si="584"/>
        <v>985.05551622056487</v>
      </c>
    </row>
    <row r="18703" spans="2:6">
      <c r="B18703">
        <v>1537600</v>
      </c>
      <c r="D18703">
        <v>18701</v>
      </c>
      <c r="E18703" s="72">
        <f t="shared" si="585"/>
        <v>1514783395.185185</v>
      </c>
      <c r="F18703" s="71">
        <f t="shared" si="584"/>
        <v>985.16089697267489</v>
      </c>
    </row>
    <row r="18704" spans="2:6">
      <c r="B18704">
        <v>1537600</v>
      </c>
      <c r="D18704">
        <v>18702</v>
      </c>
      <c r="E18704" s="72">
        <f t="shared" si="585"/>
        <v>1514945437.2962961</v>
      </c>
      <c r="F18704" s="71">
        <f t="shared" si="584"/>
        <v>985.26628336127476</v>
      </c>
    </row>
    <row r="18705" spans="2:6">
      <c r="B18705">
        <v>1537600</v>
      </c>
      <c r="D18705">
        <v>18703</v>
      </c>
      <c r="E18705" s="72">
        <f t="shared" si="585"/>
        <v>1515107488.0740738</v>
      </c>
      <c r="F18705" s="71">
        <f t="shared" si="584"/>
        <v>985.37167538636436</v>
      </c>
    </row>
    <row r="18706" spans="2:6">
      <c r="B18706">
        <v>1537600</v>
      </c>
      <c r="D18706">
        <v>18704</v>
      </c>
      <c r="E18706" s="72">
        <f t="shared" si="585"/>
        <v>1515269547.5185182</v>
      </c>
      <c r="F18706" s="71">
        <f t="shared" si="584"/>
        <v>985.47707304794369</v>
      </c>
    </row>
    <row r="18707" spans="2:6">
      <c r="B18707">
        <v>1537600</v>
      </c>
      <c r="D18707">
        <v>18705</v>
      </c>
      <c r="E18707" s="72">
        <f t="shared" si="585"/>
        <v>1515431615.6296294</v>
      </c>
      <c r="F18707" s="71">
        <f t="shared" si="584"/>
        <v>985.58247634601287</v>
      </c>
    </row>
    <row r="18708" spans="2:6">
      <c r="B18708">
        <v>1537600</v>
      </c>
      <c r="D18708">
        <v>18706</v>
      </c>
      <c r="E18708" s="72">
        <f t="shared" si="585"/>
        <v>1515593692.4074073</v>
      </c>
      <c r="F18708" s="71">
        <f t="shared" si="584"/>
        <v>985.68788528057189</v>
      </c>
    </row>
    <row r="18709" spans="2:6">
      <c r="B18709">
        <v>1537600</v>
      </c>
      <c r="D18709">
        <v>18707</v>
      </c>
      <c r="E18709" s="72">
        <f t="shared" si="585"/>
        <v>1515755777.8518517</v>
      </c>
      <c r="F18709" s="71">
        <f t="shared" si="584"/>
        <v>985.79329985162053</v>
      </c>
    </row>
    <row r="18710" spans="2:6">
      <c r="B18710">
        <v>1537600</v>
      </c>
      <c r="D18710">
        <v>18708</v>
      </c>
      <c r="E18710" s="72">
        <f t="shared" si="585"/>
        <v>1515917871.9629629</v>
      </c>
      <c r="F18710" s="71">
        <f t="shared" si="584"/>
        <v>985.89872005915902</v>
      </c>
    </row>
    <row r="18711" spans="2:6">
      <c r="B18711">
        <v>1537600</v>
      </c>
      <c r="D18711">
        <v>18709</v>
      </c>
      <c r="E18711" s="72">
        <f t="shared" si="585"/>
        <v>1516079974.7407405</v>
      </c>
      <c r="F18711" s="71">
        <f t="shared" si="584"/>
        <v>986.00414590318712</v>
      </c>
    </row>
    <row r="18712" spans="2:6">
      <c r="B18712">
        <v>1537600</v>
      </c>
      <c r="D18712">
        <v>18710</v>
      </c>
      <c r="E18712" s="72">
        <f t="shared" si="585"/>
        <v>1516242086.185185</v>
      </c>
      <c r="F18712" s="71">
        <f t="shared" si="584"/>
        <v>986.10957738370507</v>
      </c>
    </row>
    <row r="18713" spans="2:6">
      <c r="B18713">
        <v>1537600</v>
      </c>
      <c r="D18713">
        <v>18711</v>
      </c>
      <c r="E18713" s="72">
        <f t="shared" si="585"/>
        <v>1516404206.2962961</v>
      </c>
      <c r="F18713" s="71">
        <f t="shared" si="584"/>
        <v>986.21501450071287</v>
      </c>
    </row>
    <row r="18714" spans="2:6">
      <c r="B18714">
        <v>1537600</v>
      </c>
      <c r="D18714">
        <v>18712</v>
      </c>
      <c r="E18714" s="72">
        <f t="shared" si="585"/>
        <v>1516566335.0740738</v>
      </c>
      <c r="F18714" s="71">
        <f t="shared" si="584"/>
        <v>986.32045725421028</v>
      </c>
    </row>
    <row r="18715" spans="2:6">
      <c r="B18715">
        <v>1537600</v>
      </c>
      <c r="D18715">
        <v>18713</v>
      </c>
      <c r="E18715" s="72">
        <f t="shared" si="585"/>
        <v>1516728472.5185182</v>
      </c>
      <c r="F18715" s="71">
        <f t="shared" si="584"/>
        <v>986.42590564419754</v>
      </c>
    </row>
    <row r="18716" spans="2:6">
      <c r="B18716">
        <v>1537600</v>
      </c>
      <c r="D18716">
        <v>18714</v>
      </c>
      <c r="E18716" s="72">
        <f t="shared" si="585"/>
        <v>1516890618.6296294</v>
      </c>
      <c r="F18716" s="71">
        <f t="shared" si="584"/>
        <v>986.53135967067465</v>
      </c>
    </row>
    <row r="18717" spans="2:6">
      <c r="B18717">
        <v>1537600</v>
      </c>
      <c r="D18717">
        <v>18715</v>
      </c>
      <c r="E18717" s="72">
        <f t="shared" si="585"/>
        <v>1517052773.4074073</v>
      </c>
      <c r="F18717" s="71">
        <f t="shared" si="584"/>
        <v>986.6368193336416</v>
      </c>
    </row>
    <row r="18718" spans="2:6">
      <c r="B18718">
        <v>1537600</v>
      </c>
      <c r="D18718">
        <v>18716</v>
      </c>
      <c r="E18718" s="72">
        <f t="shared" si="585"/>
        <v>1517214936.8518517</v>
      </c>
      <c r="F18718" s="71">
        <f t="shared" si="584"/>
        <v>986.74228463309817</v>
      </c>
    </row>
    <row r="18719" spans="2:6">
      <c r="B18719">
        <v>1537600</v>
      </c>
      <c r="D18719">
        <v>18717</v>
      </c>
      <c r="E18719" s="72">
        <f t="shared" si="585"/>
        <v>1517377108.9629629</v>
      </c>
      <c r="F18719" s="71">
        <f t="shared" si="584"/>
        <v>986.84775556904458</v>
      </c>
    </row>
    <row r="18720" spans="2:6">
      <c r="B18720">
        <v>1537600</v>
      </c>
      <c r="D18720">
        <v>18718</v>
      </c>
      <c r="E18720" s="72">
        <f t="shared" si="585"/>
        <v>1517539289.7407405</v>
      </c>
      <c r="F18720" s="71">
        <f t="shared" si="584"/>
        <v>986.95323214148061</v>
      </c>
    </row>
    <row r="18721" spans="2:6">
      <c r="B18721">
        <v>1537600</v>
      </c>
      <c r="D18721">
        <v>18719</v>
      </c>
      <c r="E18721" s="72">
        <f t="shared" si="585"/>
        <v>1517701479.185185</v>
      </c>
      <c r="F18721" s="71">
        <f t="shared" si="584"/>
        <v>987.05871435040649</v>
      </c>
    </row>
    <row r="18722" spans="2:6">
      <c r="B18722">
        <v>1537600</v>
      </c>
      <c r="D18722">
        <v>18720</v>
      </c>
      <c r="E18722" s="72">
        <f t="shared" si="585"/>
        <v>1517863677.2962961</v>
      </c>
      <c r="F18722" s="71">
        <f t="shared" si="584"/>
        <v>987.1642021958221</v>
      </c>
    </row>
    <row r="18723" spans="2:6">
      <c r="B18723">
        <v>1537600</v>
      </c>
      <c r="D18723">
        <v>18721</v>
      </c>
      <c r="E18723" s="72">
        <f t="shared" si="585"/>
        <v>1518025884.0740738</v>
      </c>
      <c r="F18723" s="71">
        <f t="shared" si="584"/>
        <v>987.26969567772744</v>
      </c>
    </row>
    <row r="18724" spans="2:6">
      <c r="B18724">
        <v>1537600</v>
      </c>
      <c r="D18724">
        <v>18722</v>
      </c>
      <c r="E18724" s="72">
        <f t="shared" si="585"/>
        <v>1518188099.5185182</v>
      </c>
      <c r="F18724" s="71">
        <f t="shared" si="584"/>
        <v>987.37519479612263</v>
      </c>
    </row>
    <row r="18725" spans="2:6">
      <c r="B18725">
        <v>1537600</v>
      </c>
      <c r="D18725">
        <v>18723</v>
      </c>
      <c r="E18725" s="72">
        <f t="shared" si="585"/>
        <v>1518350323.6296294</v>
      </c>
      <c r="F18725" s="71">
        <f t="shared" si="584"/>
        <v>987.48069955100766</v>
      </c>
    </row>
    <row r="18726" spans="2:6">
      <c r="B18726">
        <v>1537600</v>
      </c>
      <c r="D18726">
        <v>18724</v>
      </c>
      <c r="E18726" s="72">
        <f t="shared" si="585"/>
        <v>1518512556.4074073</v>
      </c>
      <c r="F18726" s="71">
        <f t="shared" si="584"/>
        <v>987.58620994238242</v>
      </c>
    </row>
    <row r="18727" spans="2:6">
      <c r="B18727">
        <v>1537600</v>
      </c>
      <c r="D18727">
        <v>18725</v>
      </c>
      <c r="E18727" s="72">
        <f t="shared" si="585"/>
        <v>1518674797.8518517</v>
      </c>
      <c r="F18727" s="71">
        <f t="shared" si="584"/>
        <v>987.69172597024692</v>
      </c>
    </row>
    <row r="18728" spans="2:6">
      <c r="B18728">
        <v>1537600</v>
      </c>
      <c r="D18728">
        <v>18726</v>
      </c>
      <c r="E18728" s="72">
        <f t="shared" si="585"/>
        <v>1518837047.9629629</v>
      </c>
      <c r="F18728" s="71">
        <f t="shared" si="584"/>
        <v>987.79724763460126</v>
      </c>
    </row>
    <row r="18729" spans="2:6">
      <c r="B18729">
        <v>1537600</v>
      </c>
      <c r="D18729">
        <v>18727</v>
      </c>
      <c r="E18729" s="72">
        <f t="shared" si="585"/>
        <v>1518999306.7407405</v>
      </c>
      <c r="F18729" s="71">
        <f t="shared" si="584"/>
        <v>987.90277493544522</v>
      </c>
    </row>
    <row r="18730" spans="2:6">
      <c r="B18730">
        <v>1537600</v>
      </c>
      <c r="D18730">
        <v>18728</v>
      </c>
      <c r="E18730" s="72">
        <f t="shared" si="585"/>
        <v>1519161574.185185</v>
      </c>
      <c r="F18730" s="71">
        <f t="shared" si="584"/>
        <v>988.00830787277903</v>
      </c>
    </row>
    <row r="18731" spans="2:6">
      <c r="B18731">
        <v>1537600</v>
      </c>
      <c r="D18731">
        <v>18729</v>
      </c>
      <c r="E18731" s="72">
        <f t="shared" si="585"/>
        <v>1519323850.2962961</v>
      </c>
      <c r="F18731" s="71">
        <f t="shared" si="584"/>
        <v>988.11384644660257</v>
      </c>
    </row>
    <row r="18732" spans="2:6">
      <c r="B18732">
        <v>1537600</v>
      </c>
      <c r="D18732">
        <v>18730</v>
      </c>
      <c r="E18732" s="72">
        <f t="shared" si="585"/>
        <v>1519486135.0740738</v>
      </c>
      <c r="F18732" s="71">
        <f t="shared" si="584"/>
        <v>988.21939065691583</v>
      </c>
    </row>
    <row r="18733" spans="2:6">
      <c r="B18733">
        <v>1537600</v>
      </c>
      <c r="D18733">
        <v>18731</v>
      </c>
      <c r="E18733" s="72">
        <f t="shared" si="585"/>
        <v>1519648428.5185182</v>
      </c>
      <c r="F18733" s="71">
        <f t="shared" si="584"/>
        <v>988.32494050371895</v>
      </c>
    </row>
    <row r="18734" spans="2:6">
      <c r="B18734">
        <v>1537600</v>
      </c>
      <c r="D18734">
        <v>18732</v>
      </c>
      <c r="E18734" s="72">
        <f t="shared" si="585"/>
        <v>1519810730.6296294</v>
      </c>
      <c r="F18734" s="71">
        <f t="shared" si="584"/>
        <v>988.4304959870118</v>
      </c>
    </row>
    <row r="18735" spans="2:6">
      <c r="B18735">
        <v>1537600</v>
      </c>
      <c r="D18735">
        <v>18733</v>
      </c>
      <c r="E18735" s="72">
        <f t="shared" si="585"/>
        <v>1519973041.4074073</v>
      </c>
      <c r="F18735" s="71">
        <f t="shared" si="584"/>
        <v>988.53605710679449</v>
      </c>
    </row>
    <row r="18736" spans="2:6">
      <c r="B18736">
        <v>1537600</v>
      </c>
      <c r="D18736">
        <v>18734</v>
      </c>
      <c r="E18736" s="72">
        <f t="shared" si="585"/>
        <v>1520135360.8518517</v>
      </c>
      <c r="F18736" s="71">
        <f t="shared" si="584"/>
        <v>988.64162386306691</v>
      </c>
    </row>
    <row r="18737" spans="2:6">
      <c r="B18737">
        <v>1537600</v>
      </c>
      <c r="D18737">
        <v>18735</v>
      </c>
      <c r="E18737" s="72">
        <f t="shared" si="585"/>
        <v>1520297688.9629629</v>
      </c>
      <c r="F18737" s="71">
        <f t="shared" si="584"/>
        <v>988.74719625582918</v>
      </c>
    </row>
    <row r="18738" spans="2:6">
      <c r="B18738">
        <v>1537600</v>
      </c>
      <c r="D18738">
        <v>18736</v>
      </c>
      <c r="E18738" s="72">
        <f t="shared" si="585"/>
        <v>1520460025.7407405</v>
      </c>
      <c r="F18738" s="71">
        <f t="shared" si="584"/>
        <v>988.85277428508095</v>
      </c>
    </row>
    <row r="18739" spans="2:6">
      <c r="B18739">
        <v>1537600</v>
      </c>
      <c r="D18739">
        <v>18737</v>
      </c>
      <c r="E18739" s="72">
        <f t="shared" si="585"/>
        <v>1520622371.185185</v>
      </c>
      <c r="F18739" s="71">
        <f t="shared" si="584"/>
        <v>988.95835795082269</v>
      </c>
    </row>
    <row r="18740" spans="2:6">
      <c r="B18740">
        <v>1537600</v>
      </c>
      <c r="D18740">
        <v>18738</v>
      </c>
      <c r="E18740" s="72">
        <f t="shared" si="585"/>
        <v>1520784725.2962961</v>
      </c>
      <c r="F18740" s="71">
        <f t="shared" si="584"/>
        <v>989.06394725305415</v>
      </c>
    </row>
    <row r="18741" spans="2:6">
      <c r="B18741">
        <v>1537600</v>
      </c>
      <c r="D18741">
        <v>18739</v>
      </c>
      <c r="E18741" s="72">
        <f t="shared" si="585"/>
        <v>1520947088.0740738</v>
      </c>
      <c r="F18741" s="71">
        <f t="shared" si="584"/>
        <v>989.16954219177535</v>
      </c>
    </row>
    <row r="18742" spans="2:6">
      <c r="B18742">
        <v>1537600</v>
      </c>
      <c r="D18742">
        <v>18740</v>
      </c>
      <c r="E18742" s="72">
        <f t="shared" si="585"/>
        <v>1521109459.5185182</v>
      </c>
      <c r="F18742" s="71">
        <f t="shared" si="584"/>
        <v>989.27514276698639</v>
      </c>
    </row>
    <row r="18743" spans="2:6">
      <c r="B18743">
        <v>1537600</v>
      </c>
      <c r="D18743">
        <v>18741</v>
      </c>
      <c r="E18743" s="72">
        <f t="shared" si="585"/>
        <v>1521271839.6296294</v>
      </c>
      <c r="F18743" s="71">
        <f t="shared" si="584"/>
        <v>989.38074897868717</v>
      </c>
    </row>
    <row r="18744" spans="2:6">
      <c r="B18744">
        <v>1537600</v>
      </c>
      <c r="D18744">
        <v>18742</v>
      </c>
      <c r="E18744" s="72">
        <f t="shared" si="585"/>
        <v>1521434228.4074073</v>
      </c>
      <c r="F18744" s="71">
        <f t="shared" si="584"/>
        <v>989.48636082687779</v>
      </c>
    </row>
    <row r="18745" spans="2:6">
      <c r="B18745">
        <v>1537600</v>
      </c>
      <c r="D18745">
        <v>18743</v>
      </c>
      <c r="E18745" s="72">
        <f t="shared" si="585"/>
        <v>1521596625.8518517</v>
      </c>
      <c r="F18745" s="71">
        <f t="shared" si="584"/>
        <v>989.59197831155802</v>
      </c>
    </row>
    <row r="18746" spans="2:6">
      <c r="B18746">
        <v>1537600</v>
      </c>
      <c r="D18746">
        <v>18744</v>
      </c>
      <c r="E18746" s="72">
        <f t="shared" si="585"/>
        <v>1521759031.9629629</v>
      </c>
      <c r="F18746" s="71">
        <f t="shared" si="584"/>
        <v>989.69760143272822</v>
      </c>
    </row>
    <row r="18747" spans="2:6">
      <c r="B18747">
        <v>1537600</v>
      </c>
      <c r="D18747">
        <v>18745</v>
      </c>
      <c r="E18747" s="72">
        <f t="shared" si="585"/>
        <v>1521921446.7407405</v>
      </c>
      <c r="F18747" s="71">
        <f t="shared" si="584"/>
        <v>989.80323019038792</v>
      </c>
    </row>
    <row r="18748" spans="2:6">
      <c r="B18748">
        <v>1537600</v>
      </c>
      <c r="D18748">
        <v>18746</v>
      </c>
      <c r="E18748" s="72">
        <f t="shared" si="585"/>
        <v>1522083870.185185</v>
      </c>
      <c r="F18748" s="71">
        <f t="shared" si="584"/>
        <v>989.90886458453758</v>
      </c>
    </row>
    <row r="18749" spans="2:6">
      <c r="B18749">
        <v>1537600</v>
      </c>
      <c r="D18749">
        <v>18747</v>
      </c>
      <c r="E18749" s="72">
        <f t="shared" si="585"/>
        <v>1522246302.2962961</v>
      </c>
      <c r="F18749" s="71">
        <f t="shared" si="584"/>
        <v>990.01450461517697</v>
      </c>
    </row>
    <row r="18750" spans="2:6">
      <c r="B18750">
        <v>1537600</v>
      </c>
      <c r="D18750">
        <v>18748</v>
      </c>
      <c r="E18750" s="72">
        <f t="shared" si="585"/>
        <v>1522408743.0740738</v>
      </c>
      <c r="F18750" s="71">
        <f t="shared" si="584"/>
        <v>990.1201502823061</v>
      </c>
    </row>
    <row r="18751" spans="2:6">
      <c r="B18751">
        <v>1537600</v>
      </c>
      <c r="D18751">
        <v>18749</v>
      </c>
      <c r="E18751" s="72">
        <f t="shared" si="585"/>
        <v>1522571192.5185182</v>
      </c>
      <c r="F18751" s="71">
        <f t="shared" si="584"/>
        <v>990.22580158592496</v>
      </c>
    </row>
    <row r="18752" spans="2:6">
      <c r="B18752">
        <v>1537600</v>
      </c>
      <c r="D18752">
        <v>18750</v>
      </c>
      <c r="E18752" s="72">
        <f t="shared" si="585"/>
        <v>1522733650.6296294</v>
      </c>
      <c r="F18752" s="71">
        <f t="shared" si="584"/>
        <v>990.33145852603366</v>
      </c>
    </row>
    <row r="18753" spans="2:6">
      <c r="B18753">
        <v>1537600</v>
      </c>
      <c r="D18753">
        <v>18751</v>
      </c>
      <c r="E18753" s="72">
        <f t="shared" si="585"/>
        <v>1522896117.4074073</v>
      </c>
      <c r="F18753" s="71">
        <f t="shared" si="584"/>
        <v>990.4371211026322</v>
      </c>
    </row>
    <row r="18754" spans="2:6">
      <c r="B18754">
        <v>1537600</v>
      </c>
      <c r="D18754">
        <v>18752</v>
      </c>
      <c r="E18754" s="72">
        <f t="shared" si="585"/>
        <v>1523058592.8518517</v>
      </c>
      <c r="F18754" s="71">
        <f t="shared" si="584"/>
        <v>990.54278931572037</v>
      </c>
    </row>
    <row r="18755" spans="2:6">
      <c r="B18755">
        <v>1537600</v>
      </c>
      <c r="D18755">
        <v>18753</v>
      </c>
      <c r="E18755" s="72">
        <f t="shared" si="585"/>
        <v>1523221076.9629629</v>
      </c>
      <c r="F18755" s="71">
        <f t="shared" ref="F18755:F18818" si="586">E18755/B18754</f>
        <v>990.64846316529838</v>
      </c>
    </row>
    <row r="18756" spans="2:6">
      <c r="B18756">
        <v>1537600</v>
      </c>
      <c r="D18756">
        <v>18754</v>
      </c>
      <c r="E18756" s="72">
        <f t="shared" ref="E18756:E18819" si="587">40+(D18755*D18755)+(E18755/1.3)</f>
        <v>1523383569.7407405</v>
      </c>
      <c r="F18756" s="71">
        <f t="shared" si="586"/>
        <v>990.75414265136612</v>
      </c>
    </row>
    <row r="18757" spans="2:6">
      <c r="B18757">
        <v>1537600</v>
      </c>
      <c r="D18757">
        <v>18755</v>
      </c>
      <c r="E18757" s="72">
        <f t="shared" si="587"/>
        <v>1523546071.185185</v>
      </c>
      <c r="F18757" s="71">
        <f t="shared" si="586"/>
        <v>990.8598277739236</v>
      </c>
    </row>
    <row r="18758" spans="2:6">
      <c r="B18758">
        <v>1537600</v>
      </c>
      <c r="D18758">
        <v>18756</v>
      </c>
      <c r="E18758" s="72">
        <f t="shared" si="587"/>
        <v>1523708581.2962961</v>
      </c>
      <c r="F18758" s="71">
        <f t="shared" si="586"/>
        <v>990.96551853297092</v>
      </c>
    </row>
    <row r="18759" spans="2:6">
      <c r="B18759">
        <v>1537600</v>
      </c>
      <c r="D18759">
        <v>18757</v>
      </c>
      <c r="E18759" s="72">
        <f t="shared" si="587"/>
        <v>1523871100.0740738</v>
      </c>
      <c r="F18759" s="71">
        <f t="shared" si="586"/>
        <v>991.07121492850797</v>
      </c>
    </row>
    <row r="18760" spans="2:6">
      <c r="B18760">
        <v>1537600</v>
      </c>
      <c r="D18760">
        <v>18758</v>
      </c>
      <c r="E18760" s="72">
        <f t="shared" si="587"/>
        <v>1524033627.5185182</v>
      </c>
      <c r="F18760" s="71">
        <f t="shared" si="586"/>
        <v>991.17691696053475</v>
      </c>
    </row>
    <row r="18761" spans="2:6">
      <c r="B18761">
        <v>1537600</v>
      </c>
      <c r="D18761">
        <v>18759</v>
      </c>
      <c r="E18761" s="72">
        <f t="shared" si="587"/>
        <v>1524196163.6296294</v>
      </c>
      <c r="F18761" s="71">
        <f t="shared" si="586"/>
        <v>991.28262462905138</v>
      </c>
    </row>
    <row r="18762" spans="2:6">
      <c r="B18762">
        <v>1537600</v>
      </c>
      <c r="D18762">
        <v>18760</v>
      </c>
      <c r="E18762" s="72">
        <f t="shared" si="587"/>
        <v>1524358708.4074073</v>
      </c>
      <c r="F18762" s="71">
        <f t="shared" si="586"/>
        <v>991.38833793405786</v>
      </c>
    </row>
    <row r="18763" spans="2:6">
      <c r="B18763">
        <v>1537600</v>
      </c>
      <c r="D18763">
        <v>18761</v>
      </c>
      <c r="E18763" s="72">
        <f t="shared" si="587"/>
        <v>1524521261.8518517</v>
      </c>
      <c r="F18763" s="71">
        <f t="shared" si="586"/>
        <v>991.49405687555395</v>
      </c>
    </row>
    <row r="18764" spans="2:6">
      <c r="B18764">
        <v>1537600</v>
      </c>
      <c r="D18764">
        <v>18762</v>
      </c>
      <c r="E18764" s="72">
        <f t="shared" si="587"/>
        <v>1524683823.9629629</v>
      </c>
      <c r="F18764" s="71">
        <f t="shared" si="586"/>
        <v>991.59978145353989</v>
      </c>
    </row>
    <row r="18765" spans="2:6">
      <c r="B18765">
        <v>1537600</v>
      </c>
      <c r="D18765">
        <v>18763</v>
      </c>
      <c r="E18765" s="72">
        <f t="shared" si="587"/>
        <v>1524846394.7407405</v>
      </c>
      <c r="F18765" s="71">
        <f t="shared" si="586"/>
        <v>991.70551166801545</v>
      </c>
    </row>
    <row r="18766" spans="2:6">
      <c r="B18766">
        <v>1537600</v>
      </c>
      <c r="D18766">
        <v>18764</v>
      </c>
      <c r="E18766" s="72">
        <f t="shared" si="587"/>
        <v>1525008974.185185</v>
      </c>
      <c r="F18766" s="71">
        <f t="shared" si="586"/>
        <v>991.81124751898085</v>
      </c>
    </row>
    <row r="18767" spans="2:6">
      <c r="B18767">
        <v>1537600</v>
      </c>
      <c r="D18767">
        <v>18765</v>
      </c>
      <c r="E18767" s="72">
        <f t="shared" si="587"/>
        <v>1525171562.2962961</v>
      </c>
      <c r="F18767" s="71">
        <f t="shared" si="586"/>
        <v>991.9169890064361</v>
      </c>
    </row>
    <row r="18768" spans="2:6">
      <c r="B18768">
        <v>1537600</v>
      </c>
      <c r="D18768">
        <v>18766</v>
      </c>
      <c r="E18768" s="72">
        <f t="shared" si="587"/>
        <v>1525334159.0740738</v>
      </c>
      <c r="F18768" s="71">
        <f t="shared" si="586"/>
        <v>992.02273613038096</v>
      </c>
    </row>
    <row r="18769" spans="2:6">
      <c r="B18769">
        <v>1537600</v>
      </c>
      <c r="D18769">
        <v>18767</v>
      </c>
      <c r="E18769" s="72">
        <f t="shared" si="587"/>
        <v>1525496764.5185182</v>
      </c>
      <c r="F18769" s="71">
        <f t="shared" si="586"/>
        <v>992.12848889081567</v>
      </c>
    </row>
    <row r="18770" spans="2:6">
      <c r="B18770">
        <v>1537600</v>
      </c>
      <c r="D18770">
        <v>18768</v>
      </c>
      <c r="E18770" s="72">
        <f t="shared" si="587"/>
        <v>1525659378.6296294</v>
      </c>
      <c r="F18770" s="71">
        <f t="shared" si="586"/>
        <v>992.23424728774023</v>
      </c>
    </row>
    <row r="18771" spans="2:6">
      <c r="B18771">
        <v>1537600</v>
      </c>
      <c r="D18771">
        <v>18769</v>
      </c>
      <c r="E18771" s="72">
        <f t="shared" si="587"/>
        <v>1525822001.4074073</v>
      </c>
      <c r="F18771" s="71">
        <f t="shared" si="586"/>
        <v>992.34001132115463</v>
      </c>
    </row>
    <row r="18772" spans="2:6">
      <c r="B18772">
        <v>1537600</v>
      </c>
      <c r="D18772">
        <v>18770</v>
      </c>
      <c r="E18772" s="72">
        <f t="shared" si="587"/>
        <v>1525984632.8518517</v>
      </c>
      <c r="F18772" s="71">
        <f t="shared" si="586"/>
        <v>992.44578099105865</v>
      </c>
    </row>
    <row r="18773" spans="2:6">
      <c r="B18773">
        <v>1537600</v>
      </c>
      <c r="D18773">
        <v>18771</v>
      </c>
      <c r="E18773" s="72">
        <f t="shared" si="587"/>
        <v>1526147272.9629629</v>
      </c>
      <c r="F18773" s="71">
        <f t="shared" si="586"/>
        <v>992.55155629745241</v>
      </c>
    </row>
    <row r="18774" spans="2:6">
      <c r="B18774">
        <v>1537600</v>
      </c>
      <c r="D18774">
        <v>18772</v>
      </c>
      <c r="E18774" s="72">
        <f t="shared" si="587"/>
        <v>1526309921.7407405</v>
      </c>
      <c r="F18774" s="71">
        <f t="shared" si="586"/>
        <v>992.65733724033589</v>
      </c>
    </row>
    <row r="18775" spans="2:6">
      <c r="B18775">
        <v>1537600</v>
      </c>
      <c r="D18775">
        <v>18773</v>
      </c>
      <c r="E18775" s="72">
        <f t="shared" si="587"/>
        <v>1526472579.185185</v>
      </c>
      <c r="F18775" s="71">
        <f t="shared" si="586"/>
        <v>992.76312381970922</v>
      </c>
    </row>
    <row r="18776" spans="2:6">
      <c r="B18776">
        <v>1537600</v>
      </c>
      <c r="D18776">
        <v>18774</v>
      </c>
      <c r="E18776" s="72">
        <f t="shared" si="587"/>
        <v>1526635245.2962961</v>
      </c>
      <c r="F18776" s="71">
        <f t="shared" si="586"/>
        <v>992.8689160355724</v>
      </c>
    </row>
    <row r="18777" spans="2:6">
      <c r="B18777">
        <v>1537600</v>
      </c>
      <c r="D18777">
        <v>18775</v>
      </c>
      <c r="E18777" s="72">
        <f t="shared" si="587"/>
        <v>1526797920.0740738</v>
      </c>
      <c r="F18777" s="71">
        <f t="shared" si="586"/>
        <v>992.97471388792519</v>
      </c>
    </row>
    <row r="18778" spans="2:6">
      <c r="B18778">
        <v>1537600</v>
      </c>
      <c r="D18778">
        <v>18776</v>
      </c>
      <c r="E18778" s="72">
        <f t="shared" si="587"/>
        <v>1526960603.5185182</v>
      </c>
      <c r="F18778" s="71">
        <f t="shared" si="586"/>
        <v>993.08051737676783</v>
      </c>
    </row>
    <row r="18779" spans="2:6">
      <c r="B18779">
        <v>1537600</v>
      </c>
      <c r="D18779">
        <v>18777</v>
      </c>
      <c r="E18779" s="72">
        <f t="shared" si="587"/>
        <v>1527123295.6296294</v>
      </c>
      <c r="F18779" s="71">
        <f t="shared" si="586"/>
        <v>993.18632650210031</v>
      </c>
    </row>
    <row r="18780" spans="2:6">
      <c r="B18780">
        <v>1537600</v>
      </c>
      <c r="D18780">
        <v>18778</v>
      </c>
      <c r="E18780" s="72">
        <f t="shared" si="587"/>
        <v>1527285996.4074073</v>
      </c>
      <c r="F18780" s="71">
        <f t="shared" si="586"/>
        <v>993.29214126392253</v>
      </c>
    </row>
    <row r="18781" spans="2:6">
      <c r="B18781">
        <v>1537600</v>
      </c>
      <c r="D18781">
        <v>18779</v>
      </c>
      <c r="E18781" s="72">
        <f t="shared" si="587"/>
        <v>1527448705.8518517</v>
      </c>
      <c r="F18781" s="71">
        <f t="shared" si="586"/>
        <v>993.39796166223448</v>
      </c>
    </row>
    <row r="18782" spans="2:6">
      <c r="B18782">
        <v>1537600</v>
      </c>
      <c r="D18782">
        <v>18780</v>
      </c>
      <c r="E18782" s="72">
        <f t="shared" si="587"/>
        <v>1527611423.9629629</v>
      </c>
      <c r="F18782" s="71">
        <f t="shared" si="586"/>
        <v>993.50378769703616</v>
      </c>
    </row>
    <row r="18783" spans="2:6">
      <c r="B18783">
        <v>1537600</v>
      </c>
      <c r="D18783">
        <v>18781</v>
      </c>
      <c r="E18783" s="72">
        <f t="shared" si="587"/>
        <v>1527774150.7407405</v>
      </c>
      <c r="F18783" s="71">
        <f t="shared" si="586"/>
        <v>993.60961936832757</v>
      </c>
    </row>
    <row r="18784" spans="2:6">
      <c r="B18784">
        <v>1537600</v>
      </c>
      <c r="D18784">
        <v>18782</v>
      </c>
      <c r="E18784" s="72">
        <f t="shared" si="587"/>
        <v>1527936886.185185</v>
      </c>
      <c r="F18784" s="71">
        <f t="shared" si="586"/>
        <v>993.71545667610883</v>
      </c>
    </row>
    <row r="18785" spans="2:6">
      <c r="B18785">
        <v>1537600</v>
      </c>
      <c r="D18785">
        <v>18783</v>
      </c>
      <c r="E18785" s="72">
        <f t="shared" si="587"/>
        <v>1528099630.2962961</v>
      </c>
      <c r="F18785" s="71">
        <f t="shared" si="586"/>
        <v>993.82129962037993</v>
      </c>
    </row>
    <row r="18786" spans="2:6">
      <c r="B18786">
        <v>1537600</v>
      </c>
      <c r="D18786">
        <v>18784</v>
      </c>
      <c r="E18786" s="72">
        <f t="shared" si="587"/>
        <v>1528262383.0740738</v>
      </c>
      <c r="F18786" s="71">
        <f t="shared" si="586"/>
        <v>993.92714820114065</v>
      </c>
    </row>
    <row r="18787" spans="2:6">
      <c r="B18787">
        <v>1537600</v>
      </c>
      <c r="D18787">
        <v>18785</v>
      </c>
      <c r="E18787" s="72">
        <f t="shared" si="587"/>
        <v>1528425144.5185182</v>
      </c>
      <c r="F18787" s="71">
        <f t="shared" si="586"/>
        <v>994.03300241839111</v>
      </c>
    </row>
    <row r="18788" spans="2:6">
      <c r="B18788">
        <v>1537600</v>
      </c>
      <c r="D18788">
        <v>18786</v>
      </c>
      <c r="E18788" s="72">
        <f t="shared" si="587"/>
        <v>1528587914.6296294</v>
      </c>
      <c r="F18788" s="71">
        <f t="shared" si="586"/>
        <v>994.13886227213152</v>
      </c>
    </row>
    <row r="18789" spans="2:6">
      <c r="B18789">
        <v>1537600</v>
      </c>
      <c r="D18789">
        <v>18787</v>
      </c>
      <c r="E18789" s="72">
        <f t="shared" si="587"/>
        <v>1528750693.4074073</v>
      </c>
      <c r="F18789" s="71">
        <f t="shared" si="586"/>
        <v>994.24472776236166</v>
      </c>
    </row>
    <row r="18790" spans="2:6">
      <c r="B18790">
        <v>1537600</v>
      </c>
      <c r="D18790">
        <v>18788</v>
      </c>
      <c r="E18790" s="72">
        <f t="shared" si="587"/>
        <v>1528913480.8518517</v>
      </c>
      <c r="F18790" s="71">
        <f t="shared" si="586"/>
        <v>994.35059888908154</v>
      </c>
    </row>
    <row r="18791" spans="2:6">
      <c r="B18791">
        <v>1537600</v>
      </c>
      <c r="D18791">
        <v>18789</v>
      </c>
      <c r="E18791" s="72">
        <f t="shared" si="587"/>
        <v>1529076276.9629629</v>
      </c>
      <c r="F18791" s="71">
        <f t="shared" si="586"/>
        <v>994.45647565229115</v>
      </c>
    </row>
    <row r="18792" spans="2:6">
      <c r="B18792">
        <v>1537600</v>
      </c>
      <c r="D18792">
        <v>18790</v>
      </c>
      <c r="E18792" s="72">
        <f t="shared" si="587"/>
        <v>1529239081.7407405</v>
      </c>
      <c r="F18792" s="71">
        <f t="shared" si="586"/>
        <v>994.56235805199049</v>
      </c>
    </row>
    <row r="18793" spans="2:6">
      <c r="B18793">
        <v>1537600</v>
      </c>
      <c r="D18793">
        <v>18791</v>
      </c>
      <c r="E18793" s="72">
        <f t="shared" si="587"/>
        <v>1529401895.185185</v>
      </c>
      <c r="F18793" s="71">
        <f t="shared" si="586"/>
        <v>994.66824608817956</v>
      </c>
    </row>
    <row r="18794" spans="2:6">
      <c r="B18794">
        <v>1537600</v>
      </c>
      <c r="D18794">
        <v>18792</v>
      </c>
      <c r="E18794" s="72">
        <f t="shared" si="587"/>
        <v>1529564717.2962961</v>
      </c>
      <c r="F18794" s="71">
        <f t="shared" si="586"/>
        <v>994.77413976085859</v>
      </c>
    </row>
    <row r="18795" spans="2:6">
      <c r="B18795">
        <v>1537600</v>
      </c>
      <c r="D18795">
        <v>18793</v>
      </c>
      <c r="E18795" s="72">
        <f t="shared" si="587"/>
        <v>1529727548.0740738</v>
      </c>
      <c r="F18795" s="71">
        <f t="shared" si="586"/>
        <v>994.88003907002712</v>
      </c>
    </row>
    <row r="18796" spans="2:6">
      <c r="B18796">
        <v>1537600</v>
      </c>
      <c r="D18796">
        <v>18794</v>
      </c>
      <c r="E18796" s="72">
        <f t="shared" si="587"/>
        <v>1529890387.5185182</v>
      </c>
      <c r="F18796" s="71">
        <f t="shared" si="586"/>
        <v>994.98594401568562</v>
      </c>
    </row>
    <row r="18797" spans="2:6">
      <c r="B18797">
        <v>1537600</v>
      </c>
      <c r="D18797">
        <v>18795</v>
      </c>
      <c r="E18797" s="72">
        <f t="shared" si="587"/>
        <v>1530053235.6296294</v>
      </c>
      <c r="F18797" s="71">
        <f t="shared" si="586"/>
        <v>995.09185459783384</v>
      </c>
    </row>
    <row r="18798" spans="2:6">
      <c r="B18798">
        <v>1537600</v>
      </c>
      <c r="D18798">
        <v>18796</v>
      </c>
      <c r="E18798" s="72">
        <f t="shared" si="587"/>
        <v>1530216092.4074073</v>
      </c>
      <c r="F18798" s="71">
        <f t="shared" si="586"/>
        <v>995.19777081647192</v>
      </c>
    </row>
    <row r="18799" spans="2:6">
      <c r="B18799">
        <v>1537600</v>
      </c>
      <c r="D18799">
        <v>18797</v>
      </c>
      <c r="E18799" s="72">
        <f t="shared" si="587"/>
        <v>1530378957.8518517</v>
      </c>
      <c r="F18799" s="71">
        <f t="shared" si="586"/>
        <v>995.30369267159972</v>
      </c>
    </row>
    <row r="18800" spans="2:6">
      <c r="B18800">
        <v>1537600</v>
      </c>
      <c r="D18800">
        <v>18798</v>
      </c>
      <c r="E18800" s="72">
        <f t="shared" si="587"/>
        <v>1530541831.9629629</v>
      </c>
      <c r="F18800" s="71">
        <f t="shared" si="586"/>
        <v>995.40962016321726</v>
      </c>
    </row>
    <row r="18801" spans="2:6">
      <c r="B18801">
        <v>1537600</v>
      </c>
      <c r="D18801">
        <v>18799</v>
      </c>
      <c r="E18801" s="72">
        <f t="shared" si="587"/>
        <v>1530704714.7407405</v>
      </c>
      <c r="F18801" s="71">
        <f t="shared" si="586"/>
        <v>995.51555329132452</v>
      </c>
    </row>
    <row r="18802" spans="2:6">
      <c r="B18802">
        <v>1537600</v>
      </c>
      <c r="D18802">
        <v>18800</v>
      </c>
      <c r="E18802" s="72">
        <f t="shared" si="587"/>
        <v>1530867606.185185</v>
      </c>
      <c r="F18802" s="71">
        <f t="shared" si="586"/>
        <v>995.62149205592152</v>
      </c>
    </row>
    <row r="18803" spans="2:6">
      <c r="B18803">
        <v>1537600</v>
      </c>
      <c r="D18803">
        <v>18801</v>
      </c>
      <c r="E18803" s="72">
        <f t="shared" si="587"/>
        <v>1531030506.2962961</v>
      </c>
      <c r="F18803" s="71">
        <f t="shared" si="586"/>
        <v>995.72743645700837</v>
      </c>
    </row>
    <row r="18804" spans="2:6">
      <c r="B18804">
        <v>1537600</v>
      </c>
      <c r="D18804">
        <v>18802</v>
      </c>
      <c r="E18804" s="72">
        <f t="shared" si="587"/>
        <v>1531193415.0740738</v>
      </c>
      <c r="F18804" s="71">
        <f t="shared" si="586"/>
        <v>995.83338649458494</v>
      </c>
    </row>
    <row r="18805" spans="2:6">
      <c r="B18805">
        <v>1537600</v>
      </c>
      <c r="D18805">
        <v>18803</v>
      </c>
      <c r="E18805" s="72">
        <f t="shared" si="587"/>
        <v>1531356332.5185182</v>
      </c>
      <c r="F18805" s="71">
        <f t="shared" si="586"/>
        <v>995.93934216865125</v>
      </c>
    </row>
    <row r="18806" spans="2:6">
      <c r="B18806">
        <v>1537600</v>
      </c>
      <c r="D18806">
        <v>18804</v>
      </c>
      <c r="E18806" s="72">
        <f t="shared" si="587"/>
        <v>1531519258.6296294</v>
      </c>
      <c r="F18806" s="71">
        <f t="shared" si="586"/>
        <v>996.0453034792074</v>
      </c>
    </row>
    <row r="18807" spans="2:6">
      <c r="B18807">
        <v>1537600</v>
      </c>
      <c r="D18807">
        <v>18805</v>
      </c>
      <c r="E18807" s="72">
        <f t="shared" si="587"/>
        <v>1531682193.4074073</v>
      </c>
      <c r="F18807" s="71">
        <f t="shared" si="586"/>
        <v>996.1512704262534</v>
      </c>
    </row>
    <row r="18808" spans="2:6">
      <c r="B18808">
        <v>1537600</v>
      </c>
      <c r="D18808">
        <v>18806</v>
      </c>
      <c r="E18808" s="72">
        <f t="shared" si="587"/>
        <v>1531845136.8518517</v>
      </c>
      <c r="F18808" s="71">
        <f t="shared" si="586"/>
        <v>996.25724300978914</v>
      </c>
    </row>
    <row r="18809" spans="2:6">
      <c r="B18809">
        <v>1537600</v>
      </c>
      <c r="D18809">
        <v>18807</v>
      </c>
      <c r="E18809" s="72">
        <f t="shared" si="587"/>
        <v>1532008088.9629629</v>
      </c>
      <c r="F18809" s="71">
        <f t="shared" si="586"/>
        <v>996.3632212298146</v>
      </c>
    </row>
    <row r="18810" spans="2:6">
      <c r="B18810">
        <v>1537600</v>
      </c>
      <c r="D18810">
        <v>18808</v>
      </c>
      <c r="E18810" s="72">
        <f t="shared" si="587"/>
        <v>1532171049.7407405</v>
      </c>
      <c r="F18810" s="71">
        <f t="shared" si="586"/>
        <v>996.46920508632968</v>
      </c>
    </row>
    <row r="18811" spans="2:6">
      <c r="B18811">
        <v>1537600</v>
      </c>
      <c r="D18811">
        <v>18809</v>
      </c>
      <c r="E18811" s="72">
        <f t="shared" si="587"/>
        <v>1532334019.185185</v>
      </c>
      <c r="F18811" s="71">
        <f t="shared" si="586"/>
        <v>996.57519457933461</v>
      </c>
    </row>
    <row r="18812" spans="2:6">
      <c r="B18812">
        <v>1537600</v>
      </c>
      <c r="D18812">
        <v>18810</v>
      </c>
      <c r="E18812" s="72">
        <f t="shared" si="587"/>
        <v>1532496997.2962961</v>
      </c>
      <c r="F18812" s="71">
        <f t="shared" si="586"/>
        <v>996.68118970882938</v>
      </c>
    </row>
    <row r="18813" spans="2:6">
      <c r="B18813">
        <v>1537600</v>
      </c>
      <c r="D18813">
        <v>18811</v>
      </c>
      <c r="E18813" s="72">
        <f t="shared" si="587"/>
        <v>1532659984.0740738</v>
      </c>
      <c r="F18813" s="71">
        <f t="shared" si="586"/>
        <v>996.78719047481388</v>
      </c>
    </row>
    <row r="18814" spans="2:6">
      <c r="B18814">
        <v>1537600</v>
      </c>
      <c r="D18814">
        <v>18812</v>
      </c>
      <c r="E18814" s="72">
        <f t="shared" si="587"/>
        <v>1532822979.5185182</v>
      </c>
      <c r="F18814" s="71">
        <f t="shared" si="586"/>
        <v>996.89319687728812</v>
      </c>
    </row>
    <row r="18815" spans="2:6">
      <c r="B18815">
        <v>1537600</v>
      </c>
      <c r="D18815">
        <v>18813</v>
      </c>
      <c r="E18815" s="72">
        <f t="shared" si="587"/>
        <v>1532985983.6296294</v>
      </c>
      <c r="F18815" s="71">
        <f t="shared" si="586"/>
        <v>996.9992089162522</v>
      </c>
    </row>
    <row r="18816" spans="2:6">
      <c r="B18816">
        <v>1537600</v>
      </c>
      <c r="D18816">
        <v>18814</v>
      </c>
      <c r="E18816" s="72">
        <f t="shared" si="587"/>
        <v>1533148996.4074073</v>
      </c>
      <c r="F18816" s="71">
        <f t="shared" si="586"/>
        <v>997.10522659170613</v>
      </c>
    </row>
    <row r="18817" spans="2:6">
      <c r="B18817">
        <v>1537600</v>
      </c>
      <c r="D18817">
        <v>18815</v>
      </c>
      <c r="E18817" s="72">
        <f t="shared" si="587"/>
        <v>1533312017.8518517</v>
      </c>
      <c r="F18817" s="71">
        <f t="shared" si="586"/>
        <v>997.21124990364967</v>
      </c>
    </row>
    <row r="18818" spans="2:6">
      <c r="B18818">
        <v>1537600</v>
      </c>
      <c r="D18818">
        <v>18816</v>
      </c>
      <c r="E18818" s="72">
        <f t="shared" si="587"/>
        <v>1533475047.9629629</v>
      </c>
      <c r="F18818" s="71">
        <f t="shared" si="586"/>
        <v>997.31727885208306</v>
      </c>
    </row>
    <row r="18819" spans="2:6">
      <c r="B18819">
        <v>1537600</v>
      </c>
      <c r="D18819">
        <v>18817</v>
      </c>
      <c r="E18819" s="72">
        <f t="shared" si="587"/>
        <v>1533638086.7407405</v>
      </c>
      <c r="F18819" s="71">
        <f t="shared" ref="F18819:F18882" si="588">E18819/B18818</f>
        <v>997.42331343700607</v>
      </c>
    </row>
    <row r="18820" spans="2:6">
      <c r="B18820">
        <v>1537600</v>
      </c>
      <c r="D18820">
        <v>18818</v>
      </c>
      <c r="E18820" s="72">
        <f t="shared" ref="E18820:E18883" si="589">40+(D18819*D18819)+(E18819/1.3)</f>
        <v>1533801134.185185</v>
      </c>
      <c r="F18820" s="71">
        <f t="shared" si="588"/>
        <v>997.52935365841893</v>
      </c>
    </row>
    <row r="18821" spans="2:6">
      <c r="B18821">
        <v>1537600</v>
      </c>
      <c r="D18821">
        <v>18819</v>
      </c>
      <c r="E18821" s="72">
        <f t="shared" si="589"/>
        <v>1533964190.2962961</v>
      </c>
      <c r="F18821" s="71">
        <f t="shared" si="588"/>
        <v>997.63539951632163</v>
      </c>
    </row>
    <row r="18822" spans="2:6">
      <c r="B18822">
        <v>1537600</v>
      </c>
      <c r="D18822">
        <v>18820</v>
      </c>
      <c r="E18822" s="72">
        <f t="shared" si="589"/>
        <v>1534127255.0740738</v>
      </c>
      <c r="F18822" s="71">
        <f t="shared" si="588"/>
        <v>997.74145101071394</v>
      </c>
    </row>
    <row r="18823" spans="2:6">
      <c r="B18823">
        <v>1537600</v>
      </c>
      <c r="D18823">
        <v>18821</v>
      </c>
      <c r="E18823" s="72">
        <f t="shared" si="589"/>
        <v>1534290328.5185182</v>
      </c>
      <c r="F18823" s="71">
        <f t="shared" si="588"/>
        <v>997.84750814159611</v>
      </c>
    </row>
    <row r="18824" spans="2:6">
      <c r="B18824">
        <v>1537600</v>
      </c>
      <c r="D18824">
        <v>18822</v>
      </c>
      <c r="E18824" s="72">
        <f t="shared" si="589"/>
        <v>1534453410.6296294</v>
      </c>
      <c r="F18824" s="71">
        <f t="shared" si="588"/>
        <v>997.95357090896812</v>
      </c>
    </row>
    <row r="18825" spans="2:6">
      <c r="B18825">
        <v>1537600</v>
      </c>
      <c r="D18825">
        <v>18823</v>
      </c>
      <c r="E18825" s="72">
        <f t="shared" si="589"/>
        <v>1534616501.4074073</v>
      </c>
      <c r="F18825" s="71">
        <f t="shared" si="588"/>
        <v>998.05963931282997</v>
      </c>
    </row>
    <row r="18826" spans="2:6">
      <c r="B18826">
        <v>1537600</v>
      </c>
      <c r="D18826">
        <v>18824</v>
      </c>
      <c r="E18826" s="72">
        <f t="shared" si="589"/>
        <v>1534779600.8518517</v>
      </c>
      <c r="F18826" s="71">
        <f t="shared" si="588"/>
        <v>998.16571335318133</v>
      </c>
    </row>
    <row r="18827" spans="2:6">
      <c r="B18827">
        <v>1537600</v>
      </c>
      <c r="D18827">
        <v>18825</v>
      </c>
      <c r="E18827" s="72">
        <f t="shared" si="589"/>
        <v>1534942708.9629629</v>
      </c>
      <c r="F18827" s="71">
        <f t="shared" si="588"/>
        <v>998.27179303002265</v>
      </c>
    </row>
    <row r="18828" spans="2:6">
      <c r="B18828">
        <v>1537600</v>
      </c>
      <c r="D18828">
        <v>18826</v>
      </c>
      <c r="E18828" s="72">
        <f t="shared" si="589"/>
        <v>1535105825.7407405</v>
      </c>
      <c r="F18828" s="71">
        <f t="shared" si="588"/>
        <v>998.37787834335359</v>
      </c>
    </row>
    <row r="18829" spans="2:6">
      <c r="B18829">
        <v>1537600</v>
      </c>
      <c r="D18829">
        <v>18827</v>
      </c>
      <c r="E18829" s="72">
        <f t="shared" si="589"/>
        <v>1535268951.185185</v>
      </c>
      <c r="F18829" s="71">
        <f t="shared" si="588"/>
        <v>998.48396929317437</v>
      </c>
    </row>
    <row r="18830" spans="2:6">
      <c r="B18830">
        <v>1537600</v>
      </c>
      <c r="D18830">
        <v>18828</v>
      </c>
      <c r="E18830" s="72">
        <f t="shared" si="589"/>
        <v>1535432085.2962961</v>
      </c>
      <c r="F18830" s="71">
        <f t="shared" si="588"/>
        <v>998.590065879485</v>
      </c>
    </row>
    <row r="18831" spans="2:6">
      <c r="B18831">
        <v>1537600</v>
      </c>
      <c r="D18831">
        <v>18829</v>
      </c>
      <c r="E18831" s="72">
        <f t="shared" si="589"/>
        <v>1535595228.0740738</v>
      </c>
      <c r="F18831" s="71">
        <f t="shared" si="588"/>
        <v>998.69616810228524</v>
      </c>
    </row>
    <row r="18832" spans="2:6">
      <c r="B18832">
        <v>1537600</v>
      </c>
      <c r="D18832">
        <v>18830</v>
      </c>
      <c r="E18832" s="72">
        <f t="shared" si="589"/>
        <v>1535758379.5185182</v>
      </c>
      <c r="F18832" s="71">
        <f t="shared" si="588"/>
        <v>998.80227596157533</v>
      </c>
    </row>
    <row r="18833" spans="2:6">
      <c r="B18833">
        <v>1537600</v>
      </c>
      <c r="D18833">
        <v>18831</v>
      </c>
      <c r="E18833" s="72">
        <f t="shared" si="589"/>
        <v>1535921539.6296294</v>
      </c>
      <c r="F18833" s="71">
        <f t="shared" si="588"/>
        <v>998.90838945735516</v>
      </c>
    </row>
    <row r="18834" spans="2:6">
      <c r="B18834">
        <v>1537600</v>
      </c>
      <c r="D18834">
        <v>18832</v>
      </c>
      <c r="E18834" s="72">
        <f t="shared" si="589"/>
        <v>1536084708.4074073</v>
      </c>
      <c r="F18834" s="71">
        <f t="shared" si="588"/>
        <v>999.01450858962494</v>
      </c>
    </row>
    <row r="18835" spans="2:6">
      <c r="B18835">
        <v>1537600</v>
      </c>
      <c r="D18835">
        <v>18833</v>
      </c>
      <c r="E18835" s="72">
        <f t="shared" si="589"/>
        <v>1536247885.8518517</v>
      </c>
      <c r="F18835" s="71">
        <f t="shared" si="588"/>
        <v>999.12063335838434</v>
      </c>
    </row>
    <row r="18836" spans="2:6">
      <c r="B18836">
        <v>1537600</v>
      </c>
      <c r="D18836">
        <v>18834</v>
      </c>
      <c r="E18836" s="72">
        <f t="shared" si="589"/>
        <v>1536411071.9629629</v>
      </c>
      <c r="F18836" s="71">
        <f t="shared" si="588"/>
        <v>999.22676376363347</v>
      </c>
    </row>
    <row r="18837" spans="2:6">
      <c r="B18837">
        <v>1537600</v>
      </c>
      <c r="D18837">
        <v>18835</v>
      </c>
      <c r="E18837" s="72">
        <f t="shared" si="589"/>
        <v>1536574266.7407405</v>
      </c>
      <c r="F18837" s="71">
        <f t="shared" si="588"/>
        <v>999.33289980537234</v>
      </c>
    </row>
    <row r="18838" spans="2:6">
      <c r="B18838">
        <v>1537600</v>
      </c>
      <c r="D18838">
        <v>18836</v>
      </c>
      <c r="E18838" s="72">
        <f t="shared" si="589"/>
        <v>1536737470.185185</v>
      </c>
      <c r="F18838" s="71">
        <f t="shared" si="588"/>
        <v>999.43904148360105</v>
      </c>
    </row>
    <row r="18839" spans="2:6">
      <c r="B18839">
        <v>1537600</v>
      </c>
      <c r="D18839">
        <v>18837</v>
      </c>
      <c r="E18839" s="72">
        <f t="shared" si="589"/>
        <v>1536900682.2962961</v>
      </c>
      <c r="F18839" s="71">
        <f t="shared" si="588"/>
        <v>999.54518879831949</v>
      </c>
    </row>
    <row r="18840" spans="2:6">
      <c r="B18840">
        <v>1537600</v>
      </c>
      <c r="D18840">
        <v>18838</v>
      </c>
      <c r="E18840" s="72">
        <f t="shared" si="589"/>
        <v>1537063903.0740738</v>
      </c>
      <c r="F18840" s="71">
        <f t="shared" si="588"/>
        <v>999.65134174952766</v>
      </c>
    </row>
    <row r="18841" spans="2:6">
      <c r="B18841">
        <v>1537600</v>
      </c>
      <c r="D18841">
        <v>18839</v>
      </c>
      <c r="E18841" s="72">
        <f t="shared" si="589"/>
        <v>1537227132.5185182</v>
      </c>
      <c r="F18841" s="71">
        <f t="shared" si="588"/>
        <v>999.75750033722568</v>
      </c>
    </row>
    <row r="18842" spans="2:6">
      <c r="B18842">
        <v>1537600</v>
      </c>
      <c r="D18842">
        <v>18840</v>
      </c>
      <c r="E18842" s="72">
        <f t="shared" si="589"/>
        <v>1537390370.6296294</v>
      </c>
      <c r="F18842" s="71">
        <f t="shared" si="588"/>
        <v>999.86366456141343</v>
      </c>
    </row>
    <row r="18843" spans="2:6">
      <c r="B18843">
        <v>1537600</v>
      </c>
      <c r="D18843">
        <v>18841</v>
      </c>
      <c r="E18843" s="72">
        <f t="shared" si="589"/>
        <v>1537553617.4074073</v>
      </c>
      <c r="F18843" s="71">
        <f t="shared" si="588"/>
        <v>999.96983442209114</v>
      </c>
    </row>
    <row r="18844" spans="2:6">
      <c r="B18844">
        <v>1537600</v>
      </c>
      <c r="D18844">
        <v>18842</v>
      </c>
      <c r="E18844" s="72">
        <f t="shared" si="589"/>
        <v>1537716872.8518517</v>
      </c>
      <c r="F18844" s="71">
        <f t="shared" si="588"/>
        <v>1000.0760099192584</v>
      </c>
    </row>
    <row r="18845" spans="2:6">
      <c r="B18845">
        <v>1537600</v>
      </c>
      <c r="D18845">
        <v>18843</v>
      </c>
      <c r="E18845" s="72">
        <f t="shared" si="589"/>
        <v>1537880136.9629629</v>
      </c>
      <c r="F18845" s="71">
        <f t="shared" si="588"/>
        <v>1000.1821910529155</v>
      </c>
    </row>
    <row r="18846" spans="2:6">
      <c r="B18846">
        <v>1537600</v>
      </c>
      <c r="D18846">
        <v>18844</v>
      </c>
      <c r="E18846" s="72">
        <f t="shared" si="589"/>
        <v>1538043409.7407405</v>
      </c>
      <c r="F18846" s="71">
        <f t="shared" si="588"/>
        <v>1000.2883778230623</v>
      </c>
    </row>
    <row r="18847" spans="2:6">
      <c r="B18847">
        <v>1537600</v>
      </c>
      <c r="D18847">
        <v>18845</v>
      </c>
      <c r="E18847" s="72">
        <f t="shared" si="589"/>
        <v>1538206691.185185</v>
      </c>
      <c r="F18847" s="71">
        <f t="shared" si="588"/>
        <v>1000.3945702296988</v>
      </c>
    </row>
    <row r="18848" spans="2:6">
      <c r="B18848">
        <v>1537600</v>
      </c>
      <c r="D18848">
        <v>18846</v>
      </c>
      <c r="E18848" s="72">
        <f t="shared" si="589"/>
        <v>1538369981.2962961</v>
      </c>
      <c r="F18848" s="71">
        <f t="shared" si="588"/>
        <v>1000.5007682728252</v>
      </c>
    </row>
    <row r="18849" spans="2:6">
      <c r="B18849">
        <v>1537600</v>
      </c>
      <c r="D18849">
        <v>18847</v>
      </c>
      <c r="E18849" s="72">
        <f t="shared" si="589"/>
        <v>1538533280.0740738</v>
      </c>
      <c r="F18849" s="71">
        <f t="shared" si="588"/>
        <v>1000.6069719524413</v>
      </c>
    </row>
    <row r="18850" spans="2:6">
      <c r="B18850">
        <v>1537600</v>
      </c>
      <c r="D18850">
        <v>18848</v>
      </c>
      <c r="E18850" s="72">
        <f t="shared" si="589"/>
        <v>1538696587.5185182</v>
      </c>
      <c r="F18850" s="71">
        <f t="shared" si="588"/>
        <v>1000.7131812685473</v>
      </c>
    </row>
    <row r="18851" spans="2:6">
      <c r="B18851">
        <v>1537600</v>
      </c>
      <c r="D18851">
        <v>18849</v>
      </c>
      <c r="E18851" s="72">
        <f t="shared" si="589"/>
        <v>1538859903.6296294</v>
      </c>
      <c r="F18851" s="71">
        <f t="shared" si="588"/>
        <v>1000.8193962211429</v>
      </c>
    </row>
    <row r="18852" spans="2:6">
      <c r="B18852">
        <v>1537600</v>
      </c>
      <c r="D18852">
        <v>18850</v>
      </c>
      <c r="E18852" s="72">
        <f t="shared" si="589"/>
        <v>1539023228.4074073</v>
      </c>
      <c r="F18852" s="71">
        <f t="shared" si="588"/>
        <v>1000.9256168102285</v>
      </c>
    </row>
    <row r="18853" spans="2:6">
      <c r="B18853">
        <v>1537600</v>
      </c>
      <c r="D18853">
        <v>18851</v>
      </c>
      <c r="E18853" s="72">
        <f t="shared" si="589"/>
        <v>1539186561.8518517</v>
      </c>
      <c r="F18853" s="71">
        <f t="shared" si="588"/>
        <v>1001.0318430358036</v>
      </c>
    </row>
    <row r="18854" spans="2:6">
      <c r="B18854">
        <v>1537600</v>
      </c>
      <c r="D18854">
        <v>18852</v>
      </c>
      <c r="E18854" s="72">
        <f t="shared" si="589"/>
        <v>1539349903.9629629</v>
      </c>
      <c r="F18854" s="71">
        <f t="shared" si="588"/>
        <v>1001.1380748978687</v>
      </c>
    </row>
    <row r="18855" spans="2:6">
      <c r="B18855">
        <v>1537600</v>
      </c>
      <c r="D18855">
        <v>18853</v>
      </c>
      <c r="E18855" s="72">
        <f t="shared" si="589"/>
        <v>1539513254.7407405</v>
      </c>
      <c r="F18855" s="71">
        <f t="shared" si="588"/>
        <v>1001.2443123964233</v>
      </c>
    </row>
    <row r="18856" spans="2:6">
      <c r="B18856">
        <v>1537600</v>
      </c>
      <c r="D18856">
        <v>18854</v>
      </c>
      <c r="E18856" s="72">
        <f t="shared" si="589"/>
        <v>1539676614.185185</v>
      </c>
      <c r="F18856" s="71">
        <f t="shared" si="588"/>
        <v>1001.3505555314679</v>
      </c>
    </row>
    <row r="18857" spans="2:6">
      <c r="B18857">
        <v>1537600</v>
      </c>
      <c r="D18857">
        <v>18855</v>
      </c>
      <c r="E18857" s="72">
        <f t="shared" si="589"/>
        <v>1539839982.2962961</v>
      </c>
      <c r="F18857" s="71">
        <f t="shared" si="588"/>
        <v>1001.4568043030022</v>
      </c>
    </row>
    <row r="18858" spans="2:6">
      <c r="B18858">
        <v>1537600</v>
      </c>
      <c r="D18858">
        <v>18856</v>
      </c>
      <c r="E18858" s="72">
        <f t="shared" si="589"/>
        <v>1540003359.0740738</v>
      </c>
      <c r="F18858" s="71">
        <f t="shared" si="588"/>
        <v>1001.5630587110261</v>
      </c>
    </row>
    <row r="18859" spans="2:6">
      <c r="B18859">
        <v>1537600</v>
      </c>
      <c r="D18859">
        <v>18857</v>
      </c>
      <c r="E18859" s="72">
        <f t="shared" si="589"/>
        <v>1540166744.5185182</v>
      </c>
      <c r="F18859" s="71">
        <f t="shared" si="588"/>
        <v>1001.66931875554</v>
      </c>
    </row>
    <row r="18860" spans="2:6">
      <c r="B18860">
        <v>1537600</v>
      </c>
      <c r="D18860">
        <v>18858</v>
      </c>
      <c r="E18860" s="72">
        <f t="shared" si="589"/>
        <v>1540330138.6296294</v>
      </c>
      <c r="F18860" s="71">
        <f t="shared" si="588"/>
        <v>1001.7755844365436</v>
      </c>
    </row>
    <row r="18861" spans="2:6">
      <c r="B18861">
        <v>1537600</v>
      </c>
      <c r="D18861">
        <v>18859</v>
      </c>
      <c r="E18861" s="72">
        <f t="shared" si="589"/>
        <v>1540493541.4074073</v>
      </c>
      <c r="F18861" s="71">
        <f t="shared" si="588"/>
        <v>1001.881855754037</v>
      </c>
    </row>
    <row r="18862" spans="2:6">
      <c r="B18862">
        <v>1537600</v>
      </c>
      <c r="D18862">
        <v>18860</v>
      </c>
      <c r="E18862" s="72">
        <f t="shared" si="589"/>
        <v>1540656952.8518517</v>
      </c>
      <c r="F18862" s="71">
        <f t="shared" si="588"/>
        <v>1001.9881327080201</v>
      </c>
    </row>
    <row r="18863" spans="2:6">
      <c r="B18863">
        <v>1537600</v>
      </c>
      <c r="D18863">
        <v>18861</v>
      </c>
      <c r="E18863" s="72">
        <f t="shared" si="589"/>
        <v>1540820372.9629629</v>
      </c>
      <c r="F18863" s="71">
        <f t="shared" si="588"/>
        <v>1002.094415298493</v>
      </c>
    </row>
    <row r="18864" spans="2:6">
      <c r="B18864">
        <v>1537600</v>
      </c>
      <c r="D18864">
        <v>18862</v>
      </c>
      <c r="E18864" s="72">
        <f t="shared" si="589"/>
        <v>1540983801.7407405</v>
      </c>
      <c r="F18864" s="71">
        <f t="shared" si="588"/>
        <v>1002.2007035254557</v>
      </c>
    </row>
    <row r="18865" spans="2:6">
      <c r="B18865">
        <v>1537600</v>
      </c>
      <c r="D18865">
        <v>18863</v>
      </c>
      <c r="E18865" s="72">
        <f t="shared" si="589"/>
        <v>1541147239.185185</v>
      </c>
      <c r="F18865" s="71">
        <f t="shared" si="588"/>
        <v>1002.306997388908</v>
      </c>
    </row>
    <row r="18866" spans="2:6">
      <c r="B18866">
        <v>1537600</v>
      </c>
      <c r="D18866">
        <v>18864</v>
      </c>
      <c r="E18866" s="72">
        <f t="shared" si="589"/>
        <v>1541310685.2962961</v>
      </c>
      <c r="F18866" s="71">
        <f t="shared" si="588"/>
        <v>1002.4132968888503</v>
      </c>
    </row>
    <row r="18867" spans="2:6">
      <c r="B18867">
        <v>1537600</v>
      </c>
      <c r="D18867">
        <v>18865</v>
      </c>
      <c r="E18867" s="72">
        <f t="shared" si="589"/>
        <v>1541474140.0740738</v>
      </c>
      <c r="F18867" s="71">
        <f t="shared" si="588"/>
        <v>1002.5196020252821</v>
      </c>
    </row>
    <row r="18868" spans="2:6">
      <c r="B18868">
        <v>1537600</v>
      </c>
      <c r="D18868">
        <v>18866</v>
      </c>
      <c r="E18868" s="72">
        <f t="shared" si="589"/>
        <v>1541637603.5185182</v>
      </c>
      <c r="F18868" s="71">
        <f t="shared" si="588"/>
        <v>1002.6259127982038</v>
      </c>
    </row>
    <row r="18869" spans="2:6">
      <c r="B18869">
        <v>1537600</v>
      </c>
      <c r="D18869">
        <v>18867</v>
      </c>
      <c r="E18869" s="72">
        <f t="shared" si="589"/>
        <v>1541801075.6296294</v>
      </c>
      <c r="F18869" s="71">
        <f t="shared" si="588"/>
        <v>1002.7322292076153</v>
      </c>
    </row>
    <row r="18870" spans="2:6">
      <c r="B18870">
        <v>1537600</v>
      </c>
      <c r="D18870">
        <v>18868</v>
      </c>
      <c r="E18870" s="72">
        <f t="shared" si="589"/>
        <v>1541964556.4074073</v>
      </c>
      <c r="F18870" s="71">
        <f t="shared" si="588"/>
        <v>1002.8385512535167</v>
      </c>
    </row>
    <row r="18871" spans="2:6">
      <c r="B18871">
        <v>1537600</v>
      </c>
      <c r="D18871">
        <v>18869</v>
      </c>
      <c r="E18871" s="72">
        <f t="shared" si="589"/>
        <v>1542128045.8518517</v>
      </c>
      <c r="F18871" s="71">
        <f t="shared" si="588"/>
        <v>1002.9448789359077</v>
      </c>
    </row>
    <row r="18872" spans="2:6">
      <c r="B18872">
        <v>1537600</v>
      </c>
      <c r="D18872">
        <v>18870</v>
      </c>
      <c r="E18872" s="72">
        <f t="shared" si="589"/>
        <v>1542291543.9629629</v>
      </c>
      <c r="F18872" s="71">
        <f t="shared" si="588"/>
        <v>1003.0512122547885</v>
      </c>
    </row>
    <row r="18873" spans="2:6">
      <c r="B18873">
        <v>1537600</v>
      </c>
      <c r="D18873">
        <v>18871</v>
      </c>
      <c r="E18873" s="72">
        <f t="shared" si="589"/>
        <v>1542455050.7407405</v>
      </c>
      <c r="F18873" s="71">
        <f t="shared" si="588"/>
        <v>1003.157551210159</v>
      </c>
    </row>
    <row r="18874" spans="2:6">
      <c r="B18874">
        <v>1537600</v>
      </c>
      <c r="D18874">
        <v>18872</v>
      </c>
      <c r="E18874" s="72">
        <f t="shared" si="589"/>
        <v>1542618566.185185</v>
      </c>
      <c r="F18874" s="71">
        <f t="shared" si="588"/>
        <v>1003.2638958020193</v>
      </c>
    </row>
    <row r="18875" spans="2:6">
      <c r="B18875">
        <v>1537600</v>
      </c>
      <c r="D18875">
        <v>18873</v>
      </c>
      <c r="E18875" s="72">
        <f t="shared" si="589"/>
        <v>1542782090.2962961</v>
      </c>
      <c r="F18875" s="71">
        <f t="shared" si="588"/>
        <v>1003.3702460303695</v>
      </c>
    </row>
    <row r="18876" spans="2:6">
      <c r="B18876">
        <v>1537600</v>
      </c>
      <c r="D18876">
        <v>18874</v>
      </c>
      <c r="E18876" s="72">
        <f t="shared" si="589"/>
        <v>1542945623.0740738</v>
      </c>
      <c r="F18876" s="71">
        <f t="shared" si="588"/>
        <v>1003.4766018952092</v>
      </c>
    </row>
    <row r="18877" spans="2:6">
      <c r="B18877">
        <v>1537600</v>
      </c>
      <c r="D18877">
        <v>18875</v>
      </c>
      <c r="E18877" s="72">
        <f t="shared" si="589"/>
        <v>1543109164.5185182</v>
      </c>
      <c r="F18877" s="71">
        <f t="shared" si="588"/>
        <v>1003.5829633965388</v>
      </c>
    </row>
    <row r="18878" spans="2:6">
      <c r="B18878">
        <v>1537600</v>
      </c>
      <c r="D18878">
        <v>18876</v>
      </c>
      <c r="E18878" s="72">
        <f t="shared" si="589"/>
        <v>1543272714.6296294</v>
      </c>
      <c r="F18878" s="71">
        <f t="shared" si="588"/>
        <v>1003.6893305343583</v>
      </c>
    </row>
    <row r="18879" spans="2:6">
      <c r="B18879">
        <v>1537600</v>
      </c>
      <c r="D18879">
        <v>18877</v>
      </c>
      <c r="E18879" s="72">
        <f t="shared" si="589"/>
        <v>1543436273.4074073</v>
      </c>
      <c r="F18879" s="71">
        <f t="shared" si="588"/>
        <v>1003.7957033086676</v>
      </c>
    </row>
    <row r="18880" spans="2:6">
      <c r="B18880">
        <v>1537600</v>
      </c>
      <c r="D18880">
        <v>18878</v>
      </c>
      <c r="E18880" s="72">
        <f t="shared" si="589"/>
        <v>1543599840.8518517</v>
      </c>
      <c r="F18880" s="71">
        <f t="shared" si="588"/>
        <v>1003.9020817194665</v>
      </c>
    </row>
    <row r="18881" spans="2:6">
      <c r="B18881">
        <v>1537600</v>
      </c>
      <c r="D18881">
        <v>18879</v>
      </c>
      <c r="E18881" s="72">
        <f t="shared" si="589"/>
        <v>1543763416.9629629</v>
      </c>
      <c r="F18881" s="71">
        <f t="shared" si="588"/>
        <v>1004.0084657667552</v>
      </c>
    </row>
    <row r="18882" spans="2:6">
      <c r="B18882">
        <v>1537600</v>
      </c>
      <c r="D18882">
        <v>18880</v>
      </c>
      <c r="E18882" s="72">
        <f t="shared" si="589"/>
        <v>1543927001.7407405</v>
      </c>
      <c r="F18882" s="71">
        <f t="shared" si="588"/>
        <v>1004.1148554505337</v>
      </c>
    </row>
    <row r="18883" spans="2:6">
      <c r="B18883">
        <v>1537600</v>
      </c>
      <c r="D18883">
        <v>18881</v>
      </c>
      <c r="E18883" s="72">
        <f t="shared" si="589"/>
        <v>1544090595.185185</v>
      </c>
      <c r="F18883" s="71">
        <f t="shared" ref="F18883:F18946" si="590">E18883/B18882</f>
        <v>1004.2212507708018</v>
      </c>
    </row>
    <row r="18884" spans="2:6">
      <c r="B18884">
        <v>1537600</v>
      </c>
      <c r="D18884">
        <v>18882</v>
      </c>
      <c r="E18884" s="72">
        <f t="shared" ref="E18884:E18947" si="591">40+(D18883*D18883)+(E18883/1.3)</f>
        <v>1544254197.2962961</v>
      </c>
      <c r="F18884" s="71">
        <f t="shared" si="590"/>
        <v>1004.3276517275599</v>
      </c>
    </row>
    <row r="18885" spans="2:6">
      <c r="B18885">
        <v>1537600</v>
      </c>
      <c r="D18885">
        <v>18883</v>
      </c>
      <c r="E18885" s="72">
        <f t="shared" si="591"/>
        <v>1544417808.0740738</v>
      </c>
      <c r="F18885" s="71">
        <f t="shared" si="590"/>
        <v>1004.4340583208076</v>
      </c>
    </row>
    <row r="18886" spans="2:6">
      <c r="B18886">
        <v>1537600</v>
      </c>
      <c r="D18886">
        <v>18884</v>
      </c>
      <c r="E18886" s="72">
        <f t="shared" si="591"/>
        <v>1544581427.5185182</v>
      </c>
      <c r="F18886" s="71">
        <f t="shared" si="590"/>
        <v>1004.5404705505451</v>
      </c>
    </row>
    <row r="18887" spans="2:6">
      <c r="B18887">
        <v>1537600</v>
      </c>
      <c r="D18887">
        <v>18885</v>
      </c>
      <c r="E18887" s="72">
        <f t="shared" si="591"/>
        <v>1544745055.6296294</v>
      </c>
      <c r="F18887" s="71">
        <f t="shared" si="590"/>
        <v>1004.6468884167725</v>
      </c>
    </row>
    <row r="18888" spans="2:6">
      <c r="B18888">
        <v>1537600</v>
      </c>
      <c r="D18888">
        <v>18886</v>
      </c>
      <c r="E18888" s="72">
        <f t="shared" si="591"/>
        <v>1544908692.4074073</v>
      </c>
      <c r="F18888" s="71">
        <f t="shared" si="590"/>
        <v>1004.7533119194896</v>
      </c>
    </row>
    <row r="18889" spans="2:6">
      <c r="B18889">
        <v>1537600</v>
      </c>
      <c r="D18889">
        <v>18887</v>
      </c>
      <c r="E18889" s="72">
        <f t="shared" si="591"/>
        <v>1545072337.8518517</v>
      </c>
      <c r="F18889" s="71">
        <f t="shared" si="590"/>
        <v>1004.8597410586965</v>
      </c>
    </row>
    <row r="18890" spans="2:6">
      <c r="B18890">
        <v>1537600</v>
      </c>
      <c r="D18890">
        <v>18888</v>
      </c>
      <c r="E18890" s="72">
        <f t="shared" si="591"/>
        <v>1545235991.9629629</v>
      </c>
      <c r="F18890" s="71">
        <f t="shared" si="590"/>
        <v>1004.9661758343931</v>
      </c>
    </row>
    <row r="18891" spans="2:6">
      <c r="B18891">
        <v>1537600</v>
      </c>
      <c r="D18891">
        <v>18889</v>
      </c>
      <c r="E18891" s="72">
        <f t="shared" si="591"/>
        <v>1545399654.7407405</v>
      </c>
      <c r="F18891" s="71">
        <f t="shared" si="590"/>
        <v>1005.0726162465794</v>
      </c>
    </row>
    <row r="18892" spans="2:6">
      <c r="B18892">
        <v>1537600</v>
      </c>
      <c r="D18892">
        <v>18890</v>
      </c>
      <c r="E18892" s="72">
        <f t="shared" si="591"/>
        <v>1545563326.185185</v>
      </c>
      <c r="F18892" s="71">
        <f t="shared" si="590"/>
        <v>1005.1790622952556</v>
      </c>
    </row>
    <row r="18893" spans="2:6">
      <c r="B18893">
        <v>1537600</v>
      </c>
      <c r="D18893">
        <v>18891</v>
      </c>
      <c r="E18893" s="72">
        <f t="shared" si="591"/>
        <v>1545727006.2962961</v>
      </c>
      <c r="F18893" s="71">
        <f t="shared" si="590"/>
        <v>1005.2855139804216</v>
      </c>
    </row>
    <row r="18894" spans="2:6">
      <c r="B18894">
        <v>1537600</v>
      </c>
      <c r="D18894">
        <v>18892</v>
      </c>
      <c r="E18894" s="72">
        <f t="shared" si="591"/>
        <v>1545890695.0740738</v>
      </c>
      <c r="F18894" s="71">
        <f t="shared" si="590"/>
        <v>1005.3919713020771</v>
      </c>
    </row>
    <row r="18895" spans="2:6">
      <c r="B18895">
        <v>1537600</v>
      </c>
      <c r="D18895">
        <v>18893</v>
      </c>
      <c r="E18895" s="72">
        <f t="shared" si="591"/>
        <v>1546054392.5185182</v>
      </c>
      <c r="F18895" s="71">
        <f t="shared" si="590"/>
        <v>1005.4984342602226</v>
      </c>
    </row>
    <row r="18896" spans="2:6">
      <c r="B18896">
        <v>1537600</v>
      </c>
      <c r="D18896">
        <v>18894</v>
      </c>
      <c r="E18896" s="72">
        <f t="shared" si="591"/>
        <v>1546218098.6296294</v>
      </c>
      <c r="F18896" s="71">
        <f t="shared" si="590"/>
        <v>1005.6049028548579</v>
      </c>
    </row>
    <row r="18897" spans="2:6">
      <c r="B18897">
        <v>1537600</v>
      </c>
      <c r="D18897">
        <v>18895</v>
      </c>
      <c r="E18897" s="72">
        <f t="shared" si="591"/>
        <v>1546381813.4074073</v>
      </c>
      <c r="F18897" s="71">
        <f t="shared" si="590"/>
        <v>1005.7113770859829</v>
      </c>
    </row>
    <row r="18898" spans="2:6">
      <c r="B18898">
        <v>1537600</v>
      </c>
      <c r="D18898">
        <v>18896</v>
      </c>
      <c r="E18898" s="72">
        <f t="shared" si="591"/>
        <v>1546545536.8518517</v>
      </c>
      <c r="F18898" s="71">
        <f t="shared" si="590"/>
        <v>1005.8178569535976</v>
      </c>
    </row>
    <row r="18899" spans="2:6">
      <c r="B18899">
        <v>1537600</v>
      </c>
      <c r="D18899">
        <v>18897</v>
      </c>
      <c r="E18899" s="72">
        <f t="shared" si="591"/>
        <v>1546709268.9629629</v>
      </c>
      <c r="F18899" s="71">
        <f t="shared" si="590"/>
        <v>1005.9243424577022</v>
      </c>
    </row>
    <row r="18900" spans="2:6">
      <c r="B18900">
        <v>1537600</v>
      </c>
      <c r="D18900">
        <v>18898</v>
      </c>
      <c r="E18900" s="72">
        <f t="shared" si="591"/>
        <v>1546873009.7407405</v>
      </c>
      <c r="F18900" s="71">
        <f t="shared" si="590"/>
        <v>1006.0308335982963</v>
      </c>
    </row>
    <row r="18901" spans="2:6">
      <c r="B18901">
        <v>1537600</v>
      </c>
      <c r="D18901">
        <v>18899</v>
      </c>
      <c r="E18901" s="72">
        <f t="shared" si="591"/>
        <v>1547036759.185185</v>
      </c>
      <c r="F18901" s="71">
        <f t="shared" si="590"/>
        <v>1006.1373303753804</v>
      </c>
    </row>
    <row r="18902" spans="2:6">
      <c r="B18902">
        <v>1537600</v>
      </c>
      <c r="D18902">
        <v>18900</v>
      </c>
      <c r="E18902" s="72">
        <f t="shared" si="591"/>
        <v>1547200517.2962961</v>
      </c>
      <c r="F18902" s="71">
        <f t="shared" si="590"/>
        <v>1006.2438327889543</v>
      </c>
    </row>
    <row r="18903" spans="2:6">
      <c r="B18903">
        <v>1537600</v>
      </c>
      <c r="D18903">
        <v>18901</v>
      </c>
      <c r="E18903" s="72">
        <f t="shared" si="591"/>
        <v>1547364284.0740738</v>
      </c>
      <c r="F18903" s="71">
        <f t="shared" si="590"/>
        <v>1006.3503408390178</v>
      </c>
    </row>
    <row r="18904" spans="2:6">
      <c r="B18904">
        <v>1537600</v>
      </c>
      <c r="D18904">
        <v>18902</v>
      </c>
      <c r="E18904" s="72">
        <f t="shared" si="591"/>
        <v>1547528059.5185182</v>
      </c>
      <c r="F18904" s="71">
        <f t="shared" si="590"/>
        <v>1006.4568545255712</v>
      </c>
    </row>
    <row r="18905" spans="2:6">
      <c r="B18905">
        <v>1537600</v>
      </c>
      <c r="D18905">
        <v>18903</v>
      </c>
      <c r="E18905" s="72">
        <f t="shared" si="591"/>
        <v>1547691843.6296294</v>
      </c>
      <c r="F18905" s="71">
        <f t="shared" si="590"/>
        <v>1006.5633738486143</v>
      </c>
    </row>
    <row r="18906" spans="2:6">
      <c r="B18906">
        <v>1537600</v>
      </c>
      <c r="D18906">
        <v>18904</v>
      </c>
      <c r="E18906" s="72">
        <f t="shared" si="591"/>
        <v>1547855636.4074073</v>
      </c>
      <c r="F18906" s="71">
        <f t="shared" si="590"/>
        <v>1006.6698988081473</v>
      </c>
    </row>
    <row r="18907" spans="2:6">
      <c r="B18907">
        <v>1537600</v>
      </c>
      <c r="D18907">
        <v>18905</v>
      </c>
      <c r="E18907" s="72">
        <f t="shared" si="591"/>
        <v>1548019437.8518517</v>
      </c>
      <c r="F18907" s="71">
        <f t="shared" si="590"/>
        <v>1006.7764294041699</v>
      </c>
    </row>
    <row r="18908" spans="2:6">
      <c r="B18908">
        <v>1537600</v>
      </c>
      <c r="D18908">
        <v>18906</v>
      </c>
      <c r="E18908" s="72">
        <f t="shared" si="591"/>
        <v>1548183247.9629629</v>
      </c>
      <c r="F18908" s="71">
        <f t="shared" si="590"/>
        <v>1006.8829656366825</v>
      </c>
    </row>
    <row r="18909" spans="2:6">
      <c r="B18909">
        <v>1537600</v>
      </c>
      <c r="D18909">
        <v>18907</v>
      </c>
      <c r="E18909" s="72">
        <f t="shared" si="591"/>
        <v>1548347066.7407405</v>
      </c>
      <c r="F18909" s="71">
        <f t="shared" si="590"/>
        <v>1006.9895075056845</v>
      </c>
    </row>
    <row r="18910" spans="2:6">
      <c r="B18910">
        <v>1537600</v>
      </c>
      <c r="D18910">
        <v>18908</v>
      </c>
      <c r="E18910" s="72">
        <f t="shared" si="591"/>
        <v>1548510894.185185</v>
      </c>
      <c r="F18910" s="71">
        <f t="shared" si="590"/>
        <v>1007.0960550111765</v>
      </c>
    </row>
    <row r="18911" spans="2:6">
      <c r="B18911">
        <v>1537600</v>
      </c>
      <c r="D18911">
        <v>18909</v>
      </c>
      <c r="E18911" s="72">
        <f t="shared" si="591"/>
        <v>1548674730.2962961</v>
      </c>
      <c r="F18911" s="71">
        <f t="shared" si="590"/>
        <v>1007.2026081531583</v>
      </c>
    </row>
    <row r="18912" spans="2:6">
      <c r="B18912">
        <v>1537600</v>
      </c>
      <c r="D18912">
        <v>18910</v>
      </c>
      <c r="E18912" s="72">
        <f t="shared" si="591"/>
        <v>1548838575.0740738</v>
      </c>
      <c r="F18912" s="71">
        <f t="shared" si="590"/>
        <v>1007.3091669316296</v>
      </c>
    </row>
    <row r="18913" spans="2:6">
      <c r="B18913">
        <v>1537600</v>
      </c>
      <c r="D18913">
        <v>18911</v>
      </c>
      <c r="E18913" s="72">
        <f t="shared" si="591"/>
        <v>1549002428.5185182</v>
      </c>
      <c r="F18913" s="71">
        <f t="shared" si="590"/>
        <v>1007.415731346591</v>
      </c>
    </row>
    <row r="18914" spans="2:6">
      <c r="B18914">
        <v>1537600</v>
      </c>
      <c r="D18914">
        <v>18912</v>
      </c>
      <c r="E18914" s="72">
        <f t="shared" si="591"/>
        <v>1549166290.6296294</v>
      </c>
      <c r="F18914" s="71">
        <f t="shared" si="590"/>
        <v>1007.522301398042</v>
      </c>
    </row>
    <row r="18915" spans="2:6">
      <c r="B18915">
        <v>1537600</v>
      </c>
      <c r="D18915">
        <v>18913</v>
      </c>
      <c r="E18915" s="72">
        <f t="shared" si="591"/>
        <v>1549330161.4074073</v>
      </c>
      <c r="F18915" s="71">
        <f t="shared" si="590"/>
        <v>1007.6288770859829</v>
      </c>
    </row>
    <row r="18916" spans="2:6">
      <c r="B18916">
        <v>1537600</v>
      </c>
      <c r="D18916">
        <v>18914</v>
      </c>
      <c r="E18916" s="72">
        <f t="shared" si="591"/>
        <v>1549494040.8518517</v>
      </c>
      <c r="F18916" s="71">
        <f t="shared" si="590"/>
        <v>1007.7354584104135</v>
      </c>
    </row>
    <row r="18917" spans="2:6">
      <c r="B18917">
        <v>1537600</v>
      </c>
      <c r="D18917">
        <v>18915</v>
      </c>
      <c r="E18917" s="72">
        <f t="shared" si="591"/>
        <v>1549657928.9629629</v>
      </c>
      <c r="F18917" s="71">
        <f t="shared" si="590"/>
        <v>1007.8420453713338</v>
      </c>
    </row>
    <row r="18918" spans="2:6">
      <c r="B18918">
        <v>1537600</v>
      </c>
      <c r="D18918">
        <v>18916</v>
      </c>
      <c r="E18918" s="72">
        <f t="shared" si="591"/>
        <v>1549821825.7407405</v>
      </c>
      <c r="F18918" s="71">
        <f t="shared" si="590"/>
        <v>1007.9486379687438</v>
      </c>
    </row>
    <row r="18919" spans="2:6">
      <c r="B18919">
        <v>1537600</v>
      </c>
      <c r="D18919">
        <v>18917</v>
      </c>
      <c r="E18919" s="72">
        <f t="shared" si="591"/>
        <v>1549985731.185185</v>
      </c>
      <c r="F18919" s="71">
        <f t="shared" si="590"/>
        <v>1008.0552362026438</v>
      </c>
    </row>
    <row r="18920" spans="2:6">
      <c r="B18920">
        <v>1537600</v>
      </c>
      <c r="D18920">
        <v>18918</v>
      </c>
      <c r="E18920" s="72">
        <f t="shared" si="591"/>
        <v>1550149645.2962961</v>
      </c>
      <c r="F18920" s="71">
        <f t="shared" si="590"/>
        <v>1008.1618400730334</v>
      </c>
    </row>
    <row r="18921" spans="2:6">
      <c r="B18921">
        <v>1537600</v>
      </c>
      <c r="D18921">
        <v>18919</v>
      </c>
      <c r="E18921" s="72">
        <f t="shared" si="591"/>
        <v>1550313568.0740738</v>
      </c>
      <c r="F18921" s="71">
        <f t="shared" si="590"/>
        <v>1008.2684495799127</v>
      </c>
    </row>
    <row r="18922" spans="2:6">
      <c r="B18922">
        <v>1537600</v>
      </c>
      <c r="D18922">
        <v>18920</v>
      </c>
      <c r="E18922" s="72">
        <f t="shared" si="591"/>
        <v>1550477499.5185182</v>
      </c>
      <c r="F18922" s="71">
        <f t="shared" si="590"/>
        <v>1008.3750647232819</v>
      </c>
    </row>
    <row r="18923" spans="2:6">
      <c r="B18923">
        <v>1537600</v>
      </c>
      <c r="D18923">
        <v>18921</v>
      </c>
      <c r="E18923" s="72">
        <f t="shared" si="591"/>
        <v>1550641439.6296294</v>
      </c>
      <c r="F18923" s="71">
        <f t="shared" si="590"/>
        <v>1008.4816855031409</v>
      </c>
    </row>
    <row r="18924" spans="2:6">
      <c r="B18924">
        <v>1537600</v>
      </c>
      <c r="D18924">
        <v>18922</v>
      </c>
      <c r="E18924" s="72">
        <f t="shared" si="591"/>
        <v>1550805388.4074073</v>
      </c>
      <c r="F18924" s="71">
        <f t="shared" si="590"/>
        <v>1008.5883119194897</v>
      </c>
    </row>
    <row r="18925" spans="2:6">
      <c r="B18925">
        <v>1537600</v>
      </c>
      <c r="D18925">
        <v>18923</v>
      </c>
      <c r="E18925" s="72">
        <f t="shared" si="591"/>
        <v>1550969345.8518517</v>
      </c>
      <c r="F18925" s="71">
        <f t="shared" si="590"/>
        <v>1008.6949439723281</v>
      </c>
    </row>
    <row r="18926" spans="2:6">
      <c r="B18926">
        <v>1537600</v>
      </c>
      <c r="D18926">
        <v>18924</v>
      </c>
      <c r="E18926" s="72">
        <f t="shared" si="591"/>
        <v>1551133311.9629629</v>
      </c>
      <c r="F18926" s="71">
        <f t="shared" si="590"/>
        <v>1008.8015816616564</v>
      </c>
    </row>
    <row r="18927" spans="2:6">
      <c r="B18927">
        <v>1537600</v>
      </c>
      <c r="D18927">
        <v>18925</v>
      </c>
      <c r="E18927" s="72">
        <f t="shared" si="591"/>
        <v>1551297286.7407405</v>
      </c>
      <c r="F18927" s="71">
        <f t="shared" si="590"/>
        <v>1008.9082249874743</v>
      </c>
    </row>
    <row r="18928" spans="2:6">
      <c r="B18928">
        <v>1537600</v>
      </c>
      <c r="D18928">
        <v>18926</v>
      </c>
      <c r="E18928" s="72">
        <f t="shared" si="591"/>
        <v>1551461270.185185</v>
      </c>
      <c r="F18928" s="71">
        <f t="shared" si="590"/>
        <v>1009.0148739497821</v>
      </c>
    </row>
    <row r="18929" spans="2:6">
      <c r="B18929">
        <v>1537600</v>
      </c>
      <c r="D18929">
        <v>18927</v>
      </c>
      <c r="E18929" s="72">
        <f t="shared" si="591"/>
        <v>1551625262.2962961</v>
      </c>
      <c r="F18929" s="71">
        <f t="shared" si="590"/>
        <v>1009.1215285485797</v>
      </c>
    </row>
    <row r="18930" spans="2:6">
      <c r="B18930">
        <v>1537600</v>
      </c>
      <c r="D18930">
        <v>18928</v>
      </c>
      <c r="E18930" s="72">
        <f t="shared" si="591"/>
        <v>1551789263.0740738</v>
      </c>
      <c r="F18930" s="71">
        <f t="shared" si="590"/>
        <v>1009.2281887838669</v>
      </c>
    </row>
    <row r="18931" spans="2:6">
      <c r="B18931">
        <v>1537600</v>
      </c>
      <c r="D18931">
        <v>18929</v>
      </c>
      <c r="E18931" s="72">
        <f t="shared" si="591"/>
        <v>1551953272.5185182</v>
      </c>
      <c r="F18931" s="71">
        <f t="shared" si="590"/>
        <v>1009.334854655644</v>
      </c>
    </row>
    <row r="18932" spans="2:6">
      <c r="B18932">
        <v>1537600</v>
      </c>
      <c r="D18932">
        <v>18930</v>
      </c>
      <c r="E18932" s="72">
        <f t="shared" si="591"/>
        <v>1552117290.6296294</v>
      </c>
      <c r="F18932" s="71">
        <f t="shared" si="590"/>
        <v>1009.4415261639109</v>
      </c>
    </row>
    <row r="18933" spans="2:6">
      <c r="B18933">
        <v>1537600</v>
      </c>
      <c r="D18933">
        <v>18931</v>
      </c>
      <c r="E18933" s="72">
        <f t="shared" si="591"/>
        <v>1552281317.4074073</v>
      </c>
      <c r="F18933" s="71">
        <f t="shared" si="590"/>
        <v>1009.5482033086676</v>
      </c>
    </row>
    <row r="18934" spans="2:6">
      <c r="B18934">
        <v>1537600</v>
      </c>
      <c r="D18934">
        <v>18932</v>
      </c>
      <c r="E18934" s="72">
        <f t="shared" si="591"/>
        <v>1552445352.8518517</v>
      </c>
      <c r="F18934" s="71">
        <f t="shared" si="590"/>
        <v>1009.6548860899139</v>
      </c>
    </row>
    <row r="18935" spans="2:6">
      <c r="B18935">
        <v>1537600</v>
      </c>
      <c r="D18935">
        <v>18933</v>
      </c>
      <c r="E18935" s="72">
        <f t="shared" si="591"/>
        <v>1552609396.9629629</v>
      </c>
      <c r="F18935" s="71">
        <f t="shared" si="590"/>
        <v>1009.7615745076502</v>
      </c>
    </row>
    <row r="18936" spans="2:6">
      <c r="B18936">
        <v>1537600</v>
      </c>
      <c r="D18936">
        <v>18934</v>
      </c>
      <c r="E18936" s="72">
        <f t="shared" si="591"/>
        <v>1552773449.7407405</v>
      </c>
      <c r="F18936" s="71">
        <f t="shared" si="590"/>
        <v>1009.868268561876</v>
      </c>
    </row>
    <row r="18937" spans="2:6">
      <c r="B18937">
        <v>1537600</v>
      </c>
      <c r="D18937">
        <v>18935</v>
      </c>
      <c r="E18937" s="72">
        <f t="shared" si="591"/>
        <v>1552937511.185185</v>
      </c>
      <c r="F18937" s="71">
        <f t="shared" si="590"/>
        <v>1009.9749682525917</v>
      </c>
    </row>
    <row r="18938" spans="2:6">
      <c r="B18938">
        <v>1537600</v>
      </c>
      <c r="D18938">
        <v>18936</v>
      </c>
      <c r="E18938" s="72">
        <f t="shared" si="591"/>
        <v>1553101581.2962961</v>
      </c>
      <c r="F18938" s="71">
        <f t="shared" si="590"/>
        <v>1010.0816735797972</v>
      </c>
    </row>
    <row r="18939" spans="2:6">
      <c r="B18939">
        <v>1537600</v>
      </c>
      <c r="D18939">
        <v>18937</v>
      </c>
      <c r="E18939" s="72">
        <f t="shared" si="591"/>
        <v>1553265660.0740738</v>
      </c>
      <c r="F18939" s="71">
        <f t="shared" si="590"/>
        <v>1010.1883845434924</v>
      </c>
    </row>
    <row r="18940" spans="2:6">
      <c r="B18940">
        <v>1537600</v>
      </c>
      <c r="D18940">
        <v>18938</v>
      </c>
      <c r="E18940" s="72">
        <f t="shared" si="591"/>
        <v>1553429747.5185182</v>
      </c>
      <c r="F18940" s="71">
        <f t="shared" si="590"/>
        <v>1010.2951011436772</v>
      </c>
    </row>
    <row r="18941" spans="2:6">
      <c r="B18941">
        <v>1537600</v>
      </c>
      <c r="D18941">
        <v>18939</v>
      </c>
      <c r="E18941" s="72">
        <f t="shared" si="591"/>
        <v>1553593843.6296294</v>
      </c>
      <c r="F18941" s="71">
        <f t="shared" si="590"/>
        <v>1010.4018233803521</v>
      </c>
    </row>
    <row r="18942" spans="2:6">
      <c r="B18942">
        <v>1537600</v>
      </c>
      <c r="D18942">
        <v>18940</v>
      </c>
      <c r="E18942" s="72">
        <f t="shared" si="591"/>
        <v>1553757948.4074073</v>
      </c>
      <c r="F18942" s="71">
        <f t="shared" si="590"/>
        <v>1010.5085512535167</v>
      </c>
    </row>
    <row r="18943" spans="2:6">
      <c r="B18943">
        <v>1537600</v>
      </c>
      <c r="D18943">
        <v>18941</v>
      </c>
      <c r="E18943" s="72">
        <f t="shared" si="591"/>
        <v>1553922061.8518517</v>
      </c>
      <c r="F18943" s="71">
        <f t="shared" si="590"/>
        <v>1010.615284763171</v>
      </c>
    </row>
    <row r="18944" spans="2:6">
      <c r="B18944">
        <v>1537600</v>
      </c>
      <c r="D18944">
        <v>18942</v>
      </c>
      <c r="E18944" s="72">
        <f t="shared" si="591"/>
        <v>1554086183.9629629</v>
      </c>
      <c r="F18944" s="71">
        <f t="shared" si="590"/>
        <v>1010.7220239093151</v>
      </c>
    </row>
    <row r="18945" spans="2:6">
      <c r="B18945">
        <v>1537600</v>
      </c>
      <c r="D18945">
        <v>18943</v>
      </c>
      <c r="E18945" s="72">
        <f t="shared" si="591"/>
        <v>1554250314.7407405</v>
      </c>
      <c r="F18945" s="71">
        <f t="shared" si="590"/>
        <v>1010.8287686919489</v>
      </c>
    </row>
    <row r="18946" spans="2:6">
      <c r="B18946">
        <v>1537600</v>
      </c>
      <c r="D18946">
        <v>18944</v>
      </c>
      <c r="E18946" s="72">
        <f t="shared" si="591"/>
        <v>1554414454.185185</v>
      </c>
      <c r="F18946" s="71">
        <f t="shared" si="590"/>
        <v>1010.9355191110724</v>
      </c>
    </row>
    <row r="18947" spans="2:6">
      <c r="B18947">
        <v>1537600</v>
      </c>
      <c r="D18947">
        <v>18945</v>
      </c>
      <c r="E18947" s="72">
        <f t="shared" si="591"/>
        <v>1554578602.2962961</v>
      </c>
      <c r="F18947" s="71">
        <f t="shared" ref="F18947:F19010" si="592">E18947/B18946</f>
        <v>1011.0422751666858</v>
      </c>
    </row>
    <row r="18948" spans="2:6">
      <c r="B18948">
        <v>1537600</v>
      </c>
      <c r="D18948">
        <v>18946</v>
      </c>
      <c r="E18948" s="72">
        <f t="shared" ref="E18948:E19011" si="593">40+(D18947*D18947)+(E18947/1.3)</f>
        <v>1554742759.0740738</v>
      </c>
      <c r="F18948" s="71">
        <f t="shared" si="592"/>
        <v>1011.1490368587889</v>
      </c>
    </row>
    <row r="18949" spans="2:6">
      <c r="B18949">
        <v>1537600</v>
      </c>
      <c r="D18949">
        <v>18947</v>
      </c>
      <c r="E18949" s="72">
        <f t="shared" si="593"/>
        <v>1554906924.5185182</v>
      </c>
      <c r="F18949" s="71">
        <f t="shared" si="592"/>
        <v>1011.2558041873817</v>
      </c>
    </row>
    <row r="18950" spans="2:6">
      <c r="B18950">
        <v>1537600</v>
      </c>
      <c r="D18950">
        <v>18948</v>
      </c>
      <c r="E18950" s="72">
        <f t="shared" si="593"/>
        <v>1555071098.6296294</v>
      </c>
      <c r="F18950" s="71">
        <f t="shared" si="592"/>
        <v>1011.3625771524645</v>
      </c>
    </row>
    <row r="18951" spans="2:6">
      <c r="B18951">
        <v>1537600</v>
      </c>
      <c r="D18951">
        <v>18949</v>
      </c>
      <c r="E18951" s="72">
        <f t="shared" si="593"/>
        <v>1555235281.4074073</v>
      </c>
      <c r="F18951" s="71">
        <f t="shared" si="592"/>
        <v>1011.469355754037</v>
      </c>
    </row>
    <row r="18952" spans="2:6">
      <c r="B18952">
        <v>1537600</v>
      </c>
      <c r="D18952">
        <v>18950</v>
      </c>
      <c r="E18952" s="72">
        <f t="shared" si="593"/>
        <v>1555399472.8518517</v>
      </c>
      <c r="F18952" s="71">
        <f t="shared" si="592"/>
        <v>1011.5761399920992</v>
      </c>
    </row>
    <row r="18953" spans="2:6">
      <c r="B18953">
        <v>1537600</v>
      </c>
      <c r="D18953">
        <v>18951</v>
      </c>
      <c r="E18953" s="72">
        <f t="shared" si="593"/>
        <v>1555563672.9629629</v>
      </c>
      <c r="F18953" s="71">
        <f t="shared" si="592"/>
        <v>1011.6829298666512</v>
      </c>
    </row>
    <row r="18954" spans="2:6">
      <c r="B18954">
        <v>1537600</v>
      </c>
      <c r="D18954">
        <v>18952</v>
      </c>
      <c r="E18954" s="72">
        <f t="shared" si="593"/>
        <v>1555727881.7407405</v>
      </c>
      <c r="F18954" s="71">
        <f t="shared" si="592"/>
        <v>1011.7897253776929</v>
      </c>
    </row>
    <row r="18955" spans="2:6">
      <c r="B18955">
        <v>1537600</v>
      </c>
      <c r="D18955">
        <v>18953</v>
      </c>
      <c r="E18955" s="72">
        <f t="shared" si="593"/>
        <v>1555892099.185185</v>
      </c>
      <c r="F18955" s="71">
        <f t="shared" si="592"/>
        <v>1011.8965265252243</v>
      </c>
    </row>
    <row r="18956" spans="2:6">
      <c r="B18956">
        <v>1537600</v>
      </c>
      <c r="D18956">
        <v>18954</v>
      </c>
      <c r="E18956" s="72">
        <f t="shared" si="593"/>
        <v>1556056325.2962961</v>
      </c>
      <c r="F18956" s="71">
        <f t="shared" si="592"/>
        <v>1012.0033333092457</v>
      </c>
    </row>
    <row r="18957" spans="2:6">
      <c r="B18957">
        <v>1537600</v>
      </c>
      <c r="D18957">
        <v>18955</v>
      </c>
      <c r="E18957" s="72">
        <f t="shared" si="593"/>
        <v>1556220560.0740738</v>
      </c>
      <c r="F18957" s="71">
        <f t="shared" si="592"/>
        <v>1012.1101457297566</v>
      </c>
    </row>
    <row r="18958" spans="2:6">
      <c r="B18958">
        <v>1537600</v>
      </c>
      <c r="D18958">
        <v>18956</v>
      </c>
      <c r="E18958" s="72">
        <f t="shared" si="593"/>
        <v>1556384803.5185182</v>
      </c>
      <c r="F18958" s="71">
        <f t="shared" si="592"/>
        <v>1012.2169637867574</v>
      </c>
    </row>
    <row r="18959" spans="2:6">
      <c r="B18959">
        <v>1537600</v>
      </c>
      <c r="D18959">
        <v>18957</v>
      </c>
      <c r="E18959" s="72">
        <f t="shared" si="593"/>
        <v>1556549055.6296294</v>
      </c>
      <c r="F18959" s="71">
        <f t="shared" si="592"/>
        <v>1012.323787480248</v>
      </c>
    </row>
    <row r="18960" spans="2:6">
      <c r="B18960">
        <v>1537600</v>
      </c>
      <c r="D18960">
        <v>18958</v>
      </c>
      <c r="E18960" s="72">
        <f t="shared" si="593"/>
        <v>1556713316.4074073</v>
      </c>
      <c r="F18960" s="71">
        <f t="shared" si="592"/>
        <v>1012.4306168102285</v>
      </c>
    </row>
    <row r="18961" spans="2:6">
      <c r="B18961">
        <v>1537600</v>
      </c>
      <c r="D18961">
        <v>18959</v>
      </c>
      <c r="E18961" s="72">
        <f t="shared" si="593"/>
        <v>1556877585.8518517</v>
      </c>
      <c r="F18961" s="71">
        <f t="shared" si="592"/>
        <v>1012.5374517766985</v>
      </c>
    </row>
    <row r="18962" spans="2:6">
      <c r="B18962">
        <v>1537600</v>
      </c>
      <c r="D18962">
        <v>18960</v>
      </c>
      <c r="E18962" s="72">
        <f t="shared" si="593"/>
        <v>1557041863.9629629</v>
      </c>
      <c r="F18962" s="71">
        <f t="shared" si="592"/>
        <v>1012.6442923796585</v>
      </c>
    </row>
    <row r="18963" spans="2:6">
      <c r="B18963">
        <v>1537600</v>
      </c>
      <c r="D18963">
        <v>18961</v>
      </c>
      <c r="E18963" s="72">
        <f t="shared" si="593"/>
        <v>1557206150.7407405</v>
      </c>
      <c r="F18963" s="71">
        <f t="shared" si="592"/>
        <v>1012.751138619108</v>
      </c>
    </row>
    <row r="18964" spans="2:6">
      <c r="B18964">
        <v>1537600</v>
      </c>
      <c r="D18964">
        <v>18962</v>
      </c>
      <c r="E18964" s="72">
        <f t="shared" si="593"/>
        <v>1557370446.185185</v>
      </c>
      <c r="F18964" s="71">
        <f t="shared" si="592"/>
        <v>1012.8579904950475</v>
      </c>
    </row>
    <row r="18965" spans="2:6">
      <c r="B18965">
        <v>1537600</v>
      </c>
      <c r="D18965">
        <v>18963</v>
      </c>
      <c r="E18965" s="72">
        <f t="shared" si="593"/>
        <v>1557534750.2962961</v>
      </c>
      <c r="F18965" s="71">
        <f t="shared" si="592"/>
        <v>1012.9648480074767</v>
      </c>
    </row>
    <row r="18966" spans="2:6">
      <c r="B18966">
        <v>1537600</v>
      </c>
      <c r="D18966">
        <v>18964</v>
      </c>
      <c r="E18966" s="72">
        <f t="shared" si="593"/>
        <v>1557699063.0740738</v>
      </c>
      <c r="F18966" s="71">
        <f t="shared" si="592"/>
        <v>1013.0717111563955</v>
      </c>
    </row>
    <row r="18967" spans="2:6">
      <c r="B18967">
        <v>1537600</v>
      </c>
      <c r="D18967">
        <v>18965</v>
      </c>
      <c r="E18967" s="72">
        <f t="shared" si="593"/>
        <v>1557863384.5185182</v>
      </c>
      <c r="F18967" s="71">
        <f t="shared" si="592"/>
        <v>1013.1785799418043</v>
      </c>
    </row>
    <row r="18968" spans="2:6">
      <c r="B18968">
        <v>1537600</v>
      </c>
      <c r="D18968">
        <v>18966</v>
      </c>
      <c r="E18968" s="72">
        <f t="shared" si="593"/>
        <v>1558027714.6296294</v>
      </c>
      <c r="F18968" s="71">
        <f t="shared" si="592"/>
        <v>1013.2854543637028</v>
      </c>
    </row>
    <row r="18969" spans="2:6">
      <c r="B18969">
        <v>1537600</v>
      </c>
      <c r="D18969">
        <v>18967</v>
      </c>
      <c r="E18969" s="72">
        <f t="shared" si="593"/>
        <v>1558192053.4074073</v>
      </c>
      <c r="F18969" s="71">
        <f t="shared" si="592"/>
        <v>1013.3923344220912</v>
      </c>
    </row>
    <row r="18970" spans="2:6">
      <c r="B18970">
        <v>1537600</v>
      </c>
      <c r="D18970">
        <v>18968</v>
      </c>
      <c r="E18970" s="72">
        <f t="shared" si="593"/>
        <v>1558356400.8518517</v>
      </c>
      <c r="F18970" s="71">
        <f t="shared" si="592"/>
        <v>1013.4992201169691</v>
      </c>
    </row>
    <row r="18971" spans="2:6">
      <c r="B18971">
        <v>1537600</v>
      </c>
      <c r="D18971">
        <v>18969</v>
      </c>
      <c r="E18971" s="72">
        <f t="shared" si="593"/>
        <v>1558520756.9629629</v>
      </c>
      <c r="F18971" s="71">
        <f t="shared" si="592"/>
        <v>1013.6061114483369</v>
      </c>
    </row>
    <row r="18972" spans="2:6">
      <c r="B18972">
        <v>1537600</v>
      </c>
      <c r="D18972">
        <v>18970</v>
      </c>
      <c r="E18972" s="72">
        <f t="shared" si="593"/>
        <v>1558685121.7407405</v>
      </c>
      <c r="F18972" s="71">
        <f t="shared" si="592"/>
        <v>1013.7130084161944</v>
      </c>
    </row>
    <row r="18973" spans="2:6">
      <c r="B18973">
        <v>1537600</v>
      </c>
      <c r="D18973">
        <v>18971</v>
      </c>
      <c r="E18973" s="72">
        <f t="shared" si="593"/>
        <v>1558849495.185185</v>
      </c>
      <c r="F18973" s="71">
        <f t="shared" si="592"/>
        <v>1013.8199110205418</v>
      </c>
    </row>
    <row r="18974" spans="2:6">
      <c r="B18974">
        <v>1537600</v>
      </c>
      <c r="D18974">
        <v>18972</v>
      </c>
      <c r="E18974" s="72">
        <f t="shared" si="593"/>
        <v>1559013877.2962961</v>
      </c>
      <c r="F18974" s="71">
        <f t="shared" si="592"/>
        <v>1013.9268192613788</v>
      </c>
    </row>
    <row r="18975" spans="2:6">
      <c r="B18975">
        <v>1537600</v>
      </c>
      <c r="D18975">
        <v>18973</v>
      </c>
      <c r="E18975" s="72">
        <f t="shared" si="593"/>
        <v>1559178268.0740738</v>
      </c>
      <c r="F18975" s="71">
        <f t="shared" si="592"/>
        <v>1014.0337331387057</v>
      </c>
    </row>
    <row r="18976" spans="2:6">
      <c r="B18976">
        <v>1537600</v>
      </c>
      <c r="D18976">
        <v>18974</v>
      </c>
      <c r="E18976" s="72">
        <f t="shared" si="593"/>
        <v>1559342667.5185182</v>
      </c>
      <c r="F18976" s="71">
        <f t="shared" si="592"/>
        <v>1014.1406526525222</v>
      </c>
    </row>
    <row r="18977" spans="2:6">
      <c r="B18977">
        <v>1537600</v>
      </c>
      <c r="D18977">
        <v>18975</v>
      </c>
      <c r="E18977" s="72">
        <f t="shared" si="593"/>
        <v>1559507075.6296294</v>
      </c>
      <c r="F18977" s="71">
        <f t="shared" si="592"/>
        <v>1014.2475778028287</v>
      </c>
    </row>
    <row r="18978" spans="2:6">
      <c r="B18978">
        <v>1537600</v>
      </c>
      <c r="D18978">
        <v>18976</v>
      </c>
      <c r="E18978" s="72">
        <f t="shared" si="593"/>
        <v>1559671492.4074073</v>
      </c>
      <c r="F18978" s="71">
        <f t="shared" si="592"/>
        <v>1014.354508589625</v>
      </c>
    </row>
    <row r="18979" spans="2:6">
      <c r="B18979">
        <v>1537600</v>
      </c>
      <c r="D18979">
        <v>18977</v>
      </c>
      <c r="E18979" s="72">
        <f t="shared" si="593"/>
        <v>1559835917.8518517</v>
      </c>
      <c r="F18979" s="71">
        <f t="shared" si="592"/>
        <v>1014.4614450129109</v>
      </c>
    </row>
    <row r="18980" spans="2:6">
      <c r="B18980">
        <v>1537600</v>
      </c>
      <c r="D18980">
        <v>18978</v>
      </c>
      <c r="E18980" s="72">
        <f t="shared" si="593"/>
        <v>1560000351.9629629</v>
      </c>
      <c r="F18980" s="71">
        <f t="shared" si="592"/>
        <v>1014.5683870726866</v>
      </c>
    </row>
    <row r="18981" spans="2:6">
      <c r="B18981">
        <v>1537600</v>
      </c>
      <c r="D18981">
        <v>18979</v>
      </c>
      <c r="E18981" s="72">
        <f t="shared" si="593"/>
        <v>1560164794.7407405</v>
      </c>
      <c r="F18981" s="71">
        <f t="shared" si="592"/>
        <v>1014.675334768952</v>
      </c>
    </row>
    <row r="18982" spans="2:6">
      <c r="B18982">
        <v>1537600</v>
      </c>
      <c r="D18982">
        <v>18980</v>
      </c>
      <c r="E18982" s="72">
        <f t="shared" si="593"/>
        <v>1560329246.185185</v>
      </c>
      <c r="F18982" s="71">
        <f t="shared" si="592"/>
        <v>1014.7822881017072</v>
      </c>
    </row>
    <row r="18983" spans="2:6">
      <c r="B18983">
        <v>1537600</v>
      </c>
      <c r="D18983">
        <v>18981</v>
      </c>
      <c r="E18983" s="72">
        <f t="shared" si="593"/>
        <v>1560493706.2962961</v>
      </c>
      <c r="F18983" s="71">
        <f t="shared" si="592"/>
        <v>1014.8892470709523</v>
      </c>
    </row>
    <row r="18984" spans="2:6">
      <c r="B18984">
        <v>1537600</v>
      </c>
      <c r="D18984">
        <v>18982</v>
      </c>
      <c r="E18984" s="72">
        <f t="shared" si="593"/>
        <v>1560658175.0740738</v>
      </c>
      <c r="F18984" s="71">
        <f t="shared" si="592"/>
        <v>1014.9962116766869</v>
      </c>
    </row>
    <row r="18985" spans="2:6">
      <c r="B18985">
        <v>1537600</v>
      </c>
      <c r="D18985">
        <v>18983</v>
      </c>
      <c r="E18985" s="72">
        <f t="shared" si="593"/>
        <v>1560822652.5185182</v>
      </c>
      <c r="F18985" s="71">
        <f t="shared" si="592"/>
        <v>1015.1031819189114</v>
      </c>
    </row>
    <row r="18986" spans="2:6">
      <c r="B18986">
        <v>1537600</v>
      </c>
      <c r="D18986">
        <v>18984</v>
      </c>
      <c r="E18986" s="72">
        <f t="shared" si="593"/>
        <v>1560987138.6296294</v>
      </c>
      <c r="F18986" s="71">
        <f t="shared" si="592"/>
        <v>1015.2101577976258</v>
      </c>
    </row>
    <row r="18987" spans="2:6">
      <c r="B18987">
        <v>1537600</v>
      </c>
      <c r="D18987">
        <v>18985</v>
      </c>
      <c r="E18987" s="72">
        <f t="shared" si="593"/>
        <v>1561151633.4074073</v>
      </c>
      <c r="F18987" s="71">
        <f t="shared" si="592"/>
        <v>1015.3171393128299</v>
      </c>
    </row>
    <row r="18988" spans="2:6">
      <c r="B18988">
        <v>1537600</v>
      </c>
      <c r="D18988">
        <v>18986</v>
      </c>
      <c r="E18988" s="72">
        <f t="shared" si="593"/>
        <v>1561316136.8518517</v>
      </c>
      <c r="F18988" s="71">
        <f t="shared" si="592"/>
        <v>1015.4241264645237</v>
      </c>
    </row>
    <row r="18989" spans="2:6">
      <c r="B18989">
        <v>1537600</v>
      </c>
      <c r="D18989">
        <v>18987</v>
      </c>
      <c r="E18989" s="72">
        <f t="shared" si="593"/>
        <v>1561480648.9629629</v>
      </c>
      <c r="F18989" s="71">
        <f t="shared" si="592"/>
        <v>1015.5311192527074</v>
      </c>
    </row>
    <row r="18990" spans="2:6">
      <c r="B18990">
        <v>1537600</v>
      </c>
      <c r="D18990">
        <v>18988</v>
      </c>
      <c r="E18990" s="72">
        <f t="shared" si="593"/>
        <v>1561645169.7407405</v>
      </c>
      <c r="F18990" s="71">
        <f t="shared" si="592"/>
        <v>1015.6381176773807</v>
      </c>
    </row>
    <row r="18991" spans="2:6">
      <c r="B18991">
        <v>1537600</v>
      </c>
      <c r="D18991">
        <v>18989</v>
      </c>
      <c r="E18991" s="72">
        <f t="shared" si="593"/>
        <v>1561809699.185185</v>
      </c>
      <c r="F18991" s="71">
        <f t="shared" si="592"/>
        <v>1015.7451217385438</v>
      </c>
    </row>
    <row r="18992" spans="2:6">
      <c r="B18992">
        <v>1537600</v>
      </c>
      <c r="D18992">
        <v>18990</v>
      </c>
      <c r="E18992" s="72">
        <f t="shared" si="593"/>
        <v>1561974237.2962961</v>
      </c>
      <c r="F18992" s="71">
        <f t="shared" si="592"/>
        <v>1015.8521314361967</v>
      </c>
    </row>
    <row r="18993" spans="2:6">
      <c r="B18993">
        <v>1537600</v>
      </c>
      <c r="D18993">
        <v>18991</v>
      </c>
      <c r="E18993" s="72">
        <f t="shared" si="593"/>
        <v>1562138784.0740738</v>
      </c>
      <c r="F18993" s="71">
        <f t="shared" si="592"/>
        <v>1015.9591467703393</v>
      </c>
    </row>
    <row r="18994" spans="2:6">
      <c r="B18994">
        <v>1537600</v>
      </c>
      <c r="D18994">
        <v>18992</v>
      </c>
      <c r="E18994" s="72">
        <f t="shared" si="593"/>
        <v>1562303339.5185182</v>
      </c>
      <c r="F18994" s="71">
        <f t="shared" si="592"/>
        <v>1016.0661677409718</v>
      </c>
    </row>
    <row r="18995" spans="2:6">
      <c r="B18995">
        <v>1537600</v>
      </c>
      <c r="D18995">
        <v>18993</v>
      </c>
      <c r="E18995" s="72">
        <f t="shared" si="593"/>
        <v>1562467903.6296294</v>
      </c>
      <c r="F18995" s="71">
        <f t="shared" si="592"/>
        <v>1016.1731943480941</v>
      </c>
    </row>
    <row r="18996" spans="2:6">
      <c r="B18996">
        <v>1537600</v>
      </c>
      <c r="D18996">
        <v>18994</v>
      </c>
      <c r="E18996" s="72">
        <f t="shared" si="593"/>
        <v>1562632476.4074073</v>
      </c>
      <c r="F18996" s="71">
        <f t="shared" si="592"/>
        <v>1016.2802265917061</v>
      </c>
    </row>
    <row r="18997" spans="2:6">
      <c r="B18997">
        <v>1537600</v>
      </c>
      <c r="D18997">
        <v>18995</v>
      </c>
      <c r="E18997" s="72">
        <f t="shared" si="593"/>
        <v>1562797057.8518517</v>
      </c>
      <c r="F18997" s="71">
        <f t="shared" si="592"/>
        <v>1016.3872644718078</v>
      </c>
    </row>
    <row r="18998" spans="2:6">
      <c r="B18998">
        <v>1537600</v>
      </c>
      <c r="D18998">
        <v>18996</v>
      </c>
      <c r="E18998" s="72">
        <f t="shared" si="593"/>
        <v>1562961647.9629629</v>
      </c>
      <c r="F18998" s="71">
        <f t="shared" si="592"/>
        <v>1016.4943079883993</v>
      </c>
    </row>
    <row r="18999" spans="2:6">
      <c r="B18999">
        <v>1537600</v>
      </c>
      <c r="D18999">
        <v>18997</v>
      </c>
      <c r="E18999" s="72">
        <f t="shared" si="593"/>
        <v>1563126246.7407405</v>
      </c>
      <c r="F18999" s="71">
        <f t="shared" si="592"/>
        <v>1016.6013571414805</v>
      </c>
    </row>
    <row r="19000" spans="2:6">
      <c r="B19000">
        <v>1537600</v>
      </c>
      <c r="D19000">
        <v>18998</v>
      </c>
      <c r="E19000" s="72">
        <f t="shared" si="593"/>
        <v>1563290854.185185</v>
      </c>
      <c r="F19000" s="71">
        <f t="shared" si="592"/>
        <v>1016.7084119310516</v>
      </c>
    </row>
    <row r="19001" spans="2:6">
      <c r="B19001">
        <v>1537600</v>
      </c>
      <c r="D19001">
        <v>18999</v>
      </c>
      <c r="E19001" s="72">
        <f t="shared" si="593"/>
        <v>1563455470.2962961</v>
      </c>
      <c r="F19001" s="71">
        <f t="shared" si="592"/>
        <v>1016.8154723571124</v>
      </c>
    </row>
    <row r="19002" spans="2:6">
      <c r="B19002">
        <v>1537600</v>
      </c>
      <c r="D19002">
        <v>19000</v>
      </c>
      <c r="E19002" s="72">
        <f t="shared" si="593"/>
        <v>1563620095.0740738</v>
      </c>
      <c r="F19002" s="71">
        <f t="shared" si="592"/>
        <v>1016.9225384196629</v>
      </c>
    </row>
    <row r="19003" spans="2:6">
      <c r="B19003">
        <v>1537600</v>
      </c>
      <c r="D19003">
        <v>19001</v>
      </c>
      <c r="E19003" s="72">
        <f t="shared" si="593"/>
        <v>1563784728.5185182</v>
      </c>
      <c r="F19003" s="71">
        <f t="shared" si="592"/>
        <v>1017.0296101187033</v>
      </c>
    </row>
    <row r="19004" spans="2:6">
      <c r="B19004">
        <v>1537600</v>
      </c>
      <c r="D19004">
        <v>19002</v>
      </c>
      <c r="E19004" s="72">
        <f t="shared" si="593"/>
        <v>1563949370.6296294</v>
      </c>
      <c r="F19004" s="71">
        <f t="shared" si="592"/>
        <v>1017.1366874542334</v>
      </c>
    </row>
    <row r="19005" spans="2:6">
      <c r="B19005">
        <v>1537600</v>
      </c>
      <c r="D19005">
        <v>19003</v>
      </c>
      <c r="E19005" s="72">
        <f t="shared" si="593"/>
        <v>1564114021.4074073</v>
      </c>
      <c r="F19005" s="71">
        <f t="shared" si="592"/>
        <v>1017.2437704262535</v>
      </c>
    </row>
    <row r="19006" spans="2:6">
      <c r="B19006">
        <v>1537600</v>
      </c>
      <c r="D19006">
        <v>19004</v>
      </c>
      <c r="E19006" s="72">
        <f t="shared" si="593"/>
        <v>1564278680.8518517</v>
      </c>
      <c r="F19006" s="71">
        <f t="shared" si="592"/>
        <v>1017.3508590347631</v>
      </c>
    </row>
    <row r="19007" spans="2:6">
      <c r="B19007">
        <v>1537600</v>
      </c>
      <c r="D19007">
        <v>19005</v>
      </c>
      <c r="E19007" s="72">
        <f t="shared" si="593"/>
        <v>1564443348.9629629</v>
      </c>
      <c r="F19007" s="71">
        <f t="shared" si="592"/>
        <v>1017.4579532797625</v>
      </c>
    </row>
    <row r="19008" spans="2:6">
      <c r="B19008">
        <v>1537600</v>
      </c>
      <c r="D19008">
        <v>19006</v>
      </c>
      <c r="E19008" s="72">
        <f t="shared" si="593"/>
        <v>1564608025.7407405</v>
      </c>
      <c r="F19008" s="71">
        <f t="shared" si="592"/>
        <v>1017.5650531612516</v>
      </c>
    </row>
    <row r="19009" spans="2:6">
      <c r="B19009">
        <v>1537600</v>
      </c>
      <c r="D19009">
        <v>19007</v>
      </c>
      <c r="E19009" s="72">
        <f t="shared" si="593"/>
        <v>1564772711.185185</v>
      </c>
      <c r="F19009" s="71">
        <f t="shared" si="592"/>
        <v>1017.6721586792306</v>
      </c>
    </row>
    <row r="19010" spans="2:6">
      <c r="B19010">
        <v>1537600</v>
      </c>
      <c r="D19010">
        <v>19008</v>
      </c>
      <c r="E19010" s="72">
        <f t="shared" si="593"/>
        <v>1564937405.2962961</v>
      </c>
      <c r="F19010" s="71">
        <f t="shared" si="592"/>
        <v>1017.7792698336993</v>
      </c>
    </row>
    <row r="19011" spans="2:6">
      <c r="B19011">
        <v>1537600</v>
      </c>
      <c r="D19011">
        <v>19009</v>
      </c>
      <c r="E19011" s="72">
        <f t="shared" si="593"/>
        <v>1565102108.0740738</v>
      </c>
      <c r="F19011" s="71">
        <f t="shared" ref="F19011:F19074" si="594">E19011/B19010</f>
        <v>1017.8863866246578</v>
      </c>
    </row>
    <row r="19012" spans="2:6">
      <c r="B19012">
        <v>1537600</v>
      </c>
      <c r="D19012">
        <v>19010</v>
      </c>
      <c r="E19012" s="72">
        <f t="shared" ref="E19012:E19075" si="595">40+(D19011*D19011)+(E19011/1.3)</f>
        <v>1565266819.5185182</v>
      </c>
      <c r="F19012" s="71">
        <f t="shared" si="594"/>
        <v>1017.993509052106</v>
      </c>
    </row>
    <row r="19013" spans="2:6">
      <c r="B19013">
        <v>1537600</v>
      </c>
      <c r="D19013">
        <v>19011</v>
      </c>
      <c r="E19013" s="72">
        <f t="shared" si="595"/>
        <v>1565431539.6296294</v>
      </c>
      <c r="F19013" s="71">
        <f t="shared" si="594"/>
        <v>1018.100637116044</v>
      </c>
    </row>
    <row r="19014" spans="2:6">
      <c r="B19014">
        <v>1537600</v>
      </c>
      <c r="D19014">
        <v>19012</v>
      </c>
      <c r="E19014" s="72">
        <f t="shared" si="595"/>
        <v>1565596268.4074073</v>
      </c>
      <c r="F19014" s="71">
        <f t="shared" si="594"/>
        <v>1018.2077708164719</v>
      </c>
    </row>
    <row r="19015" spans="2:6">
      <c r="B19015">
        <v>1537600</v>
      </c>
      <c r="D19015">
        <v>19013</v>
      </c>
      <c r="E19015" s="72">
        <f t="shared" si="595"/>
        <v>1565761005.8518517</v>
      </c>
      <c r="F19015" s="71">
        <f t="shared" si="594"/>
        <v>1018.3149101533895</v>
      </c>
    </row>
    <row r="19016" spans="2:6">
      <c r="B19016">
        <v>1537600</v>
      </c>
      <c r="D19016">
        <v>19014</v>
      </c>
      <c r="E19016" s="72">
        <f t="shared" si="595"/>
        <v>1565925751.9629629</v>
      </c>
      <c r="F19016" s="71">
        <f t="shared" si="594"/>
        <v>1018.4220551267969</v>
      </c>
    </row>
    <row r="19017" spans="2:6">
      <c r="B19017">
        <v>1537600</v>
      </c>
      <c r="D19017">
        <v>19015</v>
      </c>
      <c r="E19017" s="72">
        <f t="shared" si="595"/>
        <v>1566090506.7407405</v>
      </c>
      <c r="F19017" s="71">
        <f t="shared" si="594"/>
        <v>1018.5292057366939</v>
      </c>
    </row>
    <row r="19018" spans="2:6">
      <c r="B19018">
        <v>1537600</v>
      </c>
      <c r="D19018">
        <v>19016</v>
      </c>
      <c r="E19018" s="72">
        <f t="shared" si="595"/>
        <v>1566255270.185185</v>
      </c>
      <c r="F19018" s="71">
        <f t="shared" si="594"/>
        <v>1018.6363619830807</v>
      </c>
    </row>
    <row r="19019" spans="2:6">
      <c r="B19019">
        <v>1537600</v>
      </c>
      <c r="D19019">
        <v>19017</v>
      </c>
      <c r="E19019" s="72">
        <f t="shared" si="595"/>
        <v>1566420042.2962961</v>
      </c>
      <c r="F19019" s="71">
        <f t="shared" si="594"/>
        <v>1018.7435238659574</v>
      </c>
    </row>
    <row r="19020" spans="2:6">
      <c r="B19020">
        <v>1537600</v>
      </c>
      <c r="D19020">
        <v>19018</v>
      </c>
      <c r="E19020" s="72">
        <f t="shared" si="595"/>
        <v>1566584823.0740738</v>
      </c>
      <c r="F19020" s="71">
        <f t="shared" si="594"/>
        <v>1018.8506913853238</v>
      </c>
    </row>
    <row r="19021" spans="2:6">
      <c r="B19021">
        <v>1537600</v>
      </c>
      <c r="D19021">
        <v>19019</v>
      </c>
      <c r="E19021" s="72">
        <f t="shared" si="595"/>
        <v>1566749612.5185182</v>
      </c>
      <c r="F19021" s="71">
        <f t="shared" si="594"/>
        <v>1018.9578645411799</v>
      </c>
    </row>
    <row r="19022" spans="2:6">
      <c r="B19022">
        <v>1537600</v>
      </c>
      <c r="D19022">
        <v>19020</v>
      </c>
      <c r="E19022" s="72">
        <f t="shared" si="595"/>
        <v>1566914410.6296294</v>
      </c>
      <c r="F19022" s="71">
        <f t="shared" si="594"/>
        <v>1019.0650433335259</v>
      </c>
    </row>
    <row r="19023" spans="2:6">
      <c r="B19023">
        <v>1537600</v>
      </c>
      <c r="D19023">
        <v>19021</v>
      </c>
      <c r="E19023" s="72">
        <f t="shared" si="595"/>
        <v>1567079217.4074073</v>
      </c>
      <c r="F19023" s="71">
        <f t="shared" si="594"/>
        <v>1019.1722277623617</v>
      </c>
    </row>
    <row r="19024" spans="2:6">
      <c r="B19024">
        <v>1537600</v>
      </c>
      <c r="D19024">
        <v>19022</v>
      </c>
      <c r="E19024" s="72">
        <f t="shared" si="595"/>
        <v>1567244032.8518517</v>
      </c>
      <c r="F19024" s="71">
        <f t="shared" si="594"/>
        <v>1019.2794178276871</v>
      </c>
    </row>
    <row r="19025" spans="2:6">
      <c r="B19025">
        <v>1537600</v>
      </c>
      <c r="D19025">
        <v>19023</v>
      </c>
      <c r="E19025" s="72">
        <f t="shared" si="595"/>
        <v>1567408856.9629629</v>
      </c>
      <c r="F19025" s="71">
        <f t="shared" si="594"/>
        <v>1019.3866135295024</v>
      </c>
    </row>
    <row r="19026" spans="2:6">
      <c r="B19026">
        <v>1537600</v>
      </c>
      <c r="D19026">
        <v>19024</v>
      </c>
      <c r="E19026" s="72">
        <f t="shared" si="595"/>
        <v>1567573689.7407405</v>
      </c>
      <c r="F19026" s="71">
        <f t="shared" si="594"/>
        <v>1019.4938148678074</v>
      </c>
    </row>
    <row r="19027" spans="2:6">
      <c r="B19027">
        <v>1537600</v>
      </c>
      <c r="D19027">
        <v>19025</v>
      </c>
      <c r="E19027" s="72">
        <f t="shared" si="595"/>
        <v>1567738531.185185</v>
      </c>
      <c r="F19027" s="71">
        <f t="shared" si="594"/>
        <v>1019.6010218426021</v>
      </c>
    </row>
    <row r="19028" spans="2:6">
      <c r="B19028">
        <v>1537600</v>
      </c>
      <c r="D19028">
        <v>19026</v>
      </c>
      <c r="E19028" s="72">
        <f t="shared" si="595"/>
        <v>1567903381.2962961</v>
      </c>
      <c r="F19028" s="71">
        <f t="shared" si="594"/>
        <v>1019.7082344538867</v>
      </c>
    </row>
    <row r="19029" spans="2:6">
      <c r="B19029">
        <v>1537600</v>
      </c>
      <c r="D19029">
        <v>19027</v>
      </c>
      <c r="E19029" s="72">
        <f t="shared" si="595"/>
        <v>1568068240.0740738</v>
      </c>
      <c r="F19029" s="71">
        <f t="shared" si="594"/>
        <v>1019.8154527016609</v>
      </c>
    </row>
    <row r="19030" spans="2:6">
      <c r="B19030">
        <v>1537600</v>
      </c>
      <c r="D19030">
        <v>19028</v>
      </c>
      <c r="E19030" s="72">
        <f t="shared" si="595"/>
        <v>1568233107.5185182</v>
      </c>
      <c r="F19030" s="71">
        <f t="shared" si="594"/>
        <v>1019.9226765859249</v>
      </c>
    </row>
    <row r="19031" spans="2:6">
      <c r="B19031">
        <v>1537600</v>
      </c>
      <c r="D19031">
        <v>19029</v>
      </c>
      <c r="E19031" s="72">
        <f t="shared" si="595"/>
        <v>1568397983.6296294</v>
      </c>
      <c r="F19031" s="71">
        <f t="shared" si="594"/>
        <v>1020.0299061066788</v>
      </c>
    </row>
    <row r="19032" spans="2:6">
      <c r="B19032">
        <v>1537600</v>
      </c>
      <c r="D19032">
        <v>19030</v>
      </c>
      <c r="E19032" s="72">
        <f t="shared" si="595"/>
        <v>1568562868.4074073</v>
      </c>
      <c r="F19032" s="71">
        <f t="shared" si="594"/>
        <v>1020.1371412639226</v>
      </c>
    </row>
    <row r="19033" spans="2:6">
      <c r="B19033">
        <v>1537600</v>
      </c>
      <c r="D19033">
        <v>19031</v>
      </c>
      <c r="E19033" s="72">
        <f t="shared" si="595"/>
        <v>1568727761.8518517</v>
      </c>
      <c r="F19033" s="71">
        <f t="shared" si="594"/>
        <v>1020.2443820576559</v>
      </c>
    </row>
    <row r="19034" spans="2:6">
      <c r="B19034">
        <v>1537600</v>
      </c>
      <c r="D19034">
        <v>19032</v>
      </c>
      <c r="E19034" s="72">
        <f t="shared" si="595"/>
        <v>1568892663.9629629</v>
      </c>
      <c r="F19034" s="71">
        <f t="shared" si="594"/>
        <v>1020.3516284878791</v>
      </c>
    </row>
    <row r="19035" spans="2:6">
      <c r="B19035">
        <v>1537600</v>
      </c>
      <c r="D19035">
        <v>19033</v>
      </c>
      <c r="E19035" s="72">
        <f t="shared" si="595"/>
        <v>1569057574.7407405</v>
      </c>
      <c r="F19035" s="71">
        <f t="shared" si="594"/>
        <v>1020.4588805545919</v>
      </c>
    </row>
    <row r="19036" spans="2:6">
      <c r="B19036">
        <v>1537600</v>
      </c>
      <c r="D19036">
        <v>19034</v>
      </c>
      <c r="E19036" s="72">
        <f t="shared" si="595"/>
        <v>1569222494.185185</v>
      </c>
      <c r="F19036" s="71">
        <f t="shared" si="594"/>
        <v>1020.5661382577946</v>
      </c>
    </row>
    <row r="19037" spans="2:6">
      <c r="B19037">
        <v>1537600</v>
      </c>
      <c r="D19037">
        <v>19035</v>
      </c>
      <c r="E19037" s="72">
        <f t="shared" si="595"/>
        <v>1569387422.2962961</v>
      </c>
      <c r="F19037" s="71">
        <f t="shared" si="594"/>
        <v>1020.6734015974871</v>
      </c>
    </row>
    <row r="19038" spans="2:6">
      <c r="B19038">
        <v>1537600</v>
      </c>
      <c r="D19038">
        <v>19036</v>
      </c>
      <c r="E19038" s="72">
        <f t="shared" si="595"/>
        <v>1569552359.0740738</v>
      </c>
      <c r="F19038" s="71">
        <f t="shared" si="594"/>
        <v>1020.7806705736692</v>
      </c>
    </row>
    <row r="19039" spans="2:6">
      <c r="B19039">
        <v>1537600</v>
      </c>
      <c r="D19039">
        <v>19037</v>
      </c>
      <c r="E19039" s="72">
        <f t="shared" si="595"/>
        <v>1569717304.5185182</v>
      </c>
      <c r="F19039" s="71">
        <f t="shared" si="594"/>
        <v>1020.8879451863412</v>
      </c>
    </row>
    <row r="19040" spans="2:6">
      <c r="B19040">
        <v>1537600</v>
      </c>
      <c r="D19040">
        <v>19038</v>
      </c>
      <c r="E19040" s="72">
        <f t="shared" si="595"/>
        <v>1569882258.6296294</v>
      </c>
      <c r="F19040" s="71">
        <f t="shared" si="594"/>
        <v>1020.995225435503</v>
      </c>
    </row>
    <row r="19041" spans="2:6">
      <c r="B19041">
        <v>1537600</v>
      </c>
      <c r="D19041">
        <v>19039</v>
      </c>
      <c r="E19041" s="72">
        <f t="shared" si="595"/>
        <v>1570047221.4074073</v>
      </c>
      <c r="F19041" s="71">
        <f t="shared" si="594"/>
        <v>1021.1025113211546</v>
      </c>
    </row>
    <row r="19042" spans="2:6">
      <c r="B19042">
        <v>1537600</v>
      </c>
      <c r="D19042">
        <v>19040</v>
      </c>
      <c r="E19042" s="72">
        <f t="shared" si="595"/>
        <v>1570212192.8518517</v>
      </c>
      <c r="F19042" s="71">
        <f t="shared" si="594"/>
        <v>1021.2098028432958</v>
      </c>
    </row>
    <row r="19043" spans="2:6">
      <c r="B19043">
        <v>1537600</v>
      </c>
      <c r="D19043">
        <v>19041</v>
      </c>
      <c r="E19043" s="72">
        <f t="shared" si="595"/>
        <v>1570377172.9629629</v>
      </c>
      <c r="F19043" s="71">
        <f t="shared" si="594"/>
        <v>1021.317100001927</v>
      </c>
    </row>
    <row r="19044" spans="2:6">
      <c r="B19044">
        <v>1537600</v>
      </c>
      <c r="D19044">
        <v>19042</v>
      </c>
      <c r="E19044" s="72">
        <f t="shared" si="595"/>
        <v>1570542161.7407405</v>
      </c>
      <c r="F19044" s="71">
        <f t="shared" si="594"/>
        <v>1021.4244027970477</v>
      </c>
    </row>
    <row r="19045" spans="2:6">
      <c r="B19045">
        <v>1537600</v>
      </c>
      <c r="D19045">
        <v>19043</v>
      </c>
      <c r="E19045" s="72">
        <f t="shared" si="595"/>
        <v>1570707159.185185</v>
      </c>
      <c r="F19045" s="71">
        <f t="shared" si="594"/>
        <v>1021.5317112286583</v>
      </c>
    </row>
    <row r="19046" spans="2:6">
      <c r="B19046">
        <v>1537600</v>
      </c>
      <c r="D19046">
        <v>19044</v>
      </c>
      <c r="E19046" s="72">
        <f t="shared" si="595"/>
        <v>1570872165.2962961</v>
      </c>
      <c r="F19046" s="71">
        <f t="shared" si="594"/>
        <v>1021.6390252967586</v>
      </c>
    </row>
    <row r="19047" spans="2:6">
      <c r="B19047">
        <v>1537600</v>
      </c>
      <c r="D19047">
        <v>19045</v>
      </c>
      <c r="E19047" s="72">
        <f t="shared" si="595"/>
        <v>1571037180.0740738</v>
      </c>
      <c r="F19047" s="71">
        <f t="shared" si="594"/>
        <v>1021.7463450013487</v>
      </c>
    </row>
    <row r="19048" spans="2:6">
      <c r="B19048">
        <v>1537600</v>
      </c>
      <c r="D19048">
        <v>19046</v>
      </c>
      <c r="E19048" s="72">
        <f t="shared" si="595"/>
        <v>1571202203.5185182</v>
      </c>
      <c r="F19048" s="71">
        <f t="shared" si="594"/>
        <v>1021.8536703424286</v>
      </c>
    </row>
    <row r="19049" spans="2:6">
      <c r="B19049">
        <v>1537600</v>
      </c>
      <c r="D19049">
        <v>19047</v>
      </c>
      <c r="E19049" s="72">
        <f t="shared" si="595"/>
        <v>1571367235.6296294</v>
      </c>
      <c r="F19049" s="71">
        <f t="shared" si="594"/>
        <v>1021.9610013199983</v>
      </c>
    </row>
    <row r="19050" spans="2:6">
      <c r="B19050">
        <v>1537600</v>
      </c>
      <c r="D19050">
        <v>19048</v>
      </c>
      <c r="E19050" s="72">
        <f t="shared" si="595"/>
        <v>1571532276.4074073</v>
      </c>
      <c r="F19050" s="71">
        <f t="shared" si="594"/>
        <v>1022.0683379340578</v>
      </c>
    </row>
    <row r="19051" spans="2:6">
      <c r="B19051">
        <v>1537600</v>
      </c>
      <c r="D19051">
        <v>19049</v>
      </c>
      <c r="E19051" s="72">
        <f t="shared" si="595"/>
        <v>1571697325.8518517</v>
      </c>
      <c r="F19051" s="71">
        <f t="shared" si="594"/>
        <v>1022.175680184607</v>
      </c>
    </row>
    <row r="19052" spans="2:6">
      <c r="B19052">
        <v>1537600</v>
      </c>
      <c r="D19052">
        <v>19050</v>
      </c>
      <c r="E19052" s="72">
        <f t="shared" si="595"/>
        <v>1571862383.9629629</v>
      </c>
      <c r="F19052" s="71">
        <f t="shared" si="594"/>
        <v>1022.283028071646</v>
      </c>
    </row>
    <row r="19053" spans="2:6">
      <c r="B19053">
        <v>1537600</v>
      </c>
      <c r="D19053">
        <v>19051</v>
      </c>
      <c r="E19053" s="72">
        <f t="shared" si="595"/>
        <v>1572027450.7407405</v>
      </c>
      <c r="F19053" s="71">
        <f t="shared" si="594"/>
        <v>1022.3903815951746</v>
      </c>
    </row>
    <row r="19054" spans="2:6">
      <c r="B19054">
        <v>1537600</v>
      </c>
      <c r="D19054">
        <v>19052</v>
      </c>
      <c r="E19054" s="72">
        <f t="shared" si="595"/>
        <v>1572192526.185185</v>
      </c>
      <c r="F19054" s="71">
        <f t="shared" si="594"/>
        <v>1022.4977407551931</v>
      </c>
    </row>
    <row r="19055" spans="2:6">
      <c r="B19055">
        <v>1537600</v>
      </c>
      <c r="D19055">
        <v>19053</v>
      </c>
      <c r="E19055" s="72">
        <f t="shared" si="595"/>
        <v>1572357610.2962961</v>
      </c>
      <c r="F19055" s="71">
        <f t="shared" si="594"/>
        <v>1022.6051055517014</v>
      </c>
    </row>
    <row r="19056" spans="2:6">
      <c r="B19056">
        <v>1537600</v>
      </c>
      <c r="D19056">
        <v>19054</v>
      </c>
      <c r="E19056" s="72">
        <f t="shared" si="595"/>
        <v>1572522703.0740738</v>
      </c>
      <c r="F19056" s="71">
        <f t="shared" si="594"/>
        <v>1022.7124759846994</v>
      </c>
    </row>
    <row r="19057" spans="2:6">
      <c r="B19057">
        <v>1537600</v>
      </c>
      <c r="D19057">
        <v>19055</v>
      </c>
      <c r="E19057" s="72">
        <f t="shared" si="595"/>
        <v>1572687804.5185182</v>
      </c>
      <c r="F19057" s="71">
        <f t="shared" si="594"/>
        <v>1022.8198520541872</v>
      </c>
    </row>
    <row r="19058" spans="2:6">
      <c r="B19058">
        <v>1537600</v>
      </c>
      <c r="D19058">
        <v>19056</v>
      </c>
      <c r="E19058" s="72">
        <f t="shared" si="595"/>
        <v>1572852914.6296294</v>
      </c>
      <c r="F19058" s="71">
        <f t="shared" si="594"/>
        <v>1022.9272337601648</v>
      </c>
    </row>
    <row r="19059" spans="2:6">
      <c r="B19059">
        <v>1537600</v>
      </c>
      <c r="D19059">
        <v>19057</v>
      </c>
      <c r="E19059" s="72">
        <f t="shared" si="595"/>
        <v>1573018033.4074073</v>
      </c>
      <c r="F19059" s="71">
        <f t="shared" si="594"/>
        <v>1023.0346211026322</v>
      </c>
    </row>
    <row r="19060" spans="2:6">
      <c r="B19060">
        <v>1537600</v>
      </c>
      <c r="D19060">
        <v>19058</v>
      </c>
      <c r="E19060" s="72">
        <f t="shared" si="595"/>
        <v>1573183160.8518517</v>
      </c>
      <c r="F19060" s="71">
        <f t="shared" si="594"/>
        <v>1023.1420140815893</v>
      </c>
    </row>
    <row r="19061" spans="2:6">
      <c r="B19061">
        <v>1537600</v>
      </c>
      <c r="D19061">
        <v>19059</v>
      </c>
      <c r="E19061" s="72">
        <f t="shared" si="595"/>
        <v>1573348296.9629629</v>
      </c>
      <c r="F19061" s="71">
        <f t="shared" si="594"/>
        <v>1023.2494126970362</v>
      </c>
    </row>
    <row r="19062" spans="2:6">
      <c r="B19062">
        <v>1537600</v>
      </c>
      <c r="D19062">
        <v>19060</v>
      </c>
      <c r="E19062" s="72">
        <f t="shared" si="595"/>
        <v>1573513441.7407405</v>
      </c>
      <c r="F19062" s="71">
        <f t="shared" si="594"/>
        <v>1023.3568169489728</v>
      </c>
    </row>
    <row r="19063" spans="2:6">
      <c r="B19063">
        <v>1537600</v>
      </c>
      <c r="D19063">
        <v>19061</v>
      </c>
      <c r="E19063" s="72">
        <f t="shared" si="595"/>
        <v>1573678595.185185</v>
      </c>
      <c r="F19063" s="71">
        <f t="shared" si="594"/>
        <v>1023.4642268373991</v>
      </c>
    </row>
    <row r="19064" spans="2:6">
      <c r="B19064">
        <v>1537600</v>
      </c>
      <c r="D19064">
        <v>19062</v>
      </c>
      <c r="E19064" s="72">
        <f t="shared" si="595"/>
        <v>1573843757.2962961</v>
      </c>
      <c r="F19064" s="71">
        <f t="shared" si="594"/>
        <v>1023.5716423623154</v>
      </c>
    </row>
    <row r="19065" spans="2:6">
      <c r="B19065">
        <v>1537600</v>
      </c>
      <c r="D19065">
        <v>19063</v>
      </c>
      <c r="E19065" s="72">
        <f t="shared" si="595"/>
        <v>1574008928.0740738</v>
      </c>
      <c r="F19065" s="71">
        <f t="shared" si="594"/>
        <v>1023.6790635237212</v>
      </c>
    </row>
    <row r="19066" spans="2:6">
      <c r="B19066">
        <v>1537600</v>
      </c>
      <c r="D19066">
        <v>19064</v>
      </c>
      <c r="E19066" s="72">
        <f t="shared" si="595"/>
        <v>1574174107.5185182</v>
      </c>
      <c r="F19066" s="71">
        <f t="shared" si="594"/>
        <v>1023.786490321617</v>
      </c>
    </row>
    <row r="19067" spans="2:6">
      <c r="B19067">
        <v>1537600</v>
      </c>
      <c r="D19067">
        <v>19065</v>
      </c>
      <c r="E19067" s="72">
        <f t="shared" si="595"/>
        <v>1574339295.6296294</v>
      </c>
      <c r="F19067" s="71">
        <f t="shared" si="594"/>
        <v>1023.8939227560024</v>
      </c>
    </row>
    <row r="19068" spans="2:6">
      <c r="B19068">
        <v>1537600</v>
      </c>
      <c r="D19068">
        <v>19066</v>
      </c>
      <c r="E19068" s="72">
        <f t="shared" si="595"/>
        <v>1574504492.4074073</v>
      </c>
      <c r="F19068" s="71">
        <f t="shared" si="594"/>
        <v>1024.0013608268778</v>
      </c>
    </row>
    <row r="19069" spans="2:6">
      <c r="B19069">
        <v>1537600</v>
      </c>
      <c r="D19069">
        <v>19067</v>
      </c>
      <c r="E19069" s="72">
        <f t="shared" si="595"/>
        <v>1574669697.8518517</v>
      </c>
      <c r="F19069" s="71">
        <f t="shared" si="594"/>
        <v>1024.1088045342428</v>
      </c>
    </row>
    <row r="19070" spans="2:6">
      <c r="B19070">
        <v>1537600</v>
      </c>
      <c r="D19070">
        <v>19068</v>
      </c>
      <c r="E19070" s="72">
        <f t="shared" si="595"/>
        <v>1574834911.9629629</v>
      </c>
      <c r="F19070" s="71">
        <f t="shared" si="594"/>
        <v>1024.2162538780976</v>
      </c>
    </row>
    <row r="19071" spans="2:6">
      <c r="B19071">
        <v>1537600</v>
      </c>
      <c r="D19071">
        <v>19069</v>
      </c>
      <c r="E19071" s="72">
        <f t="shared" si="595"/>
        <v>1575000134.7407405</v>
      </c>
      <c r="F19071" s="71">
        <f t="shared" si="594"/>
        <v>1024.3237088584422</v>
      </c>
    </row>
    <row r="19072" spans="2:6">
      <c r="B19072">
        <v>1537600</v>
      </c>
      <c r="D19072">
        <v>19070</v>
      </c>
      <c r="E19072" s="72">
        <f t="shared" si="595"/>
        <v>1575165366.185185</v>
      </c>
      <c r="F19072" s="71">
        <f t="shared" si="594"/>
        <v>1024.4311694752764</v>
      </c>
    </row>
    <row r="19073" spans="2:6">
      <c r="B19073">
        <v>1537600</v>
      </c>
      <c r="D19073">
        <v>19071</v>
      </c>
      <c r="E19073" s="72">
        <f t="shared" si="595"/>
        <v>1575330606.2962961</v>
      </c>
      <c r="F19073" s="71">
        <f t="shared" si="594"/>
        <v>1024.5386357286004</v>
      </c>
    </row>
    <row r="19074" spans="2:6">
      <c r="B19074">
        <v>1537600</v>
      </c>
      <c r="D19074">
        <v>19072</v>
      </c>
      <c r="E19074" s="72">
        <f t="shared" si="595"/>
        <v>1575495855.0740738</v>
      </c>
      <c r="F19074" s="71">
        <f t="shared" si="594"/>
        <v>1024.6461076184144</v>
      </c>
    </row>
    <row r="19075" spans="2:6">
      <c r="B19075">
        <v>1537600</v>
      </c>
      <c r="D19075">
        <v>19073</v>
      </c>
      <c r="E19075" s="72">
        <f t="shared" si="595"/>
        <v>1575661112.5185182</v>
      </c>
      <c r="F19075" s="71">
        <f t="shared" ref="F19075:F19138" si="596">E19075/B19074</f>
        <v>1024.7535851447178</v>
      </c>
    </row>
    <row r="19076" spans="2:6">
      <c r="B19076">
        <v>1537600</v>
      </c>
      <c r="D19076">
        <v>19074</v>
      </c>
      <c r="E19076" s="72">
        <f t="shared" ref="E19076:E19139" si="597">40+(D19075*D19075)+(E19075/1.3)</f>
        <v>1575826378.6296294</v>
      </c>
      <c r="F19076" s="71">
        <f t="shared" si="596"/>
        <v>1024.8610683075112</v>
      </c>
    </row>
    <row r="19077" spans="2:6">
      <c r="B19077">
        <v>1537600</v>
      </c>
      <c r="D19077">
        <v>19075</v>
      </c>
      <c r="E19077" s="72">
        <f t="shared" si="597"/>
        <v>1575991653.4074073</v>
      </c>
      <c r="F19077" s="71">
        <f t="shared" si="596"/>
        <v>1024.9685571067946</v>
      </c>
    </row>
    <row r="19078" spans="2:6">
      <c r="B19078">
        <v>1537600</v>
      </c>
      <c r="D19078">
        <v>19076</v>
      </c>
      <c r="E19078" s="72">
        <f t="shared" si="597"/>
        <v>1576156936.8518517</v>
      </c>
      <c r="F19078" s="71">
        <f t="shared" si="596"/>
        <v>1025.0760515425675</v>
      </c>
    </row>
    <row r="19079" spans="2:6">
      <c r="B19079">
        <v>1537600</v>
      </c>
      <c r="D19079">
        <v>19077</v>
      </c>
      <c r="E19079" s="72">
        <f t="shared" si="597"/>
        <v>1576322228.9629629</v>
      </c>
      <c r="F19079" s="71">
        <f t="shared" si="596"/>
        <v>1025.1835516148301</v>
      </c>
    </row>
    <row r="19080" spans="2:6">
      <c r="B19080">
        <v>1537600</v>
      </c>
      <c r="D19080">
        <v>19078</v>
      </c>
      <c r="E19080" s="72">
        <f t="shared" si="597"/>
        <v>1576487529.7407405</v>
      </c>
      <c r="F19080" s="71">
        <f t="shared" si="596"/>
        <v>1025.2910573235827</v>
      </c>
    </row>
    <row r="19081" spans="2:6">
      <c r="B19081">
        <v>1537600</v>
      </c>
      <c r="D19081">
        <v>19079</v>
      </c>
      <c r="E19081" s="72">
        <f t="shared" si="597"/>
        <v>1576652839.185185</v>
      </c>
      <c r="F19081" s="71">
        <f t="shared" si="596"/>
        <v>1025.3985686688247</v>
      </c>
    </row>
    <row r="19082" spans="2:6">
      <c r="B19082">
        <v>1537600</v>
      </c>
      <c r="D19082">
        <v>19080</v>
      </c>
      <c r="E19082" s="72">
        <f t="shared" si="597"/>
        <v>1576818157.2962961</v>
      </c>
      <c r="F19082" s="71">
        <f t="shared" si="596"/>
        <v>1025.5060856505568</v>
      </c>
    </row>
    <row r="19083" spans="2:6">
      <c r="B19083">
        <v>1537600</v>
      </c>
      <c r="D19083">
        <v>19081</v>
      </c>
      <c r="E19083" s="72">
        <f t="shared" si="597"/>
        <v>1576983484.0740738</v>
      </c>
      <c r="F19083" s="71">
        <f t="shared" si="596"/>
        <v>1025.6136082687785</v>
      </c>
    </row>
    <row r="19084" spans="2:6">
      <c r="B19084">
        <v>1537600</v>
      </c>
      <c r="D19084">
        <v>19082</v>
      </c>
      <c r="E19084" s="72">
        <f t="shared" si="597"/>
        <v>1577148819.5185182</v>
      </c>
      <c r="F19084" s="71">
        <f t="shared" si="596"/>
        <v>1025.72113652349</v>
      </c>
    </row>
    <row r="19085" spans="2:6">
      <c r="B19085">
        <v>1537600</v>
      </c>
      <c r="D19085">
        <v>19083</v>
      </c>
      <c r="E19085" s="72">
        <f t="shared" si="597"/>
        <v>1577314163.6296294</v>
      </c>
      <c r="F19085" s="71">
        <f t="shared" si="596"/>
        <v>1025.8286704146913</v>
      </c>
    </row>
    <row r="19086" spans="2:6">
      <c r="B19086">
        <v>1537600</v>
      </c>
      <c r="D19086">
        <v>19084</v>
      </c>
      <c r="E19086" s="72">
        <f t="shared" si="597"/>
        <v>1577479516.4074073</v>
      </c>
      <c r="F19086" s="71">
        <f t="shared" si="596"/>
        <v>1025.9362099423824</v>
      </c>
    </row>
    <row r="19087" spans="2:6">
      <c r="B19087">
        <v>1537600</v>
      </c>
      <c r="D19087">
        <v>19085</v>
      </c>
      <c r="E19087" s="72">
        <f t="shared" si="597"/>
        <v>1577644877.8518517</v>
      </c>
      <c r="F19087" s="71">
        <f t="shared" si="596"/>
        <v>1026.0437551065634</v>
      </c>
    </row>
    <row r="19088" spans="2:6">
      <c r="B19088">
        <v>1537600</v>
      </c>
      <c r="D19088">
        <v>19086</v>
      </c>
      <c r="E19088" s="72">
        <f t="shared" si="597"/>
        <v>1577810247.9629629</v>
      </c>
      <c r="F19088" s="71">
        <f t="shared" si="596"/>
        <v>1026.151305907234</v>
      </c>
    </row>
    <row r="19089" spans="2:6">
      <c r="B19089">
        <v>1537600</v>
      </c>
      <c r="D19089">
        <v>19087</v>
      </c>
      <c r="E19089" s="72">
        <f t="shared" si="597"/>
        <v>1577975626.7407405</v>
      </c>
      <c r="F19089" s="71">
        <f t="shared" si="596"/>
        <v>1026.2588623443942</v>
      </c>
    </row>
    <row r="19090" spans="2:6">
      <c r="B19090">
        <v>1537600</v>
      </c>
      <c r="D19090">
        <v>19088</v>
      </c>
      <c r="E19090" s="72">
        <f t="shared" si="597"/>
        <v>1578141014.185185</v>
      </c>
      <c r="F19090" s="71">
        <f t="shared" si="596"/>
        <v>1026.3664244180443</v>
      </c>
    </row>
    <row r="19091" spans="2:6">
      <c r="B19091">
        <v>1537600</v>
      </c>
      <c r="D19091">
        <v>19089</v>
      </c>
      <c r="E19091" s="72">
        <f t="shared" si="597"/>
        <v>1578306410.2962961</v>
      </c>
      <c r="F19091" s="71">
        <f t="shared" si="596"/>
        <v>1026.4739921281844</v>
      </c>
    </row>
    <row r="19092" spans="2:6">
      <c r="B19092">
        <v>1537600</v>
      </c>
      <c r="D19092">
        <v>19090</v>
      </c>
      <c r="E19092" s="72">
        <f t="shared" si="597"/>
        <v>1578471815.0740738</v>
      </c>
      <c r="F19092" s="71">
        <f t="shared" si="596"/>
        <v>1026.5815654748139</v>
      </c>
    </row>
    <row r="19093" spans="2:6">
      <c r="B19093">
        <v>1537600</v>
      </c>
      <c r="D19093">
        <v>19091</v>
      </c>
      <c r="E19093" s="72">
        <f t="shared" si="597"/>
        <v>1578637228.5185182</v>
      </c>
      <c r="F19093" s="71">
        <f t="shared" si="596"/>
        <v>1026.6891444579333</v>
      </c>
    </row>
    <row r="19094" spans="2:6">
      <c r="B19094">
        <v>1537600</v>
      </c>
      <c r="D19094">
        <v>19092</v>
      </c>
      <c r="E19094" s="72">
        <f t="shared" si="597"/>
        <v>1578802650.6296294</v>
      </c>
      <c r="F19094" s="71">
        <f t="shared" si="596"/>
        <v>1026.7967290775425</v>
      </c>
    </row>
    <row r="19095" spans="2:6">
      <c r="B19095">
        <v>1537600</v>
      </c>
      <c r="D19095">
        <v>19093</v>
      </c>
      <c r="E19095" s="72">
        <f t="shared" si="597"/>
        <v>1578968081.4074073</v>
      </c>
      <c r="F19095" s="71">
        <f t="shared" si="596"/>
        <v>1026.9043193336415</v>
      </c>
    </row>
    <row r="19096" spans="2:6">
      <c r="B19096">
        <v>1537600</v>
      </c>
      <c r="D19096">
        <v>19094</v>
      </c>
      <c r="E19096" s="72">
        <f t="shared" si="597"/>
        <v>1579133520.8518517</v>
      </c>
      <c r="F19096" s="71">
        <f t="shared" si="596"/>
        <v>1027.0119152262303</v>
      </c>
    </row>
    <row r="19097" spans="2:6">
      <c r="B19097">
        <v>1537600</v>
      </c>
      <c r="D19097">
        <v>19095</v>
      </c>
      <c r="E19097" s="72">
        <f t="shared" si="597"/>
        <v>1579298968.9629629</v>
      </c>
      <c r="F19097" s="71">
        <f t="shared" si="596"/>
        <v>1027.1195167553087</v>
      </c>
    </row>
    <row r="19098" spans="2:6">
      <c r="B19098">
        <v>1537600</v>
      </c>
      <c r="D19098">
        <v>19096</v>
      </c>
      <c r="E19098" s="72">
        <f t="shared" si="597"/>
        <v>1579464425.7407405</v>
      </c>
      <c r="F19098" s="71">
        <f t="shared" si="596"/>
        <v>1027.2271239208771</v>
      </c>
    </row>
    <row r="19099" spans="2:6">
      <c r="B19099">
        <v>1537600</v>
      </c>
      <c r="D19099">
        <v>19097</v>
      </c>
      <c r="E19099" s="72">
        <f t="shared" si="597"/>
        <v>1579629891.185185</v>
      </c>
      <c r="F19099" s="71">
        <f t="shared" si="596"/>
        <v>1027.3347367229351</v>
      </c>
    </row>
    <row r="19100" spans="2:6">
      <c r="B19100">
        <v>1537600</v>
      </c>
      <c r="D19100">
        <v>19098</v>
      </c>
      <c r="E19100" s="72">
        <f t="shared" si="597"/>
        <v>1579795365.2962961</v>
      </c>
      <c r="F19100" s="71">
        <f t="shared" si="596"/>
        <v>1027.442355161483</v>
      </c>
    </row>
    <row r="19101" spans="2:6">
      <c r="B19101">
        <v>1537600</v>
      </c>
      <c r="D19101">
        <v>19099</v>
      </c>
      <c r="E19101" s="72">
        <f t="shared" si="597"/>
        <v>1579960848.0740738</v>
      </c>
      <c r="F19101" s="71">
        <f t="shared" si="596"/>
        <v>1027.5499792365204</v>
      </c>
    </row>
    <row r="19102" spans="2:6">
      <c r="B19102">
        <v>1537600</v>
      </c>
      <c r="D19102">
        <v>19100</v>
      </c>
      <c r="E19102" s="72">
        <f t="shared" si="597"/>
        <v>1580126339.5185182</v>
      </c>
      <c r="F19102" s="71">
        <f t="shared" si="596"/>
        <v>1027.6576089480477</v>
      </c>
    </row>
    <row r="19103" spans="2:6">
      <c r="B19103">
        <v>1537600</v>
      </c>
      <c r="D19103">
        <v>19101</v>
      </c>
      <c r="E19103" s="72">
        <f t="shared" si="597"/>
        <v>1580291839.6296294</v>
      </c>
      <c r="F19103" s="71">
        <f t="shared" si="596"/>
        <v>1027.7652442960648</v>
      </c>
    </row>
    <row r="19104" spans="2:6">
      <c r="B19104">
        <v>1537600</v>
      </c>
      <c r="D19104">
        <v>19102</v>
      </c>
      <c r="E19104" s="72">
        <f t="shared" si="597"/>
        <v>1580457348.4074073</v>
      </c>
      <c r="F19104" s="71">
        <f t="shared" si="596"/>
        <v>1027.8728852805718</v>
      </c>
    </row>
    <row r="19105" spans="2:6">
      <c r="B19105">
        <v>1537600</v>
      </c>
      <c r="D19105">
        <v>19103</v>
      </c>
      <c r="E19105" s="72">
        <f t="shared" si="597"/>
        <v>1580622865.8518517</v>
      </c>
      <c r="F19105" s="71">
        <f t="shared" si="596"/>
        <v>1027.9805319015684</v>
      </c>
    </row>
    <row r="19106" spans="2:6">
      <c r="B19106">
        <v>1537600</v>
      </c>
      <c r="D19106">
        <v>19104</v>
      </c>
      <c r="E19106" s="72">
        <f t="shared" si="597"/>
        <v>1580788391.9629629</v>
      </c>
      <c r="F19106" s="71">
        <f t="shared" si="596"/>
        <v>1028.0881841590549</v>
      </c>
    </row>
    <row r="19107" spans="2:6">
      <c r="B19107">
        <v>1537600</v>
      </c>
      <c r="D19107">
        <v>19105</v>
      </c>
      <c r="E19107" s="72">
        <f t="shared" si="597"/>
        <v>1580953926.7407405</v>
      </c>
      <c r="F19107" s="71">
        <f t="shared" si="596"/>
        <v>1028.1958420530311</v>
      </c>
    </row>
    <row r="19108" spans="2:6">
      <c r="B19108">
        <v>1537600</v>
      </c>
      <c r="D19108">
        <v>19106</v>
      </c>
      <c r="E19108" s="72">
        <f t="shared" si="597"/>
        <v>1581119470.185185</v>
      </c>
      <c r="F19108" s="71">
        <f t="shared" si="596"/>
        <v>1028.3035055834969</v>
      </c>
    </row>
    <row r="19109" spans="2:6">
      <c r="B19109">
        <v>1537600</v>
      </c>
      <c r="D19109">
        <v>19107</v>
      </c>
      <c r="E19109" s="72">
        <f t="shared" si="597"/>
        <v>1581285022.2962961</v>
      </c>
      <c r="F19109" s="71">
        <f t="shared" si="596"/>
        <v>1028.4111747504528</v>
      </c>
    </row>
    <row r="19110" spans="2:6">
      <c r="B19110">
        <v>1537600</v>
      </c>
      <c r="D19110">
        <v>19108</v>
      </c>
      <c r="E19110" s="72">
        <f t="shared" si="597"/>
        <v>1581450583.0740738</v>
      </c>
      <c r="F19110" s="71">
        <f t="shared" si="596"/>
        <v>1028.5188495538982</v>
      </c>
    </row>
    <row r="19111" spans="2:6">
      <c r="B19111">
        <v>1537600</v>
      </c>
      <c r="D19111">
        <v>19109</v>
      </c>
      <c r="E19111" s="72">
        <f t="shared" si="597"/>
        <v>1581616152.5185182</v>
      </c>
      <c r="F19111" s="71">
        <f t="shared" si="596"/>
        <v>1028.6265299938334</v>
      </c>
    </row>
    <row r="19112" spans="2:6">
      <c r="B19112">
        <v>1537600</v>
      </c>
      <c r="D19112">
        <v>19110</v>
      </c>
      <c r="E19112" s="72">
        <f t="shared" si="597"/>
        <v>1581781730.6296294</v>
      </c>
      <c r="F19112" s="71">
        <f t="shared" si="596"/>
        <v>1028.7342160702585</v>
      </c>
    </row>
    <row r="19113" spans="2:6">
      <c r="B19113">
        <v>1537600</v>
      </c>
      <c r="D19113">
        <v>19111</v>
      </c>
      <c r="E19113" s="72">
        <f t="shared" si="597"/>
        <v>1581947317.4074073</v>
      </c>
      <c r="F19113" s="71">
        <f t="shared" si="596"/>
        <v>1028.8419077831734</v>
      </c>
    </row>
    <row r="19114" spans="2:6">
      <c r="B19114">
        <v>1537600</v>
      </c>
      <c r="D19114">
        <v>19112</v>
      </c>
      <c r="E19114" s="72">
        <f t="shared" si="597"/>
        <v>1582112912.8518517</v>
      </c>
      <c r="F19114" s="71">
        <f t="shared" si="596"/>
        <v>1028.9496051325777</v>
      </c>
    </row>
    <row r="19115" spans="2:6">
      <c r="B19115">
        <v>1537600</v>
      </c>
      <c r="D19115">
        <v>19113</v>
      </c>
      <c r="E19115" s="72">
        <f t="shared" si="597"/>
        <v>1582278516.9629629</v>
      </c>
      <c r="F19115" s="71">
        <f t="shared" si="596"/>
        <v>1029.0573081184723</v>
      </c>
    </row>
    <row r="19116" spans="2:6">
      <c r="B19116">
        <v>1537600</v>
      </c>
      <c r="D19116">
        <v>19114</v>
      </c>
      <c r="E19116" s="72">
        <f t="shared" si="597"/>
        <v>1582444129.7407405</v>
      </c>
      <c r="F19116" s="71">
        <f t="shared" si="596"/>
        <v>1029.1650167408561</v>
      </c>
    </row>
    <row r="19117" spans="2:6">
      <c r="B19117">
        <v>1537600</v>
      </c>
      <c r="D19117">
        <v>19115</v>
      </c>
      <c r="E19117" s="72">
        <f t="shared" si="597"/>
        <v>1582609751.185185</v>
      </c>
      <c r="F19117" s="71">
        <f t="shared" si="596"/>
        <v>1029.2727309997301</v>
      </c>
    </row>
    <row r="19118" spans="2:6">
      <c r="B19118">
        <v>1537600</v>
      </c>
      <c r="D19118">
        <v>19116</v>
      </c>
      <c r="E19118" s="72">
        <f t="shared" si="597"/>
        <v>1582775381.2962961</v>
      </c>
      <c r="F19118" s="71">
        <f t="shared" si="596"/>
        <v>1029.3804508950936</v>
      </c>
    </row>
    <row r="19119" spans="2:6">
      <c r="B19119">
        <v>1537600</v>
      </c>
      <c r="D19119">
        <v>19117</v>
      </c>
      <c r="E19119" s="72">
        <f t="shared" si="597"/>
        <v>1582941020.0740738</v>
      </c>
      <c r="F19119" s="71">
        <f t="shared" si="596"/>
        <v>1029.4881764269471</v>
      </c>
    </row>
    <row r="19120" spans="2:6">
      <c r="B19120">
        <v>1537600</v>
      </c>
      <c r="D19120">
        <v>19118</v>
      </c>
      <c r="E19120" s="72">
        <f t="shared" si="597"/>
        <v>1583106667.5185182</v>
      </c>
      <c r="F19120" s="71">
        <f t="shared" si="596"/>
        <v>1029.5959075952901</v>
      </c>
    </row>
    <row r="19121" spans="2:6">
      <c r="B19121">
        <v>1537600</v>
      </c>
      <c r="D19121">
        <v>19119</v>
      </c>
      <c r="E19121" s="72">
        <f t="shared" si="597"/>
        <v>1583272323.6296294</v>
      </c>
      <c r="F19121" s="71">
        <f t="shared" si="596"/>
        <v>1029.7036444001233</v>
      </c>
    </row>
    <row r="19122" spans="2:6">
      <c r="B19122">
        <v>1537600</v>
      </c>
      <c r="D19122">
        <v>19120</v>
      </c>
      <c r="E19122" s="72">
        <f t="shared" si="597"/>
        <v>1583437988.4074073</v>
      </c>
      <c r="F19122" s="71">
        <f t="shared" si="596"/>
        <v>1029.8113868414459</v>
      </c>
    </row>
    <row r="19123" spans="2:6">
      <c r="B19123">
        <v>1537600</v>
      </c>
      <c r="D19123">
        <v>19121</v>
      </c>
      <c r="E19123" s="72">
        <f t="shared" si="597"/>
        <v>1583603661.8518517</v>
      </c>
      <c r="F19123" s="71">
        <f t="shared" si="596"/>
        <v>1029.9191349192583</v>
      </c>
    </row>
    <row r="19124" spans="2:6">
      <c r="B19124">
        <v>1537600</v>
      </c>
      <c r="D19124">
        <v>19122</v>
      </c>
      <c r="E19124" s="72">
        <f t="shared" si="597"/>
        <v>1583769343.9629629</v>
      </c>
      <c r="F19124" s="71">
        <f t="shared" si="596"/>
        <v>1030.0268886335607</v>
      </c>
    </row>
    <row r="19125" spans="2:6">
      <c r="B19125">
        <v>1537600</v>
      </c>
      <c r="D19125">
        <v>19123</v>
      </c>
      <c r="E19125" s="72">
        <f t="shared" si="597"/>
        <v>1583935034.7407405</v>
      </c>
      <c r="F19125" s="71">
        <f t="shared" si="596"/>
        <v>1030.1346479843526</v>
      </c>
    </row>
    <row r="19126" spans="2:6">
      <c r="B19126">
        <v>1537600</v>
      </c>
      <c r="D19126">
        <v>19124</v>
      </c>
      <c r="E19126" s="72">
        <f t="shared" si="597"/>
        <v>1584100734.185185</v>
      </c>
      <c r="F19126" s="71">
        <f t="shared" si="596"/>
        <v>1030.2424129716344</v>
      </c>
    </row>
    <row r="19127" spans="2:6">
      <c r="B19127">
        <v>1537600</v>
      </c>
      <c r="D19127">
        <v>19125</v>
      </c>
      <c r="E19127" s="72">
        <f t="shared" si="597"/>
        <v>1584266442.2962961</v>
      </c>
      <c r="F19127" s="71">
        <f t="shared" si="596"/>
        <v>1030.350183595406</v>
      </c>
    </row>
    <row r="19128" spans="2:6">
      <c r="B19128">
        <v>1537600</v>
      </c>
      <c r="D19128">
        <v>19126</v>
      </c>
      <c r="E19128" s="72">
        <f t="shared" si="597"/>
        <v>1584432159.0740738</v>
      </c>
      <c r="F19128" s="71">
        <f t="shared" si="596"/>
        <v>1030.4579598556672</v>
      </c>
    </row>
    <row r="19129" spans="2:6">
      <c r="B19129">
        <v>1537600</v>
      </c>
      <c r="D19129">
        <v>19127</v>
      </c>
      <c r="E19129" s="72">
        <f t="shared" si="597"/>
        <v>1584597884.5185182</v>
      </c>
      <c r="F19129" s="71">
        <f t="shared" si="596"/>
        <v>1030.5657417524183</v>
      </c>
    </row>
    <row r="19130" spans="2:6">
      <c r="B19130">
        <v>1537600</v>
      </c>
      <c r="D19130">
        <v>19128</v>
      </c>
      <c r="E19130" s="72">
        <f t="shared" si="597"/>
        <v>1584763618.6296294</v>
      </c>
      <c r="F19130" s="71">
        <f t="shared" si="596"/>
        <v>1030.673529285659</v>
      </c>
    </row>
    <row r="19131" spans="2:6">
      <c r="B19131">
        <v>1537600</v>
      </c>
      <c r="D19131">
        <v>19129</v>
      </c>
      <c r="E19131" s="72">
        <f t="shared" si="597"/>
        <v>1584929361.4074073</v>
      </c>
      <c r="F19131" s="71">
        <f t="shared" si="596"/>
        <v>1030.7813224553897</v>
      </c>
    </row>
    <row r="19132" spans="2:6">
      <c r="B19132">
        <v>1537600</v>
      </c>
      <c r="D19132">
        <v>19130</v>
      </c>
      <c r="E19132" s="72">
        <f t="shared" si="597"/>
        <v>1585095112.8518517</v>
      </c>
      <c r="F19132" s="71">
        <f t="shared" si="596"/>
        <v>1030.8891212616102</v>
      </c>
    </row>
    <row r="19133" spans="2:6">
      <c r="B19133">
        <v>1537600</v>
      </c>
      <c r="D19133">
        <v>19131</v>
      </c>
      <c r="E19133" s="72">
        <f t="shared" si="597"/>
        <v>1585260872.9629629</v>
      </c>
      <c r="F19133" s="71">
        <f t="shared" si="596"/>
        <v>1030.9969257043203</v>
      </c>
    </row>
    <row r="19134" spans="2:6">
      <c r="B19134">
        <v>1537600</v>
      </c>
      <c r="D19134">
        <v>19132</v>
      </c>
      <c r="E19134" s="72">
        <f t="shared" si="597"/>
        <v>1585426641.7407405</v>
      </c>
      <c r="F19134" s="71">
        <f t="shared" si="596"/>
        <v>1031.10473578352</v>
      </c>
    </row>
    <row r="19135" spans="2:6">
      <c r="B19135">
        <v>1537600</v>
      </c>
      <c r="D19135">
        <v>19133</v>
      </c>
      <c r="E19135" s="72">
        <f t="shared" si="597"/>
        <v>1585592419.185185</v>
      </c>
      <c r="F19135" s="71">
        <f t="shared" si="596"/>
        <v>1031.2125514992097</v>
      </c>
    </row>
    <row r="19136" spans="2:6">
      <c r="B19136">
        <v>1537600</v>
      </c>
      <c r="D19136">
        <v>19134</v>
      </c>
      <c r="E19136" s="72">
        <f t="shared" si="597"/>
        <v>1585758205.2962961</v>
      </c>
      <c r="F19136" s="71">
        <f t="shared" si="596"/>
        <v>1031.3203728513893</v>
      </c>
    </row>
    <row r="19137" spans="2:6">
      <c r="B19137">
        <v>1537600</v>
      </c>
      <c r="D19137">
        <v>19135</v>
      </c>
      <c r="E19137" s="72">
        <f t="shared" si="597"/>
        <v>1585924000.0740738</v>
      </c>
      <c r="F19137" s="71">
        <f t="shared" si="596"/>
        <v>1031.4281998400584</v>
      </c>
    </row>
    <row r="19138" spans="2:6">
      <c r="B19138">
        <v>1537600</v>
      </c>
      <c r="D19138">
        <v>19136</v>
      </c>
      <c r="E19138" s="72">
        <f t="shared" si="597"/>
        <v>1586089803.5185182</v>
      </c>
      <c r="F19138" s="71">
        <f t="shared" si="596"/>
        <v>1031.5360324652174</v>
      </c>
    </row>
    <row r="19139" spans="2:6">
      <c r="B19139">
        <v>1537600</v>
      </c>
      <c r="D19139">
        <v>19137</v>
      </c>
      <c r="E19139" s="72">
        <f t="shared" si="597"/>
        <v>1586255615.6296294</v>
      </c>
      <c r="F19139" s="71">
        <f t="shared" ref="F19139:F19202" si="598">E19139/B19138</f>
        <v>1031.6438707268662</v>
      </c>
    </row>
    <row r="19140" spans="2:6">
      <c r="B19140">
        <v>1537600</v>
      </c>
      <c r="D19140">
        <v>19138</v>
      </c>
      <c r="E19140" s="72">
        <f t="shared" ref="E19140:E19203" si="599">40+(D19139*D19139)+(E19139/1.3)</f>
        <v>1586421436.4074073</v>
      </c>
      <c r="F19140" s="71">
        <f t="shared" si="598"/>
        <v>1031.7517146250048</v>
      </c>
    </row>
    <row r="19141" spans="2:6">
      <c r="B19141">
        <v>1537600</v>
      </c>
      <c r="D19141">
        <v>19139</v>
      </c>
      <c r="E19141" s="72">
        <f t="shared" si="599"/>
        <v>1586587265.8518517</v>
      </c>
      <c r="F19141" s="71">
        <f t="shared" si="598"/>
        <v>1031.859564159633</v>
      </c>
    </row>
    <row r="19142" spans="2:6">
      <c r="B19142">
        <v>1537600</v>
      </c>
      <c r="D19142">
        <v>19140</v>
      </c>
      <c r="E19142" s="72">
        <f t="shared" si="599"/>
        <v>1586753103.9629629</v>
      </c>
      <c r="F19142" s="71">
        <f t="shared" si="598"/>
        <v>1031.967419330751</v>
      </c>
    </row>
    <row r="19143" spans="2:6">
      <c r="B19143">
        <v>1537600</v>
      </c>
      <c r="D19143">
        <v>19141</v>
      </c>
      <c r="E19143" s="72">
        <f t="shared" si="599"/>
        <v>1586918950.7407405</v>
      </c>
      <c r="F19143" s="71">
        <f t="shared" si="598"/>
        <v>1032.0752801383587</v>
      </c>
    </row>
    <row r="19144" spans="2:6">
      <c r="B19144">
        <v>1537600</v>
      </c>
      <c r="D19144">
        <v>19142</v>
      </c>
      <c r="E19144" s="72">
        <f t="shared" si="599"/>
        <v>1587084806.185185</v>
      </c>
      <c r="F19144" s="71">
        <f t="shared" si="598"/>
        <v>1032.1831465824564</v>
      </c>
    </row>
    <row r="19145" spans="2:6">
      <c r="B19145">
        <v>1537600</v>
      </c>
      <c r="D19145">
        <v>19143</v>
      </c>
      <c r="E19145" s="72">
        <f t="shared" si="599"/>
        <v>1587250670.2962961</v>
      </c>
      <c r="F19145" s="71">
        <f t="shared" si="598"/>
        <v>1032.2910186630438</v>
      </c>
    </row>
    <row r="19146" spans="2:6">
      <c r="B19146">
        <v>1537600</v>
      </c>
      <c r="D19146">
        <v>19144</v>
      </c>
      <c r="E19146" s="72">
        <f t="shared" si="599"/>
        <v>1587416543.0740738</v>
      </c>
      <c r="F19146" s="71">
        <f t="shared" si="598"/>
        <v>1032.3988963801207</v>
      </c>
    </row>
    <row r="19147" spans="2:6">
      <c r="B19147">
        <v>1537600</v>
      </c>
      <c r="D19147">
        <v>19145</v>
      </c>
      <c r="E19147" s="72">
        <f t="shared" si="599"/>
        <v>1587582424.5185182</v>
      </c>
      <c r="F19147" s="71">
        <f t="shared" si="598"/>
        <v>1032.5067797336876</v>
      </c>
    </row>
    <row r="19148" spans="2:6">
      <c r="B19148">
        <v>1537600</v>
      </c>
      <c r="D19148">
        <v>19146</v>
      </c>
      <c r="E19148" s="72">
        <f t="shared" si="599"/>
        <v>1587748314.6296294</v>
      </c>
      <c r="F19148" s="71">
        <f t="shared" si="598"/>
        <v>1032.6146687237444</v>
      </c>
    </row>
    <row r="19149" spans="2:6">
      <c r="B19149">
        <v>1537600</v>
      </c>
      <c r="D19149">
        <v>19147</v>
      </c>
      <c r="E19149" s="72">
        <f t="shared" si="599"/>
        <v>1587914213.4074073</v>
      </c>
      <c r="F19149" s="71">
        <f t="shared" si="598"/>
        <v>1032.7225633502908</v>
      </c>
    </row>
    <row r="19150" spans="2:6">
      <c r="B19150">
        <v>1537600</v>
      </c>
      <c r="D19150">
        <v>19148</v>
      </c>
      <c r="E19150" s="72">
        <f t="shared" si="599"/>
        <v>1588080120.8518517</v>
      </c>
      <c r="F19150" s="71">
        <f t="shared" si="598"/>
        <v>1032.8304636133271</v>
      </c>
    </row>
    <row r="19151" spans="2:6">
      <c r="B19151">
        <v>1537600</v>
      </c>
      <c r="D19151">
        <v>19149</v>
      </c>
      <c r="E19151" s="72">
        <f t="shared" si="599"/>
        <v>1588246036.9629629</v>
      </c>
      <c r="F19151" s="71">
        <f t="shared" si="598"/>
        <v>1032.9383695128531</v>
      </c>
    </row>
    <row r="19152" spans="2:6">
      <c r="B19152">
        <v>1537600</v>
      </c>
      <c r="D19152">
        <v>19150</v>
      </c>
      <c r="E19152" s="72">
        <f t="shared" si="599"/>
        <v>1588411961.7407405</v>
      </c>
      <c r="F19152" s="71">
        <f t="shared" si="598"/>
        <v>1033.0462810488687</v>
      </c>
    </row>
    <row r="19153" spans="2:6">
      <c r="B19153">
        <v>1537600</v>
      </c>
      <c r="D19153">
        <v>19151</v>
      </c>
      <c r="E19153" s="72">
        <f t="shared" si="599"/>
        <v>1588577895.185185</v>
      </c>
      <c r="F19153" s="71">
        <f t="shared" si="598"/>
        <v>1033.1541982213741</v>
      </c>
    </row>
    <row r="19154" spans="2:6">
      <c r="B19154">
        <v>1537600</v>
      </c>
      <c r="D19154">
        <v>19152</v>
      </c>
      <c r="E19154" s="72">
        <f t="shared" si="599"/>
        <v>1588743837.2962961</v>
      </c>
      <c r="F19154" s="71">
        <f t="shared" si="598"/>
        <v>1033.2621210303694</v>
      </c>
    </row>
    <row r="19155" spans="2:6">
      <c r="B19155">
        <v>1537600</v>
      </c>
      <c r="D19155">
        <v>19153</v>
      </c>
      <c r="E19155" s="72">
        <f t="shared" si="599"/>
        <v>1588909788.0740738</v>
      </c>
      <c r="F19155" s="71">
        <f t="shared" si="598"/>
        <v>1033.3700494758543</v>
      </c>
    </row>
    <row r="19156" spans="2:6">
      <c r="B19156">
        <v>1537600</v>
      </c>
      <c r="D19156">
        <v>19154</v>
      </c>
      <c r="E19156" s="72">
        <f t="shared" si="599"/>
        <v>1589075747.5185182</v>
      </c>
      <c r="F19156" s="71">
        <f t="shared" si="598"/>
        <v>1033.4779835578292</v>
      </c>
    </row>
    <row r="19157" spans="2:6">
      <c r="B19157">
        <v>1537600</v>
      </c>
      <c r="D19157">
        <v>19155</v>
      </c>
      <c r="E19157" s="72">
        <f t="shared" si="599"/>
        <v>1589241715.6296294</v>
      </c>
      <c r="F19157" s="71">
        <f t="shared" si="598"/>
        <v>1033.5859232762939</v>
      </c>
    </row>
    <row r="19158" spans="2:6">
      <c r="B19158">
        <v>1537600</v>
      </c>
      <c r="D19158">
        <v>19156</v>
      </c>
      <c r="E19158" s="72">
        <f t="shared" si="599"/>
        <v>1589407692.4074073</v>
      </c>
      <c r="F19158" s="71">
        <f t="shared" si="598"/>
        <v>1033.6938686312483</v>
      </c>
    </row>
    <row r="19159" spans="2:6">
      <c r="B19159">
        <v>1537600</v>
      </c>
      <c r="D19159">
        <v>19157</v>
      </c>
      <c r="E19159" s="72">
        <f t="shared" si="599"/>
        <v>1589573677.8518517</v>
      </c>
      <c r="F19159" s="71">
        <f t="shared" si="598"/>
        <v>1033.8018196226924</v>
      </c>
    </row>
    <row r="19160" spans="2:6">
      <c r="B19160">
        <v>1537600</v>
      </c>
      <c r="D19160">
        <v>19158</v>
      </c>
      <c r="E19160" s="72">
        <f t="shared" si="599"/>
        <v>1589739671.9629629</v>
      </c>
      <c r="F19160" s="71">
        <f t="shared" si="598"/>
        <v>1033.9097762506262</v>
      </c>
    </row>
    <row r="19161" spans="2:6">
      <c r="B19161">
        <v>1537600</v>
      </c>
      <c r="D19161">
        <v>19159</v>
      </c>
      <c r="E19161" s="72">
        <f t="shared" si="599"/>
        <v>1589905674.7407405</v>
      </c>
      <c r="F19161" s="71">
        <f t="shared" si="598"/>
        <v>1034.0177385150498</v>
      </c>
    </row>
    <row r="19162" spans="2:6">
      <c r="B19162">
        <v>1537600</v>
      </c>
      <c r="D19162">
        <v>19160</v>
      </c>
      <c r="E19162" s="72">
        <f t="shared" si="599"/>
        <v>1590071686.185185</v>
      </c>
      <c r="F19162" s="71">
        <f t="shared" si="598"/>
        <v>1034.1257064159631</v>
      </c>
    </row>
    <row r="19163" spans="2:6">
      <c r="B19163">
        <v>1537600</v>
      </c>
      <c r="D19163">
        <v>19161</v>
      </c>
      <c r="E19163" s="72">
        <f t="shared" si="599"/>
        <v>1590237706.2962961</v>
      </c>
      <c r="F19163" s="71">
        <f t="shared" si="598"/>
        <v>1034.2336799533664</v>
      </c>
    </row>
    <row r="19164" spans="2:6">
      <c r="B19164">
        <v>1537600</v>
      </c>
      <c r="D19164">
        <v>19162</v>
      </c>
      <c r="E19164" s="72">
        <f t="shared" si="599"/>
        <v>1590403735.0740738</v>
      </c>
      <c r="F19164" s="71">
        <f t="shared" si="598"/>
        <v>1034.3416591272592</v>
      </c>
    </row>
    <row r="19165" spans="2:6">
      <c r="B19165">
        <v>1537600</v>
      </c>
      <c r="D19165">
        <v>19163</v>
      </c>
      <c r="E19165" s="72">
        <f t="shared" si="599"/>
        <v>1590569772.5185182</v>
      </c>
      <c r="F19165" s="71">
        <f t="shared" si="598"/>
        <v>1034.4496439376419</v>
      </c>
    </row>
    <row r="19166" spans="2:6">
      <c r="B19166">
        <v>1537600</v>
      </c>
      <c r="D19166">
        <v>19164</v>
      </c>
      <c r="E19166" s="72">
        <f t="shared" si="599"/>
        <v>1590735818.6296294</v>
      </c>
      <c r="F19166" s="71">
        <f t="shared" si="598"/>
        <v>1034.5576343845144</v>
      </c>
    </row>
    <row r="19167" spans="2:6">
      <c r="B19167">
        <v>1537600</v>
      </c>
      <c r="D19167">
        <v>19165</v>
      </c>
      <c r="E19167" s="72">
        <f t="shared" si="599"/>
        <v>1590901873.4074073</v>
      </c>
      <c r="F19167" s="71">
        <f t="shared" si="598"/>
        <v>1034.6656304678768</v>
      </c>
    </row>
    <row r="19168" spans="2:6">
      <c r="B19168">
        <v>1537600</v>
      </c>
      <c r="D19168">
        <v>19166</v>
      </c>
      <c r="E19168" s="72">
        <f t="shared" si="599"/>
        <v>1591067936.8518517</v>
      </c>
      <c r="F19168" s="71">
        <f t="shared" si="598"/>
        <v>1034.7736321877287</v>
      </c>
    </row>
    <row r="19169" spans="2:6">
      <c r="B19169">
        <v>1537600</v>
      </c>
      <c r="D19169">
        <v>19167</v>
      </c>
      <c r="E19169" s="72">
        <f t="shared" si="599"/>
        <v>1591234008.9629629</v>
      </c>
      <c r="F19169" s="71">
        <f t="shared" si="598"/>
        <v>1034.8816395440706</v>
      </c>
    </row>
    <row r="19170" spans="2:6">
      <c r="B19170">
        <v>1537600</v>
      </c>
      <c r="D19170">
        <v>19168</v>
      </c>
      <c r="E19170" s="72">
        <f t="shared" si="599"/>
        <v>1591400089.7407405</v>
      </c>
      <c r="F19170" s="71">
        <f t="shared" si="598"/>
        <v>1034.989652536902</v>
      </c>
    </row>
    <row r="19171" spans="2:6">
      <c r="B19171">
        <v>1537600</v>
      </c>
      <c r="D19171">
        <v>19169</v>
      </c>
      <c r="E19171" s="72">
        <f t="shared" si="599"/>
        <v>1591566179.185185</v>
      </c>
      <c r="F19171" s="71">
        <f t="shared" si="598"/>
        <v>1035.0976711662233</v>
      </c>
    </row>
    <row r="19172" spans="2:6">
      <c r="B19172">
        <v>1537600</v>
      </c>
      <c r="D19172">
        <v>19170</v>
      </c>
      <c r="E19172" s="72">
        <f t="shared" si="599"/>
        <v>1591732277.2962961</v>
      </c>
      <c r="F19172" s="71">
        <f t="shared" si="598"/>
        <v>1035.2056954320344</v>
      </c>
    </row>
    <row r="19173" spans="2:6">
      <c r="B19173">
        <v>1537600</v>
      </c>
      <c r="D19173">
        <v>19171</v>
      </c>
      <c r="E19173" s="72">
        <f t="shared" si="599"/>
        <v>1591898384.0740738</v>
      </c>
      <c r="F19173" s="71">
        <f t="shared" si="598"/>
        <v>1035.3137253343352</v>
      </c>
    </row>
    <row r="19174" spans="2:6">
      <c r="B19174">
        <v>1537600</v>
      </c>
      <c r="D19174">
        <v>19172</v>
      </c>
      <c r="E19174" s="72">
        <f t="shared" si="599"/>
        <v>1592064499.5185182</v>
      </c>
      <c r="F19174" s="71">
        <f t="shared" si="598"/>
        <v>1035.4217608731258</v>
      </c>
    </row>
    <row r="19175" spans="2:6">
      <c r="B19175">
        <v>1537600</v>
      </c>
      <c r="D19175">
        <v>19173</v>
      </c>
      <c r="E19175" s="72">
        <f t="shared" si="599"/>
        <v>1592230623.6296294</v>
      </c>
      <c r="F19175" s="71">
        <f t="shared" si="598"/>
        <v>1035.5298020484063</v>
      </c>
    </row>
    <row r="19176" spans="2:6">
      <c r="B19176">
        <v>1537600</v>
      </c>
      <c r="D19176">
        <v>19174</v>
      </c>
      <c r="E19176" s="72">
        <f t="shared" si="599"/>
        <v>1592396756.4074073</v>
      </c>
      <c r="F19176" s="71">
        <f t="shared" si="598"/>
        <v>1035.6378488601765</v>
      </c>
    </row>
    <row r="19177" spans="2:6">
      <c r="B19177">
        <v>1537600</v>
      </c>
      <c r="D19177">
        <v>19175</v>
      </c>
      <c r="E19177" s="72">
        <f t="shared" si="599"/>
        <v>1592562897.8518517</v>
      </c>
      <c r="F19177" s="71">
        <f t="shared" si="598"/>
        <v>1035.7459013084363</v>
      </c>
    </row>
    <row r="19178" spans="2:6">
      <c r="B19178">
        <v>1537600</v>
      </c>
      <c r="D19178">
        <v>19176</v>
      </c>
      <c r="E19178" s="72">
        <f t="shared" si="599"/>
        <v>1592729047.9629629</v>
      </c>
      <c r="F19178" s="71">
        <f t="shared" si="598"/>
        <v>1035.853959393186</v>
      </c>
    </row>
    <row r="19179" spans="2:6">
      <c r="B19179">
        <v>1537600</v>
      </c>
      <c r="D19179">
        <v>19177</v>
      </c>
      <c r="E19179" s="72">
        <f t="shared" si="599"/>
        <v>1592895206.7407405</v>
      </c>
      <c r="F19179" s="71">
        <f t="shared" si="598"/>
        <v>1035.9620231144254</v>
      </c>
    </row>
    <row r="19180" spans="2:6">
      <c r="B19180">
        <v>1537600</v>
      </c>
      <c r="D19180">
        <v>19178</v>
      </c>
      <c r="E19180" s="72">
        <f t="shared" si="599"/>
        <v>1593061374.185185</v>
      </c>
      <c r="F19180" s="71">
        <f t="shared" si="598"/>
        <v>1036.0700924721546</v>
      </c>
    </row>
    <row r="19181" spans="2:6">
      <c r="B19181">
        <v>1537600</v>
      </c>
      <c r="D19181">
        <v>19179</v>
      </c>
      <c r="E19181" s="72">
        <f t="shared" si="599"/>
        <v>1593227550.2962961</v>
      </c>
      <c r="F19181" s="71">
        <f t="shared" si="598"/>
        <v>1036.1781674663737</v>
      </c>
    </row>
    <row r="19182" spans="2:6">
      <c r="B19182">
        <v>1537600</v>
      </c>
      <c r="D19182">
        <v>19180</v>
      </c>
      <c r="E19182" s="72">
        <f t="shared" si="599"/>
        <v>1593393735.0740738</v>
      </c>
      <c r="F19182" s="71">
        <f t="shared" si="598"/>
        <v>1036.2862480970823</v>
      </c>
    </row>
    <row r="19183" spans="2:6">
      <c r="B19183">
        <v>1537600</v>
      </c>
      <c r="D19183">
        <v>19181</v>
      </c>
      <c r="E19183" s="72">
        <f t="shared" si="599"/>
        <v>1593559928.5185182</v>
      </c>
      <c r="F19183" s="71">
        <f t="shared" si="598"/>
        <v>1036.3943343642809</v>
      </c>
    </row>
    <row r="19184" spans="2:6">
      <c r="B19184">
        <v>1537600</v>
      </c>
      <c r="D19184">
        <v>19182</v>
      </c>
      <c r="E19184" s="72">
        <f t="shared" si="599"/>
        <v>1593726130.6296294</v>
      </c>
      <c r="F19184" s="71">
        <f t="shared" si="598"/>
        <v>1036.5024262679692</v>
      </c>
    </row>
    <row r="19185" spans="2:6">
      <c r="B19185">
        <v>1537600</v>
      </c>
      <c r="D19185">
        <v>19183</v>
      </c>
      <c r="E19185" s="72">
        <f t="shared" si="599"/>
        <v>1593892341.4074073</v>
      </c>
      <c r="F19185" s="71">
        <f t="shared" si="598"/>
        <v>1036.6105238081473</v>
      </c>
    </row>
    <row r="19186" spans="2:6">
      <c r="B19186">
        <v>1537600</v>
      </c>
      <c r="D19186">
        <v>19184</v>
      </c>
      <c r="E19186" s="72">
        <f t="shared" si="599"/>
        <v>1594058560.8518517</v>
      </c>
      <c r="F19186" s="71">
        <f t="shared" si="598"/>
        <v>1036.718626984815</v>
      </c>
    </row>
    <row r="19187" spans="2:6">
      <c r="B19187">
        <v>1537600</v>
      </c>
      <c r="D19187">
        <v>19185</v>
      </c>
      <c r="E19187" s="72">
        <f t="shared" si="599"/>
        <v>1594224788.9629629</v>
      </c>
      <c r="F19187" s="71">
        <f t="shared" si="598"/>
        <v>1036.8267357979728</v>
      </c>
    </row>
    <row r="19188" spans="2:6">
      <c r="B19188">
        <v>1537600</v>
      </c>
      <c r="D19188">
        <v>19186</v>
      </c>
      <c r="E19188" s="72">
        <f t="shared" si="599"/>
        <v>1594391025.7407405</v>
      </c>
      <c r="F19188" s="71">
        <f t="shared" si="598"/>
        <v>1036.93485024762</v>
      </c>
    </row>
    <row r="19189" spans="2:6">
      <c r="B19189">
        <v>1537600</v>
      </c>
      <c r="D19189">
        <v>19187</v>
      </c>
      <c r="E19189" s="72">
        <f t="shared" si="599"/>
        <v>1594557271.185185</v>
      </c>
      <c r="F19189" s="71">
        <f t="shared" si="598"/>
        <v>1037.042970333757</v>
      </c>
    </row>
    <row r="19190" spans="2:6">
      <c r="B19190">
        <v>1537600</v>
      </c>
      <c r="D19190">
        <v>19188</v>
      </c>
      <c r="E19190" s="72">
        <f t="shared" si="599"/>
        <v>1594723525.2962961</v>
      </c>
      <c r="F19190" s="71">
        <f t="shared" si="598"/>
        <v>1037.1510960563839</v>
      </c>
    </row>
    <row r="19191" spans="2:6">
      <c r="B19191">
        <v>1537600</v>
      </c>
      <c r="D19191">
        <v>19189</v>
      </c>
      <c r="E19191" s="72">
        <f t="shared" si="599"/>
        <v>1594889788.0740738</v>
      </c>
      <c r="F19191" s="71">
        <f t="shared" si="598"/>
        <v>1037.2592274155006</v>
      </c>
    </row>
    <row r="19192" spans="2:6">
      <c r="B19192">
        <v>1537600</v>
      </c>
      <c r="D19192">
        <v>19190</v>
      </c>
      <c r="E19192" s="72">
        <f t="shared" si="599"/>
        <v>1595056059.5185182</v>
      </c>
      <c r="F19192" s="71">
        <f t="shared" si="598"/>
        <v>1037.367364411107</v>
      </c>
    </row>
    <row r="19193" spans="2:6">
      <c r="B19193">
        <v>1537600</v>
      </c>
      <c r="D19193">
        <v>19191</v>
      </c>
      <c r="E19193" s="72">
        <f t="shared" si="599"/>
        <v>1595222339.6296294</v>
      </c>
      <c r="F19193" s="71">
        <f t="shared" si="598"/>
        <v>1037.4755070432034</v>
      </c>
    </row>
    <row r="19194" spans="2:6">
      <c r="B19194">
        <v>1537600</v>
      </c>
      <c r="D19194">
        <v>19192</v>
      </c>
      <c r="E19194" s="72">
        <f t="shared" si="599"/>
        <v>1595388628.4074073</v>
      </c>
      <c r="F19194" s="71">
        <f t="shared" si="598"/>
        <v>1037.5836553117892</v>
      </c>
    </row>
    <row r="19195" spans="2:6">
      <c r="B19195">
        <v>1537600</v>
      </c>
      <c r="D19195">
        <v>19193</v>
      </c>
      <c r="E19195" s="72">
        <f t="shared" si="599"/>
        <v>1595554925.8518517</v>
      </c>
      <c r="F19195" s="71">
        <f t="shared" si="598"/>
        <v>1037.6918092168651</v>
      </c>
    </row>
    <row r="19196" spans="2:6">
      <c r="B19196">
        <v>1537600</v>
      </c>
      <c r="D19196">
        <v>19194</v>
      </c>
      <c r="E19196" s="72">
        <f t="shared" si="599"/>
        <v>1595721231.9629629</v>
      </c>
      <c r="F19196" s="71">
        <f t="shared" si="598"/>
        <v>1037.7999687584306</v>
      </c>
    </row>
    <row r="19197" spans="2:6">
      <c r="B19197">
        <v>1537600</v>
      </c>
      <c r="D19197">
        <v>19195</v>
      </c>
      <c r="E19197" s="72">
        <f t="shared" si="599"/>
        <v>1595887546.7407405</v>
      </c>
      <c r="F19197" s="71">
        <f t="shared" si="598"/>
        <v>1037.9081339364857</v>
      </c>
    </row>
    <row r="19198" spans="2:6">
      <c r="B19198">
        <v>1537600</v>
      </c>
      <c r="D19198">
        <v>19196</v>
      </c>
      <c r="E19198" s="72">
        <f t="shared" si="599"/>
        <v>1596053870.185185</v>
      </c>
      <c r="F19198" s="71">
        <f t="shared" si="598"/>
        <v>1038.0163047510307</v>
      </c>
    </row>
    <row r="19199" spans="2:6">
      <c r="B19199">
        <v>1537600</v>
      </c>
      <c r="D19199">
        <v>19197</v>
      </c>
      <c r="E19199" s="72">
        <f t="shared" si="599"/>
        <v>1596220202.2962961</v>
      </c>
      <c r="F19199" s="71">
        <f t="shared" si="598"/>
        <v>1038.1244812020657</v>
      </c>
    </row>
    <row r="19200" spans="2:6">
      <c r="B19200">
        <v>1537600</v>
      </c>
      <c r="D19200">
        <v>19198</v>
      </c>
      <c r="E19200" s="72">
        <f t="shared" si="599"/>
        <v>1596386543.0740738</v>
      </c>
      <c r="F19200" s="71">
        <f t="shared" si="598"/>
        <v>1038.2326632895902</v>
      </c>
    </row>
    <row r="19201" spans="2:6">
      <c r="B19201">
        <v>1537600</v>
      </c>
      <c r="D19201">
        <v>19199</v>
      </c>
      <c r="E19201" s="72">
        <f t="shared" si="599"/>
        <v>1596552892.5185182</v>
      </c>
      <c r="F19201" s="71">
        <f t="shared" si="598"/>
        <v>1038.3408510136044</v>
      </c>
    </row>
    <row r="19202" spans="2:6">
      <c r="B19202">
        <v>1537600</v>
      </c>
      <c r="D19202">
        <v>19200</v>
      </c>
      <c r="E19202" s="72">
        <f t="shared" si="599"/>
        <v>1596719250.6296294</v>
      </c>
      <c r="F19202" s="71">
        <f t="shared" si="598"/>
        <v>1038.4490443741086</v>
      </c>
    </row>
    <row r="19203" spans="2:6">
      <c r="B19203">
        <v>1537600</v>
      </c>
      <c r="D19203">
        <v>19201</v>
      </c>
      <c r="E19203" s="72">
        <f t="shared" si="599"/>
        <v>1596885617.4074073</v>
      </c>
      <c r="F19203" s="71">
        <f t="shared" ref="F19203:F19266" si="600">E19203/B19202</f>
        <v>1038.5572433711025</v>
      </c>
    </row>
    <row r="19204" spans="2:6">
      <c r="B19204">
        <v>1537600</v>
      </c>
      <c r="D19204">
        <v>19202</v>
      </c>
      <c r="E19204" s="72">
        <f t="shared" ref="E19204:E19267" si="601">40+(D19203*D19203)+(E19203/1.3)</f>
        <v>1597051992.8518517</v>
      </c>
      <c r="F19204" s="71">
        <f t="shared" si="600"/>
        <v>1038.6654480045861</v>
      </c>
    </row>
    <row r="19205" spans="2:6">
      <c r="B19205">
        <v>1537600</v>
      </c>
      <c r="D19205">
        <v>19203</v>
      </c>
      <c r="E19205" s="72">
        <f t="shared" si="601"/>
        <v>1597218376.9629629</v>
      </c>
      <c r="F19205" s="71">
        <f t="shared" si="600"/>
        <v>1038.7736582745597</v>
      </c>
    </row>
    <row r="19206" spans="2:6">
      <c r="B19206">
        <v>1537600</v>
      </c>
      <c r="D19206">
        <v>19204</v>
      </c>
      <c r="E19206" s="72">
        <f t="shared" si="601"/>
        <v>1597384769.7407405</v>
      </c>
      <c r="F19206" s="71">
        <f t="shared" si="600"/>
        <v>1038.8818741810228</v>
      </c>
    </row>
    <row r="19207" spans="2:6">
      <c r="B19207">
        <v>1537600</v>
      </c>
      <c r="D19207">
        <v>19205</v>
      </c>
      <c r="E19207" s="72">
        <f t="shared" si="601"/>
        <v>1597551171.185185</v>
      </c>
      <c r="F19207" s="71">
        <f t="shared" si="600"/>
        <v>1038.9900957239756</v>
      </c>
    </row>
    <row r="19208" spans="2:6">
      <c r="B19208">
        <v>1537600</v>
      </c>
      <c r="D19208">
        <v>19206</v>
      </c>
      <c r="E19208" s="72">
        <f t="shared" si="601"/>
        <v>1597717581.2962961</v>
      </c>
      <c r="F19208" s="71">
        <f t="shared" si="600"/>
        <v>1039.0983229034184</v>
      </c>
    </row>
    <row r="19209" spans="2:6">
      <c r="B19209">
        <v>1537600</v>
      </c>
      <c r="D19209">
        <v>19207</v>
      </c>
      <c r="E19209" s="72">
        <f t="shared" si="601"/>
        <v>1597884000.0740738</v>
      </c>
      <c r="F19209" s="71">
        <f t="shared" si="600"/>
        <v>1039.2065557193507</v>
      </c>
    </row>
    <row r="19210" spans="2:6">
      <c r="B19210">
        <v>1537600</v>
      </c>
      <c r="D19210">
        <v>19208</v>
      </c>
      <c r="E19210" s="72">
        <f t="shared" si="601"/>
        <v>1598050427.5185182</v>
      </c>
      <c r="F19210" s="71">
        <f t="shared" si="600"/>
        <v>1039.314794171773</v>
      </c>
    </row>
    <row r="19211" spans="2:6">
      <c r="B19211">
        <v>1537600</v>
      </c>
      <c r="D19211">
        <v>19209</v>
      </c>
      <c r="E19211" s="72">
        <f t="shared" si="601"/>
        <v>1598216863.6296294</v>
      </c>
      <c r="F19211" s="71">
        <f t="shared" si="600"/>
        <v>1039.4230382606852</v>
      </c>
    </row>
    <row r="19212" spans="2:6">
      <c r="B19212">
        <v>1537600</v>
      </c>
      <c r="D19212">
        <v>19210</v>
      </c>
      <c r="E19212" s="72">
        <f t="shared" si="601"/>
        <v>1598383308.4074073</v>
      </c>
      <c r="F19212" s="71">
        <f t="shared" si="600"/>
        <v>1039.5312879860869</v>
      </c>
    </row>
    <row r="19213" spans="2:6">
      <c r="B19213">
        <v>1537600</v>
      </c>
      <c r="D19213">
        <v>19211</v>
      </c>
      <c r="E19213" s="72">
        <f t="shared" si="601"/>
        <v>1598549761.8518517</v>
      </c>
      <c r="F19213" s="71">
        <f t="shared" si="600"/>
        <v>1039.6395433479784</v>
      </c>
    </row>
    <row r="19214" spans="2:6">
      <c r="B19214">
        <v>1537600</v>
      </c>
      <c r="D19214">
        <v>19212</v>
      </c>
      <c r="E19214" s="72">
        <f t="shared" si="601"/>
        <v>1598716223.9629629</v>
      </c>
      <c r="F19214" s="71">
        <f t="shared" si="600"/>
        <v>1039.7478043463598</v>
      </c>
    </row>
    <row r="19215" spans="2:6">
      <c r="B19215">
        <v>1537600</v>
      </c>
      <c r="D19215">
        <v>19213</v>
      </c>
      <c r="E19215" s="72">
        <f t="shared" si="601"/>
        <v>1598882694.7407405</v>
      </c>
      <c r="F19215" s="71">
        <f t="shared" si="600"/>
        <v>1039.8560709812309</v>
      </c>
    </row>
    <row r="19216" spans="2:6">
      <c r="B19216">
        <v>1537600</v>
      </c>
      <c r="D19216">
        <v>19214</v>
      </c>
      <c r="E19216" s="72">
        <f t="shared" si="601"/>
        <v>1599049174.185185</v>
      </c>
      <c r="F19216" s="71">
        <f t="shared" si="600"/>
        <v>1039.9643432525916</v>
      </c>
    </row>
    <row r="19217" spans="2:6">
      <c r="B19217">
        <v>1537600</v>
      </c>
      <c r="D19217">
        <v>19215</v>
      </c>
      <c r="E19217" s="72">
        <f t="shared" si="601"/>
        <v>1599215662.2962961</v>
      </c>
      <c r="F19217" s="71">
        <f t="shared" si="600"/>
        <v>1040.0726211604424</v>
      </c>
    </row>
    <row r="19218" spans="2:6">
      <c r="B19218">
        <v>1537600</v>
      </c>
      <c r="D19218">
        <v>19216</v>
      </c>
      <c r="E19218" s="72">
        <f t="shared" si="601"/>
        <v>1599382159.0740738</v>
      </c>
      <c r="F19218" s="71">
        <f t="shared" si="600"/>
        <v>1040.1809047047827</v>
      </c>
    </row>
    <row r="19219" spans="2:6">
      <c r="B19219">
        <v>1537600</v>
      </c>
      <c r="D19219">
        <v>19217</v>
      </c>
      <c r="E19219" s="72">
        <f t="shared" si="601"/>
        <v>1599548664.5185182</v>
      </c>
      <c r="F19219" s="71">
        <f t="shared" si="600"/>
        <v>1040.2891938856128</v>
      </c>
    </row>
    <row r="19220" spans="2:6">
      <c r="B19220">
        <v>1537600</v>
      </c>
      <c r="D19220">
        <v>19218</v>
      </c>
      <c r="E19220" s="72">
        <f t="shared" si="601"/>
        <v>1599715178.6296294</v>
      </c>
      <c r="F19220" s="71">
        <f t="shared" si="600"/>
        <v>1040.3974887029328</v>
      </c>
    </row>
    <row r="19221" spans="2:6">
      <c r="B19221">
        <v>1537600</v>
      </c>
      <c r="D19221">
        <v>19219</v>
      </c>
      <c r="E19221" s="72">
        <f t="shared" si="601"/>
        <v>1599881701.4074073</v>
      </c>
      <c r="F19221" s="71">
        <f t="shared" si="600"/>
        <v>1040.5057891567426</v>
      </c>
    </row>
    <row r="19222" spans="2:6">
      <c r="B19222">
        <v>1537600</v>
      </c>
      <c r="D19222">
        <v>19220</v>
      </c>
      <c r="E19222" s="72">
        <f t="shared" si="601"/>
        <v>1600048232.8518517</v>
      </c>
      <c r="F19222" s="71">
        <f t="shared" si="600"/>
        <v>1040.6140952470419</v>
      </c>
    </row>
    <row r="19223" spans="2:6">
      <c r="B19223">
        <v>1537600</v>
      </c>
      <c r="D19223">
        <v>19221</v>
      </c>
      <c r="E19223" s="72">
        <f t="shared" si="601"/>
        <v>1600214772.9629629</v>
      </c>
      <c r="F19223" s="71">
        <f t="shared" si="600"/>
        <v>1040.7224069738313</v>
      </c>
    </row>
    <row r="19224" spans="2:6">
      <c r="B19224">
        <v>1537600</v>
      </c>
      <c r="D19224">
        <v>19222</v>
      </c>
      <c r="E19224" s="72">
        <f t="shared" si="601"/>
        <v>1600381321.7407405</v>
      </c>
      <c r="F19224" s="71">
        <f t="shared" si="600"/>
        <v>1040.83072433711</v>
      </c>
    </row>
    <row r="19225" spans="2:6">
      <c r="B19225">
        <v>1537600</v>
      </c>
      <c r="D19225">
        <v>19223</v>
      </c>
      <c r="E19225" s="72">
        <f t="shared" si="601"/>
        <v>1600547879.185185</v>
      </c>
      <c r="F19225" s="71">
        <f t="shared" si="600"/>
        <v>1040.939047336879</v>
      </c>
    </row>
    <row r="19226" spans="2:6">
      <c r="B19226">
        <v>1537600</v>
      </c>
      <c r="D19226">
        <v>19224</v>
      </c>
      <c r="E19226" s="72">
        <f t="shared" si="601"/>
        <v>1600714445.2962961</v>
      </c>
      <c r="F19226" s="71">
        <f t="shared" si="600"/>
        <v>1041.0473759731374</v>
      </c>
    </row>
    <row r="19227" spans="2:6">
      <c r="B19227">
        <v>1537600</v>
      </c>
      <c r="D19227">
        <v>19225</v>
      </c>
      <c r="E19227" s="72">
        <f t="shared" si="601"/>
        <v>1600881020.0740738</v>
      </c>
      <c r="F19227" s="71">
        <f t="shared" si="600"/>
        <v>1041.1557102458858</v>
      </c>
    </row>
    <row r="19228" spans="2:6">
      <c r="B19228">
        <v>1537600</v>
      </c>
      <c r="D19228">
        <v>19226</v>
      </c>
      <c r="E19228" s="72">
        <f t="shared" si="601"/>
        <v>1601047603.5185182</v>
      </c>
      <c r="F19228" s="71">
        <f t="shared" si="600"/>
        <v>1041.2640501551236</v>
      </c>
    </row>
    <row r="19229" spans="2:6">
      <c r="B19229">
        <v>1537600</v>
      </c>
      <c r="D19229">
        <v>19227</v>
      </c>
      <c r="E19229" s="72">
        <f t="shared" si="601"/>
        <v>1601214195.6296294</v>
      </c>
      <c r="F19229" s="71">
        <f t="shared" si="600"/>
        <v>1041.3723957008515</v>
      </c>
    </row>
    <row r="19230" spans="2:6">
      <c r="B19230">
        <v>1537600</v>
      </c>
      <c r="D19230">
        <v>19228</v>
      </c>
      <c r="E19230" s="72">
        <f t="shared" si="601"/>
        <v>1601380796.4074073</v>
      </c>
      <c r="F19230" s="71">
        <f t="shared" si="600"/>
        <v>1041.4807468830693</v>
      </c>
    </row>
    <row r="19231" spans="2:6">
      <c r="B19231">
        <v>1537600</v>
      </c>
      <c r="D19231">
        <v>19229</v>
      </c>
      <c r="E19231" s="72">
        <f t="shared" si="601"/>
        <v>1601547405.8518517</v>
      </c>
      <c r="F19231" s="71">
        <f t="shared" si="600"/>
        <v>1041.5891037017766</v>
      </c>
    </row>
    <row r="19232" spans="2:6">
      <c r="B19232">
        <v>1537600</v>
      </c>
      <c r="D19232">
        <v>19230</v>
      </c>
      <c r="E19232" s="72">
        <f t="shared" si="601"/>
        <v>1601714023.9629629</v>
      </c>
      <c r="F19232" s="71">
        <f t="shared" si="600"/>
        <v>1041.6974661569739</v>
      </c>
    </row>
    <row r="19233" spans="2:6">
      <c r="B19233">
        <v>1537600</v>
      </c>
      <c r="D19233">
        <v>19231</v>
      </c>
      <c r="E19233" s="72">
        <f t="shared" si="601"/>
        <v>1601880650.7407405</v>
      </c>
      <c r="F19233" s="71">
        <f t="shared" si="600"/>
        <v>1041.8058342486606</v>
      </c>
    </row>
    <row r="19234" spans="2:6">
      <c r="B19234">
        <v>1537600</v>
      </c>
      <c r="D19234">
        <v>19232</v>
      </c>
      <c r="E19234" s="72">
        <f t="shared" si="601"/>
        <v>1602047286.185185</v>
      </c>
      <c r="F19234" s="71">
        <f t="shared" si="600"/>
        <v>1041.9142079768374</v>
      </c>
    </row>
    <row r="19235" spans="2:6">
      <c r="B19235">
        <v>1537600</v>
      </c>
      <c r="D19235">
        <v>19233</v>
      </c>
      <c r="E19235" s="72">
        <f t="shared" si="601"/>
        <v>1602213930.2962961</v>
      </c>
      <c r="F19235" s="71">
        <f t="shared" si="600"/>
        <v>1042.0225873415038</v>
      </c>
    </row>
    <row r="19236" spans="2:6">
      <c r="B19236">
        <v>1537600</v>
      </c>
      <c r="D19236">
        <v>19234</v>
      </c>
      <c r="E19236" s="72">
        <f t="shared" si="601"/>
        <v>1602380583.0740738</v>
      </c>
      <c r="F19236" s="71">
        <f t="shared" si="600"/>
        <v>1042.1309723426598</v>
      </c>
    </row>
    <row r="19237" spans="2:6">
      <c r="B19237">
        <v>1537600</v>
      </c>
      <c r="D19237">
        <v>19235</v>
      </c>
      <c r="E19237" s="72">
        <f t="shared" si="601"/>
        <v>1602547244.5185182</v>
      </c>
      <c r="F19237" s="71">
        <f t="shared" si="600"/>
        <v>1042.2393629803057</v>
      </c>
    </row>
    <row r="19238" spans="2:6">
      <c r="B19238">
        <v>1537600</v>
      </c>
      <c r="D19238">
        <v>19236</v>
      </c>
      <c r="E19238" s="72">
        <f t="shared" si="601"/>
        <v>1602713914.6296294</v>
      </c>
      <c r="F19238" s="71">
        <f t="shared" si="600"/>
        <v>1042.3477592544416</v>
      </c>
    </row>
    <row r="19239" spans="2:6">
      <c r="B19239">
        <v>1537600</v>
      </c>
      <c r="D19239">
        <v>19237</v>
      </c>
      <c r="E19239" s="72">
        <f t="shared" si="601"/>
        <v>1602880593.4074073</v>
      </c>
      <c r="F19239" s="71">
        <f t="shared" si="600"/>
        <v>1042.4561611650672</v>
      </c>
    </row>
    <row r="19240" spans="2:6">
      <c r="B19240">
        <v>1537600</v>
      </c>
      <c r="D19240">
        <v>19238</v>
      </c>
      <c r="E19240" s="72">
        <f t="shared" si="601"/>
        <v>1603047280.8518517</v>
      </c>
      <c r="F19240" s="71">
        <f t="shared" si="600"/>
        <v>1042.5645687121823</v>
      </c>
    </row>
    <row r="19241" spans="2:6">
      <c r="B19241">
        <v>1537600</v>
      </c>
      <c r="D19241">
        <v>19239</v>
      </c>
      <c r="E19241" s="72">
        <f t="shared" si="601"/>
        <v>1603213976.9629629</v>
      </c>
      <c r="F19241" s="71">
        <f t="shared" si="600"/>
        <v>1042.6729818957874</v>
      </c>
    </row>
    <row r="19242" spans="2:6">
      <c r="B19242">
        <v>1537600</v>
      </c>
      <c r="D19242">
        <v>19240</v>
      </c>
      <c r="E19242" s="72">
        <f t="shared" si="601"/>
        <v>1603380681.7407405</v>
      </c>
      <c r="F19242" s="71">
        <f t="shared" si="600"/>
        <v>1042.7814007158822</v>
      </c>
    </row>
    <row r="19243" spans="2:6">
      <c r="B19243">
        <v>1537600</v>
      </c>
      <c r="D19243">
        <v>19241</v>
      </c>
      <c r="E19243" s="72">
        <f t="shared" si="601"/>
        <v>1603547395.185185</v>
      </c>
      <c r="F19243" s="71">
        <f t="shared" si="600"/>
        <v>1042.8898251724668</v>
      </c>
    </row>
    <row r="19244" spans="2:6">
      <c r="B19244">
        <v>1537600</v>
      </c>
      <c r="D19244">
        <v>19242</v>
      </c>
      <c r="E19244" s="72">
        <f t="shared" si="601"/>
        <v>1603714117.2962961</v>
      </c>
      <c r="F19244" s="71">
        <f t="shared" si="600"/>
        <v>1042.9982552655413</v>
      </c>
    </row>
    <row r="19245" spans="2:6">
      <c r="B19245">
        <v>1537600</v>
      </c>
      <c r="D19245">
        <v>19243</v>
      </c>
      <c r="E19245" s="72">
        <f t="shared" si="601"/>
        <v>1603880848.0740738</v>
      </c>
      <c r="F19245" s="71">
        <f t="shared" si="600"/>
        <v>1043.1066909951053</v>
      </c>
    </row>
    <row r="19246" spans="2:6">
      <c r="B19246">
        <v>1537600</v>
      </c>
      <c r="D19246">
        <v>19244</v>
      </c>
      <c r="E19246" s="72">
        <f t="shared" si="601"/>
        <v>1604047587.5185182</v>
      </c>
      <c r="F19246" s="71">
        <f t="shared" si="600"/>
        <v>1043.215132361159</v>
      </c>
    </row>
    <row r="19247" spans="2:6">
      <c r="B19247">
        <v>1537600</v>
      </c>
      <c r="D19247">
        <v>19245</v>
      </c>
      <c r="E19247" s="72">
        <f t="shared" si="601"/>
        <v>1604214335.6296294</v>
      </c>
      <c r="F19247" s="71">
        <f t="shared" si="600"/>
        <v>1043.3235793637027</v>
      </c>
    </row>
    <row r="19248" spans="2:6">
      <c r="B19248">
        <v>1537600</v>
      </c>
      <c r="D19248">
        <v>19246</v>
      </c>
      <c r="E19248" s="72">
        <f t="shared" si="601"/>
        <v>1604381092.4074073</v>
      </c>
      <c r="F19248" s="71">
        <f t="shared" si="600"/>
        <v>1043.4320320027364</v>
      </c>
    </row>
    <row r="19249" spans="2:6">
      <c r="B19249">
        <v>1537600</v>
      </c>
      <c r="D19249">
        <v>19247</v>
      </c>
      <c r="E19249" s="72">
        <f t="shared" si="601"/>
        <v>1604547857.8518517</v>
      </c>
      <c r="F19249" s="71">
        <f t="shared" si="600"/>
        <v>1043.5404902782595</v>
      </c>
    </row>
    <row r="19250" spans="2:6">
      <c r="B19250">
        <v>1537600</v>
      </c>
      <c r="D19250">
        <v>19248</v>
      </c>
      <c r="E19250" s="72">
        <f t="shared" si="601"/>
        <v>1604714631.9629629</v>
      </c>
      <c r="F19250" s="71">
        <f t="shared" si="600"/>
        <v>1043.6489541902724</v>
      </c>
    </row>
    <row r="19251" spans="2:6">
      <c r="B19251">
        <v>1537600</v>
      </c>
      <c r="D19251">
        <v>19249</v>
      </c>
      <c r="E19251" s="72">
        <f t="shared" si="601"/>
        <v>1604881414.7407405</v>
      </c>
      <c r="F19251" s="71">
        <f t="shared" si="600"/>
        <v>1043.7574237387751</v>
      </c>
    </row>
    <row r="19252" spans="2:6">
      <c r="B19252">
        <v>1537600</v>
      </c>
      <c r="D19252">
        <v>19250</v>
      </c>
      <c r="E19252" s="72">
        <f t="shared" si="601"/>
        <v>1605048206.185185</v>
      </c>
      <c r="F19252" s="71">
        <f t="shared" si="600"/>
        <v>1043.8658989237674</v>
      </c>
    </row>
    <row r="19253" spans="2:6">
      <c r="B19253">
        <v>1537600</v>
      </c>
      <c r="D19253">
        <v>19251</v>
      </c>
      <c r="E19253" s="72">
        <f t="shared" si="601"/>
        <v>1605215006.2962961</v>
      </c>
      <c r="F19253" s="71">
        <f t="shared" si="600"/>
        <v>1043.9743797452497</v>
      </c>
    </row>
    <row r="19254" spans="2:6">
      <c r="B19254">
        <v>1537600</v>
      </c>
      <c r="D19254">
        <v>19252</v>
      </c>
      <c r="E19254" s="72">
        <f t="shared" si="601"/>
        <v>1605381815.0740738</v>
      </c>
      <c r="F19254" s="71">
        <f t="shared" si="600"/>
        <v>1044.0828662032218</v>
      </c>
    </row>
    <row r="19255" spans="2:6">
      <c r="B19255">
        <v>1537600</v>
      </c>
      <c r="D19255">
        <v>19253</v>
      </c>
      <c r="E19255" s="72">
        <f t="shared" si="601"/>
        <v>1605548632.5185182</v>
      </c>
      <c r="F19255" s="71">
        <f t="shared" si="600"/>
        <v>1044.1913582976836</v>
      </c>
    </row>
    <row r="19256" spans="2:6">
      <c r="B19256">
        <v>1537600</v>
      </c>
      <c r="D19256">
        <v>19254</v>
      </c>
      <c r="E19256" s="72">
        <f t="shared" si="601"/>
        <v>1605715458.6296294</v>
      </c>
      <c r="F19256" s="71">
        <f t="shared" si="600"/>
        <v>1044.2998560286351</v>
      </c>
    </row>
    <row r="19257" spans="2:6">
      <c r="B19257">
        <v>1537600</v>
      </c>
      <c r="D19257">
        <v>19255</v>
      </c>
      <c r="E19257" s="72">
        <f t="shared" si="601"/>
        <v>1605882293.4074073</v>
      </c>
      <c r="F19257" s="71">
        <f t="shared" si="600"/>
        <v>1044.4083593960765</v>
      </c>
    </row>
    <row r="19258" spans="2:6">
      <c r="B19258">
        <v>1537600</v>
      </c>
      <c r="D19258">
        <v>19256</v>
      </c>
      <c r="E19258" s="72">
        <f t="shared" si="601"/>
        <v>1606049136.8518517</v>
      </c>
      <c r="F19258" s="71">
        <f t="shared" si="600"/>
        <v>1044.5168684000075</v>
      </c>
    </row>
    <row r="19259" spans="2:6">
      <c r="B19259">
        <v>1537600</v>
      </c>
      <c r="D19259">
        <v>19257</v>
      </c>
      <c r="E19259" s="72">
        <f t="shared" si="601"/>
        <v>1606215988.9629629</v>
      </c>
      <c r="F19259" s="71">
        <f t="shared" si="600"/>
        <v>1044.6253830404285</v>
      </c>
    </row>
    <row r="19260" spans="2:6">
      <c r="B19260">
        <v>1537600</v>
      </c>
      <c r="D19260">
        <v>19258</v>
      </c>
      <c r="E19260" s="72">
        <f t="shared" si="601"/>
        <v>1606382849.7407405</v>
      </c>
      <c r="F19260" s="71">
        <f t="shared" si="600"/>
        <v>1044.7339033173391</v>
      </c>
    </row>
    <row r="19261" spans="2:6">
      <c r="B19261">
        <v>1537600</v>
      </c>
      <c r="D19261">
        <v>19259</v>
      </c>
      <c r="E19261" s="72">
        <f t="shared" si="601"/>
        <v>1606549719.185185</v>
      </c>
      <c r="F19261" s="71">
        <f t="shared" si="600"/>
        <v>1044.8424292307395</v>
      </c>
    </row>
    <row r="19262" spans="2:6">
      <c r="B19262">
        <v>1537600</v>
      </c>
      <c r="D19262">
        <v>19260</v>
      </c>
      <c r="E19262" s="72">
        <f t="shared" si="601"/>
        <v>1606716597.2962961</v>
      </c>
      <c r="F19262" s="71">
        <f t="shared" si="600"/>
        <v>1044.9509607806297</v>
      </c>
    </row>
    <row r="19263" spans="2:6">
      <c r="B19263">
        <v>1537600</v>
      </c>
      <c r="D19263">
        <v>19261</v>
      </c>
      <c r="E19263" s="72">
        <f t="shared" si="601"/>
        <v>1606883484.0740738</v>
      </c>
      <c r="F19263" s="71">
        <f t="shared" si="600"/>
        <v>1045.0594979670095</v>
      </c>
    </row>
    <row r="19264" spans="2:6">
      <c r="B19264">
        <v>1537600</v>
      </c>
      <c r="D19264">
        <v>19262</v>
      </c>
      <c r="E19264" s="72">
        <f t="shared" si="601"/>
        <v>1607050379.5185182</v>
      </c>
      <c r="F19264" s="71">
        <f t="shared" si="600"/>
        <v>1045.1680407898791</v>
      </c>
    </row>
    <row r="19265" spans="2:6">
      <c r="B19265">
        <v>1537600</v>
      </c>
      <c r="D19265">
        <v>19263</v>
      </c>
      <c r="E19265" s="72">
        <f t="shared" si="601"/>
        <v>1607217283.6296294</v>
      </c>
      <c r="F19265" s="71">
        <f t="shared" si="600"/>
        <v>1045.2765892492387</v>
      </c>
    </row>
    <row r="19266" spans="2:6">
      <c r="B19266">
        <v>1537600</v>
      </c>
      <c r="D19266">
        <v>19264</v>
      </c>
      <c r="E19266" s="72">
        <f t="shared" si="601"/>
        <v>1607384196.4074073</v>
      </c>
      <c r="F19266" s="71">
        <f t="shared" si="600"/>
        <v>1045.385143345088</v>
      </c>
    </row>
    <row r="19267" spans="2:6">
      <c r="B19267">
        <v>1537600</v>
      </c>
      <c r="D19267">
        <v>19265</v>
      </c>
      <c r="E19267" s="72">
        <f t="shared" si="601"/>
        <v>1607551117.8518517</v>
      </c>
      <c r="F19267" s="71">
        <f t="shared" ref="F19267:F19330" si="602">E19267/B19266</f>
        <v>1045.493703077427</v>
      </c>
    </row>
    <row r="19268" spans="2:6">
      <c r="B19268">
        <v>1537600</v>
      </c>
      <c r="D19268">
        <v>19266</v>
      </c>
      <c r="E19268" s="72">
        <f t="shared" ref="E19268:E19331" si="603">40+(D19267*D19267)+(E19267/1.3)</f>
        <v>1607718047.9629629</v>
      </c>
      <c r="F19268" s="71">
        <f t="shared" si="602"/>
        <v>1045.6022684462557</v>
      </c>
    </row>
    <row r="19269" spans="2:6">
      <c r="B19269">
        <v>1537600</v>
      </c>
      <c r="D19269">
        <v>19267</v>
      </c>
      <c r="E19269" s="72">
        <f t="shared" si="603"/>
        <v>1607884986.7407405</v>
      </c>
      <c r="F19269" s="71">
        <f t="shared" si="602"/>
        <v>1045.7108394515742</v>
      </c>
    </row>
    <row r="19270" spans="2:6">
      <c r="B19270">
        <v>1537600</v>
      </c>
      <c r="D19270">
        <v>19268</v>
      </c>
      <c r="E19270" s="72">
        <f t="shared" si="603"/>
        <v>1608051934.185185</v>
      </c>
      <c r="F19270" s="71">
        <f t="shared" si="602"/>
        <v>1045.8194160933824</v>
      </c>
    </row>
    <row r="19271" spans="2:6">
      <c r="B19271">
        <v>1537600</v>
      </c>
      <c r="D19271">
        <v>19269</v>
      </c>
      <c r="E19271" s="72">
        <f t="shared" si="603"/>
        <v>1608218890.2962961</v>
      </c>
      <c r="F19271" s="71">
        <f t="shared" si="602"/>
        <v>1045.9279983716806</v>
      </c>
    </row>
    <row r="19272" spans="2:6">
      <c r="B19272">
        <v>1537600</v>
      </c>
      <c r="D19272">
        <v>19270</v>
      </c>
      <c r="E19272" s="72">
        <f t="shared" si="603"/>
        <v>1608385855.0740738</v>
      </c>
      <c r="F19272" s="71">
        <f t="shared" si="602"/>
        <v>1046.0365862864685</v>
      </c>
    </row>
    <row r="19273" spans="2:6">
      <c r="B19273">
        <v>1537600</v>
      </c>
      <c r="D19273">
        <v>19271</v>
      </c>
      <c r="E19273" s="72">
        <f t="shared" si="603"/>
        <v>1608552828.5185182</v>
      </c>
      <c r="F19273" s="71">
        <f t="shared" si="602"/>
        <v>1046.1451798377459</v>
      </c>
    </row>
    <row r="19274" spans="2:6">
      <c r="B19274">
        <v>1537600</v>
      </c>
      <c r="D19274">
        <v>19272</v>
      </c>
      <c r="E19274" s="72">
        <f t="shared" si="603"/>
        <v>1608719810.6296294</v>
      </c>
      <c r="F19274" s="71">
        <f t="shared" si="602"/>
        <v>1046.2537790255133</v>
      </c>
    </row>
    <row r="19275" spans="2:6">
      <c r="B19275">
        <v>1537600</v>
      </c>
      <c r="D19275">
        <v>19273</v>
      </c>
      <c r="E19275" s="72">
        <f t="shared" si="603"/>
        <v>1608886801.4074073</v>
      </c>
      <c r="F19275" s="71">
        <f t="shared" si="602"/>
        <v>1046.3623838497706</v>
      </c>
    </row>
    <row r="19276" spans="2:6">
      <c r="B19276">
        <v>1537600</v>
      </c>
      <c r="D19276">
        <v>19274</v>
      </c>
      <c r="E19276" s="72">
        <f t="shared" si="603"/>
        <v>1609053800.8518517</v>
      </c>
      <c r="F19276" s="71">
        <f t="shared" si="602"/>
        <v>1046.4709943105174</v>
      </c>
    </row>
    <row r="19277" spans="2:6">
      <c r="B19277">
        <v>1537600</v>
      </c>
      <c r="D19277">
        <v>19275</v>
      </c>
      <c r="E19277" s="72">
        <f t="shared" si="603"/>
        <v>1609220808.9629629</v>
      </c>
      <c r="F19277" s="71">
        <f t="shared" si="602"/>
        <v>1046.5796104077542</v>
      </c>
    </row>
    <row r="19278" spans="2:6">
      <c r="B19278">
        <v>1537600</v>
      </c>
      <c r="D19278">
        <v>19276</v>
      </c>
      <c r="E19278" s="72">
        <f t="shared" si="603"/>
        <v>1609387825.7407405</v>
      </c>
      <c r="F19278" s="71">
        <f t="shared" si="602"/>
        <v>1046.6882321414805</v>
      </c>
    </row>
    <row r="19279" spans="2:6">
      <c r="B19279">
        <v>1537600</v>
      </c>
      <c r="D19279">
        <v>19277</v>
      </c>
      <c r="E19279" s="72">
        <f t="shared" si="603"/>
        <v>1609554851.185185</v>
      </c>
      <c r="F19279" s="71">
        <f t="shared" si="602"/>
        <v>1046.7968595116968</v>
      </c>
    </row>
    <row r="19280" spans="2:6">
      <c r="B19280">
        <v>1537600</v>
      </c>
      <c r="D19280">
        <v>19278</v>
      </c>
      <c r="E19280" s="72">
        <f t="shared" si="603"/>
        <v>1609721885.2962961</v>
      </c>
      <c r="F19280" s="71">
        <f t="shared" si="602"/>
        <v>1046.9054925184028</v>
      </c>
    </row>
    <row r="19281" spans="2:6">
      <c r="B19281">
        <v>1537600</v>
      </c>
      <c r="D19281">
        <v>19279</v>
      </c>
      <c r="E19281" s="72">
        <f t="shared" si="603"/>
        <v>1609888928.0740738</v>
      </c>
      <c r="F19281" s="71">
        <f t="shared" si="602"/>
        <v>1047.0141311615985</v>
      </c>
    </row>
    <row r="19282" spans="2:6">
      <c r="B19282">
        <v>1537600</v>
      </c>
      <c r="D19282">
        <v>19280</v>
      </c>
      <c r="E19282" s="72">
        <f t="shared" si="603"/>
        <v>1610055979.5185182</v>
      </c>
      <c r="F19282" s="71">
        <f t="shared" si="602"/>
        <v>1047.1227754412839</v>
      </c>
    </row>
    <row r="19283" spans="2:6">
      <c r="B19283">
        <v>1537600</v>
      </c>
      <c r="D19283">
        <v>19281</v>
      </c>
      <c r="E19283" s="72">
        <f t="shared" si="603"/>
        <v>1610223039.6296294</v>
      </c>
      <c r="F19283" s="71">
        <f t="shared" si="602"/>
        <v>1047.2314253574593</v>
      </c>
    </row>
    <row r="19284" spans="2:6">
      <c r="B19284">
        <v>1537600</v>
      </c>
      <c r="D19284">
        <v>19282</v>
      </c>
      <c r="E19284" s="72">
        <f t="shared" si="603"/>
        <v>1610390108.4074073</v>
      </c>
      <c r="F19284" s="71">
        <f t="shared" si="602"/>
        <v>1047.3400809101245</v>
      </c>
    </row>
    <row r="19285" spans="2:6">
      <c r="B19285">
        <v>1537600</v>
      </c>
      <c r="D19285">
        <v>19283</v>
      </c>
      <c r="E19285" s="72">
        <f t="shared" si="603"/>
        <v>1610557185.8518517</v>
      </c>
      <c r="F19285" s="71">
        <f t="shared" si="602"/>
        <v>1047.4487420992791</v>
      </c>
    </row>
    <row r="19286" spans="2:6">
      <c r="B19286">
        <v>1537600</v>
      </c>
      <c r="D19286">
        <v>19284</v>
      </c>
      <c r="E19286" s="72">
        <f t="shared" si="603"/>
        <v>1610724271.9629629</v>
      </c>
      <c r="F19286" s="71">
        <f t="shared" si="602"/>
        <v>1047.5574089249237</v>
      </c>
    </row>
    <row r="19287" spans="2:6">
      <c r="B19287">
        <v>1537600</v>
      </c>
      <c r="D19287">
        <v>19285</v>
      </c>
      <c r="E19287" s="72">
        <f t="shared" si="603"/>
        <v>1610891366.7407405</v>
      </c>
      <c r="F19287" s="71">
        <f t="shared" si="602"/>
        <v>1047.6660813870581</v>
      </c>
    </row>
    <row r="19288" spans="2:6">
      <c r="B19288">
        <v>1537600</v>
      </c>
      <c r="D19288">
        <v>19286</v>
      </c>
      <c r="E19288" s="72">
        <f t="shared" si="603"/>
        <v>1611058470.185185</v>
      </c>
      <c r="F19288" s="71">
        <f t="shared" si="602"/>
        <v>1047.7747594856821</v>
      </c>
    </row>
    <row r="19289" spans="2:6">
      <c r="B19289">
        <v>1537600</v>
      </c>
      <c r="D19289">
        <v>19287</v>
      </c>
      <c r="E19289" s="72">
        <f t="shared" si="603"/>
        <v>1611225582.2962961</v>
      </c>
      <c r="F19289" s="71">
        <f t="shared" si="602"/>
        <v>1047.8834432207962</v>
      </c>
    </row>
    <row r="19290" spans="2:6">
      <c r="B19290">
        <v>1537600</v>
      </c>
      <c r="D19290">
        <v>19288</v>
      </c>
      <c r="E19290" s="72">
        <f t="shared" si="603"/>
        <v>1611392703.0740738</v>
      </c>
      <c r="F19290" s="71">
        <f t="shared" si="602"/>
        <v>1047.9921325923997</v>
      </c>
    </row>
    <row r="19291" spans="2:6">
      <c r="B19291">
        <v>1537600</v>
      </c>
      <c r="D19291">
        <v>19289</v>
      </c>
      <c r="E19291" s="72">
        <f t="shared" si="603"/>
        <v>1611559832.5185182</v>
      </c>
      <c r="F19291" s="71">
        <f t="shared" si="602"/>
        <v>1048.1008276004932</v>
      </c>
    </row>
    <row r="19292" spans="2:6">
      <c r="B19292">
        <v>1537600</v>
      </c>
      <c r="D19292">
        <v>19290</v>
      </c>
      <c r="E19292" s="72">
        <f t="shared" si="603"/>
        <v>1611726970.6296294</v>
      </c>
      <c r="F19292" s="71">
        <f t="shared" si="602"/>
        <v>1048.2095282450764</v>
      </c>
    </row>
    <row r="19293" spans="2:6">
      <c r="B19293">
        <v>1537600</v>
      </c>
      <c r="D19293">
        <v>19291</v>
      </c>
      <c r="E19293" s="72">
        <f t="shared" si="603"/>
        <v>1611894117.4074073</v>
      </c>
      <c r="F19293" s="71">
        <f t="shared" si="602"/>
        <v>1048.3182345261494</v>
      </c>
    </row>
    <row r="19294" spans="2:6">
      <c r="B19294">
        <v>1537600</v>
      </c>
      <c r="D19294">
        <v>19292</v>
      </c>
      <c r="E19294" s="72">
        <f t="shared" si="603"/>
        <v>1612061272.8518517</v>
      </c>
      <c r="F19294" s="71">
        <f t="shared" si="602"/>
        <v>1048.426946443712</v>
      </c>
    </row>
    <row r="19295" spans="2:6">
      <c r="B19295">
        <v>1537600</v>
      </c>
      <c r="D19295">
        <v>19293</v>
      </c>
      <c r="E19295" s="72">
        <f t="shared" si="603"/>
        <v>1612228436.9629629</v>
      </c>
      <c r="F19295" s="71">
        <f t="shared" si="602"/>
        <v>1048.5356639977647</v>
      </c>
    </row>
    <row r="19296" spans="2:6">
      <c r="B19296">
        <v>1537600</v>
      </c>
      <c r="D19296">
        <v>19294</v>
      </c>
      <c r="E19296" s="72">
        <f t="shared" si="603"/>
        <v>1612395609.7407405</v>
      </c>
      <c r="F19296" s="71">
        <f t="shared" si="602"/>
        <v>1048.6443871883068</v>
      </c>
    </row>
    <row r="19297" spans="2:6">
      <c r="B19297">
        <v>1537600</v>
      </c>
      <c r="D19297">
        <v>19295</v>
      </c>
      <c r="E19297" s="72">
        <f t="shared" si="603"/>
        <v>1612562791.185185</v>
      </c>
      <c r="F19297" s="71">
        <f t="shared" si="602"/>
        <v>1048.7531160153387</v>
      </c>
    </row>
    <row r="19298" spans="2:6">
      <c r="B19298">
        <v>1537600</v>
      </c>
      <c r="D19298">
        <v>19296</v>
      </c>
      <c r="E19298" s="72">
        <f t="shared" si="603"/>
        <v>1612729981.2962961</v>
      </c>
      <c r="F19298" s="71">
        <f t="shared" si="602"/>
        <v>1048.8618504788606</v>
      </c>
    </row>
    <row r="19299" spans="2:6">
      <c r="B19299">
        <v>1537600</v>
      </c>
      <c r="D19299">
        <v>19297</v>
      </c>
      <c r="E19299" s="72">
        <f t="shared" si="603"/>
        <v>1612897180.0740738</v>
      </c>
      <c r="F19299" s="71">
        <f t="shared" si="602"/>
        <v>1048.9705905788721</v>
      </c>
    </row>
    <row r="19300" spans="2:6">
      <c r="B19300">
        <v>1537600</v>
      </c>
      <c r="D19300">
        <v>19298</v>
      </c>
      <c r="E19300" s="72">
        <f t="shared" si="603"/>
        <v>1613064387.5185182</v>
      </c>
      <c r="F19300" s="71">
        <f t="shared" si="602"/>
        <v>1049.0793363153734</v>
      </c>
    </row>
    <row r="19301" spans="2:6">
      <c r="B19301">
        <v>1537600</v>
      </c>
      <c r="D19301">
        <v>19299</v>
      </c>
      <c r="E19301" s="72">
        <f t="shared" si="603"/>
        <v>1613231603.6296294</v>
      </c>
      <c r="F19301" s="71">
        <f t="shared" si="602"/>
        <v>1049.1880876883645</v>
      </c>
    </row>
    <row r="19302" spans="2:6">
      <c r="B19302">
        <v>1537600</v>
      </c>
      <c r="D19302">
        <v>19300</v>
      </c>
      <c r="E19302" s="72">
        <f t="shared" si="603"/>
        <v>1613398828.4074073</v>
      </c>
      <c r="F19302" s="71">
        <f t="shared" si="602"/>
        <v>1049.2968446978455</v>
      </c>
    </row>
    <row r="19303" spans="2:6">
      <c r="B19303">
        <v>1537600</v>
      </c>
      <c r="D19303">
        <v>19301</v>
      </c>
      <c r="E19303" s="72">
        <f t="shared" si="603"/>
        <v>1613566061.8518517</v>
      </c>
      <c r="F19303" s="71">
        <f t="shared" si="602"/>
        <v>1049.4056073438162</v>
      </c>
    </row>
    <row r="19304" spans="2:6">
      <c r="B19304">
        <v>1537600</v>
      </c>
      <c r="D19304">
        <v>19302</v>
      </c>
      <c r="E19304" s="72">
        <f t="shared" si="603"/>
        <v>1613733303.9629629</v>
      </c>
      <c r="F19304" s="71">
        <f t="shared" si="602"/>
        <v>1049.5143756262767</v>
      </c>
    </row>
    <row r="19305" spans="2:6">
      <c r="B19305">
        <v>1537600</v>
      </c>
      <c r="D19305">
        <v>19303</v>
      </c>
      <c r="E19305" s="72">
        <f t="shared" si="603"/>
        <v>1613900554.7407405</v>
      </c>
      <c r="F19305" s="71">
        <f t="shared" si="602"/>
        <v>1049.6231495452266</v>
      </c>
    </row>
    <row r="19306" spans="2:6">
      <c r="B19306">
        <v>1537600</v>
      </c>
      <c r="D19306">
        <v>19304</v>
      </c>
      <c r="E19306" s="72">
        <f t="shared" si="603"/>
        <v>1614067814.185185</v>
      </c>
      <c r="F19306" s="71">
        <f t="shared" si="602"/>
        <v>1049.7319291006665</v>
      </c>
    </row>
    <row r="19307" spans="2:6">
      <c r="B19307">
        <v>1537600</v>
      </c>
      <c r="D19307">
        <v>19305</v>
      </c>
      <c r="E19307" s="72">
        <f t="shared" si="603"/>
        <v>1614235082.2962961</v>
      </c>
      <c r="F19307" s="71">
        <f t="shared" si="602"/>
        <v>1049.8407142925964</v>
      </c>
    </row>
    <row r="19308" spans="2:6">
      <c r="B19308">
        <v>1537600</v>
      </c>
      <c r="D19308">
        <v>19306</v>
      </c>
      <c r="E19308" s="72">
        <f t="shared" si="603"/>
        <v>1614402359.0740738</v>
      </c>
      <c r="F19308" s="71">
        <f t="shared" si="602"/>
        <v>1049.9495051210158</v>
      </c>
    </row>
    <row r="19309" spans="2:6">
      <c r="B19309">
        <v>1537600</v>
      </c>
      <c r="D19309">
        <v>19307</v>
      </c>
      <c r="E19309" s="72">
        <f t="shared" si="603"/>
        <v>1614569644.5185182</v>
      </c>
      <c r="F19309" s="71">
        <f t="shared" si="602"/>
        <v>1050.0583015859249</v>
      </c>
    </row>
    <row r="19310" spans="2:6">
      <c r="B19310">
        <v>1537600</v>
      </c>
      <c r="D19310">
        <v>19308</v>
      </c>
      <c r="E19310" s="72">
        <f t="shared" si="603"/>
        <v>1614736938.6296294</v>
      </c>
      <c r="F19310" s="71">
        <f t="shared" si="602"/>
        <v>1050.167103687324</v>
      </c>
    </row>
    <row r="19311" spans="2:6">
      <c r="B19311">
        <v>1537600</v>
      </c>
      <c r="D19311">
        <v>19309</v>
      </c>
      <c r="E19311" s="72">
        <f t="shared" si="603"/>
        <v>1614904241.4074073</v>
      </c>
      <c r="F19311" s="71">
        <f t="shared" si="602"/>
        <v>1050.2759114252128</v>
      </c>
    </row>
    <row r="19312" spans="2:6">
      <c r="B19312">
        <v>1537600</v>
      </c>
      <c r="D19312">
        <v>19310</v>
      </c>
      <c r="E19312" s="72">
        <f t="shared" si="603"/>
        <v>1615071552.8518517</v>
      </c>
      <c r="F19312" s="71">
        <f t="shared" si="602"/>
        <v>1050.3847247995914</v>
      </c>
    </row>
    <row r="19313" spans="2:6">
      <c r="B19313">
        <v>1537600</v>
      </c>
      <c r="D19313">
        <v>19311</v>
      </c>
      <c r="E19313" s="72">
        <f t="shared" si="603"/>
        <v>1615238872.9629629</v>
      </c>
      <c r="F19313" s="71">
        <f t="shared" si="602"/>
        <v>1050.4935438104596</v>
      </c>
    </row>
    <row r="19314" spans="2:6">
      <c r="B19314">
        <v>1537600</v>
      </c>
      <c r="D19314">
        <v>19312</v>
      </c>
      <c r="E19314" s="72">
        <f t="shared" si="603"/>
        <v>1615406201.7407405</v>
      </c>
      <c r="F19314" s="71">
        <f t="shared" si="602"/>
        <v>1050.6023684578176</v>
      </c>
    </row>
    <row r="19315" spans="2:6">
      <c r="B19315">
        <v>1537600</v>
      </c>
      <c r="D19315">
        <v>19313</v>
      </c>
      <c r="E19315" s="72">
        <f t="shared" si="603"/>
        <v>1615573539.185185</v>
      </c>
      <c r="F19315" s="71">
        <f t="shared" si="602"/>
        <v>1050.7111987416656</v>
      </c>
    </row>
    <row r="19316" spans="2:6">
      <c r="B19316">
        <v>1537600</v>
      </c>
      <c r="D19316">
        <v>19314</v>
      </c>
      <c r="E19316" s="72">
        <f t="shared" si="603"/>
        <v>1615740885.2962961</v>
      </c>
      <c r="F19316" s="71">
        <f t="shared" si="602"/>
        <v>1050.8200346620033</v>
      </c>
    </row>
    <row r="19317" spans="2:6">
      <c r="B19317">
        <v>1537600</v>
      </c>
      <c r="D19317">
        <v>19315</v>
      </c>
      <c r="E19317" s="72">
        <f t="shared" si="603"/>
        <v>1615908240.0740738</v>
      </c>
      <c r="F19317" s="71">
        <f t="shared" si="602"/>
        <v>1050.9288762188305</v>
      </c>
    </row>
    <row r="19318" spans="2:6">
      <c r="B19318">
        <v>1537600</v>
      </c>
      <c r="D19318">
        <v>19316</v>
      </c>
      <c r="E19318" s="72">
        <f t="shared" si="603"/>
        <v>1616075603.5185182</v>
      </c>
      <c r="F19318" s="71">
        <f t="shared" si="602"/>
        <v>1051.0377234121477</v>
      </c>
    </row>
    <row r="19319" spans="2:6">
      <c r="B19319">
        <v>1537600</v>
      </c>
      <c r="D19319">
        <v>19317</v>
      </c>
      <c r="E19319" s="72">
        <f t="shared" si="603"/>
        <v>1616242975.6296294</v>
      </c>
      <c r="F19319" s="71">
        <f t="shared" si="602"/>
        <v>1051.1465762419546</v>
      </c>
    </row>
    <row r="19320" spans="2:6">
      <c r="B19320">
        <v>1537600</v>
      </c>
      <c r="D19320">
        <v>19318</v>
      </c>
      <c r="E19320" s="72">
        <f t="shared" si="603"/>
        <v>1616410356.4074073</v>
      </c>
      <c r="F19320" s="71">
        <f t="shared" si="602"/>
        <v>1051.2554347082514</v>
      </c>
    </row>
    <row r="19321" spans="2:6">
      <c r="B19321">
        <v>1537600</v>
      </c>
      <c r="D19321">
        <v>19319</v>
      </c>
      <c r="E19321" s="72">
        <f t="shared" si="603"/>
        <v>1616577745.8518517</v>
      </c>
      <c r="F19321" s="71">
        <f t="shared" si="602"/>
        <v>1051.3642988110378</v>
      </c>
    </row>
    <row r="19322" spans="2:6">
      <c r="B19322">
        <v>1537600</v>
      </c>
      <c r="D19322">
        <v>19320</v>
      </c>
      <c r="E19322" s="72">
        <f t="shared" si="603"/>
        <v>1616745143.9629629</v>
      </c>
      <c r="F19322" s="71">
        <f t="shared" si="602"/>
        <v>1051.4731685503141</v>
      </c>
    </row>
    <row r="19323" spans="2:6">
      <c r="B19323">
        <v>1537600</v>
      </c>
      <c r="D19323">
        <v>19321</v>
      </c>
      <c r="E19323" s="72">
        <f t="shared" si="603"/>
        <v>1616912550.7407405</v>
      </c>
      <c r="F19323" s="71">
        <f t="shared" si="602"/>
        <v>1051.5820439260799</v>
      </c>
    </row>
    <row r="19324" spans="2:6">
      <c r="B19324">
        <v>1537600</v>
      </c>
      <c r="D19324">
        <v>19322</v>
      </c>
      <c r="E19324" s="72">
        <f t="shared" si="603"/>
        <v>1617079966.185185</v>
      </c>
      <c r="F19324" s="71">
        <f t="shared" si="602"/>
        <v>1051.6909249383357</v>
      </c>
    </row>
    <row r="19325" spans="2:6">
      <c r="B19325">
        <v>1537600</v>
      </c>
      <c r="D19325">
        <v>19323</v>
      </c>
      <c r="E19325" s="72">
        <f t="shared" si="603"/>
        <v>1617247390.2962961</v>
      </c>
      <c r="F19325" s="71">
        <f t="shared" si="602"/>
        <v>1051.7998115870812</v>
      </c>
    </row>
    <row r="19326" spans="2:6">
      <c r="B19326">
        <v>1537600</v>
      </c>
      <c r="D19326">
        <v>19324</v>
      </c>
      <c r="E19326" s="72">
        <f t="shared" si="603"/>
        <v>1617414823.0740738</v>
      </c>
      <c r="F19326" s="71">
        <f t="shared" si="602"/>
        <v>1051.9087038723164</v>
      </c>
    </row>
    <row r="19327" spans="2:6">
      <c r="B19327">
        <v>1537600</v>
      </c>
      <c r="D19327">
        <v>19325</v>
      </c>
      <c r="E19327" s="72">
        <f t="shared" si="603"/>
        <v>1617582264.5185182</v>
      </c>
      <c r="F19327" s="71">
        <f t="shared" si="602"/>
        <v>1052.0176017940414</v>
      </c>
    </row>
    <row r="19328" spans="2:6">
      <c r="B19328">
        <v>1537600</v>
      </c>
      <c r="D19328">
        <v>19326</v>
      </c>
      <c r="E19328" s="72">
        <f t="shared" si="603"/>
        <v>1617749714.6296294</v>
      </c>
      <c r="F19328" s="71">
        <f t="shared" si="602"/>
        <v>1052.1265053522563</v>
      </c>
    </row>
    <row r="19329" spans="2:6">
      <c r="B19329">
        <v>1537600</v>
      </c>
      <c r="D19329">
        <v>19327</v>
      </c>
      <c r="E19329" s="72">
        <f t="shared" si="603"/>
        <v>1617917173.4074073</v>
      </c>
      <c r="F19329" s="71">
        <f t="shared" si="602"/>
        <v>1052.235414546961</v>
      </c>
    </row>
    <row r="19330" spans="2:6">
      <c r="B19330">
        <v>1537600</v>
      </c>
      <c r="D19330">
        <v>19328</v>
      </c>
      <c r="E19330" s="72">
        <f t="shared" si="603"/>
        <v>1618084640.8518517</v>
      </c>
      <c r="F19330" s="71">
        <f t="shared" si="602"/>
        <v>1052.3443293781554</v>
      </c>
    </row>
    <row r="19331" spans="2:6">
      <c r="B19331">
        <v>1537600</v>
      </c>
      <c r="D19331">
        <v>19329</v>
      </c>
      <c r="E19331" s="72">
        <f t="shared" si="603"/>
        <v>1618252116.9629629</v>
      </c>
      <c r="F19331" s="71">
        <f t="shared" ref="F19331:F19394" si="604">E19331/B19330</f>
        <v>1052.4532498458395</v>
      </c>
    </row>
    <row r="19332" spans="2:6">
      <c r="B19332">
        <v>1537600</v>
      </c>
      <c r="D19332">
        <v>19330</v>
      </c>
      <c r="E19332" s="72">
        <f t="shared" ref="E19332:E19395" si="605">40+(D19331*D19331)+(E19331/1.3)</f>
        <v>1618419601.7407405</v>
      </c>
      <c r="F19332" s="71">
        <f t="shared" si="604"/>
        <v>1052.5621759500134</v>
      </c>
    </row>
    <row r="19333" spans="2:6">
      <c r="B19333">
        <v>1537600</v>
      </c>
      <c r="D19333">
        <v>19331</v>
      </c>
      <c r="E19333" s="72">
        <f t="shared" si="605"/>
        <v>1618587095.185185</v>
      </c>
      <c r="F19333" s="71">
        <f t="shared" si="604"/>
        <v>1052.671107690677</v>
      </c>
    </row>
    <row r="19334" spans="2:6">
      <c r="B19334">
        <v>1537600</v>
      </c>
      <c r="D19334">
        <v>19332</v>
      </c>
      <c r="E19334" s="72">
        <f t="shared" si="605"/>
        <v>1618754597.2962961</v>
      </c>
      <c r="F19334" s="71">
        <f t="shared" si="604"/>
        <v>1052.7800450678305</v>
      </c>
    </row>
    <row r="19335" spans="2:6">
      <c r="B19335">
        <v>1537600</v>
      </c>
      <c r="D19335">
        <v>19333</v>
      </c>
      <c r="E19335" s="72">
        <f t="shared" si="605"/>
        <v>1618922108.0740738</v>
      </c>
      <c r="F19335" s="71">
        <f t="shared" si="604"/>
        <v>1052.8889880814736</v>
      </c>
    </row>
    <row r="19336" spans="2:6">
      <c r="B19336">
        <v>1537600</v>
      </c>
      <c r="D19336">
        <v>19334</v>
      </c>
      <c r="E19336" s="72">
        <f t="shared" si="605"/>
        <v>1619089627.5185182</v>
      </c>
      <c r="F19336" s="71">
        <f t="shared" si="604"/>
        <v>1052.9979367316066</v>
      </c>
    </row>
    <row r="19337" spans="2:6">
      <c r="B19337">
        <v>1537600</v>
      </c>
      <c r="D19337">
        <v>19335</v>
      </c>
      <c r="E19337" s="72">
        <f t="shared" si="605"/>
        <v>1619257155.6296294</v>
      </c>
      <c r="F19337" s="71">
        <f t="shared" si="604"/>
        <v>1053.1068910182294</v>
      </c>
    </row>
    <row r="19338" spans="2:6">
      <c r="B19338">
        <v>1537600</v>
      </c>
      <c r="D19338">
        <v>19336</v>
      </c>
      <c r="E19338" s="72">
        <f t="shared" si="605"/>
        <v>1619424692.4074073</v>
      </c>
      <c r="F19338" s="71">
        <f t="shared" si="604"/>
        <v>1053.2158509413418</v>
      </c>
    </row>
    <row r="19339" spans="2:6">
      <c r="B19339">
        <v>1537600</v>
      </c>
      <c r="D19339">
        <v>19337</v>
      </c>
      <c r="E19339" s="72">
        <f t="shared" si="605"/>
        <v>1619592237.8518517</v>
      </c>
      <c r="F19339" s="71">
        <f t="shared" si="604"/>
        <v>1053.3248165009441</v>
      </c>
    </row>
    <row r="19340" spans="2:6">
      <c r="B19340">
        <v>1537600</v>
      </c>
      <c r="D19340">
        <v>19338</v>
      </c>
      <c r="E19340" s="72">
        <f t="shared" si="605"/>
        <v>1619759791.9629629</v>
      </c>
      <c r="F19340" s="71">
        <f t="shared" si="604"/>
        <v>1053.4337876970362</v>
      </c>
    </row>
    <row r="19341" spans="2:6">
      <c r="B19341">
        <v>1537600</v>
      </c>
      <c r="D19341">
        <v>19339</v>
      </c>
      <c r="E19341" s="72">
        <f t="shared" si="605"/>
        <v>1619927354.7407405</v>
      </c>
      <c r="F19341" s="71">
        <f t="shared" si="604"/>
        <v>1053.5427645296179</v>
      </c>
    </row>
    <row r="19342" spans="2:6">
      <c r="B19342">
        <v>1537600</v>
      </c>
      <c r="D19342">
        <v>19340</v>
      </c>
      <c r="E19342" s="72">
        <f t="shared" si="605"/>
        <v>1620094926.185185</v>
      </c>
      <c r="F19342" s="71">
        <f t="shared" si="604"/>
        <v>1053.6517469986895</v>
      </c>
    </row>
    <row r="19343" spans="2:6">
      <c r="B19343">
        <v>1537600</v>
      </c>
      <c r="D19343">
        <v>19341</v>
      </c>
      <c r="E19343" s="72">
        <f t="shared" si="605"/>
        <v>1620262506.2962961</v>
      </c>
      <c r="F19343" s="71">
        <f t="shared" si="604"/>
        <v>1053.7607351042509</v>
      </c>
    </row>
    <row r="19344" spans="2:6">
      <c r="B19344">
        <v>1537600</v>
      </c>
      <c r="D19344">
        <v>19342</v>
      </c>
      <c r="E19344" s="72">
        <f t="shared" si="605"/>
        <v>1620430095.0740738</v>
      </c>
      <c r="F19344" s="71">
        <f t="shared" si="604"/>
        <v>1053.869728846302</v>
      </c>
    </row>
    <row r="19345" spans="2:6">
      <c r="B19345">
        <v>1537600</v>
      </c>
      <c r="D19345">
        <v>19343</v>
      </c>
      <c r="E19345" s="72">
        <f t="shared" si="605"/>
        <v>1620597692.5185182</v>
      </c>
      <c r="F19345" s="71">
        <f t="shared" si="604"/>
        <v>1053.9787282248428</v>
      </c>
    </row>
    <row r="19346" spans="2:6">
      <c r="B19346">
        <v>1537600</v>
      </c>
      <c r="D19346">
        <v>19344</v>
      </c>
      <c r="E19346" s="72">
        <f t="shared" si="605"/>
        <v>1620765298.6296294</v>
      </c>
      <c r="F19346" s="71">
        <f t="shared" si="604"/>
        <v>1054.0877332398734</v>
      </c>
    </row>
    <row r="19347" spans="2:6">
      <c r="B19347">
        <v>1537600</v>
      </c>
      <c r="D19347">
        <v>19345</v>
      </c>
      <c r="E19347" s="72">
        <f t="shared" si="605"/>
        <v>1620932913.4074073</v>
      </c>
      <c r="F19347" s="71">
        <f t="shared" si="604"/>
        <v>1054.1967438913939</v>
      </c>
    </row>
    <row r="19348" spans="2:6">
      <c r="B19348">
        <v>1537600</v>
      </c>
      <c r="D19348">
        <v>19346</v>
      </c>
      <c r="E19348" s="72">
        <f t="shared" si="605"/>
        <v>1621100536.8518517</v>
      </c>
      <c r="F19348" s="71">
        <f t="shared" si="604"/>
        <v>1054.3057601794042</v>
      </c>
    </row>
    <row r="19349" spans="2:6">
      <c r="B19349">
        <v>1537600</v>
      </c>
      <c r="D19349">
        <v>19347</v>
      </c>
      <c r="E19349" s="72">
        <f t="shared" si="605"/>
        <v>1621268168.9629629</v>
      </c>
      <c r="F19349" s="71">
        <f t="shared" si="604"/>
        <v>1054.4147821039041</v>
      </c>
    </row>
    <row r="19350" spans="2:6">
      <c r="B19350">
        <v>1537600</v>
      </c>
      <c r="D19350">
        <v>19348</v>
      </c>
      <c r="E19350" s="72">
        <f t="shared" si="605"/>
        <v>1621435809.7407405</v>
      </c>
      <c r="F19350" s="71">
        <f t="shared" si="604"/>
        <v>1054.5238096648936</v>
      </c>
    </row>
    <row r="19351" spans="2:6">
      <c r="B19351">
        <v>1537600</v>
      </c>
      <c r="D19351">
        <v>19349</v>
      </c>
      <c r="E19351" s="72">
        <f t="shared" si="605"/>
        <v>1621603459.185185</v>
      </c>
      <c r="F19351" s="71">
        <f t="shared" si="604"/>
        <v>1054.6328428623731</v>
      </c>
    </row>
    <row r="19352" spans="2:6">
      <c r="B19352">
        <v>1537600</v>
      </c>
      <c r="D19352">
        <v>19350</v>
      </c>
      <c r="E19352" s="72">
        <f t="shared" si="605"/>
        <v>1621771117.2962961</v>
      </c>
      <c r="F19352" s="71">
        <f t="shared" si="604"/>
        <v>1054.7418816963425</v>
      </c>
    </row>
    <row r="19353" spans="2:6">
      <c r="B19353">
        <v>1537600</v>
      </c>
      <c r="D19353">
        <v>19351</v>
      </c>
      <c r="E19353" s="72">
        <f t="shared" si="605"/>
        <v>1621938784.0740738</v>
      </c>
      <c r="F19353" s="71">
        <f t="shared" si="604"/>
        <v>1054.8509261668014</v>
      </c>
    </row>
    <row r="19354" spans="2:6">
      <c r="B19354">
        <v>1537600</v>
      </c>
      <c r="D19354">
        <v>19352</v>
      </c>
      <c r="E19354" s="72">
        <f t="shared" si="605"/>
        <v>1622106459.5185182</v>
      </c>
      <c r="F19354" s="71">
        <f t="shared" si="604"/>
        <v>1054.95997627375</v>
      </c>
    </row>
    <row r="19355" spans="2:6">
      <c r="B19355">
        <v>1537600</v>
      </c>
      <c r="D19355">
        <v>19353</v>
      </c>
      <c r="E19355" s="72">
        <f t="shared" si="605"/>
        <v>1622274143.6296294</v>
      </c>
      <c r="F19355" s="71">
        <f t="shared" si="604"/>
        <v>1055.0690320171886</v>
      </c>
    </row>
    <row r="19356" spans="2:6">
      <c r="B19356">
        <v>1537600</v>
      </c>
      <c r="D19356">
        <v>19354</v>
      </c>
      <c r="E19356" s="72">
        <f t="shared" si="605"/>
        <v>1622441836.4074073</v>
      </c>
      <c r="F19356" s="71">
        <f t="shared" si="604"/>
        <v>1055.1780933971172</v>
      </c>
    </row>
    <row r="19357" spans="2:6">
      <c r="B19357">
        <v>1537600</v>
      </c>
      <c r="D19357">
        <v>19355</v>
      </c>
      <c r="E19357" s="72">
        <f t="shared" si="605"/>
        <v>1622609537.8518517</v>
      </c>
      <c r="F19357" s="71">
        <f t="shared" si="604"/>
        <v>1055.2871604135353</v>
      </c>
    </row>
    <row r="19358" spans="2:6">
      <c r="B19358">
        <v>1537600</v>
      </c>
      <c r="D19358">
        <v>19356</v>
      </c>
      <c r="E19358" s="72">
        <f t="shared" si="605"/>
        <v>1622777247.9629629</v>
      </c>
      <c r="F19358" s="71">
        <f t="shared" si="604"/>
        <v>1055.3962330664431</v>
      </c>
    </row>
    <row r="19359" spans="2:6">
      <c r="B19359">
        <v>1537600</v>
      </c>
      <c r="D19359">
        <v>19357</v>
      </c>
      <c r="E19359" s="72">
        <f t="shared" si="605"/>
        <v>1622944966.7407405</v>
      </c>
      <c r="F19359" s="71">
        <f t="shared" si="604"/>
        <v>1055.5053113558406</v>
      </c>
    </row>
    <row r="19360" spans="2:6">
      <c r="B19360">
        <v>1537600</v>
      </c>
      <c r="D19360">
        <v>19358</v>
      </c>
      <c r="E19360" s="72">
        <f t="shared" si="605"/>
        <v>1623112694.185185</v>
      </c>
      <c r="F19360" s="71">
        <f t="shared" si="604"/>
        <v>1055.6143952817281</v>
      </c>
    </row>
    <row r="19361" spans="2:6">
      <c r="B19361">
        <v>1537600</v>
      </c>
      <c r="D19361">
        <v>19359</v>
      </c>
      <c r="E19361" s="72">
        <f t="shared" si="605"/>
        <v>1623280430.2962961</v>
      </c>
      <c r="F19361" s="71">
        <f t="shared" si="604"/>
        <v>1055.7234848441051</v>
      </c>
    </row>
    <row r="19362" spans="2:6">
      <c r="B19362">
        <v>1537600</v>
      </c>
      <c r="D19362">
        <v>19360</v>
      </c>
      <c r="E19362" s="72">
        <f t="shared" si="605"/>
        <v>1623448175.0740738</v>
      </c>
      <c r="F19362" s="71">
        <f t="shared" si="604"/>
        <v>1055.832580042972</v>
      </c>
    </row>
    <row r="19363" spans="2:6">
      <c r="B19363">
        <v>1537600</v>
      </c>
      <c r="D19363">
        <v>19361</v>
      </c>
      <c r="E19363" s="72">
        <f t="shared" si="605"/>
        <v>1623615928.5185182</v>
      </c>
      <c r="F19363" s="71">
        <f t="shared" si="604"/>
        <v>1055.9416808783287</v>
      </c>
    </row>
    <row r="19364" spans="2:6">
      <c r="B19364">
        <v>1537600</v>
      </c>
      <c r="D19364">
        <v>19362</v>
      </c>
      <c r="E19364" s="72">
        <f t="shared" si="605"/>
        <v>1623783690.6296294</v>
      </c>
      <c r="F19364" s="71">
        <f t="shared" si="604"/>
        <v>1056.0507873501751</v>
      </c>
    </row>
    <row r="19365" spans="2:6">
      <c r="B19365">
        <v>1537600</v>
      </c>
      <c r="D19365">
        <v>19363</v>
      </c>
      <c r="E19365" s="72">
        <f t="shared" si="605"/>
        <v>1623951461.4074073</v>
      </c>
      <c r="F19365" s="71">
        <f t="shared" si="604"/>
        <v>1056.1598994585115</v>
      </c>
    </row>
    <row r="19366" spans="2:6">
      <c r="B19366">
        <v>1537600</v>
      </c>
      <c r="D19366">
        <v>19364</v>
      </c>
      <c r="E19366" s="72">
        <f t="shared" si="605"/>
        <v>1624119240.8518517</v>
      </c>
      <c r="F19366" s="71">
        <f t="shared" si="604"/>
        <v>1056.2690172033374</v>
      </c>
    </row>
    <row r="19367" spans="2:6">
      <c r="B19367">
        <v>1537600</v>
      </c>
      <c r="D19367">
        <v>19365</v>
      </c>
      <c r="E19367" s="72">
        <f t="shared" si="605"/>
        <v>1624287028.9629629</v>
      </c>
      <c r="F19367" s="71">
        <f t="shared" si="604"/>
        <v>1056.3781405846532</v>
      </c>
    </row>
    <row r="19368" spans="2:6">
      <c r="B19368">
        <v>1537600</v>
      </c>
      <c r="D19368">
        <v>19366</v>
      </c>
      <c r="E19368" s="72">
        <f t="shared" si="605"/>
        <v>1624454825.7407405</v>
      </c>
      <c r="F19368" s="71">
        <f t="shared" si="604"/>
        <v>1056.4872696024588</v>
      </c>
    </row>
    <row r="19369" spans="2:6">
      <c r="B19369">
        <v>1537600</v>
      </c>
      <c r="D19369">
        <v>19367</v>
      </c>
      <c r="E19369" s="72">
        <f t="shared" si="605"/>
        <v>1624622631.185185</v>
      </c>
      <c r="F19369" s="71">
        <f t="shared" si="604"/>
        <v>1056.5964042567541</v>
      </c>
    </row>
    <row r="19370" spans="2:6">
      <c r="B19370">
        <v>1537600</v>
      </c>
      <c r="D19370">
        <v>19368</v>
      </c>
      <c r="E19370" s="72">
        <f t="shared" si="605"/>
        <v>1624790445.2962961</v>
      </c>
      <c r="F19370" s="71">
        <f t="shared" si="604"/>
        <v>1056.7055445475391</v>
      </c>
    </row>
    <row r="19371" spans="2:6">
      <c r="B19371">
        <v>1537600</v>
      </c>
      <c r="D19371">
        <v>19369</v>
      </c>
      <c r="E19371" s="72">
        <f t="shared" si="605"/>
        <v>1624958268.0740738</v>
      </c>
      <c r="F19371" s="71">
        <f t="shared" si="604"/>
        <v>1056.8146904748139</v>
      </c>
    </row>
    <row r="19372" spans="2:6">
      <c r="B19372">
        <v>1537600</v>
      </c>
      <c r="D19372">
        <v>19370</v>
      </c>
      <c r="E19372" s="72">
        <f t="shared" si="605"/>
        <v>1625126099.5185182</v>
      </c>
      <c r="F19372" s="71">
        <f t="shared" si="604"/>
        <v>1056.9238420385784</v>
      </c>
    </row>
    <row r="19373" spans="2:6">
      <c r="B19373">
        <v>1537600</v>
      </c>
      <c r="D19373">
        <v>19371</v>
      </c>
      <c r="E19373" s="72">
        <f t="shared" si="605"/>
        <v>1625293939.6296294</v>
      </c>
      <c r="F19373" s="71">
        <f t="shared" si="604"/>
        <v>1057.0329992388329</v>
      </c>
    </row>
    <row r="19374" spans="2:6">
      <c r="B19374">
        <v>1537600</v>
      </c>
      <c r="D19374">
        <v>19372</v>
      </c>
      <c r="E19374" s="72">
        <f t="shared" si="605"/>
        <v>1625461788.4074073</v>
      </c>
      <c r="F19374" s="71">
        <f t="shared" si="604"/>
        <v>1057.1421620755771</v>
      </c>
    </row>
    <row r="19375" spans="2:6">
      <c r="B19375">
        <v>1537600</v>
      </c>
      <c r="D19375">
        <v>19373</v>
      </c>
      <c r="E19375" s="72">
        <f t="shared" si="605"/>
        <v>1625629645.8518517</v>
      </c>
      <c r="F19375" s="71">
        <f t="shared" si="604"/>
        <v>1057.251330548811</v>
      </c>
    </row>
    <row r="19376" spans="2:6">
      <c r="B19376">
        <v>1537600</v>
      </c>
      <c r="D19376">
        <v>19374</v>
      </c>
      <c r="E19376" s="72">
        <f t="shared" si="605"/>
        <v>1625797511.9629629</v>
      </c>
      <c r="F19376" s="71">
        <f t="shared" si="604"/>
        <v>1057.3605046585346</v>
      </c>
    </row>
    <row r="19377" spans="2:6">
      <c r="B19377">
        <v>1537600</v>
      </c>
      <c r="D19377">
        <v>19375</v>
      </c>
      <c r="E19377" s="72">
        <f t="shared" si="605"/>
        <v>1625965386.7407405</v>
      </c>
      <c r="F19377" s="71">
        <f t="shared" si="604"/>
        <v>1057.469684404748</v>
      </c>
    </row>
    <row r="19378" spans="2:6">
      <c r="B19378">
        <v>1537600</v>
      </c>
      <c r="D19378">
        <v>19376</v>
      </c>
      <c r="E19378" s="72">
        <f t="shared" si="605"/>
        <v>1626133270.185185</v>
      </c>
      <c r="F19378" s="71">
        <f t="shared" si="604"/>
        <v>1057.5788697874511</v>
      </c>
    </row>
    <row r="19379" spans="2:6">
      <c r="B19379">
        <v>1537600</v>
      </c>
      <c r="D19379">
        <v>19377</v>
      </c>
      <c r="E19379" s="72">
        <f t="shared" si="605"/>
        <v>1626301162.2962961</v>
      </c>
      <c r="F19379" s="71">
        <f t="shared" si="604"/>
        <v>1057.6880608066442</v>
      </c>
    </row>
    <row r="19380" spans="2:6">
      <c r="B19380">
        <v>1537600</v>
      </c>
      <c r="D19380">
        <v>19378</v>
      </c>
      <c r="E19380" s="72">
        <f t="shared" si="605"/>
        <v>1626469063.0740738</v>
      </c>
      <c r="F19380" s="71">
        <f t="shared" si="604"/>
        <v>1057.7972574623268</v>
      </c>
    </row>
    <row r="19381" spans="2:6">
      <c r="B19381">
        <v>1537600</v>
      </c>
      <c r="D19381">
        <v>19379</v>
      </c>
      <c r="E19381" s="72">
        <f t="shared" si="605"/>
        <v>1626636972.5185182</v>
      </c>
      <c r="F19381" s="71">
        <f t="shared" si="604"/>
        <v>1057.9064597544993</v>
      </c>
    </row>
    <row r="19382" spans="2:6">
      <c r="B19382">
        <v>1537600</v>
      </c>
      <c r="D19382">
        <v>19380</v>
      </c>
      <c r="E19382" s="72">
        <f t="shared" si="605"/>
        <v>1626804890.6296294</v>
      </c>
      <c r="F19382" s="71">
        <f t="shared" si="604"/>
        <v>1058.0156676831616</v>
      </c>
    </row>
    <row r="19383" spans="2:6">
      <c r="B19383">
        <v>1537600</v>
      </c>
      <c r="D19383">
        <v>19381</v>
      </c>
      <c r="E19383" s="72">
        <f t="shared" si="605"/>
        <v>1626972817.4074073</v>
      </c>
      <c r="F19383" s="71">
        <f t="shared" si="604"/>
        <v>1058.1248812483138</v>
      </c>
    </row>
    <row r="19384" spans="2:6">
      <c r="B19384">
        <v>1537600</v>
      </c>
      <c r="D19384">
        <v>19382</v>
      </c>
      <c r="E19384" s="72">
        <f t="shared" si="605"/>
        <v>1627140752.8518517</v>
      </c>
      <c r="F19384" s="71">
        <f t="shared" si="604"/>
        <v>1058.2341004499556</v>
      </c>
    </row>
    <row r="19385" spans="2:6">
      <c r="B19385">
        <v>1537600</v>
      </c>
      <c r="D19385">
        <v>19383</v>
      </c>
      <c r="E19385" s="72">
        <f t="shared" si="605"/>
        <v>1627308696.9629629</v>
      </c>
      <c r="F19385" s="71">
        <f t="shared" si="604"/>
        <v>1058.3433252880873</v>
      </c>
    </row>
    <row r="19386" spans="2:6">
      <c r="B19386">
        <v>1537600</v>
      </c>
      <c r="D19386">
        <v>19384</v>
      </c>
      <c r="E19386" s="72">
        <f t="shared" si="605"/>
        <v>1627476649.7407405</v>
      </c>
      <c r="F19386" s="71">
        <f t="shared" si="604"/>
        <v>1058.4525557627085</v>
      </c>
    </row>
    <row r="19387" spans="2:6">
      <c r="B19387">
        <v>1537600</v>
      </c>
      <c r="D19387">
        <v>19385</v>
      </c>
      <c r="E19387" s="72">
        <f t="shared" si="605"/>
        <v>1627644611.185185</v>
      </c>
      <c r="F19387" s="71">
        <f t="shared" si="604"/>
        <v>1058.5617918738196</v>
      </c>
    </row>
    <row r="19388" spans="2:6">
      <c r="B19388">
        <v>1537600</v>
      </c>
      <c r="D19388">
        <v>19386</v>
      </c>
      <c r="E19388" s="72">
        <f t="shared" si="605"/>
        <v>1627812581.2962961</v>
      </c>
      <c r="F19388" s="71">
        <f t="shared" si="604"/>
        <v>1058.6710336214205</v>
      </c>
    </row>
    <row r="19389" spans="2:6">
      <c r="B19389">
        <v>1537600</v>
      </c>
      <c r="D19389">
        <v>19387</v>
      </c>
      <c r="E19389" s="72">
        <f t="shared" si="605"/>
        <v>1627980560.0740738</v>
      </c>
      <c r="F19389" s="71">
        <f t="shared" si="604"/>
        <v>1058.7802810055111</v>
      </c>
    </row>
    <row r="19390" spans="2:6">
      <c r="B19390">
        <v>1537600</v>
      </c>
      <c r="D19390">
        <v>19388</v>
      </c>
      <c r="E19390" s="72">
        <f t="shared" si="605"/>
        <v>1628148547.5185182</v>
      </c>
      <c r="F19390" s="71">
        <f t="shared" si="604"/>
        <v>1058.8895340260915</v>
      </c>
    </row>
    <row r="19391" spans="2:6">
      <c r="B19391">
        <v>1537600</v>
      </c>
      <c r="D19391">
        <v>19389</v>
      </c>
      <c r="E19391" s="72">
        <f t="shared" si="605"/>
        <v>1628316543.6296294</v>
      </c>
      <c r="F19391" s="71">
        <f t="shared" si="604"/>
        <v>1058.9987926831616</v>
      </c>
    </row>
    <row r="19392" spans="2:6">
      <c r="B19392">
        <v>1537600</v>
      </c>
      <c r="D19392">
        <v>19390</v>
      </c>
      <c r="E19392" s="72">
        <f t="shared" si="605"/>
        <v>1628484548.4074073</v>
      </c>
      <c r="F19392" s="71">
        <f t="shared" si="604"/>
        <v>1059.1080569767216</v>
      </c>
    </row>
    <row r="19393" spans="2:6">
      <c r="B19393">
        <v>1537600</v>
      </c>
      <c r="D19393">
        <v>19391</v>
      </c>
      <c r="E19393" s="72">
        <f t="shared" si="605"/>
        <v>1628652561.8518517</v>
      </c>
      <c r="F19393" s="71">
        <f t="shared" si="604"/>
        <v>1059.2173269067714</v>
      </c>
    </row>
    <row r="19394" spans="2:6">
      <c r="B19394">
        <v>1537600</v>
      </c>
      <c r="D19394">
        <v>19392</v>
      </c>
      <c r="E19394" s="72">
        <f t="shared" si="605"/>
        <v>1628820583.9629629</v>
      </c>
      <c r="F19394" s="71">
        <f t="shared" si="604"/>
        <v>1059.3266024733109</v>
      </c>
    </row>
    <row r="19395" spans="2:6">
      <c r="B19395">
        <v>1537600</v>
      </c>
      <c r="D19395">
        <v>19393</v>
      </c>
      <c r="E19395" s="72">
        <f t="shared" si="605"/>
        <v>1628988614.7407405</v>
      </c>
      <c r="F19395" s="71">
        <f t="shared" ref="F19395:F19458" si="606">E19395/B19394</f>
        <v>1059.4358836763402</v>
      </c>
    </row>
    <row r="19396" spans="2:6">
      <c r="B19396">
        <v>1537600</v>
      </c>
      <c r="D19396">
        <v>19394</v>
      </c>
      <c r="E19396" s="72">
        <f t="shared" ref="E19396:E19459" si="607">40+(D19395*D19395)+(E19395/1.3)</f>
        <v>1629156654.185185</v>
      </c>
      <c r="F19396" s="71">
        <f t="shared" si="606"/>
        <v>1059.5451705158591</v>
      </c>
    </row>
    <row r="19397" spans="2:6">
      <c r="B19397">
        <v>1537600</v>
      </c>
      <c r="D19397">
        <v>19395</v>
      </c>
      <c r="E19397" s="72">
        <f t="shared" si="607"/>
        <v>1629324702.2962961</v>
      </c>
      <c r="F19397" s="71">
        <f t="shared" si="606"/>
        <v>1059.6544629918678</v>
      </c>
    </row>
    <row r="19398" spans="2:6">
      <c r="B19398">
        <v>1537600</v>
      </c>
      <c r="D19398">
        <v>19396</v>
      </c>
      <c r="E19398" s="72">
        <f t="shared" si="607"/>
        <v>1629492759.0740738</v>
      </c>
      <c r="F19398" s="71">
        <f t="shared" si="606"/>
        <v>1059.7637611043665</v>
      </c>
    </row>
    <row r="19399" spans="2:6">
      <c r="B19399">
        <v>1537600</v>
      </c>
      <c r="D19399">
        <v>19397</v>
      </c>
      <c r="E19399" s="72">
        <f t="shared" si="607"/>
        <v>1629660824.5185182</v>
      </c>
      <c r="F19399" s="71">
        <f t="shared" si="606"/>
        <v>1059.8730648533547</v>
      </c>
    </row>
    <row r="19400" spans="2:6">
      <c r="B19400">
        <v>1537600</v>
      </c>
      <c r="D19400">
        <v>19398</v>
      </c>
      <c r="E19400" s="72">
        <f t="shared" si="607"/>
        <v>1629828898.6296294</v>
      </c>
      <c r="F19400" s="71">
        <f t="shared" si="606"/>
        <v>1059.9823742388328</v>
      </c>
    </row>
    <row r="19401" spans="2:6">
      <c r="B19401">
        <v>1537600</v>
      </c>
      <c r="D19401">
        <v>19399</v>
      </c>
      <c r="E19401" s="72">
        <f t="shared" si="607"/>
        <v>1629996981.4074073</v>
      </c>
      <c r="F19401" s="71">
        <f t="shared" si="606"/>
        <v>1060.0916892608009</v>
      </c>
    </row>
    <row r="19402" spans="2:6">
      <c r="B19402">
        <v>1537600</v>
      </c>
      <c r="D19402">
        <v>19400</v>
      </c>
      <c r="E19402" s="72">
        <f t="shared" si="607"/>
        <v>1630165072.8518517</v>
      </c>
      <c r="F19402" s="71">
        <f t="shared" si="606"/>
        <v>1060.2010099192585</v>
      </c>
    </row>
    <row r="19403" spans="2:6">
      <c r="B19403">
        <v>1537600</v>
      </c>
      <c r="D19403">
        <v>19401</v>
      </c>
      <c r="E19403" s="72">
        <f t="shared" si="607"/>
        <v>1630333172.9629629</v>
      </c>
      <c r="F19403" s="71">
        <f t="shared" si="606"/>
        <v>1060.3103362142058</v>
      </c>
    </row>
    <row r="19404" spans="2:6">
      <c r="B19404">
        <v>1537600</v>
      </c>
      <c r="D19404">
        <v>19402</v>
      </c>
      <c r="E19404" s="72">
        <f t="shared" si="607"/>
        <v>1630501281.7407405</v>
      </c>
      <c r="F19404" s="71">
        <f t="shared" si="606"/>
        <v>1060.4196681456428</v>
      </c>
    </row>
    <row r="19405" spans="2:6">
      <c r="B19405">
        <v>1537600</v>
      </c>
      <c r="D19405">
        <v>19403</v>
      </c>
      <c r="E19405" s="72">
        <f t="shared" si="607"/>
        <v>1630669399.185185</v>
      </c>
      <c r="F19405" s="71">
        <f t="shared" si="606"/>
        <v>1060.5290057135699</v>
      </c>
    </row>
    <row r="19406" spans="2:6">
      <c r="B19406">
        <v>1537600</v>
      </c>
      <c r="D19406">
        <v>19404</v>
      </c>
      <c r="E19406" s="72">
        <f t="shared" si="607"/>
        <v>1630837525.2962961</v>
      </c>
      <c r="F19406" s="71">
        <f t="shared" si="606"/>
        <v>1060.6383489179866</v>
      </c>
    </row>
    <row r="19407" spans="2:6">
      <c r="B19407">
        <v>1537600</v>
      </c>
      <c r="D19407">
        <v>19405</v>
      </c>
      <c r="E19407" s="72">
        <f t="shared" si="607"/>
        <v>1631005660.0740738</v>
      </c>
      <c r="F19407" s="71">
        <f t="shared" si="606"/>
        <v>1060.7476977588929</v>
      </c>
    </row>
    <row r="19408" spans="2:6">
      <c r="B19408">
        <v>1537600</v>
      </c>
      <c r="D19408">
        <v>19406</v>
      </c>
      <c r="E19408" s="72">
        <f t="shared" si="607"/>
        <v>1631173803.5185182</v>
      </c>
      <c r="F19408" s="71">
        <f t="shared" si="606"/>
        <v>1060.8570522362891</v>
      </c>
    </row>
    <row r="19409" spans="2:6">
      <c r="B19409">
        <v>1537600</v>
      </c>
      <c r="D19409">
        <v>19407</v>
      </c>
      <c r="E19409" s="72">
        <f t="shared" si="607"/>
        <v>1631341955.6296294</v>
      </c>
      <c r="F19409" s="71">
        <f t="shared" si="606"/>
        <v>1060.9664123501752</v>
      </c>
    </row>
    <row r="19410" spans="2:6">
      <c r="B19410">
        <v>1537600</v>
      </c>
      <c r="D19410">
        <v>19408</v>
      </c>
      <c r="E19410" s="72">
        <f t="shared" si="607"/>
        <v>1631510116.4074073</v>
      </c>
      <c r="F19410" s="71">
        <f t="shared" si="606"/>
        <v>1061.0757781005511</v>
      </c>
    </row>
    <row r="19411" spans="2:6">
      <c r="B19411">
        <v>1537600</v>
      </c>
      <c r="D19411">
        <v>19409</v>
      </c>
      <c r="E19411" s="72">
        <f t="shared" si="607"/>
        <v>1631678285.8518517</v>
      </c>
      <c r="F19411" s="71">
        <f t="shared" si="606"/>
        <v>1061.1851494874165</v>
      </c>
    </row>
    <row r="19412" spans="2:6">
      <c r="B19412">
        <v>1537600</v>
      </c>
      <c r="D19412">
        <v>19410</v>
      </c>
      <c r="E19412" s="72">
        <f t="shared" si="607"/>
        <v>1631846463.9629629</v>
      </c>
      <c r="F19412" s="71">
        <f t="shared" si="606"/>
        <v>1061.2945265107719</v>
      </c>
    </row>
    <row r="19413" spans="2:6">
      <c r="B19413">
        <v>1537600</v>
      </c>
      <c r="D19413">
        <v>19411</v>
      </c>
      <c r="E19413" s="72">
        <f t="shared" si="607"/>
        <v>1632014650.7407405</v>
      </c>
      <c r="F19413" s="71">
        <f t="shared" si="606"/>
        <v>1061.403909170617</v>
      </c>
    </row>
    <row r="19414" spans="2:6">
      <c r="B19414">
        <v>1537600</v>
      </c>
      <c r="D19414">
        <v>19412</v>
      </c>
      <c r="E19414" s="72">
        <f t="shared" si="607"/>
        <v>1632182846.185185</v>
      </c>
      <c r="F19414" s="71">
        <f t="shared" si="606"/>
        <v>1061.5132974669518</v>
      </c>
    </row>
    <row r="19415" spans="2:6">
      <c r="B19415">
        <v>1537600</v>
      </c>
      <c r="D19415">
        <v>19413</v>
      </c>
      <c r="E19415" s="72">
        <f t="shared" si="607"/>
        <v>1632351050.2962961</v>
      </c>
      <c r="F19415" s="71">
        <f t="shared" si="606"/>
        <v>1061.6226913997764</v>
      </c>
    </row>
    <row r="19416" spans="2:6">
      <c r="B19416">
        <v>1537600</v>
      </c>
      <c r="D19416">
        <v>19414</v>
      </c>
      <c r="E19416" s="72">
        <f t="shared" si="607"/>
        <v>1632519263.0740738</v>
      </c>
      <c r="F19416" s="71">
        <f t="shared" si="606"/>
        <v>1061.7320909690907</v>
      </c>
    </row>
    <row r="19417" spans="2:6">
      <c r="B19417">
        <v>1537600</v>
      </c>
      <c r="D19417">
        <v>19415</v>
      </c>
      <c r="E19417" s="72">
        <f t="shared" si="607"/>
        <v>1632687484.5185182</v>
      </c>
      <c r="F19417" s="71">
        <f t="shared" si="606"/>
        <v>1061.8414961748947</v>
      </c>
    </row>
    <row r="19418" spans="2:6">
      <c r="B19418">
        <v>1537600</v>
      </c>
      <c r="D19418">
        <v>19416</v>
      </c>
      <c r="E19418" s="72">
        <f t="shared" si="607"/>
        <v>1632855714.6296294</v>
      </c>
      <c r="F19418" s="71">
        <f t="shared" si="606"/>
        <v>1061.9509070171887</v>
      </c>
    </row>
    <row r="19419" spans="2:6">
      <c r="B19419">
        <v>1537600</v>
      </c>
      <c r="D19419">
        <v>19417</v>
      </c>
      <c r="E19419" s="72">
        <f t="shared" si="607"/>
        <v>1633023953.4074073</v>
      </c>
      <c r="F19419" s="71">
        <f t="shared" si="606"/>
        <v>1062.0603234959724</v>
      </c>
    </row>
    <row r="19420" spans="2:6">
      <c r="B19420">
        <v>1537600</v>
      </c>
      <c r="D19420">
        <v>19418</v>
      </c>
      <c r="E19420" s="72">
        <f t="shared" si="607"/>
        <v>1633192200.8518517</v>
      </c>
      <c r="F19420" s="71">
        <f t="shared" si="606"/>
        <v>1062.1697456112458</v>
      </c>
    </row>
    <row r="19421" spans="2:6">
      <c r="B19421">
        <v>1537600</v>
      </c>
      <c r="D19421">
        <v>19419</v>
      </c>
      <c r="E19421" s="72">
        <f t="shared" si="607"/>
        <v>1633360456.9629629</v>
      </c>
      <c r="F19421" s="71">
        <f t="shared" si="606"/>
        <v>1062.2791733630092</v>
      </c>
    </row>
    <row r="19422" spans="2:6">
      <c r="B19422">
        <v>1537600</v>
      </c>
      <c r="D19422">
        <v>19420</v>
      </c>
      <c r="E19422" s="72">
        <f t="shared" si="607"/>
        <v>1633528721.7407405</v>
      </c>
      <c r="F19422" s="71">
        <f t="shared" si="606"/>
        <v>1062.3886067512622</v>
      </c>
    </row>
    <row r="19423" spans="2:6">
      <c r="B19423">
        <v>1537600</v>
      </c>
      <c r="D19423">
        <v>19421</v>
      </c>
      <c r="E19423" s="72">
        <f t="shared" si="607"/>
        <v>1633696995.185185</v>
      </c>
      <c r="F19423" s="71">
        <f t="shared" si="606"/>
        <v>1062.4980457760048</v>
      </c>
    </row>
    <row r="19424" spans="2:6">
      <c r="B19424">
        <v>1537600</v>
      </c>
      <c r="D19424">
        <v>19422</v>
      </c>
      <c r="E19424" s="72">
        <f t="shared" si="607"/>
        <v>1633865277.2962961</v>
      </c>
      <c r="F19424" s="71">
        <f t="shared" si="606"/>
        <v>1062.6074904372374</v>
      </c>
    </row>
    <row r="19425" spans="2:6">
      <c r="B19425">
        <v>1537600</v>
      </c>
      <c r="D19425">
        <v>19423</v>
      </c>
      <c r="E19425" s="72">
        <f t="shared" si="607"/>
        <v>1634033568.0740738</v>
      </c>
      <c r="F19425" s="71">
        <f t="shared" si="606"/>
        <v>1062.7169407349595</v>
      </c>
    </row>
    <row r="19426" spans="2:6">
      <c r="B19426">
        <v>1537600</v>
      </c>
      <c r="D19426">
        <v>19424</v>
      </c>
      <c r="E19426" s="72">
        <f t="shared" si="607"/>
        <v>1634201867.5185182</v>
      </c>
      <c r="F19426" s="71">
        <f t="shared" si="606"/>
        <v>1062.8263966691716</v>
      </c>
    </row>
    <row r="19427" spans="2:6">
      <c r="B19427">
        <v>1537600</v>
      </c>
      <c r="D19427">
        <v>19425</v>
      </c>
      <c r="E19427" s="72">
        <f t="shared" si="607"/>
        <v>1634370175.6296294</v>
      </c>
      <c r="F19427" s="71">
        <f t="shared" si="606"/>
        <v>1062.9358582398734</v>
      </c>
    </row>
    <row r="19428" spans="2:6">
      <c r="B19428">
        <v>1537600</v>
      </c>
      <c r="D19428">
        <v>19426</v>
      </c>
      <c r="E19428" s="72">
        <f t="shared" si="607"/>
        <v>1634538492.4074073</v>
      </c>
      <c r="F19428" s="71">
        <f t="shared" si="606"/>
        <v>1063.0453254470651</v>
      </c>
    </row>
    <row r="19429" spans="2:6">
      <c r="B19429">
        <v>1537600</v>
      </c>
      <c r="D19429">
        <v>19427</v>
      </c>
      <c r="E19429" s="72">
        <f t="shared" si="607"/>
        <v>1634706817.8518517</v>
      </c>
      <c r="F19429" s="71">
        <f t="shared" si="606"/>
        <v>1063.1547982907464</v>
      </c>
    </row>
    <row r="19430" spans="2:6">
      <c r="B19430">
        <v>1537600</v>
      </c>
      <c r="D19430">
        <v>19428</v>
      </c>
      <c r="E19430" s="72">
        <f t="shared" si="607"/>
        <v>1634875151.9629629</v>
      </c>
      <c r="F19430" s="71">
        <f t="shared" si="606"/>
        <v>1063.2642767709176</v>
      </c>
    </row>
    <row r="19431" spans="2:6">
      <c r="B19431">
        <v>1537600</v>
      </c>
      <c r="D19431">
        <v>19429</v>
      </c>
      <c r="E19431" s="72">
        <f t="shared" si="607"/>
        <v>1635043494.7407405</v>
      </c>
      <c r="F19431" s="71">
        <f t="shared" si="606"/>
        <v>1063.3737608875783</v>
      </c>
    </row>
    <row r="19432" spans="2:6">
      <c r="B19432">
        <v>1537600</v>
      </c>
      <c r="D19432">
        <v>19430</v>
      </c>
      <c r="E19432" s="72">
        <f t="shared" si="607"/>
        <v>1635211846.185185</v>
      </c>
      <c r="F19432" s="71">
        <f t="shared" si="606"/>
        <v>1063.483250640729</v>
      </c>
    </row>
    <row r="19433" spans="2:6">
      <c r="B19433">
        <v>1537600</v>
      </c>
      <c r="D19433">
        <v>19431</v>
      </c>
      <c r="E19433" s="72">
        <f t="shared" si="607"/>
        <v>1635380206.2962961</v>
      </c>
      <c r="F19433" s="71">
        <f t="shared" si="606"/>
        <v>1063.5927460303694</v>
      </c>
    </row>
    <row r="19434" spans="2:6">
      <c r="B19434">
        <v>1537600</v>
      </c>
      <c r="D19434">
        <v>19432</v>
      </c>
      <c r="E19434" s="72">
        <f t="shared" si="607"/>
        <v>1635548575.0740738</v>
      </c>
      <c r="F19434" s="71">
        <f t="shared" si="606"/>
        <v>1063.7022470564996</v>
      </c>
    </row>
    <row r="19435" spans="2:6">
      <c r="B19435">
        <v>1537600</v>
      </c>
      <c r="D19435">
        <v>19433</v>
      </c>
      <c r="E19435" s="72">
        <f t="shared" si="607"/>
        <v>1635716952.5185182</v>
      </c>
      <c r="F19435" s="71">
        <f t="shared" si="606"/>
        <v>1063.8117537191195</v>
      </c>
    </row>
    <row r="19436" spans="2:6">
      <c r="B19436">
        <v>1537600</v>
      </c>
      <c r="D19436">
        <v>19434</v>
      </c>
      <c r="E19436" s="72">
        <f t="shared" si="607"/>
        <v>1635885338.6296294</v>
      </c>
      <c r="F19436" s="71">
        <f t="shared" si="606"/>
        <v>1063.9212660182293</v>
      </c>
    </row>
    <row r="19437" spans="2:6">
      <c r="B19437">
        <v>1537600</v>
      </c>
      <c r="D19437">
        <v>19435</v>
      </c>
      <c r="E19437" s="72">
        <f t="shared" si="607"/>
        <v>1636053733.4074073</v>
      </c>
      <c r="F19437" s="71">
        <f t="shared" si="606"/>
        <v>1064.0307839538289</v>
      </c>
    </row>
    <row r="19438" spans="2:6">
      <c r="B19438">
        <v>1537600</v>
      </c>
      <c r="D19438">
        <v>19436</v>
      </c>
      <c r="E19438" s="72">
        <f t="shared" si="607"/>
        <v>1636222136.8518517</v>
      </c>
      <c r="F19438" s="71">
        <f t="shared" si="606"/>
        <v>1064.1403075259182</v>
      </c>
    </row>
    <row r="19439" spans="2:6">
      <c r="B19439">
        <v>1537600</v>
      </c>
      <c r="D19439">
        <v>19437</v>
      </c>
      <c r="E19439" s="72">
        <f t="shared" si="607"/>
        <v>1636390548.9629629</v>
      </c>
      <c r="F19439" s="71">
        <f t="shared" si="606"/>
        <v>1064.2498367344972</v>
      </c>
    </row>
    <row r="19440" spans="2:6">
      <c r="B19440">
        <v>1537600</v>
      </c>
      <c r="D19440">
        <v>19438</v>
      </c>
      <c r="E19440" s="72">
        <f t="shared" si="607"/>
        <v>1636558969.7407405</v>
      </c>
      <c r="F19440" s="71">
        <f t="shared" si="606"/>
        <v>1064.359371579566</v>
      </c>
    </row>
    <row r="19441" spans="2:6">
      <c r="B19441">
        <v>1537600</v>
      </c>
      <c r="D19441">
        <v>19439</v>
      </c>
      <c r="E19441" s="72">
        <f t="shared" si="607"/>
        <v>1636727399.185185</v>
      </c>
      <c r="F19441" s="71">
        <f t="shared" si="606"/>
        <v>1064.4689120611245</v>
      </c>
    </row>
    <row r="19442" spans="2:6">
      <c r="B19442">
        <v>1537600</v>
      </c>
      <c r="D19442">
        <v>19440</v>
      </c>
      <c r="E19442" s="72">
        <f t="shared" si="607"/>
        <v>1636895837.2962961</v>
      </c>
      <c r="F19442" s="71">
        <f t="shared" si="606"/>
        <v>1064.5784581791729</v>
      </c>
    </row>
    <row r="19443" spans="2:6">
      <c r="B19443">
        <v>1537600</v>
      </c>
      <c r="D19443">
        <v>19441</v>
      </c>
      <c r="E19443" s="72">
        <f t="shared" si="607"/>
        <v>1637064284.0740738</v>
      </c>
      <c r="F19443" s="71">
        <f t="shared" si="606"/>
        <v>1064.6880099337109</v>
      </c>
    </row>
    <row r="19444" spans="2:6">
      <c r="B19444">
        <v>1537600</v>
      </c>
      <c r="D19444">
        <v>19442</v>
      </c>
      <c r="E19444" s="72">
        <f t="shared" si="607"/>
        <v>1637232739.5185182</v>
      </c>
      <c r="F19444" s="71">
        <f t="shared" si="606"/>
        <v>1064.7975673247388</v>
      </c>
    </row>
    <row r="19445" spans="2:6">
      <c r="B19445">
        <v>1537600</v>
      </c>
      <c r="D19445">
        <v>19443</v>
      </c>
      <c r="E19445" s="72">
        <f t="shared" si="607"/>
        <v>1637401203.6296294</v>
      </c>
      <c r="F19445" s="71">
        <f t="shared" si="606"/>
        <v>1064.9071303522564</v>
      </c>
    </row>
    <row r="19446" spans="2:6">
      <c r="B19446">
        <v>1537600</v>
      </c>
      <c r="D19446">
        <v>19444</v>
      </c>
      <c r="E19446" s="72">
        <f t="shared" si="607"/>
        <v>1637569676.4074073</v>
      </c>
      <c r="F19446" s="71">
        <f t="shared" si="606"/>
        <v>1065.0166990162638</v>
      </c>
    </row>
    <row r="19447" spans="2:6">
      <c r="B19447">
        <v>1537600</v>
      </c>
      <c r="D19447">
        <v>19445</v>
      </c>
      <c r="E19447" s="72">
        <f t="shared" si="607"/>
        <v>1637738157.8518517</v>
      </c>
      <c r="F19447" s="71">
        <f t="shared" si="606"/>
        <v>1065.1262733167609</v>
      </c>
    </row>
    <row r="19448" spans="2:6">
      <c r="B19448">
        <v>1537600</v>
      </c>
      <c r="D19448">
        <v>19446</v>
      </c>
      <c r="E19448" s="72">
        <f t="shared" si="607"/>
        <v>1637906647.9629629</v>
      </c>
      <c r="F19448" s="71">
        <f t="shared" si="606"/>
        <v>1065.235853253748</v>
      </c>
    </row>
    <row r="19449" spans="2:6">
      <c r="B19449">
        <v>1537600</v>
      </c>
      <c r="D19449">
        <v>19447</v>
      </c>
      <c r="E19449" s="72">
        <f t="shared" si="607"/>
        <v>1638075146.7407405</v>
      </c>
      <c r="F19449" s="71">
        <f t="shared" si="606"/>
        <v>1065.3454388272246</v>
      </c>
    </row>
    <row r="19450" spans="2:6">
      <c r="B19450">
        <v>1537600</v>
      </c>
      <c r="D19450">
        <v>19448</v>
      </c>
      <c r="E19450" s="72">
        <f t="shared" si="607"/>
        <v>1638243654.185185</v>
      </c>
      <c r="F19450" s="71">
        <f t="shared" si="606"/>
        <v>1065.4550300371911</v>
      </c>
    </row>
    <row r="19451" spans="2:6">
      <c r="B19451">
        <v>1537600</v>
      </c>
      <c r="D19451">
        <v>19449</v>
      </c>
      <c r="E19451" s="72">
        <f t="shared" si="607"/>
        <v>1638412170.2962961</v>
      </c>
      <c r="F19451" s="71">
        <f t="shared" si="606"/>
        <v>1065.5646268836474</v>
      </c>
    </row>
    <row r="19452" spans="2:6">
      <c r="B19452">
        <v>1537600</v>
      </c>
      <c r="D19452">
        <v>19450</v>
      </c>
      <c r="E19452" s="72">
        <f t="shared" si="607"/>
        <v>1638580695.0740738</v>
      </c>
      <c r="F19452" s="71">
        <f t="shared" si="606"/>
        <v>1065.6742293665932</v>
      </c>
    </row>
    <row r="19453" spans="2:6">
      <c r="B19453">
        <v>1537600</v>
      </c>
      <c r="D19453">
        <v>19451</v>
      </c>
      <c r="E19453" s="72">
        <f t="shared" si="607"/>
        <v>1638749228.5185182</v>
      </c>
      <c r="F19453" s="71">
        <f t="shared" si="606"/>
        <v>1065.7838374860289</v>
      </c>
    </row>
    <row r="19454" spans="2:6">
      <c r="B19454">
        <v>1537600</v>
      </c>
      <c r="D19454">
        <v>19452</v>
      </c>
      <c r="E19454" s="72">
        <f t="shared" si="607"/>
        <v>1638917770.6296294</v>
      </c>
      <c r="F19454" s="71">
        <f t="shared" si="606"/>
        <v>1065.8934512419546</v>
      </c>
    </row>
    <row r="19455" spans="2:6">
      <c r="B19455">
        <v>1537600</v>
      </c>
      <c r="D19455">
        <v>19453</v>
      </c>
      <c r="E19455" s="72">
        <f t="shared" si="607"/>
        <v>1639086321.4074073</v>
      </c>
      <c r="F19455" s="71">
        <f t="shared" si="606"/>
        <v>1066.00307063437</v>
      </c>
    </row>
    <row r="19456" spans="2:6">
      <c r="B19456">
        <v>1537600</v>
      </c>
      <c r="D19456">
        <v>19454</v>
      </c>
      <c r="E19456" s="72">
        <f t="shared" si="607"/>
        <v>1639254880.8518517</v>
      </c>
      <c r="F19456" s="71">
        <f t="shared" si="606"/>
        <v>1066.112695663275</v>
      </c>
    </row>
    <row r="19457" spans="2:6">
      <c r="B19457">
        <v>1537600</v>
      </c>
      <c r="D19457">
        <v>19455</v>
      </c>
      <c r="E19457" s="72">
        <f t="shared" si="607"/>
        <v>1639423448.9629629</v>
      </c>
      <c r="F19457" s="71">
        <f t="shared" si="606"/>
        <v>1066.2223263286699</v>
      </c>
    </row>
    <row r="19458" spans="2:6">
      <c r="B19458">
        <v>1537600</v>
      </c>
      <c r="D19458">
        <v>19456</v>
      </c>
      <c r="E19458" s="72">
        <f t="shared" si="607"/>
        <v>1639592025.7407405</v>
      </c>
      <c r="F19458" s="71">
        <f t="shared" si="606"/>
        <v>1066.3319626305545</v>
      </c>
    </row>
    <row r="19459" spans="2:6">
      <c r="B19459">
        <v>1537600</v>
      </c>
      <c r="D19459">
        <v>19457</v>
      </c>
      <c r="E19459" s="72">
        <f t="shared" si="607"/>
        <v>1639760611.185185</v>
      </c>
      <c r="F19459" s="71">
        <f t="shared" ref="F19459:F19522" si="608">E19459/B19458</f>
        <v>1066.4416045689288</v>
      </c>
    </row>
    <row r="19460" spans="2:6">
      <c r="B19460">
        <v>1537600</v>
      </c>
      <c r="D19460">
        <v>19458</v>
      </c>
      <c r="E19460" s="72">
        <f t="shared" ref="E19460:E19523" si="609">40+(D19459*D19459)+(E19459/1.3)</f>
        <v>1639929205.2962961</v>
      </c>
      <c r="F19460" s="71">
        <f t="shared" si="608"/>
        <v>1066.5512521437929</v>
      </c>
    </row>
    <row r="19461" spans="2:6">
      <c r="B19461">
        <v>1537600</v>
      </c>
      <c r="D19461">
        <v>19459</v>
      </c>
      <c r="E19461" s="72">
        <f t="shared" si="609"/>
        <v>1640097808.0740738</v>
      </c>
      <c r="F19461" s="71">
        <f t="shared" si="608"/>
        <v>1066.660905355147</v>
      </c>
    </row>
    <row r="19462" spans="2:6">
      <c r="B19462">
        <v>1537600</v>
      </c>
      <c r="D19462">
        <v>19460</v>
      </c>
      <c r="E19462" s="72">
        <f t="shared" si="609"/>
        <v>1640266419.5185182</v>
      </c>
      <c r="F19462" s="71">
        <f t="shared" si="608"/>
        <v>1066.7705642029905</v>
      </c>
    </row>
    <row r="19463" spans="2:6">
      <c r="B19463">
        <v>1537600</v>
      </c>
      <c r="D19463">
        <v>19461</v>
      </c>
      <c r="E19463" s="72">
        <f t="shared" si="609"/>
        <v>1640435039.6296294</v>
      </c>
      <c r="F19463" s="71">
        <f t="shared" si="608"/>
        <v>1066.880228687324</v>
      </c>
    </row>
    <row r="19464" spans="2:6">
      <c r="B19464">
        <v>1537600</v>
      </c>
      <c r="D19464">
        <v>19462</v>
      </c>
      <c r="E19464" s="72">
        <f t="shared" si="609"/>
        <v>1640603668.4074073</v>
      </c>
      <c r="F19464" s="71">
        <f t="shared" si="608"/>
        <v>1066.9898988081472</v>
      </c>
    </row>
    <row r="19465" spans="2:6">
      <c r="B19465">
        <v>1537600</v>
      </c>
      <c r="D19465">
        <v>19463</v>
      </c>
      <c r="E19465" s="72">
        <f t="shared" si="609"/>
        <v>1640772305.8518517</v>
      </c>
      <c r="F19465" s="71">
        <f t="shared" si="608"/>
        <v>1067.0995745654602</v>
      </c>
    </row>
    <row r="19466" spans="2:6">
      <c r="B19466">
        <v>1537600</v>
      </c>
      <c r="D19466">
        <v>19464</v>
      </c>
      <c r="E19466" s="72">
        <f t="shared" si="609"/>
        <v>1640940951.9629629</v>
      </c>
      <c r="F19466" s="71">
        <f t="shared" si="608"/>
        <v>1067.2092559592631</v>
      </c>
    </row>
    <row r="19467" spans="2:6">
      <c r="B19467">
        <v>1537600</v>
      </c>
      <c r="D19467">
        <v>19465</v>
      </c>
      <c r="E19467" s="72">
        <f t="shared" si="609"/>
        <v>1641109606.7407405</v>
      </c>
      <c r="F19467" s="71">
        <f t="shared" si="608"/>
        <v>1067.3189429895556</v>
      </c>
    </row>
    <row r="19468" spans="2:6">
      <c r="B19468">
        <v>1537600</v>
      </c>
      <c r="D19468">
        <v>19466</v>
      </c>
      <c r="E19468" s="72">
        <f t="shared" si="609"/>
        <v>1641278270.185185</v>
      </c>
      <c r="F19468" s="71">
        <f t="shared" si="608"/>
        <v>1067.4286356563377</v>
      </c>
    </row>
    <row r="19469" spans="2:6">
      <c r="B19469">
        <v>1537600</v>
      </c>
      <c r="D19469">
        <v>19467</v>
      </c>
      <c r="E19469" s="72">
        <f t="shared" si="609"/>
        <v>1641446942.2962961</v>
      </c>
      <c r="F19469" s="71">
        <f t="shared" si="608"/>
        <v>1067.5383339596099</v>
      </c>
    </row>
    <row r="19470" spans="2:6">
      <c r="B19470">
        <v>1537600</v>
      </c>
      <c r="D19470">
        <v>19468</v>
      </c>
      <c r="E19470" s="72">
        <f t="shared" si="609"/>
        <v>1641615623.0740738</v>
      </c>
      <c r="F19470" s="71">
        <f t="shared" si="608"/>
        <v>1067.6480378993715</v>
      </c>
    </row>
    <row r="19471" spans="2:6">
      <c r="B19471">
        <v>1537600</v>
      </c>
      <c r="D19471">
        <v>19469</v>
      </c>
      <c r="E19471" s="72">
        <f t="shared" si="609"/>
        <v>1641784312.5185182</v>
      </c>
      <c r="F19471" s="71">
        <f t="shared" si="608"/>
        <v>1067.7577474756231</v>
      </c>
    </row>
    <row r="19472" spans="2:6">
      <c r="B19472">
        <v>1537600</v>
      </c>
      <c r="D19472">
        <v>19470</v>
      </c>
      <c r="E19472" s="72">
        <f t="shared" si="609"/>
        <v>1641953010.6296294</v>
      </c>
      <c r="F19472" s="71">
        <f t="shared" si="608"/>
        <v>1067.8674626883646</v>
      </c>
    </row>
    <row r="19473" spans="2:6">
      <c r="B19473">
        <v>1537600</v>
      </c>
      <c r="D19473">
        <v>19471</v>
      </c>
      <c r="E19473" s="72">
        <f t="shared" si="609"/>
        <v>1642121717.4074073</v>
      </c>
      <c r="F19473" s="71">
        <f t="shared" si="608"/>
        <v>1067.9771835375957</v>
      </c>
    </row>
    <row r="19474" spans="2:6">
      <c r="B19474">
        <v>1537600</v>
      </c>
      <c r="D19474">
        <v>19472</v>
      </c>
      <c r="E19474" s="72">
        <f t="shared" si="609"/>
        <v>1642290432.8518517</v>
      </c>
      <c r="F19474" s="71">
        <f t="shared" si="608"/>
        <v>1068.0869100233167</v>
      </c>
    </row>
    <row r="19475" spans="2:6">
      <c r="B19475">
        <v>1537600</v>
      </c>
      <c r="D19475">
        <v>19473</v>
      </c>
      <c r="E19475" s="72">
        <f t="shared" si="609"/>
        <v>1642459156.9629629</v>
      </c>
      <c r="F19475" s="71">
        <f t="shared" si="608"/>
        <v>1068.1966421455274</v>
      </c>
    </row>
    <row r="19476" spans="2:6">
      <c r="B19476">
        <v>1537600</v>
      </c>
      <c r="D19476">
        <v>19474</v>
      </c>
      <c r="E19476" s="72">
        <f t="shared" si="609"/>
        <v>1642627889.7407405</v>
      </c>
      <c r="F19476" s="71">
        <f t="shared" si="608"/>
        <v>1068.3063799042277</v>
      </c>
    </row>
    <row r="19477" spans="2:6">
      <c r="B19477">
        <v>1537600</v>
      </c>
      <c r="D19477">
        <v>19475</v>
      </c>
      <c r="E19477" s="72">
        <f t="shared" si="609"/>
        <v>1642796631.185185</v>
      </c>
      <c r="F19477" s="71">
        <f t="shared" si="608"/>
        <v>1068.4161232994179</v>
      </c>
    </row>
    <row r="19478" spans="2:6">
      <c r="B19478">
        <v>1537600</v>
      </c>
      <c r="D19478">
        <v>19476</v>
      </c>
      <c r="E19478" s="72">
        <f t="shared" si="609"/>
        <v>1642965381.2962961</v>
      </c>
      <c r="F19478" s="71">
        <f t="shared" si="608"/>
        <v>1068.5258723310978</v>
      </c>
    </row>
    <row r="19479" spans="2:6">
      <c r="B19479">
        <v>1537600</v>
      </c>
      <c r="D19479">
        <v>19477</v>
      </c>
      <c r="E19479" s="72">
        <f t="shared" si="609"/>
        <v>1643134140.0740738</v>
      </c>
      <c r="F19479" s="71">
        <f t="shared" si="608"/>
        <v>1068.6356269992675</v>
      </c>
    </row>
    <row r="19480" spans="2:6">
      <c r="B19480">
        <v>1537600</v>
      </c>
      <c r="D19480">
        <v>19478</v>
      </c>
      <c r="E19480" s="72">
        <f t="shared" si="609"/>
        <v>1643302907.5185182</v>
      </c>
      <c r="F19480" s="71">
        <f t="shared" si="608"/>
        <v>1068.7453873039271</v>
      </c>
    </row>
    <row r="19481" spans="2:6">
      <c r="B19481">
        <v>1537600</v>
      </c>
      <c r="D19481">
        <v>19479</v>
      </c>
      <c r="E19481" s="72">
        <f t="shared" si="609"/>
        <v>1643471683.6296294</v>
      </c>
      <c r="F19481" s="71">
        <f t="shared" si="608"/>
        <v>1068.8551532450763</v>
      </c>
    </row>
    <row r="19482" spans="2:6">
      <c r="B19482">
        <v>1537600</v>
      </c>
      <c r="D19482">
        <v>19480</v>
      </c>
      <c r="E19482" s="72">
        <f t="shared" si="609"/>
        <v>1643640468.4074073</v>
      </c>
      <c r="F19482" s="71">
        <f t="shared" si="608"/>
        <v>1068.9649248227154</v>
      </c>
    </row>
    <row r="19483" spans="2:6">
      <c r="B19483">
        <v>1537600</v>
      </c>
      <c r="D19483">
        <v>19481</v>
      </c>
      <c r="E19483" s="72">
        <f t="shared" si="609"/>
        <v>1643809261.8518517</v>
      </c>
      <c r="F19483" s="71">
        <f t="shared" si="608"/>
        <v>1069.0747020368442</v>
      </c>
    </row>
    <row r="19484" spans="2:6">
      <c r="B19484">
        <v>1537600</v>
      </c>
      <c r="D19484">
        <v>19482</v>
      </c>
      <c r="E19484" s="72">
        <f t="shared" si="609"/>
        <v>1643978063.9629629</v>
      </c>
      <c r="F19484" s="71">
        <f t="shared" si="608"/>
        <v>1069.1844848874628</v>
      </c>
    </row>
    <row r="19485" spans="2:6">
      <c r="B19485">
        <v>1537600</v>
      </c>
      <c r="D19485">
        <v>19483</v>
      </c>
      <c r="E19485" s="72">
        <f t="shared" si="609"/>
        <v>1644146874.7407405</v>
      </c>
      <c r="F19485" s="71">
        <f t="shared" si="608"/>
        <v>1069.294273374571</v>
      </c>
    </row>
    <row r="19486" spans="2:6">
      <c r="B19486">
        <v>1537600</v>
      </c>
      <c r="D19486">
        <v>19484</v>
      </c>
      <c r="E19486" s="72">
        <f t="shared" si="609"/>
        <v>1644315694.185185</v>
      </c>
      <c r="F19486" s="71">
        <f t="shared" si="608"/>
        <v>1069.4040674981693</v>
      </c>
    </row>
    <row r="19487" spans="2:6">
      <c r="B19487">
        <v>1537600</v>
      </c>
      <c r="D19487">
        <v>19485</v>
      </c>
      <c r="E19487" s="72">
        <f t="shared" si="609"/>
        <v>1644484522.2962961</v>
      </c>
      <c r="F19487" s="71">
        <f t="shared" si="608"/>
        <v>1069.5138672582571</v>
      </c>
    </row>
    <row r="19488" spans="2:6">
      <c r="B19488">
        <v>1537600</v>
      </c>
      <c r="D19488">
        <v>19486</v>
      </c>
      <c r="E19488" s="72">
        <f t="shared" si="609"/>
        <v>1644653359.0740738</v>
      </c>
      <c r="F19488" s="71">
        <f t="shared" si="608"/>
        <v>1069.6236726548348</v>
      </c>
    </row>
    <row r="19489" spans="2:6">
      <c r="B19489">
        <v>1537600</v>
      </c>
      <c r="D19489">
        <v>19487</v>
      </c>
      <c r="E19489" s="72">
        <f t="shared" si="609"/>
        <v>1644822204.5185182</v>
      </c>
      <c r="F19489" s="71">
        <f t="shared" si="608"/>
        <v>1069.733483687902</v>
      </c>
    </row>
    <row r="19490" spans="2:6">
      <c r="B19490">
        <v>1537600</v>
      </c>
      <c r="D19490">
        <v>19488</v>
      </c>
      <c r="E19490" s="72">
        <f t="shared" si="609"/>
        <v>1644991058.6296294</v>
      </c>
      <c r="F19490" s="71">
        <f t="shared" si="608"/>
        <v>1069.8433003574592</v>
      </c>
    </row>
    <row r="19491" spans="2:6">
      <c r="B19491">
        <v>1537600</v>
      </c>
      <c r="D19491">
        <v>19489</v>
      </c>
      <c r="E19491" s="72">
        <f t="shared" si="609"/>
        <v>1645159921.4074073</v>
      </c>
      <c r="F19491" s="71">
        <f t="shared" si="608"/>
        <v>1069.9531226635063</v>
      </c>
    </row>
    <row r="19492" spans="2:6">
      <c r="B19492">
        <v>1537600</v>
      </c>
      <c r="D19492">
        <v>19490</v>
      </c>
      <c r="E19492" s="72">
        <f t="shared" si="609"/>
        <v>1645328792.8518517</v>
      </c>
      <c r="F19492" s="71">
        <f t="shared" si="608"/>
        <v>1070.0629506060429</v>
      </c>
    </row>
    <row r="19493" spans="2:6">
      <c r="B19493">
        <v>1537600</v>
      </c>
      <c r="D19493">
        <v>19491</v>
      </c>
      <c r="E19493" s="72">
        <f t="shared" si="609"/>
        <v>1645497672.9629629</v>
      </c>
      <c r="F19493" s="71">
        <f t="shared" si="608"/>
        <v>1070.1727841850695</v>
      </c>
    </row>
    <row r="19494" spans="2:6">
      <c r="B19494">
        <v>1537600</v>
      </c>
      <c r="D19494">
        <v>19492</v>
      </c>
      <c r="E19494" s="72">
        <f t="shared" si="609"/>
        <v>1645666561.7407405</v>
      </c>
      <c r="F19494" s="71">
        <f t="shared" si="608"/>
        <v>1070.2826234005856</v>
      </c>
    </row>
    <row r="19495" spans="2:6">
      <c r="B19495">
        <v>1537600</v>
      </c>
      <c r="D19495">
        <v>19493</v>
      </c>
      <c r="E19495" s="72">
        <f t="shared" si="609"/>
        <v>1645835459.185185</v>
      </c>
      <c r="F19495" s="71">
        <f t="shared" si="608"/>
        <v>1070.3924682525917</v>
      </c>
    </row>
    <row r="19496" spans="2:6">
      <c r="B19496">
        <v>1537600</v>
      </c>
      <c r="D19496">
        <v>19494</v>
      </c>
      <c r="E19496" s="72">
        <f t="shared" si="609"/>
        <v>1646004365.2962961</v>
      </c>
      <c r="F19496" s="71">
        <f t="shared" si="608"/>
        <v>1070.5023187410875</v>
      </c>
    </row>
    <row r="19497" spans="2:6">
      <c r="B19497">
        <v>1537600</v>
      </c>
      <c r="D19497">
        <v>19495</v>
      </c>
      <c r="E19497" s="72">
        <f t="shared" si="609"/>
        <v>1646173280.0740738</v>
      </c>
      <c r="F19497" s="71">
        <f t="shared" si="608"/>
        <v>1070.612174866073</v>
      </c>
    </row>
    <row r="19498" spans="2:6">
      <c r="B19498">
        <v>1537600</v>
      </c>
      <c r="D19498">
        <v>19496</v>
      </c>
      <c r="E19498" s="72">
        <f t="shared" si="609"/>
        <v>1646342203.5185182</v>
      </c>
      <c r="F19498" s="71">
        <f t="shared" si="608"/>
        <v>1070.7220366275483</v>
      </c>
    </row>
    <row r="19499" spans="2:6">
      <c r="B19499">
        <v>1537600</v>
      </c>
      <c r="D19499">
        <v>19497</v>
      </c>
      <c r="E19499" s="72">
        <f t="shared" si="609"/>
        <v>1646511135.6296294</v>
      </c>
      <c r="F19499" s="71">
        <f t="shared" si="608"/>
        <v>1070.8319040255133</v>
      </c>
    </row>
    <row r="19500" spans="2:6">
      <c r="B19500">
        <v>1537600</v>
      </c>
      <c r="D19500">
        <v>19498</v>
      </c>
      <c r="E19500" s="72">
        <f t="shared" si="609"/>
        <v>1646680076.4074073</v>
      </c>
      <c r="F19500" s="71">
        <f t="shared" si="608"/>
        <v>1070.9417770599682</v>
      </c>
    </row>
    <row r="19501" spans="2:6">
      <c r="B19501">
        <v>1537600</v>
      </c>
      <c r="D19501">
        <v>19499</v>
      </c>
      <c r="E19501" s="72">
        <f t="shared" si="609"/>
        <v>1646849025.8518517</v>
      </c>
      <c r="F19501" s="71">
        <f t="shared" si="608"/>
        <v>1071.0516557309129</v>
      </c>
    </row>
    <row r="19502" spans="2:6">
      <c r="B19502">
        <v>1537600</v>
      </c>
      <c r="D19502">
        <v>19500</v>
      </c>
      <c r="E19502" s="72">
        <f t="shared" si="609"/>
        <v>1647017983.9629629</v>
      </c>
      <c r="F19502" s="71">
        <f t="shared" si="608"/>
        <v>1071.1615400383473</v>
      </c>
    </row>
    <row r="19503" spans="2:6">
      <c r="B19503">
        <v>1537600</v>
      </c>
      <c r="D19503">
        <v>19501</v>
      </c>
      <c r="E19503" s="72">
        <f t="shared" si="609"/>
        <v>1647186950.7407405</v>
      </c>
      <c r="F19503" s="71">
        <f t="shared" si="608"/>
        <v>1071.2714299822715</v>
      </c>
    </row>
    <row r="19504" spans="2:6">
      <c r="B19504">
        <v>1537600</v>
      </c>
      <c r="D19504">
        <v>19502</v>
      </c>
      <c r="E19504" s="72">
        <f t="shared" si="609"/>
        <v>1647355926.185185</v>
      </c>
      <c r="F19504" s="71">
        <f t="shared" si="608"/>
        <v>1071.3813255626853</v>
      </c>
    </row>
    <row r="19505" spans="2:6">
      <c r="B19505">
        <v>1537600</v>
      </c>
      <c r="D19505">
        <v>19503</v>
      </c>
      <c r="E19505" s="72">
        <f t="shared" si="609"/>
        <v>1647524910.2962961</v>
      </c>
      <c r="F19505" s="71">
        <f t="shared" si="608"/>
        <v>1071.4912267795889</v>
      </c>
    </row>
    <row r="19506" spans="2:6">
      <c r="B19506">
        <v>1537600</v>
      </c>
      <c r="D19506">
        <v>19504</v>
      </c>
      <c r="E19506" s="72">
        <f t="shared" si="609"/>
        <v>1647693903.0740738</v>
      </c>
      <c r="F19506" s="71">
        <f t="shared" si="608"/>
        <v>1071.6011336329825</v>
      </c>
    </row>
    <row r="19507" spans="2:6">
      <c r="B19507">
        <v>1537600</v>
      </c>
      <c r="D19507">
        <v>19505</v>
      </c>
      <c r="E19507" s="72">
        <f t="shared" si="609"/>
        <v>1647862904.5185182</v>
      </c>
      <c r="F19507" s="71">
        <f t="shared" si="608"/>
        <v>1071.7110461228656</v>
      </c>
    </row>
    <row r="19508" spans="2:6">
      <c r="B19508">
        <v>1537600</v>
      </c>
      <c r="D19508">
        <v>19506</v>
      </c>
      <c r="E19508" s="72">
        <f t="shared" si="609"/>
        <v>1648031914.6296294</v>
      </c>
      <c r="F19508" s="71">
        <f t="shared" si="608"/>
        <v>1071.8209642492386</v>
      </c>
    </row>
    <row r="19509" spans="2:6">
      <c r="B19509">
        <v>1537600</v>
      </c>
      <c r="D19509">
        <v>19507</v>
      </c>
      <c r="E19509" s="72">
        <f t="shared" si="609"/>
        <v>1648200933.4074073</v>
      </c>
      <c r="F19509" s="71">
        <f t="shared" si="608"/>
        <v>1071.9308880121016</v>
      </c>
    </row>
    <row r="19510" spans="2:6">
      <c r="B19510">
        <v>1537600</v>
      </c>
      <c r="D19510">
        <v>19508</v>
      </c>
      <c r="E19510" s="72">
        <f t="shared" si="609"/>
        <v>1648369960.8518517</v>
      </c>
      <c r="F19510" s="71">
        <f t="shared" si="608"/>
        <v>1072.0408174114541</v>
      </c>
    </row>
    <row r="19511" spans="2:6">
      <c r="B19511">
        <v>1537600</v>
      </c>
      <c r="D19511">
        <v>19509</v>
      </c>
      <c r="E19511" s="72">
        <f t="shared" si="609"/>
        <v>1648538996.9629629</v>
      </c>
      <c r="F19511" s="71">
        <f t="shared" si="608"/>
        <v>1072.1507524472963</v>
      </c>
    </row>
    <row r="19512" spans="2:6">
      <c r="B19512">
        <v>1537600</v>
      </c>
      <c r="D19512">
        <v>19510</v>
      </c>
      <c r="E19512" s="72">
        <f t="shared" si="609"/>
        <v>1648708041.7407405</v>
      </c>
      <c r="F19512" s="71">
        <f t="shared" si="608"/>
        <v>1072.2606931196283</v>
      </c>
    </row>
    <row r="19513" spans="2:6">
      <c r="B19513">
        <v>1537600</v>
      </c>
      <c r="D19513">
        <v>19511</v>
      </c>
      <c r="E19513" s="72">
        <f t="shared" si="609"/>
        <v>1648877095.185185</v>
      </c>
      <c r="F19513" s="71">
        <f t="shared" si="608"/>
        <v>1072.3706394284502</v>
      </c>
    </row>
    <row r="19514" spans="2:6">
      <c r="B19514">
        <v>1537600</v>
      </c>
      <c r="D19514">
        <v>19512</v>
      </c>
      <c r="E19514" s="72">
        <f t="shared" si="609"/>
        <v>1649046157.2962961</v>
      </c>
      <c r="F19514" s="71">
        <f t="shared" si="608"/>
        <v>1072.4805913737619</v>
      </c>
    </row>
    <row r="19515" spans="2:6">
      <c r="B19515">
        <v>1537600</v>
      </c>
      <c r="D19515">
        <v>19513</v>
      </c>
      <c r="E19515" s="72">
        <f t="shared" si="609"/>
        <v>1649215228.0740738</v>
      </c>
      <c r="F19515" s="71">
        <f t="shared" si="608"/>
        <v>1072.590548955563</v>
      </c>
    </row>
    <row r="19516" spans="2:6">
      <c r="B19516">
        <v>1537600</v>
      </c>
      <c r="D19516">
        <v>19514</v>
      </c>
      <c r="E19516" s="72">
        <f t="shared" si="609"/>
        <v>1649384307.5185182</v>
      </c>
      <c r="F19516" s="71">
        <f t="shared" si="608"/>
        <v>1072.7005121738541</v>
      </c>
    </row>
    <row r="19517" spans="2:6">
      <c r="B19517">
        <v>1537600</v>
      </c>
      <c r="D19517">
        <v>19515</v>
      </c>
      <c r="E19517" s="72">
        <f t="shared" si="609"/>
        <v>1649553395.6296294</v>
      </c>
      <c r="F19517" s="71">
        <f t="shared" si="608"/>
        <v>1072.8104810286352</v>
      </c>
    </row>
    <row r="19518" spans="2:6">
      <c r="B19518">
        <v>1537600</v>
      </c>
      <c r="D19518">
        <v>19516</v>
      </c>
      <c r="E19518" s="72">
        <f t="shared" si="609"/>
        <v>1649722492.4074073</v>
      </c>
      <c r="F19518" s="71">
        <f t="shared" si="608"/>
        <v>1072.9204555199058</v>
      </c>
    </row>
    <row r="19519" spans="2:6">
      <c r="B19519">
        <v>1537600</v>
      </c>
      <c r="D19519">
        <v>19517</v>
      </c>
      <c r="E19519" s="72">
        <f t="shared" si="609"/>
        <v>1649891597.8518517</v>
      </c>
      <c r="F19519" s="71">
        <f t="shared" si="608"/>
        <v>1073.0304356476663</v>
      </c>
    </row>
    <row r="19520" spans="2:6">
      <c r="B19520">
        <v>1537600</v>
      </c>
      <c r="D19520">
        <v>19518</v>
      </c>
      <c r="E19520" s="72">
        <f t="shared" si="609"/>
        <v>1650060711.9629629</v>
      </c>
      <c r="F19520" s="71">
        <f t="shared" si="608"/>
        <v>1073.1404214119166</v>
      </c>
    </row>
    <row r="19521" spans="2:6">
      <c r="B19521">
        <v>1537600</v>
      </c>
      <c r="D19521">
        <v>19519</v>
      </c>
      <c r="E19521" s="72">
        <f t="shared" si="609"/>
        <v>1650229834.7407405</v>
      </c>
      <c r="F19521" s="71">
        <f t="shared" si="608"/>
        <v>1073.2504128126564</v>
      </c>
    </row>
    <row r="19522" spans="2:6">
      <c r="B19522">
        <v>1537600</v>
      </c>
      <c r="D19522">
        <v>19520</v>
      </c>
      <c r="E19522" s="72">
        <f t="shared" si="609"/>
        <v>1650398966.185185</v>
      </c>
      <c r="F19522" s="71">
        <f t="shared" si="608"/>
        <v>1073.3604098498861</v>
      </c>
    </row>
    <row r="19523" spans="2:6">
      <c r="B19523">
        <v>1537600</v>
      </c>
      <c r="D19523">
        <v>19521</v>
      </c>
      <c r="E19523" s="72">
        <f t="shared" si="609"/>
        <v>1650568106.2962961</v>
      </c>
      <c r="F19523" s="71">
        <f t="shared" ref="F19523:F19586" si="610">E19523/B19522</f>
        <v>1073.4704125236058</v>
      </c>
    </row>
    <row r="19524" spans="2:6">
      <c r="B19524">
        <v>1537600</v>
      </c>
      <c r="D19524">
        <v>19522</v>
      </c>
      <c r="E19524" s="72">
        <f t="shared" ref="E19524:E19587" si="611">40+(D19523*D19523)+(E19523/1.3)</f>
        <v>1650737255.0740738</v>
      </c>
      <c r="F19524" s="71">
        <f t="shared" si="610"/>
        <v>1073.580420833815</v>
      </c>
    </row>
    <row r="19525" spans="2:6">
      <c r="B19525">
        <v>1537600</v>
      </c>
      <c r="D19525">
        <v>19523</v>
      </c>
      <c r="E19525" s="72">
        <f t="shared" si="611"/>
        <v>1650906412.5185182</v>
      </c>
      <c r="F19525" s="71">
        <f t="shared" si="610"/>
        <v>1073.6904347805139</v>
      </c>
    </row>
    <row r="19526" spans="2:6">
      <c r="B19526">
        <v>1537600</v>
      </c>
      <c r="D19526">
        <v>19524</v>
      </c>
      <c r="E19526" s="72">
        <f t="shared" si="611"/>
        <v>1651075578.6296294</v>
      </c>
      <c r="F19526" s="71">
        <f t="shared" si="610"/>
        <v>1073.8004543637028</v>
      </c>
    </row>
    <row r="19527" spans="2:6">
      <c r="B19527">
        <v>1537600</v>
      </c>
      <c r="D19527">
        <v>19525</v>
      </c>
      <c r="E19527" s="72">
        <f t="shared" si="611"/>
        <v>1651244753.4074073</v>
      </c>
      <c r="F19527" s="71">
        <f t="shared" si="610"/>
        <v>1073.9104795833814</v>
      </c>
    </row>
    <row r="19528" spans="2:6">
      <c r="B19528">
        <v>1537600</v>
      </c>
      <c r="D19528">
        <v>19526</v>
      </c>
      <c r="E19528" s="72">
        <f t="shared" si="611"/>
        <v>1651413936.8518517</v>
      </c>
      <c r="F19528" s="71">
        <f t="shared" si="610"/>
        <v>1074.0205104395498</v>
      </c>
    </row>
    <row r="19529" spans="2:6">
      <c r="B19529">
        <v>1537600</v>
      </c>
      <c r="D19529">
        <v>19527</v>
      </c>
      <c r="E19529" s="72">
        <f t="shared" si="611"/>
        <v>1651583128.9629629</v>
      </c>
      <c r="F19529" s="71">
        <f t="shared" si="610"/>
        <v>1074.1305469322078</v>
      </c>
    </row>
    <row r="19530" spans="2:6">
      <c r="B19530">
        <v>1537600</v>
      </c>
      <c r="D19530">
        <v>19528</v>
      </c>
      <c r="E19530" s="72">
        <f t="shared" si="611"/>
        <v>1651752329.7407405</v>
      </c>
      <c r="F19530" s="71">
        <f t="shared" si="610"/>
        <v>1074.2405890613556</v>
      </c>
    </row>
    <row r="19531" spans="2:6">
      <c r="B19531">
        <v>1537600</v>
      </c>
      <c r="D19531">
        <v>19529</v>
      </c>
      <c r="E19531" s="72">
        <f t="shared" si="611"/>
        <v>1651921539.185185</v>
      </c>
      <c r="F19531" s="71">
        <f t="shared" si="610"/>
        <v>1074.3506368269934</v>
      </c>
    </row>
    <row r="19532" spans="2:6">
      <c r="B19532">
        <v>1537600</v>
      </c>
      <c r="D19532">
        <v>19530</v>
      </c>
      <c r="E19532" s="72">
        <f t="shared" si="611"/>
        <v>1652090757.2962961</v>
      </c>
      <c r="F19532" s="71">
        <f t="shared" si="610"/>
        <v>1074.4606902291207</v>
      </c>
    </row>
    <row r="19533" spans="2:6">
      <c r="B19533">
        <v>1537600</v>
      </c>
      <c r="D19533">
        <v>19531</v>
      </c>
      <c r="E19533" s="72">
        <f t="shared" si="611"/>
        <v>1652259984.0740738</v>
      </c>
      <c r="F19533" s="71">
        <f t="shared" si="610"/>
        <v>1074.5707492677379</v>
      </c>
    </row>
    <row r="19534" spans="2:6">
      <c r="B19534">
        <v>1537600</v>
      </c>
      <c r="D19534">
        <v>19532</v>
      </c>
      <c r="E19534" s="72">
        <f t="shared" si="611"/>
        <v>1652429219.5185182</v>
      </c>
      <c r="F19534" s="71">
        <f t="shared" si="610"/>
        <v>1074.6808139428449</v>
      </c>
    </row>
    <row r="19535" spans="2:6">
      <c r="B19535">
        <v>1537600</v>
      </c>
      <c r="D19535">
        <v>19533</v>
      </c>
      <c r="E19535" s="72">
        <f t="shared" si="611"/>
        <v>1652598463.6296294</v>
      </c>
      <c r="F19535" s="71">
        <f t="shared" si="610"/>
        <v>1074.7908842544416</v>
      </c>
    </row>
    <row r="19536" spans="2:6">
      <c r="B19536">
        <v>1537600</v>
      </c>
      <c r="D19536">
        <v>19534</v>
      </c>
      <c r="E19536" s="72">
        <f t="shared" si="611"/>
        <v>1652767716.4074073</v>
      </c>
      <c r="F19536" s="71">
        <f t="shared" si="610"/>
        <v>1074.900960202528</v>
      </c>
    </row>
    <row r="19537" spans="2:6">
      <c r="B19537">
        <v>1537600</v>
      </c>
      <c r="D19537">
        <v>19535</v>
      </c>
      <c r="E19537" s="72">
        <f t="shared" si="611"/>
        <v>1652936977.8518517</v>
      </c>
      <c r="F19537" s="71">
        <f t="shared" si="610"/>
        <v>1075.0110417871044</v>
      </c>
    </row>
    <row r="19538" spans="2:6">
      <c r="B19538">
        <v>1537600</v>
      </c>
      <c r="D19538">
        <v>19536</v>
      </c>
      <c r="E19538" s="72">
        <f t="shared" si="611"/>
        <v>1653106247.9629629</v>
      </c>
      <c r="F19538" s="71">
        <f t="shared" si="610"/>
        <v>1075.1211290081703</v>
      </c>
    </row>
    <row r="19539" spans="2:6">
      <c r="B19539">
        <v>1537600</v>
      </c>
      <c r="D19539">
        <v>19537</v>
      </c>
      <c r="E19539" s="72">
        <f t="shared" si="611"/>
        <v>1653275526.7407405</v>
      </c>
      <c r="F19539" s="71">
        <f t="shared" si="610"/>
        <v>1075.2312218657262</v>
      </c>
    </row>
    <row r="19540" spans="2:6">
      <c r="B19540">
        <v>1537600</v>
      </c>
      <c r="D19540">
        <v>19538</v>
      </c>
      <c r="E19540" s="72">
        <f t="shared" si="611"/>
        <v>1653444814.185185</v>
      </c>
      <c r="F19540" s="71">
        <f t="shared" si="610"/>
        <v>1075.3413203597718</v>
      </c>
    </row>
    <row r="19541" spans="2:6">
      <c r="B19541">
        <v>1537600</v>
      </c>
      <c r="D19541">
        <v>19539</v>
      </c>
      <c r="E19541" s="72">
        <f t="shared" si="611"/>
        <v>1653614110.2962961</v>
      </c>
      <c r="F19541" s="71">
        <f t="shared" si="610"/>
        <v>1075.4514244903071</v>
      </c>
    </row>
    <row r="19542" spans="2:6">
      <c r="B19542">
        <v>1537600</v>
      </c>
      <c r="D19542">
        <v>19540</v>
      </c>
      <c r="E19542" s="72">
        <f t="shared" si="611"/>
        <v>1653783415.0740738</v>
      </c>
      <c r="F19542" s="71">
        <f t="shared" si="610"/>
        <v>1075.5615342573321</v>
      </c>
    </row>
    <row r="19543" spans="2:6">
      <c r="B19543">
        <v>1537600</v>
      </c>
      <c r="D19543">
        <v>19541</v>
      </c>
      <c r="E19543" s="72">
        <f t="shared" si="611"/>
        <v>1653952728.5185182</v>
      </c>
      <c r="F19543" s="71">
        <f t="shared" si="610"/>
        <v>1075.6716496608469</v>
      </c>
    </row>
    <row r="19544" spans="2:6">
      <c r="B19544">
        <v>1537600</v>
      </c>
      <c r="D19544">
        <v>19542</v>
      </c>
      <c r="E19544" s="72">
        <f t="shared" si="611"/>
        <v>1654122050.6296294</v>
      </c>
      <c r="F19544" s="71">
        <f t="shared" si="610"/>
        <v>1075.7817707008517</v>
      </c>
    </row>
    <row r="19545" spans="2:6">
      <c r="B19545">
        <v>1537600</v>
      </c>
      <c r="D19545">
        <v>19543</v>
      </c>
      <c r="E19545" s="72">
        <f t="shared" si="611"/>
        <v>1654291381.4074073</v>
      </c>
      <c r="F19545" s="71">
        <f t="shared" si="610"/>
        <v>1075.8918973773461</v>
      </c>
    </row>
    <row r="19546" spans="2:6">
      <c r="B19546">
        <v>1537600</v>
      </c>
      <c r="D19546">
        <v>19544</v>
      </c>
      <c r="E19546" s="72">
        <f t="shared" si="611"/>
        <v>1654460720.8518517</v>
      </c>
      <c r="F19546" s="71">
        <f t="shared" si="610"/>
        <v>1076.0020296903301</v>
      </c>
    </row>
    <row r="19547" spans="2:6">
      <c r="B19547">
        <v>1537600</v>
      </c>
      <c r="D19547">
        <v>19545</v>
      </c>
      <c r="E19547" s="72">
        <f t="shared" si="611"/>
        <v>1654630068.9629629</v>
      </c>
      <c r="F19547" s="71">
        <f t="shared" si="610"/>
        <v>1076.1121676398041</v>
      </c>
    </row>
    <row r="19548" spans="2:6">
      <c r="B19548">
        <v>1537600</v>
      </c>
      <c r="D19548">
        <v>19546</v>
      </c>
      <c r="E19548" s="72">
        <f t="shared" si="611"/>
        <v>1654799425.7407405</v>
      </c>
      <c r="F19548" s="71">
        <f t="shared" si="610"/>
        <v>1076.2223112257677</v>
      </c>
    </row>
    <row r="19549" spans="2:6">
      <c r="B19549">
        <v>1537600</v>
      </c>
      <c r="D19549">
        <v>19547</v>
      </c>
      <c r="E19549" s="72">
        <f t="shared" si="611"/>
        <v>1654968791.185185</v>
      </c>
      <c r="F19549" s="71">
        <f t="shared" si="610"/>
        <v>1076.3324604482211</v>
      </c>
    </row>
    <row r="19550" spans="2:6">
      <c r="B19550">
        <v>1537600</v>
      </c>
      <c r="D19550">
        <v>19548</v>
      </c>
      <c r="E19550" s="72">
        <f t="shared" si="611"/>
        <v>1655138165.2962961</v>
      </c>
      <c r="F19550" s="71">
        <f t="shared" si="610"/>
        <v>1076.4426153071645</v>
      </c>
    </row>
    <row r="19551" spans="2:6">
      <c r="B19551">
        <v>1537600</v>
      </c>
      <c r="D19551">
        <v>19549</v>
      </c>
      <c r="E19551" s="72">
        <f t="shared" si="611"/>
        <v>1655307548.0740738</v>
      </c>
      <c r="F19551" s="71">
        <f t="shared" si="610"/>
        <v>1076.5527758025974</v>
      </c>
    </row>
    <row r="19552" spans="2:6">
      <c r="B19552">
        <v>1537600</v>
      </c>
      <c r="D19552">
        <v>19550</v>
      </c>
      <c r="E19552" s="72">
        <f t="shared" si="611"/>
        <v>1655476939.5185182</v>
      </c>
      <c r="F19552" s="71">
        <f t="shared" si="610"/>
        <v>1076.6629419345202</v>
      </c>
    </row>
    <row r="19553" spans="2:6">
      <c r="B19553">
        <v>1537600</v>
      </c>
      <c r="D19553">
        <v>19551</v>
      </c>
      <c r="E19553" s="72">
        <f t="shared" si="611"/>
        <v>1655646339.6296294</v>
      </c>
      <c r="F19553" s="71">
        <f t="shared" si="610"/>
        <v>1076.7731137029327</v>
      </c>
    </row>
    <row r="19554" spans="2:6">
      <c r="B19554">
        <v>1537600</v>
      </c>
      <c r="D19554">
        <v>19552</v>
      </c>
      <c r="E19554" s="72">
        <f t="shared" si="611"/>
        <v>1655815748.4074073</v>
      </c>
      <c r="F19554" s="71">
        <f t="shared" si="610"/>
        <v>1076.883291107835</v>
      </c>
    </row>
    <row r="19555" spans="2:6">
      <c r="B19555">
        <v>1537600</v>
      </c>
      <c r="D19555">
        <v>19553</v>
      </c>
      <c r="E19555" s="72">
        <f t="shared" si="611"/>
        <v>1655985165.8518517</v>
      </c>
      <c r="F19555" s="71">
        <f t="shared" si="610"/>
        <v>1076.9934741492273</v>
      </c>
    </row>
    <row r="19556" spans="2:6">
      <c r="B19556">
        <v>1537600</v>
      </c>
      <c r="D19556">
        <v>19554</v>
      </c>
      <c r="E19556" s="72">
        <f t="shared" si="611"/>
        <v>1656154591.9629629</v>
      </c>
      <c r="F19556" s="71">
        <f t="shared" si="610"/>
        <v>1077.103662827109</v>
      </c>
    </row>
    <row r="19557" spans="2:6">
      <c r="B19557">
        <v>1537600</v>
      </c>
      <c r="D19557">
        <v>19555</v>
      </c>
      <c r="E19557" s="72">
        <f t="shared" si="611"/>
        <v>1656324026.7407405</v>
      </c>
      <c r="F19557" s="71">
        <f t="shared" si="610"/>
        <v>1077.2138571414805</v>
      </c>
    </row>
    <row r="19558" spans="2:6">
      <c r="B19558">
        <v>1537600</v>
      </c>
      <c r="D19558">
        <v>19556</v>
      </c>
      <c r="E19558" s="72">
        <f t="shared" si="611"/>
        <v>1656493470.185185</v>
      </c>
      <c r="F19558" s="71">
        <f t="shared" si="610"/>
        <v>1077.3240570923419</v>
      </c>
    </row>
    <row r="19559" spans="2:6">
      <c r="B19559">
        <v>1537600</v>
      </c>
      <c r="D19559">
        <v>19557</v>
      </c>
      <c r="E19559" s="72">
        <f t="shared" si="611"/>
        <v>1656662922.2962961</v>
      </c>
      <c r="F19559" s="71">
        <f t="shared" si="610"/>
        <v>1077.4342626796931</v>
      </c>
    </row>
    <row r="19560" spans="2:6">
      <c r="B19560">
        <v>1537600</v>
      </c>
      <c r="D19560">
        <v>19558</v>
      </c>
      <c r="E19560" s="72">
        <f t="shared" si="611"/>
        <v>1656832383.0740738</v>
      </c>
      <c r="F19560" s="71">
        <f t="shared" si="610"/>
        <v>1077.544473903534</v>
      </c>
    </row>
    <row r="19561" spans="2:6">
      <c r="B19561">
        <v>1537600</v>
      </c>
      <c r="D19561">
        <v>19559</v>
      </c>
      <c r="E19561" s="72">
        <f t="shared" si="611"/>
        <v>1657001852.5185182</v>
      </c>
      <c r="F19561" s="71">
        <f t="shared" si="610"/>
        <v>1077.6546907638647</v>
      </c>
    </row>
    <row r="19562" spans="2:6">
      <c r="B19562">
        <v>1537600</v>
      </c>
      <c r="D19562">
        <v>19560</v>
      </c>
      <c r="E19562" s="72">
        <f t="shared" si="611"/>
        <v>1657171330.6296294</v>
      </c>
      <c r="F19562" s="71">
        <f t="shared" si="610"/>
        <v>1077.764913260685</v>
      </c>
    </row>
    <row r="19563" spans="2:6">
      <c r="B19563">
        <v>1537600</v>
      </c>
      <c r="D19563">
        <v>19561</v>
      </c>
      <c r="E19563" s="72">
        <f t="shared" si="611"/>
        <v>1657340817.4074073</v>
      </c>
      <c r="F19563" s="71">
        <f t="shared" si="610"/>
        <v>1077.8751413939954</v>
      </c>
    </row>
    <row r="19564" spans="2:6">
      <c r="B19564">
        <v>1537600</v>
      </c>
      <c r="D19564">
        <v>19562</v>
      </c>
      <c r="E19564" s="72">
        <f t="shared" si="611"/>
        <v>1657510312.8518517</v>
      </c>
      <c r="F19564" s="71">
        <f t="shared" si="610"/>
        <v>1077.9853751637954</v>
      </c>
    </row>
    <row r="19565" spans="2:6">
      <c r="B19565">
        <v>1537600</v>
      </c>
      <c r="D19565">
        <v>19563</v>
      </c>
      <c r="E19565" s="72">
        <f t="shared" si="611"/>
        <v>1657679816.9629629</v>
      </c>
      <c r="F19565" s="71">
        <f t="shared" si="610"/>
        <v>1078.0956145700852</v>
      </c>
    </row>
    <row r="19566" spans="2:6">
      <c r="B19566">
        <v>1537600</v>
      </c>
      <c r="D19566">
        <v>19564</v>
      </c>
      <c r="E19566" s="72">
        <f t="shared" si="611"/>
        <v>1657849329.7407405</v>
      </c>
      <c r="F19566" s="71">
        <f t="shared" si="610"/>
        <v>1078.2058596128645</v>
      </c>
    </row>
    <row r="19567" spans="2:6">
      <c r="B19567">
        <v>1537600</v>
      </c>
      <c r="D19567">
        <v>19565</v>
      </c>
      <c r="E19567" s="72">
        <f t="shared" si="611"/>
        <v>1658018851.185185</v>
      </c>
      <c r="F19567" s="71">
        <f t="shared" si="610"/>
        <v>1078.3161102921338</v>
      </c>
    </row>
    <row r="19568" spans="2:6">
      <c r="B19568">
        <v>1537600</v>
      </c>
      <c r="D19568">
        <v>19566</v>
      </c>
      <c r="E19568" s="72">
        <f t="shared" si="611"/>
        <v>1658188381.2962961</v>
      </c>
      <c r="F19568" s="71">
        <f t="shared" si="610"/>
        <v>1078.426366607893</v>
      </c>
    </row>
    <row r="19569" spans="2:6">
      <c r="B19569">
        <v>1537600</v>
      </c>
      <c r="D19569">
        <v>19567</v>
      </c>
      <c r="E19569" s="72">
        <f t="shared" si="611"/>
        <v>1658357920.0740738</v>
      </c>
      <c r="F19569" s="71">
        <f t="shared" si="610"/>
        <v>1078.5366285601417</v>
      </c>
    </row>
    <row r="19570" spans="2:6">
      <c r="B19570">
        <v>1537600</v>
      </c>
      <c r="D19570">
        <v>19568</v>
      </c>
      <c r="E19570" s="72">
        <f t="shared" si="611"/>
        <v>1658527467.5185182</v>
      </c>
      <c r="F19570" s="71">
        <f t="shared" si="610"/>
        <v>1078.6468961488802</v>
      </c>
    </row>
    <row r="19571" spans="2:6">
      <c r="B19571">
        <v>1537600</v>
      </c>
      <c r="D19571">
        <v>19569</v>
      </c>
      <c r="E19571" s="72">
        <f t="shared" si="611"/>
        <v>1658697023.6296294</v>
      </c>
      <c r="F19571" s="71">
        <f t="shared" si="610"/>
        <v>1078.7571693741086</v>
      </c>
    </row>
    <row r="19572" spans="2:6">
      <c r="B19572">
        <v>1537600</v>
      </c>
      <c r="D19572">
        <v>19570</v>
      </c>
      <c r="E19572" s="72">
        <f t="shared" si="611"/>
        <v>1658866588.4074073</v>
      </c>
      <c r="F19572" s="71">
        <f t="shared" si="610"/>
        <v>1078.8674482358267</v>
      </c>
    </row>
    <row r="19573" spans="2:6">
      <c r="B19573">
        <v>1537600</v>
      </c>
      <c r="D19573">
        <v>19571</v>
      </c>
      <c r="E19573" s="72">
        <f t="shared" si="611"/>
        <v>1659036161.8518517</v>
      </c>
      <c r="F19573" s="71">
        <f t="shared" si="610"/>
        <v>1078.9777327340346</v>
      </c>
    </row>
    <row r="19574" spans="2:6">
      <c r="B19574">
        <v>1537600</v>
      </c>
      <c r="D19574">
        <v>19572</v>
      </c>
      <c r="E19574" s="72">
        <f t="shared" si="611"/>
        <v>1659205743.9629629</v>
      </c>
      <c r="F19574" s="71">
        <f t="shared" si="610"/>
        <v>1079.0880228687324</v>
      </c>
    </row>
    <row r="19575" spans="2:6">
      <c r="B19575">
        <v>1537600</v>
      </c>
      <c r="D19575">
        <v>19573</v>
      </c>
      <c r="E19575" s="72">
        <f t="shared" si="611"/>
        <v>1659375334.7407405</v>
      </c>
      <c r="F19575" s="71">
        <f t="shared" si="610"/>
        <v>1079.1983186399198</v>
      </c>
    </row>
    <row r="19576" spans="2:6">
      <c r="B19576">
        <v>1537600</v>
      </c>
      <c r="D19576">
        <v>19574</v>
      </c>
      <c r="E19576" s="72">
        <f t="shared" si="611"/>
        <v>1659544934.185185</v>
      </c>
      <c r="F19576" s="71">
        <f t="shared" si="610"/>
        <v>1079.3086200475968</v>
      </c>
    </row>
    <row r="19577" spans="2:6">
      <c r="B19577">
        <v>1537600</v>
      </c>
      <c r="D19577">
        <v>19575</v>
      </c>
      <c r="E19577" s="72">
        <f t="shared" si="611"/>
        <v>1659714542.2962961</v>
      </c>
      <c r="F19577" s="71">
        <f t="shared" si="610"/>
        <v>1079.4189270917639</v>
      </c>
    </row>
    <row r="19578" spans="2:6">
      <c r="B19578">
        <v>1537600</v>
      </c>
      <c r="D19578">
        <v>19576</v>
      </c>
      <c r="E19578" s="72">
        <f t="shared" si="611"/>
        <v>1659884159.0740738</v>
      </c>
      <c r="F19578" s="71">
        <f t="shared" si="610"/>
        <v>1079.5292397724206</v>
      </c>
    </row>
    <row r="19579" spans="2:6">
      <c r="B19579">
        <v>1537600</v>
      </c>
      <c r="D19579">
        <v>19577</v>
      </c>
      <c r="E19579" s="72">
        <f t="shared" si="611"/>
        <v>1660053784.5185182</v>
      </c>
      <c r="F19579" s="71">
        <f t="shared" si="610"/>
        <v>1079.6395580895669</v>
      </c>
    </row>
    <row r="19580" spans="2:6">
      <c r="B19580">
        <v>1537600</v>
      </c>
      <c r="D19580">
        <v>19578</v>
      </c>
      <c r="E19580" s="72">
        <f t="shared" si="611"/>
        <v>1660223418.6296294</v>
      </c>
      <c r="F19580" s="71">
        <f t="shared" si="610"/>
        <v>1079.7498820432033</v>
      </c>
    </row>
    <row r="19581" spans="2:6">
      <c r="B19581">
        <v>1537600</v>
      </c>
      <c r="D19581">
        <v>19579</v>
      </c>
      <c r="E19581" s="72">
        <f t="shared" si="611"/>
        <v>1660393061.4074073</v>
      </c>
      <c r="F19581" s="71">
        <f t="shared" si="610"/>
        <v>1079.8602116333293</v>
      </c>
    </row>
    <row r="19582" spans="2:6">
      <c r="B19582">
        <v>1537600</v>
      </c>
      <c r="D19582">
        <v>19580</v>
      </c>
      <c r="E19582" s="72">
        <f t="shared" si="611"/>
        <v>1660562712.8518517</v>
      </c>
      <c r="F19582" s="71">
        <f t="shared" si="610"/>
        <v>1079.9705468599452</v>
      </c>
    </row>
    <row r="19583" spans="2:6">
      <c r="B19583">
        <v>1537600</v>
      </c>
      <c r="D19583">
        <v>19581</v>
      </c>
      <c r="E19583" s="72">
        <f t="shared" si="611"/>
        <v>1660732372.9629629</v>
      </c>
      <c r="F19583" s="71">
        <f t="shared" si="610"/>
        <v>1080.0808877230509</v>
      </c>
    </row>
    <row r="19584" spans="2:6">
      <c r="B19584">
        <v>1537600</v>
      </c>
      <c r="D19584">
        <v>19582</v>
      </c>
      <c r="E19584" s="72">
        <f t="shared" si="611"/>
        <v>1660902041.7407405</v>
      </c>
      <c r="F19584" s="71">
        <f t="shared" si="610"/>
        <v>1080.191234222646</v>
      </c>
    </row>
    <row r="19585" spans="2:6">
      <c r="B19585">
        <v>1537600</v>
      </c>
      <c r="D19585">
        <v>19583</v>
      </c>
      <c r="E19585" s="72">
        <f t="shared" si="611"/>
        <v>1661071719.185185</v>
      </c>
      <c r="F19585" s="71">
        <f t="shared" si="610"/>
        <v>1080.3015863587311</v>
      </c>
    </row>
    <row r="19586" spans="2:6">
      <c r="B19586">
        <v>1537600</v>
      </c>
      <c r="D19586">
        <v>19584</v>
      </c>
      <c r="E19586" s="72">
        <f t="shared" si="611"/>
        <v>1661241405.2962961</v>
      </c>
      <c r="F19586" s="71">
        <f t="shared" si="610"/>
        <v>1080.411944131306</v>
      </c>
    </row>
    <row r="19587" spans="2:6">
      <c r="B19587">
        <v>1537600</v>
      </c>
      <c r="D19587">
        <v>19585</v>
      </c>
      <c r="E19587" s="72">
        <f t="shared" si="611"/>
        <v>1661411100.0740738</v>
      </c>
      <c r="F19587" s="71">
        <f t="shared" ref="F19587:F19650" si="612">E19587/B19586</f>
        <v>1080.5223075403705</v>
      </c>
    </row>
    <row r="19588" spans="2:6">
      <c r="B19588">
        <v>1537600</v>
      </c>
      <c r="D19588">
        <v>19586</v>
      </c>
      <c r="E19588" s="72">
        <f t="shared" ref="E19588:E19651" si="613">40+(D19587*D19587)+(E19587/1.3)</f>
        <v>1661580803.5185182</v>
      </c>
      <c r="F19588" s="71">
        <f t="shared" si="612"/>
        <v>1080.6326765859249</v>
      </c>
    </row>
    <row r="19589" spans="2:6">
      <c r="B19589">
        <v>1537600</v>
      </c>
      <c r="D19589">
        <v>19587</v>
      </c>
      <c r="E19589" s="72">
        <f t="shared" si="613"/>
        <v>1661750515.6296294</v>
      </c>
      <c r="F19589" s="71">
        <f t="shared" si="612"/>
        <v>1080.7430512679691</v>
      </c>
    </row>
    <row r="19590" spans="2:6">
      <c r="B19590">
        <v>1537600</v>
      </c>
      <c r="D19590">
        <v>19588</v>
      </c>
      <c r="E19590" s="72">
        <f t="shared" si="613"/>
        <v>1661920236.4074073</v>
      </c>
      <c r="F19590" s="71">
        <f t="shared" si="612"/>
        <v>1080.8534315865031</v>
      </c>
    </row>
    <row r="19591" spans="2:6">
      <c r="B19591">
        <v>1537600</v>
      </c>
      <c r="D19591">
        <v>19589</v>
      </c>
      <c r="E19591" s="72">
        <f t="shared" si="613"/>
        <v>1662089965.8518517</v>
      </c>
      <c r="F19591" s="71">
        <f t="shared" si="612"/>
        <v>1080.9638175415269</v>
      </c>
    </row>
    <row r="19592" spans="2:6">
      <c r="B19592">
        <v>1537600</v>
      </c>
      <c r="D19592">
        <v>19590</v>
      </c>
      <c r="E19592" s="72">
        <f t="shared" si="613"/>
        <v>1662259703.9629629</v>
      </c>
      <c r="F19592" s="71">
        <f t="shared" si="612"/>
        <v>1081.0742091330403</v>
      </c>
    </row>
    <row r="19593" spans="2:6">
      <c r="B19593">
        <v>1537600</v>
      </c>
      <c r="D19593">
        <v>19591</v>
      </c>
      <c r="E19593" s="72">
        <f t="shared" si="613"/>
        <v>1662429450.7407405</v>
      </c>
      <c r="F19593" s="71">
        <f t="shared" si="612"/>
        <v>1081.1846063610435</v>
      </c>
    </row>
    <row r="19594" spans="2:6">
      <c r="B19594">
        <v>1537600</v>
      </c>
      <c r="D19594">
        <v>19592</v>
      </c>
      <c r="E19594" s="72">
        <f t="shared" si="613"/>
        <v>1662599206.185185</v>
      </c>
      <c r="F19594" s="71">
        <f t="shared" si="612"/>
        <v>1081.2950092255364</v>
      </c>
    </row>
    <row r="19595" spans="2:6">
      <c r="B19595">
        <v>1537600</v>
      </c>
      <c r="D19595">
        <v>19593</v>
      </c>
      <c r="E19595" s="72">
        <f t="shared" si="613"/>
        <v>1662768970.2962961</v>
      </c>
      <c r="F19595" s="71">
        <f t="shared" si="612"/>
        <v>1081.4054177265193</v>
      </c>
    </row>
    <row r="19596" spans="2:6">
      <c r="B19596">
        <v>1537600</v>
      </c>
      <c r="D19596">
        <v>19594</v>
      </c>
      <c r="E19596" s="72">
        <f t="shared" si="613"/>
        <v>1662938743.0740738</v>
      </c>
      <c r="F19596" s="71">
        <f t="shared" si="612"/>
        <v>1081.5158318639917</v>
      </c>
    </row>
    <row r="19597" spans="2:6">
      <c r="B19597">
        <v>1537600</v>
      </c>
      <c r="D19597">
        <v>19595</v>
      </c>
      <c r="E19597" s="72">
        <f t="shared" si="613"/>
        <v>1663108524.5185182</v>
      </c>
      <c r="F19597" s="71">
        <f t="shared" si="612"/>
        <v>1081.6262516379541</v>
      </c>
    </row>
    <row r="19598" spans="2:6">
      <c r="B19598">
        <v>1537600</v>
      </c>
      <c r="D19598">
        <v>19596</v>
      </c>
      <c r="E19598" s="72">
        <f t="shared" si="613"/>
        <v>1663278314.6296294</v>
      </c>
      <c r="F19598" s="71">
        <f t="shared" si="612"/>
        <v>1081.7366770484061</v>
      </c>
    </row>
    <row r="19599" spans="2:6">
      <c r="B19599">
        <v>1537600</v>
      </c>
      <c r="D19599">
        <v>19597</v>
      </c>
      <c r="E19599" s="72">
        <f t="shared" si="613"/>
        <v>1663448113.4074073</v>
      </c>
      <c r="F19599" s="71">
        <f t="shared" si="612"/>
        <v>1081.8471080953482</v>
      </c>
    </row>
    <row r="19600" spans="2:6">
      <c r="B19600">
        <v>1537600</v>
      </c>
      <c r="D19600">
        <v>19598</v>
      </c>
      <c r="E19600" s="72">
        <f t="shared" si="613"/>
        <v>1663617920.8518517</v>
      </c>
      <c r="F19600" s="71">
        <f t="shared" si="612"/>
        <v>1081.9575447787797</v>
      </c>
    </row>
    <row r="19601" spans="2:6">
      <c r="B19601">
        <v>1537600</v>
      </c>
      <c r="D19601">
        <v>19599</v>
      </c>
      <c r="E19601" s="72">
        <f t="shared" si="613"/>
        <v>1663787736.9629629</v>
      </c>
      <c r="F19601" s="71">
        <f t="shared" si="612"/>
        <v>1082.0679870987012</v>
      </c>
    </row>
    <row r="19602" spans="2:6">
      <c r="B19602">
        <v>1537600</v>
      </c>
      <c r="D19602">
        <v>19600</v>
      </c>
      <c r="E19602" s="72">
        <f t="shared" si="613"/>
        <v>1663957561.7407405</v>
      </c>
      <c r="F19602" s="71">
        <f t="shared" si="612"/>
        <v>1082.1784350551122</v>
      </c>
    </row>
    <row r="19603" spans="2:6">
      <c r="B19603">
        <v>1537600</v>
      </c>
      <c r="D19603">
        <v>19601</v>
      </c>
      <c r="E19603" s="72">
        <f t="shared" si="613"/>
        <v>1664127395.185185</v>
      </c>
      <c r="F19603" s="71">
        <f t="shared" si="612"/>
        <v>1082.2888886480132</v>
      </c>
    </row>
    <row r="19604" spans="2:6">
      <c r="B19604">
        <v>1537600</v>
      </c>
      <c r="D19604">
        <v>19602</v>
      </c>
      <c r="E19604" s="72">
        <f t="shared" si="613"/>
        <v>1664297237.2962961</v>
      </c>
      <c r="F19604" s="71">
        <f t="shared" si="612"/>
        <v>1082.3993478774039</v>
      </c>
    </row>
    <row r="19605" spans="2:6">
      <c r="B19605">
        <v>1537600</v>
      </c>
      <c r="D19605">
        <v>19603</v>
      </c>
      <c r="E19605" s="72">
        <f t="shared" si="613"/>
        <v>1664467088.0740738</v>
      </c>
      <c r="F19605" s="71">
        <f t="shared" si="612"/>
        <v>1082.5098127432841</v>
      </c>
    </row>
    <row r="19606" spans="2:6">
      <c r="B19606">
        <v>1537600</v>
      </c>
      <c r="D19606">
        <v>19604</v>
      </c>
      <c r="E19606" s="72">
        <f t="shared" si="613"/>
        <v>1664636947.5185182</v>
      </c>
      <c r="F19606" s="71">
        <f t="shared" si="612"/>
        <v>1082.6202832456545</v>
      </c>
    </row>
    <row r="19607" spans="2:6">
      <c r="B19607">
        <v>1537600</v>
      </c>
      <c r="D19607">
        <v>19605</v>
      </c>
      <c r="E19607" s="72">
        <f t="shared" si="613"/>
        <v>1664806815.6296294</v>
      </c>
      <c r="F19607" s="71">
        <f t="shared" si="612"/>
        <v>1082.7307593845144</v>
      </c>
    </row>
    <row r="19608" spans="2:6">
      <c r="B19608">
        <v>1537600</v>
      </c>
      <c r="D19608">
        <v>19606</v>
      </c>
      <c r="E19608" s="72">
        <f t="shared" si="613"/>
        <v>1664976692.4074073</v>
      </c>
      <c r="F19608" s="71">
        <f t="shared" si="612"/>
        <v>1082.8412411598642</v>
      </c>
    </row>
    <row r="19609" spans="2:6">
      <c r="B19609">
        <v>1537600</v>
      </c>
      <c r="D19609">
        <v>19607</v>
      </c>
      <c r="E19609" s="72">
        <f t="shared" si="613"/>
        <v>1665146577.8518517</v>
      </c>
      <c r="F19609" s="71">
        <f t="shared" si="612"/>
        <v>1082.9517285717038</v>
      </c>
    </row>
    <row r="19610" spans="2:6">
      <c r="B19610">
        <v>1537600</v>
      </c>
      <c r="D19610">
        <v>19608</v>
      </c>
      <c r="E19610" s="72">
        <f t="shared" si="613"/>
        <v>1665316471.9629629</v>
      </c>
      <c r="F19610" s="71">
        <f t="shared" si="612"/>
        <v>1083.0622216200331</v>
      </c>
    </row>
    <row r="19611" spans="2:6">
      <c r="B19611">
        <v>1537600</v>
      </c>
      <c r="D19611">
        <v>19609</v>
      </c>
      <c r="E19611" s="72">
        <f t="shared" si="613"/>
        <v>1665486374.7407405</v>
      </c>
      <c r="F19611" s="71">
        <f t="shared" si="612"/>
        <v>1083.172720304852</v>
      </c>
    </row>
    <row r="19612" spans="2:6">
      <c r="B19612">
        <v>1537600</v>
      </c>
      <c r="D19612">
        <v>19610</v>
      </c>
      <c r="E19612" s="72">
        <f t="shared" si="613"/>
        <v>1665656286.185185</v>
      </c>
      <c r="F19612" s="71">
        <f t="shared" si="612"/>
        <v>1083.283224626161</v>
      </c>
    </row>
    <row r="19613" spans="2:6">
      <c r="B19613">
        <v>1537600</v>
      </c>
      <c r="D19613">
        <v>19611</v>
      </c>
      <c r="E19613" s="72">
        <f t="shared" si="613"/>
        <v>1665826206.2962961</v>
      </c>
      <c r="F19613" s="71">
        <f t="shared" si="612"/>
        <v>1083.3937345839595</v>
      </c>
    </row>
    <row r="19614" spans="2:6">
      <c r="B19614">
        <v>1537600</v>
      </c>
      <c r="D19614">
        <v>19612</v>
      </c>
      <c r="E19614" s="72">
        <f t="shared" si="613"/>
        <v>1665996135.0740738</v>
      </c>
      <c r="F19614" s="71">
        <f t="shared" si="612"/>
        <v>1083.5042501782477</v>
      </c>
    </row>
    <row r="19615" spans="2:6">
      <c r="B19615">
        <v>1537600</v>
      </c>
      <c r="D19615">
        <v>19613</v>
      </c>
      <c r="E19615" s="72">
        <f t="shared" si="613"/>
        <v>1666166072.5185182</v>
      </c>
      <c r="F19615" s="71">
        <f t="shared" si="612"/>
        <v>1083.6147714090259</v>
      </c>
    </row>
    <row r="19616" spans="2:6">
      <c r="B19616">
        <v>1537600</v>
      </c>
      <c r="D19616">
        <v>19614</v>
      </c>
      <c r="E19616" s="72">
        <f t="shared" si="613"/>
        <v>1666336018.6296294</v>
      </c>
      <c r="F19616" s="71">
        <f t="shared" si="612"/>
        <v>1083.7252982762939</v>
      </c>
    </row>
    <row r="19617" spans="2:6">
      <c r="B19617">
        <v>1537600</v>
      </c>
      <c r="D19617">
        <v>19615</v>
      </c>
      <c r="E19617" s="72">
        <f t="shared" si="613"/>
        <v>1666505973.4074073</v>
      </c>
      <c r="F19617" s="71">
        <f t="shared" si="612"/>
        <v>1083.8358307800515</v>
      </c>
    </row>
    <row r="19618" spans="2:6">
      <c r="B19618">
        <v>1537600</v>
      </c>
      <c r="D19618">
        <v>19616</v>
      </c>
      <c r="E19618" s="72">
        <f t="shared" si="613"/>
        <v>1666675936.8518517</v>
      </c>
      <c r="F19618" s="71">
        <f t="shared" si="612"/>
        <v>1083.9463689202989</v>
      </c>
    </row>
    <row r="19619" spans="2:6">
      <c r="B19619">
        <v>1537600</v>
      </c>
      <c r="D19619">
        <v>19617</v>
      </c>
      <c r="E19619" s="72">
        <f t="shared" si="613"/>
        <v>1666845908.9629629</v>
      </c>
      <c r="F19619" s="71">
        <f t="shared" si="612"/>
        <v>1084.0569126970363</v>
      </c>
    </row>
    <row r="19620" spans="2:6">
      <c r="B19620">
        <v>1537600</v>
      </c>
      <c r="D19620">
        <v>19618</v>
      </c>
      <c r="E19620" s="72">
        <f t="shared" si="613"/>
        <v>1667015889.7407405</v>
      </c>
      <c r="F19620" s="71">
        <f t="shared" si="612"/>
        <v>1084.1674621102632</v>
      </c>
    </row>
    <row r="19621" spans="2:6">
      <c r="B19621">
        <v>1537600</v>
      </c>
      <c r="D19621">
        <v>19619</v>
      </c>
      <c r="E19621" s="72">
        <f t="shared" si="613"/>
        <v>1667185879.185185</v>
      </c>
      <c r="F19621" s="71">
        <f t="shared" si="612"/>
        <v>1084.2780171599798</v>
      </c>
    </row>
    <row r="19622" spans="2:6">
      <c r="B19622">
        <v>1537600</v>
      </c>
      <c r="D19622">
        <v>19620</v>
      </c>
      <c r="E19622" s="72">
        <f t="shared" si="613"/>
        <v>1667355877.2962961</v>
      </c>
      <c r="F19622" s="71">
        <f t="shared" si="612"/>
        <v>1084.3885778461863</v>
      </c>
    </row>
    <row r="19623" spans="2:6">
      <c r="B19623">
        <v>1537600</v>
      </c>
      <c r="D19623">
        <v>19621</v>
      </c>
      <c r="E19623" s="72">
        <f t="shared" si="613"/>
        <v>1667525884.0740738</v>
      </c>
      <c r="F19623" s="71">
        <f t="shared" si="612"/>
        <v>1084.4991441688826</v>
      </c>
    </row>
    <row r="19624" spans="2:6">
      <c r="B19624">
        <v>1537600</v>
      </c>
      <c r="D19624">
        <v>19622</v>
      </c>
      <c r="E19624" s="72">
        <f t="shared" si="613"/>
        <v>1667695899.5185182</v>
      </c>
      <c r="F19624" s="71">
        <f t="shared" si="612"/>
        <v>1084.6097161280686</v>
      </c>
    </row>
    <row r="19625" spans="2:6">
      <c r="B19625">
        <v>1537600</v>
      </c>
      <c r="D19625">
        <v>19623</v>
      </c>
      <c r="E19625" s="72">
        <f t="shared" si="613"/>
        <v>1667865923.6296294</v>
      </c>
      <c r="F19625" s="71">
        <f t="shared" si="612"/>
        <v>1084.7202937237444</v>
      </c>
    </row>
    <row r="19626" spans="2:6">
      <c r="B19626">
        <v>1537600</v>
      </c>
      <c r="D19626">
        <v>19624</v>
      </c>
      <c r="E19626" s="72">
        <f t="shared" si="613"/>
        <v>1668035956.4074073</v>
      </c>
      <c r="F19626" s="71">
        <f t="shared" si="612"/>
        <v>1084.8308769559101</v>
      </c>
    </row>
    <row r="19627" spans="2:6">
      <c r="B19627">
        <v>1537600</v>
      </c>
      <c r="D19627">
        <v>19625</v>
      </c>
      <c r="E19627" s="72">
        <f t="shared" si="613"/>
        <v>1668205997.8518517</v>
      </c>
      <c r="F19627" s="71">
        <f t="shared" si="612"/>
        <v>1084.9414658245653</v>
      </c>
    </row>
    <row r="19628" spans="2:6">
      <c r="B19628">
        <v>1537600</v>
      </c>
      <c r="D19628">
        <v>19626</v>
      </c>
      <c r="E19628" s="72">
        <f t="shared" si="613"/>
        <v>1668376047.9629629</v>
      </c>
      <c r="F19628" s="71">
        <f t="shared" si="612"/>
        <v>1085.0520603297105</v>
      </c>
    </row>
    <row r="19629" spans="2:6">
      <c r="B19629">
        <v>1537600</v>
      </c>
      <c r="D19629">
        <v>19627</v>
      </c>
      <c r="E19629" s="72">
        <f t="shared" si="613"/>
        <v>1668546106.7407405</v>
      </c>
      <c r="F19629" s="71">
        <f t="shared" si="612"/>
        <v>1085.1626604713454</v>
      </c>
    </row>
    <row r="19630" spans="2:6">
      <c r="B19630">
        <v>1537600</v>
      </c>
      <c r="D19630">
        <v>19628</v>
      </c>
      <c r="E19630" s="72">
        <f t="shared" si="613"/>
        <v>1668716174.185185</v>
      </c>
      <c r="F19630" s="71">
        <f t="shared" si="612"/>
        <v>1085.27326624947</v>
      </c>
    </row>
    <row r="19631" spans="2:6">
      <c r="B19631">
        <v>1537600</v>
      </c>
      <c r="D19631">
        <v>19629</v>
      </c>
      <c r="E19631" s="72">
        <f t="shared" si="613"/>
        <v>1668886250.2962961</v>
      </c>
      <c r="F19631" s="71">
        <f t="shared" si="612"/>
        <v>1085.3838776640844</v>
      </c>
    </row>
    <row r="19632" spans="2:6">
      <c r="B19632">
        <v>1537600</v>
      </c>
      <c r="D19632">
        <v>19630</v>
      </c>
      <c r="E19632" s="72">
        <f t="shared" si="613"/>
        <v>1669056335.0740738</v>
      </c>
      <c r="F19632" s="71">
        <f t="shared" si="612"/>
        <v>1085.4944947151885</v>
      </c>
    </row>
    <row r="19633" spans="2:6">
      <c r="B19633">
        <v>1537600</v>
      </c>
      <c r="D19633">
        <v>19631</v>
      </c>
      <c r="E19633" s="72">
        <f t="shared" si="613"/>
        <v>1669226428.5185182</v>
      </c>
      <c r="F19633" s="71">
        <f t="shared" si="612"/>
        <v>1085.6051174027823</v>
      </c>
    </row>
    <row r="19634" spans="2:6">
      <c r="B19634">
        <v>1537600</v>
      </c>
      <c r="D19634">
        <v>19632</v>
      </c>
      <c r="E19634" s="72">
        <f t="shared" si="613"/>
        <v>1669396530.6296294</v>
      </c>
      <c r="F19634" s="71">
        <f t="shared" si="612"/>
        <v>1085.7157457268661</v>
      </c>
    </row>
    <row r="19635" spans="2:6">
      <c r="B19635">
        <v>1537600</v>
      </c>
      <c r="D19635">
        <v>19633</v>
      </c>
      <c r="E19635" s="72">
        <f t="shared" si="613"/>
        <v>1669566641.4074073</v>
      </c>
      <c r="F19635" s="71">
        <f t="shared" si="612"/>
        <v>1085.8263796874396</v>
      </c>
    </row>
    <row r="19636" spans="2:6">
      <c r="B19636">
        <v>1537600</v>
      </c>
      <c r="D19636">
        <v>19634</v>
      </c>
      <c r="E19636" s="72">
        <f t="shared" si="613"/>
        <v>1669736760.8518517</v>
      </c>
      <c r="F19636" s="71">
        <f t="shared" si="612"/>
        <v>1085.9370192845029</v>
      </c>
    </row>
    <row r="19637" spans="2:6">
      <c r="B19637">
        <v>1537600</v>
      </c>
      <c r="D19637">
        <v>19635</v>
      </c>
      <c r="E19637" s="72">
        <f t="shared" si="613"/>
        <v>1669906888.9629629</v>
      </c>
      <c r="F19637" s="71">
        <f t="shared" si="612"/>
        <v>1086.0476645180561</v>
      </c>
    </row>
    <row r="19638" spans="2:6">
      <c r="B19638">
        <v>1537600</v>
      </c>
      <c r="D19638">
        <v>19636</v>
      </c>
      <c r="E19638" s="72">
        <f t="shared" si="613"/>
        <v>1670077025.7407405</v>
      </c>
      <c r="F19638" s="71">
        <f t="shared" si="612"/>
        <v>1086.1583153880986</v>
      </c>
    </row>
    <row r="19639" spans="2:6">
      <c r="B19639">
        <v>1537600</v>
      </c>
      <c r="D19639">
        <v>19637</v>
      </c>
      <c r="E19639" s="72">
        <f t="shared" si="613"/>
        <v>1670247171.185185</v>
      </c>
      <c r="F19639" s="71">
        <f t="shared" si="612"/>
        <v>1086.2689718946312</v>
      </c>
    </row>
    <row r="19640" spans="2:6">
      <c r="B19640">
        <v>1537600</v>
      </c>
      <c r="D19640">
        <v>19638</v>
      </c>
      <c r="E19640" s="72">
        <f t="shared" si="613"/>
        <v>1670417325.2962961</v>
      </c>
      <c r="F19640" s="71">
        <f t="shared" si="612"/>
        <v>1086.3796340376537</v>
      </c>
    </row>
    <row r="19641" spans="2:6">
      <c r="B19641">
        <v>1537600</v>
      </c>
      <c r="D19641">
        <v>19639</v>
      </c>
      <c r="E19641" s="72">
        <f t="shared" si="613"/>
        <v>1670587488.0740738</v>
      </c>
      <c r="F19641" s="71">
        <f t="shared" si="612"/>
        <v>1086.4903018171656</v>
      </c>
    </row>
    <row r="19642" spans="2:6">
      <c r="B19642">
        <v>1537600</v>
      </c>
      <c r="D19642">
        <v>19640</v>
      </c>
      <c r="E19642" s="72">
        <f t="shared" si="613"/>
        <v>1670757659.5185182</v>
      </c>
      <c r="F19642" s="71">
        <f t="shared" si="612"/>
        <v>1086.6009752331674</v>
      </c>
    </row>
    <row r="19643" spans="2:6">
      <c r="B19643">
        <v>1537600</v>
      </c>
      <c r="D19643">
        <v>19641</v>
      </c>
      <c r="E19643" s="72">
        <f t="shared" si="613"/>
        <v>1670927839.6296294</v>
      </c>
      <c r="F19643" s="71">
        <f t="shared" si="612"/>
        <v>1086.7116542856591</v>
      </c>
    </row>
    <row r="19644" spans="2:6">
      <c r="B19644">
        <v>1537600</v>
      </c>
      <c r="D19644">
        <v>19642</v>
      </c>
      <c r="E19644" s="72">
        <f t="shared" si="613"/>
        <v>1671098028.4074073</v>
      </c>
      <c r="F19644" s="71">
        <f t="shared" si="612"/>
        <v>1086.8223389746406</v>
      </c>
    </row>
    <row r="19645" spans="2:6">
      <c r="B19645">
        <v>1537600</v>
      </c>
      <c r="D19645">
        <v>19643</v>
      </c>
      <c r="E19645" s="72">
        <f t="shared" si="613"/>
        <v>1671268225.8518517</v>
      </c>
      <c r="F19645" s="71">
        <f t="shared" si="612"/>
        <v>1086.9330293001117</v>
      </c>
    </row>
    <row r="19646" spans="2:6">
      <c r="B19646">
        <v>1537600</v>
      </c>
      <c r="D19646">
        <v>19644</v>
      </c>
      <c r="E19646" s="72">
        <f t="shared" si="613"/>
        <v>1671438431.9629629</v>
      </c>
      <c r="F19646" s="71">
        <f t="shared" si="612"/>
        <v>1087.0437252620727</v>
      </c>
    </row>
    <row r="19647" spans="2:6">
      <c r="B19647">
        <v>1537600</v>
      </c>
      <c r="D19647">
        <v>19645</v>
      </c>
      <c r="E19647" s="72">
        <f t="shared" si="613"/>
        <v>1671608646.7407405</v>
      </c>
      <c r="F19647" s="71">
        <f t="shared" si="612"/>
        <v>1087.1544268605232</v>
      </c>
    </row>
    <row r="19648" spans="2:6">
      <c r="B19648">
        <v>1537600</v>
      </c>
      <c r="D19648">
        <v>19646</v>
      </c>
      <c r="E19648" s="72">
        <f t="shared" si="613"/>
        <v>1671778870.185185</v>
      </c>
      <c r="F19648" s="71">
        <f t="shared" si="612"/>
        <v>1087.2651340954637</v>
      </c>
    </row>
    <row r="19649" spans="2:6">
      <c r="B19649">
        <v>1537600</v>
      </c>
      <c r="D19649">
        <v>19647</v>
      </c>
      <c r="E19649" s="72">
        <f t="shared" si="613"/>
        <v>1671949102.2962961</v>
      </c>
      <c r="F19649" s="71">
        <f t="shared" si="612"/>
        <v>1087.375846966894</v>
      </c>
    </row>
    <row r="19650" spans="2:6">
      <c r="B19650">
        <v>1537600</v>
      </c>
      <c r="D19650">
        <v>19648</v>
      </c>
      <c r="E19650" s="72">
        <f t="shared" si="613"/>
        <v>1672119343.0740738</v>
      </c>
      <c r="F19650" s="71">
        <f t="shared" si="612"/>
        <v>1087.4865654748139</v>
      </c>
    </row>
    <row r="19651" spans="2:6">
      <c r="B19651">
        <v>1537600</v>
      </c>
      <c r="D19651">
        <v>19649</v>
      </c>
      <c r="E19651" s="72">
        <f t="shared" si="613"/>
        <v>1672289592.5185182</v>
      </c>
      <c r="F19651" s="71">
        <f t="shared" ref="F19651:F19714" si="614">E19651/B19650</f>
        <v>1087.5972896192236</v>
      </c>
    </row>
    <row r="19652" spans="2:6">
      <c r="B19652">
        <v>1537600</v>
      </c>
      <c r="D19652">
        <v>19650</v>
      </c>
      <c r="E19652" s="72">
        <f t="shared" ref="E19652:E19715" si="615">40+(D19651*D19651)+(E19651/1.3)</f>
        <v>1672459850.6296294</v>
      </c>
      <c r="F19652" s="71">
        <f t="shared" si="614"/>
        <v>1087.7080194001232</v>
      </c>
    </row>
    <row r="19653" spans="2:6">
      <c r="B19653">
        <v>1537600</v>
      </c>
      <c r="D19653">
        <v>19651</v>
      </c>
      <c r="E19653" s="72">
        <f t="shared" si="615"/>
        <v>1672630117.4074073</v>
      </c>
      <c r="F19653" s="71">
        <f t="shared" si="614"/>
        <v>1087.8187548175126</v>
      </c>
    </row>
    <row r="19654" spans="2:6">
      <c r="B19654">
        <v>1537600</v>
      </c>
      <c r="D19654">
        <v>19652</v>
      </c>
      <c r="E19654" s="72">
        <f t="shared" si="615"/>
        <v>1672800392.8518517</v>
      </c>
      <c r="F19654" s="71">
        <f t="shared" si="614"/>
        <v>1087.9294958713915</v>
      </c>
    </row>
    <row r="19655" spans="2:6">
      <c r="B19655">
        <v>1537600</v>
      </c>
      <c r="D19655">
        <v>19653</v>
      </c>
      <c r="E19655" s="72">
        <f t="shared" si="615"/>
        <v>1672970676.9629629</v>
      </c>
      <c r="F19655" s="71">
        <f t="shared" si="614"/>
        <v>1088.0402425617604</v>
      </c>
    </row>
    <row r="19656" spans="2:6">
      <c r="B19656">
        <v>1537600</v>
      </c>
      <c r="D19656">
        <v>19654</v>
      </c>
      <c r="E19656" s="72">
        <f t="shared" si="615"/>
        <v>1673140969.7407405</v>
      </c>
      <c r="F19656" s="71">
        <f t="shared" si="614"/>
        <v>1088.1509948886189</v>
      </c>
    </row>
    <row r="19657" spans="2:6">
      <c r="B19657">
        <v>1537600</v>
      </c>
      <c r="D19657">
        <v>19655</v>
      </c>
      <c r="E19657" s="72">
        <f t="shared" si="615"/>
        <v>1673311271.185185</v>
      </c>
      <c r="F19657" s="71">
        <f t="shared" si="614"/>
        <v>1088.2617528519672</v>
      </c>
    </row>
    <row r="19658" spans="2:6">
      <c r="B19658">
        <v>1537600</v>
      </c>
      <c r="D19658">
        <v>19656</v>
      </c>
      <c r="E19658" s="72">
        <f t="shared" si="615"/>
        <v>1673481581.2962961</v>
      </c>
      <c r="F19658" s="71">
        <f t="shared" si="614"/>
        <v>1088.3725164518055</v>
      </c>
    </row>
    <row r="19659" spans="2:6">
      <c r="B19659">
        <v>1537600</v>
      </c>
      <c r="D19659">
        <v>19657</v>
      </c>
      <c r="E19659" s="72">
        <f t="shared" si="615"/>
        <v>1673651900.0740738</v>
      </c>
      <c r="F19659" s="71">
        <f t="shared" si="614"/>
        <v>1088.4832856881333</v>
      </c>
    </row>
    <row r="19660" spans="2:6">
      <c r="B19660">
        <v>1537600</v>
      </c>
      <c r="D19660">
        <v>19658</v>
      </c>
      <c r="E19660" s="72">
        <f t="shared" si="615"/>
        <v>1673822227.5185182</v>
      </c>
      <c r="F19660" s="71">
        <f t="shared" si="614"/>
        <v>1088.594060560951</v>
      </c>
    </row>
    <row r="19661" spans="2:6">
      <c r="B19661">
        <v>1537600</v>
      </c>
      <c r="D19661">
        <v>19659</v>
      </c>
      <c r="E19661" s="72">
        <f t="shared" si="615"/>
        <v>1673992563.6296294</v>
      </c>
      <c r="F19661" s="71">
        <f t="shared" si="614"/>
        <v>1088.7048410702585</v>
      </c>
    </row>
    <row r="19662" spans="2:6">
      <c r="B19662">
        <v>1537600</v>
      </c>
      <c r="D19662">
        <v>19660</v>
      </c>
      <c r="E19662" s="72">
        <f t="shared" si="615"/>
        <v>1674162908.4074073</v>
      </c>
      <c r="F19662" s="71">
        <f t="shared" si="614"/>
        <v>1088.8156272160556</v>
      </c>
    </row>
    <row r="19663" spans="2:6">
      <c r="B19663">
        <v>1537600</v>
      </c>
      <c r="D19663">
        <v>19661</v>
      </c>
      <c r="E19663" s="72">
        <f t="shared" si="615"/>
        <v>1674333261.8518517</v>
      </c>
      <c r="F19663" s="71">
        <f t="shared" si="614"/>
        <v>1088.9264189983426</v>
      </c>
    </row>
    <row r="19664" spans="2:6">
      <c r="B19664">
        <v>1537600</v>
      </c>
      <c r="D19664">
        <v>19662</v>
      </c>
      <c r="E19664" s="72">
        <f t="shared" si="615"/>
        <v>1674503623.9629629</v>
      </c>
      <c r="F19664" s="71">
        <f t="shared" si="614"/>
        <v>1089.0372164171195</v>
      </c>
    </row>
    <row r="19665" spans="2:6">
      <c r="B19665">
        <v>1537600</v>
      </c>
      <c r="D19665">
        <v>19663</v>
      </c>
      <c r="E19665" s="72">
        <f t="shared" si="615"/>
        <v>1674673994.7407405</v>
      </c>
      <c r="F19665" s="71">
        <f t="shared" si="614"/>
        <v>1089.1480194723858</v>
      </c>
    </row>
    <row r="19666" spans="2:6">
      <c r="B19666">
        <v>1537600</v>
      </c>
      <c r="D19666">
        <v>19664</v>
      </c>
      <c r="E19666" s="72">
        <f t="shared" si="615"/>
        <v>1674844374.185185</v>
      </c>
      <c r="F19666" s="71">
        <f t="shared" si="614"/>
        <v>1089.2588281641422</v>
      </c>
    </row>
    <row r="19667" spans="2:6">
      <c r="B19667">
        <v>1537600</v>
      </c>
      <c r="D19667">
        <v>19665</v>
      </c>
      <c r="E19667" s="72">
        <f t="shared" si="615"/>
        <v>1675014762.2962961</v>
      </c>
      <c r="F19667" s="71">
        <f t="shared" si="614"/>
        <v>1089.3696424923883</v>
      </c>
    </row>
    <row r="19668" spans="2:6">
      <c r="B19668">
        <v>1537600</v>
      </c>
      <c r="D19668">
        <v>19666</v>
      </c>
      <c r="E19668" s="72">
        <f t="shared" si="615"/>
        <v>1675185159.0740738</v>
      </c>
      <c r="F19668" s="71">
        <f t="shared" si="614"/>
        <v>1089.4804624571238</v>
      </c>
    </row>
    <row r="19669" spans="2:6">
      <c r="B19669">
        <v>1537600</v>
      </c>
      <c r="D19669">
        <v>19667</v>
      </c>
      <c r="E19669" s="72">
        <f t="shared" si="615"/>
        <v>1675355564.5185182</v>
      </c>
      <c r="F19669" s="71">
        <f t="shared" si="614"/>
        <v>1089.5912880583496</v>
      </c>
    </row>
    <row r="19670" spans="2:6">
      <c r="B19670">
        <v>1537600</v>
      </c>
      <c r="D19670">
        <v>19668</v>
      </c>
      <c r="E19670" s="72">
        <f t="shared" si="615"/>
        <v>1675525978.6296294</v>
      </c>
      <c r="F19670" s="71">
        <f t="shared" si="614"/>
        <v>1089.7021192960649</v>
      </c>
    </row>
    <row r="19671" spans="2:6">
      <c r="B19671">
        <v>1537600</v>
      </c>
      <c r="D19671">
        <v>19669</v>
      </c>
      <c r="E19671" s="72">
        <f t="shared" si="615"/>
        <v>1675696401.4074073</v>
      </c>
      <c r="F19671" s="71">
        <f t="shared" si="614"/>
        <v>1089.8129561702701</v>
      </c>
    </row>
    <row r="19672" spans="2:6">
      <c r="B19672">
        <v>1537600</v>
      </c>
      <c r="D19672">
        <v>19670</v>
      </c>
      <c r="E19672" s="72">
        <f t="shared" si="615"/>
        <v>1675866832.8518517</v>
      </c>
      <c r="F19672" s="71">
        <f t="shared" si="614"/>
        <v>1089.9237986809649</v>
      </c>
    </row>
    <row r="19673" spans="2:6">
      <c r="B19673">
        <v>1537600</v>
      </c>
      <c r="D19673">
        <v>19671</v>
      </c>
      <c r="E19673" s="72">
        <f t="shared" si="615"/>
        <v>1676037272.9629629</v>
      </c>
      <c r="F19673" s="71">
        <f t="shared" si="614"/>
        <v>1090.0346468281496</v>
      </c>
    </row>
    <row r="19674" spans="2:6">
      <c r="B19674">
        <v>1537600</v>
      </c>
      <c r="D19674">
        <v>19672</v>
      </c>
      <c r="E19674" s="72">
        <f t="shared" si="615"/>
        <v>1676207721.7407405</v>
      </c>
      <c r="F19674" s="71">
        <f t="shared" si="614"/>
        <v>1090.145500611824</v>
      </c>
    </row>
    <row r="19675" spans="2:6">
      <c r="B19675">
        <v>1537600</v>
      </c>
      <c r="D19675">
        <v>19673</v>
      </c>
      <c r="E19675" s="72">
        <f t="shared" si="615"/>
        <v>1676378179.185185</v>
      </c>
      <c r="F19675" s="71">
        <f t="shared" si="614"/>
        <v>1090.2563600319882</v>
      </c>
    </row>
    <row r="19676" spans="2:6">
      <c r="B19676">
        <v>1537600</v>
      </c>
      <c r="D19676">
        <v>19674</v>
      </c>
      <c r="E19676" s="72">
        <f t="shared" si="615"/>
        <v>1676548645.2962961</v>
      </c>
      <c r="F19676" s="71">
        <f t="shared" si="614"/>
        <v>1090.367225088642</v>
      </c>
    </row>
    <row r="19677" spans="2:6">
      <c r="B19677">
        <v>1537600</v>
      </c>
      <c r="D19677">
        <v>19675</v>
      </c>
      <c r="E19677" s="72">
        <f t="shared" si="615"/>
        <v>1676719120.0740738</v>
      </c>
      <c r="F19677" s="71">
        <f t="shared" si="614"/>
        <v>1090.4780957817857</v>
      </c>
    </row>
    <row r="19678" spans="2:6">
      <c r="B19678">
        <v>1537600</v>
      </c>
      <c r="D19678">
        <v>19676</v>
      </c>
      <c r="E19678" s="72">
        <f t="shared" si="615"/>
        <v>1676889603.5185182</v>
      </c>
      <c r="F19678" s="71">
        <f t="shared" si="614"/>
        <v>1090.5889721114193</v>
      </c>
    </row>
    <row r="19679" spans="2:6">
      <c r="B19679">
        <v>1537600</v>
      </c>
      <c r="D19679">
        <v>19677</v>
      </c>
      <c r="E19679" s="72">
        <f t="shared" si="615"/>
        <v>1677060095.6296294</v>
      </c>
      <c r="F19679" s="71">
        <f t="shared" si="614"/>
        <v>1090.6998540775426</v>
      </c>
    </row>
    <row r="19680" spans="2:6">
      <c r="B19680">
        <v>1537600</v>
      </c>
      <c r="D19680">
        <v>19678</v>
      </c>
      <c r="E19680" s="72">
        <f t="shared" si="615"/>
        <v>1677230596.4074073</v>
      </c>
      <c r="F19680" s="71">
        <f t="shared" si="614"/>
        <v>1090.8107416801556</v>
      </c>
    </row>
    <row r="19681" spans="2:6">
      <c r="B19681">
        <v>1537600</v>
      </c>
      <c r="D19681">
        <v>19679</v>
      </c>
      <c r="E19681" s="72">
        <f t="shared" si="615"/>
        <v>1677401105.8518517</v>
      </c>
      <c r="F19681" s="71">
        <f t="shared" si="614"/>
        <v>1090.9216349192584</v>
      </c>
    </row>
    <row r="19682" spans="2:6">
      <c r="B19682">
        <v>1537600</v>
      </c>
      <c r="D19682">
        <v>19680</v>
      </c>
      <c r="E19682" s="72">
        <f t="shared" si="615"/>
        <v>1677571623.9629629</v>
      </c>
      <c r="F19682" s="71">
        <f t="shared" si="614"/>
        <v>1091.0325337948509</v>
      </c>
    </row>
    <row r="19683" spans="2:6">
      <c r="B19683">
        <v>1537600</v>
      </c>
      <c r="D19683">
        <v>19681</v>
      </c>
      <c r="E19683" s="72">
        <f t="shared" si="615"/>
        <v>1677742150.7407405</v>
      </c>
      <c r="F19683" s="71">
        <f t="shared" si="614"/>
        <v>1091.1434383069331</v>
      </c>
    </row>
    <row r="19684" spans="2:6">
      <c r="B19684">
        <v>1537600</v>
      </c>
      <c r="D19684">
        <v>19682</v>
      </c>
      <c r="E19684" s="72">
        <f t="shared" si="615"/>
        <v>1677912686.185185</v>
      </c>
      <c r="F19684" s="71">
        <f t="shared" si="614"/>
        <v>1091.2543484555054</v>
      </c>
    </row>
    <row r="19685" spans="2:6">
      <c r="B19685">
        <v>1537600</v>
      </c>
      <c r="D19685">
        <v>19683</v>
      </c>
      <c r="E19685" s="72">
        <f t="shared" si="615"/>
        <v>1678083230.2962961</v>
      </c>
      <c r="F19685" s="71">
        <f t="shared" si="614"/>
        <v>1091.3652642405673</v>
      </c>
    </row>
    <row r="19686" spans="2:6">
      <c r="B19686">
        <v>1537600</v>
      </c>
      <c r="D19686">
        <v>19684</v>
      </c>
      <c r="E19686" s="72">
        <f t="shared" si="615"/>
        <v>1678253783.0740738</v>
      </c>
      <c r="F19686" s="71">
        <f t="shared" si="614"/>
        <v>1091.4761856621187</v>
      </c>
    </row>
    <row r="19687" spans="2:6">
      <c r="B19687">
        <v>1537600</v>
      </c>
      <c r="D19687">
        <v>19685</v>
      </c>
      <c r="E19687" s="72">
        <f t="shared" si="615"/>
        <v>1678424344.5185182</v>
      </c>
      <c r="F19687" s="71">
        <f t="shared" si="614"/>
        <v>1091.5871127201601</v>
      </c>
    </row>
    <row r="19688" spans="2:6">
      <c r="B19688">
        <v>1537600</v>
      </c>
      <c r="D19688">
        <v>19686</v>
      </c>
      <c r="E19688" s="72">
        <f t="shared" si="615"/>
        <v>1678594914.6296294</v>
      </c>
      <c r="F19688" s="71">
        <f t="shared" si="614"/>
        <v>1091.6980454146913</v>
      </c>
    </row>
    <row r="19689" spans="2:6">
      <c r="B19689">
        <v>1537600</v>
      </c>
      <c r="D19689">
        <v>19687</v>
      </c>
      <c r="E19689" s="72">
        <f t="shared" si="615"/>
        <v>1678765493.4074073</v>
      </c>
      <c r="F19689" s="71">
        <f t="shared" si="614"/>
        <v>1091.8089837457123</v>
      </c>
    </row>
    <row r="19690" spans="2:6">
      <c r="B19690">
        <v>1537600</v>
      </c>
      <c r="D19690">
        <v>19688</v>
      </c>
      <c r="E19690" s="72">
        <f t="shared" si="615"/>
        <v>1678936080.8518517</v>
      </c>
      <c r="F19690" s="71">
        <f t="shared" si="614"/>
        <v>1091.9199277132229</v>
      </c>
    </row>
    <row r="19691" spans="2:6">
      <c r="B19691">
        <v>1537600</v>
      </c>
      <c r="D19691">
        <v>19689</v>
      </c>
      <c r="E19691" s="72">
        <f t="shared" si="615"/>
        <v>1679106676.9629629</v>
      </c>
      <c r="F19691" s="71">
        <f t="shared" si="614"/>
        <v>1092.0308773172235</v>
      </c>
    </row>
    <row r="19692" spans="2:6">
      <c r="B19692">
        <v>1537600</v>
      </c>
      <c r="D19692">
        <v>19690</v>
      </c>
      <c r="E19692" s="72">
        <f t="shared" si="615"/>
        <v>1679277281.7407405</v>
      </c>
      <c r="F19692" s="71">
        <f t="shared" si="614"/>
        <v>1092.1418325577138</v>
      </c>
    </row>
    <row r="19693" spans="2:6">
      <c r="B19693">
        <v>1537600</v>
      </c>
      <c r="D19693">
        <v>19691</v>
      </c>
      <c r="E19693" s="72">
        <f t="shared" si="615"/>
        <v>1679447895.185185</v>
      </c>
      <c r="F19693" s="71">
        <f t="shared" si="614"/>
        <v>1092.2527934346936</v>
      </c>
    </row>
    <row r="19694" spans="2:6">
      <c r="B19694">
        <v>1537600</v>
      </c>
      <c r="D19694">
        <v>19692</v>
      </c>
      <c r="E19694" s="72">
        <f t="shared" si="615"/>
        <v>1679618517.2962961</v>
      </c>
      <c r="F19694" s="71">
        <f t="shared" si="614"/>
        <v>1092.3637599481635</v>
      </c>
    </row>
    <row r="19695" spans="2:6">
      <c r="B19695">
        <v>1537600</v>
      </c>
      <c r="D19695">
        <v>19693</v>
      </c>
      <c r="E19695" s="72">
        <f t="shared" si="615"/>
        <v>1679789148.0740738</v>
      </c>
      <c r="F19695" s="71">
        <f t="shared" si="614"/>
        <v>1092.474732098123</v>
      </c>
    </row>
    <row r="19696" spans="2:6">
      <c r="B19696">
        <v>1537600</v>
      </c>
      <c r="D19696">
        <v>19694</v>
      </c>
      <c r="E19696" s="72">
        <f t="shared" si="615"/>
        <v>1679959787.5185182</v>
      </c>
      <c r="F19696" s="71">
        <f t="shared" si="614"/>
        <v>1092.5857098845722</v>
      </c>
    </row>
    <row r="19697" spans="2:6">
      <c r="B19697">
        <v>1537600</v>
      </c>
      <c r="D19697">
        <v>19695</v>
      </c>
      <c r="E19697" s="72">
        <f t="shared" si="615"/>
        <v>1680130435.6296294</v>
      </c>
      <c r="F19697" s="71">
        <f t="shared" si="614"/>
        <v>1092.6966933075114</v>
      </c>
    </row>
    <row r="19698" spans="2:6">
      <c r="B19698">
        <v>1537600</v>
      </c>
      <c r="D19698">
        <v>19696</v>
      </c>
      <c r="E19698" s="72">
        <f t="shared" si="615"/>
        <v>1680301092.4074073</v>
      </c>
      <c r="F19698" s="71">
        <f t="shared" si="614"/>
        <v>1092.8076823669403</v>
      </c>
    </row>
    <row r="19699" spans="2:6">
      <c r="B19699">
        <v>1537600</v>
      </c>
      <c r="D19699">
        <v>19697</v>
      </c>
      <c r="E19699" s="72">
        <f t="shared" si="615"/>
        <v>1680471757.8518517</v>
      </c>
      <c r="F19699" s="71">
        <f t="shared" si="614"/>
        <v>1092.9186770628587</v>
      </c>
    </row>
    <row r="19700" spans="2:6">
      <c r="B19700">
        <v>1537600</v>
      </c>
      <c r="D19700">
        <v>19698</v>
      </c>
      <c r="E19700" s="72">
        <f t="shared" si="615"/>
        <v>1680642431.9629629</v>
      </c>
      <c r="F19700" s="71">
        <f t="shared" si="614"/>
        <v>1093.0296773952673</v>
      </c>
    </row>
    <row r="19701" spans="2:6">
      <c r="B19701">
        <v>1537600</v>
      </c>
      <c r="D19701">
        <v>19699</v>
      </c>
      <c r="E19701" s="72">
        <f t="shared" si="615"/>
        <v>1680813114.7407405</v>
      </c>
      <c r="F19701" s="71">
        <f t="shared" si="614"/>
        <v>1093.1406833641652</v>
      </c>
    </row>
    <row r="19702" spans="2:6">
      <c r="B19702">
        <v>1537600</v>
      </c>
      <c r="D19702">
        <v>19700</v>
      </c>
      <c r="E19702" s="72">
        <f t="shared" si="615"/>
        <v>1680983806.185185</v>
      </c>
      <c r="F19702" s="71">
        <f t="shared" si="614"/>
        <v>1093.2516949695532</v>
      </c>
    </row>
    <row r="19703" spans="2:6">
      <c r="B19703">
        <v>1537600</v>
      </c>
      <c r="D19703">
        <v>19701</v>
      </c>
      <c r="E19703" s="72">
        <f t="shared" si="615"/>
        <v>1681154506.2962961</v>
      </c>
      <c r="F19703" s="71">
        <f t="shared" si="614"/>
        <v>1093.3627122114308</v>
      </c>
    </row>
    <row r="19704" spans="2:6">
      <c r="B19704">
        <v>1537600</v>
      </c>
      <c r="D19704">
        <v>19702</v>
      </c>
      <c r="E19704" s="72">
        <f t="shared" si="615"/>
        <v>1681325215.0740738</v>
      </c>
      <c r="F19704" s="71">
        <f t="shared" si="614"/>
        <v>1093.4737350897983</v>
      </c>
    </row>
    <row r="19705" spans="2:6">
      <c r="B19705">
        <v>1537600</v>
      </c>
      <c r="D19705">
        <v>19703</v>
      </c>
      <c r="E19705" s="72">
        <f t="shared" si="615"/>
        <v>1681495932.5185182</v>
      </c>
      <c r="F19705" s="71">
        <f t="shared" si="614"/>
        <v>1093.5847636046553</v>
      </c>
    </row>
    <row r="19706" spans="2:6">
      <c r="B19706">
        <v>1537600</v>
      </c>
      <c r="D19706">
        <v>19704</v>
      </c>
      <c r="E19706" s="72">
        <f t="shared" si="615"/>
        <v>1681666658.6296294</v>
      </c>
      <c r="F19706" s="71">
        <f t="shared" si="614"/>
        <v>1093.6957977560025</v>
      </c>
    </row>
    <row r="19707" spans="2:6">
      <c r="B19707">
        <v>1537600</v>
      </c>
      <c r="D19707">
        <v>19705</v>
      </c>
      <c r="E19707" s="72">
        <f t="shared" si="615"/>
        <v>1681837393.4074073</v>
      </c>
      <c r="F19707" s="71">
        <f t="shared" si="614"/>
        <v>1093.8068375438393</v>
      </c>
    </row>
    <row r="19708" spans="2:6">
      <c r="B19708">
        <v>1537600</v>
      </c>
      <c r="D19708">
        <v>19706</v>
      </c>
      <c r="E19708" s="72">
        <f t="shared" si="615"/>
        <v>1682008136.8518517</v>
      </c>
      <c r="F19708" s="71">
        <f t="shared" si="614"/>
        <v>1093.9178829681657</v>
      </c>
    </row>
    <row r="19709" spans="2:6">
      <c r="B19709">
        <v>1537600</v>
      </c>
      <c r="D19709">
        <v>19707</v>
      </c>
      <c r="E19709" s="72">
        <f t="shared" si="615"/>
        <v>1682178888.9629629</v>
      </c>
      <c r="F19709" s="71">
        <f t="shared" si="614"/>
        <v>1094.0289340289821</v>
      </c>
    </row>
    <row r="19710" spans="2:6">
      <c r="B19710">
        <v>1537600</v>
      </c>
      <c r="D19710">
        <v>19708</v>
      </c>
      <c r="E19710" s="72">
        <f t="shared" si="615"/>
        <v>1682349649.7407405</v>
      </c>
      <c r="F19710" s="71">
        <f t="shared" si="614"/>
        <v>1094.139990726288</v>
      </c>
    </row>
    <row r="19711" spans="2:6">
      <c r="B19711">
        <v>1537600</v>
      </c>
      <c r="D19711">
        <v>19709</v>
      </c>
      <c r="E19711" s="72">
        <f t="shared" si="615"/>
        <v>1682520419.185185</v>
      </c>
      <c r="F19711" s="71">
        <f t="shared" si="614"/>
        <v>1094.2510530600839</v>
      </c>
    </row>
    <row r="19712" spans="2:6">
      <c r="B19712">
        <v>1537600</v>
      </c>
      <c r="D19712">
        <v>19710</v>
      </c>
      <c r="E19712" s="72">
        <f t="shared" si="615"/>
        <v>1682691197.2962961</v>
      </c>
      <c r="F19712" s="71">
        <f t="shared" si="614"/>
        <v>1094.3621210303695</v>
      </c>
    </row>
    <row r="19713" spans="2:6">
      <c r="B19713">
        <v>1537600</v>
      </c>
      <c r="D19713">
        <v>19711</v>
      </c>
      <c r="E19713" s="72">
        <f t="shared" si="615"/>
        <v>1682861984.0740738</v>
      </c>
      <c r="F19713" s="71">
        <f t="shared" si="614"/>
        <v>1094.4731946371448</v>
      </c>
    </row>
    <row r="19714" spans="2:6">
      <c r="B19714">
        <v>1537600</v>
      </c>
      <c r="D19714">
        <v>19712</v>
      </c>
      <c r="E19714" s="72">
        <f t="shared" si="615"/>
        <v>1683032779.5185182</v>
      </c>
      <c r="F19714" s="71">
        <f t="shared" si="614"/>
        <v>1094.5842738804099</v>
      </c>
    </row>
    <row r="19715" spans="2:6">
      <c r="B19715">
        <v>1537600</v>
      </c>
      <c r="D19715">
        <v>19713</v>
      </c>
      <c r="E19715" s="72">
        <f t="shared" si="615"/>
        <v>1683203583.6296294</v>
      </c>
      <c r="F19715" s="71">
        <f t="shared" ref="F19715:F19778" si="616">E19715/B19714</f>
        <v>1094.6953587601647</v>
      </c>
    </row>
    <row r="19716" spans="2:6">
      <c r="B19716">
        <v>1537600</v>
      </c>
      <c r="D19716">
        <v>19714</v>
      </c>
      <c r="E19716" s="72">
        <f t="shared" ref="E19716:E19779" si="617">40+(D19715*D19715)+(E19715/1.3)</f>
        <v>1683374396.4074073</v>
      </c>
      <c r="F19716" s="71">
        <f t="shared" si="616"/>
        <v>1094.8064492764095</v>
      </c>
    </row>
    <row r="19717" spans="2:6">
      <c r="B19717">
        <v>1537600</v>
      </c>
      <c r="D19717">
        <v>19715</v>
      </c>
      <c r="E19717" s="72">
        <f t="shared" si="617"/>
        <v>1683545217.8518517</v>
      </c>
      <c r="F19717" s="71">
        <f t="shared" si="616"/>
        <v>1094.917545429144</v>
      </c>
    </row>
    <row r="19718" spans="2:6">
      <c r="B19718">
        <v>1537600</v>
      </c>
      <c r="D19718">
        <v>19716</v>
      </c>
      <c r="E19718" s="72">
        <f t="shared" si="617"/>
        <v>1683716047.9629629</v>
      </c>
      <c r="F19718" s="71">
        <f t="shared" si="616"/>
        <v>1095.0286472183682</v>
      </c>
    </row>
    <row r="19719" spans="2:6">
      <c r="B19719">
        <v>1537600</v>
      </c>
      <c r="D19719">
        <v>19717</v>
      </c>
      <c r="E19719" s="72">
        <f t="shared" si="617"/>
        <v>1683886886.7407405</v>
      </c>
      <c r="F19719" s="71">
        <f t="shared" si="616"/>
        <v>1095.1397546440821</v>
      </c>
    </row>
    <row r="19720" spans="2:6">
      <c r="B19720">
        <v>1537600</v>
      </c>
      <c r="D19720">
        <v>19718</v>
      </c>
      <c r="E19720" s="72">
        <f t="shared" si="617"/>
        <v>1684057734.185185</v>
      </c>
      <c r="F19720" s="71">
        <f t="shared" si="616"/>
        <v>1095.2508677062858</v>
      </c>
    </row>
    <row r="19721" spans="2:6">
      <c r="B19721">
        <v>1537600</v>
      </c>
      <c r="D19721">
        <v>19719</v>
      </c>
      <c r="E19721" s="72">
        <f t="shared" si="617"/>
        <v>1684228590.2962961</v>
      </c>
      <c r="F19721" s="71">
        <f t="shared" si="616"/>
        <v>1095.3619864049792</v>
      </c>
    </row>
    <row r="19722" spans="2:6">
      <c r="B19722">
        <v>1537600</v>
      </c>
      <c r="D19722">
        <v>19720</v>
      </c>
      <c r="E19722" s="72">
        <f t="shared" si="617"/>
        <v>1684399455.0740738</v>
      </c>
      <c r="F19722" s="71">
        <f t="shared" si="616"/>
        <v>1095.4731107401624</v>
      </c>
    </row>
    <row r="19723" spans="2:6">
      <c r="B19723">
        <v>1537600</v>
      </c>
      <c r="D19723">
        <v>19721</v>
      </c>
      <c r="E19723" s="72">
        <f t="shared" si="617"/>
        <v>1684570328.5185182</v>
      </c>
      <c r="F19723" s="71">
        <f t="shared" si="616"/>
        <v>1095.5842407118355</v>
      </c>
    </row>
    <row r="19724" spans="2:6">
      <c r="B19724">
        <v>1537600</v>
      </c>
      <c r="D19724">
        <v>19722</v>
      </c>
      <c r="E19724" s="72">
        <f t="shared" si="617"/>
        <v>1684741210.6296294</v>
      </c>
      <c r="F19724" s="71">
        <f t="shared" si="616"/>
        <v>1095.6953763199983</v>
      </c>
    </row>
    <row r="19725" spans="2:6">
      <c r="B19725">
        <v>1537600</v>
      </c>
      <c r="D19725">
        <v>19723</v>
      </c>
      <c r="E19725" s="72">
        <f t="shared" si="617"/>
        <v>1684912101.4074073</v>
      </c>
      <c r="F19725" s="71">
        <f t="shared" si="616"/>
        <v>1095.8065175646509</v>
      </c>
    </row>
    <row r="19726" spans="2:6">
      <c r="B19726">
        <v>1537600</v>
      </c>
      <c r="D19726">
        <v>19724</v>
      </c>
      <c r="E19726" s="72">
        <f t="shared" si="617"/>
        <v>1685083000.8518517</v>
      </c>
      <c r="F19726" s="71">
        <f t="shared" si="616"/>
        <v>1095.9176644457932</v>
      </c>
    </row>
    <row r="19727" spans="2:6">
      <c r="B19727">
        <v>1537600</v>
      </c>
      <c r="D19727">
        <v>19725</v>
      </c>
      <c r="E19727" s="72">
        <f t="shared" si="617"/>
        <v>1685253908.9629629</v>
      </c>
      <c r="F19727" s="71">
        <f t="shared" si="616"/>
        <v>1096.0288169634255</v>
      </c>
    </row>
    <row r="19728" spans="2:6">
      <c r="B19728">
        <v>1537600</v>
      </c>
      <c r="D19728">
        <v>19726</v>
      </c>
      <c r="E19728" s="72">
        <f t="shared" si="617"/>
        <v>1685424825.7407405</v>
      </c>
      <c r="F19728" s="71">
        <f t="shared" si="616"/>
        <v>1096.1399751175472</v>
      </c>
    </row>
    <row r="19729" spans="2:6">
      <c r="B19729">
        <v>1537600</v>
      </c>
      <c r="D19729">
        <v>19727</v>
      </c>
      <c r="E19729" s="72">
        <f t="shared" si="617"/>
        <v>1685595751.185185</v>
      </c>
      <c r="F19729" s="71">
        <f t="shared" si="616"/>
        <v>1096.2511389081587</v>
      </c>
    </row>
    <row r="19730" spans="2:6">
      <c r="B19730">
        <v>1537600</v>
      </c>
      <c r="D19730">
        <v>19728</v>
      </c>
      <c r="E19730" s="72">
        <f t="shared" si="617"/>
        <v>1685766685.2962961</v>
      </c>
      <c r="F19730" s="71">
        <f t="shared" si="616"/>
        <v>1096.3623083352602</v>
      </c>
    </row>
    <row r="19731" spans="2:6">
      <c r="B19731">
        <v>1537600</v>
      </c>
      <c r="D19731">
        <v>19729</v>
      </c>
      <c r="E19731" s="72">
        <f t="shared" si="617"/>
        <v>1685937628.0740738</v>
      </c>
      <c r="F19731" s="71">
        <f t="shared" si="616"/>
        <v>1096.4734833988514</v>
      </c>
    </row>
    <row r="19732" spans="2:6">
      <c r="B19732">
        <v>1537600</v>
      </c>
      <c r="D19732">
        <v>19730</v>
      </c>
      <c r="E19732" s="72">
        <f t="shared" si="617"/>
        <v>1686108579.5185182</v>
      </c>
      <c r="F19732" s="71">
        <f t="shared" si="616"/>
        <v>1096.5846640989323</v>
      </c>
    </row>
    <row r="19733" spans="2:6">
      <c r="B19733">
        <v>1537600</v>
      </c>
      <c r="D19733">
        <v>19731</v>
      </c>
      <c r="E19733" s="72">
        <f t="shared" si="617"/>
        <v>1686279539.6296294</v>
      </c>
      <c r="F19733" s="71">
        <f t="shared" si="616"/>
        <v>1096.695850435503</v>
      </c>
    </row>
    <row r="19734" spans="2:6">
      <c r="B19734">
        <v>1537600</v>
      </c>
      <c r="D19734">
        <v>19732</v>
      </c>
      <c r="E19734" s="72">
        <f t="shared" si="617"/>
        <v>1686450508.4074073</v>
      </c>
      <c r="F19734" s="71">
        <f t="shared" si="616"/>
        <v>1096.8070424085636</v>
      </c>
    </row>
    <row r="19735" spans="2:6">
      <c r="B19735">
        <v>1537600</v>
      </c>
      <c r="D19735">
        <v>19733</v>
      </c>
      <c r="E19735" s="72">
        <f t="shared" si="617"/>
        <v>1686621485.8518517</v>
      </c>
      <c r="F19735" s="71">
        <f t="shared" si="616"/>
        <v>1096.9182400181137</v>
      </c>
    </row>
    <row r="19736" spans="2:6">
      <c r="B19736">
        <v>1537600</v>
      </c>
      <c r="D19736">
        <v>19734</v>
      </c>
      <c r="E19736" s="72">
        <f t="shared" si="617"/>
        <v>1686792471.9629629</v>
      </c>
      <c r="F19736" s="71">
        <f t="shared" si="616"/>
        <v>1097.0294432641538</v>
      </c>
    </row>
    <row r="19737" spans="2:6">
      <c r="B19737">
        <v>1537600</v>
      </c>
      <c r="D19737">
        <v>19735</v>
      </c>
      <c r="E19737" s="72">
        <f t="shared" si="617"/>
        <v>1686963466.7407405</v>
      </c>
      <c r="F19737" s="71">
        <f t="shared" si="616"/>
        <v>1097.1406521466836</v>
      </c>
    </row>
    <row r="19738" spans="2:6">
      <c r="B19738">
        <v>1537600</v>
      </c>
      <c r="D19738">
        <v>19736</v>
      </c>
      <c r="E19738" s="72">
        <f t="shared" si="617"/>
        <v>1687134470.185185</v>
      </c>
      <c r="F19738" s="71">
        <f t="shared" si="616"/>
        <v>1097.2518666657031</v>
      </c>
    </row>
    <row r="19739" spans="2:6">
      <c r="B19739">
        <v>1537600</v>
      </c>
      <c r="D19739">
        <v>19737</v>
      </c>
      <c r="E19739" s="72">
        <f t="shared" si="617"/>
        <v>1687305482.2962961</v>
      </c>
      <c r="F19739" s="71">
        <f t="shared" si="616"/>
        <v>1097.3630868212124</v>
      </c>
    </row>
    <row r="19740" spans="2:6">
      <c r="B19740">
        <v>1537600</v>
      </c>
      <c r="D19740">
        <v>19738</v>
      </c>
      <c r="E19740" s="72">
        <f t="shared" si="617"/>
        <v>1687476503.0740738</v>
      </c>
      <c r="F19740" s="71">
        <f t="shared" si="616"/>
        <v>1097.4743126132114</v>
      </c>
    </row>
    <row r="19741" spans="2:6">
      <c r="B19741">
        <v>1537600</v>
      </c>
      <c r="D19741">
        <v>19739</v>
      </c>
      <c r="E19741" s="72">
        <f t="shared" si="617"/>
        <v>1687647532.5185182</v>
      </c>
      <c r="F19741" s="71">
        <f t="shared" si="616"/>
        <v>1097.5855440417001</v>
      </c>
    </row>
    <row r="19742" spans="2:6">
      <c r="B19742">
        <v>1537600</v>
      </c>
      <c r="D19742">
        <v>19740</v>
      </c>
      <c r="E19742" s="72">
        <f t="shared" si="617"/>
        <v>1687818570.6296294</v>
      </c>
      <c r="F19742" s="71">
        <f t="shared" si="616"/>
        <v>1097.6967811066788</v>
      </c>
    </row>
    <row r="19743" spans="2:6">
      <c r="B19743">
        <v>1537600</v>
      </c>
      <c r="D19743">
        <v>19741</v>
      </c>
      <c r="E19743" s="72">
        <f t="shared" si="617"/>
        <v>1687989617.4074073</v>
      </c>
      <c r="F19743" s="71">
        <f t="shared" si="616"/>
        <v>1097.8080238081473</v>
      </c>
    </row>
    <row r="19744" spans="2:6">
      <c r="B19744">
        <v>1537600</v>
      </c>
      <c r="D19744">
        <v>19742</v>
      </c>
      <c r="E19744" s="72">
        <f t="shared" si="617"/>
        <v>1688160672.8518517</v>
      </c>
      <c r="F19744" s="71">
        <f t="shared" si="616"/>
        <v>1097.9192721461054</v>
      </c>
    </row>
    <row r="19745" spans="2:6">
      <c r="B19745">
        <v>1537600</v>
      </c>
      <c r="D19745">
        <v>19743</v>
      </c>
      <c r="E19745" s="72">
        <f t="shared" si="617"/>
        <v>1688331736.9629629</v>
      </c>
      <c r="F19745" s="71">
        <f t="shared" si="616"/>
        <v>1098.0305261205533</v>
      </c>
    </row>
    <row r="19746" spans="2:6">
      <c r="B19746">
        <v>1537600</v>
      </c>
      <c r="D19746">
        <v>19744</v>
      </c>
      <c r="E19746" s="72">
        <f t="shared" si="617"/>
        <v>1688502809.7407405</v>
      </c>
      <c r="F19746" s="71">
        <f t="shared" si="616"/>
        <v>1098.1417857314909</v>
      </c>
    </row>
    <row r="19747" spans="2:6">
      <c r="B19747">
        <v>1537600</v>
      </c>
      <c r="D19747">
        <v>19745</v>
      </c>
      <c r="E19747" s="72">
        <f t="shared" si="617"/>
        <v>1688673891.185185</v>
      </c>
      <c r="F19747" s="71">
        <f t="shared" si="616"/>
        <v>1098.2530509789185</v>
      </c>
    </row>
    <row r="19748" spans="2:6">
      <c r="B19748">
        <v>1537600</v>
      </c>
      <c r="D19748">
        <v>19746</v>
      </c>
      <c r="E19748" s="72">
        <f t="shared" si="617"/>
        <v>1688844981.2962961</v>
      </c>
      <c r="F19748" s="71">
        <f t="shared" si="616"/>
        <v>1098.3643218628356</v>
      </c>
    </row>
    <row r="19749" spans="2:6">
      <c r="B19749">
        <v>1537600</v>
      </c>
      <c r="D19749">
        <v>19747</v>
      </c>
      <c r="E19749" s="72">
        <f t="shared" si="617"/>
        <v>1689016080.0740738</v>
      </c>
      <c r="F19749" s="71">
        <f t="shared" si="616"/>
        <v>1098.4755983832426</v>
      </c>
    </row>
    <row r="19750" spans="2:6">
      <c r="B19750">
        <v>1537600</v>
      </c>
      <c r="D19750">
        <v>19748</v>
      </c>
      <c r="E19750" s="72">
        <f t="shared" si="617"/>
        <v>1689187187.5185182</v>
      </c>
      <c r="F19750" s="71">
        <f t="shared" si="616"/>
        <v>1098.5868805401394</v>
      </c>
    </row>
    <row r="19751" spans="2:6">
      <c r="B19751">
        <v>1537600</v>
      </c>
      <c r="D19751">
        <v>19749</v>
      </c>
      <c r="E19751" s="72">
        <f t="shared" si="617"/>
        <v>1689358303.6296294</v>
      </c>
      <c r="F19751" s="71">
        <f t="shared" si="616"/>
        <v>1098.6981683335259</v>
      </c>
    </row>
    <row r="19752" spans="2:6">
      <c r="B19752">
        <v>1537600</v>
      </c>
      <c r="D19752">
        <v>19750</v>
      </c>
      <c r="E19752" s="72">
        <f t="shared" si="617"/>
        <v>1689529428.4074073</v>
      </c>
      <c r="F19752" s="71">
        <f t="shared" si="616"/>
        <v>1098.8094617634022</v>
      </c>
    </row>
    <row r="19753" spans="2:6">
      <c r="B19753">
        <v>1537600</v>
      </c>
      <c r="D19753">
        <v>19751</v>
      </c>
      <c r="E19753" s="72">
        <f t="shared" si="617"/>
        <v>1689700561.8518517</v>
      </c>
      <c r="F19753" s="71">
        <f t="shared" si="616"/>
        <v>1098.9207608297684</v>
      </c>
    </row>
    <row r="19754" spans="2:6">
      <c r="B19754">
        <v>1537600</v>
      </c>
      <c r="D19754">
        <v>19752</v>
      </c>
      <c r="E19754" s="72">
        <f t="shared" si="617"/>
        <v>1689871703.9629629</v>
      </c>
      <c r="F19754" s="71">
        <f t="shared" si="616"/>
        <v>1099.0320655326241</v>
      </c>
    </row>
    <row r="19755" spans="2:6">
      <c r="B19755">
        <v>1537600</v>
      </c>
      <c r="D19755">
        <v>19753</v>
      </c>
      <c r="E19755" s="72">
        <f t="shared" si="617"/>
        <v>1690042854.7407405</v>
      </c>
      <c r="F19755" s="71">
        <f t="shared" si="616"/>
        <v>1099.1433758719697</v>
      </c>
    </row>
    <row r="19756" spans="2:6">
      <c r="B19756">
        <v>1537600</v>
      </c>
      <c r="D19756">
        <v>19754</v>
      </c>
      <c r="E19756" s="72">
        <f t="shared" si="617"/>
        <v>1690214014.185185</v>
      </c>
      <c r="F19756" s="71">
        <f t="shared" si="616"/>
        <v>1099.2546918478049</v>
      </c>
    </row>
    <row r="19757" spans="2:6">
      <c r="B19757">
        <v>1537600</v>
      </c>
      <c r="D19757">
        <v>19755</v>
      </c>
      <c r="E19757" s="72">
        <f t="shared" si="617"/>
        <v>1690385182.2962961</v>
      </c>
      <c r="F19757" s="71">
        <f t="shared" si="616"/>
        <v>1099.3660134601303</v>
      </c>
    </row>
    <row r="19758" spans="2:6">
      <c r="B19758">
        <v>1537600</v>
      </c>
      <c r="D19758">
        <v>19756</v>
      </c>
      <c r="E19758" s="72">
        <f t="shared" si="617"/>
        <v>1690556359.0740738</v>
      </c>
      <c r="F19758" s="71">
        <f t="shared" si="616"/>
        <v>1099.4773407089449</v>
      </c>
    </row>
    <row r="19759" spans="2:6">
      <c r="B19759">
        <v>1537600</v>
      </c>
      <c r="D19759">
        <v>19757</v>
      </c>
      <c r="E19759" s="72">
        <f t="shared" si="617"/>
        <v>1690727544.5185182</v>
      </c>
      <c r="F19759" s="71">
        <f t="shared" si="616"/>
        <v>1099.5886735942497</v>
      </c>
    </row>
    <row r="19760" spans="2:6">
      <c r="B19760">
        <v>1537600</v>
      </c>
      <c r="D19760">
        <v>19758</v>
      </c>
      <c r="E19760" s="72">
        <f t="shared" si="617"/>
        <v>1690898738.6296294</v>
      </c>
      <c r="F19760" s="71">
        <f t="shared" si="616"/>
        <v>1099.700012116044</v>
      </c>
    </row>
    <row r="19761" spans="2:6">
      <c r="B19761">
        <v>1537600</v>
      </c>
      <c r="D19761">
        <v>19759</v>
      </c>
      <c r="E19761" s="72">
        <f t="shared" si="617"/>
        <v>1691069941.4074073</v>
      </c>
      <c r="F19761" s="71">
        <f t="shared" si="616"/>
        <v>1099.8113562743283</v>
      </c>
    </row>
    <row r="19762" spans="2:6">
      <c r="B19762">
        <v>1537600</v>
      </c>
      <c r="D19762">
        <v>19760</v>
      </c>
      <c r="E19762" s="72">
        <f t="shared" si="617"/>
        <v>1691241152.8518517</v>
      </c>
      <c r="F19762" s="71">
        <f t="shared" si="616"/>
        <v>1099.9227060691023</v>
      </c>
    </row>
    <row r="19763" spans="2:6">
      <c r="B19763">
        <v>1537600</v>
      </c>
      <c r="D19763">
        <v>19761</v>
      </c>
      <c r="E19763" s="72">
        <f t="shared" si="617"/>
        <v>1691412372.9629629</v>
      </c>
      <c r="F19763" s="71">
        <f t="shared" si="616"/>
        <v>1100.0340615003661</v>
      </c>
    </row>
    <row r="19764" spans="2:6">
      <c r="B19764">
        <v>1537600</v>
      </c>
      <c r="D19764">
        <v>19762</v>
      </c>
      <c r="E19764" s="72">
        <f t="shared" si="617"/>
        <v>1691583601.7407405</v>
      </c>
      <c r="F19764" s="71">
        <f t="shared" si="616"/>
        <v>1100.1454225681196</v>
      </c>
    </row>
    <row r="19765" spans="2:6">
      <c r="B19765">
        <v>1537600</v>
      </c>
      <c r="D19765">
        <v>19763</v>
      </c>
      <c r="E19765" s="72">
        <f t="shared" si="617"/>
        <v>1691754839.185185</v>
      </c>
      <c r="F19765" s="71">
        <f t="shared" si="616"/>
        <v>1100.2567892723628</v>
      </c>
    </row>
    <row r="19766" spans="2:6">
      <c r="B19766">
        <v>1537600</v>
      </c>
      <c r="D19766">
        <v>19764</v>
      </c>
      <c r="E19766" s="72">
        <f t="shared" si="617"/>
        <v>1691926085.2962961</v>
      </c>
      <c r="F19766" s="71">
        <f t="shared" si="616"/>
        <v>1100.3681616130957</v>
      </c>
    </row>
    <row r="19767" spans="2:6">
      <c r="B19767">
        <v>1537600</v>
      </c>
      <c r="D19767">
        <v>19765</v>
      </c>
      <c r="E19767" s="72">
        <f t="shared" si="617"/>
        <v>1692097340.0740738</v>
      </c>
      <c r="F19767" s="71">
        <f t="shared" si="616"/>
        <v>1100.4795395903186</v>
      </c>
    </row>
    <row r="19768" spans="2:6">
      <c r="B19768">
        <v>1537600</v>
      </c>
      <c r="D19768">
        <v>19766</v>
      </c>
      <c r="E19768" s="72">
        <f t="shared" si="617"/>
        <v>1692268603.5185182</v>
      </c>
      <c r="F19768" s="71">
        <f t="shared" si="616"/>
        <v>1100.590923204031</v>
      </c>
    </row>
    <row r="19769" spans="2:6">
      <c r="B19769">
        <v>1537600</v>
      </c>
      <c r="D19769">
        <v>19767</v>
      </c>
      <c r="E19769" s="72">
        <f t="shared" si="617"/>
        <v>1692439875.6296294</v>
      </c>
      <c r="F19769" s="71">
        <f t="shared" si="616"/>
        <v>1100.7023124542334</v>
      </c>
    </row>
    <row r="19770" spans="2:6">
      <c r="B19770">
        <v>1537600</v>
      </c>
      <c r="D19770">
        <v>19768</v>
      </c>
      <c r="E19770" s="72">
        <f t="shared" si="617"/>
        <v>1692611156.4074073</v>
      </c>
      <c r="F19770" s="71">
        <f t="shared" si="616"/>
        <v>1100.8137073409257</v>
      </c>
    </row>
    <row r="19771" spans="2:6">
      <c r="B19771">
        <v>1537600</v>
      </c>
      <c r="D19771">
        <v>19769</v>
      </c>
      <c r="E19771" s="72">
        <f t="shared" si="617"/>
        <v>1692782445.8518517</v>
      </c>
      <c r="F19771" s="71">
        <f t="shared" si="616"/>
        <v>1100.9251078641075</v>
      </c>
    </row>
    <row r="19772" spans="2:6">
      <c r="B19772">
        <v>1537600</v>
      </c>
      <c r="D19772">
        <v>19770</v>
      </c>
      <c r="E19772" s="72">
        <f t="shared" si="617"/>
        <v>1692953743.9629629</v>
      </c>
      <c r="F19772" s="71">
        <f t="shared" si="616"/>
        <v>1101.0365140237791</v>
      </c>
    </row>
    <row r="19773" spans="2:6">
      <c r="B19773">
        <v>1537600</v>
      </c>
      <c r="D19773">
        <v>19771</v>
      </c>
      <c r="E19773" s="72">
        <f t="shared" si="617"/>
        <v>1693125050.7407405</v>
      </c>
      <c r="F19773" s="71">
        <f t="shared" si="616"/>
        <v>1101.1479258199406</v>
      </c>
    </row>
    <row r="19774" spans="2:6">
      <c r="B19774">
        <v>1537600</v>
      </c>
      <c r="D19774">
        <v>19772</v>
      </c>
      <c r="E19774" s="72">
        <f t="shared" si="617"/>
        <v>1693296366.185185</v>
      </c>
      <c r="F19774" s="71">
        <f t="shared" si="616"/>
        <v>1101.2593432525916</v>
      </c>
    </row>
    <row r="19775" spans="2:6">
      <c r="B19775">
        <v>1537600</v>
      </c>
      <c r="D19775">
        <v>19773</v>
      </c>
      <c r="E19775" s="72">
        <f t="shared" si="617"/>
        <v>1693467690.2962961</v>
      </c>
      <c r="F19775" s="71">
        <f t="shared" si="616"/>
        <v>1101.3707663217326</v>
      </c>
    </row>
    <row r="19776" spans="2:6">
      <c r="B19776">
        <v>1537600</v>
      </c>
      <c r="D19776">
        <v>19774</v>
      </c>
      <c r="E19776" s="72">
        <f t="shared" si="617"/>
        <v>1693639023.0740738</v>
      </c>
      <c r="F19776" s="71">
        <f t="shared" si="616"/>
        <v>1101.4821950273633</v>
      </c>
    </row>
    <row r="19777" spans="2:6">
      <c r="B19777">
        <v>1537600</v>
      </c>
      <c r="D19777">
        <v>19775</v>
      </c>
      <c r="E19777" s="72">
        <f t="shared" si="617"/>
        <v>1693810364.5185182</v>
      </c>
      <c r="F19777" s="71">
        <f t="shared" si="616"/>
        <v>1101.5936293694838</v>
      </c>
    </row>
    <row r="19778" spans="2:6">
      <c r="B19778">
        <v>1537600</v>
      </c>
      <c r="D19778">
        <v>19776</v>
      </c>
      <c r="E19778" s="72">
        <f t="shared" si="617"/>
        <v>1693981714.6296294</v>
      </c>
      <c r="F19778" s="71">
        <f t="shared" si="616"/>
        <v>1101.705069348094</v>
      </c>
    </row>
    <row r="19779" spans="2:6">
      <c r="B19779">
        <v>1537600</v>
      </c>
      <c r="D19779">
        <v>19777</v>
      </c>
      <c r="E19779" s="72">
        <f t="shared" si="617"/>
        <v>1694153073.4074073</v>
      </c>
      <c r="F19779" s="71">
        <f t="shared" ref="F19779:F19842" si="618">E19779/B19778</f>
        <v>1101.8165149631941</v>
      </c>
    </row>
    <row r="19780" spans="2:6">
      <c r="B19780">
        <v>1537600</v>
      </c>
      <c r="D19780">
        <v>19778</v>
      </c>
      <c r="E19780" s="72">
        <f t="shared" ref="E19780:E19843" si="619">40+(D19779*D19779)+(E19779/1.3)</f>
        <v>1694324440.8518517</v>
      </c>
      <c r="F19780" s="71">
        <f t="shared" si="618"/>
        <v>1101.927966214784</v>
      </c>
    </row>
    <row r="19781" spans="2:6">
      <c r="B19781">
        <v>1537600</v>
      </c>
      <c r="D19781">
        <v>19779</v>
      </c>
      <c r="E19781" s="72">
        <f t="shared" si="619"/>
        <v>1694495816.9629629</v>
      </c>
      <c r="F19781" s="71">
        <f t="shared" si="618"/>
        <v>1102.0394231028636</v>
      </c>
    </row>
    <row r="19782" spans="2:6">
      <c r="B19782">
        <v>1537600</v>
      </c>
      <c r="D19782">
        <v>19780</v>
      </c>
      <c r="E19782" s="72">
        <f t="shared" si="619"/>
        <v>1694667201.7407405</v>
      </c>
      <c r="F19782" s="71">
        <f t="shared" si="618"/>
        <v>1102.1508856274327</v>
      </c>
    </row>
    <row r="19783" spans="2:6">
      <c r="B19783">
        <v>1537600</v>
      </c>
      <c r="D19783">
        <v>19781</v>
      </c>
      <c r="E19783" s="72">
        <f t="shared" si="619"/>
        <v>1694838595.185185</v>
      </c>
      <c r="F19783" s="71">
        <f t="shared" si="618"/>
        <v>1102.2623537884917</v>
      </c>
    </row>
    <row r="19784" spans="2:6">
      <c r="B19784">
        <v>1537600</v>
      </c>
      <c r="D19784">
        <v>19782</v>
      </c>
      <c r="E19784" s="72">
        <f t="shared" si="619"/>
        <v>1695009997.2962961</v>
      </c>
      <c r="F19784" s="71">
        <f t="shared" si="618"/>
        <v>1102.3738275860408</v>
      </c>
    </row>
    <row r="19785" spans="2:6">
      <c r="B19785">
        <v>1537600</v>
      </c>
      <c r="D19785">
        <v>19783</v>
      </c>
      <c r="E19785" s="72">
        <f t="shared" si="619"/>
        <v>1695181408.0740738</v>
      </c>
      <c r="F19785" s="71">
        <f t="shared" si="618"/>
        <v>1102.4853070200793</v>
      </c>
    </row>
    <row r="19786" spans="2:6">
      <c r="B19786">
        <v>1537600</v>
      </c>
      <c r="D19786">
        <v>19784</v>
      </c>
      <c r="E19786" s="72">
        <f t="shared" si="619"/>
        <v>1695352827.5185182</v>
      </c>
      <c r="F19786" s="71">
        <f t="shared" si="618"/>
        <v>1102.5967920906076</v>
      </c>
    </row>
    <row r="19787" spans="2:6">
      <c r="B19787">
        <v>1537600</v>
      </c>
      <c r="D19787">
        <v>19785</v>
      </c>
      <c r="E19787" s="72">
        <f t="shared" si="619"/>
        <v>1695524255.6296294</v>
      </c>
      <c r="F19787" s="71">
        <f t="shared" si="618"/>
        <v>1102.7082827976258</v>
      </c>
    </row>
    <row r="19788" spans="2:6">
      <c r="B19788">
        <v>1537600</v>
      </c>
      <c r="D19788">
        <v>19786</v>
      </c>
      <c r="E19788" s="72">
        <f t="shared" si="619"/>
        <v>1695695692.4074073</v>
      </c>
      <c r="F19788" s="71">
        <f t="shared" si="618"/>
        <v>1102.8197791411337</v>
      </c>
    </row>
    <row r="19789" spans="2:6">
      <c r="B19789">
        <v>1537600</v>
      </c>
      <c r="D19789">
        <v>19787</v>
      </c>
      <c r="E19789" s="72">
        <f t="shared" si="619"/>
        <v>1695867137.8518517</v>
      </c>
      <c r="F19789" s="71">
        <f t="shared" si="618"/>
        <v>1102.9312811211314</v>
      </c>
    </row>
    <row r="19790" spans="2:6">
      <c r="B19790">
        <v>1537600</v>
      </c>
      <c r="D19790">
        <v>19788</v>
      </c>
      <c r="E19790" s="72">
        <f t="shared" si="619"/>
        <v>1696038591.9629629</v>
      </c>
      <c r="F19790" s="71">
        <f t="shared" si="618"/>
        <v>1103.0427887376188</v>
      </c>
    </row>
    <row r="19791" spans="2:6">
      <c r="B19791">
        <v>1537600</v>
      </c>
      <c r="D19791">
        <v>19789</v>
      </c>
      <c r="E19791" s="72">
        <f t="shared" si="619"/>
        <v>1696210054.7407405</v>
      </c>
      <c r="F19791" s="71">
        <f t="shared" si="618"/>
        <v>1103.1543019905962</v>
      </c>
    </row>
    <row r="19792" spans="2:6">
      <c r="B19792">
        <v>1537600</v>
      </c>
      <c r="D19792">
        <v>19790</v>
      </c>
      <c r="E19792" s="72">
        <f t="shared" si="619"/>
        <v>1696381526.185185</v>
      </c>
      <c r="F19792" s="71">
        <f t="shared" si="618"/>
        <v>1103.2658208800631</v>
      </c>
    </row>
    <row r="19793" spans="2:6">
      <c r="B19793">
        <v>1537600</v>
      </c>
      <c r="D19793">
        <v>19791</v>
      </c>
      <c r="E19793" s="72">
        <f t="shared" si="619"/>
        <v>1696553006.2962961</v>
      </c>
      <c r="F19793" s="71">
        <f t="shared" si="618"/>
        <v>1103.3773454060199</v>
      </c>
    </row>
    <row r="19794" spans="2:6">
      <c r="B19794">
        <v>1537600</v>
      </c>
      <c r="D19794">
        <v>19792</v>
      </c>
      <c r="E19794" s="72">
        <f t="shared" si="619"/>
        <v>1696724495.0740738</v>
      </c>
      <c r="F19794" s="71">
        <f t="shared" si="618"/>
        <v>1103.4888755684663</v>
      </c>
    </row>
    <row r="19795" spans="2:6">
      <c r="B19795">
        <v>1537600</v>
      </c>
      <c r="D19795">
        <v>19793</v>
      </c>
      <c r="E19795" s="72">
        <f t="shared" si="619"/>
        <v>1696895992.5185182</v>
      </c>
      <c r="F19795" s="71">
        <f t="shared" si="618"/>
        <v>1103.6004113674026</v>
      </c>
    </row>
    <row r="19796" spans="2:6">
      <c r="B19796">
        <v>1537600</v>
      </c>
      <c r="D19796">
        <v>19794</v>
      </c>
      <c r="E19796" s="72">
        <f t="shared" si="619"/>
        <v>1697067498.6296294</v>
      </c>
      <c r="F19796" s="71">
        <f t="shared" si="618"/>
        <v>1103.7119528028286</v>
      </c>
    </row>
    <row r="19797" spans="2:6">
      <c r="B19797">
        <v>1537600</v>
      </c>
      <c r="D19797">
        <v>19795</v>
      </c>
      <c r="E19797" s="72">
        <f t="shared" si="619"/>
        <v>1697239013.4074073</v>
      </c>
      <c r="F19797" s="71">
        <f t="shared" si="618"/>
        <v>1103.8234998747446</v>
      </c>
    </row>
    <row r="19798" spans="2:6">
      <c r="B19798">
        <v>1537600</v>
      </c>
      <c r="D19798">
        <v>19796</v>
      </c>
      <c r="E19798" s="72">
        <f t="shared" si="619"/>
        <v>1697410536.8518517</v>
      </c>
      <c r="F19798" s="71">
        <f t="shared" si="618"/>
        <v>1103.9350525831501</v>
      </c>
    </row>
    <row r="19799" spans="2:6">
      <c r="B19799">
        <v>1537600</v>
      </c>
      <c r="D19799">
        <v>19797</v>
      </c>
      <c r="E19799" s="72">
        <f t="shared" si="619"/>
        <v>1697582068.9629629</v>
      </c>
      <c r="F19799" s="71">
        <f t="shared" si="618"/>
        <v>1104.0466109280455</v>
      </c>
    </row>
    <row r="19800" spans="2:6">
      <c r="B19800">
        <v>1537600</v>
      </c>
      <c r="D19800">
        <v>19798</v>
      </c>
      <c r="E19800" s="72">
        <f t="shared" si="619"/>
        <v>1697753609.7407405</v>
      </c>
      <c r="F19800" s="71">
        <f t="shared" si="618"/>
        <v>1104.1581749094307</v>
      </c>
    </row>
    <row r="19801" spans="2:6">
      <c r="B19801">
        <v>1537600</v>
      </c>
      <c r="D19801">
        <v>19799</v>
      </c>
      <c r="E19801" s="72">
        <f t="shared" si="619"/>
        <v>1697925159.185185</v>
      </c>
      <c r="F19801" s="71">
        <f t="shared" si="618"/>
        <v>1104.2697445273054</v>
      </c>
    </row>
    <row r="19802" spans="2:6">
      <c r="B19802">
        <v>1537600</v>
      </c>
      <c r="D19802">
        <v>19800</v>
      </c>
      <c r="E19802" s="72">
        <f t="shared" si="619"/>
        <v>1698096717.2962961</v>
      </c>
      <c r="F19802" s="71">
        <f t="shared" si="618"/>
        <v>1104.3813197816703</v>
      </c>
    </row>
    <row r="19803" spans="2:6">
      <c r="B19803">
        <v>1537600</v>
      </c>
      <c r="D19803">
        <v>19801</v>
      </c>
      <c r="E19803" s="72">
        <f t="shared" si="619"/>
        <v>1698268284.0740738</v>
      </c>
      <c r="F19803" s="71">
        <f t="shared" si="618"/>
        <v>1104.4929006725247</v>
      </c>
    </row>
    <row r="19804" spans="2:6">
      <c r="B19804">
        <v>1537600</v>
      </c>
      <c r="D19804">
        <v>19802</v>
      </c>
      <c r="E19804" s="72">
        <f t="shared" si="619"/>
        <v>1698439859.5185182</v>
      </c>
      <c r="F19804" s="71">
        <f t="shared" si="618"/>
        <v>1104.6044871998688</v>
      </c>
    </row>
    <row r="19805" spans="2:6">
      <c r="B19805">
        <v>1537600</v>
      </c>
      <c r="D19805">
        <v>19803</v>
      </c>
      <c r="E19805" s="72">
        <f t="shared" si="619"/>
        <v>1698611443.6296294</v>
      </c>
      <c r="F19805" s="71">
        <f t="shared" si="618"/>
        <v>1104.7160793637029</v>
      </c>
    </row>
    <row r="19806" spans="2:6">
      <c r="B19806">
        <v>1537600</v>
      </c>
      <c r="D19806">
        <v>19804</v>
      </c>
      <c r="E19806" s="72">
        <f t="shared" si="619"/>
        <v>1698783036.4074073</v>
      </c>
      <c r="F19806" s="71">
        <f t="shared" si="618"/>
        <v>1104.8276771640267</v>
      </c>
    </row>
    <row r="19807" spans="2:6">
      <c r="B19807">
        <v>1537600</v>
      </c>
      <c r="D19807">
        <v>19805</v>
      </c>
      <c r="E19807" s="72">
        <f t="shared" si="619"/>
        <v>1698954637.8518517</v>
      </c>
      <c r="F19807" s="71">
        <f t="shared" si="618"/>
        <v>1104.93928060084</v>
      </c>
    </row>
    <row r="19808" spans="2:6">
      <c r="B19808">
        <v>1537600</v>
      </c>
      <c r="D19808">
        <v>19806</v>
      </c>
      <c r="E19808" s="72">
        <f t="shared" si="619"/>
        <v>1699126247.9629629</v>
      </c>
      <c r="F19808" s="71">
        <f t="shared" si="618"/>
        <v>1105.0508896741435</v>
      </c>
    </row>
    <row r="19809" spans="2:6">
      <c r="B19809">
        <v>1537600</v>
      </c>
      <c r="D19809">
        <v>19807</v>
      </c>
      <c r="E19809" s="72">
        <f t="shared" si="619"/>
        <v>1699297866.7407405</v>
      </c>
      <c r="F19809" s="71">
        <f t="shared" si="618"/>
        <v>1105.1625043839363</v>
      </c>
    </row>
    <row r="19810" spans="2:6">
      <c r="B19810">
        <v>1537600</v>
      </c>
      <c r="D19810">
        <v>19808</v>
      </c>
      <c r="E19810" s="72">
        <f t="shared" si="619"/>
        <v>1699469494.185185</v>
      </c>
      <c r="F19810" s="71">
        <f t="shared" si="618"/>
        <v>1105.2741247302192</v>
      </c>
    </row>
    <row r="19811" spans="2:6">
      <c r="B19811">
        <v>1537600</v>
      </c>
      <c r="D19811">
        <v>19809</v>
      </c>
      <c r="E19811" s="72">
        <f t="shared" si="619"/>
        <v>1699641130.2962961</v>
      </c>
      <c r="F19811" s="71">
        <f t="shared" si="618"/>
        <v>1105.3857507129917</v>
      </c>
    </row>
    <row r="19812" spans="2:6">
      <c r="B19812">
        <v>1537600</v>
      </c>
      <c r="D19812">
        <v>19810</v>
      </c>
      <c r="E19812" s="72">
        <f t="shared" si="619"/>
        <v>1699812775.0740738</v>
      </c>
      <c r="F19812" s="71">
        <f t="shared" si="618"/>
        <v>1105.4973823322541</v>
      </c>
    </row>
    <row r="19813" spans="2:6">
      <c r="B19813">
        <v>1537600</v>
      </c>
      <c r="D19813">
        <v>19811</v>
      </c>
      <c r="E19813" s="72">
        <f t="shared" si="619"/>
        <v>1699984428.5185182</v>
      </c>
      <c r="F19813" s="71">
        <f t="shared" si="618"/>
        <v>1105.609019588006</v>
      </c>
    </row>
    <row r="19814" spans="2:6">
      <c r="B19814">
        <v>1537600</v>
      </c>
      <c r="D19814">
        <v>19812</v>
      </c>
      <c r="E19814" s="72">
        <f t="shared" si="619"/>
        <v>1700156090.6296294</v>
      </c>
      <c r="F19814" s="71">
        <f t="shared" si="618"/>
        <v>1105.7206624802479</v>
      </c>
    </row>
    <row r="19815" spans="2:6">
      <c r="B19815">
        <v>1537600</v>
      </c>
      <c r="D19815">
        <v>19813</v>
      </c>
      <c r="E19815" s="72">
        <f t="shared" si="619"/>
        <v>1700327761.4074073</v>
      </c>
      <c r="F19815" s="71">
        <f t="shared" si="618"/>
        <v>1105.8323110089798</v>
      </c>
    </row>
    <row r="19816" spans="2:6">
      <c r="B19816">
        <v>1537600</v>
      </c>
      <c r="D19816">
        <v>19814</v>
      </c>
      <c r="E19816" s="72">
        <f t="shared" si="619"/>
        <v>1700499440.8518517</v>
      </c>
      <c r="F19816" s="71">
        <f t="shared" si="618"/>
        <v>1105.9439651742011</v>
      </c>
    </row>
    <row r="19817" spans="2:6">
      <c r="B19817">
        <v>1537600</v>
      </c>
      <c r="D19817">
        <v>19815</v>
      </c>
      <c r="E19817" s="72">
        <f t="shared" si="619"/>
        <v>1700671128.9629629</v>
      </c>
      <c r="F19817" s="71">
        <f t="shared" si="618"/>
        <v>1106.0556249759125</v>
      </c>
    </row>
    <row r="19818" spans="2:6">
      <c r="B19818">
        <v>1537600</v>
      </c>
      <c r="D19818">
        <v>19816</v>
      </c>
      <c r="E19818" s="72">
        <f t="shared" si="619"/>
        <v>1700842825.7407405</v>
      </c>
      <c r="F19818" s="71">
        <f t="shared" si="618"/>
        <v>1106.1672904141133</v>
      </c>
    </row>
    <row r="19819" spans="2:6">
      <c r="B19819">
        <v>1537600</v>
      </c>
      <c r="D19819">
        <v>19817</v>
      </c>
      <c r="E19819" s="72">
        <f t="shared" si="619"/>
        <v>1701014531.185185</v>
      </c>
      <c r="F19819" s="71">
        <f t="shared" si="618"/>
        <v>1106.278961488804</v>
      </c>
    </row>
    <row r="19820" spans="2:6">
      <c r="B19820">
        <v>1537600</v>
      </c>
      <c r="D19820">
        <v>19818</v>
      </c>
      <c r="E19820" s="72">
        <f t="shared" si="619"/>
        <v>1701186245.2962961</v>
      </c>
      <c r="F19820" s="71">
        <f t="shared" si="618"/>
        <v>1106.3906381999846</v>
      </c>
    </row>
    <row r="19821" spans="2:6">
      <c r="B19821">
        <v>1537600</v>
      </c>
      <c r="D19821">
        <v>19819</v>
      </c>
      <c r="E19821" s="72">
        <f t="shared" si="619"/>
        <v>1701357968.0740738</v>
      </c>
      <c r="F19821" s="71">
        <f t="shared" si="618"/>
        <v>1106.5023205476546</v>
      </c>
    </row>
    <row r="19822" spans="2:6">
      <c r="B19822">
        <v>1537600</v>
      </c>
      <c r="D19822">
        <v>19820</v>
      </c>
      <c r="E19822" s="72">
        <f t="shared" si="619"/>
        <v>1701529699.5185182</v>
      </c>
      <c r="F19822" s="71">
        <f t="shared" si="618"/>
        <v>1106.6140085318148</v>
      </c>
    </row>
    <row r="19823" spans="2:6">
      <c r="B19823">
        <v>1537600</v>
      </c>
      <c r="D19823">
        <v>19821</v>
      </c>
      <c r="E19823" s="72">
        <f t="shared" si="619"/>
        <v>1701701439.6296294</v>
      </c>
      <c r="F19823" s="71">
        <f t="shared" si="618"/>
        <v>1106.7257021524645</v>
      </c>
    </row>
    <row r="19824" spans="2:6">
      <c r="B19824">
        <v>1537600</v>
      </c>
      <c r="D19824">
        <v>19822</v>
      </c>
      <c r="E19824" s="72">
        <f t="shared" si="619"/>
        <v>1701873188.4074073</v>
      </c>
      <c r="F19824" s="71">
        <f t="shared" si="618"/>
        <v>1106.8374014096041</v>
      </c>
    </row>
    <row r="19825" spans="2:6">
      <c r="B19825">
        <v>1537600</v>
      </c>
      <c r="D19825">
        <v>19823</v>
      </c>
      <c r="E19825" s="72">
        <f t="shared" si="619"/>
        <v>1702044945.8518517</v>
      </c>
      <c r="F19825" s="71">
        <f t="shared" si="618"/>
        <v>1106.9491063032335</v>
      </c>
    </row>
    <row r="19826" spans="2:6">
      <c r="B19826">
        <v>1537600</v>
      </c>
      <c r="D19826">
        <v>19824</v>
      </c>
      <c r="E19826" s="72">
        <f t="shared" si="619"/>
        <v>1702216711.9629629</v>
      </c>
      <c r="F19826" s="71">
        <f t="shared" si="618"/>
        <v>1107.0608168333526</v>
      </c>
    </row>
    <row r="19827" spans="2:6">
      <c r="B19827">
        <v>1537600</v>
      </c>
      <c r="D19827">
        <v>19825</v>
      </c>
      <c r="E19827" s="72">
        <f t="shared" si="619"/>
        <v>1702388486.7407405</v>
      </c>
      <c r="F19827" s="71">
        <f t="shared" si="618"/>
        <v>1107.1725329999613</v>
      </c>
    </row>
    <row r="19828" spans="2:6">
      <c r="B19828">
        <v>1537600</v>
      </c>
      <c r="D19828">
        <v>19826</v>
      </c>
      <c r="E19828" s="72">
        <f t="shared" si="619"/>
        <v>1702560270.185185</v>
      </c>
      <c r="F19828" s="71">
        <f t="shared" si="618"/>
        <v>1107.2842548030599</v>
      </c>
    </row>
    <row r="19829" spans="2:6">
      <c r="B19829">
        <v>1537600</v>
      </c>
      <c r="D19829">
        <v>19827</v>
      </c>
      <c r="E19829" s="72">
        <f t="shared" si="619"/>
        <v>1702732062.2962961</v>
      </c>
      <c r="F19829" s="71">
        <f t="shared" si="618"/>
        <v>1107.3959822426484</v>
      </c>
    </row>
    <row r="19830" spans="2:6">
      <c r="B19830">
        <v>1537600</v>
      </c>
      <c r="D19830">
        <v>19828</v>
      </c>
      <c r="E19830" s="72">
        <f t="shared" si="619"/>
        <v>1702903863.0740738</v>
      </c>
      <c r="F19830" s="71">
        <f t="shared" si="618"/>
        <v>1107.5077153187265</v>
      </c>
    </row>
    <row r="19831" spans="2:6">
      <c r="B19831">
        <v>1537600</v>
      </c>
      <c r="D19831">
        <v>19829</v>
      </c>
      <c r="E19831" s="72">
        <f t="shared" si="619"/>
        <v>1703075672.5185182</v>
      </c>
      <c r="F19831" s="71">
        <f t="shared" si="618"/>
        <v>1107.6194540312943</v>
      </c>
    </row>
    <row r="19832" spans="2:6">
      <c r="B19832">
        <v>1537600</v>
      </c>
      <c r="D19832">
        <v>19830</v>
      </c>
      <c r="E19832" s="72">
        <f t="shared" si="619"/>
        <v>1703247490.6296294</v>
      </c>
      <c r="F19832" s="71">
        <f t="shared" si="618"/>
        <v>1107.731198380352</v>
      </c>
    </row>
    <row r="19833" spans="2:6">
      <c r="B19833">
        <v>1537600</v>
      </c>
      <c r="D19833">
        <v>19831</v>
      </c>
      <c r="E19833" s="72">
        <f t="shared" si="619"/>
        <v>1703419317.4074073</v>
      </c>
      <c r="F19833" s="71">
        <f t="shared" si="618"/>
        <v>1107.8429483658997</v>
      </c>
    </row>
    <row r="19834" spans="2:6">
      <c r="B19834">
        <v>1537600</v>
      </c>
      <c r="D19834">
        <v>19832</v>
      </c>
      <c r="E19834" s="72">
        <f t="shared" si="619"/>
        <v>1703591152.8518517</v>
      </c>
      <c r="F19834" s="71">
        <f t="shared" si="618"/>
        <v>1107.9547039879369</v>
      </c>
    </row>
    <row r="19835" spans="2:6">
      <c r="B19835">
        <v>1537600</v>
      </c>
      <c r="D19835">
        <v>19833</v>
      </c>
      <c r="E19835" s="72">
        <f t="shared" si="619"/>
        <v>1703762996.9629629</v>
      </c>
      <c r="F19835" s="71">
        <f t="shared" si="618"/>
        <v>1108.0664652464638</v>
      </c>
    </row>
    <row r="19836" spans="2:6">
      <c r="B19836">
        <v>1537600</v>
      </c>
      <c r="D19836">
        <v>19834</v>
      </c>
      <c r="E19836" s="72">
        <f t="shared" si="619"/>
        <v>1703934849.7407405</v>
      </c>
      <c r="F19836" s="71">
        <f t="shared" si="618"/>
        <v>1108.1782321414805</v>
      </c>
    </row>
    <row r="19837" spans="2:6">
      <c r="B19837">
        <v>1537600</v>
      </c>
      <c r="D19837">
        <v>19835</v>
      </c>
      <c r="E19837" s="72">
        <f t="shared" si="619"/>
        <v>1704106711.185185</v>
      </c>
      <c r="F19837" s="71">
        <f t="shared" si="618"/>
        <v>1108.2900046729872</v>
      </c>
    </row>
    <row r="19838" spans="2:6">
      <c r="B19838">
        <v>1537600</v>
      </c>
      <c r="D19838">
        <v>19836</v>
      </c>
      <c r="E19838" s="72">
        <f t="shared" si="619"/>
        <v>1704278581.2962961</v>
      </c>
      <c r="F19838" s="71">
        <f t="shared" si="618"/>
        <v>1108.4017828409835</v>
      </c>
    </row>
    <row r="19839" spans="2:6">
      <c r="B19839">
        <v>1537600</v>
      </c>
      <c r="D19839">
        <v>19837</v>
      </c>
      <c r="E19839" s="72">
        <f t="shared" si="619"/>
        <v>1704450460.0740738</v>
      </c>
      <c r="F19839" s="71">
        <f t="shared" si="618"/>
        <v>1108.5135666454694</v>
      </c>
    </row>
    <row r="19840" spans="2:6">
      <c r="B19840">
        <v>1537600</v>
      </c>
      <c r="D19840">
        <v>19838</v>
      </c>
      <c r="E19840" s="72">
        <f t="shared" si="619"/>
        <v>1704622347.5185182</v>
      </c>
      <c r="F19840" s="71">
        <f t="shared" si="618"/>
        <v>1108.6253560864452</v>
      </c>
    </row>
    <row r="19841" spans="2:6">
      <c r="B19841">
        <v>1537600</v>
      </c>
      <c r="D19841">
        <v>19839</v>
      </c>
      <c r="E19841" s="72">
        <f t="shared" si="619"/>
        <v>1704794243.6296294</v>
      </c>
      <c r="F19841" s="71">
        <f t="shared" si="618"/>
        <v>1108.737151163911</v>
      </c>
    </row>
    <row r="19842" spans="2:6">
      <c r="B19842">
        <v>1537600</v>
      </c>
      <c r="D19842">
        <v>19840</v>
      </c>
      <c r="E19842" s="72">
        <f t="shared" si="619"/>
        <v>1704966148.4074073</v>
      </c>
      <c r="F19842" s="71">
        <f t="shared" si="618"/>
        <v>1108.8489518778663</v>
      </c>
    </row>
    <row r="19843" spans="2:6">
      <c r="B19843">
        <v>1537600</v>
      </c>
      <c r="D19843">
        <v>19841</v>
      </c>
      <c r="E19843" s="72">
        <f t="shared" si="619"/>
        <v>1705138061.8518517</v>
      </c>
      <c r="F19843" s="71">
        <f t="shared" ref="F19843:F19906" si="620">E19843/B19842</f>
        <v>1108.9607582283115</v>
      </c>
    </row>
    <row r="19844" spans="2:6">
      <c r="B19844">
        <v>1537600</v>
      </c>
      <c r="D19844">
        <v>19842</v>
      </c>
      <c r="E19844" s="72">
        <f t="shared" ref="E19844:E19907" si="621">40+(D19843*D19843)+(E19843/1.3)</f>
        <v>1705309983.9629629</v>
      </c>
      <c r="F19844" s="71">
        <f t="shared" si="620"/>
        <v>1109.0725702152463</v>
      </c>
    </row>
    <row r="19845" spans="2:6">
      <c r="B19845">
        <v>1537600</v>
      </c>
      <c r="D19845">
        <v>19843</v>
      </c>
      <c r="E19845" s="72">
        <f t="shared" si="621"/>
        <v>1705481914.7407405</v>
      </c>
      <c r="F19845" s="71">
        <f t="shared" si="620"/>
        <v>1109.184387838671</v>
      </c>
    </row>
    <row r="19846" spans="2:6">
      <c r="B19846">
        <v>1537600</v>
      </c>
      <c r="D19846">
        <v>19844</v>
      </c>
      <c r="E19846" s="72">
        <f t="shared" si="621"/>
        <v>1705653854.185185</v>
      </c>
      <c r="F19846" s="71">
        <f t="shared" si="620"/>
        <v>1109.2962110985854</v>
      </c>
    </row>
    <row r="19847" spans="2:6">
      <c r="B19847">
        <v>1537600</v>
      </c>
      <c r="D19847">
        <v>19845</v>
      </c>
      <c r="E19847" s="72">
        <f t="shared" si="621"/>
        <v>1705825802.2962961</v>
      </c>
      <c r="F19847" s="71">
        <f t="shared" si="620"/>
        <v>1109.4080399949896</v>
      </c>
    </row>
    <row r="19848" spans="2:6">
      <c r="B19848">
        <v>1537600</v>
      </c>
      <c r="D19848">
        <v>19846</v>
      </c>
      <c r="E19848" s="72">
        <f t="shared" si="621"/>
        <v>1705997759.0740738</v>
      </c>
      <c r="F19848" s="71">
        <f t="shared" si="620"/>
        <v>1109.5198745278835</v>
      </c>
    </row>
    <row r="19849" spans="2:6">
      <c r="B19849">
        <v>1537600</v>
      </c>
      <c r="D19849">
        <v>19847</v>
      </c>
      <c r="E19849" s="72">
        <f t="shared" si="621"/>
        <v>1706169724.5185182</v>
      </c>
      <c r="F19849" s="71">
        <f t="shared" si="620"/>
        <v>1109.6317146972674</v>
      </c>
    </row>
    <row r="19850" spans="2:6">
      <c r="B19850">
        <v>1537600</v>
      </c>
      <c r="D19850">
        <v>19848</v>
      </c>
      <c r="E19850" s="72">
        <f t="shared" si="621"/>
        <v>1706341698.6296294</v>
      </c>
      <c r="F19850" s="71">
        <f t="shared" si="620"/>
        <v>1109.7435605031408</v>
      </c>
    </row>
    <row r="19851" spans="2:6">
      <c r="B19851">
        <v>1537600</v>
      </c>
      <c r="D19851">
        <v>19849</v>
      </c>
      <c r="E19851" s="72">
        <f t="shared" si="621"/>
        <v>1706513681.4074073</v>
      </c>
      <c r="F19851" s="71">
        <f t="shared" si="620"/>
        <v>1109.8554119455043</v>
      </c>
    </row>
    <row r="19852" spans="2:6">
      <c r="B19852">
        <v>1537600</v>
      </c>
      <c r="D19852">
        <v>19850</v>
      </c>
      <c r="E19852" s="72">
        <f t="shared" si="621"/>
        <v>1706685672.8518517</v>
      </c>
      <c r="F19852" s="71">
        <f t="shared" si="620"/>
        <v>1109.9672690243572</v>
      </c>
    </row>
    <row r="19853" spans="2:6">
      <c r="B19853">
        <v>1537600</v>
      </c>
      <c r="D19853">
        <v>19851</v>
      </c>
      <c r="E19853" s="72">
        <f t="shared" si="621"/>
        <v>1706857672.9629629</v>
      </c>
      <c r="F19853" s="71">
        <f t="shared" si="620"/>
        <v>1110.0791317397002</v>
      </c>
    </row>
    <row r="19854" spans="2:6">
      <c r="B19854">
        <v>1537600</v>
      </c>
      <c r="D19854">
        <v>19852</v>
      </c>
      <c r="E19854" s="72">
        <f t="shared" si="621"/>
        <v>1707029681.7407405</v>
      </c>
      <c r="F19854" s="71">
        <f t="shared" si="620"/>
        <v>1110.1910000915327</v>
      </c>
    </row>
    <row r="19855" spans="2:6">
      <c r="B19855">
        <v>1537600</v>
      </c>
      <c r="D19855">
        <v>19853</v>
      </c>
      <c r="E19855" s="72">
        <f t="shared" si="621"/>
        <v>1707201699.185185</v>
      </c>
      <c r="F19855" s="71">
        <f t="shared" si="620"/>
        <v>1110.302874079855</v>
      </c>
    </row>
    <row r="19856" spans="2:6">
      <c r="B19856">
        <v>1537600</v>
      </c>
      <c r="D19856">
        <v>19854</v>
      </c>
      <c r="E19856" s="72">
        <f t="shared" si="621"/>
        <v>1707373725.2962961</v>
      </c>
      <c r="F19856" s="71">
        <f t="shared" si="620"/>
        <v>1110.4147537046672</v>
      </c>
    </row>
    <row r="19857" spans="2:6">
      <c r="B19857">
        <v>1537600</v>
      </c>
      <c r="D19857">
        <v>19855</v>
      </c>
      <c r="E19857" s="72">
        <f t="shared" si="621"/>
        <v>1707545760.0740738</v>
      </c>
      <c r="F19857" s="71">
        <f t="shared" si="620"/>
        <v>1110.5266389659689</v>
      </c>
    </row>
    <row r="19858" spans="2:6">
      <c r="B19858">
        <v>1537600</v>
      </c>
      <c r="D19858">
        <v>19856</v>
      </c>
      <c r="E19858" s="72">
        <f t="shared" si="621"/>
        <v>1707717803.5185182</v>
      </c>
      <c r="F19858" s="71">
        <f t="shared" si="620"/>
        <v>1110.6385298637606</v>
      </c>
    </row>
    <row r="19859" spans="2:6">
      <c r="B19859">
        <v>1537600</v>
      </c>
      <c r="D19859">
        <v>19857</v>
      </c>
      <c r="E19859" s="72">
        <f t="shared" si="621"/>
        <v>1707889855.6296294</v>
      </c>
      <c r="F19859" s="71">
        <f t="shared" si="620"/>
        <v>1110.750426398042</v>
      </c>
    </row>
    <row r="19860" spans="2:6">
      <c r="B19860">
        <v>1537600</v>
      </c>
      <c r="D19860">
        <v>19858</v>
      </c>
      <c r="E19860" s="72">
        <f t="shared" si="621"/>
        <v>1708061916.4074073</v>
      </c>
      <c r="F19860" s="71">
        <f t="shared" si="620"/>
        <v>1110.8623285688134</v>
      </c>
    </row>
    <row r="19861" spans="2:6">
      <c r="B19861">
        <v>1537600</v>
      </c>
      <c r="D19861">
        <v>19859</v>
      </c>
      <c r="E19861" s="72">
        <f t="shared" si="621"/>
        <v>1708233985.8518517</v>
      </c>
      <c r="F19861" s="71">
        <f t="shared" si="620"/>
        <v>1110.9742363760743</v>
      </c>
    </row>
    <row r="19862" spans="2:6">
      <c r="B19862">
        <v>1537600</v>
      </c>
      <c r="D19862">
        <v>19860</v>
      </c>
      <c r="E19862" s="72">
        <f t="shared" si="621"/>
        <v>1708406063.9629629</v>
      </c>
      <c r="F19862" s="71">
        <f t="shared" si="620"/>
        <v>1111.0861498198249</v>
      </c>
    </row>
    <row r="19863" spans="2:6">
      <c r="B19863">
        <v>1537600</v>
      </c>
      <c r="D19863">
        <v>19861</v>
      </c>
      <c r="E19863" s="72">
        <f t="shared" si="621"/>
        <v>1708578150.7407405</v>
      </c>
      <c r="F19863" s="71">
        <f t="shared" si="620"/>
        <v>1111.1980689000654</v>
      </c>
    </row>
    <row r="19864" spans="2:6">
      <c r="B19864">
        <v>1537600</v>
      </c>
      <c r="D19864">
        <v>19862</v>
      </c>
      <c r="E19864" s="72">
        <f t="shared" si="621"/>
        <v>1708750246.185185</v>
      </c>
      <c r="F19864" s="71">
        <f t="shared" si="620"/>
        <v>1111.3099936167957</v>
      </c>
    </row>
    <row r="19865" spans="2:6">
      <c r="B19865">
        <v>1537600</v>
      </c>
      <c r="D19865">
        <v>19863</v>
      </c>
      <c r="E19865" s="72">
        <f t="shared" si="621"/>
        <v>1708922350.2962961</v>
      </c>
      <c r="F19865" s="71">
        <f t="shared" si="620"/>
        <v>1111.4219239700158</v>
      </c>
    </row>
    <row r="19866" spans="2:6">
      <c r="B19866">
        <v>1537600</v>
      </c>
      <c r="D19866">
        <v>19864</v>
      </c>
      <c r="E19866" s="72">
        <f t="shared" si="621"/>
        <v>1709094463.0740738</v>
      </c>
      <c r="F19866" s="71">
        <f t="shared" si="620"/>
        <v>1111.5338599597253</v>
      </c>
    </row>
    <row r="19867" spans="2:6">
      <c r="B19867">
        <v>1537600</v>
      </c>
      <c r="D19867">
        <v>19865</v>
      </c>
      <c r="E19867" s="72">
        <f t="shared" si="621"/>
        <v>1709266584.5185182</v>
      </c>
      <c r="F19867" s="71">
        <f t="shared" si="620"/>
        <v>1111.645801585925</v>
      </c>
    </row>
    <row r="19868" spans="2:6">
      <c r="B19868">
        <v>1537600</v>
      </c>
      <c r="D19868">
        <v>19866</v>
      </c>
      <c r="E19868" s="72">
        <f t="shared" si="621"/>
        <v>1709438714.6296294</v>
      </c>
      <c r="F19868" s="71">
        <f t="shared" si="620"/>
        <v>1111.7577488486143</v>
      </c>
    </row>
    <row r="19869" spans="2:6">
      <c r="B19869">
        <v>1537600</v>
      </c>
      <c r="D19869">
        <v>19867</v>
      </c>
      <c r="E19869" s="72">
        <f t="shared" si="621"/>
        <v>1709610853.4074073</v>
      </c>
      <c r="F19869" s="71">
        <f t="shared" si="620"/>
        <v>1111.8697017477934</v>
      </c>
    </row>
    <row r="19870" spans="2:6">
      <c r="B19870">
        <v>1537600</v>
      </c>
      <c r="D19870">
        <v>19868</v>
      </c>
      <c r="E19870" s="72">
        <f t="shared" si="621"/>
        <v>1709783000.8518517</v>
      </c>
      <c r="F19870" s="71">
        <f t="shared" si="620"/>
        <v>1111.9816602834624</v>
      </c>
    </row>
    <row r="19871" spans="2:6">
      <c r="B19871">
        <v>1537600</v>
      </c>
      <c r="D19871">
        <v>19869</v>
      </c>
      <c r="E19871" s="72">
        <f t="shared" si="621"/>
        <v>1709955156.9629629</v>
      </c>
      <c r="F19871" s="71">
        <f t="shared" si="620"/>
        <v>1112.093624455621</v>
      </c>
    </row>
    <row r="19872" spans="2:6">
      <c r="B19872">
        <v>1537600</v>
      </c>
      <c r="D19872">
        <v>19870</v>
      </c>
      <c r="E19872" s="72">
        <f t="shared" si="621"/>
        <v>1710127321.7407405</v>
      </c>
      <c r="F19872" s="71">
        <f t="shared" si="620"/>
        <v>1112.2055942642694</v>
      </c>
    </row>
    <row r="19873" spans="2:6">
      <c r="B19873">
        <v>1537600</v>
      </c>
      <c r="D19873">
        <v>19871</v>
      </c>
      <c r="E19873" s="72">
        <f t="shared" si="621"/>
        <v>1710299495.185185</v>
      </c>
      <c r="F19873" s="71">
        <f t="shared" si="620"/>
        <v>1112.3175697094075</v>
      </c>
    </row>
    <row r="19874" spans="2:6">
      <c r="B19874">
        <v>1537600</v>
      </c>
      <c r="D19874">
        <v>19872</v>
      </c>
      <c r="E19874" s="72">
        <f t="shared" si="621"/>
        <v>1710471677.2962961</v>
      </c>
      <c r="F19874" s="71">
        <f t="shared" si="620"/>
        <v>1112.4295507910354</v>
      </c>
    </row>
    <row r="19875" spans="2:6">
      <c r="B19875">
        <v>1537600</v>
      </c>
      <c r="D19875">
        <v>19873</v>
      </c>
      <c r="E19875" s="72">
        <f t="shared" si="621"/>
        <v>1710643868.0740738</v>
      </c>
      <c r="F19875" s="71">
        <f t="shared" si="620"/>
        <v>1112.5415375091532</v>
      </c>
    </row>
    <row r="19876" spans="2:6">
      <c r="B19876">
        <v>1537600</v>
      </c>
      <c r="D19876">
        <v>19874</v>
      </c>
      <c r="E19876" s="72">
        <f t="shared" si="621"/>
        <v>1710816067.5185182</v>
      </c>
      <c r="F19876" s="71">
        <f t="shared" si="620"/>
        <v>1112.6535298637605</v>
      </c>
    </row>
    <row r="19877" spans="2:6">
      <c r="B19877">
        <v>1537600</v>
      </c>
      <c r="D19877">
        <v>19875</v>
      </c>
      <c r="E19877" s="72">
        <f t="shared" si="621"/>
        <v>1710988275.6296294</v>
      </c>
      <c r="F19877" s="71">
        <f t="shared" si="620"/>
        <v>1112.7655278548577</v>
      </c>
    </row>
    <row r="19878" spans="2:6">
      <c r="B19878">
        <v>1537600</v>
      </c>
      <c r="D19878">
        <v>19876</v>
      </c>
      <c r="E19878" s="72">
        <f t="shared" si="621"/>
        <v>1711160492.4074073</v>
      </c>
      <c r="F19878" s="71">
        <f t="shared" si="620"/>
        <v>1112.877531482445</v>
      </c>
    </row>
    <row r="19879" spans="2:6">
      <c r="B19879">
        <v>1537600</v>
      </c>
      <c r="D19879">
        <v>19877</v>
      </c>
      <c r="E19879" s="72">
        <f t="shared" si="621"/>
        <v>1711332717.8518517</v>
      </c>
      <c r="F19879" s="71">
        <f t="shared" si="620"/>
        <v>1112.9895407465217</v>
      </c>
    </row>
    <row r="19880" spans="2:6">
      <c r="B19880">
        <v>1537600</v>
      </c>
      <c r="D19880">
        <v>19878</v>
      </c>
      <c r="E19880" s="72">
        <f t="shared" si="621"/>
        <v>1711504951.9629629</v>
      </c>
      <c r="F19880" s="71">
        <f t="shared" si="620"/>
        <v>1113.1015556470882</v>
      </c>
    </row>
    <row r="19881" spans="2:6">
      <c r="B19881">
        <v>1537600</v>
      </c>
      <c r="D19881">
        <v>19879</v>
      </c>
      <c r="E19881" s="72">
        <f t="shared" si="621"/>
        <v>1711677194.7407405</v>
      </c>
      <c r="F19881" s="71">
        <f t="shared" si="620"/>
        <v>1113.2135761841444</v>
      </c>
    </row>
    <row r="19882" spans="2:6">
      <c r="B19882">
        <v>1537600</v>
      </c>
      <c r="D19882">
        <v>19880</v>
      </c>
      <c r="E19882" s="72">
        <f t="shared" si="621"/>
        <v>1711849446.185185</v>
      </c>
      <c r="F19882" s="71">
        <f t="shared" si="620"/>
        <v>1113.3256023576905</v>
      </c>
    </row>
    <row r="19883" spans="2:6">
      <c r="B19883">
        <v>1537600</v>
      </c>
      <c r="D19883">
        <v>19881</v>
      </c>
      <c r="E19883" s="72">
        <f t="shared" si="621"/>
        <v>1712021706.2962961</v>
      </c>
      <c r="F19883" s="71">
        <f t="shared" si="620"/>
        <v>1113.4376341677264</v>
      </c>
    </row>
    <row r="19884" spans="2:6">
      <c r="B19884">
        <v>1537600</v>
      </c>
      <c r="D19884">
        <v>19882</v>
      </c>
      <c r="E19884" s="72">
        <f t="shared" si="621"/>
        <v>1712193975.0740738</v>
      </c>
      <c r="F19884" s="71">
        <f t="shared" si="620"/>
        <v>1113.549671614252</v>
      </c>
    </row>
    <row r="19885" spans="2:6">
      <c r="B19885">
        <v>1537600</v>
      </c>
      <c r="D19885">
        <v>19883</v>
      </c>
      <c r="E19885" s="72">
        <f t="shared" si="621"/>
        <v>1712366252.5185182</v>
      </c>
      <c r="F19885" s="71">
        <f t="shared" si="620"/>
        <v>1113.6617146972674</v>
      </c>
    </row>
    <row r="19886" spans="2:6">
      <c r="B19886">
        <v>1537600</v>
      </c>
      <c r="D19886">
        <v>19884</v>
      </c>
      <c r="E19886" s="72">
        <f t="shared" si="621"/>
        <v>1712538538.6296294</v>
      </c>
      <c r="F19886" s="71">
        <f t="shared" si="620"/>
        <v>1113.7737634167725</v>
      </c>
    </row>
    <row r="19887" spans="2:6">
      <c r="B19887">
        <v>1537600</v>
      </c>
      <c r="D19887">
        <v>19885</v>
      </c>
      <c r="E19887" s="72">
        <f t="shared" si="621"/>
        <v>1712710833.4074073</v>
      </c>
      <c r="F19887" s="71">
        <f t="shared" si="620"/>
        <v>1113.8858177727675</v>
      </c>
    </row>
    <row r="19888" spans="2:6">
      <c r="B19888">
        <v>1537600</v>
      </c>
      <c r="D19888">
        <v>19886</v>
      </c>
      <c r="E19888" s="72">
        <f t="shared" si="621"/>
        <v>1712883136.8518517</v>
      </c>
      <c r="F19888" s="71">
        <f t="shared" si="620"/>
        <v>1113.997877765252</v>
      </c>
    </row>
    <row r="19889" spans="2:6">
      <c r="B19889">
        <v>1537600</v>
      </c>
      <c r="D19889">
        <v>19887</v>
      </c>
      <c r="E19889" s="72">
        <f t="shared" si="621"/>
        <v>1713055448.9629629</v>
      </c>
      <c r="F19889" s="71">
        <f t="shared" si="620"/>
        <v>1114.1099433942265</v>
      </c>
    </row>
    <row r="19890" spans="2:6">
      <c r="B19890">
        <v>1537600</v>
      </c>
      <c r="D19890">
        <v>19888</v>
      </c>
      <c r="E19890" s="72">
        <f t="shared" si="621"/>
        <v>1713227769.7407405</v>
      </c>
      <c r="F19890" s="71">
        <f t="shared" si="620"/>
        <v>1114.2220146596908</v>
      </c>
    </row>
    <row r="19891" spans="2:6">
      <c r="B19891">
        <v>1537600</v>
      </c>
      <c r="D19891">
        <v>19889</v>
      </c>
      <c r="E19891" s="72">
        <f t="shared" si="621"/>
        <v>1713400099.185185</v>
      </c>
      <c r="F19891" s="71">
        <f t="shared" si="620"/>
        <v>1114.3340915616448</v>
      </c>
    </row>
    <row r="19892" spans="2:6">
      <c r="B19892">
        <v>1537600</v>
      </c>
      <c r="D19892">
        <v>19890</v>
      </c>
      <c r="E19892" s="72">
        <f t="shared" si="621"/>
        <v>1713572437.2962961</v>
      </c>
      <c r="F19892" s="71">
        <f t="shared" si="620"/>
        <v>1114.4461741000885</v>
      </c>
    </row>
    <row r="19893" spans="2:6">
      <c r="B19893">
        <v>1537600</v>
      </c>
      <c r="D19893">
        <v>19891</v>
      </c>
      <c r="E19893" s="72">
        <f t="shared" si="621"/>
        <v>1713744784.0740738</v>
      </c>
      <c r="F19893" s="71">
        <f t="shared" si="620"/>
        <v>1114.5582622750219</v>
      </c>
    </row>
    <row r="19894" spans="2:6">
      <c r="B19894">
        <v>1537600</v>
      </c>
      <c r="D19894">
        <v>19892</v>
      </c>
      <c r="E19894" s="72">
        <f t="shared" si="621"/>
        <v>1713917139.5185182</v>
      </c>
      <c r="F19894" s="71">
        <f t="shared" si="620"/>
        <v>1114.6703560864453</v>
      </c>
    </row>
    <row r="19895" spans="2:6">
      <c r="B19895">
        <v>1537600</v>
      </c>
      <c r="D19895">
        <v>19893</v>
      </c>
      <c r="E19895" s="72">
        <f t="shared" si="621"/>
        <v>1714089503.6296294</v>
      </c>
      <c r="F19895" s="71">
        <f t="shared" si="620"/>
        <v>1114.7824555343584</v>
      </c>
    </row>
    <row r="19896" spans="2:6">
      <c r="B19896">
        <v>1537600</v>
      </c>
      <c r="D19896">
        <v>19894</v>
      </c>
      <c r="E19896" s="72">
        <f t="shared" si="621"/>
        <v>1714261876.4074073</v>
      </c>
      <c r="F19896" s="71">
        <f t="shared" si="620"/>
        <v>1114.8945606187613</v>
      </c>
    </row>
    <row r="19897" spans="2:6">
      <c r="B19897">
        <v>1537600</v>
      </c>
      <c r="D19897">
        <v>19895</v>
      </c>
      <c r="E19897" s="72">
        <f t="shared" si="621"/>
        <v>1714434257.8518517</v>
      </c>
      <c r="F19897" s="71">
        <f t="shared" si="620"/>
        <v>1115.0066713396538</v>
      </c>
    </row>
    <row r="19898" spans="2:6">
      <c r="B19898">
        <v>1537600</v>
      </c>
      <c r="D19898">
        <v>19896</v>
      </c>
      <c r="E19898" s="72">
        <f t="shared" si="621"/>
        <v>1714606647.9629629</v>
      </c>
      <c r="F19898" s="71">
        <f t="shared" si="620"/>
        <v>1115.1187876970362</v>
      </c>
    </row>
    <row r="19899" spans="2:6">
      <c r="B19899">
        <v>1537600</v>
      </c>
      <c r="D19899">
        <v>19897</v>
      </c>
      <c r="E19899" s="72">
        <f t="shared" si="621"/>
        <v>1714779046.7407405</v>
      </c>
      <c r="F19899" s="71">
        <f t="shared" si="620"/>
        <v>1115.2309096909082</v>
      </c>
    </row>
    <row r="19900" spans="2:6">
      <c r="B19900">
        <v>1537600</v>
      </c>
      <c r="D19900">
        <v>19898</v>
      </c>
      <c r="E19900" s="72">
        <f t="shared" si="621"/>
        <v>1714951454.185185</v>
      </c>
      <c r="F19900" s="71">
        <f t="shared" si="620"/>
        <v>1115.3430373212702</v>
      </c>
    </row>
    <row r="19901" spans="2:6">
      <c r="B19901">
        <v>1537600</v>
      </c>
      <c r="D19901">
        <v>19899</v>
      </c>
      <c r="E19901" s="72">
        <f t="shared" si="621"/>
        <v>1715123870.2962961</v>
      </c>
      <c r="F19901" s="71">
        <f t="shared" si="620"/>
        <v>1115.4551705881217</v>
      </c>
    </row>
    <row r="19902" spans="2:6">
      <c r="B19902">
        <v>1537600</v>
      </c>
      <c r="D19902">
        <v>19900</v>
      </c>
      <c r="E19902" s="72">
        <f t="shared" si="621"/>
        <v>1715296295.0740738</v>
      </c>
      <c r="F19902" s="71">
        <f t="shared" si="620"/>
        <v>1115.5673094914632</v>
      </c>
    </row>
    <row r="19903" spans="2:6">
      <c r="B19903">
        <v>1537600</v>
      </c>
      <c r="D19903">
        <v>19901</v>
      </c>
      <c r="E19903" s="72">
        <f t="shared" si="621"/>
        <v>1715468728.5185182</v>
      </c>
      <c r="F19903" s="71">
        <f t="shared" si="620"/>
        <v>1115.6794540312944</v>
      </c>
    </row>
    <row r="19904" spans="2:6">
      <c r="B19904">
        <v>1537600</v>
      </c>
      <c r="D19904">
        <v>19902</v>
      </c>
      <c r="E19904" s="72">
        <f t="shared" si="621"/>
        <v>1715641170.6296294</v>
      </c>
      <c r="F19904" s="71">
        <f t="shared" si="620"/>
        <v>1115.7916042076154</v>
      </c>
    </row>
    <row r="19905" spans="2:6">
      <c r="B19905">
        <v>1537600</v>
      </c>
      <c r="D19905">
        <v>19903</v>
      </c>
      <c r="E19905" s="72">
        <f t="shared" si="621"/>
        <v>1715813621.4074073</v>
      </c>
      <c r="F19905" s="71">
        <f t="shared" si="620"/>
        <v>1115.9037600204263</v>
      </c>
    </row>
    <row r="19906" spans="2:6">
      <c r="B19906">
        <v>1537600</v>
      </c>
      <c r="D19906">
        <v>19904</v>
      </c>
      <c r="E19906" s="72">
        <f t="shared" si="621"/>
        <v>1715986080.8518517</v>
      </c>
      <c r="F19906" s="71">
        <f t="shared" si="620"/>
        <v>1116.0159214697267</v>
      </c>
    </row>
    <row r="19907" spans="2:6">
      <c r="B19907">
        <v>1537600</v>
      </c>
      <c r="D19907">
        <v>19905</v>
      </c>
      <c r="E19907" s="72">
        <f t="shared" si="621"/>
        <v>1716158548.9629629</v>
      </c>
      <c r="F19907" s="71">
        <f t="shared" ref="F19907:F19970" si="622">E19907/B19906</f>
        <v>1116.128088555517</v>
      </c>
    </row>
    <row r="19908" spans="2:6">
      <c r="B19908">
        <v>1537600</v>
      </c>
      <c r="D19908">
        <v>19906</v>
      </c>
      <c r="E19908" s="72">
        <f t="shared" ref="E19908:E19971" si="623">40+(D19907*D19907)+(E19907/1.3)</f>
        <v>1716331025.7407405</v>
      </c>
      <c r="F19908" s="71">
        <f t="shared" si="622"/>
        <v>1116.2402612777969</v>
      </c>
    </row>
    <row r="19909" spans="2:6">
      <c r="B19909">
        <v>1537600</v>
      </c>
      <c r="D19909">
        <v>19907</v>
      </c>
      <c r="E19909" s="72">
        <f t="shared" si="623"/>
        <v>1716503511.185185</v>
      </c>
      <c r="F19909" s="71">
        <f t="shared" si="622"/>
        <v>1116.3524396365667</v>
      </c>
    </row>
    <row r="19910" spans="2:6">
      <c r="B19910">
        <v>1537600</v>
      </c>
      <c r="D19910">
        <v>19908</v>
      </c>
      <c r="E19910" s="72">
        <f t="shared" si="623"/>
        <v>1716676005.2962961</v>
      </c>
      <c r="F19910" s="71">
        <f t="shared" si="622"/>
        <v>1116.4646236318263</v>
      </c>
    </row>
    <row r="19911" spans="2:6">
      <c r="B19911">
        <v>1537600</v>
      </c>
      <c r="D19911">
        <v>19909</v>
      </c>
      <c r="E19911" s="72">
        <f t="shared" si="623"/>
        <v>1716848508.0740738</v>
      </c>
      <c r="F19911" s="71">
        <f t="shared" si="622"/>
        <v>1116.5768132635756</v>
      </c>
    </row>
    <row r="19912" spans="2:6">
      <c r="B19912">
        <v>1537600</v>
      </c>
      <c r="D19912">
        <v>19910</v>
      </c>
      <c r="E19912" s="72">
        <f t="shared" si="623"/>
        <v>1717021019.5185182</v>
      </c>
      <c r="F19912" s="71">
        <f t="shared" si="622"/>
        <v>1116.6890085318146</v>
      </c>
    </row>
    <row r="19913" spans="2:6">
      <c r="B19913">
        <v>1537600</v>
      </c>
      <c r="D19913">
        <v>19911</v>
      </c>
      <c r="E19913" s="72">
        <f t="shared" si="623"/>
        <v>1717193539.6296294</v>
      </c>
      <c r="F19913" s="71">
        <f t="shared" si="622"/>
        <v>1116.8012094365436</v>
      </c>
    </row>
    <row r="19914" spans="2:6">
      <c r="B19914">
        <v>1537600</v>
      </c>
      <c r="D19914">
        <v>19912</v>
      </c>
      <c r="E19914" s="72">
        <f t="shared" si="623"/>
        <v>1717366068.4074073</v>
      </c>
      <c r="F19914" s="71">
        <f t="shared" si="622"/>
        <v>1116.9134159777623</v>
      </c>
    </row>
    <row r="19915" spans="2:6">
      <c r="B19915">
        <v>1537600</v>
      </c>
      <c r="D19915">
        <v>19913</v>
      </c>
      <c r="E19915" s="72">
        <f t="shared" si="623"/>
        <v>1717538605.8518517</v>
      </c>
      <c r="F19915" s="71">
        <f t="shared" si="622"/>
        <v>1117.0256281554707</v>
      </c>
    </row>
    <row r="19916" spans="2:6">
      <c r="B19916">
        <v>1537600</v>
      </c>
      <c r="D19916">
        <v>19914</v>
      </c>
      <c r="E19916" s="72">
        <f t="shared" si="623"/>
        <v>1717711151.9629629</v>
      </c>
      <c r="F19916" s="71">
        <f t="shared" si="622"/>
        <v>1117.1378459696689</v>
      </c>
    </row>
    <row r="19917" spans="2:6">
      <c r="B19917">
        <v>1537600</v>
      </c>
      <c r="D19917">
        <v>19915</v>
      </c>
      <c r="E19917" s="72">
        <f t="shared" si="623"/>
        <v>1717883706.7407405</v>
      </c>
      <c r="F19917" s="71">
        <f t="shared" si="622"/>
        <v>1117.2500694203568</v>
      </c>
    </row>
    <row r="19918" spans="2:6">
      <c r="B19918">
        <v>1537600</v>
      </c>
      <c r="D19918">
        <v>19916</v>
      </c>
      <c r="E19918" s="72">
        <f t="shared" si="623"/>
        <v>1718056270.185185</v>
      </c>
      <c r="F19918" s="71">
        <f t="shared" si="622"/>
        <v>1117.3622985075344</v>
      </c>
    </row>
    <row r="19919" spans="2:6">
      <c r="B19919">
        <v>1537600</v>
      </c>
      <c r="D19919">
        <v>19917</v>
      </c>
      <c r="E19919" s="72">
        <f t="shared" si="623"/>
        <v>1718228842.2962961</v>
      </c>
      <c r="F19919" s="71">
        <f t="shared" si="622"/>
        <v>1117.474533231202</v>
      </c>
    </row>
    <row r="19920" spans="2:6">
      <c r="B19920">
        <v>1537600</v>
      </c>
      <c r="D19920">
        <v>19918</v>
      </c>
      <c r="E19920" s="72">
        <f t="shared" si="623"/>
        <v>1718401423.0740738</v>
      </c>
      <c r="F19920" s="71">
        <f t="shared" si="622"/>
        <v>1117.5867735913591</v>
      </c>
    </row>
    <row r="19921" spans="2:6">
      <c r="B19921">
        <v>1537600</v>
      </c>
      <c r="D19921">
        <v>19919</v>
      </c>
      <c r="E19921" s="72">
        <f t="shared" si="623"/>
        <v>1718574012.5185182</v>
      </c>
      <c r="F19921" s="71">
        <f t="shared" si="622"/>
        <v>1117.6990195880062</v>
      </c>
    </row>
    <row r="19922" spans="2:6">
      <c r="B19922">
        <v>1537600</v>
      </c>
      <c r="D19922">
        <v>19920</v>
      </c>
      <c r="E19922" s="72">
        <f t="shared" si="623"/>
        <v>1718746610.6296294</v>
      </c>
      <c r="F19922" s="71">
        <f t="shared" si="622"/>
        <v>1117.811271221143</v>
      </c>
    </row>
    <row r="19923" spans="2:6">
      <c r="B19923">
        <v>1537600</v>
      </c>
      <c r="D19923">
        <v>19921</v>
      </c>
      <c r="E19923" s="72">
        <f t="shared" si="623"/>
        <v>1718919217.4074073</v>
      </c>
      <c r="F19923" s="71">
        <f t="shared" si="622"/>
        <v>1117.9235284907695</v>
      </c>
    </row>
    <row r="19924" spans="2:6">
      <c r="B19924">
        <v>1537600</v>
      </c>
      <c r="D19924">
        <v>19922</v>
      </c>
      <c r="E19924" s="72">
        <f t="shared" si="623"/>
        <v>1719091832.8518517</v>
      </c>
      <c r="F19924" s="71">
        <f t="shared" si="622"/>
        <v>1118.0357913968858</v>
      </c>
    </row>
    <row r="19925" spans="2:6">
      <c r="B19925">
        <v>1537600</v>
      </c>
      <c r="D19925">
        <v>19923</v>
      </c>
      <c r="E19925" s="72">
        <f t="shared" si="623"/>
        <v>1719264456.9629629</v>
      </c>
      <c r="F19925" s="71">
        <f t="shared" si="622"/>
        <v>1118.148059939492</v>
      </c>
    </row>
    <row r="19926" spans="2:6">
      <c r="B19926">
        <v>1537600</v>
      </c>
      <c r="D19926">
        <v>19924</v>
      </c>
      <c r="E19926" s="72">
        <f t="shared" si="623"/>
        <v>1719437089.7407405</v>
      </c>
      <c r="F19926" s="71">
        <f t="shared" si="622"/>
        <v>1118.2603341185877</v>
      </c>
    </row>
    <row r="19927" spans="2:6">
      <c r="B19927">
        <v>1537600</v>
      </c>
      <c r="D19927">
        <v>19925</v>
      </c>
      <c r="E19927" s="72">
        <f t="shared" si="623"/>
        <v>1719609731.185185</v>
      </c>
      <c r="F19927" s="71">
        <f t="shared" si="622"/>
        <v>1118.3726139341734</v>
      </c>
    </row>
    <row r="19928" spans="2:6">
      <c r="B19928">
        <v>1537600</v>
      </c>
      <c r="D19928">
        <v>19926</v>
      </c>
      <c r="E19928" s="72">
        <f t="shared" si="623"/>
        <v>1719782381.2962961</v>
      </c>
      <c r="F19928" s="71">
        <f t="shared" si="622"/>
        <v>1118.4848993862488</v>
      </c>
    </row>
    <row r="19929" spans="2:6">
      <c r="B19929">
        <v>1537600</v>
      </c>
      <c r="D19929">
        <v>19927</v>
      </c>
      <c r="E19929" s="72">
        <f t="shared" si="623"/>
        <v>1719955040.0740738</v>
      </c>
      <c r="F19929" s="71">
        <f t="shared" si="622"/>
        <v>1118.5971904748139</v>
      </c>
    </row>
    <row r="19930" spans="2:6">
      <c r="B19930">
        <v>1537600</v>
      </c>
      <c r="D19930">
        <v>19928</v>
      </c>
      <c r="E19930" s="72">
        <f t="shared" si="623"/>
        <v>1720127707.5185182</v>
      </c>
      <c r="F19930" s="71">
        <f t="shared" si="622"/>
        <v>1118.7094871998688</v>
      </c>
    </row>
    <row r="19931" spans="2:6">
      <c r="B19931">
        <v>1537600</v>
      </c>
      <c r="D19931">
        <v>19929</v>
      </c>
      <c r="E19931" s="72">
        <f t="shared" si="623"/>
        <v>1720300383.6296294</v>
      </c>
      <c r="F19931" s="71">
        <f t="shared" si="622"/>
        <v>1118.8217895614134</v>
      </c>
    </row>
    <row r="19932" spans="2:6">
      <c r="B19932">
        <v>1537600</v>
      </c>
      <c r="D19932">
        <v>19930</v>
      </c>
      <c r="E19932" s="72">
        <f t="shared" si="623"/>
        <v>1720473068.4074073</v>
      </c>
      <c r="F19932" s="71">
        <f t="shared" si="622"/>
        <v>1118.934097559448</v>
      </c>
    </row>
    <row r="19933" spans="2:6">
      <c r="B19933">
        <v>1537600</v>
      </c>
      <c r="D19933">
        <v>19931</v>
      </c>
      <c r="E19933" s="72">
        <f t="shared" si="623"/>
        <v>1720645761.8518517</v>
      </c>
      <c r="F19933" s="71">
        <f t="shared" si="622"/>
        <v>1119.0464111939723</v>
      </c>
    </row>
    <row r="19934" spans="2:6">
      <c r="B19934">
        <v>1537600</v>
      </c>
      <c r="D19934">
        <v>19932</v>
      </c>
      <c r="E19934" s="72">
        <f t="shared" si="623"/>
        <v>1720818463.9629629</v>
      </c>
      <c r="F19934" s="71">
        <f t="shared" si="622"/>
        <v>1119.1587304649863</v>
      </c>
    </row>
    <row r="19935" spans="2:6">
      <c r="B19935">
        <v>1537600</v>
      </c>
      <c r="D19935">
        <v>19933</v>
      </c>
      <c r="E19935" s="72">
        <f t="shared" si="623"/>
        <v>1720991174.7407405</v>
      </c>
      <c r="F19935" s="71">
        <f t="shared" si="622"/>
        <v>1119.2710553724899</v>
      </c>
    </row>
    <row r="19936" spans="2:6">
      <c r="B19936">
        <v>1537600</v>
      </c>
      <c r="D19936">
        <v>19934</v>
      </c>
      <c r="E19936" s="72">
        <f t="shared" si="623"/>
        <v>1721163894.185185</v>
      </c>
      <c r="F19936" s="71">
        <f t="shared" si="622"/>
        <v>1119.3833859164833</v>
      </c>
    </row>
    <row r="19937" spans="2:6">
      <c r="B19937">
        <v>1537600</v>
      </c>
      <c r="D19937">
        <v>19935</v>
      </c>
      <c r="E19937" s="72">
        <f t="shared" si="623"/>
        <v>1721336622.2962961</v>
      </c>
      <c r="F19937" s="71">
        <f t="shared" si="622"/>
        <v>1119.4957220969668</v>
      </c>
    </row>
    <row r="19938" spans="2:6">
      <c r="B19938">
        <v>1537600</v>
      </c>
      <c r="D19938">
        <v>19936</v>
      </c>
      <c r="E19938" s="72">
        <f t="shared" si="623"/>
        <v>1721509359.0740738</v>
      </c>
      <c r="F19938" s="71">
        <f t="shared" si="622"/>
        <v>1119.6080639139398</v>
      </c>
    </row>
    <row r="19939" spans="2:6">
      <c r="B19939">
        <v>1537600</v>
      </c>
      <c r="D19939">
        <v>19937</v>
      </c>
      <c r="E19939" s="72">
        <f t="shared" si="623"/>
        <v>1721682104.5185182</v>
      </c>
      <c r="F19939" s="71">
        <f t="shared" si="622"/>
        <v>1119.7204113674027</v>
      </c>
    </row>
    <row r="19940" spans="2:6">
      <c r="B19940">
        <v>1537600</v>
      </c>
      <c r="D19940">
        <v>19938</v>
      </c>
      <c r="E19940" s="72">
        <f t="shared" si="623"/>
        <v>1721854858.6296294</v>
      </c>
      <c r="F19940" s="71">
        <f t="shared" si="622"/>
        <v>1119.8327644573553</v>
      </c>
    </row>
    <row r="19941" spans="2:6">
      <c r="B19941">
        <v>1537600</v>
      </c>
      <c r="D19941">
        <v>19939</v>
      </c>
      <c r="E19941" s="72">
        <f t="shared" si="623"/>
        <v>1722027621.4074073</v>
      </c>
      <c r="F19941" s="71">
        <f t="shared" si="622"/>
        <v>1119.9451231837977</v>
      </c>
    </row>
    <row r="19942" spans="2:6">
      <c r="B19942">
        <v>1537600</v>
      </c>
      <c r="D19942">
        <v>19940</v>
      </c>
      <c r="E19942" s="72">
        <f t="shared" si="623"/>
        <v>1722200392.8518517</v>
      </c>
      <c r="F19942" s="71">
        <f t="shared" si="622"/>
        <v>1120.0574875467298</v>
      </c>
    </row>
    <row r="19943" spans="2:6">
      <c r="B19943">
        <v>1537600</v>
      </c>
      <c r="D19943">
        <v>19941</v>
      </c>
      <c r="E19943" s="72">
        <f t="shared" si="623"/>
        <v>1722373172.9629629</v>
      </c>
      <c r="F19943" s="71">
        <f t="shared" si="622"/>
        <v>1120.1698575461517</v>
      </c>
    </row>
    <row r="19944" spans="2:6">
      <c r="B19944">
        <v>1537600</v>
      </c>
      <c r="D19944">
        <v>19942</v>
      </c>
      <c r="E19944" s="72">
        <f t="shared" si="623"/>
        <v>1722545961.7407405</v>
      </c>
      <c r="F19944" s="71">
        <f t="shared" si="622"/>
        <v>1120.2822331820632</v>
      </c>
    </row>
    <row r="19945" spans="2:6">
      <c r="B19945">
        <v>1537600</v>
      </c>
      <c r="D19945">
        <v>19943</v>
      </c>
      <c r="E19945" s="72">
        <f t="shared" si="623"/>
        <v>1722718759.185185</v>
      </c>
      <c r="F19945" s="71">
        <f t="shared" si="622"/>
        <v>1120.3946144544648</v>
      </c>
    </row>
    <row r="19946" spans="2:6">
      <c r="B19946">
        <v>1537600</v>
      </c>
      <c r="D19946">
        <v>19944</v>
      </c>
      <c r="E19946" s="72">
        <f t="shared" si="623"/>
        <v>1722891565.2962961</v>
      </c>
      <c r="F19946" s="71">
        <f t="shared" si="622"/>
        <v>1120.507001363356</v>
      </c>
    </row>
    <row r="19947" spans="2:6">
      <c r="B19947">
        <v>1537600</v>
      </c>
      <c r="D19947">
        <v>19945</v>
      </c>
      <c r="E19947" s="72">
        <f t="shared" si="623"/>
        <v>1723064380.0740738</v>
      </c>
      <c r="F19947" s="71">
        <f t="shared" si="622"/>
        <v>1120.6193939087368</v>
      </c>
    </row>
    <row r="19948" spans="2:6">
      <c r="B19948">
        <v>1537600</v>
      </c>
      <c r="D19948">
        <v>19946</v>
      </c>
      <c r="E19948" s="72">
        <f t="shared" si="623"/>
        <v>1723237203.5185182</v>
      </c>
      <c r="F19948" s="71">
        <f t="shared" si="622"/>
        <v>1120.7317920906075</v>
      </c>
    </row>
    <row r="19949" spans="2:6">
      <c r="B19949">
        <v>1537600</v>
      </c>
      <c r="D19949">
        <v>19947</v>
      </c>
      <c r="E19949" s="72">
        <f t="shared" si="623"/>
        <v>1723410035.6296294</v>
      </c>
      <c r="F19949" s="71">
        <f t="shared" si="622"/>
        <v>1120.844195908968</v>
      </c>
    </row>
    <row r="19950" spans="2:6">
      <c r="B19950">
        <v>1537600</v>
      </c>
      <c r="D19950">
        <v>19948</v>
      </c>
      <c r="E19950" s="72">
        <f t="shared" si="623"/>
        <v>1723582876.4074073</v>
      </c>
      <c r="F19950" s="71">
        <f t="shared" si="622"/>
        <v>1120.9566053638184</v>
      </c>
    </row>
    <row r="19951" spans="2:6">
      <c r="B19951">
        <v>1537600</v>
      </c>
      <c r="D19951">
        <v>19949</v>
      </c>
      <c r="E19951" s="72">
        <f t="shared" si="623"/>
        <v>1723755725.8518517</v>
      </c>
      <c r="F19951" s="71">
        <f t="shared" si="622"/>
        <v>1121.0690204551586</v>
      </c>
    </row>
    <row r="19952" spans="2:6">
      <c r="B19952">
        <v>1537600</v>
      </c>
      <c r="D19952">
        <v>19950</v>
      </c>
      <c r="E19952" s="72">
        <f t="shared" si="623"/>
        <v>1723928583.9629629</v>
      </c>
      <c r="F19952" s="71">
        <f t="shared" si="622"/>
        <v>1121.1814411829882</v>
      </c>
    </row>
    <row r="19953" spans="2:6">
      <c r="B19953">
        <v>1537600</v>
      </c>
      <c r="D19953">
        <v>19951</v>
      </c>
      <c r="E19953" s="72">
        <f t="shared" si="623"/>
        <v>1724101450.7407405</v>
      </c>
      <c r="F19953" s="71">
        <f t="shared" si="622"/>
        <v>1121.2938675473079</v>
      </c>
    </row>
    <row r="19954" spans="2:6">
      <c r="B19954">
        <v>1537600</v>
      </c>
      <c r="D19954">
        <v>19952</v>
      </c>
      <c r="E19954" s="72">
        <f t="shared" si="623"/>
        <v>1724274326.185185</v>
      </c>
      <c r="F19954" s="71">
        <f t="shared" si="622"/>
        <v>1121.4062995481172</v>
      </c>
    </row>
    <row r="19955" spans="2:6">
      <c r="B19955">
        <v>1537600</v>
      </c>
      <c r="D19955">
        <v>19953</v>
      </c>
      <c r="E19955" s="72">
        <f t="shared" si="623"/>
        <v>1724447210.2962961</v>
      </c>
      <c r="F19955" s="71">
        <f t="shared" si="622"/>
        <v>1121.5187371854163</v>
      </c>
    </row>
    <row r="19956" spans="2:6">
      <c r="B19956">
        <v>1537600</v>
      </c>
      <c r="D19956">
        <v>19954</v>
      </c>
      <c r="E19956" s="72">
        <f t="shared" si="623"/>
        <v>1724620103.0740738</v>
      </c>
      <c r="F19956" s="71">
        <f t="shared" si="622"/>
        <v>1121.6311804592051</v>
      </c>
    </row>
    <row r="19957" spans="2:6">
      <c r="B19957">
        <v>1537600</v>
      </c>
      <c r="D19957">
        <v>19955</v>
      </c>
      <c r="E19957" s="72">
        <f t="shared" si="623"/>
        <v>1724793004.5185182</v>
      </c>
      <c r="F19957" s="71">
        <f t="shared" si="622"/>
        <v>1121.7436293694836</v>
      </c>
    </row>
    <row r="19958" spans="2:6">
      <c r="B19958">
        <v>1537600</v>
      </c>
      <c r="D19958">
        <v>19956</v>
      </c>
      <c r="E19958" s="72">
        <f t="shared" si="623"/>
        <v>1724965914.6296294</v>
      </c>
      <c r="F19958" s="71">
        <f t="shared" si="622"/>
        <v>1121.8560839162521</v>
      </c>
    </row>
    <row r="19959" spans="2:6">
      <c r="B19959">
        <v>1537600</v>
      </c>
      <c r="D19959">
        <v>19957</v>
      </c>
      <c r="E19959" s="72">
        <f t="shared" si="623"/>
        <v>1725138833.4074073</v>
      </c>
      <c r="F19959" s="71">
        <f t="shared" si="622"/>
        <v>1121.9685440995104</v>
      </c>
    </row>
    <row r="19960" spans="2:6">
      <c r="B19960">
        <v>1537600</v>
      </c>
      <c r="D19960">
        <v>19958</v>
      </c>
      <c r="E19960" s="72">
        <f t="shared" si="623"/>
        <v>1725311760.8518517</v>
      </c>
      <c r="F19960" s="71">
        <f t="shared" si="622"/>
        <v>1122.0810099192583</v>
      </c>
    </row>
    <row r="19961" spans="2:6">
      <c r="B19961">
        <v>1537600</v>
      </c>
      <c r="D19961">
        <v>19959</v>
      </c>
      <c r="E19961" s="72">
        <f t="shared" si="623"/>
        <v>1725484696.9629629</v>
      </c>
      <c r="F19961" s="71">
        <f t="shared" si="622"/>
        <v>1122.193481375496</v>
      </c>
    </row>
    <row r="19962" spans="2:6">
      <c r="B19962">
        <v>1537600</v>
      </c>
      <c r="D19962">
        <v>19960</v>
      </c>
      <c r="E19962" s="72">
        <f t="shared" si="623"/>
        <v>1725657641.7407405</v>
      </c>
      <c r="F19962" s="71">
        <f t="shared" si="622"/>
        <v>1122.3059584682235</v>
      </c>
    </row>
    <row r="19963" spans="2:6">
      <c r="B19963">
        <v>1537600</v>
      </c>
      <c r="D19963">
        <v>19961</v>
      </c>
      <c r="E19963" s="72">
        <f t="shared" si="623"/>
        <v>1725830595.185185</v>
      </c>
      <c r="F19963" s="71">
        <f t="shared" si="622"/>
        <v>1122.4184411974409</v>
      </c>
    </row>
    <row r="19964" spans="2:6">
      <c r="B19964">
        <v>1537600</v>
      </c>
      <c r="D19964">
        <v>19962</v>
      </c>
      <c r="E19964" s="72">
        <f t="shared" si="623"/>
        <v>1726003557.2962961</v>
      </c>
      <c r="F19964" s="71">
        <f t="shared" si="622"/>
        <v>1122.5309295631478</v>
      </c>
    </row>
    <row r="19965" spans="2:6">
      <c r="B19965">
        <v>1537600</v>
      </c>
      <c r="D19965">
        <v>19963</v>
      </c>
      <c r="E19965" s="72">
        <f t="shared" si="623"/>
        <v>1726176528.0740738</v>
      </c>
      <c r="F19965" s="71">
        <f t="shared" si="622"/>
        <v>1122.6434235653446</v>
      </c>
    </row>
    <row r="19966" spans="2:6">
      <c r="B19966">
        <v>1537600</v>
      </c>
      <c r="D19966">
        <v>19964</v>
      </c>
      <c r="E19966" s="72">
        <f t="shared" si="623"/>
        <v>1726349507.5185182</v>
      </c>
      <c r="F19966" s="71">
        <f t="shared" si="622"/>
        <v>1122.7559232040312</v>
      </c>
    </row>
    <row r="19967" spans="2:6">
      <c r="B19967">
        <v>1537600</v>
      </c>
      <c r="D19967">
        <v>19965</v>
      </c>
      <c r="E19967" s="72">
        <f t="shared" si="623"/>
        <v>1726522495.6296294</v>
      </c>
      <c r="F19967" s="71">
        <f t="shared" si="622"/>
        <v>1122.8684284792075</v>
      </c>
    </row>
    <row r="19968" spans="2:6">
      <c r="B19968">
        <v>1537600</v>
      </c>
      <c r="D19968">
        <v>19966</v>
      </c>
      <c r="E19968" s="72">
        <f t="shared" si="623"/>
        <v>1726695492.4074073</v>
      </c>
      <c r="F19968" s="71">
        <f t="shared" si="622"/>
        <v>1122.9809393908736</v>
      </c>
    </row>
    <row r="19969" spans="2:6">
      <c r="B19969">
        <v>1537600</v>
      </c>
      <c r="D19969">
        <v>19967</v>
      </c>
      <c r="E19969" s="72">
        <f t="shared" si="623"/>
        <v>1726868497.8518517</v>
      </c>
      <c r="F19969" s="71">
        <f t="shared" si="622"/>
        <v>1123.0934559390294</v>
      </c>
    </row>
    <row r="19970" spans="2:6">
      <c r="B19970">
        <v>1537600</v>
      </c>
      <c r="D19970">
        <v>19968</v>
      </c>
      <c r="E19970" s="72">
        <f t="shared" si="623"/>
        <v>1727041511.9629629</v>
      </c>
      <c r="F19970" s="71">
        <f t="shared" si="622"/>
        <v>1123.2059781236751</v>
      </c>
    </row>
    <row r="19971" spans="2:6">
      <c r="B19971">
        <v>1537600</v>
      </c>
      <c r="D19971">
        <v>19969</v>
      </c>
      <c r="E19971" s="72">
        <f t="shared" si="623"/>
        <v>1727214534.7407405</v>
      </c>
      <c r="F19971" s="71">
        <f t="shared" ref="F19971:F20002" si="624">E19971/B19970</f>
        <v>1123.3185059448103</v>
      </c>
    </row>
    <row r="19972" spans="2:6">
      <c r="B19972">
        <v>1537600</v>
      </c>
      <c r="D19972">
        <v>19970</v>
      </c>
      <c r="E19972" s="72">
        <f t="shared" ref="E19972:E20002" si="625">40+(D19971*D19971)+(E19971/1.3)</f>
        <v>1727387566.185185</v>
      </c>
      <c r="F19972" s="71">
        <f t="shared" si="624"/>
        <v>1123.4310394024355</v>
      </c>
    </row>
    <row r="19973" spans="2:6">
      <c r="B19973">
        <v>1537600</v>
      </c>
      <c r="D19973">
        <v>19971</v>
      </c>
      <c r="E19973" s="72">
        <f t="shared" si="625"/>
        <v>1727560606.2962961</v>
      </c>
      <c r="F19973" s="71">
        <f t="shared" si="624"/>
        <v>1123.5435784965505</v>
      </c>
    </row>
    <row r="19974" spans="2:6">
      <c r="B19974">
        <v>1537600</v>
      </c>
      <c r="D19974">
        <v>19972</v>
      </c>
      <c r="E19974" s="72">
        <f t="shared" si="625"/>
        <v>1727733655.0740738</v>
      </c>
      <c r="F19974" s="71">
        <f t="shared" si="624"/>
        <v>1123.6561232271551</v>
      </c>
    </row>
    <row r="19975" spans="2:6">
      <c r="B19975">
        <v>1537600</v>
      </c>
      <c r="D19975">
        <v>19973</v>
      </c>
      <c r="E19975" s="72">
        <f t="shared" si="625"/>
        <v>1727906712.5185182</v>
      </c>
      <c r="F19975" s="71">
        <f t="shared" si="624"/>
        <v>1123.7686735942495</v>
      </c>
    </row>
    <row r="19976" spans="2:6">
      <c r="B19976">
        <v>1537600</v>
      </c>
      <c r="D19976">
        <v>19974</v>
      </c>
      <c r="E19976" s="72">
        <f t="shared" si="625"/>
        <v>1728079778.6296294</v>
      </c>
      <c r="F19976" s="71">
        <f t="shared" si="624"/>
        <v>1123.8812295978339</v>
      </c>
    </row>
    <row r="19977" spans="2:6">
      <c r="B19977">
        <v>1537600</v>
      </c>
      <c r="D19977">
        <v>19975</v>
      </c>
      <c r="E19977" s="72">
        <f t="shared" si="625"/>
        <v>1728252853.4074073</v>
      </c>
      <c r="F19977" s="71">
        <f t="shared" si="624"/>
        <v>1123.993791237908</v>
      </c>
    </row>
    <row r="19978" spans="2:6">
      <c r="B19978">
        <v>1537600</v>
      </c>
      <c r="D19978">
        <v>19976</v>
      </c>
      <c r="E19978" s="72">
        <f t="shared" si="625"/>
        <v>1728425936.8518517</v>
      </c>
      <c r="F19978" s="71">
        <f t="shared" si="624"/>
        <v>1124.1063585144718</v>
      </c>
    </row>
    <row r="19979" spans="2:6">
      <c r="B19979">
        <v>1537600</v>
      </c>
      <c r="D19979">
        <v>19977</v>
      </c>
      <c r="E19979" s="72">
        <f t="shared" si="625"/>
        <v>1728599028.9629629</v>
      </c>
      <c r="F19979" s="71">
        <f t="shared" si="624"/>
        <v>1124.2189314275254</v>
      </c>
    </row>
    <row r="19980" spans="2:6">
      <c r="B19980">
        <v>1537600</v>
      </c>
      <c r="D19980">
        <v>19978</v>
      </c>
      <c r="E19980" s="72">
        <f t="shared" si="625"/>
        <v>1728772129.7407405</v>
      </c>
      <c r="F19980" s="71">
        <f t="shared" si="624"/>
        <v>1124.3315099770684</v>
      </c>
    </row>
    <row r="19981" spans="2:6">
      <c r="B19981">
        <v>1537600</v>
      </c>
      <c r="D19981">
        <v>19979</v>
      </c>
      <c r="E19981" s="72">
        <f t="shared" si="625"/>
        <v>1728945239.185185</v>
      </c>
      <c r="F19981" s="71">
        <f t="shared" si="624"/>
        <v>1124.4440941631015</v>
      </c>
    </row>
    <row r="19982" spans="2:6">
      <c r="B19982">
        <v>1537600</v>
      </c>
      <c r="D19982">
        <v>19980</v>
      </c>
      <c r="E19982" s="72">
        <f t="shared" si="625"/>
        <v>1729118357.2962961</v>
      </c>
      <c r="F19982" s="71">
        <f t="shared" si="624"/>
        <v>1124.5566839856244</v>
      </c>
    </row>
    <row r="19983" spans="2:6">
      <c r="B19983">
        <v>1537600</v>
      </c>
      <c r="D19983">
        <v>19981</v>
      </c>
      <c r="E19983" s="72">
        <f t="shared" si="625"/>
        <v>1729291484.0740738</v>
      </c>
      <c r="F19983" s="71">
        <f t="shared" si="624"/>
        <v>1124.6692794446369</v>
      </c>
    </row>
    <row r="19984" spans="2:6">
      <c r="B19984">
        <v>1537600</v>
      </c>
      <c r="D19984">
        <v>19982</v>
      </c>
      <c r="E19984" s="72">
        <f t="shared" si="625"/>
        <v>1729464619.5185182</v>
      </c>
      <c r="F19984" s="71">
        <f t="shared" si="624"/>
        <v>1124.7818805401394</v>
      </c>
    </row>
    <row r="19985" spans="2:6">
      <c r="B19985">
        <v>1537600</v>
      </c>
      <c r="D19985">
        <v>19983</v>
      </c>
      <c r="E19985" s="72">
        <f t="shared" si="625"/>
        <v>1729637763.6296294</v>
      </c>
      <c r="F19985" s="71">
        <f t="shared" si="624"/>
        <v>1124.8944872721315</v>
      </c>
    </row>
    <row r="19986" spans="2:6">
      <c r="B19986">
        <v>1537600</v>
      </c>
      <c r="D19986">
        <v>19984</v>
      </c>
      <c r="E19986" s="72">
        <f t="shared" si="625"/>
        <v>1729810916.4074073</v>
      </c>
      <c r="F19986" s="71">
        <f t="shared" si="624"/>
        <v>1125.0070996406134</v>
      </c>
    </row>
    <row r="19987" spans="2:6">
      <c r="B19987">
        <v>1537600</v>
      </c>
      <c r="D19987">
        <v>19985</v>
      </c>
      <c r="E19987" s="72">
        <f t="shared" si="625"/>
        <v>1729984077.8518517</v>
      </c>
      <c r="F19987" s="71">
        <f t="shared" si="624"/>
        <v>1125.1197176455851</v>
      </c>
    </row>
    <row r="19988" spans="2:6">
      <c r="B19988">
        <v>1537600</v>
      </c>
      <c r="D19988">
        <v>19986</v>
      </c>
      <c r="E19988" s="72">
        <f t="shared" si="625"/>
        <v>1730157247.9629629</v>
      </c>
      <c r="F19988" s="71">
        <f t="shared" si="624"/>
        <v>1125.2323412870467</v>
      </c>
    </row>
    <row r="19989" spans="2:6">
      <c r="B19989">
        <v>1537600</v>
      </c>
      <c r="D19989">
        <v>19987</v>
      </c>
      <c r="E19989" s="72">
        <f t="shared" si="625"/>
        <v>1730330426.7407405</v>
      </c>
      <c r="F19989" s="71">
        <f t="shared" si="624"/>
        <v>1125.3449705649978</v>
      </c>
    </row>
    <row r="19990" spans="2:6">
      <c r="B19990">
        <v>1537600</v>
      </c>
      <c r="D19990">
        <v>19988</v>
      </c>
      <c r="E19990" s="72">
        <f t="shared" si="625"/>
        <v>1730503614.185185</v>
      </c>
      <c r="F19990" s="71">
        <f t="shared" si="624"/>
        <v>1125.4576054794386</v>
      </c>
    </row>
    <row r="19991" spans="2:6">
      <c r="B19991">
        <v>1537600</v>
      </c>
      <c r="D19991">
        <v>19989</v>
      </c>
      <c r="E19991" s="72">
        <f t="shared" si="625"/>
        <v>1730676810.2962961</v>
      </c>
      <c r="F19991" s="71">
        <f t="shared" si="624"/>
        <v>1125.5702460303694</v>
      </c>
    </row>
    <row r="19992" spans="2:6">
      <c r="B19992">
        <v>1537600</v>
      </c>
      <c r="D19992">
        <v>19990</v>
      </c>
      <c r="E19992" s="72">
        <f t="shared" si="625"/>
        <v>1730850015.0740738</v>
      </c>
      <c r="F19992" s="71">
        <f t="shared" si="624"/>
        <v>1125.6828922177899</v>
      </c>
    </row>
    <row r="19993" spans="2:6">
      <c r="B19993">
        <v>1537600</v>
      </c>
      <c r="D19993">
        <v>19991</v>
      </c>
      <c r="E19993" s="72">
        <f t="shared" si="625"/>
        <v>1731023228.5185182</v>
      </c>
      <c r="F19993" s="71">
        <f t="shared" si="624"/>
        <v>1125.7955440417002</v>
      </c>
    </row>
    <row r="19994" spans="2:6">
      <c r="B19994">
        <v>1537600</v>
      </c>
      <c r="D19994">
        <v>19992</v>
      </c>
      <c r="E19994" s="72">
        <f t="shared" si="625"/>
        <v>1731196450.6296294</v>
      </c>
      <c r="F19994" s="71">
        <f t="shared" si="624"/>
        <v>1125.9082015021004</v>
      </c>
    </row>
    <row r="19995" spans="2:6">
      <c r="B19995">
        <v>1537600</v>
      </c>
      <c r="D19995">
        <v>19993</v>
      </c>
      <c r="E19995" s="72">
        <f t="shared" si="625"/>
        <v>1731369681.4074073</v>
      </c>
      <c r="F19995" s="71">
        <f t="shared" si="624"/>
        <v>1126.0208645989901</v>
      </c>
    </row>
    <row r="19996" spans="2:6">
      <c r="B19996">
        <v>1537600</v>
      </c>
      <c r="D19996">
        <v>19994</v>
      </c>
      <c r="E19996" s="72">
        <f t="shared" si="625"/>
        <v>1731542920.8518517</v>
      </c>
      <c r="F19996" s="71">
        <f t="shared" si="624"/>
        <v>1126.1335333323698</v>
      </c>
    </row>
    <row r="19997" spans="2:6">
      <c r="B19997">
        <v>1537600</v>
      </c>
      <c r="D19997">
        <v>19995</v>
      </c>
      <c r="E19997" s="72">
        <f t="shared" si="625"/>
        <v>1731716168.9629629</v>
      </c>
      <c r="F19997" s="71">
        <f t="shared" si="624"/>
        <v>1126.2462077022392</v>
      </c>
    </row>
    <row r="19998" spans="2:6">
      <c r="B19998">
        <v>1537600</v>
      </c>
      <c r="D19998">
        <v>19996</v>
      </c>
      <c r="E19998" s="72">
        <f t="shared" si="625"/>
        <v>1731889425.7407405</v>
      </c>
      <c r="F19998" s="71">
        <f t="shared" si="624"/>
        <v>1126.3588877085981</v>
      </c>
    </row>
    <row r="19999" spans="2:6">
      <c r="B19999">
        <v>1537600</v>
      </c>
      <c r="D19999">
        <v>19997</v>
      </c>
      <c r="E19999" s="72">
        <f t="shared" si="625"/>
        <v>1732062691.185185</v>
      </c>
      <c r="F19999" s="71">
        <f t="shared" si="624"/>
        <v>1126.471573351447</v>
      </c>
    </row>
    <row r="20000" spans="2:6">
      <c r="B20000">
        <v>1537600</v>
      </c>
      <c r="D20000">
        <v>19998</v>
      </c>
      <c r="E20000" s="72">
        <f t="shared" si="625"/>
        <v>1732235965.2962961</v>
      </c>
      <c r="F20000" s="71">
        <f t="shared" si="624"/>
        <v>1126.5842646307858</v>
      </c>
    </row>
    <row r="20001" spans="2:6">
      <c r="B20001">
        <v>1537600</v>
      </c>
      <c r="D20001">
        <v>19999</v>
      </c>
      <c r="E20001" s="72">
        <f t="shared" si="625"/>
        <v>1732409248.0740738</v>
      </c>
      <c r="F20001" s="71">
        <f t="shared" si="624"/>
        <v>1126.6969615466141</v>
      </c>
    </row>
    <row r="20002" spans="2:6">
      <c r="D20002">
        <v>20000</v>
      </c>
      <c r="E20002" s="72">
        <f t="shared" si="625"/>
        <v>1732582539.5185182</v>
      </c>
      <c r="F20002" s="71">
        <f t="shared" si="624"/>
        <v>1126.8096640989322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A409-DD15-45B8-BF3F-E3A5E1415FD4}">
  <dimension ref="A1:O109"/>
  <sheetViews>
    <sheetView workbookViewId="0">
      <selection activeCell="B24" sqref="B24"/>
    </sheetView>
  </sheetViews>
  <sheetFormatPr defaultRowHeight="16.5"/>
  <cols>
    <col min="1" max="2" width="13" style="108" bestFit="1" customWidth="1"/>
    <col min="3" max="8" width="11.625" style="108" customWidth="1"/>
    <col min="9" max="14" width="5.625" style="108" customWidth="1"/>
    <col min="15" max="15" width="5.25" style="108" bestFit="1" customWidth="1"/>
    <col min="16" max="16384" width="9" style="108"/>
  </cols>
  <sheetData>
    <row r="1" spans="1:15">
      <c r="A1" s="108" t="s">
        <v>1516</v>
      </c>
      <c r="B1" s="108" t="s">
        <v>1517</v>
      </c>
      <c r="D1" s="108" t="s">
        <v>191</v>
      </c>
      <c r="E1" s="108" t="s">
        <v>1527</v>
      </c>
      <c r="F1" s="108" t="s">
        <v>1539</v>
      </c>
      <c r="G1" s="108" t="s">
        <v>1528</v>
      </c>
      <c r="I1" t="s">
        <v>1538</v>
      </c>
      <c r="J1" s="210" t="s">
        <v>660</v>
      </c>
      <c r="K1" s="211" t="s">
        <v>684</v>
      </c>
      <c r="L1" s="121" t="s">
        <v>704</v>
      </c>
      <c r="M1" s="212" t="s">
        <v>141</v>
      </c>
      <c r="N1" s="124" t="s">
        <v>723</v>
      </c>
      <c r="O1" s="213" t="s">
        <v>1114</v>
      </c>
    </row>
    <row r="2" spans="1:15">
      <c r="A2" s="108">
        <v>1</v>
      </c>
      <c r="B2" s="108" t="s">
        <v>1518</v>
      </c>
      <c r="D2" s="108">
        <v>1</v>
      </c>
      <c r="E2" s="108" t="s">
        <v>1529</v>
      </c>
      <c r="F2" s="108">
        <v>100</v>
      </c>
      <c r="G2" s="108">
        <v>10</v>
      </c>
      <c r="I2">
        <v>1</v>
      </c>
      <c r="J2">
        <v>67</v>
      </c>
      <c r="K2">
        <v>20</v>
      </c>
      <c r="L2">
        <v>10</v>
      </c>
      <c r="M2">
        <v>2.4</v>
      </c>
      <c r="N2">
        <v>0.5</v>
      </c>
      <c r="O2">
        <v>0.1</v>
      </c>
    </row>
    <row r="3" spans="1:15">
      <c r="A3" s="108">
        <v>2</v>
      </c>
      <c r="B3" s="108" t="s">
        <v>1519</v>
      </c>
      <c r="D3" s="108">
        <v>2</v>
      </c>
      <c r="E3" s="108" t="s">
        <v>1530</v>
      </c>
      <c r="F3" s="108">
        <v>200</v>
      </c>
      <c r="G3" s="108">
        <v>20</v>
      </c>
    </row>
    <row r="4" spans="1:15">
      <c r="A4" s="108">
        <v>3</v>
      </c>
      <c r="B4" s="108" t="s">
        <v>1520</v>
      </c>
      <c r="D4" s="108">
        <v>3</v>
      </c>
      <c r="E4" s="108" t="s">
        <v>1531</v>
      </c>
      <c r="F4" s="108">
        <v>300</v>
      </c>
      <c r="G4" s="108">
        <v>30</v>
      </c>
    </row>
    <row r="5" spans="1:15">
      <c r="A5" s="108">
        <v>4</v>
      </c>
      <c r="B5" s="108" t="s">
        <v>1521</v>
      </c>
      <c r="D5" s="108">
        <v>4</v>
      </c>
      <c r="E5" s="108" t="s">
        <v>1532</v>
      </c>
      <c r="F5" s="108">
        <v>500</v>
      </c>
      <c r="G5" s="108">
        <v>50</v>
      </c>
    </row>
    <row r="6" spans="1:15">
      <c r="A6" s="108">
        <v>5</v>
      </c>
      <c r="B6" s="108" t="s">
        <v>1522</v>
      </c>
      <c r="D6" s="108">
        <v>5</v>
      </c>
      <c r="E6" s="108" t="s">
        <v>1533</v>
      </c>
      <c r="F6" s="108">
        <v>700</v>
      </c>
      <c r="G6" s="108">
        <v>70</v>
      </c>
    </row>
    <row r="7" spans="1:15">
      <c r="A7" s="108">
        <v>6</v>
      </c>
      <c r="B7" s="108" t="s">
        <v>1523</v>
      </c>
      <c r="D7" s="108">
        <v>6</v>
      </c>
      <c r="E7" s="108" t="s">
        <v>1534</v>
      </c>
      <c r="F7" s="108">
        <v>900</v>
      </c>
      <c r="G7" s="108">
        <v>90</v>
      </c>
    </row>
    <row r="8" spans="1:15">
      <c r="A8" s="108">
        <v>7</v>
      </c>
      <c r="B8" s="108" t="s">
        <v>1524</v>
      </c>
      <c r="D8" s="108">
        <v>7</v>
      </c>
      <c r="E8" s="108" t="s">
        <v>1535</v>
      </c>
      <c r="F8" s="108">
        <v>1100</v>
      </c>
      <c r="G8" s="108">
        <v>110</v>
      </c>
    </row>
    <row r="9" spans="1:15">
      <c r="A9" s="108">
        <v>8</v>
      </c>
      <c r="B9" s="108" t="s">
        <v>1525</v>
      </c>
      <c r="D9" s="108">
        <v>8</v>
      </c>
      <c r="E9" s="108" t="s">
        <v>1536</v>
      </c>
      <c r="F9" s="108">
        <v>1300</v>
      </c>
      <c r="G9" s="108">
        <v>130</v>
      </c>
    </row>
    <row r="10" spans="1:15">
      <c r="A10" s="108">
        <v>9</v>
      </c>
      <c r="B10" s="108" t="s">
        <v>1526</v>
      </c>
      <c r="D10" s="108">
        <v>9</v>
      </c>
      <c r="E10" s="108" t="s">
        <v>1537</v>
      </c>
      <c r="F10" s="108">
        <v>1500</v>
      </c>
      <c r="G10" s="108">
        <v>150</v>
      </c>
    </row>
    <row r="12" spans="1:15">
      <c r="A12" s="209" t="s">
        <v>1529</v>
      </c>
      <c r="B12" s="108" t="s">
        <v>1516</v>
      </c>
      <c r="C12" s="210" t="s">
        <v>660</v>
      </c>
      <c r="D12" s="211" t="s">
        <v>684</v>
      </c>
      <c r="E12" s="121" t="s">
        <v>704</v>
      </c>
      <c r="F12" s="212" t="s">
        <v>141</v>
      </c>
      <c r="G12" s="124" t="s">
        <v>723</v>
      </c>
      <c r="H12" s="213" t="s">
        <v>1114</v>
      </c>
    </row>
    <row r="13" spans="1:15">
      <c r="A13" s="108" t="s">
        <v>1518</v>
      </c>
      <c r="B13" s="108">
        <v>1</v>
      </c>
      <c r="C13" s="108">
        <v>8</v>
      </c>
      <c r="D13" s="108">
        <v>16</v>
      </c>
      <c r="E13" s="108">
        <v>24</v>
      </c>
      <c r="F13" s="108">
        <v>40</v>
      </c>
      <c r="G13" s="108">
        <v>70</v>
      </c>
      <c r="H13" s="108">
        <v>120</v>
      </c>
    </row>
    <row r="14" spans="1:15">
      <c r="A14" s="108" t="s">
        <v>1519</v>
      </c>
      <c r="B14" s="108">
        <v>2</v>
      </c>
      <c r="C14" s="108">
        <v>8</v>
      </c>
      <c r="D14" s="108">
        <v>16</v>
      </c>
      <c r="E14" s="108">
        <v>24</v>
      </c>
      <c r="F14" s="108">
        <v>40</v>
      </c>
      <c r="G14" s="108">
        <v>70</v>
      </c>
      <c r="H14" s="108">
        <v>120</v>
      </c>
    </row>
    <row r="15" spans="1:15">
      <c r="A15" s="108" t="s">
        <v>1520</v>
      </c>
      <c r="B15" s="108">
        <v>3</v>
      </c>
      <c r="C15" s="108">
        <v>8</v>
      </c>
      <c r="D15" s="108">
        <v>16</v>
      </c>
      <c r="E15" s="108">
        <v>24</v>
      </c>
      <c r="F15" s="108">
        <v>40</v>
      </c>
      <c r="G15" s="108">
        <v>70</v>
      </c>
      <c r="H15" s="108">
        <v>120</v>
      </c>
    </row>
    <row r="16" spans="1:15">
      <c r="A16" s="108" t="s">
        <v>1521</v>
      </c>
      <c r="B16" s="108">
        <v>4</v>
      </c>
      <c r="C16" s="108">
        <v>8</v>
      </c>
      <c r="D16" s="108">
        <v>16</v>
      </c>
      <c r="E16" s="108">
        <v>24</v>
      </c>
      <c r="F16" s="108">
        <v>40</v>
      </c>
      <c r="G16" s="108">
        <v>70</v>
      </c>
      <c r="H16" s="108">
        <v>120</v>
      </c>
    </row>
    <row r="17" spans="1:8">
      <c r="A17" s="108" t="s">
        <v>1522</v>
      </c>
      <c r="B17" s="108">
        <v>5</v>
      </c>
      <c r="C17" s="108">
        <v>1</v>
      </c>
      <c r="D17" s="108">
        <v>2</v>
      </c>
      <c r="E17" s="108">
        <v>3</v>
      </c>
      <c r="F17" s="108">
        <v>4</v>
      </c>
      <c r="G17" s="108">
        <v>6</v>
      </c>
      <c r="H17" s="108">
        <v>9</v>
      </c>
    </row>
    <row r="18" spans="1:8">
      <c r="A18" s="108" t="s">
        <v>1523</v>
      </c>
      <c r="B18" s="108">
        <v>6</v>
      </c>
      <c r="C18" s="108">
        <v>1</v>
      </c>
      <c r="D18" s="108">
        <v>2</v>
      </c>
      <c r="E18" s="108">
        <v>3</v>
      </c>
      <c r="F18" s="108">
        <v>4</v>
      </c>
      <c r="G18" s="108">
        <v>6</v>
      </c>
      <c r="H18" s="108">
        <v>9</v>
      </c>
    </row>
    <row r="19" spans="1:8">
      <c r="A19" s="108" t="s">
        <v>1524</v>
      </c>
      <c r="B19" s="108">
        <v>7</v>
      </c>
      <c r="C19" s="108">
        <v>1</v>
      </c>
      <c r="D19" s="108">
        <v>2</v>
      </c>
      <c r="E19" s="108">
        <v>3</v>
      </c>
      <c r="F19" s="108">
        <v>4</v>
      </c>
      <c r="G19" s="108">
        <v>6</v>
      </c>
      <c r="H19" s="108">
        <v>10</v>
      </c>
    </row>
    <row r="20" spans="1:8">
      <c r="A20" s="108" t="s">
        <v>1525</v>
      </c>
      <c r="B20" s="108">
        <v>8</v>
      </c>
      <c r="C20" s="108">
        <v>1</v>
      </c>
      <c r="D20" s="108">
        <v>2</v>
      </c>
      <c r="E20" s="108">
        <v>3</v>
      </c>
      <c r="F20" s="108">
        <v>4</v>
      </c>
      <c r="G20" s="108">
        <v>6</v>
      </c>
      <c r="H20" s="108">
        <v>10</v>
      </c>
    </row>
    <row r="21" spans="1:8">
      <c r="A21" s="108" t="s">
        <v>1526</v>
      </c>
      <c r="B21" s="108">
        <v>9</v>
      </c>
      <c r="C21" s="108">
        <v>1</v>
      </c>
      <c r="D21" s="108">
        <v>2</v>
      </c>
      <c r="E21" s="108">
        <v>3</v>
      </c>
      <c r="F21" s="108">
        <v>4</v>
      </c>
      <c r="G21" s="108">
        <v>6</v>
      </c>
      <c r="H21" s="108">
        <v>10</v>
      </c>
    </row>
    <row r="23" spans="1:8">
      <c r="A23" s="209" t="s">
        <v>1530</v>
      </c>
      <c r="B23" s="108" t="s">
        <v>1516</v>
      </c>
      <c r="C23" s="210" t="s">
        <v>660</v>
      </c>
      <c r="D23" s="211" t="s">
        <v>684</v>
      </c>
      <c r="E23" s="121" t="s">
        <v>704</v>
      </c>
      <c r="F23" s="212" t="s">
        <v>141</v>
      </c>
      <c r="G23" s="124" t="s">
        <v>723</v>
      </c>
      <c r="H23" s="213" t="s">
        <v>1114</v>
      </c>
    </row>
    <row r="24" spans="1:8">
      <c r="A24" s="108" t="s">
        <v>1518</v>
      </c>
      <c r="B24" s="108">
        <v>1</v>
      </c>
      <c r="C24" s="108">
        <v>20</v>
      </c>
      <c r="D24" s="108">
        <v>30</v>
      </c>
      <c r="E24" s="108">
        <v>40</v>
      </c>
      <c r="F24" s="108">
        <v>70</v>
      </c>
      <c r="G24" s="108">
        <v>120</v>
      </c>
      <c r="H24" s="108">
        <v>200</v>
      </c>
    </row>
    <row r="25" spans="1:8">
      <c r="A25" s="108" t="s">
        <v>1519</v>
      </c>
      <c r="B25" s="108">
        <v>2</v>
      </c>
      <c r="C25" s="108">
        <v>20</v>
      </c>
      <c r="D25" s="108">
        <v>30</v>
      </c>
      <c r="E25" s="108">
        <v>40</v>
      </c>
      <c r="F25" s="108">
        <v>70</v>
      </c>
      <c r="G25" s="108">
        <v>120</v>
      </c>
      <c r="H25" s="108">
        <v>200</v>
      </c>
    </row>
    <row r="26" spans="1:8">
      <c r="A26" s="108" t="s">
        <v>1520</v>
      </c>
      <c r="B26" s="108">
        <v>3</v>
      </c>
      <c r="C26" s="108">
        <v>20</v>
      </c>
      <c r="D26" s="108">
        <v>30</v>
      </c>
      <c r="E26" s="108">
        <v>40</v>
      </c>
      <c r="F26" s="108">
        <v>70</v>
      </c>
      <c r="G26" s="108">
        <v>120</v>
      </c>
      <c r="H26" s="108">
        <v>200</v>
      </c>
    </row>
    <row r="27" spans="1:8">
      <c r="A27" s="108" t="s">
        <v>1521</v>
      </c>
      <c r="B27" s="108">
        <v>4</v>
      </c>
      <c r="C27" s="108">
        <v>20</v>
      </c>
      <c r="D27" s="108">
        <v>30</v>
      </c>
      <c r="E27" s="108">
        <v>40</v>
      </c>
      <c r="F27" s="108">
        <v>70</v>
      </c>
      <c r="G27" s="108">
        <v>120</v>
      </c>
      <c r="H27" s="108">
        <v>200</v>
      </c>
    </row>
    <row r="28" spans="1:8">
      <c r="A28" s="108" t="s">
        <v>1522</v>
      </c>
      <c r="B28" s="108">
        <v>5</v>
      </c>
      <c r="C28" s="108">
        <v>2</v>
      </c>
      <c r="D28" s="108">
        <v>3</v>
      </c>
      <c r="E28" s="108">
        <v>4</v>
      </c>
      <c r="F28" s="108">
        <v>5</v>
      </c>
      <c r="G28" s="108">
        <v>7</v>
      </c>
      <c r="H28" s="108">
        <v>10</v>
      </c>
    </row>
    <row r="29" spans="1:8">
      <c r="A29" s="108" t="s">
        <v>1523</v>
      </c>
      <c r="B29" s="108">
        <v>6</v>
      </c>
      <c r="C29" s="108">
        <v>2</v>
      </c>
      <c r="D29" s="108">
        <v>3</v>
      </c>
      <c r="E29" s="108">
        <v>4</v>
      </c>
      <c r="F29" s="108">
        <v>5</v>
      </c>
      <c r="G29" s="108">
        <v>7</v>
      </c>
      <c r="H29" s="108">
        <v>10</v>
      </c>
    </row>
    <row r="30" spans="1:8">
      <c r="A30" s="108" t="s">
        <v>1524</v>
      </c>
      <c r="B30" s="108">
        <v>7</v>
      </c>
      <c r="C30" s="108">
        <v>2</v>
      </c>
      <c r="D30" s="108">
        <v>3</v>
      </c>
      <c r="E30" s="108">
        <v>4</v>
      </c>
      <c r="F30" s="108">
        <v>5</v>
      </c>
      <c r="G30" s="108">
        <v>10</v>
      </c>
      <c r="H30" s="108">
        <v>18</v>
      </c>
    </row>
    <row r="31" spans="1:8">
      <c r="A31" s="108" t="s">
        <v>1525</v>
      </c>
      <c r="B31" s="108">
        <v>8</v>
      </c>
      <c r="C31" s="108">
        <v>2</v>
      </c>
      <c r="D31" s="108">
        <v>3</v>
      </c>
      <c r="E31" s="108">
        <v>4</v>
      </c>
      <c r="F31" s="108">
        <v>5</v>
      </c>
      <c r="G31" s="108">
        <v>10</v>
      </c>
      <c r="H31" s="108">
        <v>18</v>
      </c>
    </row>
    <row r="32" spans="1:8">
      <c r="A32" s="108" t="s">
        <v>1526</v>
      </c>
      <c r="B32" s="108">
        <v>9</v>
      </c>
      <c r="C32" s="108">
        <v>2</v>
      </c>
      <c r="D32" s="108">
        <v>3</v>
      </c>
      <c r="E32" s="108">
        <v>4</v>
      </c>
      <c r="F32" s="108">
        <v>5</v>
      </c>
      <c r="G32" s="108">
        <v>10</v>
      </c>
      <c r="H32" s="108">
        <v>18</v>
      </c>
    </row>
    <row r="34" spans="1:8">
      <c r="A34" s="209" t="s">
        <v>1531</v>
      </c>
      <c r="B34" s="108" t="s">
        <v>1516</v>
      </c>
      <c r="C34" s="210" t="s">
        <v>660</v>
      </c>
      <c r="D34" s="211" t="s">
        <v>684</v>
      </c>
      <c r="E34" s="121" t="s">
        <v>704</v>
      </c>
      <c r="F34" s="212" t="s">
        <v>141</v>
      </c>
      <c r="G34" s="124" t="s">
        <v>723</v>
      </c>
      <c r="H34" s="213" t="s">
        <v>1114</v>
      </c>
    </row>
    <row r="35" spans="1:8">
      <c r="A35" s="108" t="s">
        <v>1518</v>
      </c>
      <c r="B35" s="108">
        <v>1</v>
      </c>
      <c r="C35" s="108">
        <v>30</v>
      </c>
      <c r="D35" s="108">
        <v>40</v>
      </c>
      <c r="E35" s="108">
        <v>60</v>
      </c>
      <c r="F35" s="108">
        <v>100</v>
      </c>
      <c r="G35" s="108">
        <v>180</v>
      </c>
      <c r="H35" s="108">
        <v>320</v>
      </c>
    </row>
    <row r="36" spans="1:8">
      <c r="A36" s="108" t="s">
        <v>1519</v>
      </c>
      <c r="B36" s="108">
        <v>2</v>
      </c>
      <c r="C36" s="108">
        <v>30</v>
      </c>
      <c r="D36" s="108">
        <v>40</v>
      </c>
      <c r="E36" s="108">
        <v>60</v>
      </c>
      <c r="F36" s="108">
        <v>100</v>
      </c>
      <c r="G36" s="108">
        <v>180</v>
      </c>
      <c r="H36" s="108">
        <v>320</v>
      </c>
    </row>
    <row r="37" spans="1:8">
      <c r="A37" s="108" t="s">
        <v>1520</v>
      </c>
      <c r="B37" s="108">
        <v>3</v>
      </c>
      <c r="C37" s="108">
        <v>30</v>
      </c>
      <c r="D37" s="108">
        <v>40</v>
      </c>
      <c r="E37" s="108">
        <v>60</v>
      </c>
      <c r="F37" s="108">
        <v>100</v>
      </c>
      <c r="G37" s="108">
        <v>180</v>
      </c>
      <c r="H37" s="108">
        <v>320</v>
      </c>
    </row>
    <row r="38" spans="1:8">
      <c r="A38" s="108" t="s">
        <v>1521</v>
      </c>
      <c r="B38" s="108">
        <v>4</v>
      </c>
      <c r="C38" s="108">
        <v>30</v>
      </c>
      <c r="D38" s="108">
        <v>40</v>
      </c>
      <c r="E38" s="108">
        <v>60</v>
      </c>
      <c r="F38" s="108">
        <v>100</v>
      </c>
      <c r="G38" s="108">
        <v>180</v>
      </c>
      <c r="H38" s="108">
        <v>320</v>
      </c>
    </row>
    <row r="39" spans="1:8">
      <c r="A39" s="108" t="s">
        <v>1522</v>
      </c>
      <c r="B39" s="108">
        <v>5</v>
      </c>
      <c r="C39" s="108">
        <v>3</v>
      </c>
      <c r="D39" s="108">
        <v>4</v>
      </c>
      <c r="E39" s="108">
        <v>5</v>
      </c>
      <c r="F39" s="108">
        <v>6</v>
      </c>
      <c r="G39" s="108">
        <v>8</v>
      </c>
      <c r="H39" s="108">
        <v>12</v>
      </c>
    </row>
    <row r="40" spans="1:8">
      <c r="A40" s="108" t="s">
        <v>1523</v>
      </c>
      <c r="B40" s="108">
        <v>6</v>
      </c>
      <c r="C40" s="108">
        <v>3</v>
      </c>
      <c r="D40" s="108">
        <v>4</v>
      </c>
      <c r="E40" s="108">
        <v>5</v>
      </c>
      <c r="F40" s="108">
        <v>6</v>
      </c>
      <c r="G40" s="108">
        <v>8</v>
      </c>
      <c r="H40" s="108">
        <v>12</v>
      </c>
    </row>
    <row r="41" spans="1:8">
      <c r="A41" s="108" t="s">
        <v>1524</v>
      </c>
      <c r="B41" s="108">
        <v>7</v>
      </c>
      <c r="C41" s="108">
        <v>3</v>
      </c>
      <c r="D41" s="108">
        <v>4</v>
      </c>
      <c r="E41" s="108">
        <v>5</v>
      </c>
      <c r="F41" s="108">
        <v>7</v>
      </c>
      <c r="G41" s="108">
        <v>13</v>
      </c>
      <c r="H41" s="108">
        <v>21</v>
      </c>
    </row>
    <row r="42" spans="1:8">
      <c r="A42" s="108" t="s">
        <v>1525</v>
      </c>
      <c r="B42" s="108">
        <v>8</v>
      </c>
      <c r="C42" s="108">
        <v>3</v>
      </c>
      <c r="D42" s="108">
        <v>4</v>
      </c>
      <c r="E42" s="108">
        <v>5</v>
      </c>
      <c r="F42" s="108">
        <v>7</v>
      </c>
      <c r="G42" s="108">
        <v>13</v>
      </c>
      <c r="H42" s="108">
        <v>21</v>
      </c>
    </row>
    <row r="43" spans="1:8">
      <c r="A43" s="108" t="s">
        <v>1526</v>
      </c>
      <c r="B43" s="108">
        <v>9</v>
      </c>
      <c r="C43" s="108">
        <v>3</v>
      </c>
      <c r="D43" s="108">
        <v>4</v>
      </c>
      <c r="E43" s="108">
        <v>5</v>
      </c>
      <c r="F43" s="108">
        <v>7</v>
      </c>
      <c r="G43" s="108">
        <v>13</v>
      </c>
      <c r="H43" s="108">
        <v>21</v>
      </c>
    </row>
    <row r="45" spans="1:8">
      <c r="A45" s="209" t="s">
        <v>1532</v>
      </c>
      <c r="B45" s="108" t="s">
        <v>1516</v>
      </c>
      <c r="C45" s="210" t="s">
        <v>660</v>
      </c>
      <c r="D45" s="211" t="s">
        <v>684</v>
      </c>
      <c r="E45" s="121" t="s">
        <v>704</v>
      </c>
      <c r="F45" s="212" t="s">
        <v>141</v>
      </c>
      <c r="G45" s="124" t="s">
        <v>723</v>
      </c>
      <c r="H45" s="213" t="s">
        <v>1114</v>
      </c>
    </row>
    <row r="46" spans="1:8">
      <c r="A46" s="108" t="s">
        <v>1518</v>
      </c>
      <c r="B46" s="108">
        <v>1</v>
      </c>
      <c r="C46" s="108">
        <v>40</v>
      </c>
      <c r="D46" s="108">
        <v>60</v>
      </c>
      <c r="E46" s="108">
        <v>80</v>
      </c>
      <c r="F46" s="108">
        <v>160</v>
      </c>
      <c r="G46" s="108">
        <v>280</v>
      </c>
      <c r="H46" s="108">
        <v>520</v>
      </c>
    </row>
    <row r="47" spans="1:8">
      <c r="A47" s="108" t="s">
        <v>1519</v>
      </c>
      <c r="B47" s="108">
        <v>2</v>
      </c>
      <c r="C47" s="108">
        <v>40</v>
      </c>
      <c r="D47" s="108">
        <v>60</v>
      </c>
      <c r="E47" s="108">
        <v>80</v>
      </c>
      <c r="F47" s="108">
        <v>160</v>
      </c>
      <c r="G47" s="108">
        <v>280</v>
      </c>
      <c r="H47" s="108">
        <v>520</v>
      </c>
    </row>
    <row r="48" spans="1:8">
      <c r="A48" s="108" t="s">
        <v>1520</v>
      </c>
      <c r="B48" s="108">
        <v>3</v>
      </c>
      <c r="C48" s="108">
        <v>40</v>
      </c>
      <c r="D48" s="108">
        <v>60</v>
      </c>
      <c r="E48" s="108">
        <v>80</v>
      </c>
      <c r="F48" s="108">
        <v>160</v>
      </c>
      <c r="G48" s="108">
        <v>280</v>
      </c>
      <c r="H48" s="108">
        <v>520</v>
      </c>
    </row>
    <row r="49" spans="1:8">
      <c r="A49" s="108" t="s">
        <v>1521</v>
      </c>
      <c r="B49" s="108">
        <v>4</v>
      </c>
      <c r="C49" s="108">
        <v>40</v>
      </c>
      <c r="D49" s="108">
        <v>60</v>
      </c>
      <c r="E49" s="108">
        <v>80</v>
      </c>
      <c r="F49" s="108">
        <v>160</v>
      </c>
      <c r="G49" s="108">
        <v>280</v>
      </c>
      <c r="H49" s="108">
        <v>520</v>
      </c>
    </row>
    <row r="50" spans="1:8">
      <c r="A50" s="108" t="s">
        <v>1522</v>
      </c>
      <c r="B50" s="108">
        <v>5</v>
      </c>
      <c r="C50" s="108">
        <v>4</v>
      </c>
      <c r="D50" s="108">
        <v>5</v>
      </c>
      <c r="E50" s="108">
        <v>6</v>
      </c>
      <c r="F50" s="108">
        <v>7</v>
      </c>
      <c r="G50" s="108">
        <v>9</v>
      </c>
      <c r="H50" s="108">
        <v>14</v>
      </c>
    </row>
    <row r="51" spans="1:8">
      <c r="A51" s="108" t="s">
        <v>1523</v>
      </c>
      <c r="B51" s="108">
        <v>6</v>
      </c>
      <c r="C51" s="108">
        <v>4</v>
      </c>
      <c r="D51" s="108">
        <v>5</v>
      </c>
      <c r="E51" s="108">
        <v>6</v>
      </c>
      <c r="F51" s="108">
        <v>7</v>
      </c>
      <c r="G51" s="108">
        <v>9</v>
      </c>
      <c r="H51" s="108">
        <v>14</v>
      </c>
    </row>
    <row r="52" spans="1:8">
      <c r="A52" s="108" t="s">
        <v>1524</v>
      </c>
      <c r="B52" s="108">
        <v>7</v>
      </c>
      <c r="C52" s="108">
        <v>4</v>
      </c>
      <c r="D52" s="108">
        <v>5</v>
      </c>
      <c r="E52" s="108">
        <v>6</v>
      </c>
      <c r="F52" s="108">
        <v>8</v>
      </c>
      <c r="G52" s="108">
        <v>15</v>
      </c>
      <c r="H52" s="108">
        <v>25</v>
      </c>
    </row>
    <row r="53" spans="1:8">
      <c r="A53" s="108" t="s">
        <v>1525</v>
      </c>
      <c r="B53" s="108">
        <v>8</v>
      </c>
      <c r="C53" s="108">
        <v>4</v>
      </c>
      <c r="D53" s="108">
        <v>5</v>
      </c>
      <c r="E53" s="108">
        <v>6</v>
      </c>
      <c r="F53" s="108">
        <v>8</v>
      </c>
      <c r="G53" s="108">
        <v>15</v>
      </c>
      <c r="H53" s="108">
        <v>25</v>
      </c>
    </row>
    <row r="54" spans="1:8">
      <c r="A54" s="108" t="s">
        <v>1526</v>
      </c>
      <c r="B54" s="108">
        <v>9</v>
      </c>
      <c r="C54" s="108">
        <v>4</v>
      </c>
      <c r="D54" s="108">
        <v>5</v>
      </c>
      <c r="E54" s="108">
        <v>6</v>
      </c>
      <c r="F54" s="108">
        <v>8</v>
      </c>
      <c r="G54" s="108">
        <v>15</v>
      </c>
      <c r="H54" s="108">
        <v>25</v>
      </c>
    </row>
    <row r="56" spans="1:8">
      <c r="A56" s="209" t="s">
        <v>1533</v>
      </c>
      <c r="B56" s="108" t="s">
        <v>1516</v>
      </c>
      <c r="C56" s="210" t="s">
        <v>660</v>
      </c>
      <c r="D56" s="211" t="s">
        <v>684</v>
      </c>
      <c r="E56" s="121" t="s">
        <v>704</v>
      </c>
      <c r="F56" s="212" t="s">
        <v>141</v>
      </c>
      <c r="G56" s="124" t="s">
        <v>723</v>
      </c>
      <c r="H56" s="213" t="s">
        <v>1114</v>
      </c>
    </row>
    <row r="57" spans="1:8">
      <c r="A57" s="108" t="s">
        <v>1518</v>
      </c>
      <c r="B57" s="108">
        <v>1</v>
      </c>
      <c r="C57" s="108">
        <v>60</v>
      </c>
      <c r="D57" s="108">
        <v>100</v>
      </c>
      <c r="E57" s="108">
        <v>140</v>
      </c>
      <c r="F57" s="108">
        <v>220</v>
      </c>
      <c r="G57" s="108">
        <v>460</v>
      </c>
      <c r="H57" s="108">
        <v>820</v>
      </c>
    </row>
    <row r="58" spans="1:8">
      <c r="A58" s="108" t="s">
        <v>1519</v>
      </c>
      <c r="B58" s="108">
        <v>2</v>
      </c>
      <c r="C58" s="108">
        <v>60</v>
      </c>
      <c r="D58" s="108">
        <v>100</v>
      </c>
      <c r="E58" s="108">
        <v>140</v>
      </c>
      <c r="F58" s="108">
        <v>220</v>
      </c>
      <c r="G58" s="108">
        <v>460</v>
      </c>
      <c r="H58" s="108">
        <v>820</v>
      </c>
    </row>
    <row r="59" spans="1:8">
      <c r="A59" s="108" t="s">
        <v>1520</v>
      </c>
      <c r="B59" s="108">
        <v>3</v>
      </c>
      <c r="C59" s="108">
        <v>60</v>
      </c>
      <c r="D59" s="108">
        <v>100</v>
      </c>
      <c r="E59" s="108">
        <v>140</v>
      </c>
      <c r="F59" s="108">
        <v>220</v>
      </c>
      <c r="G59" s="108">
        <v>460</v>
      </c>
      <c r="H59" s="108">
        <v>820</v>
      </c>
    </row>
    <row r="60" spans="1:8">
      <c r="A60" s="108" t="s">
        <v>1521</v>
      </c>
      <c r="B60" s="108">
        <v>4</v>
      </c>
      <c r="C60" s="108">
        <v>60</v>
      </c>
      <c r="D60" s="108">
        <v>100</v>
      </c>
      <c r="E60" s="108">
        <v>140</v>
      </c>
      <c r="F60" s="108">
        <v>220</v>
      </c>
      <c r="G60" s="108">
        <v>460</v>
      </c>
      <c r="H60" s="108">
        <v>820</v>
      </c>
    </row>
    <row r="61" spans="1:8">
      <c r="A61" s="108" t="s">
        <v>1522</v>
      </c>
      <c r="B61" s="108">
        <v>5</v>
      </c>
      <c r="C61" s="108">
        <v>5</v>
      </c>
      <c r="D61" s="108">
        <v>6</v>
      </c>
      <c r="E61" s="108">
        <v>7</v>
      </c>
      <c r="F61" s="108">
        <v>8</v>
      </c>
      <c r="G61" s="108">
        <v>11</v>
      </c>
      <c r="H61" s="108">
        <v>17</v>
      </c>
    </row>
    <row r="62" spans="1:8">
      <c r="A62" s="108" t="s">
        <v>1523</v>
      </c>
      <c r="B62" s="108">
        <v>6</v>
      </c>
      <c r="C62" s="108">
        <v>5</v>
      </c>
      <c r="D62" s="108">
        <v>6</v>
      </c>
      <c r="E62" s="108">
        <v>7</v>
      </c>
      <c r="F62" s="108">
        <v>8</v>
      </c>
      <c r="G62" s="108">
        <v>11</v>
      </c>
      <c r="H62" s="108">
        <v>17</v>
      </c>
    </row>
    <row r="63" spans="1:8">
      <c r="A63" s="108" t="s">
        <v>1524</v>
      </c>
      <c r="B63" s="108">
        <v>7</v>
      </c>
      <c r="C63" s="108">
        <v>5</v>
      </c>
      <c r="D63" s="108">
        <v>6</v>
      </c>
      <c r="E63" s="108">
        <v>7</v>
      </c>
      <c r="F63" s="108">
        <v>9</v>
      </c>
      <c r="G63" s="108">
        <v>18</v>
      </c>
      <c r="H63" s="108">
        <v>30</v>
      </c>
    </row>
    <row r="64" spans="1:8">
      <c r="A64" s="108" t="s">
        <v>1525</v>
      </c>
      <c r="B64" s="108">
        <v>8</v>
      </c>
      <c r="C64" s="108">
        <v>5</v>
      </c>
      <c r="D64" s="108">
        <v>6</v>
      </c>
      <c r="E64" s="108">
        <v>7</v>
      </c>
      <c r="F64" s="108">
        <v>9</v>
      </c>
      <c r="G64" s="108">
        <v>18</v>
      </c>
      <c r="H64" s="108">
        <v>30</v>
      </c>
    </row>
    <row r="65" spans="1:8">
      <c r="A65" s="108" t="s">
        <v>1526</v>
      </c>
      <c r="B65" s="108">
        <v>9</v>
      </c>
      <c r="C65" s="108">
        <v>5</v>
      </c>
      <c r="D65" s="108">
        <v>6</v>
      </c>
      <c r="E65" s="108">
        <v>7</v>
      </c>
      <c r="F65" s="108">
        <v>9</v>
      </c>
      <c r="G65" s="108">
        <v>18</v>
      </c>
      <c r="H65" s="108">
        <v>30</v>
      </c>
    </row>
    <row r="67" spans="1:8">
      <c r="A67" s="209" t="s">
        <v>1534</v>
      </c>
      <c r="B67" s="108" t="s">
        <v>1516</v>
      </c>
      <c r="C67" s="210" t="s">
        <v>660</v>
      </c>
      <c r="D67" s="211" t="s">
        <v>684</v>
      </c>
      <c r="E67" s="121" t="s">
        <v>704</v>
      </c>
      <c r="F67" s="212" t="s">
        <v>141</v>
      </c>
      <c r="G67" s="124" t="s">
        <v>723</v>
      </c>
      <c r="H67" s="213" t="s">
        <v>1114</v>
      </c>
    </row>
    <row r="68" spans="1:8">
      <c r="A68" s="108" t="s">
        <v>1518</v>
      </c>
      <c r="B68" s="108">
        <v>1</v>
      </c>
      <c r="C68" s="108">
        <v>100</v>
      </c>
      <c r="D68" s="108">
        <v>140</v>
      </c>
      <c r="E68" s="108">
        <v>200</v>
      </c>
      <c r="F68" s="108">
        <v>300</v>
      </c>
      <c r="G68" s="108">
        <v>600</v>
      </c>
      <c r="H68" s="108">
        <v>1160</v>
      </c>
    </row>
    <row r="69" spans="1:8">
      <c r="A69" s="108" t="s">
        <v>1519</v>
      </c>
      <c r="B69" s="108">
        <v>2</v>
      </c>
      <c r="C69" s="108">
        <v>100</v>
      </c>
      <c r="D69" s="108">
        <v>140</v>
      </c>
      <c r="E69" s="108">
        <v>200</v>
      </c>
      <c r="F69" s="108">
        <v>300</v>
      </c>
      <c r="G69" s="108">
        <v>600</v>
      </c>
      <c r="H69" s="108">
        <v>1160</v>
      </c>
    </row>
    <row r="70" spans="1:8">
      <c r="A70" s="108" t="s">
        <v>1520</v>
      </c>
      <c r="B70" s="108">
        <v>3</v>
      </c>
      <c r="C70" s="108">
        <v>100</v>
      </c>
      <c r="D70" s="108">
        <v>140</v>
      </c>
      <c r="E70" s="108">
        <v>200</v>
      </c>
      <c r="F70" s="108">
        <v>300</v>
      </c>
      <c r="G70" s="108">
        <v>600</v>
      </c>
      <c r="H70" s="108">
        <v>1160</v>
      </c>
    </row>
    <row r="71" spans="1:8">
      <c r="A71" s="108" t="s">
        <v>1521</v>
      </c>
      <c r="B71" s="108">
        <v>4</v>
      </c>
      <c r="C71" s="108">
        <v>100</v>
      </c>
      <c r="D71" s="108">
        <v>140</v>
      </c>
      <c r="E71" s="108">
        <v>200</v>
      </c>
      <c r="F71" s="108">
        <v>300</v>
      </c>
      <c r="G71" s="108">
        <v>600</v>
      </c>
      <c r="H71" s="108">
        <v>1160</v>
      </c>
    </row>
    <row r="72" spans="1:8">
      <c r="A72" s="108" t="s">
        <v>1522</v>
      </c>
      <c r="B72" s="108">
        <v>5</v>
      </c>
      <c r="C72" s="108">
        <v>6</v>
      </c>
      <c r="D72" s="108">
        <v>7</v>
      </c>
      <c r="E72" s="108">
        <v>8</v>
      </c>
      <c r="F72" s="108">
        <v>9</v>
      </c>
      <c r="G72" s="108">
        <v>12</v>
      </c>
      <c r="H72" s="108">
        <v>19</v>
      </c>
    </row>
    <row r="73" spans="1:8">
      <c r="A73" s="108" t="s">
        <v>1523</v>
      </c>
      <c r="B73" s="108">
        <v>6</v>
      </c>
      <c r="C73" s="108">
        <v>6</v>
      </c>
      <c r="D73" s="108">
        <v>7</v>
      </c>
      <c r="E73" s="108">
        <v>8</v>
      </c>
      <c r="F73" s="108">
        <v>9</v>
      </c>
      <c r="G73" s="108">
        <v>12</v>
      </c>
      <c r="H73" s="108">
        <v>19</v>
      </c>
    </row>
    <row r="74" spans="1:8">
      <c r="A74" s="108" t="s">
        <v>1524</v>
      </c>
      <c r="B74" s="108">
        <v>7</v>
      </c>
      <c r="C74" s="108">
        <v>6</v>
      </c>
      <c r="D74" s="108">
        <v>7</v>
      </c>
      <c r="E74" s="108">
        <v>8</v>
      </c>
      <c r="F74" s="108">
        <v>10</v>
      </c>
      <c r="G74" s="108">
        <v>20</v>
      </c>
      <c r="H74" s="108">
        <v>33</v>
      </c>
    </row>
    <row r="75" spans="1:8">
      <c r="A75" s="108" t="s">
        <v>1525</v>
      </c>
      <c r="B75" s="108">
        <v>8</v>
      </c>
      <c r="C75" s="108">
        <v>6</v>
      </c>
      <c r="D75" s="108">
        <v>7</v>
      </c>
      <c r="E75" s="108">
        <v>8</v>
      </c>
      <c r="F75" s="108">
        <v>10</v>
      </c>
      <c r="G75" s="108">
        <v>20</v>
      </c>
      <c r="H75" s="108">
        <v>33</v>
      </c>
    </row>
    <row r="76" spans="1:8">
      <c r="A76" s="108" t="s">
        <v>1526</v>
      </c>
      <c r="B76" s="108">
        <v>9</v>
      </c>
      <c r="C76" s="108">
        <v>6</v>
      </c>
      <c r="D76" s="108">
        <v>7</v>
      </c>
      <c r="E76" s="108">
        <v>8</v>
      </c>
      <c r="F76" s="108">
        <v>10</v>
      </c>
      <c r="G76" s="108">
        <v>20</v>
      </c>
      <c r="H76" s="108">
        <v>33</v>
      </c>
    </row>
    <row r="78" spans="1:8">
      <c r="A78" s="209" t="s">
        <v>1535</v>
      </c>
      <c r="B78" s="108" t="s">
        <v>1516</v>
      </c>
      <c r="C78" s="210" t="s">
        <v>660</v>
      </c>
      <c r="D78" s="211" t="s">
        <v>684</v>
      </c>
      <c r="E78" s="121" t="s">
        <v>704</v>
      </c>
      <c r="F78" s="212" t="s">
        <v>141</v>
      </c>
      <c r="G78" s="124" t="s">
        <v>723</v>
      </c>
      <c r="H78" s="213" t="s">
        <v>1114</v>
      </c>
    </row>
    <row r="79" spans="1:8">
      <c r="A79" s="108" t="s">
        <v>1518</v>
      </c>
      <c r="B79" s="108">
        <v>1</v>
      </c>
      <c r="C79" s="108">
        <v>200</v>
      </c>
      <c r="D79" s="108">
        <v>280</v>
      </c>
      <c r="E79" s="108">
        <v>380</v>
      </c>
      <c r="F79" s="108">
        <v>500</v>
      </c>
      <c r="G79" s="108">
        <v>900</v>
      </c>
      <c r="H79" s="108">
        <v>2000</v>
      </c>
    </row>
    <row r="80" spans="1:8">
      <c r="A80" s="108" t="s">
        <v>1519</v>
      </c>
      <c r="B80" s="108">
        <v>2</v>
      </c>
      <c r="C80" s="108">
        <v>200</v>
      </c>
      <c r="D80" s="108">
        <v>280</v>
      </c>
      <c r="E80" s="108">
        <v>380</v>
      </c>
      <c r="F80" s="108">
        <v>500</v>
      </c>
      <c r="G80" s="108">
        <v>900</v>
      </c>
      <c r="H80" s="108">
        <v>2000</v>
      </c>
    </row>
    <row r="81" spans="1:8">
      <c r="A81" s="108" t="s">
        <v>1520</v>
      </c>
      <c r="B81" s="108">
        <v>3</v>
      </c>
      <c r="C81" s="108">
        <v>200</v>
      </c>
      <c r="D81" s="108">
        <v>280</v>
      </c>
      <c r="E81" s="108">
        <v>380</v>
      </c>
      <c r="F81" s="108">
        <v>500</v>
      </c>
      <c r="G81" s="108">
        <v>900</v>
      </c>
      <c r="H81" s="108">
        <v>2000</v>
      </c>
    </row>
    <row r="82" spans="1:8">
      <c r="A82" s="108" t="s">
        <v>1521</v>
      </c>
      <c r="B82" s="108">
        <v>4</v>
      </c>
      <c r="C82" s="108">
        <v>200</v>
      </c>
      <c r="D82" s="108">
        <v>280</v>
      </c>
      <c r="E82" s="108">
        <v>380</v>
      </c>
      <c r="F82" s="108">
        <v>500</v>
      </c>
      <c r="G82" s="108">
        <v>900</v>
      </c>
      <c r="H82" s="108">
        <v>2000</v>
      </c>
    </row>
    <row r="83" spans="1:8">
      <c r="A83" s="108" t="s">
        <v>1522</v>
      </c>
      <c r="B83" s="108">
        <v>5</v>
      </c>
      <c r="C83" s="108">
        <v>7</v>
      </c>
      <c r="D83" s="108">
        <v>8</v>
      </c>
      <c r="E83" s="108">
        <v>9</v>
      </c>
      <c r="F83" s="108">
        <v>10</v>
      </c>
      <c r="G83" s="108">
        <v>13</v>
      </c>
      <c r="H83" s="108">
        <v>21</v>
      </c>
    </row>
    <row r="84" spans="1:8">
      <c r="A84" s="108" t="s">
        <v>1523</v>
      </c>
      <c r="B84" s="108">
        <v>6</v>
      </c>
      <c r="C84" s="108">
        <v>7</v>
      </c>
      <c r="D84" s="108">
        <v>8</v>
      </c>
      <c r="E84" s="108">
        <v>9</v>
      </c>
      <c r="F84" s="108">
        <v>10</v>
      </c>
      <c r="G84" s="108">
        <v>13</v>
      </c>
      <c r="H84" s="108">
        <v>21</v>
      </c>
    </row>
    <row r="85" spans="1:8">
      <c r="A85" s="108" t="s">
        <v>1524</v>
      </c>
      <c r="B85" s="108">
        <v>7</v>
      </c>
      <c r="C85" s="108">
        <v>6</v>
      </c>
      <c r="D85" s="108">
        <v>7</v>
      </c>
      <c r="E85" s="108">
        <v>8</v>
      </c>
      <c r="F85" s="108">
        <v>10</v>
      </c>
      <c r="G85" s="108">
        <v>20</v>
      </c>
      <c r="H85" s="108">
        <v>33</v>
      </c>
    </row>
    <row r="86" spans="1:8">
      <c r="A86" s="108" t="s">
        <v>1525</v>
      </c>
      <c r="B86" s="108">
        <v>8</v>
      </c>
      <c r="C86" s="108">
        <v>6</v>
      </c>
      <c r="D86" s="108">
        <v>7</v>
      </c>
      <c r="E86" s="108">
        <v>8</v>
      </c>
      <c r="F86" s="108">
        <v>10</v>
      </c>
      <c r="G86" s="108">
        <v>20</v>
      </c>
      <c r="H86" s="108">
        <v>33</v>
      </c>
    </row>
    <row r="87" spans="1:8">
      <c r="A87" s="108" t="s">
        <v>1526</v>
      </c>
      <c r="B87" s="108">
        <v>9</v>
      </c>
      <c r="C87" s="108">
        <v>6</v>
      </c>
      <c r="D87" s="108">
        <v>7</v>
      </c>
      <c r="E87" s="108">
        <v>8</v>
      </c>
      <c r="F87" s="108">
        <v>10</v>
      </c>
      <c r="G87" s="108">
        <v>20</v>
      </c>
      <c r="H87" s="108">
        <v>33</v>
      </c>
    </row>
    <row r="89" spans="1:8">
      <c r="A89" s="209" t="s">
        <v>1536</v>
      </c>
      <c r="B89" s="108" t="s">
        <v>1516</v>
      </c>
      <c r="C89" s="210" t="s">
        <v>660</v>
      </c>
      <c r="D89" s="211" t="s">
        <v>684</v>
      </c>
      <c r="E89" s="121" t="s">
        <v>704</v>
      </c>
      <c r="F89" s="212" t="s">
        <v>141</v>
      </c>
      <c r="G89" s="124" t="s">
        <v>723</v>
      </c>
      <c r="H89" s="213" t="s">
        <v>1114</v>
      </c>
    </row>
    <row r="90" spans="1:8">
      <c r="A90" s="108" t="s">
        <v>1518</v>
      </c>
      <c r="B90" s="108">
        <v>1</v>
      </c>
      <c r="C90" s="108">
        <v>240</v>
      </c>
      <c r="D90" s="108">
        <v>360</v>
      </c>
      <c r="E90" s="108">
        <v>500</v>
      </c>
      <c r="F90" s="108">
        <v>660</v>
      </c>
      <c r="G90" s="108">
        <v>1400</v>
      </c>
      <c r="H90" s="108">
        <v>2660</v>
      </c>
    </row>
    <row r="91" spans="1:8">
      <c r="A91" s="108" t="s">
        <v>1519</v>
      </c>
      <c r="B91" s="108">
        <v>2</v>
      </c>
      <c r="C91" s="108">
        <v>240</v>
      </c>
      <c r="D91" s="108">
        <v>360</v>
      </c>
      <c r="E91" s="108">
        <v>500</v>
      </c>
      <c r="F91" s="108">
        <v>660</v>
      </c>
      <c r="G91" s="108">
        <v>1400</v>
      </c>
      <c r="H91" s="108">
        <v>2660</v>
      </c>
    </row>
    <row r="92" spans="1:8">
      <c r="A92" s="108" t="s">
        <v>1520</v>
      </c>
      <c r="B92" s="108">
        <v>3</v>
      </c>
      <c r="C92" s="108">
        <v>240</v>
      </c>
      <c r="D92" s="108">
        <v>360</v>
      </c>
      <c r="E92" s="108">
        <v>500</v>
      </c>
      <c r="F92" s="108">
        <v>660</v>
      </c>
      <c r="G92" s="108">
        <v>1400</v>
      </c>
      <c r="H92" s="108">
        <v>2660</v>
      </c>
    </row>
    <row r="93" spans="1:8">
      <c r="A93" s="108" t="s">
        <v>1521</v>
      </c>
      <c r="B93" s="108">
        <v>4</v>
      </c>
      <c r="C93" s="108">
        <v>240</v>
      </c>
      <c r="D93" s="108">
        <v>360</v>
      </c>
      <c r="E93" s="108">
        <v>500</v>
      </c>
      <c r="F93" s="108">
        <v>660</v>
      </c>
      <c r="G93" s="108">
        <v>1400</v>
      </c>
      <c r="H93" s="108">
        <v>2660</v>
      </c>
    </row>
    <row r="94" spans="1:8">
      <c r="A94" s="108" t="s">
        <v>1522</v>
      </c>
      <c r="B94" s="108">
        <v>5</v>
      </c>
      <c r="C94" s="108">
        <v>8</v>
      </c>
      <c r="D94" s="108">
        <v>9</v>
      </c>
      <c r="E94" s="108">
        <v>10</v>
      </c>
      <c r="F94" s="108">
        <v>11</v>
      </c>
      <c r="G94" s="108">
        <v>15</v>
      </c>
      <c r="H94" s="108">
        <v>23</v>
      </c>
    </row>
    <row r="95" spans="1:8">
      <c r="A95" s="108" t="s">
        <v>1523</v>
      </c>
      <c r="B95" s="108">
        <v>6</v>
      </c>
      <c r="C95" s="108">
        <v>8</v>
      </c>
      <c r="D95" s="108">
        <v>9</v>
      </c>
      <c r="E95" s="108">
        <v>10</v>
      </c>
      <c r="F95" s="108">
        <v>11</v>
      </c>
      <c r="G95" s="108">
        <v>15</v>
      </c>
      <c r="H95" s="108">
        <v>23</v>
      </c>
    </row>
    <row r="96" spans="1:8">
      <c r="A96" s="108" t="s">
        <v>1524</v>
      </c>
      <c r="B96" s="108">
        <v>7</v>
      </c>
      <c r="C96" s="108">
        <v>6</v>
      </c>
      <c r="D96" s="108">
        <v>7</v>
      </c>
      <c r="E96" s="108">
        <v>8</v>
      </c>
      <c r="F96" s="108">
        <v>10</v>
      </c>
      <c r="G96" s="108">
        <v>20</v>
      </c>
      <c r="H96" s="108">
        <v>33</v>
      </c>
    </row>
    <row r="97" spans="1:8">
      <c r="A97" s="108" t="s">
        <v>1525</v>
      </c>
      <c r="B97" s="108">
        <v>8</v>
      </c>
      <c r="C97" s="108">
        <v>6</v>
      </c>
      <c r="D97" s="108">
        <v>7</v>
      </c>
      <c r="E97" s="108">
        <v>8</v>
      </c>
      <c r="F97" s="108">
        <v>10</v>
      </c>
      <c r="G97" s="108">
        <v>20</v>
      </c>
      <c r="H97" s="108">
        <v>33</v>
      </c>
    </row>
    <row r="98" spans="1:8">
      <c r="A98" s="108" t="s">
        <v>1526</v>
      </c>
      <c r="B98" s="108">
        <v>9</v>
      </c>
      <c r="C98" s="108">
        <v>6</v>
      </c>
      <c r="D98" s="108">
        <v>7</v>
      </c>
      <c r="E98" s="108">
        <v>8</v>
      </c>
      <c r="F98" s="108">
        <v>10</v>
      </c>
      <c r="G98" s="108">
        <v>20</v>
      </c>
      <c r="H98" s="108">
        <v>33</v>
      </c>
    </row>
    <row r="100" spans="1:8">
      <c r="A100" s="209" t="s">
        <v>1537</v>
      </c>
      <c r="B100" s="108" t="s">
        <v>1516</v>
      </c>
      <c r="C100" s="210" t="s">
        <v>660</v>
      </c>
      <c r="D100" s="211" t="s">
        <v>684</v>
      </c>
      <c r="E100" s="121" t="s">
        <v>704</v>
      </c>
      <c r="F100" s="212" t="s">
        <v>141</v>
      </c>
      <c r="G100" s="124" t="s">
        <v>723</v>
      </c>
      <c r="H100" s="213" t="s">
        <v>1114</v>
      </c>
    </row>
    <row r="101" spans="1:8">
      <c r="A101" s="108" t="s">
        <v>1518</v>
      </c>
      <c r="B101" s="108">
        <v>1</v>
      </c>
      <c r="C101" s="108">
        <v>280</v>
      </c>
      <c r="D101" s="108">
        <v>440</v>
      </c>
      <c r="E101" s="108">
        <v>640</v>
      </c>
      <c r="F101" s="108">
        <v>880</v>
      </c>
      <c r="G101" s="108">
        <v>1960</v>
      </c>
      <c r="H101" s="108">
        <v>4320</v>
      </c>
    </row>
    <row r="102" spans="1:8">
      <c r="A102" s="108" t="s">
        <v>1519</v>
      </c>
      <c r="B102" s="108">
        <v>2</v>
      </c>
      <c r="C102" s="108">
        <v>280</v>
      </c>
      <c r="D102" s="108">
        <v>440</v>
      </c>
      <c r="E102" s="108">
        <v>640</v>
      </c>
      <c r="F102" s="108">
        <v>880</v>
      </c>
      <c r="G102" s="108">
        <v>1960</v>
      </c>
      <c r="H102" s="108">
        <v>4320</v>
      </c>
    </row>
    <row r="103" spans="1:8">
      <c r="A103" s="108" t="s">
        <v>1520</v>
      </c>
      <c r="B103" s="108">
        <v>3</v>
      </c>
      <c r="C103" s="108">
        <v>280</v>
      </c>
      <c r="D103" s="108">
        <v>440</v>
      </c>
      <c r="E103" s="108">
        <v>640</v>
      </c>
      <c r="F103" s="108">
        <v>880</v>
      </c>
      <c r="G103" s="108">
        <v>1960</v>
      </c>
      <c r="H103" s="108">
        <v>4320</v>
      </c>
    </row>
    <row r="104" spans="1:8">
      <c r="A104" s="108" t="s">
        <v>1521</v>
      </c>
      <c r="B104" s="108">
        <v>4</v>
      </c>
      <c r="C104" s="108">
        <v>280</v>
      </c>
      <c r="D104" s="108">
        <v>440</v>
      </c>
      <c r="E104" s="108">
        <v>640</v>
      </c>
      <c r="F104" s="108">
        <v>880</v>
      </c>
      <c r="G104" s="108">
        <v>1960</v>
      </c>
      <c r="H104" s="108">
        <v>4320</v>
      </c>
    </row>
    <row r="105" spans="1:8">
      <c r="A105" s="108" t="s">
        <v>1522</v>
      </c>
      <c r="B105" s="108">
        <v>5</v>
      </c>
      <c r="C105" s="108">
        <v>9</v>
      </c>
      <c r="D105" s="108">
        <v>10</v>
      </c>
      <c r="E105" s="108">
        <v>11</v>
      </c>
      <c r="F105" s="108">
        <v>12</v>
      </c>
      <c r="G105" s="108">
        <v>18</v>
      </c>
      <c r="H105" s="108">
        <v>26</v>
      </c>
    </row>
    <row r="106" spans="1:8">
      <c r="A106" s="108" t="s">
        <v>1523</v>
      </c>
      <c r="B106" s="108">
        <v>6</v>
      </c>
      <c r="C106" s="108">
        <v>9</v>
      </c>
      <c r="D106" s="108">
        <v>10</v>
      </c>
      <c r="E106" s="108">
        <v>11</v>
      </c>
      <c r="F106" s="108">
        <v>12</v>
      </c>
      <c r="G106" s="108">
        <v>18</v>
      </c>
      <c r="H106" s="108">
        <v>26</v>
      </c>
    </row>
    <row r="107" spans="1:8">
      <c r="A107" s="108" t="s">
        <v>1524</v>
      </c>
      <c r="B107" s="108">
        <v>7</v>
      </c>
      <c r="C107" s="108">
        <v>6</v>
      </c>
      <c r="D107" s="108">
        <v>7</v>
      </c>
      <c r="E107" s="108">
        <v>8</v>
      </c>
      <c r="F107" s="108">
        <v>10</v>
      </c>
      <c r="G107" s="108">
        <v>20</v>
      </c>
      <c r="H107" s="108">
        <v>33</v>
      </c>
    </row>
    <row r="108" spans="1:8">
      <c r="A108" s="108" t="s">
        <v>1525</v>
      </c>
      <c r="B108" s="108">
        <v>8</v>
      </c>
      <c r="C108" s="108">
        <v>6</v>
      </c>
      <c r="D108" s="108">
        <v>7</v>
      </c>
      <c r="E108" s="108">
        <v>8</v>
      </c>
      <c r="F108" s="108">
        <v>10</v>
      </c>
      <c r="G108" s="108">
        <v>20</v>
      </c>
      <c r="H108" s="108">
        <v>33</v>
      </c>
    </row>
    <row r="109" spans="1:8">
      <c r="A109" s="108" t="s">
        <v>1526</v>
      </c>
      <c r="B109" s="108">
        <v>9</v>
      </c>
      <c r="C109" s="108">
        <v>6</v>
      </c>
      <c r="D109" s="108">
        <v>7</v>
      </c>
      <c r="E109" s="108">
        <v>8</v>
      </c>
      <c r="F109" s="108">
        <v>10</v>
      </c>
      <c r="G109" s="108">
        <v>20</v>
      </c>
      <c r="H109" s="108">
        <v>33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F998-D79D-4472-92FD-F31478228298}">
  <dimension ref="A1:E126"/>
  <sheetViews>
    <sheetView workbookViewId="0">
      <selection activeCell="I48" sqref="I48"/>
    </sheetView>
  </sheetViews>
  <sheetFormatPr defaultRowHeight="16.5"/>
  <cols>
    <col min="1" max="1" width="7.125" bestFit="1" customWidth="1"/>
    <col min="3" max="3" width="10.5" bestFit="1" customWidth="1"/>
    <col min="4" max="5" width="13" bestFit="1" customWidth="1"/>
  </cols>
  <sheetData>
    <row r="1" spans="1:5">
      <c r="A1" t="s">
        <v>191</v>
      </c>
      <c r="B1" t="s">
        <v>192</v>
      </c>
      <c r="C1" t="s">
        <v>193</v>
      </c>
      <c r="D1" t="s">
        <v>194</v>
      </c>
      <c r="E1" t="s">
        <v>195</v>
      </c>
    </row>
    <row r="2" spans="1:5">
      <c r="A2">
        <v>1</v>
      </c>
      <c r="B2">
        <v>20</v>
      </c>
      <c r="C2">
        <v>1296</v>
      </c>
      <c r="D2">
        <v>1</v>
      </c>
      <c r="E2">
        <v>2</v>
      </c>
    </row>
    <row r="3" spans="1:5">
      <c r="A3">
        <v>2</v>
      </c>
      <c r="B3">
        <v>40</v>
      </c>
      <c r="C3">
        <v>5746</v>
      </c>
      <c r="D3">
        <v>1</v>
      </c>
      <c r="E3">
        <v>2</v>
      </c>
    </row>
    <row r="4" spans="1:5">
      <c r="A4">
        <v>3</v>
      </c>
      <c r="B4">
        <v>60</v>
      </c>
      <c r="C4">
        <v>8641</v>
      </c>
      <c r="D4">
        <v>1</v>
      </c>
      <c r="E4">
        <v>2</v>
      </c>
    </row>
    <row r="5" spans="1:5">
      <c r="A5">
        <v>4</v>
      </c>
      <c r="B5">
        <v>80</v>
      </c>
      <c r="C5">
        <v>15348</v>
      </c>
      <c r="D5">
        <v>1</v>
      </c>
      <c r="E5">
        <v>2</v>
      </c>
    </row>
    <row r="6" spans="1:5">
      <c r="A6">
        <v>5</v>
      </c>
      <c r="B6">
        <v>100</v>
      </c>
      <c r="C6">
        <v>39893</v>
      </c>
      <c r="D6">
        <v>1</v>
      </c>
      <c r="E6">
        <v>2</v>
      </c>
    </row>
    <row r="7" spans="1:5">
      <c r="A7">
        <v>6</v>
      </c>
      <c r="B7">
        <v>120</v>
      </c>
      <c r="C7">
        <v>58208</v>
      </c>
      <c r="D7">
        <v>1</v>
      </c>
      <c r="E7">
        <v>3</v>
      </c>
    </row>
    <row r="8" spans="1:5">
      <c r="A8">
        <v>7</v>
      </c>
      <c r="B8">
        <v>140</v>
      </c>
      <c r="C8">
        <v>79991</v>
      </c>
      <c r="D8">
        <v>1</v>
      </c>
      <c r="E8">
        <v>3</v>
      </c>
    </row>
    <row r="9" spans="1:5">
      <c r="A9">
        <v>8</v>
      </c>
      <c r="B9">
        <v>160</v>
      </c>
      <c r="C9">
        <v>105240</v>
      </c>
      <c r="D9">
        <v>1</v>
      </c>
      <c r="E9">
        <v>3</v>
      </c>
    </row>
    <row r="10" spans="1:5">
      <c r="A10">
        <v>9</v>
      </c>
      <c r="B10">
        <v>180</v>
      </c>
      <c r="C10">
        <v>133955</v>
      </c>
      <c r="D10">
        <v>1</v>
      </c>
      <c r="E10">
        <v>3</v>
      </c>
    </row>
    <row r="11" spans="1:5">
      <c r="A11">
        <v>10</v>
      </c>
      <c r="B11">
        <v>200</v>
      </c>
      <c r="C11">
        <v>166137</v>
      </c>
      <c r="D11">
        <v>1</v>
      </c>
      <c r="E11">
        <v>3</v>
      </c>
    </row>
    <row r="12" spans="1:5">
      <c r="A12">
        <v>11</v>
      </c>
      <c r="B12">
        <v>230</v>
      </c>
      <c r="C12">
        <v>220911</v>
      </c>
      <c r="D12">
        <v>1</v>
      </c>
      <c r="E12">
        <v>4</v>
      </c>
    </row>
    <row r="13" spans="1:5">
      <c r="A13">
        <v>12</v>
      </c>
      <c r="B13">
        <v>260</v>
      </c>
      <c r="C13">
        <v>283484</v>
      </c>
      <c r="D13">
        <v>1</v>
      </c>
      <c r="E13">
        <v>4</v>
      </c>
    </row>
    <row r="14" spans="1:5">
      <c r="A14">
        <v>13</v>
      </c>
      <c r="B14">
        <v>290</v>
      </c>
      <c r="C14">
        <v>353857</v>
      </c>
      <c r="D14">
        <v>1</v>
      </c>
      <c r="E14">
        <v>4</v>
      </c>
    </row>
    <row r="15" spans="1:5">
      <c r="A15">
        <v>14</v>
      </c>
      <c r="B15">
        <v>320</v>
      </c>
      <c r="C15">
        <v>432031</v>
      </c>
      <c r="D15">
        <v>1</v>
      </c>
      <c r="E15">
        <v>4</v>
      </c>
    </row>
    <row r="16" spans="1:5">
      <c r="A16">
        <v>15</v>
      </c>
      <c r="B16">
        <v>350</v>
      </c>
      <c r="C16">
        <v>518004</v>
      </c>
      <c r="D16">
        <v>1</v>
      </c>
      <c r="E16">
        <v>4</v>
      </c>
    </row>
    <row r="17" spans="1:5">
      <c r="A17">
        <v>16</v>
      </c>
      <c r="B17">
        <v>390</v>
      </c>
      <c r="C17">
        <v>644768</v>
      </c>
      <c r="D17">
        <v>1</v>
      </c>
      <c r="E17">
        <v>5</v>
      </c>
    </row>
    <row r="18" spans="1:5">
      <c r="A18">
        <v>17</v>
      </c>
      <c r="B18">
        <v>430</v>
      </c>
      <c r="C18">
        <v>785400</v>
      </c>
      <c r="D18">
        <v>1</v>
      </c>
      <c r="E18">
        <v>5</v>
      </c>
    </row>
    <row r="19" spans="1:5">
      <c r="A19">
        <v>18</v>
      </c>
      <c r="B19">
        <v>470</v>
      </c>
      <c r="C19">
        <v>939897</v>
      </c>
      <c r="D19">
        <v>1</v>
      </c>
      <c r="E19">
        <v>5</v>
      </c>
    </row>
    <row r="20" spans="1:5">
      <c r="A20">
        <v>19</v>
      </c>
      <c r="B20">
        <v>510</v>
      </c>
      <c r="C20">
        <v>1108262</v>
      </c>
      <c r="D20">
        <v>1</v>
      </c>
      <c r="E20">
        <v>5</v>
      </c>
    </row>
    <row r="21" spans="1:5">
      <c r="A21">
        <v>20</v>
      </c>
      <c r="B21">
        <v>550</v>
      </c>
      <c r="C21">
        <v>1290493</v>
      </c>
      <c r="D21">
        <v>1</v>
      </c>
      <c r="E21">
        <v>5</v>
      </c>
    </row>
    <row r="22" spans="1:5">
      <c r="A22">
        <v>21</v>
      </c>
      <c r="B22">
        <v>600</v>
      </c>
      <c r="C22">
        <v>1537782</v>
      </c>
      <c r="D22">
        <v>1</v>
      </c>
      <c r="E22">
        <v>5</v>
      </c>
    </row>
    <row r="23" spans="1:5">
      <c r="A23">
        <v>22</v>
      </c>
      <c r="B23">
        <v>650</v>
      </c>
      <c r="C23">
        <v>1806737</v>
      </c>
      <c r="D23">
        <v>1</v>
      </c>
      <c r="E23">
        <v>5</v>
      </c>
    </row>
    <row r="24" spans="1:5">
      <c r="A24">
        <v>23</v>
      </c>
      <c r="B24">
        <v>700</v>
      </c>
      <c r="C24">
        <v>2097360</v>
      </c>
      <c r="D24">
        <v>1</v>
      </c>
      <c r="E24">
        <v>5</v>
      </c>
    </row>
    <row r="25" spans="1:5">
      <c r="A25">
        <v>24</v>
      </c>
      <c r="B25">
        <v>750</v>
      </c>
      <c r="C25">
        <v>2409648</v>
      </c>
      <c r="D25">
        <v>1</v>
      </c>
      <c r="E25">
        <v>5</v>
      </c>
    </row>
    <row r="26" spans="1:5">
      <c r="A26">
        <v>25</v>
      </c>
      <c r="B26">
        <v>800</v>
      </c>
      <c r="C26">
        <v>2743604</v>
      </c>
      <c r="D26">
        <v>1</v>
      </c>
      <c r="E26">
        <v>5</v>
      </c>
    </row>
    <row r="27" spans="1:5">
      <c r="A27">
        <v>26</v>
      </c>
      <c r="B27">
        <v>860</v>
      </c>
      <c r="C27">
        <v>3172951</v>
      </c>
      <c r="D27">
        <v>1</v>
      </c>
      <c r="E27">
        <v>5</v>
      </c>
    </row>
    <row r="28" spans="1:5">
      <c r="A28">
        <v>27</v>
      </c>
      <c r="B28">
        <v>920</v>
      </c>
      <c r="C28">
        <v>3633498</v>
      </c>
      <c r="D28">
        <v>1</v>
      </c>
      <c r="E28">
        <v>5</v>
      </c>
    </row>
    <row r="29" spans="1:5">
      <c r="A29">
        <v>28</v>
      </c>
      <c r="B29">
        <v>980</v>
      </c>
      <c r="C29">
        <v>4125244</v>
      </c>
      <c r="D29">
        <v>1</v>
      </c>
      <c r="E29">
        <v>5</v>
      </c>
    </row>
    <row r="30" spans="1:5">
      <c r="A30">
        <v>29</v>
      </c>
      <c r="B30">
        <v>1040</v>
      </c>
      <c r="C30">
        <v>4648191</v>
      </c>
      <c r="D30">
        <v>1</v>
      </c>
      <c r="E30">
        <v>5</v>
      </c>
    </row>
    <row r="31" spans="1:5">
      <c r="A31">
        <v>30</v>
      </c>
      <c r="B31">
        <v>1100</v>
      </c>
      <c r="C31">
        <v>5202338</v>
      </c>
      <c r="D31">
        <v>1</v>
      </c>
      <c r="E31">
        <v>5</v>
      </c>
    </row>
    <row r="32" spans="1:5">
      <c r="A32">
        <v>31</v>
      </c>
      <c r="B32">
        <v>1170</v>
      </c>
      <c r="C32">
        <v>5888276</v>
      </c>
      <c r="D32">
        <v>1</v>
      </c>
      <c r="E32">
        <v>5</v>
      </c>
    </row>
    <row r="33" spans="1:5">
      <c r="A33">
        <v>32</v>
      </c>
      <c r="B33">
        <v>1240</v>
      </c>
      <c r="C33">
        <v>6616680</v>
      </c>
      <c r="D33">
        <v>1</v>
      </c>
      <c r="E33">
        <v>5</v>
      </c>
    </row>
    <row r="34" spans="1:5">
      <c r="A34">
        <v>33</v>
      </c>
      <c r="B34">
        <v>1310</v>
      </c>
      <c r="C34">
        <v>7387551</v>
      </c>
      <c r="D34">
        <v>1</v>
      </c>
      <c r="E34">
        <v>5</v>
      </c>
    </row>
    <row r="35" spans="1:5">
      <c r="A35">
        <v>34</v>
      </c>
      <c r="B35">
        <v>1380</v>
      </c>
      <c r="C35">
        <v>8200889</v>
      </c>
      <c r="D35">
        <v>1</v>
      </c>
      <c r="E35">
        <v>5</v>
      </c>
    </row>
    <row r="36" spans="1:5">
      <c r="A36">
        <v>35</v>
      </c>
      <c r="B36">
        <v>1450</v>
      </c>
      <c r="C36">
        <v>9056694</v>
      </c>
      <c r="D36">
        <v>1</v>
      </c>
      <c r="E36">
        <v>5</v>
      </c>
    </row>
    <row r="37" spans="1:5">
      <c r="A37">
        <v>36</v>
      </c>
      <c r="B37">
        <v>1530</v>
      </c>
      <c r="C37">
        <v>10086756</v>
      </c>
      <c r="D37">
        <v>1</v>
      </c>
      <c r="E37">
        <v>5</v>
      </c>
    </row>
    <row r="38" spans="1:5">
      <c r="A38">
        <v>37</v>
      </c>
      <c r="B38">
        <v>1610</v>
      </c>
      <c r="C38">
        <v>11172285</v>
      </c>
      <c r="D38">
        <v>1</v>
      </c>
      <c r="E38">
        <v>5</v>
      </c>
    </row>
    <row r="39" spans="1:5">
      <c r="A39">
        <v>38</v>
      </c>
      <c r="B39">
        <v>1690</v>
      </c>
      <c r="C39">
        <v>12313281</v>
      </c>
      <c r="D39">
        <v>1</v>
      </c>
      <c r="E39">
        <v>5</v>
      </c>
    </row>
    <row r="40" spans="1:5">
      <c r="A40">
        <v>39</v>
      </c>
      <c r="B40">
        <v>1770</v>
      </c>
      <c r="C40">
        <v>13509743</v>
      </c>
      <c r="D40">
        <v>1</v>
      </c>
      <c r="E40">
        <v>5</v>
      </c>
    </row>
    <row r="41" spans="1:5">
      <c r="A41">
        <v>40</v>
      </c>
      <c r="B41">
        <v>1850</v>
      </c>
      <c r="C41">
        <v>14761672</v>
      </c>
      <c r="D41">
        <v>1</v>
      </c>
      <c r="E41">
        <v>5</v>
      </c>
    </row>
    <row r="42" spans="1:5">
      <c r="A42">
        <v>41</v>
      </c>
      <c r="B42">
        <v>1940</v>
      </c>
      <c r="C42">
        <v>16236392</v>
      </c>
      <c r="D42">
        <v>1</v>
      </c>
      <c r="E42">
        <v>5</v>
      </c>
    </row>
    <row r="43" spans="1:5">
      <c r="A43">
        <v>42</v>
      </c>
      <c r="B43">
        <v>2030</v>
      </c>
      <c r="C43">
        <v>17781312</v>
      </c>
      <c r="D43">
        <v>1</v>
      </c>
      <c r="E43">
        <v>5</v>
      </c>
    </row>
    <row r="44" spans="1:5">
      <c r="A44">
        <v>43</v>
      </c>
      <c r="B44">
        <v>2120</v>
      </c>
      <c r="C44">
        <v>19396432</v>
      </c>
      <c r="D44">
        <v>1</v>
      </c>
      <c r="E44">
        <v>5</v>
      </c>
    </row>
    <row r="45" spans="1:5">
      <c r="A45">
        <v>44</v>
      </c>
      <c r="B45">
        <v>2210</v>
      </c>
      <c r="C45">
        <v>21081752</v>
      </c>
      <c r="D45">
        <v>1</v>
      </c>
      <c r="E45">
        <v>5</v>
      </c>
    </row>
    <row r="46" spans="1:5">
      <c r="A46">
        <v>45</v>
      </c>
      <c r="B46">
        <v>2300</v>
      </c>
      <c r="C46">
        <v>22837272</v>
      </c>
      <c r="D46">
        <v>1</v>
      </c>
      <c r="E46">
        <v>5</v>
      </c>
    </row>
    <row r="47" spans="1:5">
      <c r="A47">
        <v>46</v>
      </c>
      <c r="B47">
        <v>2400</v>
      </c>
      <c r="C47">
        <v>24870184</v>
      </c>
      <c r="D47">
        <v>1</v>
      </c>
      <c r="E47">
        <v>5</v>
      </c>
    </row>
    <row r="48" spans="1:5">
      <c r="A48">
        <v>47</v>
      </c>
      <c r="B48">
        <v>2500</v>
      </c>
      <c r="C48">
        <v>26989761</v>
      </c>
      <c r="D48">
        <v>1</v>
      </c>
      <c r="E48">
        <v>5</v>
      </c>
    </row>
    <row r="49" spans="1:5">
      <c r="A49">
        <v>48</v>
      </c>
      <c r="B49">
        <v>2600</v>
      </c>
      <c r="C49">
        <v>29196007</v>
      </c>
      <c r="D49">
        <v>1</v>
      </c>
      <c r="E49">
        <v>5</v>
      </c>
    </row>
    <row r="50" spans="1:5">
      <c r="A50">
        <v>49</v>
      </c>
      <c r="B50">
        <v>2700</v>
      </c>
      <c r="C50">
        <v>31488918</v>
      </c>
      <c r="D50">
        <v>1</v>
      </c>
      <c r="E50">
        <v>5</v>
      </c>
    </row>
    <row r="51" spans="1:5">
      <c r="A51">
        <v>50</v>
      </c>
      <c r="B51">
        <v>2800</v>
      </c>
      <c r="C51">
        <v>33868497</v>
      </c>
      <c r="D51">
        <v>1</v>
      </c>
      <c r="E51">
        <v>5</v>
      </c>
    </row>
    <row r="52" spans="1:5">
      <c r="A52">
        <v>51</v>
      </c>
      <c r="B52">
        <v>2910</v>
      </c>
      <c r="C52">
        <v>36586131</v>
      </c>
      <c r="D52">
        <v>1</v>
      </c>
      <c r="E52">
        <v>5</v>
      </c>
    </row>
    <row r="53" spans="1:5">
      <c r="A53">
        <v>52</v>
      </c>
      <c r="B53">
        <v>3020</v>
      </c>
      <c r="C53">
        <v>39408635</v>
      </c>
      <c r="D53">
        <v>1</v>
      </c>
      <c r="E53">
        <v>5</v>
      </c>
    </row>
    <row r="54" spans="1:5">
      <c r="A54">
        <v>53</v>
      </c>
      <c r="B54">
        <v>3130</v>
      </c>
      <c r="C54">
        <v>42336005</v>
      </c>
      <c r="D54">
        <v>1</v>
      </c>
      <c r="E54">
        <v>5</v>
      </c>
    </row>
    <row r="55" spans="1:5">
      <c r="A55">
        <v>54</v>
      </c>
      <c r="B55">
        <v>3240</v>
      </c>
      <c r="C55">
        <v>45368239</v>
      </c>
      <c r="D55">
        <v>1</v>
      </c>
      <c r="E55">
        <v>5</v>
      </c>
    </row>
    <row r="56" spans="1:5">
      <c r="A56">
        <v>55</v>
      </c>
      <c r="B56">
        <v>3350</v>
      </c>
      <c r="C56">
        <v>48505343</v>
      </c>
      <c r="D56">
        <v>1</v>
      </c>
      <c r="E56">
        <v>5</v>
      </c>
    </row>
    <row r="57" spans="1:5">
      <c r="A57">
        <v>56</v>
      </c>
      <c r="B57">
        <v>3470</v>
      </c>
      <c r="C57">
        <v>52047239</v>
      </c>
      <c r="D57">
        <v>1</v>
      </c>
      <c r="E57">
        <v>5</v>
      </c>
    </row>
    <row r="58" spans="1:5">
      <c r="A58">
        <v>57</v>
      </c>
      <c r="B58">
        <v>3590</v>
      </c>
      <c r="C58">
        <v>55713934</v>
      </c>
      <c r="D58">
        <v>1</v>
      </c>
      <c r="E58">
        <v>5</v>
      </c>
    </row>
    <row r="59" spans="1:5">
      <c r="A59">
        <v>58</v>
      </c>
      <c r="B59">
        <v>3710</v>
      </c>
      <c r="C59">
        <v>59505424</v>
      </c>
      <c r="D59">
        <v>1</v>
      </c>
      <c r="E59">
        <v>5</v>
      </c>
    </row>
    <row r="60" spans="1:5">
      <c r="A60">
        <v>59</v>
      </c>
      <c r="B60">
        <v>3830</v>
      </c>
      <c r="C60">
        <v>63421719</v>
      </c>
      <c r="D60">
        <v>1</v>
      </c>
      <c r="E60">
        <v>5</v>
      </c>
    </row>
    <row r="61" spans="1:5">
      <c r="A61">
        <v>60</v>
      </c>
      <c r="B61">
        <v>3950</v>
      </c>
      <c r="C61">
        <v>67462815</v>
      </c>
      <c r="D61">
        <v>1</v>
      </c>
      <c r="E61">
        <v>5</v>
      </c>
    </row>
    <row r="62" spans="1:5">
      <c r="A62">
        <v>61</v>
      </c>
      <c r="B62">
        <v>4080</v>
      </c>
      <c r="C62">
        <v>71981501</v>
      </c>
      <c r="D62">
        <v>1</v>
      </c>
      <c r="E62">
        <v>5</v>
      </c>
    </row>
    <row r="63" spans="1:5">
      <c r="A63">
        <v>62</v>
      </c>
      <c r="B63">
        <v>4210</v>
      </c>
      <c r="C63">
        <v>76646652</v>
      </c>
      <c r="D63">
        <v>1</v>
      </c>
      <c r="E63">
        <v>5</v>
      </c>
    </row>
    <row r="64" spans="1:5">
      <c r="A64">
        <v>63</v>
      </c>
      <c r="B64">
        <v>4340</v>
      </c>
      <c r="C64">
        <v>81458267</v>
      </c>
      <c r="D64">
        <v>1</v>
      </c>
      <c r="E64">
        <v>5</v>
      </c>
    </row>
    <row r="65" spans="1:5">
      <c r="A65">
        <v>64</v>
      </c>
      <c r="B65">
        <v>4470</v>
      </c>
      <c r="C65">
        <v>86416354</v>
      </c>
      <c r="D65">
        <v>1</v>
      </c>
      <c r="E65">
        <v>5</v>
      </c>
    </row>
    <row r="66" spans="1:5">
      <c r="A66">
        <v>65</v>
      </c>
      <c r="B66">
        <v>4600</v>
      </c>
      <c r="C66">
        <v>91520911</v>
      </c>
      <c r="D66">
        <v>1</v>
      </c>
      <c r="E66">
        <v>5</v>
      </c>
    </row>
    <row r="67" spans="1:5">
      <c r="A67">
        <v>66</v>
      </c>
      <c r="B67">
        <v>4740</v>
      </c>
      <c r="C67">
        <v>97181917</v>
      </c>
      <c r="D67">
        <v>1</v>
      </c>
      <c r="E67">
        <v>5</v>
      </c>
    </row>
    <row r="68" spans="1:5">
      <c r="A68">
        <v>67</v>
      </c>
      <c r="B68">
        <v>4880</v>
      </c>
      <c r="C68">
        <v>103012788</v>
      </c>
      <c r="D68">
        <v>1</v>
      </c>
      <c r="E68">
        <v>5</v>
      </c>
    </row>
    <row r="69" spans="1:5">
      <c r="A69">
        <v>68</v>
      </c>
      <c r="B69">
        <v>5020</v>
      </c>
      <c r="C69">
        <v>109013536</v>
      </c>
      <c r="D69">
        <v>1</v>
      </c>
      <c r="E69">
        <v>5</v>
      </c>
    </row>
    <row r="70" spans="1:5">
      <c r="A70">
        <v>69</v>
      </c>
      <c r="B70">
        <v>5160</v>
      </c>
      <c r="C70">
        <v>115184148</v>
      </c>
      <c r="D70">
        <v>1</v>
      </c>
      <c r="E70">
        <v>5</v>
      </c>
    </row>
    <row r="71" spans="1:5">
      <c r="A71">
        <v>70</v>
      </c>
      <c r="B71">
        <v>5300</v>
      </c>
      <c r="C71">
        <v>121524619</v>
      </c>
      <c r="D71">
        <v>1</v>
      </c>
      <c r="E71">
        <v>5</v>
      </c>
    </row>
    <row r="72" spans="1:5">
      <c r="A72">
        <v>71</v>
      </c>
      <c r="B72">
        <v>5450</v>
      </c>
      <c r="C72">
        <v>128506493</v>
      </c>
      <c r="D72">
        <v>1</v>
      </c>
      <c r="E72">
        <v>5</v>
      </c>
    </row>
    <row r="73" spans="1:5">
      <c r="A73">
        <v>72</v>
      </c>
      <c r="B73">
        <v>5600</v>
      </c>
      <c r="C73">
        <v>135683355</v>
      </c>
      <c r="D73">
        <v>1</v>
      </c>
      <c r="E73">
        <v>5</v>
      </c>
    </row>
    <row r="74" spans="1:5">
      <c r="A74">
        <v>73</v>
      </c>
      <c r="B74">
        <v>5750</v>
      </c>
      <c r="C74">
        <v>143055217</v>
      </c>
      <c r="D74">
        <v>1</v>
      </c>
      <c r="E74">
        <v>5</v>
      </c>
    </row>
    <row r="75" spans="1:5">
      <c r="A75">
        <v>74</v>
      </c>
      <c r="B75">
        <v>5900</v>
      </c>
      <c r="C75">
        <v>150622097</v>
      </c>
      <c r="D75">
        <v>1</v>
      </c>
      <c r="E75">
        <v>5</v>
      </c>
    </row>
    <row r="76" spans="1:5">
      <c r="A76">
        <v>75</v>
      </c>
      <c r="B76">
        <v>6050</v>
      </c>
      <c r="C76">
        <v>158383959</v>
      </c>
      <c r="D76">
        <v>1</v>
      </c>
      <c r="E76">
        <v>5</v>
      </c>
    </row>
    <row r="77" spans="1:5">
      <c r="A77">
        <v>76</v>
      </c>
      <c r="B77">
        <v>6220</v>
      </c>
      <c r="C77">
        <v>167416473</v>
      </c>
      <c r="D77">
        <v>1</v>
      </c>
      <c r="E77">
        <v>5</v>
      </c>
    </row>
    <row r="78" spans="1:5">
      <c r="A78">
        <v>77</v>
      </c>
      <c r="B78">
        <v>6390</v>
      </c>
      <c r="C78">
        <v>176699464</v>
      </c>
      <c r="D78">
        <v>1</v>
      </c>
      <c r="E78">
        <v>5</v>
      </c>
    </row>
    <row r="79" spans="1:5">
      <c r="A79">
        <v>78</v>
      </c>
      <c r="B79">
        <v>6560</v>
      </c>
      <c r="C79">
        <v>186232907</v>
      </c>
      <c r="D79">
        <v>1</v>
      </c>
      <c r="E79">
        <v>5</v>
      </c>
    </row>
    <row r="80" spans="1:5">
      <c r="A80">
        <v>79</v>
      </c>
      <c r="B80">
        <v>6730</v>
      </c>
      <c r="C80">
        <v>196016828</v>
      </c>
      <c r="D80">
        <v>1</v>
      </c>
      <c r="E80">
        <v>5</v>
      </c>
    </row>
    <row r="81" spans="1:5">
      <c r="A81">
        <v>80</v>
      </c>
      <c r="B81">
        <v>6900</v>
      </c>
      <c r="C81">
        <v>206051212</v>
      </c>
      <c r="D81">
        <v>1</v>
      </c>
      <c r="E81">
        <v>5</v>
      </c>
    </row>
    <row r="82" spans="1:5">
      <c r="A82">
        <v>81</v>
      </c>
      <c r="B82">
        <v>7090</v>
      </c>
      <c r="C82">
        <v>217562508</v>
      </c>
      <c r="D82">
        <v>1</v>
      </c>
      <c r="E82">
        <v>5</v>
      </c>
    </row>
    <row r="83" spans="1:5">
      <c r="A83">
        <v>82</v>
      </c>
      <c r="B83">
        <v>7280</v>
      </c>
      <c r="C83">
        <v>229386669</v>
      </c>
      <c r="D83">
        <v>1</v>
      </c>
      <c r="E83">
        <v>5</v>
      </c>
    </row>
    <row r="84" spans="1:5">
      <c r="A84">
        <v>83</v>
      </c>
      <c r="B84">
        <v>7470</v>
      </c>
      <c r="C84">
        <v>241523706</v>
      </c>
      <c r="D84">
        <v>1</v>
      </c>
      <c r="E84">
        <v>5</v>
      </c>
    </row>
    <row r="85" spans="1:5">
      <c r="A85">
        <v>84</v>
      </c>
      <c r="B85">
        <v>7660</v>
      </c>
      <c r="C85">
        <v>253973608</v>
      </c>
      <c r="D85">
        <v>1</v>
      </c>
      <c r="E85">
        <v>5</v>
      </c>
    </row>
    <row r="86" spans="1:5">
      <c r="A86">
        <v>85</v>
      </c>
      <c r="B86">
        <v>7850</v>
      </c>
      <c r="C86">
        <v>266736374</v>
      </c>
      <c r="D86">
        <v>1</v>
      </c>
      <c r="E86">
        <v>5</v>
      </c>
    </row>
    <row r="87" spans="1:5">
      <c r="A87">
        <v>86</v>
      </c>
      <c r="B87">
        <v>8060</v>
      </c>
      <c r="C87">
        <v>281206581</v>
      </c>
      <c r="D87">
        <v>1</v>
      </c>
      <c r="E87">
        <v>5</v>
      </c>
    </row>
    <row r="88" spans="1:5">
      <c r="A88">
        <v>87</v>
      </c>
      <c r="B88">
        <v>8270</v>
      </c>
      <c r="C88">
        <v>296058993</v>
      </c>
      <c r="D88">
        <v>1</v>
      </c>
      <c r="E88">
        <v>5</v>
      </c>
    </row>
    <row r="89" spans="1:5">
      <c r="A89">
        <v>88</v>
      </c>
      <c r="B89">
        <v>8480</v>
      </c>
      <c r="C89">
        <v>311293612</v>
      </c>
      <c r="D89">
        <v>1</v>
      </c>
      <c r="E89">
        <v>5</v>
      </c>
    </row>
    <row r="90" spans="1:5">
      <c r="A90">
        <v>89</v>
      </c>
      <c r="B90">
        <v>8690</v>
      </c>
      <c r="C90">
        <v>326910437</v>
      </c>
      <c r="D90">
        <v>1</v>
      </c>
      <c r="E90">
        <v>5</v>
      </c>
    </row>
    <row r="91" spans="1:5">
      <c r="A91">
        <v>90</v>
      </c>
      <c r="B91">
        <v>8900</v>
      </c>
      <c r="C91">
        <v>342986541</v>
      </c>
      <c r="D91">
        <v>1</v>
      </c>
      <c r="E91">
        <v>5</v>
      </c>
    </row>
    <row r="92" spans="1:5">
      <c r="A92">
        <v>91</v>
      </c>
      <c r="B92">
        <v>9130</v>
      </c>
      <c r="C92">
        <v>360870728</v>
      </c>
      <c r="D92">
        <v>1</v>
      </c>
      <c r="E92">
        <v>5</v>
      </c>
    </row>
    <row r="93" spans="1:5">
      <c r="A93">
        <v>92</v>
      </c>
      <c r="B93">
        <v>9360</v>
      </c>
      <c r="C93">
        <v>379290427</v>
      </c>
      <c r="D93">
        <v>1</v>
      </c>
      <c r="E93">
        <v>5</v>
      </c>
    </row>
    <row r="94" spans="1:5">
      <c r="A94">
        <v>93</v>
      </c>
      <c r="B94">
        <v>9590</v>
      </c>
      <c r="C94">
        <v>398168639</v>
      </c>
      <c r="D94">
        <v>1</v>
      </c>
      <c r="E94">
        <v>5</v>
      </c>
    </row>
    <row r="95" spans="1:5">
      <c r="A95">
        <v>94</v>
      </c>
      <c r="B95">
        <v>9820</v>
      </c>
      <c r="C95">
        <v>417505317</v>
      </c>
      <c r="D95">
        <v>1</v>
      </c>
      <c r="E95">
        <v>5</v>
      </c>
    </row>
    <row r="96" spans="1:5">
      <c r="A96">
        <v>95</v>
      </c>
      <c r="B96">
        <v>10050</v>
      </c>
      <c r="C96">
        <v>437300434</v>
      </c>
      <c r="D96">
        <v>1</v>
      </c>
      <c r="E96">
        <v>5</v>
      </c>
    </row>
    <row r="97" spans="1:5">
      <c r="A97">
        <v>96</v>
      </c>
      <c r="B97">
        <v>10300</v>
      </c>
      <c r="C97">
        <v>459336900</v>
      </c>
      <c r="D97">
        <v>1</v>
      </c>
      <c r="E97">
        <v>5</v>
      </c>
    </row>
    <row r="98" spans="1:5">
      <c r="A98">
        <v>97</v>
      </c>
      <c r="B98">
        <v>10550</v>
      </c>
      <c r="C98">
        <v>481915005</v>
      </c>
      <c r="D98">
        <v>1</v>
      </c>
      <c r="E98">
        <v>5</v>
      </c>
    </row>
    <row r="99" spans="1:5">
      <c r="A99">
        <v>98</v>
      </c>
      <c r="B99">
        <v>10800</v>
      </c>
      <c r="C99">
        <v>505034775</v>
      </c>
      <c r="D99">
        <v>1</v>
      </c>
      <c r="E99">
        <v>5</v>
      </c>
    </row>
    <row r="100" spans="1:5">
      <c r="A100">
        <v>99</v>
      </c>
      <c r="B100">
        <v>11050</v>
      </c>
      <c r="C100">
        <v>528696234</v>
      </c>
      <c r="D100">
        <v>1</v>
      </c>
      <c r="E100">
        <v>5</v>
      </c>
    </row>
    <row r="101" spans="1:5">
      <c r="A101">
        <v>100</v>
      </c>
      <c r="B101">
        <v>11300</v>
      </c>
      <c r="C101">
        <v>552899308</v>
      </c>
      <c r="D101">
        <v>1</v>
      </c>
      <c r="E101">
        <v>5</v>
      </c>
    </row>
    <row r="102" spans="1:5">
      <c r="A102">
        <v>101</v>
      </c>
      <c r="B102">
        <v>11580</v>
      </c>
      <c r="C102">
        <v>580649888</v>
      </c>
      <c r="D102">
        <v>1</v>
      </c>
      <c r="E102">
        <v>5</v>
      </c>
    </row>
    <row r="103" spans="1:5">
      <c r="A103">
        <v>102</v>
      </c>
      <c r="B103">
        <v>11860</v>
      </c>
      <c r="C103">
        <v>609079950</v>
      </c>
      <c r="D103">
        <v>1</v>
      </c>
      <c r="E103">
        <v>5</v>
      </c>
    </row>
    <row r="104" spans="1:5">
      <c r="A104">
        <v>103</v>
      </c>
      <c r="B104">
        <v>12140</v>
      </c>
      <c r="C104">
        <v>638189446</v>
      </c>
      <c r="D104">
        <v>1</v>
      </c>
      <c r="E104">
        <v>5</v>
      </c>
    </row>
    <row r="105" spans="1:5">
      <c r="A105">
        <v>104</v>
      </c>
      <c r="B105">
        <v>12420</v>
      </c>
      <c r="C105">
        <v>667978376</v>
      </c>
      <c r="D105">
        <v>1</v>
      </c>
      <c r="E105">
        <v>5</v>
      </c>
    </row>
    <row r="106" spans="1:5">
      <c r="A106">
        <v>105</v>
      </c>
      <c r="B106">
        <v>12700</v>
      </c>
      <c r="C106">
        <v>698446789</v>
      </c>
      <c r="D106">
        <v>1</v>
      </c>
      <c r="E106">
        <v>5</v>
      </c>
    </row>
    <row r="107" spans="1:5">
      <c r="A107">
        <v>106</v>
      </c>
      <c r="B107">
        <v>13010</v>
      </c>
      <c r="C107">
        <v>732972283</v>
      </c>
      <c r="D107">
        <v>1</v>
      </c>
      <c r="E107">
        <v>5</v>
      </c>
    </row>
    <row r="108" spans="1:5">
      <c r="A108">
        <v>107</v>
      </c>
      <c r="B108">
        <v>13320</v>
      </c>
      <c r="C108">
        <v>768330616</v>
      </c>
      <c r="D108">
        <v>1</v>
      </c>
      <c r="E108">
        <v>5</v>
      </c>
    </row>
    <row r="109" spans="1:5">
      <c r="A109">
        <v>108</v>
      </c>
      <c r="B109">
        <v>13630</v>
      </c>
      <c r="C109">
        <v>804521789</v>
      </c>
      <c r="D109">
        <v>1</v>
      </c>
      <c r="E109">
        <v>5</v>
      </c>
    </row>
    <row r="110" spans="1:5">
      <c r="A110">
        <v>109</v>
      </c>
      <c r="B110">
        <v>13940</v>
      </c>
      <c r="C110">
        <v>841545852</v>
      </c>
      <c r="D110">
        <v>1</v>
      </c>
      <c r="E110">
        <v>5</v>
      </c>
    </row>
    <row r="111" spans="1:5">
      <c r="A111">
        <v>110</v>
      </c>
      <c r="B111">
        <v>14250</v>
      </c>
      <c r="C111">
        <v>879402804</v>
      </c>
      <c r="D111">
        <v>1</v>
      </c>
      <c r="E111">
        <v>5</v>
      </c>
    </row>
    <row r="112" spans="1:5">
      <c r="A112">
        <v>111</v>
      </c>
      <c r="B112">
        <v>14590</v>
      </c>
      <c r="C112">
        <v>921880956</v>
      </c>
      <c r="D112">
        <v>1</v>
      </c>
      <c r="E112">
        <v>5</v>
      </c>
    </row>
    <row r="113" spans="1:5">
      <c r="A113">
        <v>112</v>
      </c>
      <c r="B113">
        <v>14930</v>
      </c>
      <c r="C113">
        <v>965361015</v>
      </c>
      <c r="D113">
        <v>1</v>
      </c>
      <c r="E113">
        <v>5</v>
      </c>
    </row>
    <row r="114" spans="1:5">
      <c r="A114">
        <v>113</v>
      </c>
      <c r="B114">
        <v>15270</v>
      </c>
      <c r="C114">
        <v>100984288</v>
      </c>
      <c r="D114">
        <v>10</v>
      </c>
      <c r="E114">
        <v>5</v>
      </c>
    </row>
    <row r="115" spans="1:5">
      <c r="A115">
        <v>114</v>
      </c>
      <c r="B115">
        <v>15610</v>
      </c>
      <c r="C115">
        <v>105532666</v>
      </c>
      <c r="D115">
        <v>10</v>
      </c>
      <c r="E115">
        <v>5</v>
      </c>
    </row>
    <row r="116" spans="1:5">
      <c r="A116">
        <v>115</v>
      </c>
      <c r="B116">
        <v>15950</v>
      </c>
      <c r="C116">
        <v>110181229</v>
      </c>
      <c r="D116">
        <v>10</v>
      </c>
      <c r="E116">
        <v>5</v>
      </c>
    </row>
    <row r="117" spans="1:5">
      <c r="A117">
        <v>116</v>
      </c>
      <c r="B117">
        <v>16320</v>
      </c>
      <c r="C117">
        <v>115353799</v>
      </c>
      <c r="D117">
        <v>10</v>
      </c>
      <c r="E117">
        <v>5</v>
      </c>
    </row>
    <row r="118" spans="1:5">
      <c r="A118">
        <v>117</v>
      </c>
      <c r="B118">
        <v>16690</v>
      </c>
      <c r="C118">
        <v>120645013</v>
      </c>
      <c r="D118">
        <v>10</v>
      </c>
      <c r="E118">
        <v>5</v>
      </c>
    </row>
    <row r="119" spans="1:5">
      <c r="A119">
        <v>118</v>
      </c>
      <c r="B119">
        <v>17060</v>
      </c>
      <c r="C119">
        <v>126054880</v>
      </c>
      <c r="D119">
        <v>10</v>
      </c>
      <c r="E119">
        <v>5</v>
      </c>
    </row>
    <row r="120" spans="1:5">
      <c r="A120">
        <v>119</v>
      </c>
      <c r="B120">
        <v>17430</v>
      </c>
      <c r="C120">
        <v>131583382</v>
      </c>
      <c r="D120">
        <v>10</v>
      </c>
      <c r="E120">
        <v>5</v>
      </c>
    </row>
    <row r="121" spans="1:5">
      <c r="A121">
        <v>120</v>
      </c>
      <c r="B121">
        <v>17800</v>
      </c>
      <c r="C121">
        <v>137230537</v>
      </c>
      <c r="D121">
        <v>10</v>
      </c>
      <c r="E121">
        <v>5</v>
      </c>
    </row>
    <row r="122" spans="1:5">
      <c r="A122">
        <v>121</v>
      </c>
      <c r="B122">
        <v>18200</v>
      </c>
      <c r="C122">
        <v>143469040</v>
      </c>
      <c r="D122">
        <v>10</v>
      </c>
      <c r="E122">
        <v>5</v>
      </c>
    </row>
    <row r="123" spans="1:5">
      <c r="A123">
        <v>122</v>
      </c>
      <c r="B123">
        <v>18600</v>
      </c>
      <c r="C123">
        <v>149846205</v>
      </c>
      <c r="D123">
        <v>10</v>
      </c>
      <c r="E123">
        <v>5</v>
      </c>
    </row>
    <row r="124" spans="1:5">
      <c r="A124">
        <v>123</v>
      </c>
      <c r="B124">
        <v>19000</v>
      </c>
      <c r="C124">
        <v>156362034</v>
      </c>
      <c r="D124">
        <v>10</v>
      </c>
      <c r="E124">
        <v>5</v>
      </c>
    </row>
    <row r="125" spans="1:5">
      <c r="A125">
        <v>124</v>
      </c>
      <c r="B125">
        <v>19400</v>
      </c>
      <c r="C125">
        <v>163016537</v>
      </c>
      <c r="D125">
        <v>10</v>
      </c>
      <c r="E125">
        <v>5</v>
      </c>
    </row>
    <row r="126" spans="1:5">
      <c r="A126">
        <v>125</v>
      </c>
      <c r="B126">
        <v>19800</v>
      </c>
      <c r="C126">
        <v>169809703</v>
      </c>
      <c r="D126">
        <v>10</v>
      </c>
      <c r="E126">
        <v>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EF7A-5B71-4CF1-8CC4-F67C97F394BC}">
  <dimension ref="A1:D64"/>
  <sheetViews>
    <sheetView topLeftCell="A13" workbookViewId="0">
      <selection activeCell="N40" sqref="N40"/>
    </sheetView>
  </sheetViews>
  <sheetFormatPr defaultRowHeight="16.5"/>
  <cols>
    <col min="1" max="1" width="7.125" bestFit="1" customWidth="1"/>
    <col min="2" max="2" width="4.5" bestFit="1" customWidth="1"/>
    <col min="3" max="4" width="13.75" bestFit="1" customWidth="1"/>
  </cols>
  <sheetData>
    <row r="1" spans="1:4">
      <c r="A1" t="s">
        <v>196</v>
      </c>
      <c r="C1" t="s">
        <v>197</v>
      </c>
      <c r="D1" t="s">
        <v>198</v>
      </c>
    </row>
    <row r="2" spans="1:4">
      <c r="A2">
        <v>1</v>
      </c>
      <c r="C2">
        <v>70</v>
      </c>
    </row>
    <row r="3" spans="1:4">
      <c r="A3">
        <v>2</v>
      </c>
      <c r="C3">
        <v>105</v>
      </c>
      <c r="D3">
        <f t="shared" ref="D3:D34" si="0">C3-C2</f>
        <v>35</v>
      </c>
    </row>
    <row r="4" spans="1:4">
      <c r="A4">
        <v>3</v>
      </c>
      <c r="C4">
        <v>130</v>
      </c>
      <c r="D4">
        <f t="shared" si="0"/>
        <v>25</v>
      </c>
    </row>
    <row r="5" spans="1:4">
      <c r="A5">
        <v>4</v>
      </c>
      <c r="C5">
        <v>145</v>
      </c>
      <c r="D5">
        <f t="shared" si="0"/>
        <v>15</v>
      </c>
    </row>
    <row r="6" spans="1:4">
      <c r="A6">
        <v>5</v>
      </c>
      <c r="C6">
        <v>155</v>
      </c>
      <c r="D6">
        <f t="shared" si="0"/>
        <v>10</v>
      </c>
    </row>
    <row r="7" spans="1:4">
      <c r="A7">
        <v>6</v>
      </c>
      <c r="C7">
        <v>160</v>
      </c>
      <c r="D7">
        <f t="shared" si="0"/>
        <v>5</v>
      </c>
    </row>
    <row r="8" spans="1:4" s="68" customFormat="1">
      <c r="A8" s="68">
        <v>7</v>
      </c>
      <c r="C8" s="68">
        <v>165</v>
      </c>
      <c r="D8" s="68">
        <f t="shared" si="0"/>
        <v>5</v>
      </c>
    </row>
    <row r="9" spans="1:4">
      <c r="A9">
        <v>8</v>
      </c>
      <c r="C9">
        <v>170</v>
      </c>
      <c r="D9">
        <f t="shared" si="0"/>
        <v>5</v>
      </c>
    </row>
    <row r="10" spans="1:4">
      <c r="A10">
        <v>9</v>
      </c>
      <c r="C10">
        <v>174</v>
      </c>
      <c r="D10">
        <f t="shared" si="0"/>
        <v>4</v>
      </c>
    </row>
    <row r="11" spans="1:4">
      <c r="A11">
        <v>10</v>
      </c>
      <c r="C11">
        <v>178</v>
      </c>
      <c r="D11">
        <f t="shared" si="0"/>
        <v>4</v>
      </c>
    </row>
    <row r="12" spans="1:4">
      <c r="A12">
        <v>11</v>
      </c>
      <c r="C12">
        <v>182</v>
      </c>
      <c r="D12">
        <f t="shared" si="0"/>
        <v>4</v>
      </c>
    </row>
    <row r="13" spans="1:4">
      <c r="A13">
        <v>12</v>
      </c>
      <c r="C13">
        <v>186</v>
      </c>
      <c r="D13">
        <f t="shared" si="0"/>
        <v>4</v>
      </c>
    </row>
    <row r="14" spans="1:4">
      <c r="A14">
        <v>13</v>
      </c>
      <c r="C14">
        <v>189</v>
      </c>
      <c r="D14">
        <f t="shared" si="0"/>
        <v>3</v>
      </c>
    </row>
    <row r="15" spans="1:4">
      <c r="A15" s="81">
        <v>14</v>
      </c>
      <c r="C15">
        <v>192</v>
      </c>
      <c r="D15">
        <f t="shared" si="0"/>
        <v>3</v>
      </c>
    </row>
    <row r="16" spans="1:4">
      <c r="A16">
        <v>15</v>
      </c>
      <c r="C16">
        <v>195</v>
      </c>
      <c r="D16">
        <f t="shared" si="0"/>
        <v>3</v>
      </c>
    </row>
    <row r="17" spans="1:4">
      <c r="A17">
        <v>16</v>
      </c>
      <c r="C17">
        <v>198</v>
      </c>
      <c r="D17">
        <f t="shared" si="0"/>
        <v>3</v>
      </c>
    </row>
    <row r="18" spans="1:4">
      <c r="A18">
        <v>17</v>
      </c>
      <c r="C18">
        <v>201</v>
      </c>
      <c r="D18">
        <f t="shared" si="0"/>
        <v>3</v>
      </c>
    </row>
    <row r="19" spans="1:4">
      <c r="A19">
        <v>18</v>
      </c>
      <c r="C19">
        <v>204</v>
      </c>
      <c r="D19">
        <f t="shared" si="0"/>
        <v>3</v>
      </c>
    </row>
    <row r="20" spans="1:4">
      <c r="A20">
        <v>19</v>
      </c>
      <c r="C20">
        <v>206</v>
      </c>
      <c r="D20">
        <f t="shared" si="0"/>
        <v>2</v>
      </c>
    </row>
    <row r="21" spans="1:4">
      <c r="A21">
        <v>20</v>
      </c>
      <c r="C21">
        <v>208</v>
      </c>
      <c r="D21">
        <f t="shared" si="0"/>
        <v>2</v>
      </c>
    </row>
    <row r="22" spans="1:4">
      <c r="A22" s="81">
        <v>21</v>
      </c>
      <c r="C22">
        <v>210</v>
      </c>
      <c r="D22">
        <f t="shared" si="0"/>
        <v>2</v>
      </c>
    </row>
    <row r="23" spans="1:4">
      <c r="A23">
        <v>22</v>
      </c>
      <c r="C23">
        <v>212</v>
      </c>
      <c r="D23">
        <f t="shared" si="0"/>
        <v>2</v>
      </c>
    </row>
    <row r="24" spans="1:4">
      <c r="A24">
        <v>23</v>
      </c>
      <c r="C24">
        <v>214</v>
      </c>
      <c r="D24">
        <f t="shared" si="0"/>
        <v>2</v>
      </c>
    </row>
    <row r="25" spans="1:4">
      <c r="A25">
        <v>24</v>
      </c>
      <c r="C25">
        <v>216</v>
      </c>
      <c r="D25">
        <f t="shared" si="0"/>
        <v>2</v>
      </c>
    </row>
    <row r="26" spans="1:4">
      <c r="A26">
        <v>25</v>
      </c>
      <c r="C26">
        <v>218</v>
      </c>
      <c r="D26">
        <f t="shared" si="0"/>
        <v>2</v>
      </c>
    </row>
    <row r="27" spans="1:4">
      <c r="A27">
        <v>26</v>
      </c>
      <c r="C27">
        <v>220</v>
      </c>
      <c r="D27">
        <f t="shared" si="0"/>
        <v>2</v>
      </c>
    </row>
    <row r="28" spans="1:4">
      <c r="A28">
        <v>27</v>
      </c>
      <c r="C28">
        <v>222</v>
      </c>
      <c r="D28">
        <f t="shared" si="0"/>
        <v>2</v>
      </c>
    </row>
    <row r="29" spans="1:4">
      <c r="A29" s="81">
        <v>28</v>
      </c>
      <c r="C29">
        <v>224</v>
      </c>
      <c r="D29">
        <f t="shared" si="0"/>
        <v>2</v>
      </c>
    </row>
    <row r="30" spans="1:4">
      <c r="A30">
        <v>29</v>
      </c>
      <c r="C30">
        <v>226</v>
      </c>
      <c r="D30">
        <f t="shared" si="0"/>
        <v>2</v>
      </c>
    </row>
    <row r="31" spans="1:4">
      <c r="A31">
        <v>30</v>
      </c>
      <c r="C31">
        <v>227</v>
      </c>
      <c r="D31">
        <f t="shared" si="0"/>
        <v>1</v>
      </c>
    </row>
    <row r="32" spans="1:4">
      <c r="A32">
        <v>31</v>
      </c>
      <c r="C32">
        <v>228</v>
      </c>
      <c r="D32">
        <f t="shared" si="0"/>
        <v>1</v>
      </c>
    </row>
    <row r="33" spans="1:4">
      <c r="A33">
        <v>32</v>
      </c>
      <c r="C33">
        <v>229</v>
      </c>
      <c r="D33">
        <f t="shared" si="0"/>
        <v>1</v>
      </c>
    </row>
    <row r="34" spans="1:4">
      <c r="A34">
        <v>33</v>
      </c>
      <c r="C34">
        <v>230</v>
      </c>
      <c r="D34">
        <f t="shared" si="0"/>
        <v>1</v>
      </c>
    </row>
    <row r="35" spans="1:4">
      <c r="A35">
        <v>34</v>
      </c>
      <c r="C35">
        <v>231</v>
      </c>
      <c r="D35">
        <f t="shared" ref="D35:D64" si="1">C35-C34</f>
        <v>1</v>
      </c>
    </row>
    <row r="36" spans="1:4">
      <c r="A36" s="81">
        <v>35</v>
      </c>
      <c r="C36">
        <v>232</v>
      </c>
      <c r="D36">
        <f t="shared" si="1"/>
        <v>1</v>
      </c>
    </row>
    <row r="37" spans="1:4">
      <c r="A37">
        <v>36</v>
      </c>
      <c r="C37">
        <v>233</v>
      </c>
      <c r="D37">
        <f t="shared" si="1"/>
        <v>1</v>
      </c>
    </row>
    <row r="38" spans="1:4">
      <c r="A38">
        <v>37</v>
      </c>
      <c r="C38">
        <v>234</v>
      </c>
      <c r="D38">
        <f t="shared" si="1"/>
        <v>1</v>
      </c>
    </row>
    <row r="39" spans="1:4">
      <c r="A39">
        <v>38</v>
      </c>
      <c r="C39">
        <v>235</v>
      </c>
      <c r="D39">
        <f t="shared" si="1"/>
        <v>1</v>
      </c>
    </row>
    <row r="40" spans="1:4">
      <c r="A40">
        <v>39</v>
      </c>
      <c r="C40">
        <v>236</v>
      </c>
      <c r="D40">
        <f t="shared" si="1"/>
        <v>1</v>
      </c>
    </row>
    <row r="41" spans="1:4">
      <c r="A41">
        <v>40</v>
      </c>
      <c r="C41">
        <v>237</v>
      </c>
      <c r="D41">
        <f t="shared" si="1"/>
        <v>1</v>
      </c>
    </row>
    <row r="42" spans="1:4">
      <c r="A42">
        <v>41</v>
      </c>
      <c r="C42">
        <v>238</v>
      </c>
      <c r="D42">
        <f t="shared" si="1"/>
        <v>1</v>
      </c>
    </row>
    <row r="43" spans="1:4">
      <c r="A43" s="81">
        <v>42</v>
      </c>
      <c r="C43">
        <v>239</v>
      </c>
      <c r="D43">
        <f t="shared" si="1"/>
        <v>1</v>
      </c>
    </row>
    <row r="44" spans="1:4">
      <c r="A44">
        <v>43</v>
      </c>
      <c r="C44">
        <v>240</v>
      </c>
      <c r="D44">
        <f t="shared" si="1"/>
        <v>1</v>
      </c>
    </row>
    <row r="45" spans="1:4">
      <c r="A45">
        <v>44</v>
      </c>
      <c r="C45">
        <v>241</v>
      </c>
      <c r="D45">
        <f t="shared" si="1"/>
        <v>1</v>
      </c>
    </row>
    <row r="46" spans="1:4">
      <c r="A46">
        <v>45</v>
      </c>
      <c r="C46">
        <v>242</v>
      </c>
      <c r="D46">
        <f t="shared" si="1"/>
        <v>1</v>
      </c>
    </row>
    <row r="47" spans="1:4">
      <c r="A47">
        <v>46</v>
      </c>
      <c r="C47">
        <v>243</v>
      </c>
      <c r="D47">
        <f t="shared" si="1"/>
        <v>1</v>
      </c>
    </row>
    <row r="48" spans="1:4">
      <c r="A48">
        <v>47</v>
      </c>
      <c r="C48">
        <v>244</v>
      </c>
      <c r="D48">
        <f t="shared" si="1"/>
        <v>1</v>
      </c>
    </row>
    <row r="49" spans="1:4">
      <c r="A49">
        <v>48</v>
      </c>
      <c r="C49">
        <v>245</v>
      </c>
      <c r="D49">
        <f t="shared" si="1"/>
        <v>1</v>
      </c>
    </row>
    <row r="50" spans="1:4">
      <c r="A50" s="81">
        <v>49</v>
      </c>
      <c r="C50">
        <v>246</v>
      </c>
      <c r="D50">
        <f t="shared" si="1"/>
        <v>1</v>
      </c>
    </row>
    <row r="51" spans="1:4">
      <c r="A51">
        <v>50</v>
      </c>
      <c r="C51">
        <v>247</v>
      </c>
      <c r="D51">
        <f t="shared" si="1"/>
        <v>1</v>
      </c>
    </row>
    <row r="52" spans="1:4">
      <c r="A52">
        <v>51</v>
      </c>
      <c r="C52">
        <v>248</v>
      </c>
      <c r="D52">
        <f t="shared" si="1"/>
        <v>1</v>
      </c>
    </row>
    <row r="53" spans="1:4">
      <c r="A53">
        <v>52</v>
      </c>
      <c r="C53">
        <v>249</v>
      </c>
      <c r="D53">
        <f t="shared" si="1"/>
        <v>1</v>
      </c>
    </row>
    <row r="54" spans="1:4">
      <c r="A54">
        <v>53</v>
      </c>
      <c r="C54">
        <v>250</v>
      </c>
      <c r="D54">
        <f t="shared" si="1"/>
        <v>1</v>
      </c>
    </row>
    <row r="55" spans="1:4">
      <c r="A55">
        <v>54</v>
      </c>
      <c r="C55">
        <v>251</v>
      </c>
      <c r="D55">
        <f t="shared" si="1"/>
        <v>1</v>
      </c>
    </row>
    <row r="56" spans="1:4">
      <c r="A56">
        <v>55</v>
      </c>
      <c r="C56">
        <v>252</v>
      </c>
      <c r="D56">
        <f t="shared" si="1"/>
        <v>1</v>
      </c>
    </row>
    <row r="57" spans="1:4">
      <c r="A57" s="81">
        <v>56</v>
      </c>
      <c r="C57">
        <v>253</v>
      </c>
      <c r="D57">
        <f t="shared" si="1"/>
        <v>1</v>
      </c>
    </row>
    <row r="58" spans="1:4">
      <c r="A58">
        <v>57</v>
      </c>
      <c r="C58">
        <v>254</v>
      </c>
      <c r="D58">
        <f t="shared" si="1"/>
        <v>1</v>
      </c>
    </row>
    <row r="59" spans="1:4">
      <c r="A59">
        <v>58</v>
      </c>
      <c r="C59">
        <v>255</v>
      </c>
      <c r="D59">
        <f t="shared" si="1"/>
        <v>1</v>
      </c>
    </row>
    <row r="60" spans="1:4">
      <c r="A60">
        <v>59</v>
      </c>
      <c r="C60">
        <v>256</v>
      </c>
      <c r="D60">
        <f t="shared" si="1"/>
        <v>1</v>
      </c>
    </row>
    <row r="61" spans="1:4">
      <c r="A61">
        <v>60</v>
      </c>
      <c r="C61">
        <v>257</v>
      </c>
      <c r="D61">
        <f t="shared" si="1"/>
        <v>1</v>
      </c>
    </row>
    <row r="62" spans="1:4">
      <c r="A62">
        <v>61</v>
      </c>
      <c r="C62">
        <v>258</v>
      </c>
      <c r="D62">
        <f t="shared" si="1"/>
        <v>1</v>
      </c>
    </row>
    <row r="63" spans="1:4">
      <c r="A63">
        <v>62</v>
      </c>
      <c r="C63">
        <v>259</v>
      </c>
      <c r="D63">
        <f t="shared" si="1"/>
        <v>1</v>
      </c>
    </row>
    <row r="64" spans="1:4">
      <c r="A64" s="81">
        <v>63</v>
      </c>
      <c r="B64">
        <v>260</v>
      </c>
      <c r="C64">
        <v>260</v>
      </c>
      <c r="D64">
        <f t="shared" si="1"/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0A3F0-0C98-4299-B643-F8D3534103BF}">
  <dimension ref="A1:N148"/>
  <sheetViews>
    <sheetView workbookViewId="0">
      <pane ySplit="1" topLeftCell="A101" activePane="bottomLeft" state="frozen"/>
      <selection pane="bottomLeft" activeCell="L186" sqref="L186"/>
    </sheetView>
  </sheetViews>
  <sheetFormatPr defaultRowHeight="16.5"/>
  <cols>
    <col min="1" max="1" width="10.625" style="108" customWidth="1"/>
    <col min="2" max="2" width="7.125" style="108" bestFit="1" customWidth="1"/>
    <col min="3" max="3" width="5.5" style="108" bestFit="1" customWidth="1"/>
    <col min="4" max="4" width="5.25" style="108" bestFit="1" customWidth="1"/>
    <col min="5" max="5" width="5.5" style="108" bestFit="1" customWidth="1"/>
    <col min="6" max="6" width="5.875" style="108" bestFit="1" customWidth="1"/>
    <col min="7" max="7" width="9" style="108" bestFit="1" customWidth="1"/>
    <col min="8" max="10" width="6.25" style="108" bestFit="1" customWidth="1"/>
    <col min="11" max="11" width="13.625" style="108" bestFit="1" customWidth="1"/>
    <col min="12" max="12" width="47.875" style="108" bestFit="1" customWidth="1"/>
    <col min="13" max="13" width="9" style="108"/>
    <col min="14" max="14" width="34.25" style="108" bestFit="1" customWidth="1"/>
    <col min="15" max="16384" width="9" style="108"/>
  </cols>
  <sheetData>
    <row r="1" spans="1:14" s="126" customFormat="1">
      <c r="A1" s="126" t="s">
        <v>199</v>
      </c>
      <c r="B1" s="126" t="s">
        <v>275</v>
      </c>
      <c r="C1" s="126" t="s">
        <v>202</v>
      </c>
      <c r="D1" s="126" t="s">
        <v>203</v>
      </c>
      <c r="E1" s="126" t="s">
        <v>267</v>
      </c>
      <c r="F1" s="126" t="s">
        <v>200</v>
      </c>
      <c r="G1" s="126" t="s">
        <v>201</v>
      </c>
      <c r="H1" s="126" t="s">
        <v>206</v>
      </c>
      <c r="I1" s="126" t="s">
        <v>207</v>
      </c>
      <c r="J1" s="126" t="s">
        <v>208</v>
      </c>
      <c r="K1" s="126" t="s">
        <v>209</v>
      </c>
      <c r="L1" s="126" t="s">
        <v>205</v>
      </c>
    </row>
    <row r="2" spans="1:14">
      <c r="A2" s="108" t="s">
        <v>204</v>
      </c>
      <c r="B2" s="108">
        <v>64</v>
      </c>
      <c r="C2" s="108">
        <v>166</v>
      </c>
      <c r="F2" s="108">
        <v>1</v>
      </c>
      <c r="G2" s="108">
        <v>0</v>
      </c>
      <c r="N2" s="108" t="s">
        <v>220</v>
      </c>
    </row>
    <row r="3" spans="1:14">
      <c r="A3" s="108" t="s">
        <v>204</v>
      </c>
      <c r="B3" s="108">
        <v>80</v>
      </c>
      <c r="C3" s="108">
        <v>481</v>
      </c>
      <c r="F3" s="108">
        <v>1</v>
      </c>
      <c r="G3" s="108">
        <v>1</v>
      </c>
      <c r="N3" s="108" t="s">
        <v>221</v>
      </c>
    </row>
    <row r="4" spans="1:14">
      <c r="A4" s="108" t="s">
        <v>204</v>
      </c>
      <c r="B4" s="108">
        <v>93</v>
      </c>
      <c r="C4" s="108">
        <v>653</v>
      </c>
      <c r="F4" s="108">
        <v>1</v>
      </c>
      <c r="G4" s="108">
        <v>2</v>
      </c>
    </row>
    <row r="5" spans="1:14">
      <c r="A5" s="108" t="s">
        <v>204</v>
      </c>
      <c r="B5" s="108">
        <v>109</v>
      </c>
      <c r="C5" s="108">
        <v>671</v>
      </c>
      <c r="F5" s="108">
        <v>2</v>
      </c>
      <c r="G5" s="108">
        <v>0</v>
      </c>
      <c r="N5" s="108" t="s">
        <v>222</v>
      </c>
    </row>
    <row r="6" spans="1:14">
      <c r="A6" s="108" t="s">
        <v>204</v>
      </c>
      <c r="B6" s="108">
        <v>117</v>
      </c>
      <c r="C6" s="108">
        <v>854</v>
      </c>
      <c r="F6" s="108">
        <v>2</v>
      </c>
      <c r="G6" s="108">
        <v>1</v>
      </c>
      <c r="N6" s="108" t="s">
        <v>223</v>
      </c>
    </row>
    <row r="7" spans="1:14">
      <c r="A7" s="108" t="s">
        <v>204</v>
      </c>
      <c r="B7" s="108">
        <v>129</v>
      </c>
      <c r="C7" s="108">
        <v>1009</v>
      </c>
      <c r="F7" s="108">
        <v>2</v>
      </c>
      <c r="G7" s="108">
        <v>2</v>
      </c>
      <c r="N7" s="108" t="s">
        <v>224</v>
      </c>
    </row>
    <row r="8" spans="1:14">
      <c r="A8" s="108" t="s">
        <v>204</v>
      </c>
      <c r="B8" s="108">
        <v>130</v>
      </c>
      <c r="C8" s="108">
        <v>1017</v>
      </c>
      <c r="F8" s="108">
        <v>3</v>
      </c>
      <c r="G8" s="108">
        <v>0</v>
      </c>
      <c r="H8" s="108">
        <v>13</v>
      </c>
      <c r="I8" s="108">
        <v>27</v>
      </c>
      <c r="J8" s="108">
        <v>37</v>
      </c>
      <c r="K8" s="108">
        <v>0</v>
      </c>
      <c r="L8" s="108" t="s">
        <v>211</v>
      </c>
      <c r="N8" s="108" t="s">
        <v>225</v>
      </c>
    </row>
    <row r="9" spans="1:14">
      <c r="N9" s="108" t="s">
        <v>226</v>
      </c>
    </row>
    <row r="10" spans="1:14">
      <c r="A10" s="108" t="s">
        <v>210</v>
      </c>
      <c r="B10" s="108">
        <v>66</v>
      </c>
      <c r="C10" s="108">
        <v>172</v>
      </c>
      <c r="F10" s="108">
        <v>1</v>
      </c>
      <c r="G10" s="108">
        <v>0</v>
      </c>
      <c r="N10" s="108" t="s">
        <v>227</v>
      </c>
    </row>
    <row r="11" spans="1:14">
      <c r="A11" s="108" t="s">
        <v>210</v>
      </c>
      <c r="B11" s="108">
        <v>77</v>
      </c>
      <c r="C11" s="108">
        <v>489</v>
      </c>
      <c r="F11" s="108">
        <v>1</v>
      </c>
      <c r="G11" s="108">
        <v>1</v>
      </c>
      <c r="N11" s="108" t="s">
        <v>228</v>
      </c>
    </row>
    <row r="12" spans="1:14">
      <c r="A12" s="108" t="s">
        <v>210</v>
      </c>
      <c r="B12" s="108">
        <v>93</v>
      </c>
      <c r="C12" s="108">
        <v>655</v>
      </c>
      <c r="F12" s="108">
        <v>1</v>
      </c>
      <c r="G12" s="108">
        <v>2</v>
      </c>
      <c r="H12" s="108">
        <v>7</v>
      </c>
      <c r="I12" s="108">
        <v>10</v>
      </c>
      <c r="J12" s="108">
        <v>7</v>
      </c>
      <c r="K12" s="108">
        <v>0</v>
      </c>
      <c r="N12" s="108" t="s">
        <v>229</v>
      </c>
    </row>
    <row r="13" spans="1:14">
      <c r="A13" s="108" t="s">
        <v>210</v>
      </c>
      <c r="B13" s="108">
        <v>108</v>
      </c>
      <c r="C13" s="108">
        <v>666</v>
      </c>
      <c r="F13" s="108">
        <v>2</v>
      </c>
      <c r="G13" s="108">
        <v>0</v>
      </c>
      <c r="H13" s="108">
        <v>11</v>
      </c>
      <c r="I13" s="108">
        <v>16</v>
      </c>
      <c r="J13" s="108">
        <v>14</v>
      </c>
      <c r="K13" s="108">
        <v>0</v>
      </c>
      <c r="N13" s="108" t="s">
        <v>230</v>
      </c>
    </row>
    <row r="14" spans="1:14">
      <c r="A14" s="108" t="s">
        <v>210</v>
      </c>
      <c r="B14" s="108">
        <v>119</v>
      </c>
      <c r="C14" s="108">
        <v>850</v>
      </c>
      <c r="F14" s="108">
        <v>2</v>
      </c>
      <c r="G14" s="108">
        <v>1</v>
      </c>
      <c r="H14" s="108">
        <v>11</v>
      </c>
      <c r="I14" s="108">
        <v>17</v>
      </c>
      <c r="J14" s="108">
        <v>18</v>
      </c>
      <c r="K14" s="108">
        <v>0</v>
      </c>
    </row>
    <row r="15" spans="1:14">
      <c r="A15" s="108" t="s">
        <v>210</v>
      </c>
      <c r="B15" s="108">
        <v>138</v>
      </c>
      <c r="C15" s="108">
        <v>1011</v>
      </c>
      <c r="F15" s="108">
        <v>2</v>
      </c>
      <c r="G15" s="108">
        <v>2</v>
      </c>
      <c r="H15" s="108">
        <v>12</v>
      </c>
      <c r="I15" s="108">
        <v>24</v>
      </c>
      <c r="J15" s="108">
        <v>20</v>
      </c>
      <c r="K15" s="108">
        <v>0</v>
      </c>
      <c r="L15" s="108" t="s">
        <v>212</v>
      </c>
      <c r="N15" s="108" t="s">
        <v>231</v>
      </c>
    </row>
    <row r="16" spans="1:14">
      <c r="A16" s="108" t="s">
        <v>210</v>
      </c>
      <c r="B16" s="108">
        <v>159</v>
      </c>
      <c r="C16" s="108">
        <v>1037</v>
      </c>
      <c r="F16" s="108">
        <v>3</v>
      </c>
      <c r="G16" s="108">
        <v>0</v>
      </c>
      <c r="H16" s="108">
        <v>14</v>
      </c>
      <c r="I16" s="108">
        <v>31</v>
      </c>
      <c r="J16" s="108">
        <v>26</v>
      </c>
      <c r="K16" s="108">
        <v>0</v>
      </c>
      <c r="L16" s="108" t="s">
        <v>213</v>
      </c>
      <c r="N16" s="108" t="s">
        <v>223</v>
      </c>
    </row>
    <row r="17" spans="1:14">
      <c r="A17" s="108" t="s">
        <v>210</v>
      </c>
      <c r="B17" s="108">
        <v>172</v>
      </c>
      <c r="C17" s="108">
        <v>1247</v>
      </c>
      <c r="F17" s="108">
        <v>3</v>
      </c>
      <c r="G17" s="108">
        <v>1</v>
      </c>
      <c r="H17" s="108">
        <v>14</v>
      </c>
      <c r="I17" s="108">
        <v>32</v>
      </c>
      <c r="J17" s="108">
        <v>27</v>
      </c>
      <c r="K17" s="108">
        <v>0</v>
      </c>
      <c r="L17" s="108" t="s">
        <v>214</v>
      </c>
      <c r="N17" s="108" t="s">
        <v>224</v>
      </c>
    </row>
    <row r="18" spans="1:14">
      <c r="A18" s="108" t="s">
        <v>210</v>
      </c>
      <c r="B18" s="108">
        <v>172</v>
      </c>
      <c r="C18" s="108">
        <v>1403</v>
      </c>
      <c r="F18" s="108">
        <v>3</v>
      </c>
      <c r="G18" s="108">
        <v>2</v>
      </c>
      <c r="H18" s="108">
        <v>14</v>
      </c>
      <c r="I18" s="108">
        <v>32</v>
      </c>
      <c r="J18" s="108">
        <v>27</v>
      </c>
      <c r="K18" s="108">
        <v>0</v>
      </c>
      <c r="N18" s="108" t="s">
        <v>232</v>
      </c>
    </row>
    <row r="19" spans="1:14">
      <c r="N19" s="108" t="s">
        <v>233</v>
      </c>
    </row>
    <row r="20" spans="1:14">
      <c r="A20" s="108" t="s">
        <v>215</v>
      </c>
      <c r="B20" s="108">
        <v>72</v>
      </c>
      <c r="C20" s="108">
        <v>182</v>
      </c>
      <c r="F20" s="108">
        <v>1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  <c r="N20" s="108" t="s">
        <v>234</v>
      </c>
    </row>
    <row r="21" spans="1:14">
      <c r="A21" s="108" t="s">
        <v>215</v>
      </c>
      <c r="B21" s="108">
        <v>75</v>
      </c>
      <c r="C21" s="108">
        <v>222</v>
      </c>
      <c r="F21" s="108">
        <v>1</v>
      </c>
      <c r="G21" s="108">
        <v>1</v>
      </c>
      <c r="H21" s="108">
        <v>6</v>
      </c>
      <c r="I21" s="108">
        <v>6</v>
      </c>
      <c r="J21" s="108">
        <v>0</v>
      </c>
      <c r="K21" s="108">
        <v>0</v>
      </c>
      <c r="N21" s="108" t="s">
        <v>228</v>
      </c>
    </row>
    <row r="22" spans="1:14">
      <c r="A22" s="108" t="s">
        <v>215</v>
      </c>
      <c r="B22" s="108">
        <v>93</v>
      </c>
      <c r="C22" s="108">
        <v>547</v>
      </c>
      <c r="F22" s="108">
        <v>1</v>
      </c>
      <c r="G22" s="108">
        <v>2</v>
      </c>
      <c r="H22" s="108">
        <v>7</v>
      </c>
      <c r="I22" s="108">
        <v>10</v>
      </c>
      <c r="J22" s="108">
        <v>7</v>
      </c>
      <c r="K22" s="108">
        <v>0</v>
      </c>
      <c r="N22" s="108" t="s">
        <v>235</v>
      </c>
    </row>
    <row r="23" spans="1:14">
      <c r="A23" s="108" t="s">
        <v>215</v>
      </c>
      <c r="B23" s="108">
        <v>120</v>
      </c>
      <c r="C23" s="108">
        <v>750</v>
      </c>
      <c r="F23" s="108">
        <v>2</v>
      </c>
      <c r="G23" s="108">
        <v>1</v>
      </c>
      <c r="H23" s="108">
        <v>11</v>
      </c>
      <c r="I23" s="108">
        <v>16</v>
      </c>
      <c r="J23" s="108">
        <v>18</v>
      </c>
      <c r="K23" s="108">
        <v>0</v>
      </c>
      <c r="L23" s="108" t="s">
        <v>216</v>
      </c>
      <c r="N23" s="108" t="s">
        <v>236</v>
      </c>
    </row>
    <row r="24" spans="1:14">
      <c r="A24" s="108" t="s">
        <v>215</v>
      </c>
      <c r="B24" s="108">
        <v>143</v>
      </c>
      <c r="C24" s="108">
        <v>946</v>
      </c>
      <c r="F24" s="108">
        <v>2</v>
      </c>
      <c r="G24" s="108">
        <v>2</v>
      </c>
      <c r="H24" s="108">
        <v>13</v>
      </c>
      <c r="I24" s="108">
        <v>25</v>
      </c>
      <c r="J24" s="108">
        <v>20</v>
      </c>
      <c r="K24" s="108">
        <v>0</v>
      </c>
      <c r="L24" s="108" t="s">
        <v>217</v>
      </c>
    </row>
    <row r="25" spans="1:14">
      <c r="N25" s="108" t="s">
        <v>237</v>
      </c>
    </row>
    <row r="26" spans="1:14">
      <c r="A26" s="108" t="s">
        <v>218</v>
      </c>
      <c r="B26" s="108">
        <v>65</v>
      </c>
      <c r="C26" s="108">
        <v>176</v>
      </c>
      <c r="F26" s="108">
        <v>1</v>
      </c>
      <c r="G26" s="108">
        <v>0</v>
      </c>
      <c r="H26" s="108">
        <v>5</v>
      </c>
      <c r="I26" s="108">
        <v>0</v>
      </c>
      <c r="J26" s="108">
        <v>0</v>
      </c>
      <c r="K26" s="108">
        <v>0</v>
      </c>
      <c r="N26" s="108" t="s">
        <v>238</v>
      </c>
    </row>
    <row r="27" spans="1:14">
      <c r="A27" s="108" t="s">
        <v>218</v>
      </c>
      <c r="B27" s="108">
        <v>84</v>
      </c>
      <c r="C27" s="108">
        <v>488</v>
      </c>
      <c r="F27" s="108">
        <v>1</v>
      </c>
      <c r="G27" s="108">
        <v>1</v>
      </c>
      <c r="H27" s="108">
        <v>7</v>
      </c>
      <c r="I27" s="108">
        <v>9</v>
      </c>
      <c r="J27" s="108">
        <v>0</v>
      </c>
      <c r="K27" s="108">
        <v>0</v>
      </c>
      <c r="N27" s="108" t="s">
        <v>239</v>
      </c>
    </row>
    <row r="28" spans="1:14">
      <c r="A28" s="108" t="s">
        <v>218</v>
      </c>
      <c r="B28" s="108">
        <v>91</v>
      </c>
      <c r="C28" s="108">
        <v>669</v>
      </c>
      <c r="F28" s="108">
        <v>1</v>
      </c>
      <c r="G28" s="108">
        <v>2</v>
      </c>
      <c r="H28" s="108">
        <v>9</v>
      </c>
      <c r="I28" s="108">
        <v>10</v>
      </c>
      <c r="J28" s="108">
        <v>4</v>
      </c>
      <c r="K28" s="108">
        <v>0</v>
      </c>
      <c r="N28" s="108" t="s">
        <v>240</v>
      </c>
    </row>
    <row r="29" spans="1:14">
      <c r="N29" s="108" t="s">
        <v>241</v>
      </c>
    </row>
    <row r="30" spans="1:14">
      <c r="A30" s="108" t="s">
        <v>263</v>
      </c>
    </row>
    <row r="31" spans="1:14">
      <c r="A31" s="108" t="s">
        <v>219</v>
      </c>
      <c r="B31" s="108">
        <v>67</v>
      </c>
      <c r="C31" s="108">
        <v>186</v>
      </c>
      <c r="D31" s="108">
        <v>18</v>
      </c>
      <c r="E31" s="108">
        <v>0</v>
      </c>
      <c r="F31" s="108">
        <v>1</v>
      </c>
      <c r="G31" s="108">
        <v>0</v>
      </c>
      <c r="H31" s="108">
        <v>5</v>
      </c>
      <c r="I31" s="108">
        <v>5</v>
      </c>
      <c r="J31" s="108">
        <v>0</v>
      </c>
      <c r="K31" s="108">
        <v>0</v>
      </c>
      <c r="L31" s="108" t="s">
        <v>262</v>
      </c>
      <c r="N31" s="108" t="s">
        <v>242</v>
      </c>
    </row>
    <row r="32" spans="1:14">
      <c r="A32" s="108" t="s">
        <v>219</v>
      </c>
      <c r="B32" s="108">
        <v>87</v>
      </c>
      <c r="C32" s="108">
        <v>502</v>
      </c>
      <c r="D32" s="108">
        <v>27</v>
      </c>
      <c r="E32" s="108">
        <v>0</v>
      </c>
      <c r="F32" s="108">
        <v>1</v>
      </c>
      <c r="G32" s="108">
        <v>1</v>
      </c>
      <c r="H32" s="108">
        <v>8</v>
      </c>
      <c r="I32" s="108">
        <v>10</v>
      </c>
      <c r="J32" s="108">
        <v>3</v>
      </c>
      <c r="K32" s="108">
        <v>0</v>
      </c>
      <c r="L32" s="108" t="s">
        <v>264</v>
      </c>
    </row>
    <row r="33" spans="1:14">
      <c r="A33" s="108" t="s">
        <v>219</v>
      </c>
      <c r="B33" s="108">
        <v>91</v>
      </c>
      <c r="C33" s="108">
        <v>691</v>
      </c>
      <c r="D33" s="108">
        <v>32</v>
      </c>
      <c r="E33" s="108">
        <v>0</v>
      </c>
      <c r="F33" s="108">
        <v>1</v>
      </c>
      <c r="G33" s="108">
        <v>2</v>
      </c>
      <c r="H33" s="108">
        <v>9</v>
      </c>
      <c r="I33" s="108">
        <v>12</v>
      </c>
      <c r="J33" s="108">
        <v>7</v>
      </c>
      <c r="K33" s="108">
        <v>0</v>
      </c>
      <c r="L33" s="108" t="s">
        <v>265</v>
      </c>
      <c r="N33" s="268" t="s">
        <v>243</v>
      </c>
    </row>
    <row r="34" spans="1:14">
      <c r="A34" s="108" t="s">
        <v>219</v>
      </c>
      <c r="B34" s="108">
        <v>93</v>
      </c>
      <c r="C34" s="108">
        <v>696</v>
      </c>
      <c r="D34" s="108">
        <v>42</v>
      </c>
      <c r="E34" s="108">
        <v>0</v>
      </c>
      <c r="F34" s="108">
        <v>2</v>
      </c>
      <c r="G34" s="108">
        <v>0</v>
      </c>
      <c r="H34" s="108">
        <v>9</v>
      </c>
      <c r="I34" s="108">
        <v>13</v>
      </c>
      <c r="J34" s="108">
        <v>12</v>
      </c>
      <c r="K34" s="108">
        <v>0</v>
      </c>
      <c r="N34" s="268" t="s">
        <v>244</v>
      </c>
    </row>
    <row r="35" spans="1:14">
      <c r="A35" s="108" t="s">
        <v>219</v>
      </c>
      <c r="B35" s="108">
        <v>112</v>
      </c>
      <c r="C35" s="108">
        <v>850</v>
      </c>
      <c r="D35" s="108">
        <v>45</v>
      </c>
      <c r="E35" s="108">
        <v>0</v>
      </c>
      <c r="F35" s="108">
        <v>2</v>
      </c>
      <c r="G35" s="108">
        <v>1</v>
      </c>
      <c r="H35" s="108">
        <v>10</v>
      </c>
      <c r="I35" s="108">
        <v>19</v>
      </c>
      <c r="J35" s="108">
        <v>15</v>
      </c>
      <c r="K35" s="108">
        <v>0</v>
      </c>
      <c r="L35" s="108" t="s">
        <v>216</v>
      </c>
      <c r="N35" s="268" t="s">
        <v>245</v>
      </c>
    </row>
    <row r="36" spans="1:14">
      <c r="A36" s="108" t="s">
        <v>219</v>
      </c>
      <c r="B36" s="108">
        <v>119</v>
      </c>
      <c r="C36" s="108">
        <v>993</v>
      </c>
      <c r="D36" s="108">
        <v>49</v>
      </c>
      <c r="E36" s="108">
        <v>10</v>
      </c>
      <c r="F36" s="108">
        <v>2</v>
      </c>
      <c r="G36" s="108">
        <v>2</v>
      </c>
      <c r="H36" s="108">
        <v>12</v>
      </c>
      <c r="I36" s="108">
        <v>21</v>
      </c>
      <c r="J36" s="108">
        <v>17</v>
      </c>
      <c r="K36" s="108">
        <v>0</v>
      </c>
      <c r="L36" s="108" t="s">
        <v>266</v>
      </c>
      <c r="N36" s="268" t="s">
        <v>246</v>
      </c>
    </row>
    <row r="37" spans="1:14">
      <c r="A37" s="108" t="s">
        <v>219</v>
      </c>
      <c r="B37" s="224">
        <v>132</v>
      </c>
      <c r="C37" s="108">
        <v>998</v>
      </c>
      <c r="D37" s="108">
        <v>62</v>
      </c>
      <c r="E37" s="108">
        <v>13</v>
      </c>
      <c r="F37" s="108">
        <v>3</v>
      </c>
      <c r="G37" s="108">
        <v>0</v>
      </c>
      <c r="H37" s="108">
        <v>13</v>
      </c>
      <c r="I37" s="108">
        <v>27</v>
      </c>
      <c r="J37" s="108">
        <v>23</v>
      </c>
      <c r="K37" s="108">
        <v>0</v>
      </c>
      <c r="L37" s="108" t="s">
        <v>268</v>
      </c>
      <c r="N37" s="268" t="s">
        <v>247</v>
      </c>
    </row>
    <row r="38" spans="1:14">
      <c r="A38" s="108" t="s">
        <v>219</v>
      </c>
      <c r="B38" s="108">
        <v>139</v>
      </c>
      <c r="C38" s="108">
        <v>1137</v>
      </c>
      <c r="D38" s="108">
        <v>65</v>
      </c>
      <c r="E38" s="108">
        <v>14</v>
      </c>
      <c r="F38" s="108">
        <v>3</v>
      </c>
      <c r="G38" s="108">
        <v>1</v>
      </c>
      <c r="H38" s="108">
        <v>14</v>
      </c>
      <c r="I38" s="108">
        <v>31</v>
      </c>
      <c r="J38" s="108">
        <v>23</v>
      </c>
      <c r="K38" s="108">
        <v>0</v>
      </c>
      <c r="L38" s="108" t="s">
        <v>269</v>
      </c>
      <c r="N38" s="268" t="s">
        <v>248</v>
      </c>
    </row>
    <row r="39" spans="1:14">
      <c r="A39" s="108" t="s">
        <v>219</v>
      </c>
      <c r="B39" s="224">
        <v>158</v>
      </c>
      <c r="C39" s="108">
        <v>1266</v>
      </c>
      <c r="D39" s="108">
        <v>67</v>
      </c>
      <c r="E39" s="108">
        <v>14</v>
      </c>
      <c r="F39" s="108">
        <v>3</v>
      </c>
      <c r="G39" s="108">
        <v>2</v>
      </c>
      <c r="H39" s="108">
        <v>15</v>
      </c>
      <c r="I39" s="108">
        <v>36</v>
      </c>
      <c r="J39" s="108">
        <v>24</v>
      </c>
      <c r="K39" s="108">
        <v>0</v>
      </c>
      <c r="L39" s="108" t="s">
        <v>270</v>
      </c>
      <c r="N39" s="268" t="s">
        <v>249</v>
      </c>
    </row>
    <row r="40" spans="1:14">
      <c r="A40" s="108" t="s">
        <v>219</v>
      </c>
      <c r="B40" s="108">
        <v>170</v>
      </c>
      <c r="C40" s="108">
        <v>1310</v>
      </c>
      <c r="D40" s="108">
        <v>78</v>
      </c>
      <c r="E40" s="108">
        <v>18.5</v>
      </c>
      <c r="F40" s="108">
        <v>4</v>
      </c>
      <c r="G40" s="108">
        <v>0</v>
      </c>
      <c r="H40" s="108">
        <v>15</v>
      </c>
      <c r="I40" s="108">
        <v>37</v>
      </c>
      <c r="J40" s="108">
        <v>33</v>
      </c>
      <c r="K40" s="108" t="s">
        <v>272</v>
      </c>
      <c r="L40" s="108" t="s">
        <v>271</v>
      </c>
      <c r="N40" s="268" t="s">
        <v>250</v>
      </c>
    </row>
    <row r="41" spans="1:14">
      <c r="A41" s="108" t="s">
        <v>219</v>
      </c>
      <c r="B41" s="108">
        <v>172</v>
      </c>
      <c r="C41" s="108">
        <v>1468</v>
      </c>
      <c r="D41" s="108">
        <v>79</v>
      </c>
      <c r="E41" s="108">
        <v>18.5</v>
      </c>
      <c r="F41" s="108">
        <v>4</v>
      </c>
      <c r="G41" s="108">
        <v>1</v>
      </c>
      <c r="H41" s="108">
        <v>15</v>
      </c>
      <c r="I41" s="108">
        <v>41</v>
      </c>
      <c r="J41" s="108">
        <v>33</v>
      </c>
      <c r="K41" s="108" t="s">
        <v>272</v>
      </c>
      <c r="N41" s="268" t="s">
        <v>251</v>
      </c>
    </row>
    <row r="42" spans="1:14">
      <c r="A42" s="108" t="s">
        <v>219</v>
      </c>
      <c r="B42" s="108">
        <v>176</v>
      </c>
      <c r="C42" s="108">
        <v>1647</v>
      </c>
      <c r="D42" s="108">
        <v>81</v>
      </c>
      <c r="E42" s="108">
        <v>19</v>
      </c>
      <c r="F42" s="108">
        <v>4</v>
      </c>
      <c r="G42" s="108">
        <v>2</v>
      </c>
      <c r="H42" s="108">
        <v>16</v>
      </c>
      <c r="I42" s="108">
        <v>41</v>
      </c>
      <c r="J42" s="108">
        <v>34</v>
      </c>
      <c r="K42" s="108" t="s">
        <v>272</v>
      </c>
      <c r="L42" s="108" t="s">
        <v>273</v>
      </c>
      <c r="N42" s="268" t="s">
        <v>252</v>
      </c>
    </row>
    <row r="43" spans="1:14">
      <c r="A43" s="108" t="s">
        <v>219</v>
      </c>
      <c r="B43" s="108">
        <v>187</v>
      </c>
      <c r="C43" s="108">
        <v>1782</v>
      </c>
      <c r="D43" s="108">
        <v>92</v>
      </c>
      <c r="E43" s="108">
        <v>21.5</v>
      </c>
      <c r="F43" s="108">
        <v>5</v>
      </c>
      <c r="G43" s="108">
        <v>1</v>
      </c>
      <c r="H43" s="108">
        <v>16</v>
      </c>
      <c r="I43" s="108">
        <v>43</v>
      </c>
      <c r="J43" s="108">
        <v>39</v>
      </c>
      <c r="K43" s="108" t="s">
        <v>272</v>
      </c>
      <c r="N43" s="268" t="s">
        <v>253</v>
      </c>
    </row>
    <row r="44" spans="1:14">
      <c r="A44" s="108" t="s">
        <v>219</v>
      </c>
      <c r="B44" s="224">
        <v>189</v>
      </c>
      <c r="C44" s="108">
        <v>1883</v>
      </c>
      <c r="D44" s="108">
        <v>92</v>
      </c>
      <c r="E44" s="108">
        <v>21.5</v>
      </c>
      <c r="F44" s="108">
        <v>5</v>
      </c>
      <c r="G44" s="108">
        <v>2</v>
      </c>
      <c r="H44" s="108">
        <v>16</v>
      </c>
      <c r="I44" s="108">
        <v>43</v>
      </c>
      <c r="J44" s="108">
        <v>39</v>
      </c>
      <c r="K44" s="108" t="s">
        <v>272</v>
      </c>
      <c r="N44" s="268" t="s">
        <v>254</v>
      </c>
    </row>
    <row r="45" spans="1:14">
      <c r="A45" s="108" t="s">
        <v>219</v>
      </c>
      <c r="B45" s="108">
        <v>198</v>
      </c>
      <c r="C45" s="108">
        <v>1922</v>
      </c>
      <c r="D45" s="108">
        <v>102</v>
      </c>
      <c r="E45" s="108">
        <v>24</v>
      </c>
      <c r="F45" s="108">
        <v>6</v>
      </c>
      <c r="G45" s="108">
        <v>0</v>
      </c>
      <c r="H45" s="108">
        <v>17</v>
      </c>
      <c r="I45" s="108">
        <v>46</v>
      </c>
      <c r="J45" s="108">
        <v>44</v>
      </c>
      <c r="K45" s="108">
        <v>4</v>
      </c>
      <c r="L45" s="108" t="s">
        <v>274</v>
      </c>
      <c r="N45" s="268" t="s">
        <v>255</v>
      </c>
    </row>
    <row r="46" spans="1:14">
      <c r="A46" s="108" t="s">
        <v>219</v>
      </c>
      <c r="B46" s="108">
        <v>199</v>
      </c>
      <c r="C46" s="108">
        <v>2021</v>
      </c>
      <c r="D46" s="108">
        <v>103</v>
      </c>
      <c r="E46" s="108">
        <v>24</v>
      </c>
      <c r="F46" s="108">
        <v>6</v>
      </c>
      <c r="G46" s="108">
        <v>1</v>
      </c>
      <c r="H46" s="108">
        <v>17</v>
      </c>
      <c r="I46" s="108">
        <v>46</v>
      </c>
      <c r="J46" s="108">
        <v>44</v>
      </c>
      <c r="K46" s="108">
        <v>0</v>
      </c>
      <c r="N46" s="268" t="s">
        <v>256</v>
      </c>
    </row>
    <row r="47" spans="1:14">
      <c r="A47" s="108" t="s">
        <v>219</v>
      </c>
      <c r="B47" s="108">
        <v>201</v>
      </c>
      <c r="C47" s="108">
        <v>2111</v>
      </c>
      <c r="D47" s="108">
        <v>103</v>
      </c>
      <c r="E47" s="108">
        <v>24.5</v>
      </c>
      <c r="F47" s="108">
        <v>6</v>
      </c>
      <c r="G47" s="108">
        <v>2</v>
      </c>
      <c r="H47" s="108">
        <v>17</v>
      </c>
      <c r="I47" s="108">
        <v>46</v>
      </c>
      <c r="J47" s="108">
        <v>45</v>
      </c>
      <c r="K47" s="108">
        <v>0</v>
      </c>
      <c r="N47" s="268" t="s">
        <v>257</v>
      </c>
    </row>
    <row r="48" spans="1:14">
      <c r="A48" s="108" t="s">
        <v>219</v>
      </c>
      <c r="B48" s="108">
        <v>202</v>
      </c>
      <c r="C48" s="108">
        <v>2131</v>
      </c>
      <c r="D48" s="108">
        <v>103</v>
      </c>
      <c r="E48" s="108">
        <v>27</v>
      </c>
      <c r="F48" s="108">
        <v>7</v>
      </c>
      <c r="G48" s="108">
        <v>0</v>
      </c>
      <c r="H48" s="108">
        <v>17</v>
      </c>
      <c r="I48" s="108">
        <v>46</v>
      </c>
      <c r="J48" s="108">
        <v>50</v>
      </c>
      <c r="K48" s="108">
        <v>3</v>
      </c>
      <c r="N48" s="268" t="s">
        <v>258</v>
      </c>
    </row>
    <row r="49" spans="1:14">
      <c r="A49" s="108" t="s">
        <v>219</v>
      </c>
      <c r="B49" s="108">
        <v>210</v>
      </c>
      <c r="C49" s="108">
        <v>2236</v>
      </c>
      <c r="D49" s="108">
        <v>103</v>
      </c>
      <c r="E49" s="108">
        <v>27</v>
      </c>
      <c r="F49" s="108">
        <v>7</v>
      </c>
      <c r="G49" s="108">
        <v>1</v>
      </c>
      <c r="H49" s="108">
        <v>17</v>
      </c>
      <c r="I49" s="108">
        <v>51</v>
      </c>
      <c r="J49" s="108">
        <v>50</v>
      </c>
      <c r="K49" s="108">
        <v>3</v>
      </c>
      <c r="L49" s="108" t="s">
        <v>276</v>
      </c>
      <c r="N49" s="268" t="s">
        <v>259</v>
      </c>
    </row>
    <row r="50" spans="1:14">
      <c r="A50" s="108" t="s">
        <v>219</v>
      </c>
      <c r="B50" s="108">
        <v>214</v>
      </c>
      <c r="C50" s="108">
        <v>2339</v>
      </c>
      <c r="D50" s="108">
        <v>106</v>
      </c>
      <c r="E50" s="108">
        <v>27</v>
      </c>
      <c r="F50" s="108">
        <v>7</v>
      </c>
      <c r="G50" s="108">
        <v>2</v>
      </c>
      <c r="H50" s="108">
        <v>17</v>
      </c>
      <c r="I50" s="108">
        <v>51</v>
      </c>
      <c r="J50" s="108">
        <v>50</v>
      </c>
      <c r="K50" s="108">
        <v>3</v>
      </c>
      <c r="N50" s="268" t="s">
        <v>260</v>
      </c>
    </row>
    <row r="51" spans="1:14">
      <c r="A51" s="108" t="s">
        <v>219</v>
      </c>
      <c r="B51" s="108">
        <v>215</v>
      </c>
      <c r="C51" s="108">
        <v>2355</v>
      </c>
      <c r="D51" s="108">
        <v>109</v>
      </c>
      <c r="E51" s="108">
        <v>29</v>
      </c>
      <c r="F51" s="108">
        <v>8</v>
      </c>
      <c r="G51" s="108">
        <v>0</v>
      </c>
      <c r="H51" s="108">
        <v>18</v>
      </c>
      <c r="I51" s="108">
        <v>51</v>
      </c>
      <c r="J51" s="108">
        <v>55</v>
      </c>
      <c r="K51" s="108">
        <v>2</v>
      </c>
      <c r="N51" s="268" t="s">
        <v>261</v>
      </c>
    </row>
    <row r="52" spans="1:14">
      <c r="A52" s="108" t="s">
        <v>219</v>
      </c>
      <c r="B52" s="108">
        <v>220</v>
      </c>
      <c r="C52" s="108">
        <v>2447</v>
      </c>
      <c r="D52" s="108">
        <v>125</v>
      </c>
      <c r="E52" s="108">
        <v>29.5</v>
      </c>
      <c r="F52" s="108">
        <v>8</v>
      </c>
      <c r="G52" s="108">
        <v>1</v>
      </c>
      <c r="H52" s="108">
        <v>18</v>
      </c>
      <c r="I52" s="108">
        <v>52</v>
      </c>
      <c r="J52" s="108">
        <v>56</v>
      </c>
      <c r="K52" s="108">
        <v>2</v>
      </c>
    </row>
    <row r="53" spans="1:14">
      <c r="A53" s="108" t="s">
        <v>219</v>
      </c>
      <c r="B53" s="108">
        <v>220</v>
      </c>
      <c r="C53" s="108">
        <v>2524</v>
      </c>
      <c r="D53" s="108">
        <v>125</v>
      </c>
      <c r="E53" s="108">
        <v>29.5</v>
      </c>
      <c r="F53" s="108">
        <v>8</v>
      </c>
      <c r="G53" s="108">
        <v>2</v>
      </c>
      <c r="H53" s="108">
        <v>18</v>
      </c>
      <c r="I53" s="108">
        <v>53</v>
      </c>
      <c r="J53" s="108">
        <v>56</v>
      </c>
      <c r="K53" s="108">
        <v>0</v>
      </c>
    </row>
    <row r="54" spans="1:14">
      <c r="A54" s="108" t="s">
        <v>219</v>
      </c>
      <c r="B54" s="224">
        <v>232</v>
      </c>
      <c r="C54" s="108">
        <v>2554</v>
      </c>
      <c r="D54" s="108">
        <v>141</v>
      </c>
      <c r="E54" s="108">
        <v>31.5</v>
      </c>
      <c r="F54" s="108">
        <v>9</v>
      </c>
      <c r="G54" s="108">
        <v>0</v>
      </c>
      <c r="H54" s="108">
        <v>18</v>
      </c>
      <c r="I54" s="108">
        <v>56</v>
      </c>
      <c r="J54" s="108">
        <v>61</v>
      </c>
      <c r="K54" s="108">
        <v>3</v>
      </c>
      <c r="L54" s="108" t="s">
        <v>277</v>
      </c>
    </row>
    <row r="55" spans="1:14">
      <c r="A55" s="108" t="s">
        <v>219</v>
      </c>
      <c r="B55" s="108">
        <v>232</v>
      </c>
      <c r="C55" s="108">
        <v>2632</v>
      </c>
      <c r="D55" s="108">
        <v>141</v>
      </c>
      <c r="E55" s="108">
        <v>31.5</v>
      </c>
      <c r="F55" s="108">
        <v>9</v>
      </c>
      <c r="G55" s="108">
        <v>1</v>
      </c>
      <c r="H55" s="108">
        <v>18</v>
      </c>
      <c r="I55" s="108">
        <v>56</v>
      </c>
      <c r="J55" s="108">
        <v>61</v>
      </c>
      <c r="K55" s="108">
        <v>0</v>
      </c>
      <c r="L55" s="108" t="s">
        <v>278</v>
      </c>
    </row>
    <row r="56" spans="1:14">
      <c r="A56" s="108" t="s">
        <v>219</v>
      </c>
      <c r="B56" s="108">
        <v>233</v>
      </c>
      <c r="C56" s="108">
        <v>2708</v>
      </c>
      <c r="D56" s="108">
        <v>144</v>
      </c>
      <c r="E56" s="108">
        <v>31.5</v>
      </c>
      <c r="F56" s="108">
        <v>9</v>
      </c>
      <c r="G56" s="108">
        <v>2</v>
      </c>
      <c r="H56" s="108">
        <v>19</v>
      </c>
      <c r="I56" s="108">
        <v>56</v>
      </c>
      <c r="J56" s="108">
        <v>61</v>
      </c>
      <c r="K56" s="108">
        <v>0</v>
      </c>
    </row>
    <row r="57" spans="1:14">
      <c r="A57" s="108" t="s">
        <v>219</v>
      </c>
      <c r="B57" s="108">
        <v>237</v>
      </c>
      <c r="C57" s="108">
        <v>2728</v>
      </c>
      <c r="D57" s="108">
        <v>144</v>
      </c>
      <c r="E57" s="108">
        <v>33.5</v>
      </c>
      <c r="F57" s="108">
        <v>10</v>
      </c>
      <c r="G57" s="108">
        <v>0</v>
      </c>
      <c r="H57" s="108">
        <v>19</v>
      </c>
      <c r="I57" s="108">
        <v>56</v>
      </c>
      <c r="J57" s="108">
        <v>66</v>
      </c>
      <c r="K57" s="108">
        <v>3</v>
      </c>
    </row>
    <row r="58" spans="1:14">
      <c r="A58" s="108" t="s">
        <v>219</v>
      </c>
      <c r="B58" s="108">
        <v>238</v>
      </c>
      <c r="C58" s="108">
        <v>2811</v>
      </c>
      <c r="D58" s="108">
        <v>144</v>
      </c>
      <c r="E58" s="108">
        <v>33.5</v>
      </c>
      <c r="F58" s="108">
        <v>10</v>
      </c>
      <c r="G58" s="108">
        <v>1</v>
      </c>
      <c r="H58" s="108">
        <v>19</v>
      </c>
      <c r="I58" s="108">
        <v>56</v>
      </c>
      <c r="J58" s="108">
        <v>66</v>
      </c>
      <c r="K58" s="108">
        <v>2</v>
      </c>
    </row>
    <row r="59" spans="1:14">
      <c r="A59" s="108" t="s">
        <v>219</v>
      </c>
      <c r="B59" s="108">
        <v>239</v>
      </c>
      <c r="C59" s="108">
        <v>2883</v>
      </c>
      <c r="D59" s="108">
        <v>144</v>
      </c>
      <c r="E59" s="108">
        <v>33.5</v>
      </c>
      <c r="F59" s="108">
        <v>10</v>
      </c>
      <c r="G59" s="108">
        <v>2</v>
      </c>
      <c r="H59" s="108">
        <v>19</v>
      </c>
      <c r="I59" s="108">
        <v>56</v>
      </c>
      <c r="J59" s="108">
        <v>66</v>
      </c>
      <c r="K59" s="108">
        <v>0</v>
      </c>
    </row>
    <row r="60" spans="1:14">
      <c r="A60" s="108" t="s">
        <v>219</v>
      </c>
      <c r="B60" s="108">
        <v>245</v>
      </c>
      <c r="C60" s="108">
        <v>2908</v>
      </c>
      <c r="D60" s="108">
        <v>156</v>
      </c>
      <c r="E60" s="108">
        <v>35.5</v>
      </c>
      <c r="F60" s="108">
        <v>11</v>
      </c>
      <c r="G60" s="108">
        <v>0</v>
      </c>
      <c r="H60" s="108">
        <v>19</v>
      </c>
      <c r="I60" s="108">
        <v>57</v>
      </c>
      <c r="J60" s="108">
        <v>70</v>
      </c>
      <c r="K60" s="108">
        <v>4</v>
      </c>
    </row>
    <row r="61" spans="1:14">
      <c r="A61" s="108" t="s">
        <v>219</v>
      </c>
      <c r="B61" s="108">
        <v>245</v>
      </c>
      <c r="C61" s="108">
        <v>2976</v>
      </c>
      <c r="D61" s="108">
        <v>157</v>
      </c>
      <c r="E61" s="108">
        <v>35.5</v>
      </c>
      <c r="F61" s="108">
        <v>11</v>
      </c>
      <c r="G61" s="108">
        <v>1</v>
      </c>
      <c r="H61" s="108">
        <v>19</v>
      </c>
      <c r="I61" s="108">
        <v>58</v>
      </c>
      <c r="J61" s="108">
        <v>70</v>
      </c>
      <c r="K61" s="108">
        <v>0</v>
      </c>
    </row>
    <row r="62" spans="1:14">
      <c r="A62" s="108" t="s">
        <v>219</v>
      </c>
      <c r="B62" s="108">
        <v>249</v>
      </c>
      <c r="C62" s="108">
        <v>3050</v>
      </c>
      <c r="D62" s="108">
        <v>157</v>
      </c>
      <c r="E62" s="108">
        <v>35.5</v>
      </c>
      <c r="F62" s="108">
        <v>11</v>
      </c>
      <c r="G62" s="108">
        <v>2</v>
      </c>
      <c r="H62" s="108">
        <v>19</v>
      </c>
      <c r="I62" s="108">
        <v>58</v>
      </c>
      <c r="J62" s="108">
        <v>70</v>
      </c>
      <c r="K62" s="108">
        <v>2</v>
      </c>
    </row>
    <row r="63" spans="1:14">
      <c r="A63" s="108" t="s">
        <v>219</v>
      </c>
      <c r="B63" s="108">
        <v>249</v>
      </c>
      <c r="C63" s="108">
        <v>3070</v>
      </c>
      <c r="D63" s="108">
        <v>160</v>
      </c>
      <c r="E63" s="108">
        <v>37.5</v>
      </c>
      <c r="F63" s="108">
        <v>12</v>
      </c>
      <c r="G63" s="108">
        <v>0</v>
      </c>
      <c r="H63" s="108">
        <v>19</v>
      </c>
      <c r="I63" s="108">
        <v>59</v>
      </c>
      <c r="J63" s="108">
        <v>75</v>
      </c>
      <c r="K63" s="108">
        <v>3</v>
      </c>
      <c r="L63" s="108" t="s">
        <v>279</v>
      </c>
    </row>
    <row r="64" spans="1:14">
      <c r="A64" s="108" t="s">
        <v>219</v>
      </c>
      <c r="B64" s="108">
        <v>250</v>
      </c>
      <c r="C64" s="108">
        <v>3133</v>
      </c>
      <c r="D64" s="108">
        <v>161</v>
      </c>
      <c r="E64" s="108">
        <v>37.5</v>
      </c>
      <c r="F64" s="108">
        <v>12</v>
      </c>
      <c r="G64" s="108">
        <v>1</v>
      </c>
      <c r="H64" s="108">
        <v>19</v>
      </c>
      <c r="I64" s="108">
        <v>60</v>
      </c>
      <c r="J64" s="108">
        <v>75</v>
      </c>
      <c r="K64" s="108">
        <v>0</v>
      </c>
    </row>
    <row r="65" spans="1:12">
      <c r="A65" s="108" t="s">
        <v>219</v>
      </c>
      <c r="B65" s="108">
        <v>251</v>
      </c>
      <c r="C65" s="108">
        <v>3209</v>
      </c>
      <c r="D65" s="108">
        <v>161</v>
      </c>
      <c r="E65" s="108">
        <v>37.5</v>
      </c>
      <c r="F65" s="108">
        <v>12</v>
      </c>
      <c r="G65" s="108">
        <v>2</v>
      </c>
      <c r="H65" s="108">
        <v>19</v>
      </c>
      <c r="I65" s="108">
        <v>60</v>
      </c>
      <c r="J65" s="108">
        <v>75</v>
      </c>
      <c r="K65" s="108">
        <v>2</v>
      </c>
    </row>
    <row r="67" spans="1:12">
      <c r="A67" s="108" t="s">
        <v>280</v>
      </c>
      <c r="B67" s="108">
        <v>53</v>
      </c>
      <c r="C67" s="108">
        <v>158</v>
      </c>
      <c r="D67" s="108">
        <v>16</v>
      </c>
      <c r="E67" s="108">
        <v>0</v>
      </c>
      <c r="F67" s="108">
        <v>1</v>
      </c>
      <c r="G67" s="108">
        <v>0</v>
      </c>
      <c r="H67" s="108">
        <v>4</v>
      </c>
      <c r="I67" s="108">
        <v>0</v>
      </c>
      <c r="J67" s="108">
        <v>0</v>
      </c>
      <c r="K67" s="108">
        <v>0</v>
      </c>
    </row>
    <row r="68" spans="1:12">
      <c r="A68" s="108" t="s">
        <v>280</v>
      </c>
      <c r="B68" s="108">
        <v>71</v>
      </c>
      <c r="C68" s="108">
        <v>402</v>
      </c>
      <c r="D68" s="108">
        <v>23</v>
      </c>
      <c r="E68" s="108">
        <v>0</v>
      </c>
      <c r="F68" s="108">
        <v>1</v>
      </c>
      <c r="G68" s="108">
        <v>1</v>
      </c>
      <c r="H68" s="108">
        <v>7</v>
      </c>
      <c r="I68" s="108">
        <v>8</v>
      </c>
      <c r="J68" s="108">
        <v>0</v>
      </c>
      <c r="K68" s="108">
        <v>0</v>
      </c>
    </row>
    <row r="69" spans="1:12">
      <c r="A69" s="108" t="s">
        <v>280</v>
      </c>
      <c r="B69" s="108">
        <v>85</v>
      </c>
      <c r="C69" s="108">
        <v>584</v>
      </c>
      <c r="D69" s="108">
        <v>28</v>
      </c>
      <c r="E69" s="108">
        <v>0</v>
      </c>
      <c r="F69" s="108">
        <v>1</v>
      </c>
      <c r="G69" s="108">
        <v>2</v>
      </c>
      <c r="H69" s="108">
        <v>9</v>
      </c>
      <c r="I69" s="108">
        <v>11</v>
      </c>
      <c r="J69" s="108">
        <v>0</v>
      </c>
      <c r="K69" s="108">
        <v>0</v>
      </c>
    </row>
    <row r="70" spans="1:12">
      <c r="A70" s="108" t="s">
        <v>280</v>
      </c>
      <c r="B70" s="108">
        <v>91</v>
      </c>
      <c r="C70" s="108">
        <v>621</v>
      </c>
      <c r="D70" s="108">
        <v>38</v>
      </c>
      <c r="E70" s="108">
        <v>0</v>
      </c>
      <c r="F70" s="108">
        <v>2</v>
      </c>
      <c r="G70" s="108">
        <v>0</v>
      </c>
      <c r="H70" s="108">
        <v>9</v>
      </c>
      <c r="I70" s="108">
        <v>13</v>
      </c>
      <c r="J70" s="108">
        <v>10</v>
      </c>
      <c r="K70" s="108">
        <v>0</v>
      </c>
      <c r="L70" s="108" t="s">
        <v>281</v>
      </c>
    </row>
    <row r="71" spans="1:12">
      <c r="A71" s="108" t="s">
        <v>280</v>
      </c>
      <c r="B71" s="108">
        <v>94</v>
      </c>
      <c r="C71" s="108">
        <v>773</v>
      </c>
      <c r="D71" s="108">
        <v>40</v>
      </c>
      <c r="E71" s="108">
        <v>0</v>
      </c>
      <c r="F71" s="108">
        <v>2</v>
      </c>
      <c r="G71" s="108">
        <v>1</v>
      </c>
      <c r="H71" s="108">
        <v>10</v>
      </c>
      <c r="I71" s="108">
        <v>13</v>
      </c>
      <c r="J71" s="108">
        <v>11</v>
      </c>
      <c r="K71" s="108">
        <v>0</v>
      </c>
    </row>
    <row r="72" spans="1:12">
      <c r="A72" s="108" t="s">
        <v>280</v>
      </c>
      <c r="B72" s="108">
        <v>109</v>
      </c>
      <c r="C72" s="108">
        <v>896</v>
      </c>
      <c r="D72" s="108">
        <v>44</v>
      </c>
      <c r="E72" s="108">
        <v>8</v>
      </c>
      <c r="F72" s="108">
        <v>2</v>
      </c>
      <c r="G72" s="108">
        <v>2</v>
      </c>
      <c r="H72" s="108">
        <v>11</v>
      </c>
      <c r="I72" s="108">
        <v>19</v>
      </c>
      <c r="J72" s="108">
        <v>14</v>
      </c>
      <c r="K72" s="108">
        <v>0</v>
      </c>
      <c r="L72" s="108" t="s">
        <v>282</v>
      </c>
    </row>
    <row r="73" spans="1:12">
      <c r="A73" s="108" t="s">
        <v>280</v>
      </c>
      <c r="B73" s="108">
        <v>115</v>
      </c>
      <c r="C73" s="108">
        <v>936</v>
      </c>
      <c r="D73" s="108">
        <v>46</v>
      </c>
      <c r="E73" s="108">
        <v>12</v>
      </c>
      <c r="F73" s="108">
        <v>3</v>
      </c>
      <c r="G73" s="108">
        <v>0</v>
      </c>
      <c r="H73" s="108">
        <v>12</v>
      </c>
      <c r="I73" s="108">
        <v>21</v>
      </c>
      <c r="J73" s="108">
        <v>20</v>
      </c>
      <c r="K73" s="108">
        <v>0</v>
      </c>
    </row>
    <row r="74" spans="1:12">
      <c r="A74" s="108" t="s">
        <v>280</v>
      </c>
      <c r="B74" s="108">
        <v>120</v>
      </c>
      <c r="C74" s="108">
        <v>1072</v>
      </c>
      <c r="D74" s="108">
        <v>59</v>
      </c>
      <c r="E74" s="108">
        <v>12.5</v>
      </c>
      <c r="F74" s="108">
        <v>3</v>
      </c>
      <c r="G74" s="108">
        <v>1</v>
      </c>
      <c r="H74" s="108">
        <v>13</v>
      </c>
      <c r="I74" s="108">
        <v>24</v>
      </c>
      <c r="J74" s="108">
        <v>21</v>
      </c>
      <c r="K74" s="108">
        <v>0</v>
      </c>
    </row>
    <row r="75" spans="1:12">
      <c r="A75" s="108" t="s">
        <v>280</v>
      </c>
      <c r="B75" s="108">
        <v>128</v>
      </c>
      <c r="C75" s="108">
        <v>1176</v>
      </c>
      <c r="D75" s="108">
        <v>61</v>
      </c>
      <c r="E75" s="108">
        <v>12.5</v>
      </c>
      <c r="F75" s="108">
        <v>3</v>
      </c>
      <c r="G75" s="108">
        <v>2</v>
      </c>
      <c r="H75" s="108">
        <v>13</v>
      </c>
      <c r="I75" s="108">
        <v>27</v>
      </c>
      <c r="J75" s="108">
        <v>21</v>
      </c>
      <c r="K75" s="108">
        <v>0</v>
      </c>
      <c r="L75" s="108" t="s">
        <v>283</v>
      </c>
    </row>
    <row r="76" spans="1:12">
      <c r="A76" s="108" t="s">
        <v>280</v>
      </c>
      <c r="F76" s="108">
        <v>4</v>
      </c>
      <c r="G76" s="108">
        <v>0</v>
      </c>
    </row>
    <row r="77" spans="1:12">
      <c r="A77" s="108" t="s">
        <v>280</v>
      </c>
    </row>
    <row r="78" spans="1:12">
      <c r="A78" s="108" t="s">
        <v>280</v>
      </c>
    </row>
    <row r="79" spans="1:12">
      <c r="A79" s="108" t="s">
        <v>280</v>
      </c>
    </row>
    <row r="80" spans="1:12">
      <c r="A80" s="108" t="s">
        <v>280</v>
      </c>
    </row>
    <row r="81" spans="1:12">
      <c r="A81" s="108" t="s">
        <v>280</v>
      </c>
    </row>
    <row r="82" spans="1:12">
      <c r="A82" s="108" t="s">
        <v>280</v>
      </c>
    </row>
    <row r="83" spans="1:12">
      <c r="A83" s="108" t="s">
        <v>280</v>
      </c>
    </row>
    <row r="84" spans="1:12">
      <c r="A84" s="108" t="s">
        <v>280</v>
      </c>
    </row>
    <row r="85" spans="1:12">
      <c r="A85" s="108" t="s">
        <v>280</v>
      </c>
    </row>
    <row r="86" spans="1:12">
      <c r="A86" s="108" t="s">
        <v>280</v>
      </c>
    </row>
    <row r="87" spans="1:12">
      <c r="A87" s="108" t="s">
        <v>280</v>
      </c>
    </row>
    <row r="89" spans="1:12">
      <c r="A89" s="108" t="s">
        <v>1327</v>
      </c>
      <c r="B89" s="108">
        <v>66</v>
      </c>
      <c r="C89" s="108">
        <v>295</v>
      </c>
      <c r="D89" s="108">
        <v>15</v>
      </c>
      <c r="E89" s="108">
        <v>0</v>
      </c>
      <c r="F89" s="108">
        <v>0</v>
      </c>
      <c r="G89" s="108">
        <v>0</v>
      </c>
      <c r="H89" s="108">
        <v>4</v>
      </c>
      <c r="I89" s="108">
        <v>4</v>
      </c>
      <c r="J89" s="108">
        <v>0</v>
      </c>
      <c r="K89" s="108">
        <v>0</v>
      </c>
      <c r="L89" s="108" t="s">
        <v>1328</v>
      </c>
    </row>
    <row r="90" spans="1:12">
      <c r="A90" s="108" t="s">
        <v>1327</v>
      </c>
      <c r="B90" s="108">
        <v>87</v>
      </c>
      <c r="C90" s="108">
        <v>796</v>
      </c>
      <c r="D90" s="108">
        <v>42</v>
      </c>
      <c r="E90" s="108">
        <v>0</v>
      </c>
      <c r="F90" s="108">
        <v>0</v>
      </c>
      <c r="G90" s="108">
        <v>1</v>
      </c>
      <c r="H90" s="108">
        <v>8</v>
      </c>
      <c r="I90" s="108">
        <v>11</v>
      </c>
      <c r="J90" s="108">
        <v>4</v>
      </c>
      <c r="K90" s="108">
        <v>0</v>
      </c>
      <c r="L90" s="108" t="s">
        <v>1344</v>
      </c>
    </row>
    <row r="92" spans="1:12">
      <c r="A92" s="108" t="s">
        <v>1506</v>
      </c>
      <c r="B92" s="108">
        <v>64</v>
      </c>
      <c r="C92" s="108">
        <v>195</v>
      </c>
      <c r="D92" s="108">
        <v>18</v>
      </c>
      <c r="E92" s="108">
        <v>0</v>
      </c>
      <c r="F92" s="108">
        <v>1</v>
      </c>
      <c r="G92" s="108">
        <v>0</v>
      </c>
      <c r="H92" s="108">
        <v>5</v>
      </c>
      <c r="I92" s="108">
        <v>0</v>
      </c>
      <c r="J92" s="108">
        <v>0</v>
      </c>
      <c r="K92" s="108">
        <v>0</v>
      </c>
      <c r="L92" s="108" t="s">
        <v>1507</v>
      </c>
    </row>
    <row r="93" spans="1:12">
      <c r="A93" s="108" t="s">
        <v>1506</v>
      </c>
      <c r="B93" s="108">
        <v>93</v>
      </c>
      <c r="C93" s="108">
        <v>763</v>
      </c>
      <c r="D93" s="108">
        <v>75</v>
      </c>
      <c r="E93" s="108">
        <v>0</v>
      </c>
      <c r="F93" s="108">
        <v>1</v>
      </c>
      <c r="G93" s="108">
        <v>1</v>
      </c>
      <c r="H93" s="108">
        <v>9</v>
      </c>
      <c r="I93" s="108">
        <v>11</v>
      </c>
      <c r="J93" s="108">
        <v>9</v>
      </c>
      <c r="K93" s="108">
        <v>0</v>
      </c>
      <c r="L93" s="108" t="s">
        <v>1508</v>
      </c>
    </row>
    <row r="94" spans="1:12">
      <c r="A94" s="108" t="s">
        <v>1506</v>
      </c>
      <c r="B94" s="108">
        <v>119</v>
      </c>
      <c r="C94" s="108">
        <v>1101</v>
      </c>
      <c r="D94" s="108">
        <v>92</v>
      </c>
      <c r="E94" s="108">
        <v>10</v>
      </c>
      <c r="F94" s="108">
        <v>1</v>
      </c>
      <c r="G94" s="108">
        <v>2</v>
      </c>
      <c r="H94" s="108">
        <v>12</v>
      </c>
      <c r="I94" s="108">
        <v>22</v>
      </c>
      <c r="J94" s="108">
        <v>16</v>
      </c>
      <c r="K94" s="108">
        <v>0</v>
      </c>
      <c r="L94" s="108" t="s">
        <v>1510</v>
      </c>
    </row>
    <row r="95" spans="1:12">
      <c r="A95" s="108" t="s">
        <v>1506</v>
      </c>
      <c r="B95" s="108">
        <v>137</v>
      </c>
      <c r="C95" s="108">
        <v>1428</v>
      </c>
      <c r="D95" s="108">
        <v>106</v>
      </c>
      <c r="E95" s="108">
        <v>13</v>
      </c>
      <c r="F95" s="108">
        <v>2</v>
      </c>
      <c r="G95" s="108">
        <v>1</v>
      </c>
      <c r="H95" s="108">
        <v>14</v>
      </c>
      <c r="I95" s="108">
        <v>30</v>
      </c>
      <c r="J95" s="108">
        <v>22</v>
      </c>
      <c r="K95" s="108">
        <v>0</v>
      </c>
      <c r="L95" s="108" t="s">
        <v>1511</v>
      </c>
    </row>
    <row r="96" spans="1:12">
      <c r="A96" s="108" t="s">
        <v>1506</v>
      </c>
      <c r="B96" s="108">
        <v>171</v>
      </c>
      <c r="C96" s="108">
        <v>1744</v>
      </c>
      <c r="D96" s="108">
        <v>126</v>
      </c>
      <c r="E96" s="108">
        <v>14</v>
      </c>
      <c r="F96" s="108">
        <v>2</v>
      </c>
      <c r="G96" s="108">
        <v>2</v>
      </c>
      <c r="H96" s="108">
        <v>15</v>
      </c>
      <c r="I96" s="108">
        <v>38</v>
      </c>
      <c r="J96" s="108">
        <v>24</v>
      </c>
      <c r="K96" s="108" t="s">
        <v>1512</v>
      </c>
      <c r="L96" s="108" t="s">
        <v>1513</v>
      </c>
    </row>
    <row r="97" spans="1:14">
      <c r="A97" s="108" t="s">
        <v>1506</v>
      </c>
      <c r="B97" s="108">
        <v>183</v>
      </c>
      <c r="C97" s="108">
        <v>1799</v>
      </c>
      <c r="D97" s="108">
        <v>160</v>
      </c>
      <c r="E97" s="108">
        <v>14</v>
      </c>
      <c r="F97" s="108">
        <v>3</v>
      </c>
      <c r="G97" s="108">
        <v>0</v>
      </c>
      <c r="H97" s="108">
        <v>16</v>
      </c>
      <c r="I97" s="108">
        <v>40</v>
      </c>
      <c r="J97" s="108">
        <v>24</v>
      </c>
      <c r="K97" s="108" t="s">
        <v>1514</v>
      </c>
      <c r="L97" s="108" t="s">
        <v>1515</v>
      </c>
    </row>
    <row r="98" spans="1:14">
      <c r="A98" s="108" t="s">
        <v>1506</v>
      </c>
      <c r="F98" s="108">
        <v>3</v>
      </c>
      <c r="G98" s="108">
        <v>1</v>
      </c>
      <c r="L98" s="108" t="s">
        <v>1509</v>
      </c>
    </row>
    <row r="99" spans="1:14">
      <c r="A99" s="108" t="s">
        <v>1506</v>
      </c>
      <c r="L99" s="108" t="s">
        <v>1509</v>
      </c>
    </row>
    <row r="100" spans="1:14">
      <c r="A100" s="108" t="s">
        <v>1506</v>
      </c>
      <c r="L100" s="108" t="s">
        <v>1509</v>
      </c>
    </row>
    <row r="101" spans="1:14">
      <c r="A101" s="108" t="s">
        <v>1506</v>
      </c>
      <c r="L101" s="108" t="s">
        <v>1509</v>
      </c>
    </row>
    <row r="102" spans="1:14">
      <c r="A102" s="108" t="s">
        <v>1506</v>
      </c>
      <c r="L102" s="108" t="s">
        <v>1509</v>
      </c>
    </row>
    <row r="103" spans="1:14">
      <c r="A103" s="108" t="s">
        <v>1506</v>
      </c>
      <c r="L103" s="108" t="s">
        <v>1509</v>
      </c>
    </row>
    <row r="104" spans="1:14">
      <c r="A104" s="108" t="s">
        <v>1506</v>
      </c>
      <c r="L104" s="108" t="s">
        <v>1509</v>
      </c>
    </row>
    <row r="105" spans="1:14">
      <c r="A105" s="108" t="s">
        <v>1506</v>
      </c>
      <c r="L105" s="108" t="s">
        <v>1509</v>
      </c>
    </row>
    <row r="106" spans="1:14">
      <c r="A106" s="108" t="s">
        <v>1506</v>
      </c>
      <c r="L106" s="108" t="s">
        <v>1509</v>
      </c>
    </row>
    <row r="108" spans="1:14">
      <c r="A108" s="108" t="s">
        <v>215</v>
      </c>
      <c r="B108" s="108">
        <v>76</v>
      </c>
      <c r="C108" s="108">
        <v>203</v>
      </c>
      <c r="D108" s="108">
        <v>45</v>
      </c>
      <c r="E108" s="108">
        <v>0</v>
      </c>
      <c r="F108" s="108">
        <v>2</v>
      </c>
      <c r="G108" s="108">
        <v>0</v>
      </c>
      <c r="H108" s="108">
        <v>7</v>
      </c>
      <c r="I108" s="108">
        <v>9</v>
      </c>
      <c r="J108" s="108">
        <v>0</v>
      </c>
      <c r="K108" s="108">
        <v>0</v>
      </c>
      <c r="L108" s="108" t="s">
        <v>2362</v>
      </c>
      <c r="M108" s="108" t="s">
        <v>2361</v>
      </c>
    </row>
    <row r="109" spans="1:14">
      <c r="L109" s="108" t="s">
        <v>2363</v>
      </c>
    </row>
    <row r="111" spans="1:14">
      <c r="A111" s="211" t="s">
        <v>2364</v>
      </c>
      <c r="B111" s="211">
        <v>69</v>
      </c>
      <c r="C111" s="211">
        <v>256</v>
      </c>
      <c r="D111" s="211">
        <v>34</v>
      </c>
      <c r="E111" s="211">
        <v>0</v>
      </c>
      <c r="F111" s="211">
        <v>1</v>
      </c>
      <c r="G111" s="269">
        <v>0</v>
      </c>
      <c r="H111" s="211">
        <v>7</v>
      </c>
      <c r="I111" s="211">
        <v>6</v>
      </c>
      <c r="J111" s="211">
        <v>0</v>
      </c>
      <c r="K111" s="211">
        <v>0</v>
      </c>
      <c r="L111" s="211" t="s">
        <v>2365</v>
      </c>
      <c r="M111" s="211" t="s">
        <v>2366</v>
      </c>
      <c r="N111" s="211"/>
    </row>
    <row r="112" spans="1:14">
      <c r="A112" s="211" t="s">
        <v>2364</v>
      </c>
      <c r="B112" s="211">
        <v>87</v>
      </c>
      <c r="C112" s="211">
        <v>783</v>
      </c>
      <c r="D112" s="211">
        <v>42</v>
      </c>
      <c r="E112" s="211">
        <v>0</v>
      </c>
      <c r="F112" s="211">
        <v>1</v>
      </c>
      <c r="G112" s="269" t="s">
        <v>2367</v>
      </c>
      <c r="H112" s="211">
        <v>8</v>
      </c>
      <c r="I112" s="211">
        <v>11</v>
      </c>
      <c r="J112" s="211">
        <v>3</v>
      </c>
      <c r="K112" s="211">
        <v>0</v>
      </c>
      <c r="L112" s="211" t="s">
        <v>2363</v>
      </c>
      <c r="M112" s="211"/>
      <c r="N112" s="211"/>
    </row>
    <row r="113" spans="1:14">
      <c r="A113" s="211" t="s">
        <v>2364</v>
      </c>
      <c r="B113" s="211">
        <v>92</v>
      </c>
      <c r="C113" s="211">
        <v>990</v>
      </c>
      <c r="D113" s="211">
        <v>42</v>
      </c>
      <c r="E113" s="211">
        <v>0</v>
      </c>
      <c r="F113" s="211">
        <v>1</v>
      </c>
      <c r="G113" s="269" t="s">
        <v>2368</v>
      </c>
      <c r="H113" s="211">
        <v>8</v>
      </c>
      <c r="I113" s="211">
        <v>11</v>
      </c>
      <c r="J113" s="211">
        <v>3</v>
      </c>
      <c r="K113" s="211">
        <v>0</v>
      </c>
      <c r="L113" s="211" t="s">
        <v>2362</v>
      </c>
      <c r="M113" s="211"/>
      <c r="N113" s="211"/>
    </row>
    <row r="114" spans="1:14">
      <c r="A114" s="108" t="s">
        <v>2364</v>
      </c>
      <c r="B114" s="108">
        <v>94</v>
      </c>
      <c r="C114" s="108">
        <v>991</v>
      </c>
      <c r="D114" s="108">
        <v>68</v>
      </c>
      <c r="E114" s="108">
        <v>0</v>
      </c>
      <c r="F114" s="108">
        <v>2</v>
      </c>
      <c r="G114" s="125">
        <v>0</v>
      </c>
      <c r="H114" s="108">
        <v>10</v>
      </c>
      <c r="I114" s="108">
        <v>13</v>
      </c>
      <c r="J114" s="108">
        <v>5</v>
      </c>
      <c r="K114" s="108">
        <v>0</v>
      </c>
      <c r="L114" s="108" t="s">
        <v>2369</v>
      </c>
    </row>
    <row r="115" spans="1:14">
      <c r="A115" s="108" t="s">
        <v>2364</v>
      </c>
      <c r="B115" s="108">
        <v>102</v>
      </c>
      <c r="C115" s="108">
        <v>1172</v>
      </c>
      <c r="D115" s="108">
        <v>68</v>
      </c>
      <c r="E115" s="108">
        <v>7</v>
      </c>
      <c r="F115" s="108">
        <v>2</v>
      </c>
      <c r="G115" s="125" t="s">
        <v>2374</v>
      </c>
      <c r="H115" s="108">
        <v>10</v>
      </c>
      <c r="I115" s="108">
        <v>16</v>
      </c>
      <c r="J115" s="108">
        <v>10</v>
      </c>
      <c r="K115" s="108">
        <v>0</v>
      </c>
      <c r="L115" s="108" t="s">
        <v>2370</v>
      </c>
    </row>
    <row r="116" spans="1:14">
      <c r="A116" s="108" t="s">
        <v>2364</v>
      </c>
      <c r="B116" s="108">
        <v>111</v>
      </c>
      <c r="C116" s="108">
        <v>1328</v>
      </c>
      <c r="D116" s="108">
        <v>69</v>
      </c>
      <c r="E116" s="108">
        <v>7</v>
      </c>
      <c r="F116" s="108">
        <v>2</v>
      </c>
      <c r="G116" s="125" t="s">
        <v>2368</v>
      </c>
      <c r="H116" s="108">
        <v>10</v>
      </c>
      <c r="I116" s="108">
        <v>19</v>
      </c>
      <c r="J116" s="108">
        <v>10</v>
      </c>
      <c r="K116" s="108">
        <v>0</v>
      </c>
      <c r="L116" s="108" t="s">
        <v>2362</v>
      </c>
    </row>
    <row r="117" spans="1:14">
      <c r="A117" s="211" t="s">
        <v>2364</v>
      </c>
      <c r="B117" s="211">
        <v>118</v>
      </c>
      <c r="C117" s="211">
        <v>1330</v>
      </c>
      <c r="D117" s="211">
        <v>91</v>
      </c>
      <c r="E117" s="211">
        <v>9</v>
      </c>
      <c r="F117" s="211">
        <v>3</v>
      </c>
      <c r="G117" s="269">
        <v>0</v>
      </c>
      <c r="H117" s="211">
        <v>13</v>
      </c>
      <c r="I117" s="211">
        <v>21</v>
      </c>
      <c r="J117" s="211">
        <v>14</v>
      </c>
      <c r="K117" s="211">
        <v>0</v>
      </c>
      <c r="L117" s="211" t="s">
        <v>2371</v>
      </c>
      <c r="M117" s="211"/>
      <c r="N117" s="211"/>
    </row>
    <row r="118" spans="1:14">
      <c r="A118" s="211" t="s">
        <v>2364</v>
      </c>
      <c r="B118" s="211">
        <v>118</v>
      </c>
      <c r="C118" s="211">
        <v>1496</v>
      </c>
      <c r="D118" s="211">
        <v>91</v>
      </c>
      <c r="E118" s="211">
        <v>9</v>
      </c>
      <c r="F118" s="211">
        <v>3</v>
      </c>
      <c r="G118" s="269" t="s">
        <v>2374</v>
      </c>
      <c r="H118" s="211">
        <v>13</v>
      </c>
      <c r="I118" s="211">
        <v>21</v>
      </c>
      <c r="J118" s="211">
        <v>14</v>
      </c>
      <c r="K118" s="211">
        <v>0</v>
      </c>
      <c r="L118" s="211" t="s">
        <v>2362</v>
      </c>
      <c r="M118" s="211"/>
      <c r="N118" s="211"/>
    </row>
    <row r="119" spans="1:14">
      <c r="A119" s="211" t="s">
        <v>2364</v>
      </c>
      <c r="B119" s="211">
        <v>118</v>
      </c>
      <c r="C119" s="211">
        <v>1629</v>
      </c>
      <c r="D119" s="211">
        <v>91</v>
      </c>
      <c r="E119" s="211">
        <v>9</v>
      </c>
      <c r="F119" s="211">
        <v>3</v>
      </c>
      <c r="G119" s="269" t="s">
        <v>2368</v>
      </c>
      <c r="H119" s="211">
        <v>13</v>
      </c>
      <c r="I119" s="211">
        <v>21</v>
      </c>
      <c r="J119" s="211">
        <v>14</v>
      </c>
      <c r="K119" s="211">
        <v>0</v>
      </c>
      <c r="L119" s="211" t="s">
        <v>2362</v>
      </c>
      <c r="M119" s="211"/>
      <c r="N119" s="211"/>
    </row>
    <row r="120" spans="1:14">
      <c r="A120" s="108" t="s">
        <v>2364</v>
      </c>
      <c r="B120" s="108">
        <v>142</v>
      </c>
      <c r="C120" s="108">
        <v>1640</v>
      </c>
      <c r="D120" s="108">
        <v>124</v>
      </c>
      <c r="E120" s="108">
        <v>11.5</v>
      </c>
      <c r="F120" s="108">
        <v>4</v>
      </c>
      <c r="G120" s="125">
        <v>0</v>
      </c>
      <c r="H120" s="108">
        <v>17</v>
      </c>
      <c r="I120" s="108">
        <v>31</v>
      </c>
      <c r="J120" s="108">
        <v>18</v>
      </c>
      <c r="K120" s="108">
        <v>0</v>
      </c>
      <c r="L120" s="108" t="s">
        <v>2373</v>
      </c>
      <c r="M120" s="108" t="s">
        <v>2372</v>
      </c>
    </row>
    <row r="121" spans="1:14">
      <c r="A121" s="108" t="s">
        <v>2364</v>
      </c>
      <c r="B121" s="108">
        <v>147</v>
      </c>
      <c r="C121" s="108">
        <v>1872</v>
      </c>
      <c r="D121" s="108">
        <v>124</v>
      </c>
      <c r="E121" s="108">
        <v>11.5</v>
      </c>
      <c r="F121" s="108">
        <v>4</v>
      </c>
      <c r="G121" s="125" t="s">
        <v>2367</v>
      </c>
      <c r="H121" s="108">
        <v>17</v>
      </c>
      <c r="I121" s="108">
        <v>31</v>
      </c>
      <c r="J121" s="108">
        <v>18</v>
      </c>
      <c r="K121" s="108">
        <v>0</v>
      </c>
      <c r="L121" s="108" t="s">
        <v>2373</v>
      </c>
    </row>
    <row r="122" spans="1:14">
      <c r="A122" s="108" t="s">
        <v>2364</v>
      </c>
      <c r="B122" s="108">
        <v>168</v>
      </c>
      <c r="C122" s="108">
        <v>2028</v>
      </c>
      <c r="D122" s="108">
        <v>124</v>
      </c>
      <c r="E122" s="108">
        <v>12</v>
      </c>
      <c r="F122" s="108">
        <v>4</v>
      </c>
      <c r="G122" s="125" t="s">
        <v>2368</v>
      </c>
      <c r="H122" s="108">
        <v>17</v>
      </c>
      <c r="I122" s="108">
        <v>36</v>
      </c>
      <c r="J122" s="108">
        <v>19</v>
      </c>
      <c r="K122" s="108" t="s">
        <v>2377</v>
      </c>
      <c r="L122" s="108" t="s">
        <v>2362</v>
      </c>
      <c r="M122" s="108" t="s">
        <v>2375</v>
      </c>
      <c r="N122" s="108" t="s">
        <v>2376</v>
      </c>
    </row>
    <row r="123" spans="1:14">
      <c r="A123" s="211" t="s">
        <v>2364</v>
      </c>
      <c r="B123" s="211">
        <v>176</v>
      </c>
      <c r="C123" s="211">
        <v>2030</v>
      </c>
      <c r="D123" s="211">
        <v>157</v>
      </c>
      <c r="E123" s="211">
        <v>14</v>
      </c>
      <c r="F123" s="211">
        <v>5</v>
      </c>
      <c r="G123" s="269">
        <v>0</v>
      </c>
      <c r="H123" s="211">
        <v>21</v>
      </c>
      <c r="I123" s="211">
        <v>39</v>
      </c>
      <c r="J123" s="211">
        <v>23</v>
      </c>
      <c r="K123" s="211">
        <v>0</v>
      </c>
      <c r="L123" s="211" t="s">
        <v>2378</v>
      </c>
      <c r="M123" s="211"/>
      <c r="N123" s="211"/>
    </row>
    <row r="124" spans="1:14">
      <c r="A124" s="211" t="s">
        <v>2379</v>
      </c>
      <c r="B124" s="211">
        <v>183</v>
      </c>
      <c r="C124" s="211">
        <v>2293</v>
      </c>
      <c r="D124" s="211">
        <v>157</v>
      </c>
      <c r="E124" s="211">
        <v>14</v>
      </c>
      <c r="F124" s="211">
        <v>5</v>
      </c>
      <c r="G124" s="269">
        <v>12</v>
      </c>
      <c r="H124" s="211">
        <v>21</v>
      </c>
      <c r="I124" s="211">
        <v>40</v>
      </c>
      <c r="J124" s="211">
        <v>23</v>
      </c>
      <c r="K124" s="211">
        <v>0</v>
      </c>
      <c r="L124" s="211" t="s">
        <v>2378</v>
      </c>
      <c r="M124" s="211"/>
      <c r="N124" s="211"/>
    </row>
    <row r="125" spans="1:14">
      <c r="A125" s="211" t="s">
        <v>2379</v>
      </c>
      <c r="B125" s="211">
        <v>183</v>
      </c>
      <c r="C125" s="211">
        <v>2450</v>
      </c>
      <c r="D125" s="211">
        <v>157</v>
      </c>
      <c r="E125" s="211">
        <v>14</v>
      </c>
      <c r="F125" s="211">
        <v>5</v>
      </c>
      <c r="G125" s="269">
        <v>8</v>
      </c>
      <c r="H125" s="211">
        <v>21</v>
      </c>
      <c r="I125" s="211">
        <v>41</v>
      </c>
      <c r="J125" s="211">
        <v>23</v>
      </c>
      <c r="K125" s="211" t="s">
        <v>2380</v>
      </c>
      <c r="L125" s="211" t="s">
        <v>2362</v>
      </c>
      <c r="M125" s="211"/>
      <c r="N125" s="211"/>
    </row>
    <row r="126" spans="1:14">
      <c r="A126" s="108" t="s">
        <v>2379</v>
      </c>
      <c r="B126" s="108">
        <v>186</v>
      </c>
      <c r="C126" s="108">
        <v>2460</v>
      </c>
      <c r="D126" s="108">
        <v>173</v>
      </c>
      <c r="E126" s="108">
        <v>18.5</v>
      </c>
      <c r="F126" s="108">
        <v>6</v>
      </c>
      <c r="G126" s="125">
        <v>0</v>
      </c>
      <c r="H126" s="108">
        <v>22</v>
      </c>
      <c r="I126" s="108">
        <v>41</v>
      </c>
      <c r="J126" s="108">
        <v>31</v>
      </c>
      <c r="K126" s="108" t="s">
        <v>2381</v>
      </c>
      <c r="L126" s="108" t="s">
        <v>2382</v>
      </c>
    </row>
    <row r="127" spans="1:14">
      <c r="A127" s="108" t="s">
        <v>2379</v>
      </c>
      <c r="B127" s="108">
        <v>187</v>
      </c>
      <c r="C127" s="108">
        <v>2659</v>
      </c>
      <c r="D127" s="108">
        <v>173</v>
      </c>
      <c r="E127" s="108">
        <v>18.5</v>
      </c>
      <c r="F127" s="108">
        <v>6</v>
      </c>
      <c r="G127" s="125">
        <v>12</v>
      </c>
      <c r="H127" s="108">
        <v>23</v>
      </c>
      <c r="I127" s="108">
        <v>43</v>
      </c>
      <c r="J127" s="108">
        <v>31</v>
      </c>
      <c r="K127" s="108">
        <v>0</v>
      </c>
      <c r="L127" s="108" t="s">
        <v>2383</v>
      </c>
    </row>
    <row r="128" spans="1:14">
      <c r="A128" s="108" t="s">
        <v>2379</v>
      </c>
      <c r="B128" s="108">
        <v>190</v>
      </c>
      <c r="C128" s="108">
        <v>2782</v>
      </c>
      <c r="D128" s="108">
        <v>210</v>
      </c>
      <c r="E128" s="108">
        <v>18.5</v>
      </c>
      <c r="F128" s="108">
        <v>6</v>
      </c>
      <c r="G128" s="125">
        <v>8</v>
      </c>
      <c r="H128" s="108">
        <v>23</v>
      </c>
      <c r="I128" s="108">
        <v>43</v>
      </c>
      <c r="J128" s="108">
        <v>31</v>
      </c>
      <c r="K128" s="108">
        <v>0</v>
      </c>
      <c r="L128" s="108" t="s">
        <v>2362</v>
      </c>
    </row>
    <row r="129" spans="1:14">
      <c r="A129" s="211" t="s">
        <v>2379</v>
      </c>
      <c r="B129" s="211">
        <v>191</v>
      </c>
      <c r="C129" s="211">
        <v>2782</v>
      </c>
      <c r="D129" s="211">
        <v>210</v>
      </c>
      <c r="E129" s="211">
        <v>18.5</v>
      </c>
      <c r="F129" s="211">
        <v>7</v>
      </c>
      <c r="G129" s="269">
        <v>0</v>
      </c>
      <c r="H129" s="211">
        <v>23</v>
      </c>
      <c r="I129" s="211">
        <v>43</v>
      </c>
      <c r="J129" s="211">
        <v>31</v>
      </c>
      <c r="K129" s="211">
        <v>0</v>
      </c>
      <c r="L129" s="211" t="s">
        <v>2362</v>
      </c>
      <c r="M129" s="211"/>
      <c r="N129" s="211"/>
    </row>
    <row r="130" spans="1:14">
      <c r="A130" s="211" t="s">
        <v>2379</v>
      </c>
      <c r="B130" s="211">
        <v>193</v>
      </c>
      <c r="C130" s="211">
        <v>2955</v>
      </c>
      <c r="D130" s="211">
        <v>210</v>
      </c>
      <c r="E130" s="211">
        <v>18.5</v>
      </c>
      <c r="F130" s="211">
        <v>7</v>
      </c>
      <c r="G130" s="269">
        <v>12</v>
      </c>
      <c r="H130" s="211">
        <v>23</v>
      </c>
      <c r="I130" s="211">
        <v>46</v>
      </c>
      <c r="J130" s="211">
        <v>31</v>
      </c>
      <c r="K130" s="211">
        <v>0</v>
      </c>
      <c r="L130" s="211" t="s">
        <v>2362</v>
      </c>
      <c r="M130" s="211"/>
      <c r="N130" s="211"/>
    </row>
    <row r="131" spans="1:14">
      <c r="A131" s="211" t="s">
        <v>2379</v>
      </c>
      <c r="B131" s="211">
        <v>198</v>
      </c>
      <c r="C131" s="211">
        <v>3071</v>
      </c>
      <c r="D131" s="211">
        <v>210</v>
      </c>
      <c r="E131" s="211">
        <v>18.5</v>
      </c>
      <c r="F131" s="211">
        <v>7</v>
      </c>
      <c r="G131" s="269">
        <v>8</v>
      </c>
      <c r="H131" s="211">
        <v>23</v>
      </c>
      <c r="I131" s="211">
        <v>46</v>
      </c>
      <c r="J131" s="211">
        <v>31</v>
      </c>
      <c r="K131" s="211">
        <v>0</v>
      </c>
      <c r="L131" s="211" t="s">
        <v>2362</v>
      </c>
      <c r="M131" s="211"/>
      <c r="N131" s="211"/>
    </row>
    <row r="132" spans="1:14">
      <c r="A132" s="108" t="s">
        <v>2379</v>
      </c>
      <c r="B132" s="108">
        <v>199</v>
      </c>
      <c r="C132" s="108">
        <v>3073</v>
      </c>
      <c r="D132" s="108">
        <v>216</v>
      </c>
      <c r="E132" s="108">
        <v>21</v>
      </c>
      <c r="F132" s="108">
        <v>8</v>
      </c>
      <c r="G132" s="125">
        <v>0</v>
      </c>
      <c r="H132" s="108">
        <v>23</v>
      </c>
      <c r="I132" s="108">
        <v>46</v>
      </c>
      <c r="J132" s="108">
        <v>35</v>
      </c>
      <c r="K132" s="108">
        <v>0</v>
      </c>
      <c r="L132" s="108" t="s">
        <v>2384</v>
      </c>
    </row>
    <row r="133" spans="1:14">
      <c r="A133" s="108" t="s">
        <v>2379</v>
      </c>
      <c r="B133" s="108">
        <v>209</v>
      </c>
      <c r="C133" s="108">
        <v>3332</v>
      </c>
      <c r="D133" s="108">
        <v>252</v>
      </c>
      <c r="E133" s="108">
        <v>21</v>
      </c>
      <c r="F133" s="108">
        <v>8</v>
      </c>
      <c r="G133" s="125">
        <v>20</v>
      </c>
      <c r="H133" s="108">
        <v>25</v>
      </c>
      <c r="I133" s="108">
        <v>50</v>
      </c>
      <c r="J133" s="108">
        <v>35</v>
      </c>
      <c r="K133" s="108" t="s">
        <v>2386</v>
      </c>
      <c r="L133" s="108" t="s">
        <v>2362</v>
      </c>
      <c r="M133" s="108" t="s">
        <v>2385</v>
      </c>
    </row>
    <row r="134" spans="1:14">
      <c r="A134" s="108" t="s">
        <v>2379</v>
      </c>
      <c r="B134" s="108">
        <v>226</v>
      </c>
      <c r="C134" s="108">
        <v>3643</v>
      </c>
      <c r="D134" s="108">
        <v>272</v>
      </c>
      <c r="E134" s="108">
        <v>24</v>
      </c>
      <c r="F134" s="108">
        <v>9</v>
      </c>
      <c r="G134" s="125">
        <v>20</v>
      </c>
      <c r="H134" s="108">
        <v>25</v>
      </c>
      <c r="I134" s="108">
        <v>52</v>
      </c>
      <c r="J134" s="108">
        <v>42</v>
      </c>
      <c r="K134" s="108" t="s">
        <v>2377</v>
      </c>
      <c r="L134" s="108" t="s">
        <v>2362</v>
      </c>
    </row>
    <row r="135" spans="1:14">
      <c r="A135" s="108" t="s">
        <v>2379</v>
      </c>
      <c r="B135" s="108">
        <v>229</v>
      </c>
      <c r="C135" s="108">
        <v>3892</v>
      </c>
      <c r="D135" s="108">
        <v>293</v>
      </c>
      <c r="E135" s="108">
        <v>25.7</v>
      </c>
      <c r="F135" s="108">
        <v>10</v>
      </c>
      <c r="G135" s="125">
        <v>20</v>
      </c>
      <c r="H135" s="108">
        <v>26</v>
      </c>
      <c r="I135" s="108">
        <v>56</v>
      </c>
      <c r="J135" s="108">
        <v>46</v>
      </c>
      <c r="K135" s="108" t="s">
        <v>2387</v>
      </c>
      <c r="L135" s="108" t="s">
        <v>2362</v>
      </c>
    </row>
    <row r="136" spans="1:14">
      <c r="A136" s="108" t="s">
        <v>2379</v>
      </c>
      <c r="B136" s="108">
        <v>231</v>
      </c>
      <c r="C136" s="108">
        <v>4125</v>
      </c>
      <c r="D136" s="108">
        <v>313</v>
      </c>
      <c r="E136" s="108">
        <v>27.5</v>
      </c>
      <c r="F136" s="108">
        <v>11</v>
      </c>
      <c r="G136" s="125">
        <v>20</v>
      </c>
      <c r="H136" s="108">
        <v>27</v>
      </c>
      <c r="I136" s="108">
        <v>57</v>
      </c>
      <c r="J136" s="108">
        <v>50</v>
      </c>
      <c r="K136" s="108" t="s">
        <v>2388</v>
      </c>
      <c r="L136" s="108" t="s">
        <v>2362</v>
      </c>
    </row>
    <row r="137" spans="1:14">
      <c r="A137" s="108" t="s">
        <v>2379</v>
      </c>
      <c r="B137" s="108">
        <v>239</v>
      </c>
      <c r="C137" s="108">
        <v>4344</v>
      </c>
      <c r="D137" s="108">
        <v>331</v>
      </c>
      <c r="E137" s="108">
        <v>29.5</v>
      </c>
      <c r="F137" s="108">
        <v>12</v>
      </c>
      <c r="G137" s="125">
        <v>20</v>
      </c>
      <c r="H137" s="108">
        <v>27</v>
      </c>
      <c r="I137" s="108">
        <v>57</v>
      </c>
      <c r="J137" s="108">
        <v>54</v>
      </c>
      <c r="K137" s="108" t="s">
        <v>2389</v>
      </c>
      <c r="L137" s="108" t="s">
        <v>2362</v>
      </c>
    </row>
    <row r="138" spans="1:14">
      <c r="A138" s="108" t="s">
        <v>2379</v>
      </c>
      <c r="B138" s="108">
        <v>247</v>
      </c>
      <c r="C138" s="108">
        <v>4575</v>
      </c>
      <c r="D138" s="108">
        <v>354</v>
      </c>
      <c r="E138" s="108">
        <v>31</v>
      </c>
      <c r="F138" s="108">
        <v>13</v>
      </c>
      <c r="G138" s="125">
        <v>20</v>
      </c>
      <c r="H138" s="108">
        <v>28</v>
      </c>
      <c r="I138" s="108">
        <v>57</v>
      </c>
      <c r="J138" s="108">
        <v>58</v>
      </c>
      <c r="K138" s="108" t="s">
        <v>2390</v>
      </c>
      <c r="L138" s="108" t="s">
        <v>2362</v>
      </c>
    </row>
    <row r="139" spans="1:14">
      <c r="A139" s="108" t="s">
        <v>2379</v>
      </c>
      <c r="B139" s="108">
        <v>249</v>
      </c>
      <c r="C139" s="108">
        <v>4817</v>
      </c>
      <c r="D139" s="108">
        <v>370</v>
      </c>
      <c r="E139" s="108">
        <v>34</v>
      </c>
      <c r="F139" s="108">
        <v>14</v>
      </c>
      <c r="G139" s="125">
        <v>20</v>
      </c>
      <c r="H139" s="108">
        <v>28</v>
      </c>
      <c r="I139" s="108">
        <v>60</v>
      </c>
      <c r="J139" s="108">
        <v>65</v>
      </c>
      <c r="K139" s="108" t="s">
        <v>2389</v>
      </c>
      <c r="L139" s="108" t="s">
        <v>2362</v>
      </c>
    </row>
    <row r="140" spans="1:14">
      <c r="A140" s="108" t="s">
        <v>2379</v>
      </c>
      <c r="G140" s="125"/>
    </row>
    <row r="141" spans="1:14">
      <c r="A141" s="108" t="s">
        <v>2379</v>
      </c>
      <c r="G141" s="125"/>
    </row>
    <row r="142" spans="1:14">
      <c r="A142" s="108" t="s">
        <v>2379</v>
      </c>
      <c r="G142" s="125"/>
    </row>
    <row r="143" spans="1:14">
      <c r="G143" s="125"/>
    </row>
    <row r="144" spans="1:14">
      <c r="B144" s="108" t="s">
        <v>689</v>
      </c>
      <c r="G144" s="125"/>
    </row>
    <row r="145" spans="1:7">
      <c r="A145" s="108" t="s">
        <v>280</v>
      </c>
      <c r="B145" s="108" t="s">
        <v>2391</v>
      </c>
      <c r="D145" s="108" t="s">
        <v>2392</v>
      </c>
      <c r="G145" s="125"/>
    </row>
    <row r="146" spans="1:7">
      <c r="G146" s="125"/>
    </row>
    <row r="147" spans="1:7">
      <c r="G147" s="125"/>
    </row>
    <row r="148" spans="1:7">
      <c r="G148" s="12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A451-F86E-4F2F-9EF9-6756751A2586}">
  <dimension ref="A1:U1241"/>
  <sheetViews>
    <sheetView topLeftCell="I34" workbookViewId="0">
      <selection activeCell="N33" sqref="N33"/>
    </sheetView>
  </sheetViews>
  <sheetFormatPr defaultRowHeight="16.5"/>
  <cols>
    <col min="1" max="1" width="9" style="82" bestFit="1" customWidth="1"/>
    <col min="2" max="2" width="11.625" style="82" bestFit="1" customWidth="1"/>
    <col min="3" max="3" width="7.75" style="82" bestFit="1" customWidth="1"/>
    <col min="4" max="6" width="11" style="82" bestFit="1" customWidth="1"/>
    <col min="7" max="7" width="9" style="82"/>
    <col min="8" max="8" width="22.75" style="82" bestFit="1" customWidth="1"/>
    <col min="9" max="9" width="21.75" style="82" bestFit="1" customWidth="1"/>
    <col min="10" max="11" width="9" style="82"/>
    <col min="12" max="12" width="10.25" style="82" customWidth="1"/>
    <col min="13" max="13" width="10.5" style="82" bestFit="1" customWidth="1"/>
    <col min="14" max="14" width="11.25" style="83" bestFit="1" customWidth="1"/>
    <col min="15" max="15" width="11.25" style="82" bestFit="1" customWidth="1"/>
    <col min="16" max="16" width="13.375" style="82" bestFit="1" customWidth="1"/>
    <col min="17" max="21" width="11.25" style="82" bestFit="1" customWidth="1"/>
    <col min="22" max="16384" width="9" style="82"/>
  </cols>
  <sheetData>
    <row r="1" spans="1:16">
      <c r="A1" s="82" t="s">
        <v>0</v>
      </c>
      <c r="B1" s="82" t="s">
        <v>1</v>
      </c>
      <c r="C1" s="82" t="s">
        <v>61</v>
      </c>
      <c r="D1" s="82" t="s">
        <v>62</v>
      </c>
      <c r="E1" s="82" t="s">
        <v>64</v>
      </c>
      <c r="F1" s="82" t="s">
        <v>63</v>
      </c>
    </row>
    <row r="2" spans="1:16">
      <c r="A2" s="82">
        <v>1</v>
      </c>
      <c r="B2" s="82" t="s">
        <v>2</v>
      </c>
      <c r="C2" s="82">
        <v>1</v>
      </c>
      <c r="H2" s="82" t="s">
        <v>142</v>
      </c>
      <c r="I2" s="82" t="s">
        <v>570</v>
      </c>
      <c r="K2" s="82" t="s">
        <v>1163</v>
      </c>
      <c r="L2" s="82" t="s">
        <v>1164</v>
      </c>
      <c r="M2" s="82">
        <v>1000000</v>
      </c>
      <c r="N2" s="83">
        <v>1</v>
      </c>
      <c r="O2" s="82">
        <v>1</v>
      </c>
    </row>
    <row r="3" spans="1:16">
      <c r="A3" s="82">
        <v>2</v>
      </c>
      <c r="B3" s="82" t="s">
        <v>2</v>
      </c>
      <c r="C3" s="82">
        <v>2</v>
      </c>
      <c r="H3" s="82" t="s">
        <v>143</v>
      </c>
      <c r="K3" s="82" t="s">
        <v>1165</v>
      </c>
      <c r="L3" s="82" t="s">
        <v>1166</v>
      </c>
      <c r="M3" s="82">
        <v>10000000</v>
      </c>
      <c r="N3" s="83">
        <v>1</v>
      </c>
      <c r="O3" s="82">
        <v>1</v>
      </c>
    </row>
    <row r="4" spans="1:16">
      <c r="A4" s="82">
        <v>3</v>
      </c>
      <c r="B4" s="82" t="s">
        <v>2</v>
      </c>
      <c r="C4" s="82">
        <v>3</v>
      </c>
      <c r="H4" s="82" t="s">
        <v>144</v>
      </c>
      <c r="K4" s="82" t="s">
        <v>1167</v>
      </c>
      <c r="L4" s="82" t="s">
        <v>1168</v>
      </c>
      <c r="M4" s="82">
        <v>100000000</v>
      </c>
      <c r="N4" s="83">
        <v>1</v>
      </c>
      <c r="O4" s="82">
        <v>1</v>
      </c>
      <c r="P4" s="82" t="s">
        <v>1343</v>
      </c>
    </row>
    <row r="5" spans="1:16">
      <c r="A5" s="82">
        <v>4</v>
      </c>
      <c r="B5" s="82" t="s">
        <v>2</v>
      </c>
      <c r="C5" s="82">
        <v>4</v>
      </c>
      <c r="H5" s="82" t="s">
        <v>145</v>
      </c>
      <c r="K5" s="105" t="s">
        <v>1169</v>
      </c>
      <c r="L5" s="105" t="s">
        <v>1170</v>
      </c>
      <c r="M5" s="105">
        <v>100000000</v>
      </c>
      <c r="N5" s="106">
        <v>10</v>
      </c>
      <c r="O5" s="105">
        <v>1</v>
      </c>
      <c r="P5" s="82" t="s">
        <v>1319</v>
      </c>
    </row>
    <row r="6" spans="1:16">
      <c r="A6" s="82">
        <v>5</v>
      </c>
      <c r="B6" s="82" t="s">
        <v>2</v>
      </c>
      <c r="C6" s="82">
        <v>5</v>
      </c>
      <c r="H6" s="82" t="s">
        <v>146</v>
      </c>
      <c r="K6" s="82" t="s">
        <v>1171</v>
      </c>
      <c r="L6" s="82" t="s">
        <v>1172</v>
      </c>
      <c r="M6" s="82">
        <v>100000000</v>
      </c>
      <c r="N6" s="83">
        <v>100</v>
      </c>
      <c r="O6" s="82">
        <v>1</v>
      </c>
    </row>
    <row r="7" spans="1:16">
      <c r="A7" s="82">
        <v>6</v>
      </c>
      <c r="B7" s="82" t="s">
        <v>2</v>
      </c>
      <c r="C7" s="82">
        <v>6</v>
      </c>
      <c r="H7" s="82" t="s">
        <v>147</v>
      </c>
      <c r="K7" s="82" t="s">
        <v>1173</v>
      </c>
      <c r="L7" s="82" t="s">
        <v>1174</v>
      </c>
      <c r="M7" s="82">
        <v>100000000</v>
      </c>
      <c r="N7" s="83">
        <v>1000</v>
      </c>
      <c r="O7" s="82">
        <v>1</v>
      </c>
    </row>
    <row r="8" spans="1:16">
      <c r="A8" s="82">
        <v>7</v>
      </c>
      <c r="B8" s="82" t="s">
        <v>2</v>
      </c>
      <c r="C8" s="82">
        <v>7</v>
      </c>
      <c r="H8" s="82" t="s">
        <v>148</v>
      </c>
      <c r="K8" s="82" t="s">
        <v>1175</v>
      </c>
      <c r="L8" s="82" t="s">
        <v>1176</v>
      </c>
      <c r="M8" s="82">
        <v>100000000</v>
      </c>
      <c r="N8" s="83">
        <v>10000</v>
      </c>
      <c r="O8" s="82">
        <v>1</v>
      </c>
    </row>
    <row r="9" spans="1:16">
      <c r="A9" s="82">
        <v>8</v>
      </c>
      <c r="B9" s="82" t="s">
        <v>2</v>
      </c>
      <c r="C9" s="82">
        <v>8</v>
      </c>
      <c r="H9" s="82" t="s">
        <v>149</v>
      </c>
      <c r="K9" s="82" t="s">
        <v>1177</v>
      </c>
      <c r="L9" s="82" t="s">
        <v>1178</v>
      </c>
      <c r="M9" s="82">
        <v>100000000</v>
      </c>
      <c r="N9" s="83">
        <v>100000</v>
      </c>
      <c r="O9" s="82">
        <v>1</v>
      </c>
    </row>
    <row r="10" spans="1:16">
      <c r="A10" s="82">
        <v>9</v>
      </c>
      <c r="B10" s="82" t="s">
        <v>2</v>
      </c>
      <c r="C10" s="82">
        <v>9</v>
      </c>
      <c r="H10" s="82" t="s">
        <v>151</v>
      </c>
      <c r="K10" s="103" t="s">
        <v>1179</v>
      </c>
      <c r="L10" s="103" t="s">
        <v>1180</v>
      </c>
      <c r="M10" s="103">
        <v>100000000</v>
      </c>
      <c r="N10" s="104">
        <v>1000000</v>
      </c>
      <c r="O10" s="103">
        <v>1</v>
      </c>
      <c r="P10" s="82" t="s">
        <v>1318</v>
      </c>
    </row>
    <row r="11" spans="1:16">
      <c r="A11" s="82">
        <v>10</v>
      </c>
      <c r="B11" s="82" t="s">
        <v>2</v>
      </c>
      <c r="C11" s="82">
        <v>10</v>
      </c>
      <c r="K11" s="82" t="s">
        <v>1188</v>
      </c>
      <c r="L11" s="82" t="s">
        <v>1189</v>
      </c>
      <c r="M11" s="82">
        <v>100000000</v>
      </c>
      <c r="N11" s="83">
        <v>10000000</v>
      </c>
      <c r="O11" s="82">
        <v>1</v>
      </c>
    </row>
    <row r="12" spans="1:16">
      <c r="A12" s="82">
        <v>11</v>
      </c>
      <c r="B12" s="82" t="s">
        <v>3</v>
      </c>
      <c r="C12" s="82">
        <v>1</v>
      </c>
      <c r="I12" s="82" t="s">
        <v>571</v>
      </c>
      <c r="K12" s="99" t="s">
        <v>1190</v>
      </c>
      <c r="L12" s="99" t="s">
        <v>1191</v>
      </c>
      <c r="M12" s="99">
        <v>100000000</v>
      </c>
      <c r="N12" s="100">
        <v>100000000</v>
      </c>
      <c r="O12" s="99">
        <v>1</v>
      </c>
      <c r="P12" s="82" t="s">
        <v>1315</v>
      </c>
    </row>
    <row r="13" spans="1:16">
      <c r="A13" s="82">
        <v>12</v>
      </c>
      <c r="B13" s="82" t="s">
        <v>3</v>
      </c>
      <c r="C13" s="82">
        <v>2</v>
      </c>
      <c r="K13" s="101" t="s">
        <v>1192</v>
      </c>
      <c r="L13" s="101" t="s">
        <v>1193</v>
      </c>
      <c r="M13" s="101">
        <v>100000000</v>
      </c>
      <c r="N13" s="102">
        <v>100000000</v>
      </c>
      <c r="O13" s="102">
        <v>10</v>
      </c>
      <c r="P13" s="82" t="s">
        <v>1316</v>
      </c>
    </row>
    <row r="14" spans="1:16">
      <c r="A14" s="82">
        <v>13</v>
      </c>
      <c r="B14" s="82" t="s">
        <v>3</v>
      </c>
      <c r="C14" s="82">
        <v>3</v>
      </c>
      <c r="H14" s="82" t="s">
        <v>152</v>
      </c>
      <c r="K14" t="s">
        <v>1194</v>
      </c>
      <c r="L14" t="s">
        <v>1195</v>
      </c>
      <c r="M14">
        <v>100000000</v>
      </c>
      <c r="N14" s="72">
        <v>100000000</v>
      </c>
      <c r="O14" s="72">
        <v>100</v>
      </c>
    </row>
    <row r="15" spans="1:16">
      <c r="A15" s="82">
        <v>14</v>
      </c>
      <c r="B15" s="82" t="s">
        <v>3</v>
      </c>
      <c r="C15" s="82">
        <v>4</v>
      </c>
      <c r="K15" s="82" t="s">
        <v>1196</v>
      </c>
      <c r="L15" s="82" t="s">
        <v>1197</v>
      </c>
      <c r="M15" s="82">
        <v>100000000</v>
      </c>
      <c r="N15" s="83">
        <v>100000000</v>
      </c>
      <c r="O15" s="83">
        <v>1000</v>
      </c>
    </row>
    <row r="16" spans="1:16">
      <c r="A16" s="82">
        <v>15</v>
      </c>
      <c r="B16" s="82" t="s">
        <v>3</v>
      </c>
      <c r="C16" s="82">
        <v>5</v>
      </c>
      <c r="H16" s="82" t="s">
        <v>569</v>
      </c>
      <c r="K16" s="85" t="s">
        <v>1198</v>
      </c>
      <c r="L16" s="85" t="s">
        <v>1199</v>
      </c>
      <c r="M16" s="85">
        <v>100000000</v>
      </c>
      <c r="N16" s="86">
        <v>100000000</v>
      </c>
      <c r="O16" s="86">
        <v>10000</v>
      </c>
      <c r="P16" s="82" t="s">
        <v>1317</v>
      </c>
    </row>
    <row r="17" spans="1:17">
      <c r="A17" s="82">
        <v>16</v>
      </c>
      <c r="B17" s="82" t="s">
        <v>3</v>
      </c>
      <c r="C17" s="82">
        <v>6</v>
      </c>
      <c r="I17" s="82" t="s">
        <v>572</v>
      </c>
      <c r="K17" s="97" t="s">
        <v>1200</v>
      </c>
      <c r="L17" s="97" t="s">
        <v>1201</v>
      </c>
      <c r="M17" s="97">
        <v>100000000</v>
      </c>
      <c r="N17" s="98">
        <v>100000000</v>
      </c>
      <c r="O17" s="98">
        <v>100000</v>
      </c>
      <c r="P17" s="82" t="s">
        <v>1314</v>
      </c>
    </row>
    <row r="18" spans="1:17">
      <c r="A18" s="82">
        <v>17</v>
      </c>
      <c r="B18" s="82" t="s">
        <v>3</v>
      </c>
      <c r="C18" s="82">
        <v>7</v>
      </c>
      <c r="H18" s="87" t="s">
        <v>153</v>
      </c>
      <c r="K18" s="82" t="s">
        <v>1202</v>
      </c>
      <c r="L18" s="82" t="s">
        <v>1203</v>
      </c>
      <c r="M18" s="82">
        <v>100000000</v>
      </c>
      <c r="N18" s="83">
        <v>100000000</v>
      </c>
      <c r="O18" s="83">
        <v>1000000</v>
      </c>
    </row>
    <row r="19" spans="1:17">
      <c r="A19" s="82">
        <v>18</v>
      </c>
      <c r="B19" s="82" t="s">
        <v>3</v>
      </c>
      <c r="C19" s="82">
        <v>8</v>
      </c>
      <c r="H19" s="87" t="s">
        <v>150</v>
      </c>
      <c r="K19" s="82" t="s">
        <v>1204</v>
      </c>
      <c r="L19" s="82" t="s">
        <v>1205</v>
      </c>
      <c r="M19" s="82">
        <v>100000000</v>
      </c>
      <c r="N19" s="83">
        <v>100000000</v>
      </c>
      <c r="O19" s="83">
        <v>10000000</v>
      </c>
    </row>
    <row r="20" spans="1:17">
      <c r="A20" s="82">
        <v>19</v>
      </c>
      <c r="B20" s="82" t="s">
        <v>3</v>
      </c>
      <c r="C20" s="82">
        <v>9</v>
      </c>
      <c r="K20" s="82" t="s">
        <v>1206</v>
      </c>
      <c r="L20" s="82" t="s">
        <v>1207</v>
      </c>
      <c r="M20" s="82">
        <v>100000000</v>
      </c>
      <c r="N20" s="83">
        <v>100000000</v>
      </c>
      <c r="O20" s="83">
        <v>100000000</v>
      </c>
    </row>
    <row r="21" spans="1:17">
      <c r="A21" s="82">
        <v>20</v>
      </c>
      <c r="B21" s="82" t="s">
        <v>3</v>
      </c>
      <c r="C21" s="82">
        <v>10</v>
      </c>
      <c r="H21" s="82" t="s">
        <v>155</v>
      </c>
      <c r="K21" s="82" t="s">
        <v>1208</v>
      </c>
      <c r="L21" s="82" t="s">
        <v>1209</v>
      </c>
      <c r="M21" s="82">
        <v>100000000</v>
      </c>
      <c r="N21" s="83">
        <v>100000000</v>
      </c>
      <c r="O21" s="83">
        <v>100000000</v>
      </c>
      <c r="P21" s="83">
        <v>10</v>
      </c>
    </row>
    <row r="22" spans="1:17">
      <c r="A22" s="82">
        <v>21</v>
      </c>
      <c r="B22" s="82" t="s">
        <v>4</v>
      </c>
      <c r="C22" s="82">
        <v>1</v>
      </c>
      <c r="I22" s="82" t="s">
        <v>573</v>
      </c>
      <c r="K22" s="82" t="s">
        <v>1261</v>
      </c>
      <c r="L22" s="82" t="s">
        <v>1210</v>
      </c>
      <c r="M22" s="82">
        <v>100000000</v>
      </c>
      <c r="N22" s="83">
        <v>100000000</v>
      </c>
      <c r="O22" s="83">
        <v>100000000</v>
      </c>
      <c r="P22" s="83">
        <v>100</v>
      </c>
    </row>
    <row r="23" spans="1:17">
      <c r="A23" s="82">
        <v>22</v>
      </c>
      <c r="B23" s="82" t="s">
        <v>4</v>
      </c>
      <c r="C23" s="82">
        <v>2</v>
      </c>
      <c r="K23" s="82" t="s">
        <v>1262</v>
      </c>
      <c r="L23" s="82" t="s">
        <v>1211</v>
      </c>
      <c r="M23" s="82">
        <v>100000000</v>
      </c>
      <c r="N23" s="83">
        <v>100000000</v>
      </c>
      <c r="O23" s="83">
        <v>100000000</v>
      </c>
      <c r="P23" s="83">
        <v>1000</v>
      </c>
    </row>
    <row r="24" spans="1:17">
      <c r="A24" s="82">
        <v>23</v>
      </c>
      <c r="B24" s="82" t="s">
        <v>4</v>
      </c>
      <c r="C24" s="82">
        <v>3</v>
      </c>
      <c r="H24" s="87" t="s">
        <v>156</v>
      </c>
      <c r="K24" s="82" t="s">
        <v>1263</v>
      </c>
      <c r="L24" s="82" t="s">
        <v>1212</v>
      </c>
      <c r="M24" s="82">
        <v>100000000</v>
      </c>
      <c r="N24" s="83">
        <v>100000000</v>
      </c>
      <c r="O24" s="83">
        <v>100000000</v>
      </c>
      <c r="P24" s="83">
        <v>10000</v>
      </c>
    </row>
    <row r="25" spans="1:17">
      <c r="A25" s="82">
        <v>24</v>
      </c>
      <c r="B25" s="82" t="s">
        <v>4</v>
      </c>
      <c r="C25" s="82">
        <v>4</v>
      </c>
      <c r="K25" s="82" t="s">
        <v>1264</v>
      </c>
      <c r="L25" s="82" t="s">
        <v>1213</v>
      </c>
      <c r="M25" s="82">
        <v>100000000</v>
      </c>
      <c r="N25" s="83">
        <v>100000000</v>
      </c>
      <c r="O25" s="83">
        <v>100000000</v>
      </c>
      <c r="P25" s="83">
        <v>100000</v>
      </c>
    </row>
    <row r="26" spans="1:17">
      <c r="A26" s="82">
        <v>25</v>
      </c>
      <c r="B26" s="82" t="s">
        <v>4</v>
      </c>
      <c r="C26" s="82">
        <v>5</v>
      </c>
      <c r="K26" s="82" t="s">
        <v>1265</v>
      </c>
      <c r="L26" s="82" t="s">
        <v>1214</v>
      </c>
      <c r="M26" s="82">
        <v>100000000</v>
      </c>
      <c r="N26" s="83">
        <v>100000000</v>
      </c>
      <c r="O26" s="83">
        <v>100000000</v>
      </c>
      <c r="P26" s="83">
        <v>1000000</v>
      </c>
    </row>
    <row r="27" spans="1:17">
      <c r="A27" s="82">
        <v>26</v>
      </c>
      <c r="B27" s="82" t="s">
        <v>4</v>
      </c>
      <c r="C27" s="82">
        <v>6</v>
      </c>
      <c r="I27" s="82" t="s">
        <v>574</v>
      </c>
      <c r="K27" s="82" t="s">
        <v>1266</v>
      </c>
      <c r="L27" s="82" t="s">
        <v>1215</v>
      </c>
      <c r="M27" s="82">
        <v>100000000</v>
      </c>
      <c r="N27" s="83">
        <v>100000000</v>
      </c>
      <c r="O27" s="83">
        <v>100000000</v>
      </c>
      <c r="P27" s="83">
        <v>10000000</v>
      </c>
    </row>
    <row r="28" spans="1:17">
      <c r="A28" s="82">
        <v>27</v>
      </c>
      <c r="B28" s="82" t="s">
        <v>4</v>
      </c>
      <c r="C28" s="82">
        <v>7</v>
      </c>
      <c r="K28" s="82" t="s">
        <v>1267</v>
      </c>
      <c r="L28" s="82" t="s">
        <v>1216</v>
      </c>
      <c r="M28" s="82">
        <v>100000000</v>
      </c>
      <c r="N28" s="83">
        <v>100000000</v>
      </c>
      <c r="O28" s="83">
        <v>100000000</v>
      </c>
      <c r="P28" s="83">
        <v>100000000</v>
      </c>
    </row>
    <row r="29" spans="1:17">
      <c r="A29" s="88">
        <v>28</v>
      </c>
      <c r="B29" s="82" t="s">
        <v>4</v>
      </c>
      <c r="C29" s="82">
        <v>8</v>
      </c>
      <c r="K29" s="82" t="s">
        <v>1268</v>
      </c>
      <c r="L29" s="82" t="s">
        <v>1217</v>
      </c>
      <c r="M29" s="82">
        <v>100000000</v>
      </c>
      <c r="N29" s="83">
        <v>100000000</v>
      </c>
      <c r="O29" s="83">
        <v>100000000</v>
      </c>
      <c r="P29" s="83">
        <v>100000000</v>
      </c>
      <c r="Q29" s="83">
        <v>10</v>
      </c>
    </row>
    <row r="30" spans="1:17">
      <c r="A30" s="82">
        <v>29</v>
      </c>
      <c r="B30" s="82" t="s">
        <v>4</v>
      </c>
      <c r="C30" s="82">
        <v>9</v>
      </c>
      <c r="K30" s="82" t="s">
        <v>1269</v>
      </c>
      <c r="L30" s="82" t="s">
        <v>1218</v>
      </c>
      <c r="M30" s="82">
        <v>100000000</v>
      </c>
      <c r="N30" s="83">
        <v>100000000</v>
      </c>
      <c r="O30" s="83">
        <v>100000000</v>
      </c>
      <c r="P30" s="83">
        <v>100000000</v>
      </c>
      <c r="Q30" s="83">
        <v>100</v>
      </c>
    </row>
    <row r="31" spans="1:17">
      <c r="A31" s="82">
        <v>30</v>
      </c>
      <c r="B31" s="82" t="s">
        <v>4</v>
      </c>
      <c r="C31" s="82">
        <v>10</v>
      </c>
      <c r="K31" s="82" t="s">
        <v>1280</v>
      </c>
      <c r="L31" s="82" t="s">
        <v>1219</v>
      </c>
      <c r="M31" s="82">
        <v>100000000</v>
      </c>
      <c r="N31" s="83">
        <v>100000000</v>
      </c>
      <c r="O31" s="83">
        <v>100000000</v>
      </c>
      <c r="P31" s="83">
        <v>100000000</v>
      </c>
      <c r="Q31" s="83">
        <v>1000</v>
      </c>
    </row>
    <row r="32" spans="1:17">
      <c r="A32" s="82">
        <v>31</v>
      </c>
      <c r="B32" s="82" t="s">
        <v>5</v>
      </c>
      <c r="C32" s="82">
        <v>1</v>
      </c>
      <c r="I32" s="87" t="s">
        <v>575</v>
      </c>
      <c r="K32" s="82" t="s">
        <v>1281</v>
      </c>
      <c r="L32" s="82" t="s">
        <v>1220</v>
      </c>
      <c r="M32" s="82">
        <v>100000000</v>
      </c>
      <c r="N32" s="83">
        <v>100000000</v>
      </c>
      <c r="O32" s="83">
        <v>100000000</v>
      </c>
      <c r="P32" s="83">
        <v>100000000</v>
      </c>
      <c r="Q32" s="83">
        <v>10000</v>
      </c>
    </row>
    <row r="33" spans="1:19">
      <c r="A33" s="82">
        <v>32</v>
      </c>
      <c r="B33" s="82" t="s">
        <v>5</v>
      </c>
      <c r="C33" s="82">
        <v>2</v>
      </c>
      <c r="K33" s="82" t="s">
        <v>1282</v>
      </c>
      <c r="L33" s="82" t="s">
        <v>1221</v>
      </c>
      <c r="M33" s="82">
        <v>100000000</v>
      </c>
      <c r="N33" s="83">
        <v>100000000</v>
      </c>
      <c r="O33" s="83">
        <v>100000000</v>
      </c>
      <c r="P33" s="83">
        <v>100000000</v>
      </c>
      <c r="Q33" s="83">
        <v>100000</v>
      </c>
    </row>
    <row r="34" spans="1:19">
      <c r="A34" s="82">
        <v>33</v>
      </c>
      <c r="B34" s="82" t="s">
        <v>5</v>
      </c>
      <c r="C34" s="82">
        <v>3</v>
      </c>
      <c r="H34" s="87" t="s">
        <v>163</v>
      </c>
      <c r="K34" s="82" t="s">
        <v>1283</v>
      </c>
      <c r="L34" s="82" t="s">
        <v>1222</v>
      </c>
      <c r="M34" s="82">
        <v>100000000</v>
      </c>
      <c r="N34" s="83">
        <v>100000000</v>
      </c>
      <c r="O34" s="83">
        <v>100000000</v>
      </c>
      <c r="P34" s="83">
        <v>100000000</v>
      </c>
      <c r="Q34" s="83">
        <v>1000000</v>
      </c>
    </row>
    <row r="35" spans="1:19">
      <c r="A35" s="82">
        <v>34</v>
      </c>
      <c r="B35" s="82" t="s">
        <v>5</v>
      </c>
      <c r="C35" s="82">
        <v>4</v>
      </c>
      <c r="K35" s="82" t="s">
        <v>1284</v>
      </c>
      <c r="L35" s="82" t="s">
        <v>1223</v>
      </c>
      <c r="M35" s="82">
        <v>100000000</v>
      </c>
      <c r="N35" s="83">
        <v>100000000</v>
      </c>
      <c r="O35" s="83">
        <v>100000000</v>
      </c>
      <c r="P35" s="83">
        <v>100000000</v>
      </c>
      <c r="Q35" s="83">
        <v>10000000</v>
      </c>
    </row>
    <row r="36" spans="1:19">
      <c r="A36" s="82">
        <v>35</v>
      </c>
      <c r="B36" s="82" t="s">
        <v>5</v>
      </c>
      <c r="C36" s="82">
        <v>5</v>
      </c>
      <c r="H36" s="87" t="s">
        <v>159</v>
      </c>
      <c r="K36" s="82" t="s">
        <v>1285</v>
      </c>
      <c r="L36" s="82" t="s">
        <v>1224</v>
      </c>
      <c r="M36" s="82">
        <v>100000000</v>
      </c>
      <c r="N36" s="83">
        <v>100000000</v>
      </c>
      <c r="O36" s="83">
        <v>100000000</v>
      </c>
      <c r="P36" s="83">
        <v>100000000</v>
      </c>
      <c r="Q36" s="83">
        <v>100000000</v>
      </c>
    </row>
    <row r="37" spans="1:19">
      <c r="A37" s="82">
        <v>36</v>
      </c>
      <c r="B37" s="82" t="s">
        <v>5</v>
      </c>
      <c r="C37" s="82">
        <v>6</v>
      </c>
      <c r="K37" s="82" t="s">
        <v>1286</v>
      </c>
      <c r="L37" s="82" t="s">
        <v>1225</v>
      </c>
      <c r="M37" s="82">
        <v>100000000</v>
      </c>
      <c r="N37" s="83">
        <v>100000000</v>
      </c>
      <c r="O37" s="83">
        <v>100000000</v>
      </c>
      <c r="P37" s="83">
        <v>100000000</v>
      </c>
      <c r="Q37" s="83">
        <v>100000000</v>
      </c>
      <c r="R37" s="83">
        <v>10</v>
      </c>
    </row>
    <row r="38" spans="1:19">
      <c r="A38" s="82">
        <v>37</v>
      </c>
      <c r="B38" s="82" t="s">
        <v>5</v>
      </c>
      <c r="C38" s="82">
        <v>7</v>
      </c>
      <c r="I38" s="82" t="s">
        <v>576</v>
      </c>
      <c r="K38" s="82" t="s">
        <v>1287</v>
      </c>
      <c r="L38" s="82" t="s">
        <v>1226</v>
      </c>
      <c r="M38" s="82">
        <v>100000000</v>
      </c>
      <c r="N38" s="83">
        <v>100000000</v>
      </c>
      <c r="O38" s="83">
        <v>100000000</v>
      </c>
      <c r="P38" s="83">
        <v>100000000</v>
      </c>
      <c r="Q38" s="83">
        <v>100000000</v>
      </c>
      <c r="R38" s="83">
        <v>100</v>
      </c>
    </row>
    <row r="39" spans="1:19">
      <c r="A39" s="82">
        <v>38</v>
      </c>
      <c r="B39" s="82" t="s">
        <v>5</v>
      </c>
      <c r="C39" s="82">
        <v>8</v>
      </c>
      <c r="K39" s="82" t="s">
        <v>1288</v>
      </c>
      <c r="L39" s="82" t="s">
        <v>1227</v>
      </c>
      <c r="M39" s="82">
        <v>100000000</v>
      </c>
      <c r="N39" s="83">
        <v>100000000</v>
      </c>
      <c r="O39" s="83">
        <v>100000000</v>
      </c>
      <c r="P39" s="83">
        <v>100000000</v>
      </c>
      <c r="Q39" s="83">
        <v>100000000</v>
      </c>
      <c r="R39" s="83">
        <v>1000</v>
      </c>
    </row>
    <row r="40" spans="1:19">
      <c r="A40" s="82">
        <v>39</v>
      </c>
      <c r="B40" s="82" t="s">
        <v>5</v>
      </c>
      <c r="C40" s="82">
        <v>9</v>
      </c>
      <c r="K40" s="82" t="s">
        <v>1289</v>
      </c>
      <c r="L40" s="82" t="s">
        <v>1228</v>
      </c>
      <c r="M40" s="82">
        <v>100000000</v>
      </c>
      <c r="N40" s="83">
        <v>100000000</v>
      </c>
      <c r="O40" s="83">
        <v>100000000</v>
      </c>
      <c r="P40" s="83">
        <v>100000000</v>
      </c>
      <c r="Q40" s="83">
        <v>100000000</v>
      </c>
      <c r="R40" s="83">
        <v>10000</v>
      </c>
    </row>
    <row r="41" spans="1:19">
      <c r="A41" s="82">
        <v>40</v>
      </c>
      <c r="B41" s="82" t="s">
        <v>5</v>
      </c>
      <c r="C41" s="82">
        <v>10</v>
      </c>
      <c r="H41" s="87" t="s">
        <v>158</v>
      </c>
      <c r="K41" s="82" t="s">
        <v>1290</v>
      </c>
      <c r="L41" s="82" t="s">
        <v>1229</v>
      </c>
      <c r="M41" s="82">
        <v>100000000</v>
      </c>
      <c r="N41" s="83">
        <v>100000000</v>
      </c>
      <c r="O41" s="83">
        <v>100000000</v>
      </c>
      <c r="P41" s="83">
        <v>100000000</v>
      </c>
      <c r="Q41" s="83">
        <v>100000000</v>
      </c>
      <c r="R41" s="83">
        <v>100000</v>
      </c>
    </row>
    <row r="42" spans="1:19">
      <c r="A42" s="82">
        <v>41</v>
      </c>
      <c r="B42" s="82" t="s">
        <v>6</v>
      </c>
      <c r="C42" s="82">
        <v>1</v>
      </c>
      <c r="K42" s="82" t="s">
        <v>1291</v>
      </c>
      <c r="L42" s="82" t="s">
        <v>1230</v>
      </c>
      <c r="M42" s="82">
        <v>100000000</v>
      </c>
      <c r="N42" s="83">
        <v>100000000</v>
      </c>
      <c r="O42" s="83">
        <v>100000000</v>
      </c>
      <c r="P42" s="83">
        <v>100000000</v>
      </c>
      <c r="Q42" s="83">
        <v>100000000</v>
      </c>
      <c r="R42" s="83">
        <v>1000000</v>
      </c>
    </row>
    <row r="43" spans="1:19">
      <c r="A43" s="82">
        <v>42</v>
      </c>
      <c r="B43" s="82" t="s">
        <v>6</v>
      </c>
      <c r="C43" s="82">
        <v>2</v>
      </c>
      <c r="K43" s="82" t="s">
        <v>1292</v>
      </c>
      <c r="L43" s="82" t="s">
        <v>1231</v>
      </c>
      <c r="M43" s="82">
        <v>100000000</v>
      </c>
      <c r="N43" s="83">
        <v>100000000</v>
      </c>
      <c r="O43" s="83">
        <v>100000000</v>
      </c>
      <c r="P43" s="83">
        <v>100000000</v>
      </c>
      <c r="Q43" s="83">
        <v>100000000</v>
      </c>
      <c r="R43" s="83">
        <v>10000000</v>
      </c>
    </row>
    <row r="44" spans="1:19">
      <c r="A44" s="82">
        <v>43</v>
      </c>
      <c r="B44" s="82" t="s">
        <v>6</v>
      </c>
      <c r="C44" s="82">
        <v>3</v>
      </c>
      <c r="I44" s="82" t="s">
        <v>577</v>
      </c>
      <c r="K44" s="82" t="s">
        <v>1293</v>
      </c>
      <c r="L44" s="82" t="s">
        <v>1232</v>
      </c>
      <c r="M44" s="82">
        <v>100000000</v>
      </c>
      <c r="N44" s="83">
        <v>100000000</v>
      </c>
      <c r="O44" s="83">
        <v>100000000</v>
      </c>
      <c r="P44" s="83">
        <v>100000000</v>
      </c>
      <c r="Q44" s="83">
        <v>100000000</v>
      </c>
      <c r="R44" s="83">
        <v>100000000</v>
      </c>
    </row>
    <row r="45" spans="1:19">
      <c r="A45" s="82">
        <v>44</v>
      </c>
      <c r="B45" s="82" t="s">
        <v>6</v>
      </c>
      <c r="C45" s="82">
        <v>4</v>
      </c>
      <c r="K45" s="82" t="s">
        <v>1294</v>
      </c>
      <c r="L45" s="82" t="s">
        <v>1233</v>
      </c>
      <c r="M45" s="82">
        <v>100000000</v>
      </c>
      <c r="N45" s="83">
        <v>100000000</v>
      </c>
      <c r="O45" s="83">
        <v>100000000</v>
      </c>
      <c r="P45" s="83">
        <v>100000000</v>
      </c>
      <c r="Q45" s="83">
        <v>100000000</v>
      </c>
      <c r="R45" s="83">
        <v>100000000</v>
      </c>
      <c r="S45" s="83">
        <v>10</v>
      </c>
    </row>
    <row r="46" spans="1:19">
      <c r="A46" s="82">
        <v>45</v>
      </c>
      <c r="B46" s="82" t="s">
        <v>6</v>
      </c>
      <c r="C46" s="82">
        <v>5</v>
      </c>
      <c r="K46" s="82" t="s">
        <v>1295</v>
      </c>
      <c r="L46" s="82" t="s">
        <v>1234</v>
      </c>
      <c r="M46" s="82">
        <v>100000000</v>
      </c>
      <c r="N46" s="83">
        <v>100000000</v>
      </c>
      <c r="O46" s="83">
        <v>100000000</v>
      </c>
      <c r="P46" s="83">
        <v>100000000</v>
      </c>
      <c r="Q46" s="83">
        <v>100000000</v>
      </c>
      <c r="R46" s="83">
        <v>100000000</v>
      </c>
      <c r="S46" s="83">
        <v>100</v>
      </c>
    </row>
    <row r="47" spans="1:19">
      <c r="A47" s="82">
        <v>46</v>
      </c>
      <c r="B47" s="82" t="s">
        <v>6</v>
      </c>
      <c r="C47" s="82">
        <v>6</v>
      </c>
      <c r="I47" s="87" t="s">
        <v>578</v>
      </c>
      <c r="K47" s="82" t="s">
        <v>1296</v>
      </c>
      <c r="L47" s="82" t="s">
        <v>1235</v>
      </c>
      <c r="M47" s="82">
        <v>100000000</v>
      </c>
      <c r="N47" s="83">
        <v>100000000</v>
      </c>
      <c r="O47" s="83">
        <v>100000000</v>
      </c>
      <c r="P47" s="83">
        <v>100000000</v>
      </c>
      <c r="Q47" s="83">
        <v>100000000</v>
      </c>
      <c r="R47" s="83">
        <v>100000000</v>
      </c>
      <c r="S47" s="83">
        <v>1000</v>
      </c>
    </row>
    <row r="48" spans="1:19">
      <c r="A48" s="82">
        <v>47</v>
      </c>
      <c r="B48" s="82" t="s">
        <v>6</v>
      </c>
      <c r="C48" s="82">
        <v>7</v>
      </c>
      <c r="K48" s="82" t="s">
        <v>1297</v>
      </c>
      <c r="L48" s="82" t="s">
        <v>1236</v>
      </c>
      <c r="M48" s="82">
        <v>100000000</v>
      </c>
      <c r="N48" s="83">
        <v>100000000</v>
      </c>
      <c r="O48" s="83">
        <v>100000000</v>
      </c>
      <c r="P48" s="83">
        <v>100000000</v>
      </c>
      <c r="Q48" s="83">
        <v>100000000</v>
      </c>
      <c r="R48" s="83">
        <v>100000000</v>
      </c>
      <c r="S48" s="83">
        <v>10000</v>
      </c>
    </row>
    <row r="49" spans="1:21">
      <c r="A49" s="82">
        <v>48</v>
      </c>
      <c r="B49" s="82" t="s">
        <v>6</v>
      </c>
      <c r="C49" s="82">
        <v>8</v>
      </c>
      <c r="K49" s="82" t="s">
        <v>1298</v>
      </c>
      <c r="L49" s="82" t="s">
        <v>1237</v>
      </c>
      <c r="M49" s="82">
        <v>100000000</v>
      </c>
      <c r="N49" s="83">
        <v>100000000</v>
      </c>
      <c r="O49" s="83">
        <v>100000000</v>
      </c>
      <c r="P49" s="83">
        <v>100000000</v>
      </c>
      <c r="Q49" s="83">
        <v>100000000</v>
      </c>
      <c r="R49" s="83">
        <v>100000000</v>
      </c>
      <c r="S49" s="83">
        <v>100000</v>
      </c>
    </row>
    <row r="50" spans="1:21">
      <c r="A50" s="82">
        <v>49</v>
      </c>
      <c r="B50" s="82" t="s">
        <v>6</v>
      </c>
      <c r="C50" s="82">
        <v>9</v>
      </c>
      <c r="K50" s="82" t="s">
        <v>1299</v>
      </c>
      <c r="L50" s="82" t="s">
        <v>1238</v>
      </c>
      <c r="M50" s="82">
        <v>100000000</v>
      </c>
      <c r="N50" s="83">
        <v>100000000</v>
      </c>
      <c r="O50" s="83">
        <v>100000000</v>
      </c>
      <c r="P50" s="83">
        <v>100000000</v>
      </c>
      <c r="Q50" s="83">
        <v>100000000</v>
      </c>
      <c r="R50" s="83">
        <v>100000000</v>
      </c>
      <c r="S50" s="83">
        <v>1000000</v>
      </c>
    </row>
    <row r="51" spans="1:21">
      <c r="A51" s="82">
        <v>50</v>
      </c>
      <c r="B51" s="82" t="s">
        <v>6</v>
      </c>
      <c r="C51" s="82">
        <v>10</v>
      </c>
      <c r="K51" s="82" t="s">
        <v>1300</v>
      </c>
      <c r="L51" s="82" t="s">
        <v>1239</v>
      </c>
      <c r="M51" s="82">
        <v>100000000</v>
      </c>
      <c r="N51" s="83">
        <v>100000000</v>
      </c>
      <c r="O51" s="83">
        <v>100000000</v>
      </c>
      <c r="P51" s="83">
        <v>100000000</v>
      </c>
      <c r="Q51" s="83">
        <v>100000000</v>
      </c>
      <c r="R51" s="83">
        <v>100000000</v>
      </c>
      <c r="S51" s="83">
        <v>10000000</v>
      </c>
    </row>
    <row r="52" spans="1:21">
      <c r="A52" s="82">
        <v>51</v>
      </c>
      <c r="B52" s="82" t="s">
        <v>7</v>
      </c>
      <c r="C52" s="82">
        <v>1</v>
      </c>
      <c r="I52" s="82" t="s">
        <v>579</v>
      </c>
      <c r="K52" s="82" t="s">
        <v>1301</v>
      </c>
      <c r="L52" s="82" t="s">
        <v>1240</v>
      </c>
      <c r="M52" s="82">
        <v>100000000</v>
      </c>
      <c r="N52" s="83">
        <v>100000000</v>
      </c>
      <c r="O52" s="83">
        <v>100000000</v>
      </c>
      <c r="P52" s="83">
        <v>100000000</v>
      </c>
      <c r="Q52" s="83">
        <v>100000000</v>
      </c>
      <c r="R52" s="83">
        <v>100000000</v>
      </c>
      <c r="S52" s="83">
        <v>100000000</v>
      </c>
    </row>
    <row r="53" spans="1:21">
      <c r="A53" s="82">
        <v>52</v>
      </c>
      <c r="B53" s="82" t="s">
        <v>7</v>
      </c>
      <c r="C53" s="82">
        <v>2</v>
      </c>
      <c r="K53" s="82" t="s">
        <v>1302</v>
      </c>
      <c r="L53" s="82" t="s">
        <v>1241</v>
      </c>
      <c r="M53" s="82">
        <v>100000000</v>
      </c>
      <c r="N53" s="83">
        <v>100000000</v>
      </c>
      <c r="O53" s="83">
        <v>100000000</v>
      </c>
      <c r="P53" s="83">
        <v>100000000</v>
      </c>
      <c r="Q53" s="83">
        <v>100000000</v>
      </c>
      <c r="R53" s="83">
        <v>100000000</v>
      </c>
      <c r="S53" s="83">
        <v>100000000</v>
      </c>
      <c r="T53" s="83">
        <v>10</v>
      </c>
    </row>
    <row r="54" spans="1:21">
      <c r="A54" s="82">
        <v>53</v>
      </c>
      <c r="B54" s="82" t="s">
        <v>7</v>
      </c>
      <c r="C54" s="82">
        <v>3</v>
      </c>
      <c r="K54" s="82" t="s">
        <v>1303</v>
      </c>
      <c r="L54" s="82" t="s">
        <v>1242</v>
      </c>
      <c r="M54" s="82">
        <v>100000000</v>
      </c>
      <c r="N54" s="83">
        <v>100000000</v>
      </c>
      <c r="O54" s="83">
        <v>100000000</v>
      </c>
      <c r="P54" s="83">
        <v>100000000</v>
      </c>
      <c r="Q54" s="83">
        <v>100000000</v>
      </c>
      <c r="R54" s="83">
        <v>100000000</v>
      </c>
      <c r="S54" s="83">
        <v>100000000</v>
      </c>
      <c r="T54" s="83">
        <v>100</v>
      </c>
    </row>
    <row r="55" spans="1:21">
      <c r="A55" s="82">
        <v>54</v>
      </c>
      <c r="B55" s="82" t="s">
        <v>7</v>
      </c>
      <c r="C55" s="82">
        <v>4</v>
      </c>
      <c r="K55" s="82" t="s">
        <v>1304</v>
      </c>
      <c r="L55" s="82" t="s">
        <v>1243</v>
      </c>
      <c r="M55" s="82">
        <v>100000000</v>
      </c>
      <c r="N55" s="83">
        <v>100000000</v>
      </c>
      <c r="O55" s="83">
        <v>100000000</v>
      </c>
      <c r="P55" s="83">
        <v>100000000</v>
      </c>
      <c r="Q55" s="83">
        <v>100000000</v>
      </c>
      <c r="R55" s="83">
        <v>100000000</v>
      </c>
      <c r="S55" s="83">
        <v>100000000</v>
      </c>
      <c r="T55" s="83">
        <v>1000</v>
      </c>
    </row>
    <row r="56" spans="1:21">
      <c r="A56" s="82">
        <v>55</v>
      </c>
      <c r="B56" s="82" t="s">
        <v>7</v>
      </c>
      <c r="C56" s="82">
        <v>5</v>
      </c>
      <c r="K56" s="82" t="s">
        <v>1305</v>
      </c>
      <c r="L56" s="82" t="s">
        <v>1244</v>
      </c>
      <c r="M56" s="82">
        <v>100000000</v>
      </c>
      <c r="N56" s="83">
        <v>100000000</v>
      </c>
      <c r="O56" s="83">
        <v>100000000</v>
      </c>
      <c r="P56" s="83">
        <v>100000000</v>
      </c>
      <c r="Q56" s="83">
        <v>100000000</v>
      </c>
      <c r="R56" s="83">
        <v>100000000</v>
      </c>
      <c r="S56" s="83">
        <v>100000000</v>
      </c>
      <c r="T56" s="83">
        <v>10000</v>
      </c>
    </row>
    <row r="57" spans="1:21">
      <c r="A57" s="82">
        <v>56</v>
      </c>
      <c r="B57" s="82" t="s">
        <v>7</v>
      </c>
      <c r="C57" s="82">
        <v>6</v>
      </c>
      <c r="I57" s="87" t="s">
        <v>162</v>
      </c>
      <c r="K57" s="82" t="s">
        <v>1306</v>
      </c>
      <c r="L57" s="82" t="s">
        <v>1245</v>
      </c>
      <c r="M57" s="82">
        <v>100000000</v>
      </c>
      <c r="N57" s="83">
        <v>100000000</v>
      </c>
      <c r="O57" s="83">
        <v>100000000</v>
      </c>
      <c r="P57" s="83">
        <v>100000000</v>
      </c>
      <c r="Q57" s="83">
        <v>100000000</v>
      </c>
      <c r="R57" s="83">
        <v>100000000</v>
      </c>
      <c r="S57" s="83">
        <v>100000000</v>
      </c>
      <c r="T57" s="83">
        <v>100000</v>
      </c>
    </row>
    <row r="58" spans="1:21">
      <c r="A58" s="82">
        <v>57</v>
      </c>
      <c r="B58" s="82" t="s">
        <v>7</v>
      </c>
      <c r="C58" s="82">
        <v>7</v>
      </c>
      <c r="K58" s="82" t="s">
        <v>1307</v>
      </c>
      <c r="L58" s="82" t="s">
        <v>1246</v>
      </c>
      <c r="M58" s="82">
        <v>100000000</v>
      </c>
      <c r="N58" s="83">
        <v>100000000</v>
      </c>
      <c r="O58" s="83">
        <v>100000000</v>
      </c>
      <c r="P58" s="83">
        <v>100000000</v>
      </c>
      <c r="Q58" s="83">
        <v>100000000</v>
      </c>
      <c r="R58" s="83">
        <v>100000000</v>
      </c>
      <c r="S58" s="83">
        <v>100000000</v>
      </c>
      <c r="T58" s="83">
        <v>1000000</v>
      </c>
    </row>
    <row r="59" spans="1:21">
      <c r="A59" s="82">
        <v>58</v>
      </c>
      <c r="B59" s="82" t="s">
        <v>7</v>
      </c>
      <c r="C59" s="82">
        <v>8</v>
      </c>
      <c r="K59" s="82" t="s">
        <v>1308</v>
      </c>
      <c r="L59" s="82" t="s">
        <v>1247</v>
      </c>
      <c r="M59" s="82">
        <v>100000000</v>
      </c>
      <c r="N59" s="83">
        <v>100000000</v>
      </c>
      <c r="O59" s="83">
        <v>100000000</v>
      </c>
      <c r="P59" s="83">
        <v>100000000</v>
      </c>
      <c r="Q59" s="83">
        <v>100000000</v>
      </c>
      <c r="R59" s="83">
        <v>100000000</v>
      </c>
      <c r="S59" s="83">
        <v>100000000</v>
      </c>
      <c r="T59" s="83">
        <v>10000000</v>
      </c>
    </row>
    <row r="60" spans="1:21">
      <c r="A60" s="82">
        <v>59</v>
      </c>
      <c r="B60" s="82" t="s">
        <v>7</v>
      </c>
      <c r="C60" s="82">
        <v>9</v>
      </c>
      <c r="K60" s="82" t="s">
        <v>1309</v>
      </c>
      <c r="L60" s="82" t="s">
        <v>1248</v>
      </c>
      <c r="M60" s="82">
        <v>100000000</v>
      </c>
      <c r="N60" s="83">
        <v>100000000</v>
      </c>
      <c r="O60" s="83">
        <v>100000000</v>
      </c>
      <c r="P60" s="83">
        <v>100000000</v>
      </c>
      <c r="Q60" s="83">
        <v>100000000</v>
      </c>
      <c r="R60" s="83">
        <v>100000000</v>
      </c>
      <c r="S60" s="83">
        <v>100000000</v>
      </c>
      <c r="T60" s="83">
        <v>100000000</v>
      </c>
    </row>
    <row r="61" spans="1:21">
      <c r="A61" s="82">
        <v>60</v>
      </c>
      <c r="B61" s="82" t="s">
        <v>7</v>
      </c>
      <c r="C61" s="82">
        <v>10</v>
      </c>
      <c r="K61" s="82" t="s">
        <v>1310</v>
      </c>
      <c r="L61" s="82" t="s">
        <v>1249</v>
      </c>
      <c r="M61" s="82">
        <v>100000000</v>
      </c>
      <c r="N61" s="83">
        <v>100000000</v>
      </c>
      <c r="O61" s="83">
        <v>100000000</v>
      </c>
      <c r="P61" s="83">
        <v>100000000</v>
      </c>
      <c r="Q61" s="83">
        <v>100000000</v>
      </c>
      <c r="R61" s="83">
        <v>100000000</v>
      </c>
      <c r="S61" s="83">
        <v>100000000</v>
      </c>
      <c r="T61" s="83">
        <v>100000000</v>
      </c>
      <c r="U61" s="83">
        <v>10</v>
      </c>
    </row>
    <row r="62" spans="1:21">
      <c r="A62" s="82">
        <v>61</v>
      </c>
      <c r="B62" s="82" t="s">
        <v>8</v>
      </c>
      <c r="C62" s="82">
        <v>1</v>
      </c>
      <c r="I62" s="82" t="s">
        <v>580</v>
      </c>
      <c r="K62" s="82" t="s">
        <v>1311</v>
      </c>
      <c r="L62" s="82" t="s">
        <v>1250</v>
      </c>
      <c r="M62" s="82">
        <v>100000000</v>
      </c>
      <c r="N62" s="83">
        <v>100000000</v>
      </c>
      <c r="O62" s="83">
        <v>100000000</v>
      </c>
      <c r="P62" s="83">
        <v>100000000</v>
      </c>
      <c r="Q62" s="83">
        <v>100000000</v>
      </c>
      <c r="R62" s="83">
        <v>100000000</v>
      </c>
      <c r="S62" s="83">
        <v>100000000</v>
      </c>
      <c r="T62" s="83">
        <v>100000000</v>
      </c>
      <c r="U62" s="83">
        <v>100</v>
      </c>
    </row>
    <row r="63" spans="1:21">
      <c r="A63" s="82">
        <v>62</v>
      </c>
      <c r="B63" s="82" t="s">
        <v>8</v>
      </c>
      <c r="C63" s="82">
        <v>2</v>
      </c>
      <c r="K63" s="82" t="s">
        <v>1279</v>
      </c>
      <c r="L63" s="82" t="s">
        <v>1251</v>
      </c>
      <c r="M63" s="82">
        <v>100000000</v>
      </c>
      <c r="N63" s="83">
        <v>100000000</v>
      </c>
      <c r="O63" s="83">
        <v>100000000</v>
      </c>
      <c r="P63" s="83">
        <v>100000000</v>
      </c>
      <c r="Q63" s="83">
        <v>100000000</v>
      </c>
      <c r="R63" s="83">
        <v>100000000</v>
      </c>
      <c r="S63" s="83">
        <v>100000000</v>
      </c>
      <c r="T63" s="83">
        <v>100000000</v>
      </c>
      <c r="U63" s="83">
        <v>1000</v>
      </c>
    </row>
    <row r="64" spans="1:21">
      <c r="A64" s="82">
        <v>63</v>
      </c>
      <c r="B64" s="82" t="s">
        <v>8</v>
      </c>
      <c r="C64" s="82">
        <v>3</v>
      </c>
      <c r="K64" s="82" t="s">
        <v>1278</v>
      </c>
      <c r="L64" s="82" t="s">
        <v>1255</v>
      </c>
      <c r="M64" s="82">
        <v>100000000</v>
      </c>
      <c r="N64" s="83">
        <v>100000000</v>
      </c>
      <c r="O64" s="83">
        <v>100000000</v>
      </c>
      <c r="P64" s="83">
        <v>100000000</v>
      </c>
      <c r="Q64" s="83">
        <v>100000000</v>
      </c>
      <c r="R64" s="83">
        <v>100000000</v>
      </c>
      <c r="S64" s="83">
        <v>100000000</v>
      </c>
      <c r="T64" s="83">
        <v>100000000</v>
      </c>
      <c r="U64" s="83">
        <v>10000</v>
      </c>
    </row>
    <row r="65" spans="1:21">
      <c r="A65" s="82">
        <v>64</v>
      </c>
      <c r="B65" s="82" t="s">
        <v>8</v>
      </c>
      <c r="C65" s="82">
        <v>4</v>
      </c>
      <c r="K65" s="82" t="s">
        <v>1277</v>
      </c>
      <c r="L65" s="82" t="s">
        <v>1256</v>
      </c>
      <c r="M65" s="82">
        <v>100000000</v>
      </c>
      <c r="N65" s="83">
        <v>100000000</v>
      </c>
      <c r="O65" s="83">
        <v>100000000</v>
      </c>
      <c r="P65" s="83">
        <v>100000000</v>
      </c>
      <c r="Q65" s="83">
        <v>100000000</v>
      </c>
      <c r="R65" s="83">
        <v>100000000</v>
      </c>
      <c r="S65" s="83">
        <v>100000000</v>
      </c>
      <c r="T65" s="83">
        <v>100000000</v>
      </c>
      <c r="U65" s="83">
        <v>100000</v>
      </c>
    </row>
    <row r="66" spans="1:21">
      <c r="A66" s="82">
        <v>65</v>
      </c>
      <c r="B66" s="82" t="s">
        <v>8</v>
      </c>
      <c r="C66" s="82">
        <v>5</v>
      </c>
      <c r="K66" s="82" t="s">
        <v>1276</v>
      </c>
      <c r="L66" s="82" t="s">
        <v>1257</v>
      </c>
      <c r="M66" s="82">
        <v>100000000</v>
      </c>
      <c r="N66" s="83">
        <v>100000000</v>
      </c>
      <c r="O66" s="83">
        <v>100000000</v>
      </c>
      <c r="P66" s="83">
        <v>100000000</v>
      </c>
      <c r="Q66" s="83">
        <v>100000000</v>
      </c>
      <c r="R66" s="83">
        <v>100000000</v>
      </c>
      <c r="S66" s="83">
        <v>100000000</v>
      </c>
      <c r="T66" s="83">
        <v>100000000</v>
      </c>
      <c r="U66" s="83">
        <v>1000000</v>
      </c>
    </row>
    <row r="67" spans="1:21">
      <c r="A67" s="82">
        <v>66</v>
      </c>
      <c r="B67" s="82" t="s">
        <v>9</v>
      </c>
      <c r="C67" s="82">
        <v>1</v>
      </c>
      <c r="I67" s="87" t="s">
        <v>161</v>
      </c>
      <c r="K67" s="82" t="s">
        <v>1273</v>
      </c>
      <c r="L67" s="82" t="s">
        <v>1258</v>
      </c>
      <c r="M67" s="82">
        <v>100000000</v>
      </c>
      <c r="N67" s="83">
        <v>100000000</v>
      </c>
      <c r="O67" s="83">
        <v>100000000</v>
      </c>
      <c r="P67" s="83">
        <v>100000000</v>
      </c>
      <c r="Q67" s="83">
        <v>100000000</v>
      </c>
      <c r="R67" s="83">
        <v>100000000</v>
      </c>
      <c r="S67" s="83">
        <v>100000000</v>
      </c>
      <c r="T67" s="83">
        <v>100000000</v>
      </c>
      <c r="U67" s="83">
        <v>10000000</v>
      </c>
    </row>
    <row r="68" spans="1:21">
      <c r="A68" s="82">
        <v>67</v>
      </c>
      <c r="B68" s="82" t="s">
        <v>9</v>
      </c>
      <c r="C68" s="82">
        <v>2</v>
      </c>
      <c r="K68" s="82" t="s">
        <v>1274</v>
      </c>
      <c r="L68" s="82" t="s">
        <v>1252</v>
      </c>
      <c r="M68" s="82">
        <v>100000000</v>
      </c>
      <c r="N68" s="83">
        <v>100000000</v>
      </c>
      <c r="O68" s="83">
        <v>100000000</v>
      </c>
      <c r="P68" s="83">
        <v>100000000</v>
      </c>
      <c r="Q68" s="83">
        <v>100000000</v>
      </c>
      <c r="R68" s="83">
        <v>100000000</v>
      </c>
      <c r="S68" s="83">
        <v>100000000</v>
      </c>
      <c r="T68" s="83">
        <v>100000000</v>
      </c>
      <c r="U68" s="83">
        <v>100000000</v>
      </c>
    </row>
    <row r="69" spans="1:21">
      <c r="A69" s="82">
        <v>68</v>
      </c>
      <c r="B69" s="82" t="s">
        <v>9</v>
      </c>
      <c r="C69" s="82">
        <v>3</v>
      </c>
      <c r="K69" s="82" t="s">
        <v>1275</v>
      </c>
      <c r="L69" s="82" t="s">
        <v>1253</v>
      </c>
      <c r="M69" s="82">
        <v>100000000</v>
      </c>
      <c r="N69" s="83">
        <v>100000000</v>
      </c>
      <c r="O69" s="83">
        <v>100000000</v>
      </c>
      <c r="P69" s="83">
        <v>100000000</v>
      </c>
      <c r="Q69" s="83">
        <v>100000000</v>
      </c>
      <c r="R69" s="83">
        <v>100000000</v>
      </c>
      <c r="S69" s="83">
        <v>100000000</v>
      </c>
      <c r="T69" s="83">
        <v>100000000</v>
      </c>
      <c r="U69" s="83">
        <v>100000000</v>
      </c>
    </row>
    <row r="70" spans="1:21">
      <c r="A70" s="82">
        <v>69</v>
      </c>
      <c r="B70" s="82" t="s">
        <v>9</v>
      </c>
      <c r="C70" s="82">
        <v>4</v>
      </c>
      <c r="K70" s="82" t="s">
        <v>1272</v>
      </c>
      <c r="L70" s="82" t="s">
        <v>1254</v>
      </c>
      <c r="M70" s="82">
        <v>100000000</v>
      </c>
      <c r="N70" s="83">
        <v>100000000</v>
      </c>
      <c r="O70" s="83">
        <v>100000000</v>
      </c>
      <c r="P70" s="83">
        <v>100000000</v>
      </c>
      <c r="Q70" s="83">
        <v>100000000</v>
      </c>
      <c r="R70" s="83">
        <v>100000000</v>
      </c>
      <c r="S70" s="83">
        <v>100000000</v>
      </c>
      <c r="T70" s="83">
        <v>100000000</v>
      </c>
      <c r="U70" s="83">
        <v>100000000</v>
      </c>
    </row>
    <row r="71" spans="1:21">
      <c r="A71" s="82">
        <v>70</v>
      </c>
      <c r="B71" s="82" t="s">
        <v>9</v>
      </c>
      <c r="C71" s="82">
        <v>5</v>
      </c>
      <c r="K71" s="82" t="s">
        <v>1271</v>
      </c>
      <c r="L71" s="82" t="s">
        <v>1259</v>
      </c>
      <c r="M71" s="82">
        <v>100000000</v>
      </c>
      <c r="N71" s="83">
        <v>100000000</v>
      </c>
      <c r="O71" s="83">
        <v>100000000</v>
      </c>
      <c r="P71" s="83">
        <v>100000000</v>
      </c>
      <c r="Q71" s="83">
        <v>100000000</v>
      </c>
      <c r="R71" s="83">
        <v>100000000</v>
      </c>
      <c r="S71" s="83">
        <v>100000000</v>
      </c>
      <c r="T71" s="83">
        <v>100000000</v>
      </c>
      <c r="U71" s="83">
        <v>100000000</v>
      </c>
    </row>
    <row r="72" spans="1:21">
      <c r="A72" s="82">
        <v>71</v>
      </c>
      <c r="B72" s="82" t="s">
        <v>10</v>
      </c>
      <c r="C72" s="82">
        <v>1</v>
      </c>
      <c r="I72" s="87" t="s">
        <v>581</v>
      </c>
      <c r="K72" s="82" t="s">
        <v>1270</v>
      </c>
      <c r="L72" s="82" t="s">
        <v>1260</v>
      </c>
      <c r="M72" s="82">
        <v>100000000</v>
      </c>
      <c r="N72" s="83">
        <v>100000000</v>
      </c>
      <c r="O72" s="83">
        <v>100000000</v>
      </c>
      <c r="P72" s="83">
        <v>100000000</v>
      </c>
      <c r="Q72" s="83">
        <v>100000000</v>
      </c>
      <c r="R72" s="83">
        <v>100000000</v>
      </c>
      <c r="S72" s="83">
        <v>100000000</v>
      </c>
      <c r="T72" s="83">
        <v>100000000</v>
      </c>
      <c r="U72" s="83">
        <v>100000000</v>
      </c>
    </row>
    <row r="73" spans="1:21">
      <c r="A73" s="82">
        <v>72</v>
      </c>
      <c r="B73" s="82" t="s">
        <v>10</v>
      </c>
      <c r="C73" s="82">
        <v>2</v>
      </c>
      <c r="K73" s="82" t="s">
        <v>1181</v>
      </c>
      <c r="M73" s="82">
        <v>100000000</v>
      </c>
      <c r="N73" s="83">
        <v>100000000</v>
      </c>
      <c r="O73" s="83">
        <v>100000000</v>
      </c>
      <c r="P73" s="83">
        <v>100000000</v>
      </c>
      <c r="Q73" s="83">
        <v>100000000</v>
      </c>
      <c r="R73" s="83">
        <v>100000000</v>
      </c>
      <c r="S73" s="83">
        <v>100000000</v>
      </c>
      <c r="T73" s="83">
        <v>100000000</v>
      </c>
      <c r="U73" s="83">
        <v>100000000</v>
      </c>
    </row>
    <row r="74" spans="1:21">
      <c r="A74" s="82">
        <v>73</v>
      </c>
      <c r="B74" s="82" t="s">
        <v>10</v>
      </c>
      <c r="C74" s="82">
        <v>3</v>
      </c>
      <c r="K74" s="82" t="s">
        <v>1182</v>
      </c>
      <c r="M74" s="82">
        <v>100000000</v>
      </c>
      <c r="N74" s="83">
        <v>100000000</v>
      </c>
      <c r="O74" s="83">
        <v>100000000</v>
      </c>
      <c r="P74" s="83">
        <v>100000000</v>
      </c>
      <c r="Q74" s="83">
        <v>100000000</v>
      </c>
      <c r="R74" s="83">
        <v>100000000</v>
      </c>
      <c r="S74" s="83">
        <v>100000000</v>
      </c>
      <c r="T74" s="83">
        <v>100000000</v>
      </c>
      <c r="U74" s="83">
        <v>100000000</v>
      </c>
    </row>
    <row r="75" spans="1:21">
      <c r="A75" s="82">
        <v>74</v>
      </c>
      <c r="B75" s="82" t="s">
        <v>10</v>
      </c>
      <c r="C75" s="82">
        <v>4</v>
      </c>
      <c r="K75" s="82" t="s">
        <v>1183</v>
      </c>
      <c r="M75" s="82">
        <v>100000000</v>
      </c>
      <c r="N75" s="83">
        <v>100000000</v>
      </c>
      <c r="O75" s="83">
        <v>100000000</v>
      </c>
      <c r="P75" s="83">
        <v>100000000</v>
      </c>
      <c r="Q75" s="83">
        <v>100000000</v>
      </c>
      <c r="R75" s="83">
        <v>100000000</v>
      </c>
      <c r="S75" s="83">
        <v>100000000</v>
      </c>
      <c r="T75" s="83">
        <v>100000000</v>
      </c>
      <c r="U75" s="83">
        <v>100000000</v>
      </c>
    </row>
    <row r="76" spans="1:21">
      <c r="A76" s="82">
        <v>75</v>
      </c>
      <c r="B76" s="82" t="s">
        <v>10</v>
      </c>
      <c r="C76" s="82">
        <v>5</v>
      </c>
      <c r="K76" s="82" t="s">
        <v>1184</v>
      </c>
      <c r="M76" s="82">
        <v>100000000</v>
      </c>
      <c r="N76" s="83">
        <v>100000000</v>
      </c>
      <c r="O76" s="83">
        <v>100000000</v>
      </c>
      <c r="P76" s="83">
        <v>100000000</v>
      </c>
      <c r="Q76" s="83">
        <v>100000000</v>
      </c>
      <c r="R76" s="83">
        <v>100000000</v>
      </c>
      <c r="S76" s="83">
        <v>100000000</v>
      </c>
      <c r="T76" s="83">
        <v>100000000</v>
      </c>
      <c r="U76" s="83">
        <v>100000000</v>
      </c>
    </row>
    <row r="77" spans="1:21">
      <c r="A77" s="82">
        <v>76</v>
      </c>
      <c r="B77" s="82" t="s">
        <v>11</v>
      </c>
      <c r="C77" s="82">
        <v>1</v>
      </c>
      <c r="I77" s="82" t="s">
        <v>582</v>
      </c>
      <c r="K77" s="82" t="s">
        <v>1185</v>
      </c>
      <c r="M77" s="82">
        <v>100000000</v>
      </c>
      <c r="N77" s="83">
        <v>100000000</v>
      </c>
      <c r="O77" s="83">
        <v>100000000</v>
      </c>
      <c r="P77" s="83">
        <v>100000000</v>
      </c>
      <c r="Q77" s="83">
        <v>100000000</v>
      </c>
      <c r="R77" s="83">
        <v>100000000</v>
      </c>
      <c r="S77" s="83">
        <v>100000000</v>
      </c>
      <c r="T77" s="83">
        <v>100000000</v>
      </c>
      <c r="U77" s="83">
        <v>100000000</v>
      </c>
    </row>
    <row r="78" spans="1:21">
      <c r="A78" s="82">
        <v>77</v>
      </c>
      <c r="B78" s="82" t="s">
        <v>11</v>
      </c>
      <c r="C78" s="82">
        <v>2</v>
      </c>
      <c r="K78" s="82" t="s">
        <v>1186</v>
      </c>
      <c r="M78" s="82">
        <v>100000000</v>
      </c>
      <c r="N78" s="83">
        <v>100000000</v>
      </c>
      <c r="O78" s="83">
        <v>100000000</v>
      </c>
      <c r="P78" s="83">
        <v>100000000</v>
      </c>
      <c r="Q78" s="83">
        <v>100000000</v>
      </c>
      <c r="R78" s="83">
        <v>100000000</v>
      </c>
      <c r="S78" s="83">
        <v>100000000</v>
      </c>
      <c r="T78" s="83">
        <v>100000000</v>
      </c>
      <c r="U78" s="83">
        <v>100000000</v>
      </c>
    </row>
    <row r="79" spans="1:21">
      <c r="A79" s="82">
        <v>78</v>
      </c>
      <c r="B79" s="82" t="s">
        <v>11</v>
      </c>
      <c r="C79" s="82">
        <v>3</v>
      </c>
      <c r="K79" s="82" t="s">
        <v>1187</v>
      </c>
      <c r="M79" s="82">
        <v>100000000</v>
      </c>
      <c r="N79" s="83">
        <v>100000000</v>
      </c>
      <c r="O79" s="83">
        <v>100000000</v>
      </c>
      <c r="P79" s="83">
        <v>100000000</v>
      </c>
      <c r="Q79" s="83">
        <v>100000000</v>
      </c>
      <c r="R79" s="83">
        <v>100000000</v>
      </c>
      <c r="S79" s="83">
        <v>100000000</v>
      </c>
      <c r="T79" s="83">
        <v>100000000</v>
      </c>
      <c r="U79" s="83">
        <v>100000000</v>
      </c>
    </row>
    <row r="80" spans="1:21">
      <c r="A80" s="82">
        <v>79</v>
      </c>
      <c r="B80" s="82" t="s">
        <v>11</v>
      </c>
      <c r="C80" s="82">
        <v>4</v>
      </c>
    </row>
    <row r="81" spans="1:9">
      <c r="A81" s="82">
        <v>80</v>
      </c>
      <c r="B81" s="82" t="s">
        <v>11</v>
      </c>
      <c r="C81" s="82">
        <v>5</v>
      </c>
    </row>
    <row r="82" spans="1:9">
      <c r="A82" s="82">
        <v>81</v>
      </c>
      <c r="B82" s="82" t="s">
        <v>11</v>
      </c>
      <c r="C82" s="82">
        <v>6</v>
      </c>
      <c r="I82" s="82" t="s">
        <v>583</v>
      </c>
    </row>
    <row r="83" spans="1:9">
      <c r="A83" s="82">
        <v>82</v>
      </c>
      <c r="B83" s="82" t="s">
        <v>11</v>
      </c>
      <c r="C83" s="82">
        <v>7</v>
      </c>
    </row>
    <row r="84" spans="1:9">
      <c r="A84" s="82">
        <v>83</v>
      </c>
      <c r="B84" s="82" t="s">
        <v>11</v>
      </c>
      <c r="C84" s="82">
        <v>8</v>
      </c>
    </row>
    <row r="85" spans="1:9">
      <c r="A85" s="82">
        <v>84</v>
      </c>
      <c r="B85" s="82" t="s">
        <v>11</v>
      </c>
      <c r="C85" s="82">
        <v>9</v>
      </c>
    </row>
    <row r="86" spans="1:9">
      <c r="A86" s="82">
        <v>85</v>
      </c>
      <c r="B86" s="82" t="s">
        <v>11</v>
      </c>
      <c r="C86" s="82">
        <v>10</v>
      </c>
    </row>
    <row r="87" spans="1:9">
      <c r="A87" s="82">
        <v>86</v>
      </c>
      <c r="B87" s="82" t="s">
        <v>12</v>
      </c>
      <c r="C87" s="82">
        <v>1</v>
      </c>
      <c r="I87" s="87" t="s">
        <v>164</v>
      </c>
    </row>
    <row r="88" spans="1:9">
      <c r="A88" s="82">
        <v>87</v>
      </c>
      <c r="B88" s="82" t="s">
        <v>12</v>
      </c>
      <c r="C88" s="82">
        <v>2</v>
      </c>
    </row>
    <row r="89" spans="1:9">
      <c r="A89" s="82">
        <v>88</v>
      </c>
      <c r="B89" s="82" t="s">
        <v>12</v>
      </c>
      <c r="C89" s="82">
        <v>3</v>
      </c>
    </row>
    <row r="90" spans="1:9">
      <c r="A90" s="82">
        <v>89</v>
      </c>
      <c r="B90" s="82" t="s">
        <v>12</v>
      </c>
      <c r="C90" s="82">
        <v>4</v>
      </c>
    </row>
    <row r="91" spans="1:9">
      <c r="A91" s="82">
        <v>90</v>
      </c>
      <c r="B91" s="82" t="s">
        <v>12</v>
      </c>
      <c r="C91" s="82">
        <v>5</v>
      </c>
    </row>
    <row r="92" spans="1:9">
      <c r="A92" s="82">
        <v>91</v>
      </c>
      <c r="B92" s="82" t="s">
        <v>12</v>
      </c>
      <c r="C92" s="82">
        <v>6</v>
      </c>
      <c r="I92" s="87" t="s">
        <v>584</v>
      </c>
    </row>
    <row r="93" spans="1:9">
      <c r="A93" s="82">
        <v>92</v>
      </c>
      <c r="B93" s="82" t="s">
        <v>12</v>
      </c>
      <c r="C93" s="82">
        <v>7</v>
      </c>
    </row>
    <row r="94" spans="1:9">
      <c r="A94" s="82">
        <v>93</v>
      </c>
      <c r="B94" s="82" t="s">
        <v>12</v>
      </c>
      <c r="C94" s="82">
        <v>8</v>
      </c>
    </row>
    <row r="95" spans="1:9">
      <c r="A95" s="82">
        <v>94</v>
      </c>
      <c r="B95" s="82" t="s">
        <v>12</v>
      </c>
      <c r="C95" s="82">
        <v>9</v>
      </c>
    </row>
    <row r="96" spans="1:9">
      <c r="A96" s="82">
        <v>95</v>
      </c>
      <c r="B96" s="82" t="s">
        <v>12</v>
      </c>
      <c r="C96" s="82">
        <v>10</v>
      </c>
    </row>
    <row r="97" spans="1:9">
      <c r="A97" s="82">
        <v>96</v>
      </c>
      <c r="B97" s="82" t="s">
        <v>13</v>
      </c>
      <c r="C97" s="82">
        <v>1</v>
      </c>
      <c r="I97" s="87" t="s">
        <v>165</v>
      </c>
    </row>
    <row r="98" spans="1:9">
      <c r="A98" s="82">
        <v>97</v>
      </c>
      <c r="B98" s="82" t="s">
        <v>13</v>
      </c>
      <c r="C98" s="82">
        <v>2</v>
      </c>
    </row>
    <row r="99" spans="1:9">
      <c r="A99" s="82">
        <v>98</v>
      </c>
      <c r="B99" s="82" t="s">
        <v>13</v>
      </c>
      <c r="C99" s="82">
        <v>3</v>
      </c>
    </row>
    <row r="100" spans="1:9">
      <c r="A100" s="82">
        <v>99</v>
      </c>
      <c r="B100" s="82" t="s">
        <v>13</v>
      </c>
      <c r="C100" s="82">
        <v>4</v>
      </c>
    </row>
    <row r="101" spans="1:9">
      <c r="A101" s="82">
        <v>100</v>
      </c>
      <c r="B101" s="82" t="s">
        <v>13</v>
      </c>
      <c r="C101" s="82">
        <v>5</v>
      </c>
    </row>
    <row r="102" spans="1:9">
      <c r="A102" s="82">
        <v>101</v>
      </c>
      <c r="B102" s="82" t="s">
        <v>14</v>
      </c>
      <c r="C102" s="82">
        <v>1</v>
      </c>
      <c r="I102" s="82" t="s">
        <v>585</v>
      </c>
    </row>
    <row r="103" spans="1:9">
      <c r="A103" s="82">
        <v>102</v>
      </c>
      <c r="B103" s="82" t="s">
        <v>14</v>
      </c>
      <c r="C103" s="82">
        <v>2</v>
      </c>
    </row>
    <row r="104" spans="1:9">
      <c r="A104" s="82">
        <v>103</v>
      </c>
      <c r="B104" s="82" t="s">
        <v>14</v>
      </c>
      <c r="C104" s="82">
        <v>3</v>
      </c>
    </row>
    <row r="105" spans="1:9">
      <c r="A105" s="82">
        <v>104</v>
      </c>
      <c r="B105" s="82" t="s">
        <v>14</v>
      </c>
      <c r="C105" s="82">
        <v>4</v>
      </c>
    </row>
    <row r="106" spans="1:9">
      <c r="A106" s="82">
        <v>105</v>
      </c>
      <c r="B106" s="82" t="s">
        <v>14</v>
      </c>
      <c r="C106" s="82">
        <v>5</v>
      </c>
    </row>
    <row r="107" spans="1:9">
      <c r="A107" s="82">
        <v>106</v>
      </c>
      <c r="B107" s="82" t="s">
        <v>14</v>
      </c>
      <c r="C107" s="82">
        <v>6</v>
      </c>
      <c r="I107" s="82" t="s">
        <v>586</v>
      </c>
    </row>
    <row r="108" spans="1:9">
      <c r="A108" s="82">
        <v>107</v>
      </c>
      <c r="B108" s="82" t="s">
        <v>14</v>
      </c>
      <c r="C108" s="82">
        <v>7</v>
      </c>
    </row>
    <row r="109" spans="1:9">
      <c r="A109" s="82">
        <v>108</v>
      </c>
      <c r="B109" s="82" t="s">
        <v>14</v>
      </c>
      <c r="C109" s="82">
        <v>8</v>
      </c>
    </row>
    <row r="110" spans="1:9">
      <c r="A110" s="82">
        <v>109</v>
      </c>
      <c r="B110" s="82" t="s">
        <v>14</v>
      </c>
      <c r="C110" s="82">
        <v>9</v>
      </c>
    </row>
    <row r="111" spans="1:9">
      <c r="A111" s="82">
        <v>110</v>
      </c>
      <c r="B111" s="82" t="s">
        <v>14</v>
      </c>
      <c r="C111" s="82">
        <v>10</v>
      </c>
    </row>
    <row r="112" spans="1:9">
      <c r="A112" s="82">
        <v>111</v>
      </c>
      <c r="B112" s="82" t="s">
        <v>15</v>
      </c>
      <c r="C112" s="82">
        <v>1</v>
      </c>
      <c r="I112" s="82" t="s">
        <v>587</v>
      </c>
    </row>
    <row r="113" spans="1:9">
      <c r="A113" s="82">
        <v>112</v>
      </c>
      <c r="B113" s="82" t="s">
        <v>15</v>
      </c>
      <c r="C113" s="82">
        <v>2</v>
      </c>
    </row>
    <row r="114" spans="1:9">
      <c r="A114" s="82">
        <v>113</v>
      </c>
      <c r="B114" s="82" t="s">
        <v>15</v>
      </c>
      <c r="C114" s="82">
        <v>3</v>
      </c>
    </row>
    <row r="115" spans="1:9">
      <c r="A115" s="82">
        <v>114</v>
      </c>
      <c r="B115" s="82" t="s">
        <v>15</v>
      </c>
      <c r="C115" s="82">
        <v>4</v>
      </c>
    </row>
    <row r="116" spans="1:9">
      <c r="A116" s="82">
        <v>115</v>
      </c>
      <c r="B116" s="82" t="s">
        <v>15</v>
      </c>
      <c r="C116" s="82">
        <v>5</v>
      </c>
    </row>
    <row r="117" spans="1:9">
      <c r="A117" s="82">
        <v>116</v>
      </c>
      <c r="B117" s="82" t="s">
        <v>16</v>
      </c>
      <c r="C117" s="82">
        <v>1</v>
      </c>
      <c r="I117" s="87" t="s">
        <v>588</v>
      </c>
    </row>
    <row r="118" spans="1:9">
      <c r="A118" s="82">
        <v>117</v>
      </c>
      <c r="B118" s="82" t="s">
        <v>16</v>
      </c>
      <c r="C118" s="82">
        <v>2</v>
      </c>
    </row>
    <row r="119" spans="1:9">
      <c r="A119" s="82">
        <v>118</v>
      </c>
      <c r="B119" s="82" t="s">
        <v>16</v>
      </c>
      <c r="C119" s="82">
        <v>3</v>
      </c>
    </row>
    <row r="120" spans="1:9">
      <c r="A120" s="82">
        <v>119</v>
      </c>
      <c r="B120" s="82" t="s">
        <v>16</v>
      </c>
      <c r="C120" s="82">
        <v>4</v>
      </c>
    </row>
    <row r="121" spans="1:9">
      <c r="A121" s="82">
        <v>120</v>
      </c>
      <c r="B121" s="82" t="s">
        <v>16</v>
      </c>
      <c r="C121" s="82">
        <v>5</v>
      </c>
    </row>
    <row r="122" spans="1:9">
      <c r="A122" s="82">
        <v>121</v>
      </c>
      <c r="B122" s="82" t="s">
        <v>17</v>
      </c>
      <c r="C122" s="82">
        <v>1</v>
      </c>
      <c r="I122" s="89" t="s">
        <v>160</v>
      </c>
    </row>
    <row r="123" spans="1:9">
      <c r="A123" s="82">
        <v>122</v>
      </c>
      <c r="B123" s="82" t="s">
        <v>17</v>
      </c>
      <c r="C123" s="82">
        <v>2</v>
      </c>
    </row>
    <row r="124" spans="1:9">
      <c r="A124" s="82">
        <v>123</v>
      </c>
      <c r="B124" s="82" t="s">
        <v>17</v>
      </c>
      <c r="C124" s="82">
        <v>3</v>
      </c>
    </row>
    <row r="125" spans="1:9">
      <c r="A125" s="82">
        <v>124</v>
      </c>
      <c r="B125" s="82" t="s">
        <v>17</v>
      </c>
      <c r="C125" s="82">
        <v>4</v>
      </c>
    </row>
    <row r="126" spans="1:9">
      <c r="A126" s="82">
        <v>125</v>
      </c>
      <c r="B126" s="82" t="s">
        <v>17</v>
      </c>
      <c r="C126" s="82">
        <v>5</v>
      </c>
    </row>
    <row r="127" spans="1:9">
      <c r="A127" s="82">
        <v>126</v>
      </c>
      <c r="B127" s="82" t="s">
        <v>17</v>
      </c>
      <c r="C127" s="82">
        <v>6</v>
      </c>
      <c r="I127" s="82" t="s">
        <v>589</v>
      </c>
    </row>
    <row r="128" spans="1:9">
      <c r="A128" s="82">
        <v>127</v>
      </c>
      <c r="B128" s="82" t="s">
        <v>17</v>
      </c>
      <c r="C128" s="82">
        <v>7</v>
      </c>
    </row>
    <row r="129" spans="1:9">
      <c r="A129" s="82">
        <v>128</v>
      </c>
      <c r="B129" s="82" t="s">
        <v>17</v>
      </c>
      <c r="C129" s="82">
        <v>8</v>
      </c>
    </row>
    <row r="130" spans="1:9">
      <c r="A130" s="82">
        <v>129</v>
      </c>
      <c r="B130" s="82" t="s">
        <v>17</v>
      </c>
      <c r="C130" s="82">
        <v>9</v>
      </c>
    </row>
    <row r="131" spans="1:9">
      <c r="A131" s="82">
        <v>130</v>
      </c>
      <c r="B131" s="82" t="s">
        <v>17</v>
      </c>
      <c r="C131" s="82">
        <v>10</v>
      </c>
    </row>
    <row r="132" spans="1:9">
      <c r="A132" s="82">
        <v>131</v>
      </c>
      <c r="B132" s="82" t="s">
        <v>18</v>
      </c>
      <c r="C132" s="82">
        <v>1</v>
      </c>
      <c r="I132" s="82" t="s">
        <v>590</v>
      </c>
    </row>
    <row r="133" spans="1:9">
      <c r="A133" s="82">
        <v>132</v>
      </c>
      <c r="B133" s="82" t="s">
        <v>18</v>
      </c>
      <c r="C133" s="82">
        <v>2</v>
      </c>
    </row>
    <row r="134" spans="1:9">
      <c r="A134" s="82">
        <v>133</v>
      </c>
      <c r="B134" s="82" t="s">
        <v>18</v>
      </c>
      <c r="C134" s="82">
        <v>3</v>
      </c>
    </row>
    <row r="135" spans="1:9">
      <c r="A135" s="82">
        <v>134</v>
      </c>
      <c r="B135" s="82" t="s">
        <v>18</v>
      </c>
      <c r="C135" s="82">
        <v>4</v>
      </c>
    </row>
    <row r="136" spans="1:9">
      <c r="A136" s="82">
        <v>135</v>
      </c>
      <c r="B136" s="82" t="s">
        <v>18</v>
      </c>
      <c r="C136" s="82">
        <v>5</v>
      </c>
    </row>
    <row r="137" spans="1:9">
      <c r="A137" s="82">
        <v>136</v>
      </c>
      <c r="B137" s="82" t="s">
        <v>18</v>
      </c>
      <c r="C137" s="82">
        <v>6</v>
      </c>
      <c r="I137" s="82" t="s">
        <v>591</v>
      </c>
    </row>
    <row r="138" spans="1:9">
      <c r="A138" s="82">
        <v>137</v>
      </c>
      <c r="B138" s="82" t="s">
        <v>18</v>
      </c>
      <c r="C138" s="82">
        <v>7</v>
      </c>
    </row>
    <row r="139" spans="1:9">
      <c r="A139" s="82">
        <v>138</v>
      </c>
      <c r="B139" s="82" t="s">
        <v>18</v>
      </c>
      <c r="C139" s="82">
        <v>8</v>
      </c>
    </row>
    <row r="140" spans="1:9">
      <c r="A140" s="82">
        <v>139</v>
      </c>
      <c r="B140" s="82" t="s">
        <v>18</v>
      </c>
      <c r="C140" s="82">
        <v>9</v>
      </c>
    </row>
    <row r="141" spans="1:9">
      <c r="A141" s="82">
        <v>140</v>
      </c>
      <c r="B141" s="82" t="s">
        <v>18</v>
      </c>
      <c r="C141" s="82">
        <v>10</v>
      </c>
    </row>
    <row r="142" spans="1:9">
      <c r="A142" s="82">
        <v>141</v>
      </c>
      <c r="B142" s="82" t="s">
        <v>19</v>
      </c>
      <c r="C142" s="82">
        <v>1</v>
      </c>
      <c r="I142" s="89" t="s">
        <v>592</v>
      </c>
    </row>
    <row r="143" spans="1:9">
      <c r="A143" s="82">
        <v>142</v>
      </c>
      <c r="B143" s="82" t="s">
        <v>19</v>
      </c>
      <c r="C143" s="82">
        <v>2</v>
      </c>
    </row>
    <row r="144" spans="1:9">
      <c r="A144" s="82">
        <v>143</v>
      </c>
      <c r="B144" s="82" t="s">
        <v>19</v>
      </c>
      <c r="C144" s="82">
        <v>3</v>
      </c>
    </row>
    <row r="145" spans="1:9">
      <c r="A145" s="82">
        <v>144</v>
      </c>
      <c r="B145" s="82" t="s">
        <v>19</v>
      </c>
      <c r="C145" s="82">
        <v>4</v>
      </c>
    </row>
    <row r="146" spans="1:9">
      <c r="A146" s="82">
        <v>145</v>
      </c>
      <c r="B146" s="82" t="s">
        <v>19</v>
      </c>
      <c r="C146" s="82">
        <v>5</v>
      </c>
    </row>
    <row r="147" spans="1:9">
      <c r="A147" s="82">
        <v>146</v>
      </c>
      <c r="B147" s="82" t="s">
        <v>19</v>
      </c>
      <c r="C147" s="82">
        <v>6</v>
      </c>
      <c r="I147" s="82" t="s">
        <v>593</v>
      </c>
    </row>
    <row r="148" spans="1:9">
      <c r="A148" s="82">
        <v>147</v>
      </c>
      <c r="B148" s="82" t="s">
        <v>19</v>
      </c>
      <c r="C148" s="82">
        <v>7</v>
      </c>
    </row>
    <row r="149" spans="1:9">
      <c r="A149" s="82">
        <v>148</v>
      </c>
      <c r="B149" s="82" t="s">
        <v>19</v>
      </c>
      <c r="C149" s="82">
        <v>8</v>
      </c>
    </row>
    <row r="150" spans="1:9">
      <c r="A150" s="82">
        <v>149</v>
      </c>
      <c r="B150" s="82" t="s">
        <v>19</v>
      </c>
      <c r="C150" s="82">
        <v>9</v>
      </c>
    </row>
    <row r="151" spans="1:9">
      <c r="A151" s="82">
        <v>150</v>
      </c>
      <c r="B151" s="82" t="s">
        <v>19</v>
      </c>
      <c r="C151" s="82">
        <v>10</v>
      </c>
    </row>
    <row r="152" spans="1:9">
      <c r="A152" s="82">
        <v>151</v>
      </c>
      <c r="B152" s="82" t="s">
        <v>20</v>
      </c>
      <c r="C152" s="82">
        <v>1</v>
      </c>
      <c r="I152" s="82" t="s">
        <v>594</v>
      </c>
    </row>
    <row r="153" spans="1:9">
      <c r="A153" s="82">
        <v>152</v>
      </c>
      <c r="B153" s="82" t="s">
        <v>20</v>
      </c>
      <c r="C153" s="82">
        <v>2</v>
      </c>
    </row>
    <row r="154" spans="1:9">
      <c r="A154" s="82">
        <v>153</v>
      </c>
      <c r="B154" s="82" t="s">
        <v>20</v>
      </c>
      <c r="C154" s="82">
        <v>3</v>
      </c>
    </row>
    <row r="155" spans="1:9">
      <c r="A155" s="82">
        <v>154</v>
      </c>
      <c r="B155" s="82" t="s">
        <v>20</v>
      </c>
      <c r="C155" s="82">
        <v>4</v>
      </c>
    </row>
    <row r="156" spans="1:9">
      <c r="A156" s="82">
        <v>155</v>
      </c>
      <c r="B156" s="82" t="s">
        <v>20</v>
      </c>
      <c r="C156" s="82">
        <v>5</v>
      </c>
    </row>
    <row r="157" spans="1:9">
      <c r="A157" s="82">
        <v>156</v>
      </c>
      <c r="B157" s="82" t="s">
        <v>20</v>
      </c>
      <c r="C157" s="82">
        <v>6</v>
      </c>
      <c r="I157" s="82" t="s">
        <v>595</v>
      </c>
    </row>
    <row r="158" spans="1:9">
      <c r="A158" s="82">
        <v>157</v>
      </c>
      <c r="B158" s="82" t="s">
        <v>20</v>
      </c>
      <c r="C158" s="82">
        <v>7</v>
      </c>
    </row>
    <row r="159" spans="1:9">
      <c r="A159" s="82">
        <v>158</v>
      </c>
      <c r="B159" s="82" t="s">
        <v>20</v>
      </c>
      <c r="C159" s="82">
        <v>8</v>
      </c>
    </row>
    <row r="160" spans="1:9">
      <c r="A160" s="82">
        <v>159</v>
      </c>
      <c r="B160" s="82" t="s">
        <v>20</v>
      </c>
      <c r="C160" s="82">
        <v>9</v>
      </c>
    </row>
    <row r="161" spans="1:9">
      <c r="A161" s="82">
        <v>160</v>
      </c>
      <c r="B161" s="82" t="s">
        <v>20</v>
      </c>
      <c r="C161" s="82">
        <v>10</v>
      </c>
    </row>
    <row r="162" spans="1:9">
      <c r="A162" s="82">
        <v>161</v>
      </c>
      <c r="B162" s="82" t="s">
        <v>21</v>
      </c>
      <c r="C162" s="82">
        <v>1</v>
      </c>
      <c r="I162" s="87" t="s">
        <v>596</v>
      </c>
    </row>
    <row r="163" spans="1:9">
      <c r="A163" s="82">
        <v>162</v>
      </c>
      <c r="B163" s="82" t="s">
        <v>21</v>
      </c>
      <c r="C163" s="82">
        <v>2</v>
      </c>
    </row>
    <row r="164" spans="1:9">
      <c r="A164" s="82">
        <v>163</v>
      </c>
      <c r="B164" s="82" t="s">
        <v>21</v>
      </c>
      <c r="C164" s="82">
        <v>3</v>
      </c>
    </row>
    <row r="165" spans="1:9">
      <c r="A165" s="82">
        <v>164</v>
      </c>
      <c r="B165" s="82" t="s">
        <v>21</v>
      </c>
      <c r="C165" s="82">
        <v>4</v>
      </c>
    </row>
    <row r="166" spans="1:9">
      <c r="A166" s="82">
        <v>165</v>
      </c>
      <c r="B166" s="82" t="s">
        <v>21</v>
      </c>
      <c r="C166" s="82">
        <v>5</v>
      </c>
    </row>
    <row r="167" spans="1:9">
      <c r="A167" s="82">
        <v>166</v>
      </c>
      <c r="B167" s="82" t="s">
        <v>21</v>
      </c>
      <c r="C167" s="82">
        <v>6</v>
      </c>
      <c r="I167" s="89" t="s">
        <v>167</v>
      </c>
    </row>
    <row r="168" spans="1:9">
      <c r="A168" s="82">
        <v>167</v>
      </c>
      <c r="B168" s="82" t="s">
        <v>21</v>
      </c>
      <c r="C168" s="82">
        <v>7</v>
      </c>
    </row>
    <row r="169" spans="1:9">
      <c r="A169" s="82">
        <v>168</v>
      </c>
      <c r="B169" s="82" t="s">
        <v>21</v>
      </c>
      <c r="C169" s="82">
        <v>8</v>
      </c>
    </row>
    <row r="170" spans="1:9">
      <c r="A170" s="82">
        <v>169</v>
      </c>
      <c r="B170" s="82" t="s">
        <v>21</v>
      </c>
      <c r="C170" s="82">
        <v>9</v>
      </c>
    </row>
    <row r="171" spans="1:9">
      <c r="A171" s="82">
        <v>170</v>
      </c>
      <c r="B171" s="82" t="s">
        <v>21</v>
      </c>
      <c r="C171" s="82">
        <v>10</v>
      </c>
    </row>
    <row r="172" spans="1:9">
      <c r="A172" s="82">
        <v>171</v>
      </c>
      <c r="B172" s="82" t="s">
        <v>22</v>
      </c>
      <c r="C172" s="82">
        <v>1</v>
      </c>
      <c r="I172" s="82" t="s">
        <v>597</v>
      </c>
    </row>
    <row r="173" spans="1:9">
      <c r="A173" s="82">
        <v>172</v>
      </c>
      <c r="B173" s="82" t="s">
        <v>22</v>
      </c>
      <c r="C173" s="82">
        <v>2</v>
      </c>
    </row>
    <row r="174" spans="1:9">
      <c r="A174" s="82">
        <v>173</v>
      </c>
      <c r="B174" s="82" t="s">
        <v>22</v>
      </c>
      <c r="C174" s="82">
        <v>3</v>
      </c>
    </row>
    <row r="175" spans="1:9">
      <c r="A175" s="82">
        <v>174</v>
      </c>
      <c r="B175" s="82" t="s">
        <v>22</v>
      </c>
      <c r="C175" s="82">
        <v>4</v>
      </c>
    </row>
    <row r="176" spans="1:9">
      <c r="A176" s="82">
        <v>175</v>
      </c>
      <c r="B176" s="82" t="s">
        <v>22</v>
      </c>
      <c r="C176" s="82">
        <v>5</v>
      </c>
    </row>
    <row r="177" spans="1:9">
      <c r="A177" s="82">
        <v>176</v>
      </c>
      <c r="B177" s="82" t="s">
        <v>23</v>
      </c>
      <c r="C177" s="82">
        <v>1</v>
      </c>
      <c r="I177" s="87" t="s">
        <v>598</v>
      </c>
    </row>
    <row r="178" spans="1:9">
      <c r="A178" s="82">
        <v>177</v>
      </c>
      <c r="B178" s="82" t="s">
        <v>23</v>
      </c>
      <c r="C178" s="82">
        <v>2</v>
      </c>
    </row>
    <row r="179" spans="1:9">
      <c r="A179" s="82">
        <v>178</v>
      </c>
      <c r="B179" s="82" t="s">
        <v>23</v>
      </c>
      <c r="C179" s="82">
        <v>3</v>
      </c>
    </row>
    <row r="180" spans="1:9">
      <c r="A180" s="82">
        <v>179</v>
      </c>
      <c r="B180" s="82" t="s">
        <v>23</v>
      </c>
      <c r="C180" s="82">
        <v>4</v>
      </c>
    </row>
    <row r="181" spans="1:9">
      <c r="A181" s="82">
        <v>180</v>
      </c>
      <c r="B181" s="82" t="s">
        <v>23</v>
      </c>
      <c r="C181" s="82">
        <v>5</v>
      </c>
    </row>
    <row r="182" spans="1:9">
      <c r="A182" s="82">
        <v>181</v>
      </c>
      <c r="B182" s="82" t="s">
        <v>23</v>
      </c>
      <c r="C182" s="82">
        <v>6</v>
      </c>
      <c r="I182" s="82" t="s">
        <v>599</v>
      </c>
    </row>
    <row r="183" spans="1:9">
      <c r="A183" s="82">
        <v>182</v>
      </c>
      <c r="B183" s="82" t="s">
        <v>23</v>
      </c>
      <c r="C183" s="82">
        <v>7</v>
      </c>
    </row>
    <row r="184" spans="1:9">
      <c r="A184" s="82">
        <v>183</v>
      </c>
      <c r="B184" s="82" t="s">
        <v>23</v>
      </c>
      <c r="C184" s="82">
        <v>8</v>
      </c>
    </row>
    <row r="185" spans="1:9">
      <c r="A185" s="82">
        <v>184</v>
      </c>
      <c r="B185" s="82" t="s">
        <v>23</v>
      </c>
      <c r="C185" s="82">
        <v>9</v>
      </c>
    </row>
    <row r="186" spans="1:9">
      <c r="A186" s="82">
        <v>185</v>
      </c>
      <c r="B186" s="82" t="s">
        <v>23</v>
      </c>
      <c r="C186" s="82">
        <v>10</v>
      </c>
    </row>
    <row r="187" spans="1:9">
      <c r="A187" s="82">
        <v>186</v>
      </c>
      <c r="B187" s="82" t="s">
        <v>23</v>
      </c>
      <c r="C187" s="82">
        <v>11</v>
      </c>
      <c r="I187" s="82" t="s">
        <v>600</v>
      </c>
    </row>
    <row r="188" spans="1:9">
      <c r="A188" s="82">
        <v>187</v>
      </c>
      <c r="B188" s="82" t="s">
        <v>23</v>
      </c>
      <c r="C188" s="82">
        <v>12</v>
      </c>
    </row>
    <row r="189" spans="1:9">
      <c r="A189" s="82">
        <v>188</v>
      </c>
      <c r="B189" s="82" t="s">
        <v>23</v>
      </c>
      <c r="C189" s="82">
        <v>13</v>
      </c>
    </row>
    <row r="190" spans="1:9">
      <c r="A190" s="82">
        <v>189</v>
      </c>
      <c r="B190" s="82" t="s">
        <v>23</v>
      </c>
      <c r="C190" s="82">
        <v>14</v>
      </c>
    </row>
    <row r="191" spans="1:9">
      <c r="A191" s="82">
        <v>190</v>
      </c>
      <c r="B191" s="82" t="s">
        <v>23</v>
      </c>
      <c r="C191" s="82">
        <v>15</v>
      </c>
    </row>
    <row r="192" spans="1:9">
      <c r="A192" s="82">
        <v>191</v>
      </c>
      <c r="B192" s="82" t="s">
        <v>24</v>
      </c>
      <c r="C192" s="82">
        <v>1</v>
      </c>
      <c r="I192" s="82" t="s">
        <v>601</v>
      </c>
    </row>
    <row r="193" spans="1:9">
      <c r="A193" s="82">
        <v>192</v>
      </c>
      <c r="B193" s="82" t="s">
        <v>24</v>
      </c>
      <c r="C193" s="82">
        <v>2</v>
      </c>
    </row>
    <row r="194" spans="1:9">
      <c r="A194" s="82">
        <v>193</v>
      </c>
      <c r="B194" s="82" t="s">
        <v>24</v>
      </c>
      <c r="C194" s="82">
        <v>3</v>
      </c>
    </row>
    <row r="195" spans="1:9">
      <c r="A195" s="82">
        <v>194</v>
      </c>
      <c r="B195" s="82" t="s">
        <v>24</v>
      </c>
      <c r="C195" s="82">
        <v>4</v>
      </c>
    </row>
    <row r="196" spans="1:9">
      <c r="A196" s="82">
        <v>195</v>
      </c>
      <c r="B196" s="82" t="s">
        <v>24</v>
      </c>
      <c r="C196" s="82">
        <v>5</v>
      </c>
    </row>
    <row r="197" spans="1:9">
      <c r="A197" s="82">
        <v>196</v>
      </c>
      <c r="B197" s="82" t="s">
        <v>24</v>
      </c>
      <c r="C197" s="82">
        <v>6</v>
      </c>
      <c r="I197" s="87" t="s">
        <v>602</v>
      </c>
    </row>
    <row r="198" spans="1:9">
      <c r="A198" s="82">
        <v>197</v>
      </c>
      <c r="B198" s="82" t="s">
        <v>24</v>
      </c>
      <c r="C198" s="82">
        <v>7</v>
      </c>
    </row>
    <row r="199" spans="1:9">
      <c r="A199" s="82">
        <v>198</v>
      </c>
      <c r="B199" s="82" t="s">
        <v>24</v>
      </c>
      <c r="C199" s="82">
        <v>8</v>
      </c>
    </row>
    <row r="200" spans="1:9">
      <c r="A200" s="82">
        <v>199</v>
      </c>
      <c r="B200" s="82" t="s">
        <v>24</v>
      </c>
      <c r="C200" s="82">
        <v>9</v>
      </c>
    </row>
    <row r="201" spans="1:9">
      <c r="A201" s="82">
        <v>200</v>
      </c>
      <c r="B201" s="82" t="s">
        <v>24</v>
      </c>
      <c r="C201" s="82">
        <v>10</v>
      </c>
    </row>
    <row r="202" spans="1:9">
      <c r="A202" s="82">
        <v>201</v>
      </c>
      <c r="B202" s="82" t="s">
        <v>25</v>
      </c>
      <c r="C202" s="82">
        <v>1</v>
      </c>
      <c r="I202" s="82" t="s">
        <v>603</v>
      </c>
    </row>
    <row r="203" spans="1:9">
      <c r="A203" s="82">
        <v>202</v>
      </c>
      <c r="B203" s="82" t="s">
        <v>25</v>
      </c>
      <c r="C203" s="82">
        <v>2</v>
      </c>
    </row>
    <row r="204" spans="1:9">
      <c r="A204" s="82">
        <v>203</v>
      </c>
      <c r="B204" s="82" t="s">
        <v>25</v>
      </c>
      <c r="C204" s="82">
        <v>3</v>
      </c>
    </row>
    <row r="205" spans="1:9">
      <c r="A205" s="82">
        <v>204</v>
      </c>
      <c r="B205" s="82" t="s">
        <v>25</v>
      </c>
      <c r="C205" s="82">
        <v>4</v>
      </c>
    </row>
    <row r="206" spans="1:9">
      <c r="A206" s="82">
        <v>205</v>
      </c>
      <c r="B206" s="82" t="s">
        <v>25</v>
      </c>
      <c r="C206" s="82">
        <v>5</v>
      </c>
    </row>
    <row r="207" spans="1:9">
      <c r="A207" s="82">
        <v>206</v>
      </c>
      <c r="B207" s="82" t="s">
        <v>25</v>
      </c>
      <c r="C207" s="82">
        <v>6</v>
      </c>
      <c r="I207" s="87" t="s">
        <v>604</v>
      </c>
    </row>
    <row r="208" spans="1:9">
      <c r="A208" s="82">
        <v>207</v>
      </c>
      <c r="B208" s="82" t="s">
        <v>25</v>
      </c>
      <c r="C208" s="82">
        <v>7</v>
      </c>
    </row>
    <row r="209" spans="1:9">
      <c r="A209" s="82">
        <v>208</v>
      </c>
      <c r="B209" s="82" t="s">
        <v>25</v>
      </c>
      <c r="C209" s="82">
        <v>8</v>
      </c>
    </row>
    <row r="210" spans="1:9">
      <c r="A210" s="82">
        <v>209</v>
      </c>
      <c r="B210" s="82" t="s">
        <v>25</v>
      </c>
      <c r="C210" s="82">
        <v>9</v>
      </c>
    </row>
    <row r="211" spans="1:9">
      <c r="A211" s="82">
        <v>210</v>
      </c>
      <c r="B211" s="82" t="s">
        <v>25</v>
      </c>
      <c r="C211" s="82">
        <v>10</v>
      </c>
    </row>
    <row r="212" spans="1:9">
      <c r="A212" s="82">
        <v>211</v>
      </c>
      <c r="B212" s="82" t="s">
        <v>25</v>
      </c>
      <c r="C212" s="82">
        <v>11</v>
      </c>
      <c r="I212" s="82" t="s">
        <v>605</v>
      </c>
    </row>
    <row r="213" spans="1:9">
      <c r="A213" s="82">
        <v>212</v>
      </c>
      <c r="B213" s="82" t="s">
        <v>25</v>
      </c>
      <c r="C213" s="82">
        <v>12</v>
      </c>
    </row>
    <row r="214" spans="1:9">
      <c r="A214" s="82">
        <v>213</v>
      </c>
      <c r="B214" s="82" t="s">
        <v>25</v>
      </c>
      <c r="C214" s="82">
        <v>13</v>
      </c>
    </row>
    <row r="215" spans="1:9">
      <c r="A215" s="82">
        <v>214</v>
      </c>
      <c r="B215" s="82" t="s">
        <v>25</v>
      </c>
      <c r="C215" s="82">
        <v>14</v>
      </c>
    </row>
    <row r="216" spans="1:9">
      <c r="A216" s="82">
        <v>215</v>
      </c>
      <c r="B216" s="82" t="s">
        <v>25</v>
      </c>
      <c r="C216" s="82">
        <v>15</v>
      </c>
    </row>
    <row r="217" spans="1:9">
      <c r="A217" s="82">
        <v>216</v>
      </c>
      <c r="B217" s="82" t="s">
        <v>26</v>
      </c>
      <c r="C217" s="82">
        <v>1</v>
      </c>
      <c r="I217" s="87" t="s">
        <v>606</v>
      </c>
    </row>
    <row r="218" spans="1:9">
      <c r="A218" s="82">
        <v>217</v>
      </c>
      <c r="B218" s="82" t="s">
        <v>26</v>
      </c>
      <c r="C218" s="82">
        <v>2</v>
      </c>
    </row>
    <row r="219" spans="1:9">
      <c r="A219" s="82">
        <v>218</v>
      </c>
      <c r="B219" s="82" t="s">
        <v>26</v>
      </c>
      <c r="C219" s="82">
        <v>3</v>
      </c>
    </row>
    <row r="220" spans="1:9">
      <c r="A220" s="82">
        <v>219</v>
      </c>
      <c r="B220" s="82" t="s">
        <v>26</v>
      </c>
      <c r="C220" s="82">
        <v>4</v>
      </c>
    </row>
    <row r="221" spans="1:9">
      <c r="A221" s="82">
        <v>220</v>
      </c>
      <c r="B221" s="82" t="s">
        <v>26</v>
      </c>
      <c r="C221" s="82">
        <v>5</v>
      </c>
    </row>
    <row r="222" spans="1:9">
      <c r="A222" s="82">
        <v>221</v>
      </c>
      <c r="B222" s="82" t="s">
        <v>26</v>
      </c>
      <c r="C222" s="82">
        <v>6</v>
      </c>
      <c r="I222" s="87" t="s">
        <v>607</v>
      </c>
    </row>
    <row r="223" spans="1:9">
      <c r="A223" s="82">
        <v>222</v>
      </c>
      <c r="B223" s="82" t="s">
        <v>26</v>
      </c>
      <c r="C223" s="82">
        <v>7</v>
      </c>
    </row>
    <row r="224" spans="1:9">
      <c r="A224" s="82">
        <v>223</v>
      </c>
      <c r="B224" s="82" t="s">
        <v>26</v>
      </c>
      <c r="C224" s="82">
        <v>8</v>
      </c>
    </row>
    <row r="225" spans="1:9">
      <c r="A225" s="82">
        <v>224</v>
      </c>
      <c r="B225" s="82" t="s">
        <v>26</v>
      </c>
      <c r="C225" s="82">
        <v>9</v>
      </c>
    </row>
    <row r="226" spans="1:9">
      <c r="A226" s="82">
        <v>225</v>
      </c>
      <c r="B226" s="82" t="s">
        <v>26</v>
      </c>
      <c r="C226" s="82">
        <v>10</v>
      </c>
    </row>
    <row r="227" spans="1:9">
      <c r="A227" s="84">
        <v>226</v>
      </c>
      <c r="B227" s="84" t="s">
        <v>27</v>
      </c>
      <c r="C227" s="84">
        <v>1</v>
      </c>
      <c r="D227" s="84" t="s">
        <v>566</v>
      </c>
      <c r="I227" s="90" t="s">
        <v>608</v>
      </c>
    </row>
    <row r="228" spans="1:9">
      <c r="A228" s="82">
        <v>227</v>
      </c>
      <c r="B228" s="82" t="s">
        <v>27</v>
      </c>
      <c r="C228" s="82">
        <v>2</v>
      </c>
    </row>
    <row r="229" spans="1:9">
      <c r="A229" s="82">
        <v>228</v>
      </c>
      <c r="B229" s="82" t="s">
        <v>27</v>
      </c>
      <c r="C229" s="82">
        <v>3</v>
      </c>
    </row>
    <row r="230" spans="1:9">
      <c r="A230" s="82">
        <v>229</v>
      </c>
      <c r="B230" s="82" t="s">
        <v>27</v>
      </c>
      <c r="C230" s="82">
        <v>4</v>
      </c>
    </row>
    <row r="231" spans="1:9">
      <c r="A231" s="82">
        <v>230</v>
      </c>
      <c r="B231" s="82" t="s">
        <v>27</v>
      </c>
      <c r="C231" s="82">
        <v>5</v>
      </c>
    </row>
    <row r="232" spans="1:9">
      <c r="A232" s="82">
        <v>231</v>
      </c>
      <c r="B232" s="82" t="s">
        <v>27</v>
      </c>
      <c r="C232" s="82">
        <v>6</v>
      </c>
      <c r="I232" s="90" t="s">
        <v>609</v>
      </c>
    </row>
    <row r="233" spans="1:9">
      <c r="A233" s="82">
        <v>232</v>
      </c>
      <c r="B233" s="82" t="s">
        <v>27</v>
      </c>
      <c r="C233" s="82">
        <v>7</v>
      </c>
    </row>
    <row r="234" spans="1:9">
      <c r="A234" s="82">
        <v>233</v>
      </c>
      <c r="B234" s="82" t="s">
        <v>27</v>
      </c>
      <c r="C234" s="82">
        <v>8</v>
      </c>
    </row>
    <row r="235" spans="1:9">
      <c r="A235" s="82">
        <v>234</v>
      </c>
      <c r="B235" s="82" t="s">
        <v>27</v>
      </c>
      <c r="C235" s="82">
        <v>9</v>
      </c>
    </row>
    <row r="236" spans="1:9">
      <c r="A236" s="82">
        <v>235</v>
      </c>
      <c r="B236" s="82" t="s">
        <v>27</v>
      </c>
      <c r="C236" s="82">
        <v>10</v>
      </c>
    </row>
    <row r="237" spans="1:9">
      <c r="A237" s="82">
        <v>236</v>
      </c>
      <c r="B237" s="82" t="s">
        <v>27</v>
      </c>
      <c r="C237" s="82">
        <v>11</v>
      </c>
      <c r="I237" s="90" t="s">
        <v>170</v>
      </c>
    </row>
    <row r="238" spans="1:9">
      <c r="A238" s="82">
        <v>237</v>
      </c>
      <c r="B238" s="82" t="s">
        <v>27</v>
      </c>
      <c r="C238" s="82">
        <v>12</v>
      </c>
    </row>
    <row r="239" spans="1:9">
      <c r="A239" s="82">
        <v>238</v>
      </c>
      <c r="B239" s="82" t="s">
        <v>27</v>
      </c>
      <c r="C239" s="82">
        <v>13</v>
      </c>
    </row>
    <row r="240" spans="1:9">
      <c r="A240" s="82">
        <v>239</v>
      </c>
      <c r="B240" s="82" t="s">
        <v>27</v>
      </c>
      <c r="C240" s="82">
        <v>14</v>
      </c>
    </row>
    <row r="241" spans="1:9">
      <c r="A241" s="82">
        <v>240</v>
      </c>
      <c r="B241" s="82" t="s">
        <v>27</v>
      </c>
      <c r="C241" s="82">
        <v>15</v>
      </c>
    </row>
    <row r="242" spans="1:9">
      <c r="A242" s="82">
        <v>241</v>
      </c>
      <c r="B242" s="82" t="s">
        <v>28</v>
      </c>
      <c r="C242" s="82">
        <v>1</v>
      </c>
      <c r="I242" s="90" t="s">
        <v>610</v>
      </c>
    </row>
    <row r="243" spans="1:9">
      <c r="A243" s="82">
        <v>242</v>
      </c>
      <c r="B243" s="82" t="s">
        <v>28</v>
      </c>
      <c r="C243" s="82">
        <v>2</v>
      </c>
    </row>
    <row r="244" spans="1:9">
      <c r="A244" s="82">
        <v>243</v>
      </c>
      <c r="B244" s="82" t="s">
        <v>28</v>
      </c>
      <c r="C244" s="82">
        <v>3</v>
      </c>
    </row>
    <row r="245" spans="1:9">
      <c r="A245" s="82">
        <v>244</v>
      </c>
      <c r="B245" s="82" t="s">
        <v>28</v>
      </c>
      <c r="C245" s="82">
        <v>4</v>
      </c>
    </row>
    <row r="246" spans="1:9">
      <c r="A246" s="82">
        <v>245</v>
      </c>
      <c r="B246" s="82" t="s">
        <v>28</v>
      </c>
      <c r="C246" s="82">
        <v>5</v>
      </c>
    </row>
    <row r="247" spans="1:9">
      <c r="A247" s="82">
        <v>246</v>
      </c>
      <c r="B247" s="82" t="s">
        <v>28</v>
      </c>
      <c r="C247" s="82">
        <v>6</v>
      </c>
      <c r="I247" s="90" t="s">
        <v>611</v>
      </c>
    </row>
    <row r="248" spans="1:9">
      <c r="A248" s="82">
        <v>247</v>
      </c>
      <c r="B248" s="82" t="s">
        <v>28</v>
      </c>
      <c r="C248" s="82">
        <v>7</v>
      </c>
    </row>
    <row r="249" spans="1:9">
      <c r="A249" s="82">
        <v>248</v>
      </c>
      <c r="B249" s="82" t="s">
        <v>28</v>
      </c>
      <c r="C249" s="82">
        <v>8</v>
      </c>
    </row>
    <row r="250" spans="1:9">
      <c r="A250" s="82">
        <v>249</v>
      </c>
      <c r="B250" s="82" t="s">
        <v>28</v>
      </c>
      <c r="C250" s="82">
        <v>9</v>
      </c>
    </row>
    <row r="251" spans="1:9">
      <c r="A251" s="82">
        <v>250</v>
      </c>
      <c r="B251" s="82" t="s">
        <v>28</v>
      </c>
      <c r="C251" s="82">
        <v>10</v>
      </c>
    </row>
    <row r="252" spans="1:9">
      <c r="A252" s="82">
        <v>251</v>
      </c>
      <c r="B252" s="82" t="s">
        <v>28</v>
      </c>
      <c r="C252" s="82">
        <v>11</v>
      </c>
      <c r="I252" s="90" t="s">
        <v>612</v>
      </c>
    </row>
    <row r="253" spans="1:9">
      <c r="A253" s="82">
        <v>252</v>
      </c>
      <c r="B253" s="82" t="s">
        <v>28</v>
      </c>
      <c r="C253" s="82">
        <v>12</v>
      </c>
    </row>
    <row r="254" spans="1:9">
      <c r="A254" s="82">
        <v>253</v>
      </c>
      <c r="B254" s="82" t="s">
        <v>28</v>
      </c>
      <c r="C254" s="82">
        <v>13</v>
      </c>
    </row>
    <row r="255" spans="1:9">
      <c r="A255" s="82">
        <v>254</v>
      </c>
      <c r="B255" s="82" t="s">
        <v>28</v>
      </c>
      <c r="C255" s="82">
        <v>14</v>
      </c>
    </row>
    <row r="256" spans="1:9">
      <c r="A256" s="82">
        <v>255</v>
      </c>
      <c r="B256" s="82" t="s">
        <v>28</v>
      </c>
      <c r="C256" s="82">
        <v>15</v>
      </c>
    </row>
    <row r="257" spans="1:9">
      <c r="A257" s="82">
        <v>256</v>
      </c>
      <c r="B257" s="82" t="s">
        <v>29</v>
      </c>
      <c r="C257" s="82">
        <v>1</v>
      </c>
      <c r="I257" s="90" t="s">
        <v>613</v>
      </c>
    </row>
    <row r="258" spans="1:9">
      <c r="A258" s="82">
        <v>257</v>
      </c>
      <c r="B258" s="82" t="s">
        <v>29</v>
      </c>
      <c r="C258" s="82">
        <v>2</v>
      </c>
    </row>
    <row r="259" spans="1:9">
      <c r="A259" s="82">
        <v>258</v>
      </c>
      <c r="B259" s="82" t="s">
        <v>29</v>
      </c>
      <c r="C259" s="82">
        <v>3</v>
      </c>
    </row>
    <row r="260" spans="1:9">
      <c r="A260" s="82">
        <v>259</v>
      </c>
      <c r="B260" s="82" t="s">
        <v>29</v>
      </c>
      <c r="C260" s="82">
        <v>4</v>
      </c>
    </row>
    <row r="261" spans="1:9">
      <c r="A261" s="82">
        <v>260</v>
      </c>
      <c r="B261" s="82" t="s">
        <v>29</v>
      </c>
      <c r="C261" s="82">
        <v>5</v>
      </c>
    </row>
    <row r="262" spans="1:9">
      <c r="A262" s="82">
        <v>261</v>
      </c>
      <c r="B262" s="82" t="s">
        <v>29</v>
      </c>
      <c r="C262" s="82">
        <v>6</v>
      </c>
      <c r="I262" s="87" t="s">
        <v>614</v>
      </c>
    </row>
    <row r="263" spans="1:9">
      <c r="A263" s="82">
        <v>262</v>
      </c>
      <c r="B263" s="82" t="s">
        <v>29</v>
      </c>
      <c r="C263" s="82">
        <v>7</v>
      </c>
    </row>
    <row r="264" spans="1:9">
      <c r="A264" s="82">
        <v>263</v>
      </c>
      <c r="B264" s="82" t="s">
        <v>29</v>
      </c>
      <c r="C264" s="82">
        <v>8</v>
      </c>
    </row>
    <row r="265" spans="1:9">
      <c r="A265" s="82">
        <v>264</v>
      </c>
      <c r="B265" s="82" t="s">
        <v>29</v>
      </c>
      <c r="C265" s="82">
        <v>9</v>
      </c>
    </row>
    <row r="266" spans="1:9">
      <c r="A266" s="82">
        <v>265</v>
      </c>
      <c r="B266" s="82" t="s">
        <v>29</v>
      </c>
      <c r="C266" s="82">
        <v>10</v>
      </c>
    </row>
    <row r="267" spans="1:9">
      <c r="A267" s="82">
        <v>266</v>
      </c>
      <c r="B267" s="82" t="s">
        <v>29</v>
      </c>
      <c r="C267" s="82">
        <v>11</v>
      </c>
      <c r="I267" s="87" t="s">
        <v>615</v>
      </c>
    </row>
    <row r="268" spans="1:9">
      <c r="A268" s="82">
        <v>267</v>
      </c>
      <c r="B268" s="82" t="s">
        <v>29</v>
      </c>
      <c r="C268" s="82">
        <v>12</v>
      </c>
    </row>
    <row r="269" spans="1:9">
      <c r="A269" s="82">
        <v>268</v>
      </c>
      <c r="B269" s="82" t="s">
        <v>29</v>
      </c>
      <c r="C269" s="82">
        <v>13</v>
      </c>
    </row>
    <row r="270" spans="1:9">
      <c r="A270" s="82">
        <v>269</v>
      </c>
      <c r="B270" s="82" t="s">
        <v>29</v>
      </c>
      <c r="C270" s="82">
        <v>14</v>
      </c>
    </row>
    <row r="271" spans="1:9">
      <c r="A271" s="82">
        <v>270</v>
      </c>
      <c r="B271" s="82" t="s">
        <v>29</v>
      </c>
      <c r="C271" s="82">
        <v>15</v>
      </c>
    </row>
    <row r="272" spans="1:9">
      <c r="A272" s="82">
        <v>271</v>
      </c>
      <c r="B272" s="82" t="s">
        <v>29</v>
      </c>
      <c r="C272" s="82">
        <v>16</v>
      </c>
      <c r="I272" s="87" t="s">
        <v>616</v>
      </c>
    </row>
    <row r="273" spans="1:9">
      <c r="A273" s="82">
        <v>272</v>
      </c>
      <c r="B273" s="82" t="s">
        <v>29</v>
      </c>
      <c r="C273" s="82">
        <v>17</v>
      </c>
    </row>
    <row r="274" spans="1:9">
      <c r="A274" s="82">
        <v>273</v>
      </c>
      <c r="B274" s="82" t="s">
        <v>29</v>
      </c>
      <c r="C274" s="82">
        <v>18</v>
      </c>
    </row>
    <row r="275" spans="1:9">
      <c r="A275" s="82">
        <v>274</v>
      </c>
      <c r="B275" s="82" t="s">
        <v>29</v>
      </c>
      <c r="C275" s="82">
        <v>19</v>
      </c>
    </row>
    <row r="276" spans="1:9">
      <c r="A276" s="82">
        <v>275</v>
      </c>
      <c r="B276" s="82" t="s">
        <v>29</v>
      </c>
      <c r="C276" s="82">
        <v>20</v>
      </c>
    </row>
    <row r="277" spans="1:9">
      <c r="A277" s="82">
        <v>276</v>
      </c>
      <c r="B277" s="82" t="s">
        <v>29</v>
      </c>
      <c r="C277" s="82">
        <v>21</v>
      </c>
      <c r="I277" s="82" t="s">
        <v>617</v>
      </c>
    </row>
    <row r="278" spans="1:9">
      <c r="A278" s="82">
        <v>277</v>
      </c>
      <c r="B278" s="82" t="s">
        <v>29</v>
      </c>
      <c r="C278" s="82">
        <v>22</v>
      </c>
    </row>
    <row r="279" spans="1:9">
      <c r="A279" s="82">
        <v>278</v>
      </c>
      <c r="B279" s="82" t="s">
        <v>29</v>
      </c>
      <c r="C279" s="82">
        <v>23</v>
      </c>
    </row>
    <row r="280" spans="1:9">
      <c r="A280" s="82">
        <v>279</v>
      </c>
      <c r="B280" s="82" t="s">
        <v>29</v>
      </c>
      <c r="C280" s="82">
        <v>24</v>
      </c>
    </row>
    <row r="281" spans="1:9">
      <c r="A281" s="82">
        <v>280</v>
      </c>
      <c r="B281" s="82" t="s">
        <v>29</v>
      </c>
      <c r="C281" s="82">
        <v>25</v>
      </c>
    </row>
    <row r="282" spans="1:9">
      <c r="A282" s="82">
        <v>281</v>
      </c>
      <c r="B282" s="82" t="s">
        <v>30</v>
      </c>
      <c r="C282" s="82">
        <v>1</v>
      </c>
    </row>
    <row r="283" spans="1:9">
      <c r="A283" s="82">
        <v>282</v>
      </c>
      <c r="B283" s="82" t="s">
        <v>30</v>
      </c>
      <c r="C283" s="82">
        <v>2</v>
      </c>
    </row>
    <row r="284" spans="1:9">
      <c r="A284" s="82">
        <v>283</v>
      </c>
      <c r="B284" s="82" t="s">
        <v>30</v>
      </c>
      <c r="C284" s="82">
        <v>3</v>
      </c>
      <c r="I284" s="91" t="s">
        <v>399</v>
      </c>
    </row>
    <row r="285" spans="1:9">
      <c r="A285" s="82">
        <v>284</v>
      </c>
      <c r="B285" s="82" t="s">
        <v>30</v>
      </c>
      <c r="C285" s="82">
        <v>4</v>
      </c>
      <c r="I285" s="90" t="s">
        <v>400</v>
      </c>
    </row>
    <row r="286" spans="1:9">
      <c r="A286" s="82">
        <v>285</v>
      </c>
      <c r="B286" s="82" t="s">
        <v>30</v>
      </c>
      <c r="C286" s="82">
        <v>5</v>
      </c>
      <c r="I286" s="90" t="s">
        <v>401</v>
      </c>
    </row>
    <row r="287" spans="1:9">
      <c r="A287" s="82">
        <v>286</v>
      </c>
      <c r="B287" s="82" t="s">
        <v>30</v>
      </c>
      <c r="C287" s="82">
        <v>6</v>
      </c>
      <c r="I287" s="90" t="s">
        <v>402</v>
      </c>
    </row>
    <row r="288" spans="1:9">
      <c r="A288" s="82">
        <v>287</v>
      </c>
      <c r="B288" s="82" t="s">
        <v>30</v>
      </c>
      <c r="C288" s="82">
        <v>7</v>
      </c>
      <c r="I288" s="90" t="s">
        <v>403</v>
      </c>
    </row>
    <row r="289" spans="1:9">
      <c r="A289" s="82">
        <v>288</v>
      </c>
      <c r="B289" s="82" t="s">
        <v>30</v>
      </c>
      <c r="C289" s="82">
        <v>8</v>
      </c>
      <c r="I289" s="90" t="s">
        <v>404</v>
      </c>
    </row>
    <row r="290" spans="1:9">
      <c r="A290" s="82">
        <v>289</v>
      </c>
      <c r="B290" s="82" t="s">
        <v>30</v>
      </c>
      <c r="C290" s="82">
        <v>9</v>
      </c>
      <c r="I290" s="90" t="s">
        <v>405</v>
      </c>
    </row>
    <row r="291" spans="1:9">
      <c r="A291" s="82">
        <v>290</v>
      </c>
      <c r="B291" s="82" t="s">
        <v>30</v>
      </c>
      <c r="C291" s="82">
        <v>10</v>
      </c>
      <c r="I291" s="90" t="s">
        <v>403</v>
      </c>
    </row>
    <row r="292" spans="1:9">
      <c r="A292" s="82">
        <v>291</v>
      </c>
      <c r="B292" s="82" t="s">
        <v>30</v>
      </c>
      <c r="C292" s="82">
        <v>11</v>
      </c>
      <c r="I292" s="90" t="s">
        <v>403</v>
      </c>
    </row>
    <row r="293" spans="1:9">
      <c r="A293" s="82">
        <v>292</v>
      </c>
      <c r="B293" s="82" t="s">
        <v>30</v>
      </c>
      <c r="C293" s="82">
        <v>12</v>
      </c>
      <c r="I293" s="90" t="s">
        <v>403</v>
      </c>
    </row>
    <row r="294" spans="1:9">
      <c r="A294" s="82">
        <v>293</v>
      </c>
      <c r="B294" s="82" t="s">
        <v>30</v>
      </c>
      <c r="C294" s="82">
        <v>13</v>
      </c>
      <c r="I294" s="90" t="s">
        <v>403</v>
      </c>
    </row>
    <row r="295" spans="1:9">
      <c r="A295" s="82">
        <v>294</v>
      </c>
      <c r="B295" s="82" t="s">
        <v>30</v>
      </c>
      <c r="C295" s="82">
        <v>14</v>
      </c>
      <c r="I295" s="90" t="s">
        <v>406</v>
      </c>
    </row>
    <row r="296" spans="1:9">
      <c r="A296" s="82">
        <v>295</v>
      </c>
      <c r="B296" s="82" t="s">
        <v>30</v>
      </c>
      <c r="C296" s="82">
        <v>15</v>
      </c>
      <c r="I296" s="90" t="s">
        <v>407</v>
      </c>
    </row>
    <row r="297" spans="1:9">
      <c r="A297" s="82">
        <v>296</v>
      </c>
      <c r="B297" s="82" t="s">
        <v>31</v>
      </c>
      <c r="C297" s="82">
        <v>1</v>
      </c>
      <c r="I297" s="90" t="s">
        <v>408</v>
      </c>
    </row>
    <row r="298" spans="1:9">
      <c r="A298" s="82">
        <v>297</v>
      </c>
      <c r="B298" s="82" t="s">
        <v>31</v>
      </c>
      <c r="C298" s="82">
        <v>2</v>
      </c>
      <c r="I298" s="90" t="s">
        <v>409</v>
      </c>
    </row>
    <row r="299" spans="1:9">
      <c r="A299" s="82">
        <v>298</v>
      </c>
      <c r="B299" s="82" t="s">
        <v>31</v>
      </c>
      <c r="C299" s="82">
        <v>3</v>
      </c>
      <c r="I299" s="90" t="s">
        <v>410</v>
      </c>
    </row>
    <row r="300" spans="1:9">
      <c r="A300" s="82">
        <v>299</v>
      </c>
      <c r="B300" s="82" t="s">
        <v>31</v>
      </c>
      <c r="C300" s="82">
        <v>4</v>
      </c>
      <c r="I300" s="90" t="s">
        <v>411</v>
      </c>
    </row>
    <row r="301" spans="1:9">
      <c r="A301" s="82">
        <v>300</v>
      </c>
      <c r="B301" s="82" t="s">
        <v>31</v>
      </c>
      <c r="C301" s="82">
        <v>5</v>
      </c>
      <c r="I301" s="90" t="s">
        <v>412</v>
      </c>
    </row>
    <row r="302" spans="1:9">
      <c r="A302" s="82">
        <v>301</v>
      </c>
      <c r="B302" s="82" t="s">
        <v>31</v>
      </c>
      <c r="C302" s="82">
        <v>6</v>
      </c>
      <c r="I302" s="90" t="s">
        <v>413</v>
      </c>
    </row>
    <row r="303" spans="1:9">
      <c r="A303" s="82">
        <v>302</v>
      </c>
      <c r="B303" s="82" t="s">
        <v>31</v>
      </c>
      <c r="C303" s="82">
        <v>7</v>
      </c>
    </row>
    <row r="304" spans="1:9">
      <c r="A304" s="82">
        <v>303</v>
      </c>
      <c r="B304" s="82" t="s">
        <v>31</v>
      </c>
      <c r="C304" s="82">
        <v>8</v>
      </c>
    </row>
    <row r="305" spans="1:3">
      <c r="A305" s="82">
        <v>304</v>
      </c>
      <c r="B305" s="82" t="s">
        <v>31</v>
      </c>
      <c r="C305" s="82">
        <v>9</v>
      </c>
    </row>
    <row r="306" spans="1:3">
      <c r="A306" s="82">
        <v>305</v>
      </c>
      <c r="B306" s="82" t="s">
        <v>31</v>
      </c>
      <c r="C306" s="82">
        <v>10</v>
      </c>
    </row>
    <row r="307" spans="1:3">
      <c r="A307" s="82">
        <v>306</v>
      </c>
      <c r="B307" s="82" t="s">
        <v>32</v>
      </c>
      <c r="C307" s="82">
        <v>1</v>
      </c>
    </row>
    <row r="308" spans="1:3">
      <c r="A308" s="82">
        <v>307</v>
      </c>
      <c r="B308" s="82" t="s">
        <v>32</v>
      </c>
      <c r="C308" s="82">
        <v>2</v>
      </c>
    </row>
    <row r="309" spans="1:3">
      <c r="A309" s="82">
        <v>308</v>
      </c>
      <c r="B309" s="82" t="s">
        <v>32</v>
      </c>
      <c r="C309" s="82">
        <v>3</v>
      </c>
    </row>
    <row r="310" spans="1:3">
      <c r="A310" s="82">
        <v>309</v>
      </c>
      <c r="B310" s="82" t="s">
        <v>32</v>
      </c>
      <c r="C310" s="82">
        <v>4</v>
      </c>
    </row>
    <row r="311" spans="1:3">
      <c r="A311" s="82">
        <v>310</v>
      </c>
      <c r="B311" s="82" t="s">
        <v>32</v>
      </c>
      <c r="C311" s="82">
        <v>5</v>
      </c>
    </row>
    <row r="312" spans="1:3">
      <c r="A312" s="82">
        <v>311</v>
      </c>
      <c r="B312" s="82" t="s">
        <v>32</v>
      </c>
      <c r="C312" s="82">
        <v>6</v>
      </c>
    </row>
    <row r="313" spans="1:3">
      <c r="A313" s="82">
        <v>312</v>
      </c>
      <c r="B313" s="82" t="s">
        <v>32</v>
      </c>
      <c r="C313" s="82">
        <v>7</v>
      </c>
    </row>
    <row r="314" spans="1:3">
      <c r="A314" s="82">
        <v>313</v>
      </c>
      <c r="B314" s="82" t="s">
        <v>32</v>
      </c>
      <c r="C314" s="82">
        <v>8</v>
      </c>
    </row>
    <row r="315" spans="1:3">
      <c r="A315" s="82">
        <v>314</v>
      </c>
      <c r="B315" s="82" t="s">
        <v>32</v>
      </c>
      <c r="C315" s="82">
        <v>9</v>
      </c>
    </row>
    <row r="316" spans="1:3">
      <c r="A316" s="82">
        <v>315</v>
      </c>
      <c r="B316" s="82" t="s">
        <v>32</v>
      </c>
      <c r="C316" s="82">
        <v>10</v>
      </c>
    </row>
    <row r="317" spans="1:3">
      <c r="A317" s="82">
        <v>316</v>
      </c>
      <c r="B317" s="82" t="s">
        <v>32</v>
      </c>
      <c r="C317" s="82">
        <v>11</v>
      </c>
    </row>
    <row r="318" spans="1:3">
      <c r="A318" s="82">
        <v>317</v>
      </c>
      <c r="B318" s="82" t="s">
        <v>32</v>
      </c>
      <c r="C318" s="82">
        <v>12</v>
      </c>
    </row>
    <row r="319" spans="1:3">
      <c r="A319" s="82">
        <v>318</v>
      </c>
      <c r="B319" s="82" t="s">
        <v>32</v>
      </c>
      <c r="C319" s="82">
        <v>13</v>
      </c>
    </row>
    <row r="320" spans="1:3">
      <c r="A320" s="82">
        <v>319</v>
      </c>
      <c r="B320" s="82" t="s">
        <v>32</v>
      </c>
      <c r="C320" s="82">
        <v>14</v>
      </c>
    </row>
    <row r="321" spans="1:3">
      <c r="A321" s="82">
        <v>320</v>
      </c>
      <c r="B321" s="82" t="s">
        <v>32</v>
      </c>
      <c r="C321" s="82">
        <v>15</v>
      </c>
    </row>
    <row r="322" spans="1:3">
      <c r="A322" s="82">
        <v>321</v>
      </c>
      <c r="B322" s="82" t="s">
        <v>32</v>
      </c>
      <c r="C322" s="82">
        <v>16</v>
      </c>
    </row>
    <row r="323" spans="1:3">
      <c r="A323" s="82">
        <v>322</v>
      </c>
      <c r="B323" s="82" t="s">
        <v>32</v>
      </c>
      <c r="C323" s="82">
        <v>17</v>
      </c>
    </row>
    <row r="324" spans="1:3">
      <c r="A324" s="82">
        <v>323</v>
      </c>
      <c r="B324" s="82" t="s">
        <v>32</v>
      </c>
      <c r="C324" s="82">
        <v>18</v>
      </c>
    </row>
    <row r="325" spans="1:3">
      <c r="A325" s="82">
        <v>324</v>
      </c>
      <c r="B325" s="82" t="s">
        <v>32</v>
      </c>
      <c r="C325" s="82">
        <v>19</v>
      </c>
    </row>
    <row r="326" spans="1:3">
      <c r="A326" s="82">
        <v>325</v>
      </c>
      <c r="B326" s="82" t="s">
        <v>32</v>
      </c>
      <c r="C326" s="82">
        <v>20</v>
      </c>
    </row>
    <row r="327" spans="1:3">
      <c r="A327" s="82">
        <v>326</v>
      </c>
      <c r="B327" s="82" t="s">
        <v>32</v>
      </c>
      <c r="C327" s="82">
        <v>21</v>
      </c>
    </row>
    <row r="328" spans="1:3">
      <c r="A328" s="82">
        <v>327</v>
      </c>
      <c r="B328" s="82" t="s">
        <v>32</v>
      </c>
      <c r="C328" s="82">
        <v>22</v>
      </c>
    </row>
    <row r="329" spans="1:3">
      <c r="A329" s="82">
        <v>328</v>
      </c>
      <c r="B329" s="82" t="s">
        <v>32</v>
      </c>
      <c r="C329" s="82">
        <v>23</v>
      </c>
    </row>
    <row r="330" spans="1:3">
      <c r="A330" s="82">
        <v>329</v>
      </c>
      <c r="B330" s="82" t="s">
        <v>32</v>
      </c>
      <c r="C330" s="82">
        <v>24</v>
      </c>
    </row>
    <row r="331" spans="1:3">
      <c r="A331" s="82">
        <v>330</v>
      </c>
      <c r="B331" s="82" t="s">
        <v>32</v>
      </c>
      <c r="C331" s="82">
        <v>25</v>
      </c>
    </row>
    <row r="332" spans="1:3">
      <c r="A332" s="82">
        <v>331</v>
      </c>
      <c r="B332" s="82" t="s">
        <v>33</v>
      </c>
      <c r="C332" s="82">
        <v>1</v>
      </c>
    </row>
    <row r="333" spans="1:3">
      <c r="A333" s="82">
        <v>332</v>
      </c>
      <c r="B333" s="82" t="s">
        <v>33</v>
      </c>
      <c r="C333" s="82">
        <v>2</v>
      </c>
    </row>
    <row r="334" spans="1:3">
      <c r="A334" s="82">
        <v>333</v>
      </c>
      <c r="B334" s="82" t="s">
        <v>33</v>
      </c>
      <c r="C334" s="82">
        <v>3</v>
      </c>
    </row>
    <row r="335" spans="1:3">
      <c r="A335" s="82">
        <v>334</v>
      </c>
      <c r="B335" s="82" t="s">
        <v>33</v>
      </c>
      <c r="C335" s="82">
        <v>4</v>
      </c>
    </row>
    <row r="336" spans="1:3">
      <c r="A336" s="82">
        <v>335</v>
      </c>
      <c r="B336" s="82" t="s">
        <v>33</v>
      </c>
      <c r="C336" s="82">
        <v>5</v>
      </c>
    </row>
    <row r="337" spans="1:4">
      <c r="A337" s="82">
        <v>336</v>
      </c>
      <c r="B337" s="82" t="s">
        <v>33</v>
      </c>
      <c r="C337" s="82">
        <v>6</v>
      </c>
    </row>
    <row r="338" spans="1:4">
      <c r="A338" s="82">
        <v>337</v>
      </c>
      <c r="B338" s="82" t="s">
        <v>33</v>
      </c>
      <c r="C338" s="82">
        <v>7</v>
      </c>
    </row>
    <row r="339" spans="1:4">
      <c r="A339" s="82">
        <v>338</v>
      </c>
      <c r="B339" s="82" t="s">
        <v>33</v>
      </c>
      <c r="C339" s="82">
        <v>8</v>
      </c>
    </row>
    <row r="340" spans="1:4">
      <c r="A340" s="82">
        <v>339</v>
      </c>
      <c r="B340" s="82" t="s">
        <v>33</v>
      </c>
      <c r="C340" s="82">
        <v>9</v>
      </c>
    </row>
    <row r="341" spans="1:4">
      <c r="A341" s="82">
        <v>340</v>
      </c>
      <c r="B341" s="82" t="s">
        <v>33</v>
      </c>
      <c r="C341" s="82">
        <v>10</v>
      </c>
    </row>
    <row r="342" spans="1:4">
      <c r="A342" s="82">
        <v>341</v>
      </c>
      <c r="B342" s="82" t="s">
        <v>33</v>
      </c>
      <c r="C342" s="82">
        <v>11</v>
      </c>
    </row>
    <row r="343" spans="1:4">
      <c r="A343" s="82">
        <v>342</v>
      </c>
      <c r="B343" s="82" t="s">
        <v>33</v>
      </c>
      <c r="C343" s="82">
        <v>12</v>
      </c>
    </row>
    <row r="344" spans="1:4">
      <c r="A344" s="82">
        <v>343</v>
      </c>
      <c r="B344" s="82" t="s">
        <v>33</v>
      </c>
      <c r="C344" s="82">
        <v>13</v>
      </c>
    </row>
    <row r="345" spans="1:4">
      <c r="A345" s="82">
        <v>344</v>
      </c>
      <c r="B345" s="82" t="s">
        <v>33</v>
      </c>
      <c r="C345" s="82">
        <v>14</v>
      </c>
    </row>
    <row r="346" spans="1:4">
      <c r="A346" s="82">
        <v>345</v>
      </c>
      <c r="B346" s="82" t="s">
        <v>33</v>
      </c>
      <c r="C346" s="82">
        <v>15</v>
      </c>
    </row>
    <row r="347" spans="1:4">
      <c r="A347" s="92">
        <v>346</v>
      </c>
      <c r="B347" s="92" t="s">
        <v>34</v>
      </c>
      <c r="C347" s="92">
        <v>1</v>
      </c>
      <c r="D347" s="93"/>
    </row>
    <row r="348" spans="1:4">
      <c r="A348" s="82">
        <v>347</v>
      </c>
      <c r="B348" s="82" t="s">
        <v>34</v>
      </c>
      <c r="C348" s="82">
        <v>2</v>
      </c>
    </row>
    <row r="349" spans="1:4">
      <c r="A349" s="82">
        <v>348</v>
      </c>
      <c r="B349" s="82" t="s">
        <v>34</v>
      </c>
      <c r="C349" s="82">
        <v>3</v>
      </c>
    </row>
    <row r="350" spans="1:4">
      <c r="A350" s="82">
        <v>349</v>
      </c>
      <c r="B350" s="82" t="s">
        <v>34</v>
      </c>
      <c r="C350" s="82">
        <v>4</v>
      </c>
    </row>
    <row r="351" spans="1:4">
      <c r="A351" s="82">
        <v>350</v>
      </c>
      <c r="B351" s="82" t="s">
        <v>34</v>
      </c>
      <c r="C351" s="82">
        <v>5</v>
      </c>
    </row>
    <row r="352" spans="1:4">
      <c r="A352" s="82">
        <v>351</v>
      </c>
      <c r="B352" s="82" t="s">
        <v>34</v>
      </c>
      <c r="C352" s="82">
        <v>6</v>
      </c>
    </row>
    <row r="353" spans="1:3">
      <c r="A353" s="82">
        <v>352</v>
      </c>
      <c r="B353" s="82" t="s">
        <v>34</v>
      </c>
      <c r="C353" s="82">
        <v>7</v>
      </c>
    </row>
    <row r="354" spans="1:3">
      <c r="A354" s="82">
        <v>353</v>
      </c>
      <c r="B354" s="82" t="s">
        <v>34</v>
      </c>
      <c r="C354" s="82">
        <v>8</v>
      </c>
    </row>
    <row r="355" spans="1:3">
      <c r="A355" s="82">
        <v>354</v>
      </c>
      <c r="B355" s="82" t="s">
        <v>34</v>
      </c>
      <c r="C355" s="82">
        <v>9</v>
      </c>
    </row>
    <row r="356" spans="1:3">
      <c r="A356" s="82">
        <v>355</v>
      </c>
      <c r="B356" s="82" t="s">
        <v>34</v>
      </c>
      <c r="C356" s="82">
        <v>10</v>
      </c>
    </row>
    <row r="357" spans="1:3">
      <c r="A357" s="82">
        <v>356</v>
      </c>
      <c r="B357" s="82" t="s">
        <v>35</v>
      </c>
      <c r="C357" s="82">
        <v>1</v>
      </c>
    </row>
    <row r="358" spans="1:3">
      <c r="A358" s="82">
        <v>357</v>
      </c>
      <c r="B358" s="82" t="s">
        <v>35</v>
      </c>
      <c r="C358" s="82">
        <v>2</v>
      </c>
    </row>
    <row r="359" spans="1:3">
      <c r="A359" s="82">
        <v>358</v>
      </c>
      <c r="B359" s="82" t="s">
        <v>35</v>
      </c>
      <c r="C359" s="82">
        <v>3</v>
      </c>
    </row>
    <row r="360" spans="1:3">
      <c r="A360" s="82">
        <v>359</v>
      </c>
      <c r="B360" s="82" t="s">
        <v>35</v>
      </c>
      <c r="C360" s="82">
        <v>4</v>
      </c>
    </row>
    <row r="361" spans="1:3">
      <c r="A361" s="82">
        <v>360</v>
      </c>
      <c r="B361" s="82" t="s">
        <v>35</v>
      </c>
      <c r="C361" s="82">
        <v>5</v>
      </c>
    </row>
    <row r="362" spans="1:3">
      <c r="A362" s="82">
        <v>361</v>
      </c>
      <c r="B362" s="82" t="s">
        <v>35</v>
      </c>
      <c r="C362" s="82">
        <v>6</v>
      </c>
    </row>
    <row r="363" spans="1:3">
      <c r="A363" s="82">
        <v>362</v>
      </c>
      <c r="B363" s="82" t="s">
        <v>35</v>
      </c>
      <c r="C363" s="82">
        <v>7</v>
      </c>
    </row>
    <row r="364" spans="1:3">
      <c r="A364" s="82">
        <v>363</v>
      </c>
      <c r="B364" s="82" t="s">
        <v>35</v>
      </c>
      <c r="C364" s="82">
        <v>8</v>
      </c>
    </row>
    <row r="365" spans="1:3">
      <c r="A365" s="82">
        <v>364</v>
      </c>
      <c r="B365" s="82" t="s">
        <v>35</v>
      </c>
      <c r="C365" s="82">
        <v>9</v>
      </c>
    </row>
    <row r="366" spans="1:3">
      <c r="A366" s="82">
        <v>365</v>
      </c>
      <c r="B366" s="82" t="s">
        <v>35</v>
      </c>
      <c r="C366" s="82">
        <v>10</v>
      </c>
    </row>
    <row r="367" spans="1:3">
      <c r="A367" s="82">
        <v>366</v>
      </c>
      <c r="B367" s="82" t="s">
        <v>35</v>
      </c>
      <c r="C367" s="82">
        <v>11</v>
      </c>
    </row>
    <row r="368" spans="1:3">
      <c r="A368" s="82">
        <v>367</v>
      </c>
      <c r="B368" s="82" t="s">
        <v>35</v>
      </c>
      <c r="C368" s="82">
        <v>12</v>
      </c>
    </row>
    <row r="369" spans="1:4">
      <c r="A369" s="82">
        <v>368</v>
      </c>
      <c r="B369" s="82" t="s">
        <v>35</v>
      </c>
      <c r="C369" s="82">
        <v>13</v>
      </c>
    </row>
    <row r="370" spans="1:4">
      <c r="A370" s="82">
        <v>369</v>
      </c>
      <c r="B370" s="82" t="s">
        <v>35</v>
      </c>
      <c r="C370" s="82">
        <v>14</v>
      </c>
    </row>
    <row r="371" spans="1:4">
      <c r="A371" s="94">
        <v>370</v>
      </c>
      <c r="B371" s="94" t="s">
        <v>35</v>
      </c>
      <c r="C371" s="92">
        <v>15</v>
      </c>
      <c r="D371" s="93"/>
    </row>
    <row r="372" spans="1:4">
      <c r="A372" s="82">
        <v>371</v>
      </c>
      <c r="B372" s="82" t="s">
        <v>36</v>
      </c>
      <c r="C372" s="82">
        <v>1</v>
      </c>
    </row>
    <row r="373" spans="1:4">
      <c r="A373" s="82">
        <v>372</v>
      </c>
      <c r="B373" s="82" t="s">
        <v>36</v>
      </c>
      <c r="C373" s="82">
        <v>2</v>
      </c>
    </row>
    <row r="374" spans="1:4">
      <c r="A374" s="82">
        <v>373</v>
      </c>
      <c r="B374" s="82" t="s">
        <v>36</v>
      </c>
      <c r="C374" s="82">
        <v>3</v>
      </c>
    </row>
    <row r="375" spans="1:4">
      <c r="A375" s="82">
        <v>374</v>
      </c>
      <c r="B375" s="82" t="s">
        <v>36</v>
      </c>
      <c r="C375" s="82">
        <v>4</v>
      </c>
    </row>
    <row r="376" spans="1:4">
      <c r="A376" s="82">
        <v>375</v>
      </c>
      <c r="B376" s="82" t="s">
        <v>36</v>
      </c>
      <c r="C376" s="82">
        <v>5</v>
      </c>
    </row>
    <row r="377" spans="1:4">
      <c r="A377" s="82">
        <v>376</v>
      </c>
      <c r="B377" s="82" t="s">
        <v>36</v>
      </c>
      <c r="C377" s="82">
        <v>6</v>
      </c>
    </row>
    <row r="378" spans="1:4">
      <c r="A378" s="82">
        <v>377</v>
      </c>
      <c r="B378" s="82" t="s">
        <v>36</v>
      </c>
      <c r="C378" s="82">
        <v>7</v>
      </c>
    </row>
    <row r="379" spans="1:4">
      <c r="A379" s="82">
        <v>378</v>
      </c>
      <c r="B379" s="82" t="s">
        <v>36</v>
      </c>
      <c r="C379" s="82">
        <v>8</v>
      </c>
    </row>
    <row r="380" spans="1:4">
      <c r="A380" s="82">
        <v>379</v>
      </c>
      <c r="B380" s="82" t="s">
        <v>36</v>
      </c>
      <c r="C380" s="82">
        <v>9</v>
      </c>
    </row>
    <row r="381" spans="1:4">
      <c r="A381" s="82">
        <v>380</v>
      </c>
      <c r="B381" s="82" t="s">
        <v>36</v>
      </c>
      <c r="C381" s="82">
        <v>10</v>
      </c>
    </row>
    <row r="382" spans="1:4">
      <c r="A382" s="82">
        <v>381</v>
      </c>
      <c r="B382" s="82" t="s">
        <v>36</v>
      </c>
      <c r="C382" s="82">
        <v>11</v>
      </c>
    </row>
    <row r="383" spans="1:4">
      <c r="A383" s="82">
        <v>382</v>
      </c>
      <c r="B383" s="82" t="s">
        <v>36</v>
      </c>
      <c r="C383" s="82">
        <v>12</v>
      </c>
    </row>
    <row r="384" spans="1:4">
      <c r="A384" s="82">
        <v>383</v>
      </c>
      <c r="B384" s="82" t="s">
        <v>36</v>
      </c>
      <c r="C384" s="82">
        <v>13</v>
      </c>
    </row>
    <row r="385" spans="1:3">
      <c r="A385" s="82">
        <v>384</v>
      </c>
      <c r="B385" s="82" t="s">
        <v>36</v>
      </c>
      <c r="C385" s="82">
        <v>14</v>
      </c>
    </row>
    <row r="386" spans="1:3">
      <c r="A386" s="82">
        <v>385</v>
      </c>
      <c r="B386" s="82" t="s">
        <v>36</v>
      </c>
      <c r="C386" s="82">
        <v>15</v>
      </c>
    </row>
    <row r="387" spans="1:3">
      <c r="A387" s="82">
        <v>386</v>
      </c>
      <c r="B387" s="82" t="s">
        <v>37</v>
      </c>
      <c r="C387" s="82">
        <v>1</v>
      </c>
    </row>
    <row r="388" spans="1:3">
      <c r="A388" s="82">
        <v>387</v>
      </c>
      <c r="B388" s="82" t="s">
        <v>37</v>
      </c>
      <c r="C388" s="82">
        <v>2</v>
      </c>
    </row>
    <row r="389" spans="1:3">
      <c r="A389" s="82">
        <v>388</v>
      </c>
      <c r="B389" s="82" t="s">
        <v>37</v>
      </c>
      <c r="C389" s="82">
        <v>3</v>
      </c>
    </row>
    <row r="390" spans="1:3">
      <c r="A390" s="82">
        <v>389</v>
      </c>
      <c r="B390" s="82" t="s">
        <v>37</v>
      </c>
      <c r="C390" s="82">
        <v>4</v>
      </c>
    </row>
    <row r="391" spans="1:3">
      <c r="A391" s="82">
        <v>390</v>
      </c>
      <c r="B391" s="82" t="s">
        <v>37</v>
      </c>
      <c r="C391" s="82">
        <v>5</v>
      </c>
    </row>
    <row r="392" spans="1:3">
      <c r="A392" s="82">
        <v>391</v>
      </c>
      <c r="B392" s="82" t="s">
        <v>37</v>
      </c>
      <c r="C392" s="82">
        <v>6</v>
      </c>
    </row>
    <row r="393" spans="1:3">
      <c r="A393" s="82">
        <v>392</v>
      </c>
      <c r="B393" s="82" t="s">
        <v>37</v>
      </c>
      <c r="C393" s="82">
        <v>7</v>
      </c>
    </row>
    <row r="394" spans="1:3">
      <c r="A394" s="82">
        <v>393</v>
      </c>
      <c r="B394" s="82" t="s">
        <v>37</v>
      </c>
      <c r="C394" s="82">
        <v>8</v>
      </c>
    </row>
    <row r="395" spans="1:3">
      <c r="A395" s="82">
        <v>394</v>
      </c>
      <c r="B395" s="82" t="s">
        <v>37</v>
      </c>
      <c r="C395" s="82">
        <v>9</v>
      </c>
    </row>
    <row r="396" spans="1:3">
      <c r="A396" s="82">
        <v>395</v>
      </c>
      <c r="B396" s="82" t="s">
        <v>37</v>
      </c>
      <c r="C396" s="82">
        <v>10</v>
      </c>
    </row>
    <row r="397" spans="1:3">
      <c r="A397" s="82">
        <v>396</v>
      </c>
      <c r="B397" s="82" t="s">
        <v>37</v>
      </c>
      <c r="C397" s="82">
        <v>11</v>
      </c>
    </row>
    <row r="398" spans="1:3">
      <c r="A398" s="82">
        <v>397</v>
      </c>
      <c r="B398" s="82" t="s">
        <v>37</v>
      </c>
      <c r="C398" s="82">
        <v>12</v>
      </c>
    </row>
    <row r="399" spans="1:3">
      <c r="A399" s="82">
        <v>398</v>
      </c>
      <c r="B399" s="82" t="s">
        <v>37</v>
      </c>
      <c r="C399" s="82">
        <v>13</v>
      </c>
    </row>
    <row r="400" spans="1:3">
      <c r="A400" s="82">
        <v>399</v>
      </c>
      <c r="B400" s="82" t="s">
        <v>37</v>
      </c>
      <c r="C400" s="82">
        <v>14</v>
      </c>
    </row>
    <row r="401" spans="1:8">
      <c r="A401" s="82">
        <v>400</v>
      </c>
      <c r="B401" s="82" t="s">
        <v>37</v>
      </c>
      <c r="C401" s="82">
        <v>15</v>
      </c>
    </row>
    <row r="402" spans="1:8">
      <c r="A402" s="82">
        <v>401</v>
      </c>
      <c r="B402" s="82" t="s">
        <v>37</v>
      </c>
      <c r="C402" s="82">
        <v>16</v>
      </c>
    </row>
    <row r="403" spans="1:8">
      <c r="A403" s="82">
        <v>402</v>
      </c>
      <c r="B403" s="82" t="s">
        <v>37</v>
      </c>
      <c r="C403" s="82">
        <v>17</v>
      </c>
    </row>
    <row r="404" spans="1:8">
      <c r="A404" s="82">
        <v>403</v>
      </c>
      <c r="B404" s="82" t="s">
        <v>37</v>
      </c>
      <c r="C404" s="82">
        <v>18</v>
      </c>
    </row>
    <row r="405" spans="1:8">
      <c r="A405" s="82">
        <v>404</v>
      </c>
      <c r="B405" s="82" t="s">
        <v>37</v>
      </c>
      <c r="C405" s="82">
        <v>19</v>
      </c>
    </row>
    <row r="406" spans="1:8">
      <c r="A406" s="95">
        <v>405</v>
      </c>
      <c r="B406" s="95" t="s">
        <v>37</v>
      </c>
      <c r="C406" s="95">
        <v>20</v>
      </c>
      <c r="D406" s="95"/>
      <c r="E406" s="95"/>
      <c r="F406" s="95"/>
      <c r="G406" s="95"/>
      <c r="H406" s="95" t="s">
        <v>618</v>
      </c>
    </row>
    <row r="407" spans="1:8">
      <c r="A407" s="82">
        <v>406</v>
      </c>
      <c r="B407" s="82" t="s">
        <v>38</v>
      </c>
      <c r="C407" s="82">
        <v>1</v>
      </c>
    </row>
    <row r="408" spans="1:8">
      <c r="A408" s="82">
        <v>407</v>
      </c>
      <c r="B408" s="82" t="s">
        <v>38</v>
      </c>
      <c r="C408" s="82">
        <v>2</v>
      </c>
    </row>
    <row r="409" spans="1:8">
      <c r="A409" s="82">
        <v>408</v>
      </c>
      <c r="B409" s="82" t="s">
        <v>38</v>
      </c>
      <c r="C409" s="82">
        <v>3</v>
      </c>
    </row>
    <row r="410" spans="1:8">
      <c r="A410" s="82">
        <v>409</v>
      </c>
      <c r="B410" s="82" t="s">
        <v>38</v>
      </c>
      <c r="C410" s="82">
        <v>4</v>
      </c>
    </row>
    <row r="411" spans="1:8">
      <c r="A411" s="82">
        <v>410</v>
      </c>
      <c r="B411" s="82" t="s">
        <v>38</v>
      </c>
      <c r="C411" s="82">
        <v>5</v>
      </c>
    </row>
    <row r="412" spans="1:8">
      <c r="A412" s="82">
        <v>411</v>
      </c>
      <c r="B412" s="82" t="s">
        <v>38</v>
      </c>
      <c r="C412" s="82">
        <v>6</v>
      </c>
    </row>
    <row r="413" spans="1:8">
      <c r="A413" s="82">
        <v>412</v>
      </c>
      <c r="B413" s="82" t="s">
        <v>38</v>
      </c>
      <c r="C413" s="82">
        <v>7</v>
      </c>
    </row>
    <row r="414" spans="1:8">
      <c r="A414" s="82">
        <v>413</v>
      </c>
      <c r="B414" s="82" t="s">
        <v>38</v>
      </c>
      <c r="C414" s="82">
        <v>8</v>
      </c>
    </row>
    <row r="415" spans="1:8">
      <c r="A415" s="82">
        <v>414</v>
      </c>
      <c r="B415" s="82" t="s">
        <v>38</v>
      </c>
      <c r="C415" s="82">
        <v>9</v>
      </c>
    </row>
    <row r="416" spans="1:8">
      <c r="A416" s="82">
        <v>415</v>
      </c>
      <c r="B416" s="82" t="s">
        <v>38</v>
      </c>
      <c r="C416" s="82">
        <v>10</v>
      </c>
    </row>
    <row r="417" spans="1:3">
      <c r="A417" s="82">
        <v>416</v>
      </c>
      <c r="B417" s="82" t="s">
        <v>39</v>
      </c>
      <c r="C417" s="82">
        <v>1</v>
      </c>
    </row>
    <row r="418" spans="1:3">
      <c r="A418" s="82">
        <v>417</v>
      </c>
      <c r="B418" s="82" t="s">
        <v>39</v>
      </c>
      <c r="C418" s="82">
        <v>2</v>
      </c>
    </row>
    <row r="419" spans="1:3">
      <c r="A419" s="82">
        <v>418</v>
      </c>
      <c r="B419" s="82" t="s">
        <v>39</v>
      </c>
      <c r="C419" s="82">
        <v>3</v>
      </c>
    </row>
    <row r="420" spans="1:3">
      <c r="A420" s="82">
        <v>419</v>
      </c>
      <c r="B420" s="82" t="s">
        <v>39</v>
      </c>
      <c r="C420" s="82">
        <v>4</v>
      </c>
    </row>
    <row r="421" spans="1:3">
      <c r="A421" s="82">
        <v>420</v>
      </c>
      <c r="B421" s="82" t="s">
        <v>39</v>
      </c>
      <c r="C421" s="82">
        <v>5</v>
      </c>
    </row>
    <row r="422" spans="1:3">
      <c r="A422" s="82">
        <v>421</v>
      </c>
      <c r="B422" s="82" t="s">
        <v>39</v>
      </c>
      <c r="C422" s="82">
        <v>6</v>
      </c>
    </row>
    <row r="423" spans="1:3">
      <c r="A423" s="82">
        <v>422</v>
      </c>
      <c r="B423" s="82" t="s">
        <v>39</v>
      </c>
      <c r="C423" s="82">
        <v>7</v>
      </c>
    </row>
    <row r="424" spans="1:3">
      <c r="A424" s="82">
        <v>423</v>
      </c>
      <c r="B424" s="82" t="s">
        <v>39</v>
      </c>
      <c r="C424" s="82">
        <v>8</v>
      </c>
    </row>
    <row r="425" spans="1:3">
      <c r="A425" s="82">
        <v>424</v>
      </c>
      <c r="B425" s="82" t="s">
        <v>39</v>
      </c>
      <c r="C425" s="82">
        <v>9</v>
      </c>
    </row>
    <row r="426" spans="1:3">
      <c r="A426" s="82">
        <v>425</v>
      </c>
      <c r="B426" s="82" t="s">
        <v>39</v>
      </c>
      <c r="C426" s="82">
        <v>10</v>
      </c>
    </row>
    <row r="427" spans="1:3">
      <c r="A427" s="82">
        <v>426</v>
      </c>
      <c r="B427" s="82" t="s">
        <v>39</v>
      </c>
      <c r="C427" s="82">
        <v>11</v>
      </c>
    </row>
    <row r="428" spans="1:3">
      <c r="A428" s="82">
        <v>427</v>
      </c>
      <c r="B428" s="82" t="s">
        <v>39</v>
      </c>
      <c r="C428" s="82">
        <v>12</v>
      </c>
    </row>
    <row r="429" spans="1:3">
      <c r="A429" s="82">
        <v>428</v>
      </c>
      <c r="B429" s="82" t="s">
        <v>39</v>
      </c>
      <c r="C429" s="82">
        <v>13</v>
      </c>
    </row>
    <row r="430" spans="1:3">
      <c r="A430" s="82">
        <v>429</v>
      </c>
      <c r="B430" s="82" t="s">
        <v>39</v>
      </c>
      <c r="C430" s="82">
        <v>14</v>
      </c>
    </row>
    <row r="431" spans="1:3">
      <c r="A431" s="82">
        <v>430</v>
      </c>
      <c r="B431" s="82" t="s">
        <v>39</v>
      </c>
      <c r="C431" s="82">
        <v>15</v>
      </c>
    </row>
    <row r="432" spans="1:3">
      <c r="A432" s="82">
        <v>431</v>
      </c>
      <c r="B432" s="82" t="s">
        <v>39</v>
      </c>
      <c r="C432" s="82">
        <v>16</v>
      </c>
    </row>
    <row r="433" spans="1:3">
      <c r="A433" s="82">
        <v>432</v>
      </c>
      <c r="B433" s="82" t="s">
        <v>39</v>
      </c>
      <c r="C433" s="82">
        <v>17</v>
      </c>
    </row>
    <row r="434" spans="1:3">
      <c r="A434" s="82">
        <v>433</v>
      </c>
      <c r="B434" s="82" t="s">
        <v>39</v>
      </c>
      <c r="C434" s="82">
        <v>18</v>
      </c>
    </row>
    <row r="435" spans="1:3">
      <c r="A435" s="82">
        <v>434</v>
      </c>
      <c r="B435" s="82" t="s">
        <v>39</v>
      </c>
      <c r="C435" s="82">
        <v>19</v>
      </c>
    </row>
    <row r="436" spans="1:3">
      <c r="A436" s="82">
        <v>435</v>
      </c>
      <c r="B436" s="82" t="s">
        <v>39</v>
      </c>
      <c r="C436" s="82">
        <v>20</v>
      </c>
    </row>
    <row r="437" spans="1:3">
      <c r="A437" s="82">
        <v>436</v>
      </c>
      <c r="B437" s="82" t="s">
        <v>39</v>
      </c>
      <c r="C437" s="82">
        <v>21</v>
      </c>
    </row>
    <row r="438" spans="1:3">
      <c r="A438" s="82">
        <v>437</v>
      </c>
      <c r="B438" s="82" t="s">
        <v>39</v>
      </c>
      <c r="C438" s="82">
        <v>22</v>
      </c>
    </row>
    <row r="439" spans="1:3">
      <c r="A439" s="82">
        <v>438</v>
      </c>
      <c r="B439" s="82" t="s">
        <v>39</v>
      </c>
      <c r="C439" s="82">
        <v>23</v>
      </c>
    </row>
    <row r="440" spans="1:3">
      <c r="A440" s="82">
        <v>439</v>
      </c>
      <c r="B440" s="82" t="s">
        <v>39</v>
      </c>
      <c r="C440" s="82">
        <v>24</v>
      </c>
    </row>
    <row r="441" spans="1:3">
      <c r="A441" s="82">
        <v>440</v>
      </c>
      <c r="B441" s="82" t="s">
        <v>39</v>
      </c>
      <c r="C441" s="82">
        <v>25</v>
      </c>
    </row>
    <row r="442" spans="1:3">
      <c r="A442" s="82">
        <v>441</v>
      </c>
      <c r="B442" s="82" t="s">
        <v>39</v>
      </c>
      <c r="C442" s="82">
        <v>26</v>
      </c>
    </row>
    <row r="443" spans="1:3">
      <c r="A443" s="82">
        <v>442</v>
      </c>
      <c r="B443" s="82" t="s">
        <v>39</v>
      </c>
      <c r="C443" s="82">
        <v>27</v>
      </c>
    </row>
    <row r="444" spans="1:3">
      <c r="A444" s="82">
        <v>443</v>
      </c>
      <c r="B444" s="82" t="s">
        <v>39</v>
      </c>
      <c r="C444" s="82">
        <v>28</v>
      </c>
    </row>
    <row r="445" spans="1:3">
      <c r="A445" s="82">
        <v>444</v>
      </c>
      <c r="B445" s="82" t="s">
        <v>39</v>
      </c>
      <c r="C445" s="82">
        <v>29</v>
      </c>
    </row>
    <row r="446" spans="1:3">
      <c r="A446" s="82">
        <v>445</v>
      </c>
      <c r="B446" s="82" t="s">
        <v>39</v>
      </c>
      <c r="C446" s="82">
        <v>30</v>
      </c>
    </row>
    <row r="447" spans="1:3">
      <c r="A447" s="82">
        <v>446</v>
      </c>
      <c r="B447" s="82" t="s">
        <v>40</v>
      </c>
      <c r="C447" s="82">
        <v>1</v>
      </c>
    </row>
    <row r="448" spans="1:3">
      <c r="A448" s="82">
        <v>447</v>
      </c>
      <c r="B448" s="82" t="s">
        <v>40</v>
      </c>
      <c r="C448" s="82">
        <v>2</v>
      </c>
    </row>
    <row r="449" spans="1:3">
      <c r="A449" s="82">
        <v>448</v>
      </c>
      <c r="B449" s="82" t="s">
        <v>40</v>
      </c>
      <c r="C449" s="82">
        <v>3</v>
      </c>
    </row>
    <row r="450" spans="1:3">
      <c r="A450" s="82">
        <v>449</v>
      </c>
      <c r="B450" s="82" t="s">
        <v>40</v>
      </c>
      <c r="C450" s="82">
        <v>4</v>
      </c>
    </row>
    <row r="451" spans="1:3">
      <c r="A451" s="82">
        <v>450</v>
      </c>
      <c r="B451" s="82" t="s">
        <v>40</v>
      </c>
      <c r="C451" s="82">
        <v>5</v>
      </c>
    </row>
    <row r="452" spans="1:3">
      <c r="A452" s="82">
        <v>451</v>
      </c>
      <c r="B452" s="82" t="s">
        <v>40</v>
      </c>
      <c r="C452" s="82">
        <v>6</v>
      </c>
    </row>
    <row r="453" spans="1:3">
      <c r="A453" s="82">
        <v>452</v>
      </c>
      <c r="B453" s="82" t="s">
        <v>40</v>
      </c>
      <c r="C453" s="82">
        <v>7</v>
      </c>
    </row>
    <row r="454" spans="1:3">
      <c r="A454" s="82">
        <v>453</v>
      </c>
      <c r="B454" s="82" t="s">
        <v>40</v>
      </c>
      <c r="C454" s="82">
        <v>8</v>
      </c>
    </row>
    <row r="455" spans="1:3">
      <c r="A455" s="82">
        <v>454</v>
      </c>
      <c r="B455" s="82" t="s">
        <v>40</v>
      </c>
      <c r="C455" s="82">
        <v>9</v>
      </c>
    </row>
    <row r="456" spans="1:3">
      <c r="A456" s="82">
        <v>455</v>
      </c>
      <c r="B456" s="82" t="s">
        <v>40</v>
      </c>
      <c r="C456" s="82">
        <v>10</v>
      </c>
    </row>
    <row r="457" spans="1:3">
      <c r="A457" s="82">
        <v>456</v>
      </c>
      <c r="B457" s="82" t="s">
        <v>40</v>
      </c>
      <c r="C457" s="82">
        <v>11</v>
      </c>
    </row>
    <row r="458" spans="1:3">
      <c r="A458" s="82">
        <v>457</v>
      </c>
      <c r="B458" s="82" t="s">
        <v>40</v>
      </c>
      <c r="C458" s="82">
        <v>12</v>
      </c>
    </row>
    <row r="459" spans="1:3">
      <c r="A459" s="82">
        <v>458</v>
      </c>
      <c r="B459" s="82" t="s">
        <v>40</v>
      </c>
      <c r="C459" s="82">
        <v>13</v>
      </c>
    </row>
    <row r="460" spans="1:3">
      <c r="A460" s="82">
        <v>459</v>
      </c>
      <c r="B460" s="82" t="s">
        <v>40</v>
      </c>
      <c r="C460" s="82">
        <v>14</v>
      </c>
    </row>
    <row r="461" spans="1:3">
      <c r="A461" s="82">
        <v>460</v>
      </c>
      <c r="B461" s="82" t="s">
        <v>40</v>
      </c>
      <c r="C461" s="82">
        <v>15</v>
      </c>
    </row>
    <row r="462" spans="1:3">
      <c r="A462" s="82">
        <v>461</v>
      </c>
      <c r="B462" s="82" t="s">
        <v>40</v>
      </c>
      <c r="C462" s="82">
        <v>16</v>
      </c>
    </row>
    <row r="463" spans="1:3">
      <c r="A463" s="82">
        <v>462</v>
      </c>
      <c r="B463" s="82" t="s">
        <v>40</v>
      </c>
      <c r="C463" s="82">
        <v>17</v>
      </c>
    </row>
    <row r="464" spans="1:3">
      <c r="A464" s="82">
        <v>463</v>
      </c>
      <c r="B464" s="82" t="s">
        <v>40</v>
      </c>
      <c r="C464" s="82">
        <v>18</v>
      </c>
    </row>
    <row r="465" spans="1:3">
      <c r="A465" s="82">
        <v>464</v>
      </c>
      <c r="B465" s="82" t="s">
        <v>40</v>
      </c>
      <c r="C465" s="82">
        <v>19</v>
      </c>
    </row>
    <row r="466" spans="1:3">
      <c r="A466" s="82">
        <v>465</v>
      </c>
      <c r="B466" s="82" t="s">
        <v>40</v>
      </c>
      <c r="C466" s="82">
        <v>20</v>
      </c>
    </row>
    <row r="467" spans="1:3">
      <c r="A467" s="82">
        <v>466</v>
      </c>
      <c r="B467" s="82" t="s">
        <v>41</v>
      </c>
      <c r="C467" s="82">
        <v>1</v>
      </c>
    </row>
    <row r="468" spans="1:3">
      <c r="A468" s="82">
        <v>467</v>
      </c>
      <c r="B468" s="82" t="s">
        <v>41</v>
      </c>
      <c r="C468" s="82">
        <v>2</v>
      </c>
    </row>
    <row r="469" spans="1:3">
      <c r="A469" s="82">
        <v>468</v>
      </c>
      <c r="B469" s="82" t="s">
        <v>41</v>
      </c>
      <c r="C469" s="82">
        <v>3</v>
      </c>
    </row>
    <row r="470" spans="1:3">
      <c r="A470" s="82">
        <v>469</v>
      </c>
      <c r="B470" s="82" t="s">
        <v>41</v>
      </c>
      <c r="C470" s="82">
        <v>4</v>
      </c>
    </row>
    <row r="471" spans="1:3">
      <c r="A471" s="82">
        <v>470</v>
      </c>
      <c r="B471" s="82" t="s">
        <v>41</v>
      </c>
      <c r="C471" s="82">
        <v>5</v>
      </c>
    </row>
    <row r="472" spans="1:3">
      <c r="A472" s="82">
        <v>471</v>
      </c>
      <c r="B472" s="82" t="s">
        <v>41</v>
      </c>
      <c r="C472" s="82">
        <v>6</v>
      </c>
    </row>
    <row r="473" spans="1:3">
      <c r="A473" s="82">
        <v>472</v>
      </c>
      <c r="B473" s="82" t="s">
        <v>41</v>
      </c>
      <c r="C473" s="82">
        <v>7</v>
      </c>
    </row>
    <row r="474" spans="1:3">
      <c r="A474" s="82">
        <v>473</v>
      </c>
      <c r="B474" s="82" t="s">
        <v>41</v>
      </c>
      <c r="C474" s="82">
        <v>8</v>
      </c>
    </row>
    <row r="475" spans="1:3">
      <c r="A475" s="82">
        <v>474</v>
      </c>
      <c r="B475" s="82" t="s">
        <v>41</v>
      </c>
      <c r="C475" s="82">
        <v>9</v>
      </c>
    </row>
    <row r="476" spans="1:3">
      <c r="A476" s="82">
        <v>475</v>
      </c>
      <c r="B476" s="82" t="s">
        <v>41</v>
      </c>
      <c r="C476" s="82">
        <v>10</v>
      </c>
    </row>
    <row r="477" spans="1:3">
      <c r="A477" s="82">
        <v>476</v>
      </c>
      <c r="B477" s="82" t="s">
        <v>41</v>
      </c>
      <c r="C477" s="82">
        <v>11</v>
      </c>
    </row>
    <row r="478" spans="1:3">
      <c r="A478" s="82">
        <v>477</v>
      </c>
      <c r="B478" s="82" t="s">
        <v>41</v>
      </c>
      <c r="C478" s="82">
        <v>12</v>
      </c>
    </row>
    <row r="479" spans="1:3">
      <c r="A479" s="82">
        <v>478</v>
      </c>
      <c r="B479" s="82" t="s">
        <v>41</v>
      </c>
      <c r="C479" s="82">
        <v>13</v>
      </c>
    </row>
    <row r="480" spans="1:3">
      <c r="A480" s="82">
        <v>479</v>
      </c>
      <c r="B480" s="82" t="s">
        <v>41</v>
      </c>
      <c r="C480" s="82">
        <v>14</v>
      </c>
    </row>
    <row r="481" spans="1:3">
      <c r="A481" s="82">
        <v>480</v>
      </c>
      <c r="B481" s="82" t="s">
        <v>41</v>
      </c>
      <c r="C481" s="82">
        <v>15</v>
      </c>
    </row>
    <row r="482" spans="1:3">
      <c r="A482" s="82">
        <v>481</v>
      </c>
      <c r="B482" s="82" t="s">
        <v>41</v>
      </c>
      <c r="C482" s="82">
        <v>16</v>
      </c>
    </row>
    <row r="483" spans="1:3">
      <c r="A483" s="82">
        <v>482</v>
      </c>
      <c r="B483" s="82" t="s">
        <v>41</v>
      </c>
      <c r="C483" s="82">
        <v>17</v>
      </c>
    </row>
    <row r="484" spans="1:3">
      <c r="A484" s="82">
        <v>483</v>
      </c>
      <c r="B484" s="82" t="s">
        <v>41</v>
      </c>
      <c r="C484" s="82">
        <v>18</v>
      </c>
    </row>
    <row r="485" spans="1:3">
      <c r="A485" s="82">
        <v>484</v>
      </c>
      <c r="B485" s="82" t="s">
        <v>41</v>
      </c>
      <c r="C485" s="82">
        <v>19</v>
      </c>
    </row>
    <row r="486" spans="1:3">
      <c r="A486" s="82">
        <v>485</v>
      </c>
      <c r="B486" s="82" t="s">
        <v>41</v>
      </c>
      <c r="C486" s="82">
        <v>20</v>
      </c>
    </row>
    <row r="487" spans="1:3">
      <c r="A487" s="82">
        <v>486</v>
      </c>
      <c r="B487" s="82" t="s">
        <v>42</v>
      </c>
      <c r="C487" s="82">
        <v>1</v>
      </c>
    </row>
    <row r="488" spans="1:3">
      <c r="A488" s="82">
        <v>487</v>
      </c>
      <c r="B488" s="82" t="s">
        <v>42</v>
      </c>
      <c r="C488" s="82">
        <v>2</v>
      </c>
    </row>
    <row r="489" spans="1:3">
      <c r="A489" s="82">
        <v>488</v>
      </c>
      <c r="B489" s="82" t="s">
        <v>42</v>
      </c>
      <c r="C489" s="82">
        <v>3</v>
      </c>
    </row>
    <row r="490" spans="1:3">
      <c r="A490" s="82">
        <v>489</v>
      </c>
      <c r="B490" s="82" t="s">
        <v>42</v>
      </c>
      <c r="C490" s="82">
        <v>4</v>
      </c>
    </row>
    <row r="491" spans="1:3">
      <c r="A491" s="82">
        <v>490</v>
      </c>
      <c r="B491" s="82" t="s">
        <v>42</v>
      </c>
      <c r="C491" s="82">
        <v>5</v>
      </c>
    </row>
    <row r="492" spans="1:3">
      <c r="A492" s="82">
        <v>491</v>
      </c>
      <c r="B492" s="82" t="s">
        <v>42</v>
      </c>
      <c r="C492" s="82">
        <v>6</v>
      </c>
    </row>
    <row r="493" spans="1:3">
      <c r="A493" s="82">
        <v>492</v>
      </c>
      <c r="B493" s="82" t="s">
        <v>42</v>
      </c>
      <c r="C493" s="82">
        <v>7</v>
      </c>
    </row>
    <row r="494" spans="1:3">
      <c r="A494" s="82">
        <v>493</v>
      </c>
      <c r="B494" s="82" t="s">
        <v>42</v>
      </c>
      <c r="C494" s="82">
        <v>8</v>
      </c>
    </row>
    <row r="495" spans="1:3">
      <c r="A495" s="82">
        <v>494</v>
      </c>
      <c r="B495" s="82" t="s">
        <v>42</v>
      </c>
      <c r="C495" s="82">
        <v>9</v>
      </c>
    </row>
    <row r="496" spans="1:3">
      <c r="A496" s="82">
        <v>495</v>
      </c>
      <c r="B496" s="82" t="s">
        <v>42</v>
      </c>
      <c r="C496" s="82">
        <v>10</v>
      </c>
    </row>
    <row r="497" spans="1:3">
      <c r="A497" s="82">
        <v>496</v>
      </c>
      <c r="B497" s="82" t="s">
        <v>42</v>
      </c>
      <c r="C497" s="82">
        <v>11</v>
      </c>
    </row>
    <row r="498" spans="1:3">
      <c r="A498" s="82">
        <v>497</v>
      </c>
      <c r="B498" s="82" t="s">
        <v>42</v>
      </c>
      <c r="C498" s="82">
        <v>12</v>
      </c>
    </row>
    <row r="499" spans="1:3">
      <c r="A499" s="82">
        <v>498</v>
      </c>
      <c r="B499" s="82" t="s">
        <v>42</v>
      </c>
      <c r="C499" s="82">
        <v>13</v>
      </c>
    </row>
    <row r="500" spans="1:3">
      <c r="A500" s="82">
        <v>499</v>
      </c>
      <c r="B500" s="82" t="s">
        <v>42</v>
      </c>
      <c r="C500" s="82">
        <v>14</v>
      </c>
    </row>
    <row r="501" spans="1:3">
      <c r="A501" s="82">
        <v>500</v>
      </c>
      <c r="B501" s="82" t="s">
        <v>42</v>
      </c>
      <c r="C501" s="82">
        <v>15</v>
      </c>
    </row>
    <row r="502" spans="1:3">
      <c r="A502" s="82">
        <v>501</v>
      </c>
      <c r="B502" s="82" t="s">
        <v>42</v>
      </c>
      <c r="C502" s="82">
        <v>16</v>
      </c>
    </row>
    <row r="503" spans="1:3">
      <c r="A503" s="82">
        <v>502</v>
      </c>
      <c r="B503" s="82" t="s">
        <v>42</v>
      </c>
      <c r="C503" s="82">
        <v>17</v>
      </c>
    </row>
    <row r="504" spans="1:3">
      <c r="A504" s="82">
        <v>503</v>
      </c>
      <c r="B504" s="82" t="s">
        <v>42</v>
      </c>
      <c r="C504" s="82">
        <v>18</v>
      </c>
    </row>
    <row r="505" spans="1:3">
      <c r="A505" s="82">
        <v>504</v>
      </c>
      <c r="B505" s="82" t="s">
        <v>42</v>
      </c>
      <c r="C505" s="82">
        <v>19</v>
      </c>
    </row>
    <row r="506" spans="1:3">
      <c r="A506" s="82">
        <v>505</v>
      </c>
      <c r="B506" s="82" t="s">
        <v>42</v>
      </c>
      <c r="C506" s="82">
        <v>20</v>
      </c>
    </row>
    <row r="507" spans="1:3">
      <c r="A507" s="82">
        <v>506</v>
      </c>
      <c r="B507" s="82" t="s">
        <v>42</v>
      </c>
      <c r="C507" s="82">
        <v>21</v>
      </c>
    </row>
    <row r="508" spans="1:3">
      <c r="A508" s="82">
        <v>507</v>
      </c>
      <c r="B508" s="82" t="s">
        <v>42</v>
      </c>
      <c r="C508" s="82">
        <v>22</v>
      </c>
    </row>
    <row r="509" spans="1:3">
      <c r="A509" s="82">
        <v>508</v>
      </c>
      <c r="B509" s="82" t="s">
        <v>42</v>
      </c>
      <c r="C509" s="82">
        <v>23</v>
      </c>
    </row>
    <row r="510" spans="1:3">
      <c r="A510" s="82">
        <v>509</v>
      </c>
      <c r="B510" s="82" t="s">
        <v>42</v>
      </c>
      <c r="C510" s="82">
        <v>24</v>
      </c>
    </row>
    <row r="511" spans="1:3">
      <c r="A511" s="82">
        <v>510</v>
      </c>
      <c r="B511" s="82" t="s">
        <v>42</v>
      </c>
      <c r="C511" s="82">
        <v>25</v>
      </c>
    </row>
    <row r="512" spans="1:3">
      <c r="A512" s="82">
        <v>511</v>
      </c>
      <c r="B512" s="82" t="s">
        <v>42</v>
      </c>
      <c r="C512" s="82">
        <v>26</v>
      </c>
    </row>
    <row r="513" spans="1:3">
      <c r="A513" s="82">
        <v>512</v>
      </c>
      <c r="B513" s="82" t="s">
        <v>42</v>
      </c>
      <c r="C513" s="82">
        <v>27</v>
      </c>
    </row>
    <row r="514" spans="1:3">
      <c r="A514" s="82">
        <v>513</v>
      </c>
      <c r="B514" s="82" t="s">
        <v>42</v>
      </c>
      <c r="C514" s="82">
        <v>28</v>
      </c>
    </row>
    <row r="515" spans="1:3">
      <c r="A515" s="82">
        <v>514</v>
      </c>
      <c r="B515" s="82" t="s">
        <v>42</v>
      </c>
      <c r="C515" s="82">
        <v>29</v>
      </c>
    </row>
    <row r="516" spans="1:3">
      <c r="A516" s="82">
        <v>515</v>
      </c>
      <c r="B516" s="82" t="s">
        <v>42</v>
      </c>
      <c r="C516" s="82">
        <v>30</v>
      </c>
    </row>
    <row r="517" spans="1:3">
      <c r="A517" s="82">
        <v>516</v>
      </c>
      <c r="B517" s="82" t="s">
        <v>42</v>
      </c>
      <c r="C517" s="82">
        <v>31</v>
      </c>
    </row>
    <row r="518" spans="1:3">
      <c r="A518" s="82">
        <v>517</v>
      </c>
      <c r="B518" s="82" t="s">
        <v>42</v>
      </c>
      <c r="C518" s="82">
        <v>32</v>
      </c>
    </row>
    <row r="519" spans="1:3">
      <c r="A519" s="82">
        <v>518</v>
      </c>
      <c r="B519" s="82" t="s">
        <v>42</v>
      </c>
      <c r="C519" s="82">
        <v>33</v>
      </c>
    </row>
    <row r="520" spans="1:3">
      <c r="A520" s="82">
        <v>519</v>
      </c>
      <c r="B520" s="82" t="s">
        <v>42</v>
      </c>
      <c r="C520" s="82">
        <v>34</v>
      </c>
    </row>
    <row r="521" spans="1:3">
      <c r="A521" s="82">
        <v>520</v>
      </c>
      <c r="B521" s="82" t="s">
        <v>42</v>
      </c>
      <c r="C521" s="82">
        <v>35</v>
      </c>
    </row>
    <row r="522" spans="1:3">
      <c r="A522" s="82">
        <v>521</v>
      </c>
      <c r="B522" s="82" t="s">
        <v>42</v>
      </c>
      <c r="C522" s="82">
        <v>36</v>
      </c>
    </row>
    <row r="523" spans="1:3">
      <c r="A523" s="82">
        <v>522</v>
      </c>
      <c r="B523" s="82" t="s">
        <v>42</v>
      </c>
      <c r="C523" s="82">
        <v>37</v>
      </c>
    </row>
    <row r="524" spans="1:3">
      <c r="A524" s="82">
        <v>523</v>
      </c>
      <c r="B524" s="82" t="s">
        <v>42</v>
      </c>
      <c r="C524" s="82">
        <v>38</v>
      </c>
    </row>
    <row r="525" spans="1:3">
      <c r="A525" s="82">
        <v>524</v>
      </c>
      <c r="B525" s="82" t="s">
        <v>42</v>
      </c>
      <c r="C525" s="82">
        <v>39</v>
      </c>
    </row>
    <row r="526" spans="1:3">
      <c r="A526" s="82">
        <v>525</v>
      </c>
      <c r="B526" s="82" t="s">
        <v>42</v>
      </c>
      <c r="C526" s="82">
        <v>40</v>
      </c>
    </row>
    <row r="527" spans="1:3">
      <c r="A527" s="82">
        <v>526</v>
      </c>
      <c r="B527" s="82" t="s">
        <v>42</v>
      </c>
      <c r="C527" s="82">
        <v>41</v>
      </c>
    </row>
    <row r="528" spans="1:3">
      <c r="A528" s="82">
        <v>527</v>
      </c>
      <c r="B528" s="82" t="s">
        <v>42</v>
      </c>
      <c r="C528" s="82">
        <v>42</v>
      </c>
    </row>
    <row r="529" spans="1:3">
      <c r="A529" s="82">
        <v>528</v>
      </c>
      <c r="B529" s="82" t="s">
        <v>42</v>
      </c>
      <c r="C529" s="82">
        <v>43</v>
      </c>
    </row>
    <row r="530" spans="1:3">
      <c r="A530" s="82">
        <v>529</v>
      </c>
      <c r="B530" s="82" t="s">
        <v>42</v>
      </c>
      <c r="C530" s="82">
        <v>44</v>
      </c>
    </row>
    <row r="531" spans="1:3">
      <c r="A531" s="82">
        <v>530</v>
      </c>
      <c r="B531" s="82" t="s">
        <v>42</v>
      </c>
      <c r="C531" s="82">
        <v>45</v>
      </c>
    </row>
    <row r="532" spans="1:3">
      <c r="A532" s="82">
        <v>531</v>
      </c>
      <c r="B532" s="82" t="s">
        <v>42</v>
      </c>
      <c r="C532" s="82">
        <v>46</v>
      </c>
    </row>
    <row r="533" spans="1:3">
      <c r="A533" s="82">
        <v>532</v>
      </c>
      <c r="B533" s="82" t="s">
        <v>42</v>
      </c>
      <c r="C533" s="82">
        <v>47</v>
      </c>
    </row>
    <row r="534" spans="1:3">
      <c r="A534" s="82">
        <v>533</v>
      </c>
      <c r="B534" s="82" t="s">
        <v>42</v>
      </c>
      <c r="C534" s="82">
        <v>48</v>
      </c>
    </row>
    <row r="535" spans="1:3">
      <c r="A535" s="82">
        <v>534</v>
      </c>
      <c r="B535" s="82" t="s">
        <v>42</v>
      </c>
      <c r="C535" s="82">
        <v>49</v>
      </c>
    </row>
    <row r="536" spans="1:3">
      <c r="A536" s="82">
        <v>535</v>
      </c>
      <c r="B536" s="82" t="s">
        <v>42</v>
      </c>
      <c r="C536" s="82">
        <v>50</v>
      </c>
    </row>
    <row r="537" spans="1:3">
      <c r="A537" s="82">
        <v>536</v>
      </c>
      <c r="B537" s="82" t="s">
        <v>43</v>
      </c>
      <c r="C537" s="82">
        <v>1</v>
      </c>
    </row>
    <row r="538" spans="1:3">
      <c r="A538" s="82">
        <v>537</v>
      </c>
      <c r="B538" s="82" t="s">
        <v>43</v>
      </c>
      <c r="C538" s="82">
        <v>2</v>
      </c>
    </row>
    <row r="539" spans="1:3">
      <c r="A539" s="82">
        <v>538</v>
      </c>
      <c r="B539" s="82" t="s">
        <v>43</v>
      </c>
      <c r="C539" s="82">
        <v>3</v>
      </c>
    </row>
    <row r="540" spans="1:3">
      <c r="A540" s="82">
        <v>539</v>
      </c>
      <c r="B540" s="82" t="s">
        <v>43</v>
      </c>
      <c r="C540" s="82">
        <v>4</v>
      </c>
    </row>
    <row r="541" spans="1:3">
      <c r="A541" s="82">
        <v>540</v>
      </c>
      <c r="B541" s="82" t="s">
        <v>43</v>
      </c>
      <c r="C541" s="82">
        <v>5</v>
      </c>
    </row>
    <row r="542" spans="1:3">
      <c r="A542" s="82">
        <v>541</v>
      </c>
      <c r="B542" s="82" t="s">
        <v>43</v>
      </c>
      <c r="C542" s="82">
        <v>6</v>
      </c>
    </row>
    <row r="543" spans="1:3">
      <c r="A543" s="82">
        <v>542</v>
      </c>
      <c r="B543" s="82" t="s">
        <v>43</v>
      </c>
      <c r="C543" s="82">
        <v>7</v>
      </c>
    </row>
    <row r="544" spans="1:3">
      <c r="A544" s="82">
        <v>543</v>
      </c>
      <c r="B544" s="82" t="s">
        <v>43</v>
      </c>
      <c r="C544" s="82">
        <v>8</v>
      </c>
    </row>
    <row r="545" spans="1:3">
      <c r="A545" s="82">
        <v>544</v>
      </c>
      <c r="B545" s="82" t="s">
        <v>43</v>
      </c>
      <c r="C545" s="82">
        <v>9</v>
      </c>
    </row>
    <row r="546" spans="1:3">
      <c r="A546" s="82">
        <v>545</v>
      </c>
      <c r="B546" s="82" t="s">
        <v>43</v>
      </c>
      <c r="C546" s="82">
        <v>10</v>
      </c>
    </row>
    <row r="547" spans="1:3">
      <c r="A547" s="82">
        <v>546</v>
      </c>
      <c r="B547" s="82" t="s">
        <v>43</v>
      </c>
      <c r="C547" s="82">
        <v>11</v>
      </c>
    </row>
    <row r="548" spans="1:3">
      <c r="A548" s="82">
        <v>547</v>
      </c>
      <c r="B548" s="82" t="s">
        <v>43</v>
      </c>
      <c r="C548" s="82">
        <v>12</v>
      </c>
    </row>
    <row r="549" spans="1:3">
      <c r="A549" s="82">
        <v>548</v>
      </c>
      <c r="B549" s="82" t="s">
        <v>43</v>
      </c>
      <c r="C549" s="82">
        <v>13</v>
      </c>
    </row>
    <row r="550" spans="1:3">
      <c r="A550" s="82">
        <v>549</v>
      </c>
      <c r="B550" s="82" t="s">
        <v>43</v>
      </c>
      <c r="C550" s="82">
        <v>14</v>
      </c>
    </row>
    <row r="551" spans="1:3">
      <c r="A551" s="82">
        <v>550</v>
      </c>
      <c r="B551" s="82" t="s">
        <v>43</v>
      </c>
      <c r="C551" s="82">
        <v>15</v>
      </c>
    </row>
    <row r="552" spans="1:3">
      <c r="A552" s="82">
        <v>551</v>
      </c>
      <c r="B552" s="82" t="s">
        <v>44</v>
      </c>
      <c r="C552" s="82">
        <v>1</v>
      </c>
    </row>
    <row r="553" spans="1:3">
      <c r="A553" s="82">
        <v>552</v>
      </c>
      <c r="B553" s="82" t="s">
        <v>44</v>
      </c>
      <c r="C553" s="82">
        <v>2</v>
      </c>
    </row>
    <row r="554" spans="1:3">
      <c r="A554" s="82">
        <v>553</v>
      </c>
      <c r="B554" s="82" t="s">
        <v>44</v>
      </c>
      <c r="C554" s="82">
        <v>3</v>
      </c>
    </row>
    <row r="555" spans="1:3">
      <c r="A555" s="82">
        <v>554</v>
      </c>
      <c r="B555" s="82" t="s">
        <v>44</v>
      </c>
      <c r="C555" s="82">
        <v>4</v>
      </c>
    </row>
    <row r="556" spans="1:3">
      <c r="A556" s="82">
        <v>555</v>
      </c>
      <c r="B556" s="82" t="s">
        <v>44</v>
      </c>
      <c r="C556" s="82">
        <v>5</v>
      </c>
    </row>
    <row r="557" spans="1:3">
      <c r="A557" s="82">
        <v>556</v>
      </c>
      <c r="B557" s="82" t="s">
        <v>44</v>
      </c>
      <c r="C557" s="82">
        <v>6</v>
      </c>
    </row>
    <row r="558" spans="1:3">
      <c r="A558" s="82">
        <v>557</v>
      </c>
      <c r="B558" s="82" t="s">
        <v>44</v>
      </c>
      <c r="C558" s="82">
        <v>7</v>
      </c>
    </row>
    <row r="559" spans="1:3">
      <c r="A559" s="82">
        <v>558</v>
      </c>
      <c r="B559" s="82" t="s">
        <v>44</v>
      </c>
      <c r="C559" s="82">
        <v>8</v>
      </c>
    </row>
    <row r="560" spans="1:3">
      <c r="A560" s="82">
        <v>559</v>
      </c>
      <c r="B560" s="82" t="s">
        <v>44</v>
      </c>
      <c r="C560" s="82">
        <v>9</v>
      </c>
    </row>
    <row r="561" spans="1:3">
      <c r="A561" s="82">
        <v>560</v>
      </c>
      <c r="B561" s="82" t="s">
        <v>44</v>
      </c>
      <c r="C561" s="82">
        <v>10</v>
      </c>
    </row>
    <row r="562" spans="1:3">
      <c r="A562" s="82">
        <v>561</v>
      </c>
      <c r="B562" s="82" t="s">
        <v>44</v>
      </c>
      <c r="C562" s="82">
        <v>11</v>
      </c>
    </row>
    <row r="563" spans="1:3">
      <c r="A563" s="82">
        <v>562</v>
      </c>
      <c r="B563" s="82" t="s">
        <v>44</v>
      </c>
      <c r="C563" s="82">
        <v>12</v>
      </c>
    </row>
    <row r="564" spans="1:3">
      <c r="A564" s="82">
        <v>563</v>
      </c>
      <c r="B564" s="82" t="s">
        <v>44</v>
      </c>
      <c r="C564" s="82">
        <v>13</v>
      </c>
    </row>
    <row r="565" spans="1:3">
      <c r="A565" s="82">
        <v>564</v>
      </c>
      <c r="B565" s="82" t="s">
        <v>44</v>
      </c>
      <c r="C565" s="82">
        <v>14</v>
      </c>
    </row>
    <row r="566" spans="1:3">
      <c r="A566" s="82">
        <v>565</v>
      </c>
      <c r="B566" s="82" t="s">
        <v>44</v>
      </c>
      <c r="C566" s="82">
        <v>15</v>
      </c>
    </row>
    <row r="567" spans="1:3">
      <c r="A567" s="82">
        <v>566</v>
      </c>
      <c r="B567" s="82" t="s">
        <v>44</v>
      </c>
      <c r="C567" s="82">
        <v>16</v>
      </c>
    </row>
    <row r="568" spans="1:3">
      <c r="A568" s="82">
        <v>567</v>
      </c>
      <c r="B568" s="82" t="s">
        <v>44</v>
      </c>
      <c r="C568" s="82">
        <v>17</v>
      </c>
    </row>
    <row r="569" spans="1:3">
      <c r="A569" s="82">
        <v>568</v>
      </c>
      <c r="B569" s="82" t="s">
        <v>44</v>
      </c>
      <c r="C569" s="82">
        <v>18</v>
      </c>
    </row>
    <row r="570" spans="1:3">
      <c r="A570" s="82">
        <v>569</v>
      </c>
      <c r="B570" s="82" t="s">
        <v>44</v>
      </c>
      <c r="C570" s="82">
        <v>19</v>
      </c>
    </row>
    <row r="571" spans="1:3">
      <c r="A571" s="82">
        <v>570</v>
      </c>
      <c r="B571" s="82" t="s">
        <v>44</v>
      </c>
      <c r="C571" s="82">
        <v>20</v>
      </c>
    </row>
    <row r="572" spans="1:3">
      <c r="A572" s="82">
        <v>571</v>
      </c>
      <c r="B572" s="82" t="s">
        <v>45</v>
      </c>
      <c r="C572" s="82">
        <v>1</v>
      </c>
    </row>
    <row r="573" spans="1:3">
      <c r="A573" s="82">
        <v>572</v>
      </c>
      <c r="B573" s="82" t="s">
        <v>45</v>
      </c>
      <c r="C573" s="82">
        <v>2</v>
      </c>
    </row>
    <row r="574" spans="1:3">
      <c r="A574" s="82">
        <v>573</v>
      </c>
      <c r="B574" s="82" t="s">
        <v>45</v>
      </c>
      <c r="C574" s="82">
        <v>3</v>
      </c>
    </row>
    <row r="575" spans="1:3">
      <c r="A575" s="82">
        <v>574</v>
      </c>
      <c r="B575" s="82" t="s">
        <v>45</v>
      </c>
      <c r="C575" s="82">
        <v>4</v>
      </c>
    </row>
    <row r="576" spans="1:3">
      <c r="A576" s="82">
        <v>575</v>
      </c>
      <c r="B576" s="82" t="s">
        <v>45</v>
      </c>
      <c r="C576" s="82">
        <v>5</v>
      </c>
    </row>
    <row r="577" spans="1:3">
      <c r="A577" s="82">
        <v>576</v>
      </c>
      <c r="B577" s="82" t="s">
        <v>45</v>
      </c>
      <c r="C577" s="82">
        <v>6</v>
      </c>
    </row>
    <row r="578" spans="1:3">
      <c r="A578" s="82">
        <v>577</v>
      </c>
      <c r="B578" s="82" t="s">
        <v>45</v>
      </c>
      <c r="C578" s="82">
        <v>7</v>
      </c>
    </row>
    <row r="579" spans="1:3">
      <c r="A579" s="82">
        <v>578</v>
      </c>
      <c r="B579" s="82" t="s">
        <v>45</v>
      </c>
      <c r="C579" s="82">
        <v>8</v>
      </c>
    </row>
    <row r="580" spans="1:3">
      <c r="A580" s="82">
        <v>579</v>
      </c>
      <c r="B580" s="82" t="s">
        <v>45</v>
      </c>
      <c r="C580" s="82">
        <v>9</v>
      </c>
    </row>
    <row r="581" spans="1:3">
      <c r="A581" s="82">
        <v>580</v>
      </c>
      <c r="B581" s="82" t="s">
        <v>45</v>
      </c>
      <c r="C581" s="82">
        <v>10</v>
      </c>
    </row>
    <row r="582" spans="1:3">
      <c r="A582" s="82">
        <v>581</v>
      </c>
      <c r="B582" s="82" t="s">
        <v>45</v>
      </c>
      <c r="C582" s="82">
        <v>11</v>
      </c>
    </row>
    <row r="583" spans="1:3">
      <c r="A583" s="82">
        <v>582</v>
      </c>
      <c r="B583" s="82" t="s">
        <v>45</v>
      </c>
      <c r="C583" s="82">
        <v>12</v>
      </c>
    </row>
    <row r="584" spans="1:3">
      <c r="A584" s="82">
        <v>583</v>
      </c>
      <c r="B584" s="82" t="s">
        <v>45</v>
      </c>
      <c r="C584" s="82">
        <v>13</v>
      </c>
    </row>
    <row r="585" spans="1:3">
      <c r="A585" s="82">
        <v>584</v>
      </c>
      <c r="B585" s="82" t="s">
        <v>45</v>
      </c>
      <c r="C585" s="82">
        <v>14</v>
      </c>
    </row>
    <row r="586" spans="1:3">
      <c r="A586" s="82">
        <v>585</v>
      </c>
      <c r="B586" s="82" t="s">
        <v>45</v>
      </c>
      <c r="C586" s="82">
        <v>15</v>
      </c>
    </row>
    <row r="587" spans="1:3">
      <c r="A587" s="82">
        <v>586</v>
      </c>
      <c r="B587" s="82" t="s">
        <v>45</v>
      </c>
      <c r="C587" s="82">
        <v>16</v>
      </c>
    </row>
    <row r="588" spans="1:3">
      <c r="A588" s="82">
        <v>587</v>
      </c>
      <c r="B588" s="82" t="s">
        <v>45</v>
      </c>
      <c r="C588" s="82">
        <v>17</v>
      </c>
    </row>
    <row r="589" spans="1:3">
      <c r="A589" s="82">
        <v>588</v>
      </c>
      <c r="B589" s="82" t="s">
        <v>45</v>
      </c>
      <c r="C589" s="82">
        <v>18</v>
      </c>
    </row>
    <row r="590" spans="1:3">
      <c r="A590" s="82">
        <v>589</v>
      </c>
      <c r="B590" s="82" t="s">
        <v>45</v>
      </c>
      <c r="C590" s="82">
        <v>19</v>
      </c>
    </row>
    <row r="591" spans="1:3">
      <c r="A591" s="82">
        <v>590</v>
      </c>
      <c r="B591" s="82" t="s">
        <v>45</v>
      </c>
      <c r="C591" s="82">
        <v>20</v>
      </c>
    </row>
    <row r="592" spans="1:3">
      <c r="A592" s="82">
        <v>591</v>
      </c>
      <c r="B592" s="82" t="s">
        <v>46</v>
      </c>
      <c r="C592" s="82">
        <v>1</v>
      </c>
    </row>
    <row r="593" spans="1:3">
      <c r="A593" s="82">
        <v>592</v>
      </c>
      <c r="B593" s="82" t="s">
        <v>46</v>
      </c>
      <c r="C593" s="82">
        <v>2</v>
      </c>
    </row>
    <row r="594" spans="1:3">
      <c r="A594" s="82">
        <v>593</v>
      </c>
      <c r="B594" s="82" t="s">
        <v>46</v>
      </c>
      <c r="C594" s="82">
        <v>3</v>
      </c>
    </row>
    <row r="595" spans="1:3">
      <c r="A595" s="82">
        <v>594</v>
      </c>
      <c r="B595" s="82" t="s">
        <v>46</v>
      </c>
      <c r="C595" s="82">
        <v>4</v>
      </c>
    </row>
    <row r="596" spans="1:3">
      <c r="A596" s="82">
        <v>595</v>
      </c>
      <c r="B596" s="82" t="s">
        <v>46</v>
      </c>
      <c r="C596" s="82">
        <v>5</v>
      </c>
    </row>
    <row r="597" spans="1:3">
      <c r="A597" s="82">
        <v>596</v>
      </c>
      <c r="B597" s="82" t="s">
        <v>46</v>
      </c>
      <c r="C597" s="82">
        <v>6</v>
      </c>
    </row>
    <row r="598" spans="1:3">
      <c r="A598" s="82">
        <v>597</v>
      </c>
      <c r="B598" s="82" t="s">
        <v>46</v>
      </c>
      <c r="C598" s="82">
        <v>7</v>
      </c>
    </row>
    <row r="599" spans="1:3">
      <c r="A599" s="82">
        <v>598</v>
      </c>
      <c r="B599" s="82" t="s">
        <v>46</v>
      </c>
      <c r="C599" s="82">
        <v>8</v>
      </c>
    </row>
    <row r="600" spans="1:3">
      <c r="A600" s="82">
        <v>599</v>
      </c>
      <c r="B600" s="82" t="s">
        <v>46</v>
      </c>
      <c r="C600" s="82">
        <v>9</v>
      </c>
    </row>
    <row r="601" spans="1:3">
      <c r="A601" s="82">
        <v>600</v>
      </c>
      <c r="B601" s="82" t="s">
        <v>46</v>
      </c>
      <c r="C601" s="82">
        <v>10</v>
      </c>
    </row>
    <row r="602" spans="1:3">
      <c r="A602" s="82">
        <v>601</v>
      </c>
      <c r="B602" s="82" t="s">
        <v>46</v>
      </c>
      <c r="C602" s="82">
        <v>11</v>
      </c>
    </row>
    <row r="603" spans="1:3">
      <c r="A603" s="82">
        <v>602</v>
      </c>
      <c r="B603" s="82" t="s">
        <v>46</v>
      </c>
      <c r="C603" s="82">
        <v>12</v>
      </c>
    </row>
    <row r="604" spans="1:3">
      <c r="A604" s="82">
        <v>603</v>
      </c>
      <c r="B604" s="82" t="s">
        <v>46</v>
      </c>
      <c r="C604" s="82">
        <v>13</v>
      </c>
    </row>
    <row r="605" spans="1:3">
      <c r="A605" s="82">
        <v>604</v>
      </c>
      <c r="B605" s="82" t="s">
        <v>46</v>
      </c>
      <c r="C605" s="82">
        <v>14</v>
      </c>
    </row>
    <row r="606" spans="1:3">
      <c r="A606" s="82">
        <v>605</v>
      </c>
      <c r="B606" s="82" t="s">
        <v>46</v>
      </c>
      <c r="C606" s="82">
        <v>15</v>
      </c>
    </row>
    <row r="607" spans="1:3">
      <c r="A607" s="82">
        <v>606</v>
      </c>
      <c r="B607" s="82" t="s">
        <v>47</v>
      </c>
      <c r="C607" s="82">
        <v>1</v>
      </c>
    </row>
    <row r="608" spans="1:3">
      <c r="A608" s="82">
        <v>607</v>
      </c>
      <c r="B608" s="82" t="s">
        <v>47</v>
      </c>
      <c r="C608" s="82">
        <v>2</v>
      </c>
    </row>
    <row r="609" spans="1:3">
      <c r="A609" s="82">
        <v>608</v>
      </c>
      <c r="B609" s="82" t="s">
        <v>47</v>
      </c>
      <c r="C609" s="82">
        <v>3</v>
      </c>
    </row>
    <row r="610" spans="1:3">
      <c r="A610" s="82">
        <v>609</v>
      </c>
      <c r="B610" s="82" t="s">
        <v>47</v>
      </c>
      <c r="C610" s="82">
        <v>4</v>
      </c>
    </row>
    <row r="611" spans="1:3">
      <c r="A611" s="82">
        <v>610</v>
      </c>
      <c r="B611" s="82" t="s">
        <v>47</v>
      </c>
      <c r="C611" s="82">
        <v>5</v>
      </c>
    </row>
    <row r="612" spans="1:3">
      <c r="A612" s="82">
        <v>611</v>
      </c>
      <c r="B612" s="82" t="s">
        <v>47</v>
      </c>
      <c r="C612" s="82">
        <v>6</v>
      </c>
    </row>
    <row r="613" spans="1:3">
      <c r="A613" s="82">
        <v>612</v>
      </c>
      <c r="B613" s="82" t="s">
        <v>47</v>
      </c>
      <c r="C613" s="82">
        <v>7</v>
      </c>
    </row>
    <row r="614" spans="1:3">
      <c r="A614" s="82">
        <v>613</v>
      </c>
      <c r="B614" s="82" t="s">
        <v>47</v>
      </c>
      <c r="C614" s="82">
        <v>8</v>
      </c>
    </row>
    <row r="615" spans="1:3">
      <c r="A615" s="82">
        <v>614</v>
      </c>
      <c r="B615" s="82" t="s">
        <v>47</v>
      </c>
      <c r="C615" s="82">
        <v>9</v>
      </c>
    </row>
    <row r="616" spans="1:3">
      <c r="A616" s="82">
        <v>615</v>
      </c>
      <c r="B616" s="82" t="s">
        <v>47</v>
      </c>
      <c r="C616" s="82">
        <v>10</v>
      </c>
    </row>
    <row r="617" spans="1:3">
      <c r="A617" s="82">
        <v>616</v>
      </c>
      <c r="B617" s="82" t="s">
        <v>47</v>
      </c>
      <c r="C617" s="82">
        <v>11</v>
      </c>
    </row>
    <row r="618" spans="1:3">
      <c r="A618" s="82">
        <v>617</v>
      </c>
      <c r="B618" s="82" t="s">
        <v>47</v>
      </c>
      <c r="C618" s="82">
        <v>12</v>
      </c>
    </row>
    <row r="619" spans="1:3">
      <c r="A619" s="82">
        <v>618</v>
      </c>
      <c r="B619" s="82" t="s">
        <v>47</v>
      </c>
      <c r="C619" s="82">
        <v>13</v>
      </c>
    </row>
    <row r="620" spans="1:3">
      <c r="A620" s="82">
        <v>619</v>
      </c>
      <c r="B620" s="82" t="s">
        <v>47</v>
      </c>
      <c r="C620" s="82">
        <v>14</v>
      </c>
    </row>
    <row r="621" spans="1:3">
      <c r="A621" s="82">
        <v>620</v>
      </c>
      <c r="B621" s="82" t="s">
        <v>47</v>
      </c>
      <c r="C621" s="82">
        <v>15</v>
      </c>
    </row>
    <row r="622" spans="1:3">
      <c r="A622" s="82">
        <v>621</v>
      </c>
      <c r="B622" s="82" t="s">
        <v>48</v>
      </c>
      <c r="C622" s="82">
        <v>1</v>
      </c>
    </row>
    <row r="623" spans="1:3">
      <c r="A623" s="82">
        <v>622</v>
      </c>
      <c r="B623" s="82" t="s">
        <v>48</v>
      </c>
      <c r="C623" s="82">
        <v>2</v>
      </c>
    </row>
    <row r="624" spans="1:3">
      <c r="A624" s="82">
        <v>623</v>
      </c>
      <c r="B624" s="82" t="s">
        <v>48</v>
      </c>
      <c r="C624" s="82">
        <v>3</v>
      </c>
    </row>
    <row r="625" spans="1:3">
      <c r="A625" s="82">
        <v>624</v>
      </c>
      <c r="B625" s="82" t="s">
        <v>48</v>
      </c>
      <c r="C625" s="82">
        <v>4</v>
      </c>
    </row>
    <row r="626" spans="1:3">
      <c r="A626" s="82">
        <v>625</v>
      </c>
      <c r="B626" s="82" t="s">
        <v>48</v>
      </c>
      <c r="C626" s="82">
        <v>5</v>
      </c>
    </row>
    <row r="627" spans="1:3">
      <c r="A627" s="82">
        <v>626</v>
      </c>
      <c r="B627" s="82" t="s">
        <v>48</v>
      </c>
      <c r="C627" s="82">
        <v>6</v>
      </c>
    </row>
    <row r="628" spans="1:3">
      <c r="A628" s="82">
        <v>627</v>
      </c>
      <c r="B628" s="82" t="s">
        <v>48</v>
      </c>
      <c r="C628" s="82">
        <v>7</v>
      </c>
    </row>
    <row r="629" spans="1:3">
      <c r="A629" s="82">
        <v>628</v>
      </c>
      <c r="B629" s="82" t="s">
        <v>48</v>
      </c>
      <c r="C629" s="82">
        <v>8</v>
      </c>
    </row>
    <row r="630" spans="1:3">
      <c r="A630" s="82">
        <v>629</v>
      </c>
      <c r="B630" s="82" t="s">
        <v>48</v>
      </c>
      <c r="C630" s="82">
        <v>9</v>
      </c>
    </row>
    <row r="631" spans="1:3">
      <c r="A631" s="82">
        <v>630</v>
      </c>
      <c r="B631" s="82" t="s">
        <v>48</v>
      </c>
      <c r="C631" s="82">
        <v>10</v>
      </c>
    </row>
    <row r="632" spans="1:3">
      <c r="A632" s="82">
        <v>631</v>
      </c>
      <c r="B632" s="82" t="s">
        <v>48</v>
      </c>
      <c r="C632" s="82">
        <v>11</v>
      </c>
    </row>
    <row r="633" spans="1:3">
      <c r="A633" s="82">
        <v>632</v>
      </c>
      <c r="B633" s="82" t="s">
        <v>48</v>
      </c>
      <c r="C633" s="82">
        <v>12</v>
      </c>
    </row>
    <row r="634" spans="1:3">
      <c r="A634" s="82">
        <v>633</v>
      </c>
      <c r="B634" s="82" t="s">
        <v>48</v>
      </c>
      <c r="C634" s="82">
        <v>13</v>
      </c>
    </row>
    <row r="635" spans="1:3">
      <c r="A635" s="82">
        <v>634</v>
      </c>
      <c r="B635" s="82" t="s">
        <v>48</v>
      </c>
      <c r="C635" s="82">
        <v>14</v>
      </c>
    </row>
    <row r="636" spans="1:3">
      <c r="A636" s="82">
        <v>635</v>
      </c>
      <c r="B636" s="82" t="s">
        <v>48</v>
      </c>
      <c r="C636" s="82">
        <v>15</v>
      </c>
    </row>
    <row r="637" spans="1:3">
      <c r="A637" s="82">
        <v>636</v>
      </c>
      <c r="B637" s="82" t="s">
        <v>48</v>
      </c>
      <c r="C637" s="82">
        <v>16</v>
      </c>
    </row>
    <row r="638" spans="1:3">
      <c r="A638" s="82">
        <v>637</v>
      </c>
      <c r="B638" s="82" t="s">
        <v>48</v>
      </c>
      <c r="C638" s="82">
        <v>17</v>
      </c>
    </row>
    <row r="639" spans="1:3">
      <c r="A639" s="82">
        <v>638</v>
      </c>
      <c r="B639" s="82" t="s">
        <v>48</v>
      </c>
      <c r="C639" s="82">
        <v>18</v>
      </c>
    </row>
    <row r="640" spans="1:3">
      <c r="A640" s="82">
        <v>639</v>
      </c>
      <c r="B640" s="82" t="s">
        <v>48</v>
      </c>
      <c r="C640" s="82">
        <v>19</v>
      </c>
    </row>
    <row r="641" spans="1:3">
      <c r="A641" s="82">
        <v>640</v>
      </c>
      <c r="B641" s="82" t="s">
        <v>48</v>
      </c>
      <c r="C641" s="82">
        <v>20</v>
      </c>
    </row>
    <row r="642" spans="1:3">
      <c r="A642" s="82">
        <v>641</v>
      </c>
      <c r="B642" s="82" t="s">
        <v>49</v>
      </c>
      <c r="C642" s="82">
        <v>1</v>
      </c>
    </row>
    <row r="643" spans="1:3">
      <c r="A643" s="82">
        <v>642</v>
      </c>
      <c r="B643" s="82" t="s">
        <v>49</v>
      </c>
      <c r="C643" s="82">
        <v>2</v>
      </c>
    </row>
    <row r="644" spans="1:3">
      <c r="A644" s="82">
        <v>643</v>
      </c>
      <c r="B644" s="82" t="s">
        <v>49</v>
      </c>
      <c r="C644" s="82">
        <v>3</v>
      </c>
    </row>
    <row r="645" spans="1:3">
      <c r="A645" s="82">
        <v>644</v>
      </c>
      <c r="B645" s="82" t="s">
        <v>49</v>
      </c>
      <c r="C645" s="82">
        <v>4</v>
      </c>
    </row>
    <row r="646" spans="1:3">
      <c r="A646" s="82">
        <v>645</v>
      </c>
      <c r="B646" s="82" t="s">
        <v>49</v>
      </c>
      <c r="C646" s="82">
        <v>5</v>
      </c>
    </row>
    <row r="647" spans="1:3">
      <c r="A647" s="82">
        <v>646</v>
      </c>
      <c r="B647" s="82" t="s">
        <v>49</v>
      </c>
      <c r="C647" s="82">
        <v>6</v>
      </c>
    </row>
    <row r="648" spans="1:3">
      <c r="A648" s="82">
        <v>647</v>
      </c>
      <c r="B648" s="82" t="s">
        <v>49</v>
      </c>
      <c r="C648" s="82">
        <v>7</v>
      </c>
    </row>
    <row r="649" spans="1:3">
      <c r="A649" s="82">
        <v>648</v>
      </c>
      <c r="B649" s="82" t="s">
        <v>49</v>
      </c>
      <c r="C649" s="82">
        <v>8</v>
      </c>
    </row>
    <row r="650" spans="1:3">
      <c r="A650" s="82">
        <v>649</v>
      </c>
      <c r="B650" s="82" t="s">
        <v>49</v>
      </c>
      <c r="C650" s="82">
        <v>9</v>
      </c>
    </row>
    <row r="651" spans="1:3">
      <c r="A651" s="82">
        <v>650</v>
      </c>
      <c r="B651" s="82" t="s">
        <v>49</v>
      </c>
      <c r="C651" s="82">
        <v>10</v>
      </c>
    </row>
    <row r="652" spans="1:3">
      <c r="A652" s="82">
        <v>651</v>
      </c>
      <c r="B652" s="82" t="s">
        <v>49</v>
      </c>
      <c r="C652" s="82">
        <v>11</v>
      </c>
    </row>
    <row r="653" spans="1:3">
      <c r="A653" s="82">
        <v>652</v>
      </c>
      <c r="B653" s="82" t="s">
        <v>49</v>
      </c>
      <c r="C653" s="82">
        <v>12</v>
      </c>
    </row>
    <row r="654" spans="1:3">
      <c r="A654" s="82">
        <v>653</v>
      </c>
      <c r="B654" s="82" t="s">
        <v>49</v>
      </c>
      <c r="C654" s="82">
        <v>13</v>
      </c>
    </row>
    <row r="655" spans="1:3">
      <c r="A655" s="82">
        <v>654</v>
      </c>
      <c r="B655" s="82" t="s">
        <v>49</v>
      </c>
      <c r="C655" s="82">
        <v>14</v>
      </c>
    </row>
    <row r="656" spans="1:3">
      <c r="A656" s="82">
        <v>655</v>
      </c>
      <c r="B656" s="82" t="s">
        <v>49</v>
      </c>
      <c r="C656" s="82">
        <v>15</v>
      </c>
    </row>
    <row r="657" spans="1:3">
      <c r="A657" s="82">
        <v>656</v>
      </c>
      <c r="B657" s="82" t="s">
        <v>49</v>
      </c>
      <c r="C657" s="82">
        <v>16</v>
      </c>
    </row>
    <row r="658" spans="1:3">
      <c r="A658" s="82">
        <v>657</v>
      </c>
      <c r="B658" s="82" t="s">
        <v>49</v>
      </c>
      <c r="C658" s="82">
        <v>17</v>
      </c>
    </row>
    <row r="659" spans="1:3">
      <c r="A659" s="82">
        <v>658</v>
      </c>
      <c r="B659" s="82" t="s">
        <v>49</v>
      </c>
      <c r="C659" s="82">
        <v>18</v>
      </c>
    </row>
    <row r="660" spans="1:3">
      <c r="A660" s="82">
        <v>659</v>
      </c>
      <c r="B660" s="82" t="s">
        <v>49</v>
      </c>
      <c r="C660" s="82">
        <v>19</v>
      </c>
    </row>
    <row r="661" spans="1:3">
      <c r="A661" s="82">
        <v>660</v>
      </c>
      <c r="B661" s="82" t="s">
        <v>49</v>
      </c>
      <c r="C661" s="82">
        <v>20</v>
      </c>
    </row>
    <row r="662" spans="1:3">
      <c r="A662" s="82">
        <v>661</v>
      </c>
      <c r="B662" s="82" t="s">
        <v>50</v>
      </c>
      <c r="C662" s="82">
        <v>1</v>
      </c>
    </row>
    <row r="663" spans="1:3">
      <c r="A663" s="82">
        <v>662</v>
      </c>
      <c r="B663" s="82" t="s">
        <v>50</v>
      </c>
      <c r="C663" s="82">
        <v>2</v>
      </c>
    </row>
    <row r="664" spans="1:3">
      <c r="A664" s="82">
        <v>663</v>
      </c>
      <c r="B664" s="82" t="s">
        <v>50</v>
      </c>
      <c r="C664" s="82">
        <v>3</v>
      </c>
    </row>
    <row r="665" spans="1:3">
      <c r="A665" s="82">
        <v>664</v>
      </c>
      <c r="B665" s="82" t="s">
        <v>50</v>
      </c>
      <c r="C665" s="82">
        <v>4</v>
      </c>
    </row>
    <row r="666" spans="1:3">
      <c r="A666" s="82">
        <v>665</v>
      </c>
      <c r="B666" s="82" t="s">
        <v>50</v>
      </c>
      <c r="C666" s="82">
        <v>5</v>
      </c>
    </row>
    <row r="667" spans="1:3">
      <c r="A667" s="82">
        <v>666</v>
      </c>
      <c r="B667" s="82" t="s">
        <v>51</v>
      </c>
      <c r="C667" s="82">
        <v>1</v>
      </c>
    </row>
    <row r="668" spans="1:3">
      <c r="A668" s="82">
        <v>667</v>
      </c>
      <c r="B668" s="82" t="s">
        <v>51</v>
      </c>
      <c r="C668" s="82">
        <v>2</v>
      </c>
    </row>
    <row r="669" spans="1:3">
      <c r="A669" s="82">
        <v>668</v>
      </c>
      <c r="B669" s="82" t="s">
        <v>51</v>
      </c>
      <c r="C669" s="82">
        <v>3</v>
      </c>
    </row>
    <row r="670" spans="1:3">
      <c r="A670" s="82">
        <v>669</v>
      </c>
      <c r="B670" s="82" t="s">
        <v>51</v>
      </c>
      <c r="C670" s="82">
        <v>4</v>
      </c>
    </row>
    <row r="671" spans="1:3">
      <c r="A671" s="82">
        <v>670</v>
      </c>
      <c r="B671" s="82" t="s">
        <v>51</v>
      </c>
      <c r="C671" s="82">
        <v>5</v>
      </c>
    </row>
    <row r="672" spans="1:3">
      <c r="A672" s="82">
        <v>671</v>
      </c>
      <c r="B672" s="82" t="s">
        <v>51</v>
      </c>
      <c r="C672" s="82">
        <v>6</v>
      </c>
    </row>
    <row r="673" spans="1:3">
      <c r="A673" s="82">
        <v>672</v>
      </c>
      <c r="B673" s="82" t="s">
        <v>51</v>
      </c>
      <c r="C673" s="82">
        <v>7</v>
      </c>
    </row>
    <row r="674" spans="1:3">
      <c r="A674" s="82">
        <v>673</v>
      </c>
      <c r="B674" s="82" t="s">
        <v>51</v>
      </c>
      <c r="C674" s="82">
        <v>8</v>
      </c>
    </row>
    <row r="675" spans="1:3">
      <c r="A675" s="82">
        <v>674</v>
      </c>
      <c r="B675" s="82" t="s">
        <v>51</v>
      </c>
      <c r="C675" s="82">
        <v>9</v>
      </c>
    </row>
    <row r="676" spans="1:3">
      <c r="A676" s="82">
        <v>675</v>
      </c>
      <c r="B676" s="82" t="s">
        <v>51</v>
      </c>
      <c r="C676" s="82">
        <v>10</v>
      </c>
    </row>
    <row r="677" spans="1:3">
      <c r="A677" s="82">
        <v>676</v>
      </c>
      <c r="B677" s="82" t="s">
        <v>52</v>
      </c>
      <c r="C677" s="82">
        <v>1</v>
      </c>
    </row>
    <row r="678" spans="1:3">
      <c r="A678" s="82">
        <v>677</v>
      </c>
      <c r="B678" s="82" t="s">
        <v>52</v>
      </c>
      <c r="C678" s="82">
        <v>2</v>
      </c>
    </row>
    <row r="679" spans="1:3">
      <c r="A679" s="82">
        <v>678</v>
      </c>
      <c r="B679" s="82" t="s">
        <v>52</v>
      </c>
      <c r="C679" s="82">
        <v>3</v>
      </c>
    </row>
    <row r="680" spans="1:3">
      <c r="A680" s="82">
        <v>679</v>
      </c>
      <c r="B680" s="82" t="s">
        <v>52</v>
      </c>
      <c r="C680" s="82">
        <v>4</v>
      </c>
    </row>
    <row r="681" spans="1:3">
      <c r="A681" s="82">
        <v>680</v>
      </c>
      <c r="B681" s="82" t="s">
        <v>52</v>
      </c>
      <c r="C681" s="82">
        <v>5</v>
      </c>
    </row>
    <row r="682" spans="1:3">
      <c r="A682" s="82">
        <v>681</v>
      </c>
      <c r="B682" s="82" t="s">
        <v>52</v>
      </c>
      <c r="C682" s="82">
        <v>6</v>
      </c>
    </row>
    <row r="683" spans="1:3">
      <c r="A683" s="82">
        <v>682</v>
      </c>
      <c r="B683" s="82" t="s">
        <v>52</v>
      </c>
      <c r="C683" s="82">
        <v>7</v>
      </c>
    </row>
    <row r="684" spans="1:3">
      <c r="A684" s="82">
        <v>683</v>
      </c>
      <c r="B684" s="82" t="s">
        <v>52</v>
      </c>
      <c r="C684" s="82">
        <v>8</v>
      </c>
    </row>
    <row r="685" spans="1:3">
      <c r="A685" s="82">
        <v>684</v>
      </c>
      <c r="B685" s="82" t="s">
        <v>52</v>
      </c>
      <c r="C685" s="82">
        <v>9</v>
      </c>
    </row>
    <row r="686" spans="1:3">
      <c r="A686" s="82">
        <v>685</v>
      </c>
      <c r="B686" s="82" t="s">
        <v>52</v>
      </c>
      <c r="C686" s="82">
        <v>10</v>
      </c>
    </row>
    <row r="687" spans="1:3">
      <c r="A687" s="82">
        <v>686</v>
      </c>
      <c r="B687" s="82" t="s">
        <v>52</v>
      </c>
      <c r="C687" s="82">
        <v>11</v>
      </c>
    </row>
    <row r="688" spans="1:3">
      <c r="A688" s="82">
        <v>687</v>
      </c>
      <c r="B688" s="82" t="s">
        <v>52</v>
      </c>
      <c r="C688" s="82">
        <v>12</v>
      </c>
    </row>
    <row r="689" spans="1:3">
      <c r="A689" s="82">
        <v>688</v>
      </c>
      <c r="B689" s="82" t="s">
        <v>52</v>
      </c>
      <c r="C689" s="82">
        <v>13</v>
      </c>
    </row>
    <row r="690" spans="1:3">
      <c r="A690" s="82">
        <v>689</v>
      </c>
      <c r="B690" s="82" t="s">
        <v>52</v>
      </c>
      <c r="C690" s="82">
        <v>14</v>
      </c>
    </row>
    <row r="691" spans="1:3">
      <c r="A691" s="82">
        <v>690</v>
      </c>
      <c r="B691" s="82" t="s">
        <v>52</v>
      </c>
      <c r="C691" s="82">
        <v>15</v>
      </c>
    </row>
    <row r="692" spans="1:3">
      <c r="A692" s="82">
        <v>691</v>
      </c>
      <c r="B692" s="82" t="s">
        <v>52</v>
      </c>
      <c r="C692" s="82">
        <v>16</v>
      </c>
    </row>
    <row r="693" spans="1:3">
      <c r="A693" s="82">
        <v>692</v>
      </c>
      <c r="B693" s="82" t="s">
        <v>52</v>
      </c>
      <c r="C693" s="82">
        <v>17</v>
      </c>
    </row>
    <row r="694" spans="1:3">
      <c r="A694" s="82">
        <v>693</v>
      </c>
      <c r="B694" s="82" t="s">
        <v>52</v>
      </c>
      <c r="C694" s="82">
        <v>18</v>
      </c>
    </row>
    <row r="695" spans="1:3">
      <c r="A695" s="82">
        <v>694</v>
      </c>
      <c r="B695" s="82" t="s">
        <v>52</v>
      </c>
      <c r="C695" s="82">
        <v>19</v>
      </c>
    </row>
    <row r="696" spans="1:3">
      <c r="A696" s="82">
        <v>695</v>
      </c>
      <c r="B696" s="82" t="s">
        <v>52</v>
      </c>
      <c r="C696" s="82">
        <v>20</v>
      </c>
    </row>
    <row r="697" spans="1:3">
      <c r="A697" s="82">
        <v>696</v>
      </c>
      <c r="B697" s="82" t="s">
        <v>53</v>
      </c>
      <c r="C697" s="82">
        <v>1</v>
      </c>
    </row>
    <row r="698" spans="1:3">
      <c r="A698" s="82">
        <v>697</v>
      </c>
      <c r="B698" s="82" t="s">
        <v>53</v>
      </c>
      <c r="C698" s="82">
        <v>2</v>
      </c>
    </row>
    <row r="699" spans="1:3">
      <c r="A699" s="82">
        <v>698</v>
      </c>
      <c r="B699" s="82" t="s">
        <v>53</v>
      </c>
      <c r="C699" s="82">
        <v>3</v>
      </c>
    </row>
    <row r="700" spans="1:3">
      <c r="A700" s="82">
        <v>699</v>
      </c>
      <c r="B700" s="82" t="s">
        <v>53</v>
      </c>
      <c r="C700" s="82">
        <v>4</v>
      </c>
    </row>
    <row r="701" spans="1:3">
      <c r="A701" s="82">
        <v>700</v>
      </c>
      <c r="B701" s="82" t="s">
        <v>53</v>
      </c>
      <c r="C701" s="82">
        <v>5</v>
      </c>
    </row>
    <row r="702" spans="1:3">
      <c r="A702" s="82">
        <v>701</v>
      </c>
      <c r="B702" s="82" t="s">
        <v>53</v>
      </c>
      <c r="C702" s="82">
        <v>6</v>
      </c>
    </row>
    <row r="703" spans="1:3">
      <c r="A703" s="82">
        <v>702</v>
      </c>
      <c r="B703" s="82" t="s">
        <v>53</v>
      </c>
      <c r="C703" s="82">
        <v>7</v>
      </c>
    </row>
    <row r="704" spans="1:3">
      <c r="A704" s="82">
        <v>703</v>
      </c>
      <c r="B704" s="82" t="s">
        <v>53</v>
      </c>
      <c r="C704" s="82">
        <v>8</v>
      </c>
    </row>
    <row r="705" spans="1:3">
      <c r="A705" s="82">
        <v>704</v>
      </c>
      <c r="B705" s="82" t="s">
        <v>53</v>
      </c>
      <c r="C705" s="82">
        <v>9</v>
      </c>
    </row>
    <row r="706" spans="1:3">
      <c r="A706" s="82">
        <v>705</v>
      </c>
      <c r="B706" s="82" t="s">
        <v>53</v>
      </c>
      <c r="C706" s="82">
        <v>10</v>
      </c>
    </row>
    <row r="707" spans="1:3">
      <c r="A707" s="82">
        <v>706</v>
      </c>
      <c r="B707" s="82" t="s">
        <v>53</v>
      </c>
      <c r="C707" s="82">
        <v>11</v>
      </c>
    </row>
    <row r="708" spans="1:3">
      <c r="A708" s="82">
        <v>707</v>
      </c>
      <c r="B708" s="82" t="s">
        <v>53</v>
      </c>
      <c r="C708" s="82">
        <v>12</v>
      </c>
    </row>
    <row r="709" spans="1:3">
      <c r="A709" s="82">
        <v>708</v>
      </c>
      <c r="B709" s="82" t="s">
        <v>53</v>
      </c>
      <c r="C709" s="82">
        <v>13</v>
      </c>
    </row>
    <row r="710" spans="1:3">
      <c r="A710" s="82">
        <v>709</v>
      </c>
      <c r="B710" s="82" t="s">
        <v>53</v>
      </c>
      <c r="C710" s="82">
        <v>14</v>
      </c>
    </row>
    <row r="711" spans="1:3">
      <c r="A711" s="82">
        <v>710</v>
      </c>
      <c r="B711" s="82" t="s">
        <v>53</v>
      </c>
      <c r="C711" s="82">
        <v>15</v>
      </c>
    </row>
    <row r="712" spans="1:3">
      <c r="A712" s="82">
        <v>711</v>
      </c>
      <c r="B712" s="82" t="s">
        <v>53</v>
      </c>
      <c r="C712" s="82">
        <v>16</v>
      </c>
    </row>
    <row r="713" spans="1:3">
      <c r="A713" s="82">
        <v>712</v>
      </c>
      <c r="B713" s="82" t="s">
        <v>53</v>
      </c>
      <c r="C713" s="82">
        <v>17</v>
      </c>
    </row>
    <row r="714" spans="1:3">
      <c r="A714" s="82">
        <v>713</v>
      </c>
      <c r="B714" s="82" t="s">
        <v>53</v>
      </c>
      <c r="C714" s="82">
        <v>18</v>
      </c>
    </row>
    <row r="715" spans="1:3">
      <c r="A715" s="82">
        <v>714</v>
      </c>
      <c r="B715" s="82" t="s">
        <v>53</v>
      </c>
      <c r="C715" s="82">
        <v>19</v>
      </c>
    </row>
    <row r="716" spans="1:3">
      <c r="A716" s="82">
        <v>715</v>
      </c>
      <c r="B716" s="82" t="s">
        <v>53</v>
      </c>
      <c r="C716" s="82">
        <v>20</v>
      </c>
    </row>
    <row r="717" spans="1:3">
      <c r="A717" s="82">
        <v>716</v>
      </c>
      <c r="B717" s="82" t="s">
        <v>54</v>
      </c>
      <c r="C717" s="82">
        <v>1</v>
      </c>
    </row>
    <row r="718" spans="1:3">
      <c r="A718" s="82">
        <v>717</v>
      </c>
      <c r="B718" s="82" t="s">
        <v>54</v>
      </c>
      <c r="C718" s="82">
        <v>2</v>
      </c>
    </row>
    <row r="719" spans="1:3">
      <c r="A719" s="82">
        <v>718</v>
      </c>
      <c r="B719" s="82" t="s">
        <v>54</v>
      </c>
      <c r="C719" s="82">
        <v>3</v>
      </c>
    </row>
    <row r="720" spans="1:3">
      <c r="A720" s="82">
        <v>719</v>
      </c>
      <c r="B720" s="82" t="s">
        <v>54</v>
      </c>
      <c r="C720" s="82">
        <v>4</v>
      </c>
    </row>
    <row r="721" spans="1:3">
      <c r="A721" s="82">
        <v>720</v>
      </c>
      <c r="B721" s="82" t="s">
        <v>54</v>
      </c>
      <c r="C721" s="82">
        <v>5</v>
      </c>
    </row>
    <row r="722" spans="1:3">
      <c r="A722" s="82">
        <v>721</v>
      </c>
      <c r="B722" s="82" t="s">
        <v>54</v>
      </c>
      <c r="C722" s="82">
        <v>6</v>
      </c>
    </row>
    <row r="723" spans="1:3">
      <c r="A723" s="82">
        <v>722</v>
      </c>
      <c r="B723" s="82" t="s">
        <v>54</v>
      </c>
      <c r="C723" s="82">
        <v>7</v>
      </c>
    </row>
    <row r="724" spans="1:3">
      <c r="A724" s="82">
        <v>723</v>
      </c>
      <c r="B724" s="82" t="s">
        <v>54</v>
      </c>
      <c r="C724" s="82">
        <v>8</v>
      </c>
    </row>
    <row r="725" spans="1:3">
      <c r="A725" s="82">
        <v>724</v>
      </c>
      <c r="B725" s="82" t="s">
        <v>54</v>
      </c>
      <c r="C725" s="82">
        <v>9</v>
      </c>
    </row>
    <row r="726" spans="1:3">
      <c r="A726" s="82">
        <v>725</v>
      </c>
      <c r="B726" s="82" t="s">
        <v>54</v>
      </c>
      <c r="C726" s="82">
        <v>10</v>
      </c>
    </row>
    <row r="727" spans="1:3">
      <c r="A727" s="82">
        <v>726</v>
      </c>
      <c r="B727" s="82" t="s">
        <v>54</v>
      </c>
      <c r="C727" s="82">
        <v>11</v>
      </c>
    </row>
    <row r="728" spans="1:3">
      <c r="A728" s="82">
        <v>727</v>
      </c>
      <c r="B728" s="82" t="s">
        <v>54</v>
      </c>
      <c r="C728" s="82">
        <v>12</v>
      </c>
    </row>
    <row r="729" spans="1:3">
      <c r="A729" s="82">
        <v>728</v>
      </c>
      <c r="B729" s="82" t="s">
        <v>54</v>
      </c>
      <c r="C729" s="82">
        <v>13</v>
      </c>
    </row>
    <row r="730" spans="1:3">
      <c r="A730" s="82">
        <v>729</v>
      </c>
      <c r="B730" s="82" t="s">
        <v>54</v>
      </c>
      <c r="C730" s="82">
        <v>14</v>
      </c>
    </row>
    <row r="731" spans="1:3">
      <c r="A731" s="82">
        <v>730</v>
      </c>
      <c r="B731" s="82" t="s">
        <v>54</v>
      </c>
      <c r="C731" s="82">
        <v>15</v>
      </c>
    </row>
    <row r="732" spans="1:3">
      <c r="A732" s="82">
        <v>731</v>
      </c>
      <c r="B732" s="82" t="s">
        <v>54</v>
      </c>
      <c r="C732" s="82">
        <v>16</v>
      </c>
    </row>
    <row r="733" spans="1:3">
      <c r="A733" s="82">
        <v>732</v>
      </c>
      <c r="B733" s="82" t="s">
        <v>54</v>
      </c>
      <c r="C733" s="82">
        <v>17</v>
      </c>
    </row>
    <row r="734" spans="1:3">
      <c r="A734" s="82">
        <v>733</v>
      </c>
      <c r="B734" s="82" t="s">
        <v>54</v>
      </c>
      <c r="C734" s="82">
        <v>18</v>
      </c>
    </row>
    <row r="735" spans="1:3">
      <c r="A735" s="82">
        <v>734</v>
      </c>
      <c r="B735" s="82" t="s">
        <v>54</v>
      </c>
      <c r="C735" s="82">
        <v>19</v>
      </c>
    </row>
    <row r="736" spans="1:3">
      <c r="A736" s="82">
        <v>735</v>
      </c>
      <c r="B736" s="82" t="s">
        <v>54</v>
      </c>
      <c r="C736" s="82">
        <v>20</v>
      </c>
    </row>
    <row r="737" spans="1:3">
      <c r="A737" s="82">
        <v>736</v>
      </c>
      <c r="B737" s="82" t="s">
        <v>54</v>
      </c>
      <c r="C737" s="82">
        <v>21</v>
      </c>
    </row>
    <row r="738" spans="1:3">
      <c r="A738" s="82">
        <v>737</v>
      </c>
      <c r="B738" s="82" t="s">
        <v>54</v>
      </c>
      <c r="C738" s="82">
        <v>22</v>
      </c>
    </row>
    <row r="739" spans="1:3">
      <c r="A739" s="82">
        <v>738</v>
      </c>
      <c r="B739" s="82" t="s">
        <v>54</v>
      </c>
      <c r="C739" s="82">
        <v>23</v>
      </c>
    </row>
    <row r="740" spans="1:3">
      <c r="A740" s="82">
        <v>739</v>
      </c>
      <c r="B740" s="82" t="s">
        <v>54</v>
      </c>
      <c r="C740" s="82">
        <v>24</v>
      </c>
    </row>
    <row r="741" spans="1:3">
      <c r="A741" s="82">
        <v>740</v>
      </c>
      <c r="B741" s="82" t="s">
        <v>54</v>
      </c>
      <c r="C741" s="82">
        <v>25</v>
      </c>
    </row>
    <row r="742" spans="1:3">
      <c r="A742" s="82">
        <v>741</v>
      </c>
      <c r="B742" s="82" t="s">
        <v>54</v>
      </c>
      <c r="C742" s="82">
        <v>26</v>
      </c>
    </row>
    <row r="743" spans="1:3">
      <c r="A743" s="82">
        <v>742</v>
      </c>
      <c r="B743" s="82" t="s">
        <v>54</v>
      </c>
      <c r="C743" s="82">
        <v>27</v>
      </c>
    </row>
    <row r="744" spans="1:3">
      <c r="A744" s="82">
        <v>743</v>
      </c>
      <c r="B744" s="82" t="s">
        <v>54</v>
      </c>
      <c r="C744" s="82">
        <v>28</v>
      </c>
    </row>
    <row r="745" spans="1:3">
      <c r="A745" s="82">
        <v>744</v>
      </c>
      <c r="B745" s="82" t="s">
        <v>54</v>
      </c>
      <c r="C745" s="82">
        <v>29</v>
      </c>
    </row>
    <row r="746" spans="1:3">
      <c r="A746" s="82">
        <v>745</v>
      </c>
      <c r="B746" s="82" t="s">
        <v>54</v>
      </c>
      <c r="C746" s="82">
        <v>30</v>
      </c>
    </row>
    <row r="747" spans="1:3">
      <c r="A747" s="82">
        <v>746</v>
      </c>
      <c r="B747" s="82" t="s">
        <v>55</v>
      </c>
      <c r="C747" s="82">
        <v>1</v>
      </c>
    </row>
    <row r="748" spans="1:3">
      <c r="A748" s="82">
        <v>747</v>
      </c>
      <c r="B748" s="82" t="s">
        <v>55</v>
      </c>
      <c r="C748" s="82">
        <v>2</v>
      </c>
    </row>
    <row r="749" spans="1:3">
      <c r="A749" s="82">
        <v>748</v>
      </c>
      <c r="B749" s="82" t="s">
        <v>55</v>
      </c>
      <c r="C749" s="82">
        <v>3</v>
      </c>
    </row>
    <row r="750" spans="1:3">
      <c r="A750" s="82">
        <v>749</v>
      </c>
      <c r="B750" s="82" t="s">
        <v>55</v>
      </c>
      <c r="C750" s="82">
        <v>4</v>
      </c>
    </row>
    <row r="751" spans="1:3">
      <c r="A751" s="82">
        <v>750</v>
      </c>
      <c r="B751" s="82" t="s">
        <v>55</v>
      </c>
      <c r="C751" s="82">
        <v>5</v>
      </c>
    </row>
    <row r="752" spans="1:3">
      <c r="A752" s="82">
        <v>751</v>
      </c>
      <c r="B752" s="82" t="s">
        <v>55</v>
      </c>
      <c r="C752" s="82">
        <v>6</v>
      </c>
    </row>
    <row r="753" spans="1:3">
      <c r="A753" s="82">
        <v>752</v>
      </c>
      <c r="B753" s="82" t="s">
        <v>55</v>
      </c>
      <c r="C753" s="82">
        <v>7</v>
      </c>
    </row>
    <row r="754" spans="1:3">
      <c r="A754" s="82">
        <v>753</v>
      </c>
      <c r="B754" s="82" t="s">
        <v>55</v>
      </c>
      <c r="C754" s="82">
        <v>8</v>
      </c>
    </row>
    <row r="755" spans="1:3">
      <c r="A755" s="82">
        <v>754</v>
      </c>
      <c r="B755" s="82" t="s">
        <v>55</v>
      </c>
      <c r="C755" s="82">
        <v>9</v>
      </c>
    </row>
    <row r="756" spans="1:3">
      <c r="A756" s="82">
        <v>755</v>
      </c>
      <c r="B756" s="82" t="s">
        <v>55</v>
      </c>
      <c r="C756" s="82">
        <v>10</v>
      </c>
    </row>
    <row r="757" spans="1:3">
      <c r="A757" s="82">
        <v>756</v>
      </c>
      <c r="B757" s="82" t="s">
        <v>55</v>
      </c>
      <c r="C757" s="82">
        <v>11</v>
      </c>
    </row>
    <row r="758" spans="1:3">
      <c r="A758" s="82">
        <v>757</v>
      </c>
      <c r="B758" s="82" t="s">
        <v>55</v>
      </c>
      <c r="C758" s="82">
        <v>12</v>
      </c>
    </row>
    <row r="759" spans="1:3">
      <c r="A759" s="82">
        <v>758</v>
      </c>
      <c r="B759" s="82" t="s">
        <v>55</v>
      </c>
      <c r="C759" s="82">
        <v>13</v>
      </c>
    </row>
    <row r="760" spans="1:3">
      <c r="A760" s="82">
        <v>759</v>
      </c>
      <c r="B760" s="82" t="s">
        <v>55</v>
      </c>
      <c r="C760" s="82">
        <v>14</v>
      </c>
    </row>
    <row r="761" spans="1:3">
      <c r="A761" s="82">
        <v>760</v>
      </c>
      <c r="B761" s="82" t="s">
        <v>55</v>
      </c>
      <c r="C761" s="82">
        <v>15</v>
      </c>
    </row>
    <row r="762" spans="1:3">
      <c r="A762" s="82">
        <v>761</v>
      </c>
      <c r="B762" s="82" t="s">
        <v>55</v>
      </c>
      <c r="C762" s="82">
        <v>16</v>
      </c>
    </row>
    <row r="763" spans="1:3">
      <c r="A763" s="82">
        <v>762</v>
      </c>
      <c r="B763" s="82" t="s">
        <v>55</v>
      </c>
      <c r="C763" s="82">
        <v>17</v>
      </c>
    </row>
    <row r="764" spans="1:3">
      <c r="A764" s="82">
        <v>763</v>
      </c>
      <c r="B764" s="82" t="s">
        <v>55</v>
      </c>
      <c r="C764" s="82">
        <v>18</v>
      </c>
    </row>
    <row r="765" spans="1:3">
      <c r="A765" s="82">
        <v>764</v>
      </c>
      <c r="B765" s="82" t="s">
        <v>55</v>
      </c>
      <c r="C765" s="82">
        <v>19</v>
      </c>
    </row>
    <row r="766" spans="1:3">
      <c r="A766" s="82">
        <v>765</v>
      </c>
      <c r="B766" s="82" t="s">
        <v>55</v>
      </c>
      <c r="C766" s="82">
        <v>20</v>
      </c>
    </row>
    <row r="767" spans="1:3">
      <c r="A767" s="82">
        <v>766</v>
      </c>
      <c r="B767" s="82" t="s">
        <v>55</v>
      </c>
      <c r="C767" s="82">
        <v>21</v>
      </c>
    </row>
    <row r="768" spans="1:3">
      <c r="A768" s="82">
        <v>767</v>
      </c>
      <c r="B768" s="82" t="s">
        <v>55</v>
      </c>
      <c r="C768" s="82">
        <v>22</v>
      </c>
    </row>
    <row r="769" spans="1:3">
      <c r="A769" s="82">
        <v>768</v>
      </c>
      <c r="B769" s="82" t="s">
        <v>55</v>
      </c>
      <c r="C769" s="82">
        <v>23</v>
      </c>
    </row>
    <row r="770" spans="1:3">
      <c r="A770" s="82">
        <v>769</v>
      </c>
      <c r="B770" s="82" t="s">
        <v>55</v>
      </c>
      <c r="C770" s="82">
        <v>24</v>
      </c>
    </row>
    <row r="771" spans="1:3">
      <c r="A771" s="82">
        <v>770</v>
      </c>
      <c r="B771" s="82" t="s">
        <v>55</v>
      </c>
      <c r="C771" s="82">
        <v>25</v>
      </c>
    </row>
    <row r="772" spans="1:3">
      <c r="A772" s="82">
        <v>771</v>
      </c>
      <c r="B772" s="82" t="s">
        <v>55</v>
      </c>
      <c r="C772" s="82">
        <v>26</v>
      </c>
    </row>
    <row r="773" spans="1:3">
      <c r="A773" s="82">
        <v>772</v>
      </c>
      <c r="B773" s="82" t="s">
        <v>55</v>
      </c>
      <c r="C773" s="82">
        <v>27</v>
      </c>
    </row>
    <row r="774" spans="1:3">
      <c r="A774" s="82">
        <v>773</v>
      </c>
      <c r="B774" s="82" t="s">
        <v>55</v>
      </c>
      <c r="C774" s="82">
        <v>28</v>
      </c>
    </row>
    <row r="775" spans="1:3">
      <c r="A775" s="82">
        <v>774</v>
      </c>
      <c r="B775" s="82" t="s">
        <v>55</v>
      </c>
      <c r="C775" s="82">
        <v>29</v>
      </c>
    </row>
    <row r="776" spans="1:3">
      <c r="A776" s="82">
        <v>775</v>
      </c>
      <c r="B776" s="82" t="s">
        <v>55</v>
      </c>
      <c r="C776" s="82">
        <v>30</v>
      </c>
    </row>
    <row r="777" spans="1:3">
      <c r="A777" s="82">
        <v>776</v>
      </c>
      <c r="B777" s="82" t="s">
        <v>55</v>
      </c>
      <c r="C777" s="82">
        <v>31</v>
      </c>
    </row>
    <row r="778" spans="1:3">
      <c r="A778" s="82">
        <v>777</v>
      </c>
      <c r="B778" s="82" t="s">
        <v>55</v>
      </c>
      <c r="C778" s="82">
        <v>32</v>
      </c>
    </row>
    <row r="779" spans="1:3">
      <c r="A779" s="82">
        <v>778</v>
      </c>
      <c r="B779" s="82" t="s">
        <v>55</v>
      </c>
      <c r="C779" s="82">
        <v>33</v>
      </c>
    </row>
    <row r="780" spans="1:3">
      <c r="A780" s="82">
        <v>779</v>
      </c>
      <c r="B780" s="82" t="s">
        <v>55</v>
      </c>
      <c r="C780" s="82">
        <v>34</v>
      </c>
    </row>
    <row r="781" spans="1:3">
      <c r="A781" s="82">
        <v>780</v>
      </c>
      <c r="B781" s="82" t="s">
        <v>55</v>
      </c>
      <c r="C781" s="82">
        <v>35</v>
      </c>
    </row>
    <row r="782" spans="1:3">
      <c r="A782" s="82">
        <v>781</v>
      </c>
      <c r="B782" s="82" t="s">
        <v>55</v>
      </c>
      <c r="C782" s="82">
        <v>36</v>
      </c>
    </row>
    <row r="783" spans="1:3">
      <c r="A783" s="82">
        <v>782</v>
      </c>
      <c r="B783" s="82" t="s">
        <v>55</v>
      </c>
      <c r="C783" s="82">
        <v>37</v>
      </c>
    </row>
    <row r="784" spans="1:3">
      <c r="A784" s="82">
        <v>783</v>
      </c>
      <c r="B784" s="82" t="s">
        <v>55</v>
      </c>
      <c r="C784" s="82">
        <v>38</v>
      </c>
    </row>
    <row r="785" spans="1:8">
      <c r="A785" s="82">
        <v>784</v>
      </c>
      <c r="B785" s="82" t="s">
        <v>55</v>
      </c>
      <c r="C785" s="82">
        <v>39</v>
      </c>
    </row>
    <row r="786" spans="1:8">
      <c r="A786" s="82">
        <v>785</v>
      </c>
      <c r="B786" s="82" t="s">
        <v>55</v>
      </c>
      <c r="C786" s="82">
        <v>40</v>
      </c>
    </row>
    <row r="787" spans="1:8">
      <c r="A787" s="82">
        <v>786</v>
      </c>
      <c r="B787" s="82" t="s">
        <v>55</v>
      </c>
      <c r="C787" s="82">
        <v>41</v>
      </c>
    </row>
    <row r="788" spans="1:8">
      <c r="A788" s="82">
        <v>787</v>
      </c>
      <c r="B788" s="82" t="s">
        <v>55</v>
      </c>
      <c r="C788" s="82">
        <v>42</v>
      </c>
    </row>
    <row r="789" spans="1:8">
      <c r="A789" s="82">
        <v>788</v>
      </c>
      <c r="B789" s="82" t="s">
        <v>55</v>
      </c>
      <c r="C789" s="82">
        <v>43</v>
      </c>
    </row>
    <row r="790" spans="1:8">
      <c r="A790" s="82">
        <v>789</v>
      </c>
      <c r="B790" s="82" t="s">
        <v>55</v>
      </c>
      <c r="C790" s="82">
        <v>44</v>
      </c>
    </row>
    <row r="791" spans="1:8">
      <c r="A791" s="96">
        <v>790</v>
      </c>
      <c r="B791" s="96" t="s">
        <v>55</v>
      </c>
      <c r="C791" s="96">
        <v>45</v>
      </c>
      <c r="D791" s="96"/>
      <c r="E791" s="96"/>
      <c r="F791" s="96"/>
      <c r="G791" s="96"/>
      <c r="H791" s="96"/>
    </row>
    <row r="792" spans="1:8">
      <c r="A792" s="82">
        <v>791</v>
      </c>
      <c r="B792" s="82" t="s">
        <v>56</v>
      </c>
      <c r="C792" s="82">
        <v>1</v>
      </c>
    </row>
    <row r="793" spans="1:8">
      <c r="A793" s="82">
        <v>792</v>
      </c>
      <c r="B793" s="82" t="s">
        <v>56</v>
      </c>
      <c r="C793" s="82">
        <v>2</v>
      </c>
    </row>
    <row r="794" spans="1:8">
      <c r="A794" s="82">
        <v>793</v>
      </c>
      <c r="B794" s="82" t="s">
        <v>56</v>
      </c>
      <c r="C794" s="82">
        <v>3</v>
      </c>
    </row>
    <row r="795" spans="1:8">
      <c r="A795" s="82">
        <v>794</v>
      </c>
      <c r="B795" s="82" t="s">
        <v>56</v>
      </c>
      <c r="C795" s="82">
        <v>4</v>
      </c>
    </row>
    <row r="796" spans="1:8">
      <c r="A796" s="82">
        <v>795</v>
      </c>
      <c r="B796" s="82" t="s">
        <v>56</v>
      </c>
      <c r="C796" s="82">
        <v>5</v>
      </c>
    </row>
    <row r="797" spans="1:8">
      <c r="A797" s="82">
        <v>796</v>
      </c>
      <c r="B797" s="82" t="s">
        <v>56</v>
      </c>
      <c r="C797" s="82">
        <v>6</v>
      </c>
    </row>
    <row r="798" spans="1:8">
      <c r="A798" s="82">
        <v>797</v>
      </c>
      <c r="B798" s="82" t="s">
        <v>56</v>
      </c>
      <c r="C798" s="82">
        <v>7</v>
      </c>
    </row>
    <row r="799" spans="1:8">
      <c r="A799" s="82">
        <v>798</v>
      </c>
      <c r="B799" s="82" t="s">
        <v>56</v>
      </c>
      <c r="C799" s="82">
        <v>8</v>
      </c>
    </row>
    <row r="800" spans="1:8">
      <c r="A800" s="82">
        <v>799</v>
      </c>
      <c r="B800" s="82" t="s">
        <v>56</v>
      </c>
      <c r="C800" s="82">
        <v>9</v>
      </c>
    </row>
    <row r="801" spans="1:3">
      <c r="A801" s="82">
        <v>800</v>
      </c>
      <c r="B801" s="82" t="s">
        <v>56</v>
      </c>
      <c r="C801" s="82">
        <v>10</v>
      </c>
    </row>
    <row r="802" spans="1:3">
      <c r="A802" s="82">
        <v>801</v>
      </c>
      <c r="B802" s="82" t="s">
        <v>57</v>
      </c>
      <c r="C802" s="82">
        <v>1</v>
      </c>
    </row>
    <row r="803" spans="1:3">
      <c r="A803" s="82">
        <v>802</v>
      </c>
      <c r="B803" s="82" t="s">
        <v>57</v>
      </c>
      <c r="C803" s="82">
        <v>2</v>
      </c>
    </row>
    <row r="804" spans="1:3">
      <c r="A804" s="82">
        <v>803</v>
      </c>
      <c r="B804" s="82" t="s">
        <v>57</v>
      </c>
      <c r="C804" s="82">
        <v>3</v>
      </c>
    </row>
    <row r="805" spans="1:3">
      <c r="A805" s="82">
        <v>804</v>
      </c>
      <c r="B805" s="82" t="s">
        <v>57</v>
      </c>
      <c r="C805" s="82">
        <v>4</v>
      </c>
    </row>
    <row r="806" spans="1:3">
      <c r="A806" s="82">
        <v>805</v>
      </c>
      <c r="B806" s="82" t="s">
        <v>57</v>
      </c>
      <c r="C806" s="82">
        <v>5</v>
      </c>
    </row>
    <row r="807" spans="1:3">
      <c r="A807" s="82">
        <v>806</v>
      </c>
      <c r="B807" s="82" t="s">
        <v>57</v>
      </c>
      <c r="C807" s="82">
        <v>6</v>
      </c>
    </row>
    <row r="808" spans="1:3">
      <c r="A808" s="82">
        <v>807</v>
      </c>
      <c r="B808" s="82" t="s">
        <v>57</v>
      </c>
      <c r="C808" s="82">
        <v>7</v>
      </c>
    </row>
    <row r="809" spans="1:3">
      <c r="A809" s="82">
        <v>808</v>
      </c>
      <c r="B809" s="82" t="s">
        <v>57</v>
      </c>
      <c r="C809" s="82">
        <v>8</v>
      </c>
    </row>
    <row r="810" spans="1:3">
      <c r="A810" s="82">
        <v>809</v>
      </c>
      <c r="B810" s="82" t="s">
        <v>57</v>
      </c>
      <c r="C810" s="82">
        <v>9</v>
      </c>
    </row>
    <row r="811" spans="1:3">
      <c r="A811" s="82">
        <v>810</v>
      </c>
      <c r="B811" s="82" t="s">
        <v>57</v>
      </c>
      <c r="C811" s="82">
        <v>10</v>
      </c>
    </row>
    <row r="812" spans="1:3">
      <c r="A812" s="82">
        <v>811</v>
      </c>
      <c r="B812" s="82" t="s">
        <v>58</v>
      </c>
      <c r="C812" s="82">
        <v>1</v>
      </c>
    </row>
    <row r="813" spans="1:3">
      <c r="A813" s="82">
        <v>812</v>
      </c>
      <c r="B813" s="82" t="s">
        <v>58</v>
      </c>
      <c r="C813" s="82">
        <v>2</v>
      </c>
    </row>
    <row r="814" spans="1:3">
      <c r="A814" s="82">
        <v>813</v>
      </c>
      <c r="B814" s="82" t="s">
        <v>58</v>
      </c>
      <c r="C814" s="82">
        <v>3</v>
      </c>
    </row>
    <row r="815" spans="1:3">
      <c r="A815" s="82">
        <v>814</v>
      </c>
      <c r="B815" s="82" t="s">
        <v>58</v>
      </c>
      <c r="C815" s="82">
        <v>4</v>
      </c>
    </row>
    <row r="816" spans="1:3">
      <c r="A816" s="82">
        <v>815</v>
      </c>
      <c r="B816" s="82" t="s">
        <v>58</v>
      </c>
      <c r="C816" s="82">
        <v>5</v>
      </c>
    </row>
    <row r="817" spans="1:3">
      <c r="A817" s="82">
        <v>816</v>
      </c>
      <c r="B817" s="82" t="s">
        <v>58</v>
      </c>
      <c r="C817" s="82">
        <v>6</v>
      </c>
    </row>
    <row r="818" spans="1:3">
      <c r="A818" s="82">
        <v>817</v>
      </c>
      <c r="B818" s="82" t="s">
        <v>58</v>
      </c>
      <c r="C818" s="82">
        <v>7</v>
      </c>
    </row>
    <row r="819" spans="1:3">
      <c r="A819" s="82">
        <v>818</v>
      </c>
      <c r="B819" s="82" t="s">
        <v>58</v>
      </c>
      <c r="C819" s="82">
        <v>8</v>
      </c>
    </row>
    <row r="820" spans="1:3">
      <c r="A820" s="82">
        <v>819</v>
      </c>
      <c r="B820" s="82" t="s">
        <v>58</v>
      </c>
      <c r="C820" s="82">
        <v>9</v>
      </c>
    </row>
    <row r="821" spans="1:3">
      <c r="A821" s="82">
        <v>820</v>
      </c>
      <c r="B821" s="82" t="s">
        <v>58</v>
      </c>
      <c r="C821" s="82">
        <v>10</v>
      </c>
    </row>
    <row r="822" spans="1:3">
      <c r="A822" s="82">
        <v>821</v>
      </c>
      <c r="B822" s="82" t="s">
        <v>59</v>
      </c>
      <c r="C822" s="82">
        <v>1</v>
      </c>
    </row>
    <row r="823" spans="1:3">
      <c r="A823" s="82">
        <v>822</v>
      </c>
      <c r="B823" s="82" t="s">
        <v>59</v>
      </c>
      <c r="C823" s="82">
        <v>2</v>
      </c>
    </row>
    <row r="824" spans="1:3">
      <c r="A824" s="82">
        <v>823</v>
      </c>
      <c r="B824" s="82" t="s">
        <v>59</v>
      </c>
      <c r="C824" s="82">
        <v>3</v>
      </c>
    </row>
    <row r="825" spans="1:3">
      <c r="A825" s="82">
        <v>824</v>
      </c>
      <c r="B825" s="82" t="s">
        <v>59</v>
      </c>
      <c r="C825" s="82">
        <v>4</v>
      </c>
    </row>
    <row r="826" spans="1:3">
      <c r="A826" s="82">
        <v>825</v>
      </c>
      <c r="B826" s="82" t="s">
        <v>59</v>
      </c>
      <c r="C826" s="82">
        <v>5</v>
      </c>
    </row>
    <row r="827" spans="1:3">
      <c r="A827" s="82">
        <v>826</v>
      </c>
      <c r="B827" s="82" t="s">
        <v>59</v>
      </c>
      <c r="C827" s="82">
        <v>6</v>
      </c>
    </row>
    <row r="828" spans="1:3">
      <c r="A828" s="82">
        <v>827</v>
      </c>
      <c r="B828" s="82" t="s">
        <v>59</v>
      </c>
      <c r="C828" s="82">
        <v>7</v>
      </c>
    </row>
    <row r="829" spans="1:3">
      <c r="A829" s="82">
        <v>828</v>
      </c>
      <c r="B829" s="82" t="s">
        <v>59</v>
      </c>
      <c r="C829" s="82">
        <v>8</v>
      </c>
    </row>
    <row r="830" spans="1:3">
      <c r="A830" s="82">
        <v>829</v>
      </c>
      <c r="B830" s="82" t="s">
        <v>59</v>
      </c>
      <c r="C830" s="82">
        <v>9</v>
      </c>
    </row>
    <row r="831" spans="1:3">
      <c r="A831" s="82">
        <v>830</v>
      </c>
      <c r="B831" s="82" t="s">
        <v>59</v>
      </c>
      <c r="C831" s="82">
        <v>10</v>
      </c>
    </row>
    <row r="832" spans="1:3">
      <c r="A832" s="82">
        <v>831</v>
      </c>
      <c r="B832" s="82" t="s">
        <v>60</v>
      </c>
      <c r="C832" s="82">
        <v>1</v>
      </c>
    </row>
    <row r="833" spans="1:3">
      <c r="A833" s="82">
        <v>832</v>
      </c>
      <c r="B833" s="82" t="s">
        <v>60</v>
      </c>
      <c r="C833" s="82">
        <v>2</v>
      </c>
    </row>
    <row r="834" spans="1:3">
      <c r="A834" s="82">
        <v>833</v>
      </c>
      <c r="B834" s="82" t="s">
        <v>60</v>
      </c>
      <c r="C834" s="82">
        <v>3</v>
      </c>
    </row>
    <row r="835" spans="1:3">
      <c r="A835" s="82">
        <v>834</v>
      </c>
      <c r="B835" s="82" t="s">
        <v>60</v>
      </c>
      <c r="C835" s="82">
        <v>4</v>
      </c>
    </row>
    <row r="836" spans="1:3">
      <c r="A836" s="82">
        <v>835</v>
      </c>
      <c r="B836" s="82" t="s">
        <v>60</v>
      </c>
      <c r="C836" s="82">
        <v>5</v>
      </c>
    </row>
    <row r="837" spans="1:3">
      <c r="A837" s="82">
        <v>836</v>
      </c>
      <c r="B837" s="82" t="s">
        <v>60</v>
      </c>
      <c r="C837" s="82">
        <v>6</v>
      </c>
    </row>
    <row r="838" spans="1:3">
      <c r="A838" s="82">
        <v>837</v>
      </c>
      <c r="B838" s="82" t="s">
        <v>60</v>
      </c>
      <c r="C838" s="82">
        <v>7</v>
      </c>
    </row>
    <row r="839" spans="1:3">
      <c r="A839" s="82">
        <v>838</v>
      </c>
      <c r="B839" s="82" t="s">
        <v>60</v>
      </c>
      <c r="C839" s="82">
        <v>8</v>
      </c>
    </row>
    <row r="840" spans="1:3">
      <c r="A840" s="82">
        <v>839</v>
      </c>
      <c r="B840" s="82" t="s">
        <v>60</v>
      </c>
      <c r="C840" s="82">
        <v>9</v>
      </c>
    </row>
    <row r="841" spans="1:3">
      <c r="A841" s="82">
        <v>840</v>
      </c>
      <c r="B841" s="82" t="s">
        <v>60</v>
      </c>
      <c r="C841" s="82">
        <v>10</v>
      </c>
    </row>
    <row r="842" spans="1:3">
      <c r="A842" s="82">
        <v>841</v>
      </c>
      <c r="B842" s="82" t="s">
        <v>56</v>
      </c>
      <c r="C842" s="82">
        <v>1</v>
      </c>
    </row>
    <row r="843" spans="1:3">
      <c r="A843" s="82">
        <v>842</v>
      </c>
      <c r="B843" s="82" t="s">
        <v>56</v>
      </c>
      <c r="C843" s="82">
        <v>2</v>
      </c>
    </row>
    <row r="844" spans="1:3">
      <c r="A844" s="82">
        <v>843</v>
      </c>
      <c r="B844" s="82" t="s">
        <v>56</v>
      </c>
      <c r="C844" s="82">
        <v>3</v>
      </c>
    </row>
    <row r="845" spans="1:3">
      <c r="A845" s="82">
        <v>844</v>
      </c>
      <c r="B845" s="82" t="s">
        <v>56</v>
      </c>
      <c r="C845" s="82">
        <v>4</v>
      </c>
    </row>
    <row r="846" spans="1:3">
      <c r="A846" s="82">
        <v>845</v>
      </c>
      <c r="B846" s="82" t="s">
        <v>56</v>
      </c>
      <c r="C846" s="82">
        <v>5</v>
      </c>
    </row>
    <row r="847" spans="1:3">
      <c r="A847" s="82">
        <v>846</v>
      </c>
      <c r="B847" s="82" t="s">
        <v>56</v>
      </c>
      <c r="C847" s="82">
        <v>6</v>
      </c>
    </row>
    <row r="848" spans="1:3">
      <c r="A848" s="82">
        <v>847</v>
      </c>
      <c r="B848" s="82" t="s">
        <v>56</v>
      </c>
      <c r="C848" s="82">
        <v>7</v>
      </c>
    </row>
    <row r="849" spans="1:3">
      <c r="A849" s="82">
        <v>848</v>
      </c>
      <c r="B849" s="82" t="s">
        <v>56</v>
      </c>
      <c r="C849" s="82">
        <v>8</v>
      </c>
    </row>
    <row r="850" spans="1:3">
      <c r="A850" s="82">
        <v>849</v>
      </c>
      <c r="B850" s="82" t="s">
        <v>56</v>
      </c>
      <c r="C850" s="82">
        <v>9</v>
      </c>
    </row>
    <row r="851" spans="1:3">
      <c r="A851" s="82">
        <v>850</v>
      </c>
      <c r="B851" s="82" t="s">
        <v>56</v>
      </c>
      <c r="C851" s="82">
        <v>10</v>
      </c>
    </row>
    <row r="852" spans="1:3">
      <c r="A852" s="82">
        <v>851</v>
      </c>
      <c r="B852" s="82" t="s">
        <v>57</v>
      </c>
      <c r="C852" s="82">
        <v>1</v>
      </c>
    </row>
    <row r="853" spans="1:3">
      <c r="A853" s="82">
        <v>852</v>
      </c>
      <c r="B853" s="82" t="s">
        <v>57</v>
      </c>
      <c r="C853" s="82">
        <v>2</v>
      </c>
    </row>
    <row r="854" spans="1:3">
      <c r="A854" s="82">
        <v>853</v>
      </c>
      <c r="B854" s="82" t="s">
        <v>57</v>
      </c>
      <c r="C854" s="82">
        <v>3</v>
      </c>
    </row>
    <row r="855" spans="1:3">
      <c r="A855" s="82">
        <v>854</v>
      </c>
      <c r="B855" s="82" t="s">
        <v>57</v>
      </c>
      <c r="C855" s="82">
        <v>4</v>
      </c>
    </row>
    <row r="856" spans="1:3">
      <c r="A856" s="82">
        <v>855</v>
      </c>
      <c r="B856" s="82" t="s">
        <v>57</v>
      </c>
      <c r="C856" s="82">
        <v>5</v>
      </c>
    </row>
    <row r="857" spans="1:3">
      <c r="A857" s="82">
        <v>856</v>
      </c>
      <c r="B857" s="82" t="s">
        <v>57</v>
      </c>
      <c r="C857" s="82">
        <v>6</v>
      </c>
    </row>
    <row r="858" spans="1:3">
      <c r="A858" s="82">
        <v>857</v>
      </c>
      <c r="B858" s="82" t="s">
        <v>57</v>
      </c>
      <c r="C858" s="82">
        <v>7</v>
      </c>
    </row>
    <row r="859" spans="1:3">
      <c r="A859" s="82">
        <v>858</v>
      </c>
      <c r="B859" s="82" t="s">
        <v>57</v>
      </c>
      <c r="C859" s="82">
        <v>8</v>
      </c>
    </row>
    <row r="860" spans="1:3">
      <c r="A860" s="82">
        <v>859</v>
      </c>
      <c r="B860" s="82" t="s">
        <v>57</v>
      </c>
      <c r="C860" s="82">
        <v>9</v>
      </c>
    </row>
    <row r="861" spans="1:3">
      <c r="A861" s="82">
        <v>860</v>
      </c>
      <c r="B861" s="82" t="s">
        <v>57</v>
      </c>
      <c r="C861" s="82">
        <v>10</v>
      </c>
    </row>
    <row r="862" spans="1:3">
      <c r="A862" s="82">
        <v>861</v>
      </c>
      <c r="B862" s="82" t="s">
        <v>58</v>
      </c>
      <c r="C862" s="82">
        <v>1</v>
      </c>
    </row>
    <row r="863" spans="1:3">
      <c r="A863" s="82">
        <v>862</v>
      </c>
      <c r="B863" s="82" t="s">
        <v>58</v>
      </c>
      <c r="C863" s="82">
        <v>2</v>
      </c>
    </row>
    <row r="864" spans="1:3">
      <c r="A864" s="82">
        <v>863</v>
      </c>
      <c r="B864" s="82" t="s">
        <v>58</v>
      </c>
      <c r="C864" s="82">
        <v>3</v>
      </c>
    </row>
    <row r="865" spans="1:3">
      <c r="A865" s="82">
        <v>864</v>
      </c>
      <c r="B865" s="82" t="s">
        <v>58</v>
      </c>
      <c r="C865" s="82">
        <v>4</v>
      </c>
    </row>
    <row r="866" spans="1:3">
      <c r="A866" s="82">
        <v>865</v>
      </c>
      <c r="B866" s="82" t="s">
        <v>58</v>
      </c>
      <c r="C866" s="82">
        <v>5</v>
      </c>
    </row>
    <row r="867" spans="1:3">
      <c r="A867" s="82">
        <v>866</v>
      </c>
      <c r="B867" s="82" t="s">
        <v>58</v>
      </c>
      <c r="C867" s="82">
        <v>6</v>
      </c>
    </row>
    <row r="868" spans="1:3">
      <c r="A868" s="82">
        <v>867</v>
      </c>
      <c r="B868" s="82" t="s">
        <v>58</v>
      </c>
      <c r="C868" s="82">
        <v>7</v>
      </c>
    </row>
    <row r="869" spans="1:3">
      <c r="A869" s="82">
        <v>868</v>
      </c>
      <c r="B869" s="82" t="s">
        <v>58</v>
      </c>
      <c r="C869" s="82">
        <v>8</v>
      </c>
    </row>
    <row r="870" spans="1:3">
      <c r="A870" s="82">
        <v>869</v>
      </c>
      <c r="B870" s="82" t="s">
        <v>58</v>
      </c>
      <c r="C870" s="82">
        <v>9</v>
      </c>
    </row>
    <row r="871" spans="1:3">
      <c r="A871" s="82">
        <v>870</v>
      </c>
      <c r="B871" s="82" t="s">
        <v>58</v>
      </c>
      <c r="C871" s="82">
        <v>10</v>
      </c>
    </row>
    <row r="872" spans="1:3">
      <c r="A872" s="82">
        <v>871</v>
      </c>
      <c r="B872" s="82" t="s">
        <v>59</v>
      </c>
      <c r="C872" s="82">
        <v>1</v>
      </c>
    </row>
    <row r="873" spans="1:3">
      <c r="A873" s="82">
        <v>872</v>
      </c>
      <c r="B873" s="82" t="s">
        <v>59</v>
      </c>
      <c r="C873" s="82">
        <v>2</v>
      </c>
    </row>
    <row r="874" spans="1:3">
      <c r="A874" s="82">
        <v>873</v>
      </c>
      <c r="B874" s="82" t="s">
        <v>59</v>
      </c>
      <c r="C874" s="82">
        <v>3</v>
      </c>
    </row>
    <row r="875" spans="1:3">
      <c r="A875" s="82">
        <v>874</v>
      </c>
      <c r="B875" s="82" t="s">
        <v>59</v>
      </c>
      <c r="C875" s="82">
        <v>4</v>
      </c>
    </row>
    <row r="876" spans="1:3">
      <c r="A876" s="82">
        <v>875</v>
      </c>
      <c r="B876" s="82" t="s">
        <v>59</v>
      </c>
      <c r="C876" s="82">
        <v>5</v>
      </c>
    </row>
    <row r="877" spans="1:3">
      <c r="A877" s="82">
        <v>876</v>
      </c>
      <c r="B877" s="82" t="s">
        <v>59</v>
      </c>
      <c r="C877" s="82">
        <v>6</v>
      </c>
    </row>
    <row r="878" spans="1:3">
      <c r="A878" s="82">
        <v>877</v>
      </c>
      <c r="B878" s="82" t="s">
        <v>59</v>
      </c>
      <c r="C878" s="82">
        <v>7</v>
      </c>
    </row>
    <row r="879" spans="1:3">
      <c r="A879" s="82">
        <v>878</v>
      </c>
      <c r="B879" s="82" t="s">
        <v>59</v>
      </c>
      <c r="C879" s="82">
        <v>8</v>
      </c>
    </row>
    <row r="880" spans="1:3">
      <c r="A880" s="82">
        <v>879</v>
      </c>
      <c r="B880" s="82" t="s">
        <v>59</v>
      </c>
      <c r="C880" s="82">
        <v>9</v>
      </c>
    </row>
    <row r="881" spans="1:3">
      <c r="A881" s="82">
        <v>880</v>
      </c>
      <c r="B881" s="82" t="s">
        <v>59</v>
      </c>
      <c r="C881" s="82">
        <v>10</v>
      </c>
    </row>
    <row r="882" spans="1:3">
      <c r="A882" s="82">
        <v>881</v>
      </c>
      <c r="B882" s="82" t="s">
        <v>60</v>
      </c>
      <c r="C882" s="82">
        <v>1</v>
      </c>
    </row>
    <row r="883" spans="1:3">
      <c r="A883" s="82">
        <v>882</v>
      </c>
      <c r="B883" s="82" t="s">
        <v>60</v>
      </c>
      <c r="C883" s="82">
        <v>2</v>
      </c>
    </row>
    <row r="884" spans="1:3">
      <c r="A884" s="82">
        <v>883</v>
      </c>
      <c r="B884" s="82" t="s">
        <v>60</v>
      </c>
      <c r="C884" s="82">
        <v>3</v>
      </c>
    </row>
    <row r="885" spans="1:3">
      <c r="A885" s="82">
        <v>884</v>
      </c>
      <c r="B885" s="82" t="s">
        <v>60</v>
      </c>
      <c r="C885" s="82">
        <v>4</v>
      </c>
    </row>
    <row r="886" spans="1:3">
      <c r="A886" s="82">
        <v>885</v>
      </c>
      <c r="B886" s="82" t="s">
        <v>60</v>
      </c>
      <c r="C886" s="82">
        <v>5</v>
      </c>
    </row>
    <row r="887" spans="1:3">
      <c r="A887" s="82">
        <v>886</v>
      </c>
      <c r="B887" s="82" t="s">
        <v>60</v>
      </c>
      <c r="C887" s="82">
        <v>6</v>
      </c>
    </row>
    <row r="888" spans="1:3">
      <c r="A888" s="82">
        <v>887</v>
      </c>
      <c r="B888" s="82" t="s">
        <v>60</v>
      </c>
      <c r="C888" s="82">
        <v>7</v>
      </c>
    </row>
    <row r="889" spans="1:3">
      <c r="A889" s="82">
        <v>888</v>
      </c>
      <c r="B889" s="82" t="s">
        <v>60</v>
      </c>
      <c r="C889" s="82">
        <v>8</v>
      </c>
    </row>
    <row r="890" spans="1:3">
      <c r="A890" s="82">
        <v>889</v>
      </c>
      <c r="B890" s="82" t="s">
        <v>60</v>
      </c>
      <c r="C890" s="82">
        <v>9</v>
      </c>
    </row>
    <row r="891" spans="1:3">
      <c r="A891" s="82">
        <v>890</v>
      </c>
      <c r="B891" s="82" t="s">
        <v>60</v>
      </c>
      <c r="C891" s="82">
        <v>10</v>
      </c>
    </row>
    <row r="892" spans="1:3">
      <c r="A892" s="82">
        <v>891</v>
      </c>
      <c r="B892" s="82" t="s">
        <v>56</v>
      </c>
      <c r="C892" s="82">
        <v>1</v>
      </c>
    </row>
    <row r="893" spans="1:3">
      <c r="A893" s="82">
        <v>892</v>
      </c>
      <c r="B893" s="82" t="s">
        <v>56</v>
      </c>
      <c r="C893" s="82">
        <v>2</v>
      </c>
    </row>
    <row r="894" spans="1:3">
      <c r="A894" s="82">
        <v>893</v>
      </c>
      <c r="B894" s="82" t="s">
        <v>56</v>
      </c>
      <c r="C894" s="82">
        <v>3</v>
      </c>
    </row>
    <row r="895" spans="1:3">
      <c r="A895" s="82">
        <v>894</v>
      </c>
      <c r="B895" s="82" t="s">
        <v>56</v>
      </c>
      <c r="C895" s="82">
        <v>4</v>
      </c>
    </row>
    <row r="896" spans="1:3">
      <c r="A896" s="82">
        <v>895</v>
      </c>
      <c r="B896" s="82" t="s">
        <v>56</v>
      </c>
      <c r="C896" s="82">
        <v>5</v>
      </c>
    </row>
    <row r="897" spans="1:3">
      <c r="A897" s="82">
        <v>896</v>
      </c>
      <c r="B897" s="82" t="s">
        <v>56</v>
      </c>
      <c r="C897" s="82">
        <v>6</v>
      </c>
    </row>
    <row r="898" spans="1:3">
      <c r="A898" s="82">
        <v>897</v>
      </c>
      <c r="B898" s="82" t="s">
        <v>56</v>
      </c>
      <c r="C898" s="82">
        <v>7</v>
      </c>
    </row>
    <row r="899" spans="1:3">
      <c r="A899" s="82">
        <v>898</v>
      </c>
      <c r="B899" s="82" t="s">
        <v>56</v>
      </c>
      <c r="C899" s="82">
        <v>8</v>
      </c>
    </row>
    <row r="900" spans="1:3">
      <c r="A900" s="82">
        <v>899</v>
      </c>
      <c r="B900" s="82" t="s">
        <v>56</v>
      </c>
      <c r="C900" s="82">
        <v>9</v>
      </c>
    </row>
    <row r="901" spans="1:3">
      <c r="A901" s="82">
        <v>900</v>
      </c>
      <c r="B901" s="82" t="s">
        <v>56</v>
      </c>
      <c r="C901" s="82">
        <v>10</v>
      </c>
    </row>
    <row r="902" spans="1:3">
      <c r="A902" s="82">
        <v>901</v>
      </c>
      <c r="B902" s="82" t="s">
        <v>57</v>
      </c>
      <c r="C902" s="82">
        <v>1</v>
      </c>
    </row>
    <row r="903" spans="1:3">
      <c r="A903" s="82">
        <v>902</v>
      </c>
      <c r="B903" s="82" t="s">
        <v>57</v>
      </c>
      <c r="C903" s="82">
        <v>2</v>
      </c>
    </row>
    <row r="904" spans="1:3">
      <c r="A904" s="82">
        <v>903</v>
      </c>
      <c r="B904" s="82" t="s">
        <v>57</v>
      </c>
      <c r="C904" s="82">
        <v>3</v>
      </c>
    </row>
    <row r="905" spans="1:3">
      <c r="A905" s="82">
        <v>904</v>
      </c>
      <c r="B905" s="82" t="s">
        <v>57</v>
      </c>
      <c r="C905" s="82">
        <v>4</v>
      </c>
    </row>
    <row r="906" spans="1:3">
      <c r="A906" s="82">
        <v>905</v>
      </c>
      <c r="B906" s="82" t="s">
        <v>57</v>
      </c>
      <c r="C906" s="82">
        <v>5</v>
      </c>
    </row>
    <row r="907" spans="1:3">
      <c r="A907" s="82">
        <v>906</v>
      </c>
      <c r="B907" s="82" t="s">
        <v>57</v>
      </c>
      <c r="C907" s="82">
        <v>6</v>
      </c>
    </row>
    <row r="908" spans="1:3">
      <c r="A908" s="82">
        <v>907</v>
      </c>
      <c r="B908" s="82" t="s">
        <v>57</v>
      </c>
      <c r="C908" s="82">
        <v>7</v>
      </c>
    </row>
    <row r="909" spans="1:3">
      <c r="A909" s="82">
        <v>908</v>
      </c>
      <c r="B909" s="82" t="s">
        <v>57</v>
      </c>
      <c r="C909" s="82">
        <v>8</v>
      </c>
    </row>
    <row r="910" spans="1:3">
      <c r="A910" s="82">
        <v>909</v>
      </c>
      <c r="B910" s="82" t="s">
        <v>57</v>
      </c>
      <c r="C910" s="82">
        <v>9</v>
      </c>
    </row>
    <row r="911" spans="1:3">
      <c r="A911" s="82">
        <v>910</v>
      </c>
      <c r="B911" s="82" t="s">
        <v>57</v>
      </c>
      <c r="C911" s="82">
        <v>10</v>
      </c>
    </row>
    <row r="912" spans="1:3">
      <c r="A912" s="82">
        <v>911</v>
      </c>
      <c r="B912" s="82" t="s">
        <v>58</v>
      </c>
      <c r="C912" s="82">
        <v>1</v>
      </c>
    </row>
    <row r="913" spans="1:3">
      <c r="A913" s="82">
        <v>912</v>
      </c>
      <c r="B913" s="82" t="s">
        <v>58</v>
      </c>
      <c r="C913" s="82">
        <v>2</v>
      </c>
    </row>
    <row r="914" spans="1:3">
      <c r="A914" s="82">
        <v>913</v>
      </c>
      <c r="B914" s="82" t="s">
        <v>58</v>
      </c>
      <c r="C914" s="82">
        <v>3</v>
      </c>
    </row>
    <row r="915" spans="1:3">
      <c r="A915" s="82">
        <v>914</v>
      </c>
      <c r="B915" s="82" t="s">
        <v>58</v>
      </c>
      <c r="C915" s="82">
        <v>4</v>
      </c>
    </row>
    <row r="916" spans="1:3">
      <c r="A916" s="82">
        <v>915</v>
      </c>
      <c r="B916" s="82" t="s">
        <v>58</v>
      </c>
      <c r="C916" s="82">
        <v>5</v>
      </c>
    </row>
    <row r="917" spans="1:3">
      <c r="A917" s="82">
        <v>916</v>
      </c>
      <c r="B917" s="82" t="s">
        <v>58</v>
      </c>
      <c r="C917" s="82">
        <v>6</v>
      </c>
    </row>
    <row r="918" spans="1:3">
      <c r="A918" s="82">
        <v>917</v>
      </c>
      <c r="B918" s="82" t="s">
        <v>58</v>
      </c>
      <c r="C918" s="82">
        <v>7</v>
      </c>
    </row>
    <row r="919" spans="1:3">
      <c r="A919" s="82">
        <v>918</v>
      </c>
      <c r="B919" s="82" t="s">
        <v>58</v>
      </c>
      <c r="C919" s="82">
        <v>8</v>
      </c>
    </row>
    <row r="920" spans="1:3">
      <c r="A920" s="82">
        <v>919</v>
      </c>
      <c r="B920" s="82" t="s">
        <v>58</v>
      </c>
      <c r="C920" s="82">
        <v>9</v>
      </c>
    </row>
    <row r="921" spans="1:3">
      <c r="A921" s="82">
        <v>920</v>
      </c>
      <c r="B921" s="82" t="s">
        <v>58</v>
      </c>
      <c r="C921" s="82">
        <v>10</v>
      </c>
    </row>
    <row r="922" spans="1:3">
      <c r="A922" s="82">
        <v>921</v>
      </c>
      <c r="B922" s="82" t="s">
        <v>59</v>
      </c>
      <c r="C922" s="82">
        <v>1</v>
      </c>
    </row>
    <row r="923" spans="1:3">
      <c r="A923" s="82">
        <v>922</v>
      </c>
      <c r="B923" s="82" t="s">
        <v>59</v>
      </c>
      <c r="C923" s="82">
        <v>2</v>
      </c>
    </row>
    <row r="924" spans="1:3">
      <c r="A924" s="82">
        <v>923</v>
      </c>
      <c r="B924" s="82" t="s">
        <v>59</v>
      </c>
      <c r="C924" s="82">
        <v>3</v>
      </c>
    </row>
    <row r="925" spans="1:3">
      <c r="A925" s="82">
        <v>924</v>
      </c>
      <c r="B925" s="82" t="s">
        <v>59</v>
      </c>
      <c r="C925" s="82">
        <v>4</v>
      </c>
    </row>
    <row r="926" spans="1:3">
      <c r="A926" s="82">
        <v>925</v>
      </c>
      <c r="B926" s="82" t="s">
        <v>59</v>
      </c>
      <c r="C926" s="82">
        <v>5</v>
      </c>
    </row>
    <row r="927" spans="1:3">
      <c r="A927" s="82">
        <v>926</v>
      </c>
      <c r="B927" s="82" t="s">
        <v>59</v>
      </c>
      <c r="C927" s="82">
        <v>6</v>
      </c>
    </row>
    <row r="928" spans="1:3">
      <c r="A928" s="82">
        <v>927</v>
      </c>
      <c r="B928" s="82" t="s">
        <v>59</v>
      </c>
      <c r="C928" s="82">
        <v>7</v>
      </c>
    </row>
    <row r="929" spans="1:3">
      <c r="A929" s="82">
        <v>928</v>
      </c>
      <c r="B929" s="82" t="s">
        <v>59</v>
      </c>
      <c r="C929" s="82">
        <v>8</v>
      </c>
    </row>
    <row r="930" spans="1:3">
      <c r="A930" s="82">
        <v>929</v>
      </c>
      <c r="B930" s="82" t="s">
        <v>59</v>
      </c>
      <c r="C930" s="82">
        <v>9</v>
      </c>
    </row>
    <row r="931" spans="1:3">
      <c r="A931" s="82">
        <v>930</v>
      </c>
      <c r="B931" s="82" t="s">
        <v>59</v>
      </c>
      <c r="C931" s="82">
        <v>10</v>
      </c>
    </row>
    <row r="932" spans="1:3">
      <c r="A932" s="82">
        <v>931</v>
      </c>
      <c r="B932" s="82" t="s">
        <v>60</v>
      </c>
      <c r="C932" s="82">
        <v>1</v>
      </c>
    </row>
    <row r="933" spans="1:3">
      <c r="A933" s="82">
        <v>932</v>
      </c>
      <c r="B933" s="82" t="s">
        <v>60</v>
      </c>
      <c r="C933" s="82">
        <v>2</v>
      </c>
    </row>
    <row r="934" spans="1:3">
      <c r="A934" s="82">
        <v>933</v>
      </c>
      <c r="B934" s="82" t="s">
        <v>60</v>
      </c>
      <c r="C934" s="82">
        <v>3</v>
      </c>
    </row>
    <row r="935" spans="1:3">
      <c r="A935" s="82">
        <v>934</v>
      </c>
      <c r="B935" s="82" t="s">
        <v>60</v>
      </c>
      <c r="C935" s="82">
        <v>4</v>
      </c>
    </row>
    <row r="936" spans="1:3">
      <c r="A936" s="82">
        <v>935</v>
      </c>
      <c r="B936" s="82" t="s">
        <v>60</v>
      </c>
      <c r="C936" s="82">
        <v>5</v>
      </c>
    </row>
    <row r="937" spans="1:3">
      <c r="A937" s="82">
        <v>936</v>
      </c>
      <c r="B937" s="82" t="s">
        <v>60</v>
      </c>
      <c r="C937" s="82">
        <v>6</v>
      </c>
    </row>
    <row r="938" spans="1:3">
      <c r="A938" s="82">
        <v>937</v>
      </c>
      <c r="B938" s="82" t="s">
        <v>60</v>
      </c>
      <c r="C938" s="82">
        <v>7</v>
      </c>
    </row>
    <row r="939" spans="1:3">
      <c r="A939" s="82">
        <v>938</v>
      </c>
      <c r="B939" s="82" t="s">
        <v>60</v>
      </c>
      <c r="C939" s="82">
        <v>8</v>
      </c>
    </row>
    <row r="940" spans="1:3">
      <c r="A940" s="82">
        <v>939</v>
      </c>
      <c r="B940" s="82" t="s">
        <v>60</v>
      </c>
      <c r="C940" s="82">
        <v>9</v>
      </c>
    </row>
    <row r="941" spans="1:3">
      <c r="A941" s="82">
        <v>940</v>
      </c>
      <c r="B941" s="82" t="s">
        <v>60</v>
      </c>
      <c r="C941" s="82">
        <v>10</v>
      </c>
    </row>
    <row r="942" spans="1:3">
      <c r="A942" s="82">
        <v>941</v>
      </c>
      <c r="B942" s="82" t="s">
        <v>56</v>
      </c>
      <c r="C942" s="82">
        <v>1</v>
      </c>
    </row>
    <row r="943" spans="1:3">
      <c r="A943" s="82">
        <v>942</v>
      </c>
      <c r="B943" s="82" t="s">
        <v>56</v>
      </c>
      <c r="C943" s="82">
        <v>2</v>
      </c>
    </row>
    <row r="944" spans="1:3">
      <c r="A944" s="82">
        <v>943</v>
      </c>
      <c r="B944" s="82" t="s">
        <v>56</v>
      </c>
      <c r="C944" s="82">
        <v>3</v>
      </c>
    </row>
    <row r="945" spans="1:3">
      <c r="A945" s="82">
        <v>944</v>
      </c>
      <c r="B945" s="82" t="s">
        <v>56</v>
      </c>
      <c r="C945" s="82">
        <v>4</v>
      </c>
    </row>
    <row r="946" spans="1:3">
      <c r="A946" s="82">
        <v>945</v>
      </c>
      <c r="B946" s="82" t="s">
        <v>56</v>
      </c>
      <c r="C946" s="82">
        <v>5</v>
      </c>
    </row>
    <row r="947" spans="1:3">
      <c r="A947" s="82">
        <v>946</v>
      </c>
      <c r="B947" s="82" t="s">
        <v>56</v>
      </c>
      <c r="C947" s="82">
        <v>6</v>
      </c>
    </row>
    <row r="948" spans="1:3">
      <c r="A948" s="82">
        <v>947</v>
      </c>
      <c r="B948" s="82" t="s">
        <v>56</v>
      </c>
      <c r="C948" s="82">
        <v>7</v>
      </c>
    </row>
    <row r="949" spans="1:3">
      <c r="A949" s="82">
        <v>948</v>
      </c>
      <c r="B949" s="82" t="s">
        <v>56</v>
      </c>
      <c r="C949" s="82">
        <v>8</v>
      </c>
    </row>
    <row r="950" spans="1:3">
      <c r="A950" s="82">
        <v>949</v>
      </c>
      <c r="B950" s="82" t="s">
        <v>56</v>
      </c>
      <c r="C950" s="82">
        <v>9</v>
      </c>
    </row>
    <row r="951" spans="1:3">
      <c r="A951" s="82">
        <v>950</v>
      </c>
      <c r="B951" s="82" t="s">
        <v>56</v>
      </c>
      <c r="C951" s="82">
        <v>10</v>
      </c>
    </row>
    <row r="952" spans="1:3">
      <c r="A952" s="82">
        <v>951</v>
      </c>
      <c r="B952" s="82" t="s">
        <v>57</v>
      </c>
      <c r="C952" s="82">
        <v>1</v>
      </c>
    </row>
    <row r="953" spans="1:3">
      <c r="A953" s="82">
        <v>952</v>
      </c>
      <c r="B953" s="82" t="s">
        <v>57</v>
      </c>
      <c r="C953" s="82">
        <v>2</v>
      </c>
    </row>
    <row r="954" spans="1:3">
      <c r="A954" s="82">
        <v>953</v>
      </c>
      <c r="B954" s="82" t="s">
        <v>57</v>
      </c>
      <c r="C954" s="82">
        <v>3</v>
      </c>
    </row>
    <row r="955" spans="1:3">
      <c r="A955" s="82">
        <v>954</v>
      </c>
      <c r="B955" s="82" t="s">
        <v>57</v>
      </c>
      <c r="C955" s="82">
        <v>4</v>
      </c>
    </row>
    <row r="956" spans="1:3">
      <c r="A956" s="82">
        <v>955</v>
      </c>
      <c r="B956" s="82" t="s">
        <v>57</v>
      </c>
      <c r="C956" s="82">
        <v>5</v>
      </c>
    </row>
    <row r="957" spans="1:3">
      <c r="A957" s="82">
        <v>956</v>
      </c>
      <c r="B957" s="82" t="s">
        <v>57</v>
      </c>
      <c r="C957" s="82">
        <v>6</v>
      </c>
    </row>
    <row r="958" spans="1:3">
      <c r="A958" s="82">
        <v>957</v>
      </c>
      <c r="B958" s="82" t="s">
        <v>57</v>
      </c>
      <c r="C958" s="82">
        <v>7</v>
      </c>
    </row>
    <row r="959" spans="1:3">
      <c r="A959" s="82">
        <v>958</v>
      </c>
      <c r="B959" s="82" t="s">
        <v>57</v>
      </c>
      <c r="C959" s="82">
        <v>8</v>
      </c>
    </row>
    <row r="960" spans="1:3">
      <c r="A960" s="82">
        <v>959</v>
      </c>
      <c r="B960" s="82" t="s">
        <v>57</v>
      </c>
      <c r="C960" s="82">
        <v>9</v>
      </c>
    </row>
    <row r="961" spans="1:3">
      <c r="A961" s="82">
        <v>960</v>
      </c>
      <c r="B961" s="82" t="s">
        <v>57</v>
      </c>
      <c r="C961" s="82">
        <v>10</v>
      </c>
    </row>
    <row r="962" spans="1:3">
      <c r="A962" s="82">
        <v>961</v>
      </c>
      <c r="B962" s="82" t="s">
        <v>58</v>
      </c>
      <c r="C962" s="82">
        <v>1</v>
      </c>
    </row>
    <row r="963" spans="1:3">
      <c r="A963" s="82">
        <v>962</v>
      </c>
      <c r="B963" s="82" t="s">
        <v>58</v>
      </c>
      <c r="C963" s="82">
        <v>2</v>
      </c>
    </row>
    <row r="964" spans="1:3">
      <c r="A964" s="82">
        <v>963</v>
      </c>
      <c r="B964" s="82" t="s">
        <v>58</v>
      </c>
      <c r="C964" s="82">
        <v>3</v>
      </c>
    </row>
    <row r="965" spans="1:3">
      <c r="A965" s="82">
        <v>964</v>
      </c>
      <c r="B965" s="82" t="s">
        <v>58</v>
      </c>
      <c r="C965" s="82">
        <v>4</v>
      </c>
    </row>
    <row r="966" spans="1:3">
      <c r="A966" s="82">
        <v>965</v>
      </c>
      <c r="B966" s="82" t="s">
        <v>58</v>
      </c>
      <c r="C966" s="82">
        <v>5</v>
      </c>
    </row>
    <row r="967" spans="1:3">
      <c r="A967" s="82">
        <v>966</v>
      </c>
      <c r="B967" s="82" t="s">
        <v>58</v>
      </c>
      <c r="C967" s="82">
        <v>6</v>
      </c>
    </row>
    <row r="968" spans="1:3">
      <c r="A968" s="82">
        <v>967</v>
      </c>
      <c r="B968" s="82" t="s">
        <v>58</v>
      </c>
      <c r="C968" s="82">
        <v>7</v>
      </c>
    </row>
    <row r="969" spans="1:3">
      <c r="A969" s="82">
        <v>968</v>
      </c>
      <c r="B969" s="82" t="s">
        <v>58</v>
      </c>
      <c r="C969" s="82">
        <v>8</v>
      </c>
    </row>
    <row r="970" spans="1:3">
      <c r="A970" s="82">
        <v>969</v>
      </c>
      <c r="B970" s="82" t="s">
        <v>58</v>
      </c>
      <c r="C970" s="82">
        <v>9</v>
      </c>
    </row>
    <row r="971" spans="1:3">
      <c r="A971" s="82">
        <v>970</v>
      </c>
      <c r="B971" s="82" t="s">
        <v>58</v>
      </c>
      <c r="C971" s="82">
        <v>10</v>
      </c>
    </row>
    <row r="972" spans="1:3">
      <c r="A972" s="82">
        <v>971</v>
      </c>
      <c r="B972" s="82" t="s">
        <v>59</v>
      </c>
      <c r="C972" s="82">
        <v>1</v>
      </c>
    </row>
    <row r="973" spans="1:3">
      <c r="A973" s="82">
        <v>972</v>
      </c>
      <c r="B973" s="82" t="s">
        <v>59</v>
      </c>
      <c r="C973" s="82">
        <v>2</v>
      </c>
    </row>
    <row r="974" spans="1:3">
      <c r="A974" s="82">
        <v>973</v>
      </c>
      <c r="B974" s="82" t="s">
        <v>59</v>
      </c>
      <c r="C974" s="82">
        <v>3</v>
      </c>
    </row>
    <row r="975" spans="1:3">
      <c r="A975" s="82">
        <v>974</v>
      </c>
      <c r="B975" s="82" t="s">
        <v>59</v>
      </c>
      <c r="C975" s="82">
        <v>4</v>
      </c>
    </row>
    <row r="976" spans="1:3">
      <c r="A976" s="82">
        <v>975</v>
      </c>
      <c r="B976" s="82" t="s">
        <v>59</v>
      </c>
      <c r="C976" s="82">
        <v>5</v>
      </c>
    </row>
    <row r="977" spans="1:3">
      <c r="A977" s="82">
        <v>976</v>
      </c>
      <c r="B977" s="82" t="s">
        <v>59</v>
      </c>
      <c r="C977" s="82">
        <v>6</v>
      </c>
    </row>
    <row r="978" spans="1:3">
      <c r="A978" s="82">
        <v>977</v>
      </c>
      <c r="B978" s="82" t="s">
        <v>59</v>
      </c>
      <c r="C978" s="82">
        <v>7</v>
      </c>
    </row>
    <row r="979" spans="1:3">
      <c r="A979" s="82">
        <v>978</v>
      </c>
      <c r="B979" s="82" t="s">
        <v>59</v>
      </c>
      <c r="C979" s="82">
        <v>8</v>
      </c>
    </row>
    <row r="980" spans="1:3">
      <c r="A980" s="82">
        <v>979</v>
      </c>
      <c r="B980" s="82" t="s">
        <v>59</v>
      </c>
      <c r="C980" s="82">
        <v>9</v>
      </c>
    </row>
    <row r="981" spans="1:3">
      <c r="A981" s="82">
        <v>980</v>
      </c>
      <c r="B981" s="82" t="s">
        <v>59</v>
      </c>
      <c r="C981" s="82">
        <v>10</v>
      </c>
    </row>
    <row r="982" spans="1:3">
      <c r="A982" s="82">
        <v>981</v>
      </c>
      <c r="B982" s="82" t="s">
        <v>60</v>
      </c>
      <c r="C982" s="82">
        <v>1</v>
      </c>
    </row>
    <row r="983" spans="1:3">
      <c r="A983" s="82">
        <v>982</v>
      </c>
      <c r="B983" s="82" t="s">
        <v>60</v>
      </c>
      <c r="C983" s="82">
        <v>2</v>
      </c>
    </row>
    <row r="984" spans="1:3">
      <c r="A984" s="82">
        <v>983</v>
      </c>
      <c r="B984" s="82" t="s">
        <v>60</v>
      </c>
      <c r="C984" s="82">
        <v>3</v>
      </c>
    </row>
    <row r="985" spans="1:3">
      <c r="A985" s="82">
        <v>984</v>
      </c>
      <c r="B985" s="82" t="s">
        <v>60</v>
      </c>
      <c r="C985" s="82">
        <v>4</v>
      </c>
    </row>
    <row r="986" spans="1:3">
      <c r="A986" s="82">
        <v>985</v>
      </c>
      <c r="B986" s="82" t="s">
        <v>60</v>
      </c>
      <c r="C986" s="82">
        <v>5</v>
      </c>
    </row>
    <row r="987" spans="1:3">
      <c r="A987" s="82">
        <v>986</v>
      </c>
      <c r="B987" s="82" t="s">
        <v>60</v>
      </c>
      <c r="C987" s="82">
        <v>6</v>
      </c>
    </row>
    <row r="988" spans="1:3">
      <c r="A988" s="82">
        <v>987</v>
      </c>
      <c r="B988" s="82" t="s">
        <v>60</v>
      </c>
      <c r="C988" s="82">
        <v>7</v>
      </c>
    </row>
    <row r="989" spans="1:3">
      <c r="A989" s="82">
        <v>988</v>
      </c>
      <c r="B989" s="82" t="s">
        <v>60</v>
      </c>
      <c r="C989" s="82">
        <v>8</v>
      </c>
    </row>
    <row r="990" spans="1:3">
      <c r="A990" s="82">
        <v>989</v>
      </c>
      <c r="B990" s="82" t="s">
        <v>60</v>
      </c>
      <c r="C990" s="82">
        <v>9</v>
      </c>
    </row>
    <row r="991" spans="1:3">
      <c r="A991" s="82">
        <v>990</v>
      </c>
      <c r="B991" s="82" t="s">
        <v>60</v>
      </c>
      <c r="C991" s="82">
        <v>10</v>
      </c>
    </row>
    <row r="992" spans="1:3">
      <c r="A992" s="82">
        <v>991</v>
      </c>
      <c r="B992" s="82" t="s">
        <v>56</v>
      </c>
      <c r="C992" s="82">
        <v>1</v>
      </c>
    </row>
    <row r="993" spans="1:3">
      <c r="A993" s="82">
        <v>992</v>
      </c>
      <c r="B993" s="82" t="s">
        <v>56</v>
      </c>
      <c r="C993" s="82">
        <v>2</v>
      </c>
    </row>
    <row r="994" spans="1:3">
      <c r="A994" s="82">
        <v>993</v>
      </c>
      <c r="B994" s="82" t="s">
        <v>56</v>
      </c>
      <c r="C994" s="82">
        <v>3</v>
      </c>
    </row>
    <row r="995" spans="1:3">
      <c r="A995" s="82">
        <v>994</v>
      </c>
      <c r="B995" s="82" t="s">
        <v>56</v>
      </c>
      <c r="C995" s="82">
        <v>4</v>
      </c>
    </row>
    <row r="996" spans="1:3">
      <c r="A996" s="82">
        <v>995</v>
      </c>
      <c r="B996" s="82" t="s">
        <v>56</v>
      </c>
      <c r="C996" s="82">
        <v>5</v>
      </c>
    </row>
    <row r="997" spans="1:3">
      <c r="A997" s="82">
        <v>996</v>
      </c>
      <c r="B997" s="82" t="s">
        <v>56</v>
      </c>
      <c r="C997" s="82">
        <v>6</v>
      </c>
    </row>
    <row r="998" spans="1:3">
      <c r="A998" s="82">
        <v>997</v>
      </c>
      <c r="B998" s="82" t="s">
        <v>56</v>
      </c>
      <c r="C998" s="82">
        <v>7</v>
      </c>
    </row>
    <row r="999" spans="1:3">
      <c r="A999" s="82">
        <v>998</v>
      </c>
      <c r="B999" s="82" t="s">
        <v>56</v>
      </c>
      <c r="C999" s="82">
        <v>8</v>
      </c>
    </row>
    <row r="1000" spans="1:3">
      <c r="A1000" s="82">
        <v>999</v>
      </c>
      <c r="B1000" s="82" t="s">
        <v>56</v>
      </c>
      <c r="C1000" s="82">
        <v>9</v>
      </c>
    </row>
    <row r="1001" spans="1:3">
      <c r="A1001" s="82">
        <v>1000</v>
      </c>
      <c r="B1001" s="82" t="s">
        <v>56</v>
      </c>
      <c r="C1001" s="82">
        <v>10</v>
      </c>
    </row>
    <row r="1002" spans="1:3">
      <c r="A1002" s="82">
        <v>1001</v>
      </c>
      <c r="B1002" s="82" t="s">
        <v>57</v>
      </c>
      <c r="C1002" s="82">
        <v>1</v>
      </c>
    </row>
    <row r="1003" spans="1:3">
      <c r="A1003" s="82">
        <v>1002</v>
      </c>
      <c r="B1003" s="82" t="s">
        <v>57</v>
      </c>
      <c r="C1003" s="82">
        <v>2</v>
      </c>
    </row>
    <row r="1004" spans="1:3">
      <c r="A1004" s="82">
        <v>1003</v>
      </c>
      <c r="B1004" s="82" t="s">
        <v>57</v>
      </c>
      <c r="C1004" s="82">
        <v>3</v>
      </c>
    </row>
    <row r="1005" spans="1:3">
      <c r="A1005" s="82">
        <v>1004</v>
      </c>
      <c r="B1005" s="82" t="s">
        <v>57</v>
      </c>
      <c r="C1005" s="82">
        <v>4</v>
      </c>
    </row>
    <row r="1006" spans="1:3">
      <c r="A1006" s="82">
        <v>1005</v>
      </c>
      <c r="B1006" s="82" t="s">
        <v>57</v>
      </c>
      <c r="C1006" s="82">
        <v>5</v>
      </c>
    </row>
    <row r="1007" spans="1:3">
      <c r="A1007" s="82">
        <v>1006</v>
      </c>
      <c r="B1007" s="82" t="s">
        <v>57</v>
      </c>
      <c r="C1007" s="82">
        <v>6</v>
      </c>
    </row>
    <row r="1008" spans="1:3">
      <c r="A1008" s="82">
        <v>1007</v>
      </c>
      <c r="B1008" s="82" t="s">
        <v>57</v>
      </c>
      <c r="C1008" s="82">
        <v>7</v>
      </c>
    </row>
    <row r="1009" spans="1:3">
      <c r="A1009" s="82">
        <v>1008</v>
      </c>
      <c r="B1009" s="82" t="s">
        <v>57</v>
      </c>
      <c r="C1009" s="82">
        <v>8</v>
      </c>
    </row>
    <row r="1010" spans="1:3">
      <c r="A1010" s="82">
        <v>1009</v>
      </c>
      <c r="B1010" s="82" t="s">
        <v>57</v>
      </c>
      <c r="C1010" s="82">
        <v>9</v>
      </c>
    </row>
    <row r="1011" spans="1:3">
      <c r="A1011" s="82">
        <v>1010</v>
      </c>
      <c r="B1011" s="82" t="s">
        <v>57</v>
      </c>
      <c r="C1011" s="82">
        <v>10</v>
      </c>
    </row>
    <row r="1012" spans="1:3">
      <c r="A1012" s="82">
        <v>1011</v>
      </c>
      <c r="B1012" s="82" t="s">
        <v>58</v>
      </c>
      <c r="C1012" s="82">
        <v>1</v>
      </c>
    </row>
    <row r="1013" spans="1:3">
      <c r="A1013" s="82">
        <v>1012</v>
      </c>
      <c r="B1013" s="82" t="s">
        <v>58</v>
      </c>
      <c r="C1013" s="82">
        <v>2</v>
      </c>
    </row>
    <row r="1014" spans="1:3">
      <c r="A1014" s="82">
        <v>1013</v>
      </c>
      <c r="B1014" s="82" t="s">
        <v>58</v>
      </c>
      <c r="C1014" s="82">
        <v>3</v>
      </c>
    </row>
    <row r="1015" spans="1:3">
      <c r="A1015" s="82">
        <v>1014</v>
      </c>
      <c r="B1015" s="82" t="s">
        <v>58</v>
      </c>
      <c r="C1015" s="82">
        <v>4</v>
      </c>
    </row>
    <row r="1016" spans="1:3">
      <c r="A1016" s="82">
        <v>1015</v>
      </c>
      <c r="B1016" s="82" t="s">
        <v>58</v>
      </c>
      <c r="C1016" s="82">
        <v>5</v>
      </c>
    </row>
    <row r="1017" spans="1:3">
      <c r="A1017" s="82">
        <v>1016</v>
      </c>
      <c r="B1017" s="82" t="s">
        <v>58</v>
      </c>
      <c r="C1017" s="82">
        <v>6</v>
      </c>
    </row>
    <row r="1018" spans="1:3">
      <c r="A1018" s="82">
        <v>1017</v>
      </c>
      <c r="B1018" s="82" t="s">
        <v>58</v>
      </c>
      <c r="C1018" s="82">
        <v>7</v>
      </c>
    </row>
    <row r="1019" spans="1:3">
      <c r="A1019" s="82">
        <v>1018</v>
      </c>
      <c r="B1019" s="82" t="s">
        <v>58</v>
      </c>
      <c r="C1019" s="82">
        <v>8</v>
      </c>
    </row>
    <row r="1020" spans="1:3">
      <c r="A1020" s="82">
        <v>1019</v>
      </c>
      <c r="B1020" s="82" t="s">
        <v>58</v>
      </c>
      <c r="C1020" s="82">
        <v>9</v>
      </c>
    </row>
    <row r="1021" spans="1:3">
      <c r="A1021" s="82">
        <v>1020</v>
      </c>
      <c r="B1021" s="82" t="s">
        <v>58</v>
      </c>
      <c r="C1021" s="82">
        <v>10</v>
      </c>
    </row>
    <row r="1022" spans="1:3">
      <c r="A1022" s="82">
        <v>1021</v>
      </c>
      <c r="B1022" s="82" t="s">
        <v>59</v>
      </c>
      <c r="C1022" s="82">
        <v>1</v>
      </c>
    </row>
    <row r="1023" spans="1:3">
      <c r="A1023" s="82">
        <v>1022</v>
      </c>
      <c r="B1023" s="82" t="s">
        <v>59</v>
      </c>
      <c r="C1023" s="82">
        <v>2</v>
      </c>
    </row>
    <row r="1024" spans="1:3">
      <c r="A1024" s="82">
        <v>1023</v>
      </c>
      <c r="B1024" s="82" t="s">
        <v>59</v>
      </c>
      <c r="C1024" s="82">
        <v>3</v>
      </c>
    </row>
    <row r="1025" spans="1:3">
      <c r="A1025" s="82">
        <v>1024</v>
      </c>
      <c r="B1025" s="82" t="s">
        <v>59</v>
      </c>
      <c r="C1025" s="82">
        <v>4</v>
      </c>
    </row>
    <row r="1026" spans="1:3">
      <c r="A1026" s="82">
        <v>1025</v>
      </c>
      <c r="B1026" s="82" t="s">
        <v>59</v>
      </c>
      <c r="C1026" s="82">
        <v>5</v>
      </c>
    </row>
    <row r="1027" spans="1:3">
      <c r="A1027" s="82">
        <v>1026</v>
      </c>
      <c r="B1027" s="82" t="s">
        <v>59</v>
      </c>
      <c r="C1027" s="82">
        <v>6</v>
      </c>
    </row>
    <row r="1028" spans="1:3">
      <c r="A1028" s="82">
        <v>1027</v>
      </c>
      <c r="B1028" s="82" t="s">
        <v>59</v>
      </c>
      <c r="C1028" s="82">
        <v>7</v>
      </c>
    </row>
    <row r="1029" spans="1:3">
      <c r="A1029" s="82">
        <v>1028</v>
      </c>
      <c r="B1029" s="82" t="s">
        <v>59</v>
      </c>
      <c r="C1029" s="82">
        <v>8</v>
      </c>
    </row>
    <row r="1030" spans="1:3">
      <c r="A1030" s="82">
        <v>1029</v>
      </c>
      <c r="B1030" s="82" t="s">
        <v>59</v>
      </c>
      <c r="C1030" s="82">
        <v>9</v>
      </c>
    </row>
    <row r="1031" spans="1:3">
      <c r="A1031" s="82">
        <v>1030</v>
      </c>
      <c r="B1031" s="82" t="s">
        <v>59</v>
      </c>
      <c r="C1031" s="82">
        <v>10</v>
      </c>
    </row>
    <row r="1032" spans="1:3">
      <c r="A1032" s="82">
        <v>1031</v>
      </c>
      <c r="B1032" s="82" t="s">
        <v>60</v>
      </c>
      <c r="C1032" s="82">
        <v>1</v>
      </c>
    </row>
    <row r="1033" spans="1:3">
      <c r="A1033" s="82">
        <v>1032</v>
      </c>
      <c r="B1033" s="82" t="s">
        <v>60</v>
      </c>
      <c r="C1033" s="82">
        <v>2</v>
      </c>
    </row>
    <row r="1034" spans="1:3">
      <c r="A1034" s="82">
        <v>1033</v>
      </c>
      <c r="B1034" s="82" t="s">
        <v>60</v>
      </c>
      <c r="C1034" s="82">
        <v>3</v>
      </c>
    </row>
    <row r="1035" spans="1:3">
      <c r="A1035" s="82">
        <v>1034</v>
      </c>
      <c r="B1035" s="82" t="s">
        <v>60</v>
      </c>
      <c r="C1035" s="82">
        <v>4</v>
      </c>
    </row>
    <row r="1036" spans="1:3">
      <c r="A1036" s="82">
        <v>1035</v>
      </c>
      <c r="B1036" s="82" t="s">
        <v>60</v>
      </c>
      <c r="C1036" s="82">
        <v>5</v>
      </c>
    </row>
    <row r="1037" spans="1:3">
      <c r="A1037" s="82">
        <v>1036</v>
      </c>
      <c r="B1037" s="82" t="s">
        <v>60</v>
      </c>
      <c r="C1037" s="82">
        <v>6</v>
      </c>
    </row>
    <row r="1038" spans="1:3">
      <c r="A1038" s="82">
        <v>1037</v>
      </c>
      <c r="B1038" s="82" t="s">
        <v>60</v>
      </c>
      <c r="C1038" s="82">
        <v>7</v>
      </c>
    </row>
    <row r="1039" spans="1:3">
      <c r="A1039" s="82">
        <v>1038</v>
      </c>
      <c r="B1039" s="82" t="s">
        <v>60</v>
      </c>
      <c r="C1039" s="82">
        <v>8</v>
      </c>
    </row>
    <row r="1040" spans="1:3">
      <c r="A1040" s="82">
        <v>1039</v>
      </c>
      <c r="B1040" s="82" t="s">
        <v>60</v>
      </c>
      <c r="C1040" s="82">
        <v>9</v>
      </c>
    </row>
    <row r="1041" spans="1:3">
      <c r="A1041" s="82">
        <v>1040</v>
      </c>
      <c r="B1041" s="82" t="s">
        <v>60</v>
      </c>
      <c r="C1041" s="82">
        <v>10</v>
      </c>
    </row>
    <row r="1042" spans="1:3">
      <c r="A1042" s="82">
        <v>1041</v>
      </c>
      <c r="B1042" s="82" t="s">
        <v>56</v>
      </c>
      <c r="C1042" s="82">
        <v>1</v>
      </c>
    </row>
    <row r="1043" spans="1:3">
      <c r="A1043" s="82">
        <v>1042</v>
      </c>
      <c r="B1043" s="82" t="s">
        <v>56</v>
      </c>
      <c r="C1043" s="82">
        <v>2</v>
      </c>
    </row>
    <row r="1044" spans="1:3">
      <c r="A1044" s="82">
        <v>1043</v>
      </c>
      <c r="B1044" s="82" t="s">
        <v>56</v>
      </c>
      <c r="C1044" s="82">
        <v>3</v>
      </c>
    </row>
    <row r="1045" spans="1:3">
      <c r="A1045" s="82">
        <v>1044</v>
      </c>
      <c r="B1045" s="82" t="s">
        <v>56</v>
      </c>
      <c r="C1045" s="82">
        <v>4</v>
      </c>
    </row>
    <row r="1046" spans="1:3">
      <c r="A1046" s="82">
        <v>1045</v>
      </c>
      <c r="B1046" s="82" t="s">
        <v>56</v>
      </c>
      <c r="C1046" s="82">
        <v>5</v>
      </c>
    </row>
    <row r="1047" spans="1:3">
      <c r="A1047" s="82">
        <v>1046</v>
      </c>
      <c r="B1047" s="82" t="s">
        <v>56</v>
      </c>
      <c r="C1047" s="82">
        <v>6</v>
      </c>
    </row>
    <row r="1048" spans="1:3">
      <c r="A1048" s="82">
        <v>1047</v>
      </c>
      <c r="B1048" s="82" t="s">
        <v>56</v>
      </c>
      <c r="C1048" s="82">
        <v>7</v>
      </c>
    </row>
    <row r="1049" spans="1:3">
      <c r="A1049" s="82">
        <v>1048</v>
      </c>
      <c r="B1049" s="82" t="s">
        <v>56</v>
      </c>
      <c r="C1049" s="82">
        <v>8</v>
      </c>
    </row>
    <row r="1050" spans="1:3">
      <c r="A1050" s="82">
        <v>1049</v>
      </c>
      <c r="B1050" s="82" t="s">
        <v>56</v>
      </c>
      <c r="C1050" s="82">
        <v>9</v>
      </c>
    </row>
    <row r="1051" spans="1:3">
      <c r="A1051" s="82">
        <v>1050</v>
      </c>
      <c r="B1051" s="82" t="s">
        <v>56</v>
      </c>
      <c r="C1051" s="82">
        <v>10</v>
      </c>
    </row>
    <row r="1052" spans="1:3">
      <c r="A1052" s="82">
        <v>1051</v>
      </c>
      <c r="B1052" s="82" t="s">
        <v>57</v>
      </c>
      <c r="C1052" s="82">
        <v>1</v>
      </c>
    </row>
    <row r="1053" spans="1:3">
      <c r="A1053" s="82">
        <v>1052</v>
      </c>
      <c r="B1053" s="82" t="s">
        <v>57</v>
      </c>
      <c r="C1053" s="82">
        <v>2</v>
      </c>
    </row>
    <row r="1054" spans="1:3">
      <c r="A1054" s="82">
        <v>1053</v>
      </c>
      <c r="B1054" s="82" t="s">
        <v>57</v>
      </c>
      <c r="C1054" s="82">
        <v>3</v>
      </c>
    </row>
    <row r="1055" spans="1:3">
      <c r="A1055" s="82">
        <v>1054</v>
      </c>
      <c r="B1055" s="82" t="s">
        <v>57</v>
      </c>
      <c r="C1055" s="82">
        <v>4</v>
      </c>
    </row>
    <row r="1056" spans="1:3">
      <c r="A1056" s="82">
        <v>1055</v>
      </c>
      <c r="B1056" s="82" t="s">
        <v>57</v>
      </c>
      <c r="C1056" s="82">
        <v>5</v>
      </c>
    </row>
    <row r="1057" spans="1:3">
      <c r="A1057" s="82">
        <v>1056</v>
      </c>
      <c r="B1057" s="82" t="s">
        <v>57</v>
      </c>
      <c r="C1057" s="82">
        <v>6</v>
      </c>
    </row>
    <row r="1058" spans="1:3">
      <c r="A1058" s="82">
        <v>1057</v>
      </c>
      <c r="B1058" s="82" t="s">
        <v>57</v>
      </c>
      <c r="C1058" s="82">
        <v>7</v>
      </c>
    </row>
    <row r="1059" spans="1:3">
      <c r="A1059" s="82">
        <v>1058</v>
      </c>
      <c r="B1059" s="82" t="s">
        <v>57</v>
      </c>
      <c r="C1059" s="82">
        <v>8</v>
      </c>
    </row>
    <row r="1060" spans="1:3">
      <c r="A1060" s="82">
        <v>1059</v>
      </c>
      <c r="B1060" s="82" t="s">
        <v>57</v>
      </c>
      <c r="C1060" s="82">
        <v>9</v>
      </c>
    </row>
    <row r="1061" spans="1:3">
      <c r="A1061" s="82">
        <v>1060</v>
      </c>
      <c r="B1061" s="82" t="s">
        <v>57</v>
      </c>
      <c r="C1061" s="82">
        <v>10</v>
      </c>
    </row>
    <row r="1062" spans="1:3">
      <c r="A1062" s="82">
        <v>1061</v>
      </c>
      <c r="B1062" s="82" t="s">
        <v>58</v>
      </c>
      <c r="C1062" s="82">
        <v>1</v>
      </c>
    </row>
    <row r="1063" spans="1:3">
      <c r="A1063" s="82">
        <v>1062</v>
      </c>
      <c r="B1063" s="82" t="s">
        <v>58</v>
      </c>
      <c r="C1063" s="82">
        <v>2</v>
      </c>
    </row>
    <row r="1064" spans="1:3">
      <c r="A1064" s="82">
        <v>1063</v>
      </c>
      <c r="B1064" s="82" t="s">
        <v>58</v>
      </c>
      <c r="C1064" s="82">
        <v>3</v>
      </c>
    </row>
    <row r="1065" spans="1:3">
      <c r="A1065" s="82">
        <v>1064</v>
      </c>
      <c r="B1065" s="82" t="s">
        <v>58</v>
      </c>
      <c r="C1065" s="82">
        <v>4</v>
      </c>
    </row>
    <row r="1066" spans="1:3">
      <c r="A1066" s="82">
        <v>1065</v>
      </c>
      <c r="B1066" s="82" t="s">
        <v>58</v>
      </c>
      <c r="C1066" s="82">
        <v>5</v>
      </c>
    </row>
    <row r="1067" spans="1:3">
      <c r="A1067" s="82">
        <v>1066</v>
      </c>
      <c r="B1067" s="82" t="s">
        <v>58</v>
      </c>
      <c r="C1067" s="82">
        <v>6</v>
      </c>
    </row>
    <row r="1068" spans="1:3">
      <c r="A1068" s="82">
        <v>1067</v>
      </c>
      <c r="B1068" s="82" t="s">
        <v>58</v>
      </c>
      <c r="C1068" s="82">
        <v>7</v>
      </c>
    </row>
    <row r="1069" spans="1:3">
      <c r="A1069" s="82">
        <v>1068</v>
      </c>
      <c r="B1069" s="82" t="s">
        <v>58</v>
      </c>
      <c r="C1069" s="82">
        <v>8</v>
      </c>
    </row>
    <row r="1070" spans="1:3">
      <c r="A1070" s="82">
        <v>1069</v>
      </c>
      <c r="B1070" s="82" t="s">
        <v>58</v>
      </c>
      <c r="C1070" s="82">
        <v>9</v>
      </c>
    </row>
    <row r="1071" spans="1:3">
      <c r="A1071" s="82">
        <v>1070</v>
      </c>
      <c r="B1071" s="82" t="s">
        <v>58</v>
      </c>
      <c r="C1071" s="82">
        <v>10</v>
      </c>
    </row>
    <row r="1072" spans="1:3">
      <c r="A1072" s="82">
        <v>1071</v>
      </c>
      <c r="B1072" s="82" t="s">
        <v>59</v>
      </c>
      <c r="C1072" s="82">
        <v>1</v>
      </c>
    </row>
    <row r="1073" spans="1:3">
      <c r="A1073" s="82">
        <v>1072</v>
      </c>
      <c r="B1073" s="82" t="s">
        <v>59</v>
      </c>
      <c r="C1073" s="82">
        <v>2</v>
      </c>
    </row>
    <row r="1074" spans="1:3">
      <c r="A1074" s="82">
        <v>1073</v>
      </c>
      <c r="B1074" s="82" t="s">
        <v>59</v>
      </c>
      <c r="C1074" s="82">
        <v>3</v>
      </c>
    </row>
    <row r="1075" spans="1:3">
      <c r="A1075" s="82">
        <v>1074</v>
      </c>
      <c r="B1075" s="82" t="s">
        <v>59</v>
      </c>
      <c r="C1075" s="82">
        <v>4</v>
      </c>
    </row>
    <row r="1076" spans="1:3">
      <c r="A1076" s="82">
        <v>1075</v>
      </c>
      <c r="B1076" s="82" t="s">
        <v>59</v>
      </c>
      <c r="C1076" s="82">
        <v>5</v>
      </c>
    </row>
    <row r="1077" spans="1:3">
      <c r="A1077" s="82">
        <v>1076</v>
      </c>
      <c r="B1077" s="82" t="s">
        <v>59</v>
      </c>
      <c r="C1077" s="82">
        <v>6</v>
      </c>
    </row>
    <row r="1078" spans="1:3">
      <c r="A1078" s="82">
        <v>1077</v>
      </c>
      <c r="B1078" s="82" t="s">
        <v>59</v>
      </c>
      <c r="C1078" s="82">
        <v>7</v>
      </c>
    </row>
    <row r="1079" spans="1:3">
      <c r="A1079" s="82">
        <v>1078</v>
      </c>
      <c r="B1079" s="82" t="s">
        <v>59</v>
      </c>
      <c r="C1079" s="82">
        <v>8</v>
      </c>
    </row>
    <row r="1080" spans="1:3">
      <c r="A1080" s="82">
        <v>1079</v>
      </c>
      <c r="B1080" s="82" t="s">
        <v>59</v>
      </c>
      <c r="C1080" s="82">
        <v>9</v>
      </c>
    </row>
    <row r="1081" spans="1:3">
      <c r="A1081" s="82">
        <v>1080</v>
      </c>
      <c r="B1081" s="82" t="s">
        <v>59</v>
      </c>
      <c r="C1081" s="82">
        <v>10</v>
      </c>
    </row>
    <row r="1082" spans="1:3">
      <c r="A1082" s="82">
        <v>1081</v>
      </c>
      <c r="B1082" s="82" t="s">
        <v>60</v>
      </c>
      <c r="C1082" s="82">
        <v>1</v>
      </c>
    </row>
    <row r="1083" spans="1:3">
      <c r="A1083" s="82">
        <v>1082</v>
      </c>
      <c r="B1083" s="82" t="s">
        <v>60</v>
      </c>
      <c r="C1083" s="82">
        <v>2</v>
      </c>
    </row>
    <row r="1084" spans="1:3">
      <c r="A1084" s="82">
        <v>1083</v>
      </c>
      <c r="B1084" s="82" t="s">
        <v>60</v>
      </c>
      <c r="C1084" s="82">
        <v>3</v>
      </c>
    </row>
    <row r="1085" spans="1:3">
      <c r="A1085" s="82">
        <v>1084</v>
      </c>
      <c r="B1085" s="82" t="s">
        <v>60</v>
      </c>
      <c r="C1085" s="82">
        <v>4</v>
      </c>
    </row>
    <row r="1086" spans="1:3">
      <c r="A1086" s="82">
        <v>1085</v>
      </c>
      <c r="B1086" s="82" t="s">
        <v>60</v>
      </c>
      <c r="C1086" s="82">
        <v>5</v>
      </c>
    </row>
    <row r="1087" spans="1:3">
      <c r="A1087" s="82">
        <v>1086</v>
      </c>
      <c r="B1087" s="82" t="s">
        <v>60</v>
      </c>
      <c r="C1087" s="82">
        <v>6</v>
      </c>
    </row>
    <row r="1088" spans="1:3">
      <c r="A1088" s="82">
        <v>1087</v>
      </c>
      <c r="B1088" s="82" t="s">
        <v>60</v>
      </c>
      <c r="C1088" s="82">
        <v>7</v>
      </c>
    </row>
    <row r="1089" spans="1:3">
      <c r="A1089" s="82">
        <v>1088</v>
      </c>
      <c r="B1089" s="82" t="s">
        <v>60</v>
      </c>
      <c r="C1089" s="82">
        <v>8</v>
      </c>
    </row>
    <row r="1090" spans="1:3">
      <c r="A1090" s="82">
        <v>1089</v>
      </c>
      <c r="B1090" s="82" t="s">
        <v>60</v>
      </c>
      <c r="C1090" s="82">
        <v>9</v>
      </c>
    </row>
    <row r="1091" spans="1:3">
      <c r="A1091" s="82">
        <v>1090</v>
      </c>
      <c r="B1091" s="82" t="s">
        <v>60</v>
      </c>
      <c r="C1091" s="82">
        <v>10</v>
      </c>
    </row>
    <row r="1092" spans="1:3">
      <c r="A1092" s="82">
        <v>1091</v>
      </c>
      <c r="B1092" s="82" t="s">
        <v>56</v>
      </c>
      <c r="C1092" s="82">
        <v>1</v>
      </c>
    </row>
    <row r="1093" spans="1:3">
      <c r="A1093" s="82">
        <v>1092</v>
      </c>
      <c r="B1093" s="82" t="s">
        <v>56</v>
      </c>
      <c r="C1093" s="82">
        <v>2</v>
      </c>
    </row>
    <row r="1094" spans="1:3">
      <c r="A1094" s="82">
        <v>1093</v>
      </c>
      <c r="B1094" s="82" t="s">
        <v>56</v>
      </c>
      <c r="C1094" s="82">
        <v>3</v>
      </c>
    </row>
    <row r="1095" spans="1:3">
      <c r="A1095" s="82">
        <v>1094</v>
      </c>
      <c r="B1095" s="82" t="s">
        <v>56</v>
      </c>
      <c r="C1095" s="82">
        <v>4</v>
      </c>
    </row>
    <row r="1096" spans="1:3">
      <c r="A1096" s="82">
        <v>1095</v>
      </c>
      <c r="B1096" s="82" t="s">
        <v>56</v>
      </c>
      <c r="C1096" s="82">
        <v>5</v>
      </c>
    </row>
    <row r="1097" spans="1:3">
      <c r="A1097" s="82">
        <v>1096</v>
      </c>
      <c r="B1097" s="82" t="s">
        <v>56</v>
      </c>
      <c r="C1097" s="82">
        <v>6</v>
      </c>
    </row>
    <row r="1098" spans="1:3">
      <c r="A1098" s="82">
        <v>1097</v>
      </c>
      <c r="B1098" s="82" t="s">
        <v>56</v>
      </c>
      <c r="C1098" s="82">
        <v>7</v>
      </c>
    </row>
    <row r="1099" spans="1:3">
      <c r="A1099" s="82">
        <v>1098</v>
      </c>
      <c r="B1099" s="82" t="s">
        <v>56</v>
      </c>
      <c r="C1099" s="82">
        <v>8</v>
      </c>
    </row>
    <row r="1100" spans="1:3">
      <c r="A1100" s="82">
        <v>1099</v>
      </c>
      <c r="B1100" s="82" t="s">
        <v>56</v>
      </c>
      <c r="C1100" s="82">
        <v>9</v>
      </c>
    </row>
    <row r="1101" spans="1:3">
      <c r="A1101" s="82">
        <v>1100</v>
      </c>
      <c r="B1101" s="82" t="s">
        <v>56</v>
      </c>
      <c r="C1101" s="82">
        <v>10</v>
      </c>
    </row>
    <row r="1102" spans="1:3">
      <c r="A1102" s="82">
        <v>1101</v>
      </c>
      <c r="B1102" s="82" t="s">
        <v>57</v>
      </c>
      <c r="C1102" s="82">
        <v>1</v>
      </c>
    </row>
    <row r="1103" spans="1:3">
      <c r="A1103" s="82">
        <v>1102</v>
      </c>
      <c r="B1103" s="82" t="s">
        <v>57</v>
      </c>
      <c r="C1103" s="82">
        <v>2</v>
      </c>
    </row>
    <row r="1104" spans="1:3">
      <c r="A1104" s="82">
        <v>1103</v>
      </c>
      <c r="B1104" s="82" t="s">
        <v>57</v>
      </c>
      <c r="C1104" s="82">
        <v>3</v>
      </c>
    </row>
    <row r="1105" spans="1:3">
      <c r="A1105" s="82">
        <v>1104</v>
      </c>
      <c r="B1105" s="82" t="s">
        <v>57</v>
      </c>
      <c r="C1105" s="82">
        <v>4</v>
      </c>
    </row>
    <row r="1106" spans="1:3">
      <c r="A1106" s="82">
        <v>1105</v>
      </c>
      <c r="B1106" s="82" t="s">
        <v>57</v>
      </c>
      <c r="C1106" s="82">
        <v>5</v>
      </c>
    </row>
    <row r="1107" spans="1:3">
      <c r="A1107" s="82">
        <v>1106</v>
      </c>
      <c r="B1107" s="82" t="s">
        <v>57</v>
      </c>
      <c r="C1107" s="82">
        <v>6</v>
      </c>
    </row>
    <row r="1108" spans="1:3">
      <c r="A1108" s="82">
        <v>1107</v>
      </c>
      <c r="B1108" s="82" t="s">
        <v>57</v>
      </c>
      <c r="C1108" s="82">
        <v>7</v>
      </c>
    </row>
    <row r="1109" spans="1:3">
      <c r="A1109" s="82">
        <v>1108</v>
      </c>
      <c r="B1109" s="82" t="s">
        <v>57</v>
      </c>
      <c r="C1109" s="82">
        <v>8</v>
      </c>
    </row>
    <row r="1110" spans="1:3">
      <c r="A1110" s="82">
        <v>1109</v>
      </c>
      <c r="B1110" s="82" t="s">
        <v>57</v>
      </c>
      <c r="C1110" s="82">
        <v>9</v>
      </c>
    </row>
    <row r="1111" spans="1:3">
      <c r="A1111" s="82">
        <v>1110</v>
      </c>
      <c r="B1111" s="82" t="s">
        <v>57</v>
      </c>
      <c r="C1111" s="82">
        <v>10</v>
      </c>
    </row>
    <row r="1112" spans="1:3">
      <c r="A1112" s="82">
        <v>1111</v>
      </c>
      <c r="B1112" s="82" t="s">
        <v>58</v>
      </c>
      <c r="C1112" s="82">
        <v>1</v>
      </c>
    </row>
    <row r="1113" spans="1:3">
      <c r="A1113" s="82">
        <v>1112</v>
      </c>
      <c r="B1113" s="82" t="s">
        <v>58</v>
      </c>
      <c r="C1113" s="82">
        <v>2</v>
      </c>
    </row>
    <row r="1114" spans="1:3">
      <c r="A1114" s="82">
        <v>1113</v>
      </c>
      <c r="B1114" s="82" t="s">
        <v>58</v>
      </c>
      <c r="C1114" s="82">
        <v>3</v>
      </c>
    </row>
    <row r="1115" spans="1:3">
      <c r="A1115" s="82">
        <v>1114</v>
      </c>
      <c r="B1115" s="82" t="s">
        <v>58</v>
      </c>
      <c r="C1115" s="82">
        <v>4</v>
      </c>
    </row>
    <row r="1116" spans="1:3">
      <c r="A1116" s="82">
        <v>1115</v>
      </c>
      <c r="B1116" s="82" t="s">
        <v>58</v>
      </c>
      <c r="C1116" s="82">
        <v>5</v>
      </c>
    </row>
    <row r="1117" spans="1:3">
      <c r="A1117" s="82">
        <v>1116</v>
      </c>
      <c r="B1117" s="82" t="s">
        <v>58</v>
      </c>
      <c r="C1117" s="82">
        <v>6</v>
      </c>
    </row>
    <row r="1118" spans="1:3">
      <c r="A1118" s="82">
        <v>1117</v>
      </c>
      <c r="B1118" s="82" t="s">
        <v>58</v>
      </c>
      <c r="C1118" s="82">
        <v>7</v>
      </c>
    </row>
    <row r="1119" spans="1:3">
      <c r="A1119" s="82">
        <v>1118</v>
      </c>
      <c r="B1119" s="82" t="s">
        <v>58</v>
      </c>
      <c r="C1119" s="82">
        <v>8</v>
      </c>
    </row>
    <row r="1120" spans="1:3">
      <c r="A1120" s="82">
        <v>1119</v>
      </c>
      <c r="B1120" s="82" t="s">
        <v>58</v>
      </c>
      <c r="C1120" s="82">
        <v>9</v>
      </c>
    </row>
    <row r="1121" spans="1:3">
      <c r="A1121" s="82">
        <v>1120</v>
      </c>
      <c r="B1121" s="82" t="s">
        <v>58</v>
      </c>
      <c r="C1121" s="82">
        <v>10</v>
      </c>
    </row>
    <row r="1122" spans="1:3">
      <c r="A1122" s="82">
        <v>1121</v>
      </c>
      <c r="B1122" s="82" t="s">
        <v>59</v>
      </c>
      <c r="C1122" s="82">
        <v>1</v>
      </c>
    </row>
    <row r="1123" spans="1:3">
      <c r="A1123" s="82">
        <v>1122</v>
      </c>
      <c r="B1123" s="82" t="s">
        <v>59</v>
      </c>
      <c r="C1123" s="82">
        <v>2</v>
      </c>
    </row>
    <row r="1124" spans="1:3">
      <c r="A1124" s="82">
        <v>1123</v>
      </c>
      <c r="B1124" s="82" t="s">
        <v>59</v>
      </c>
      <c r="C1124" s="82">
        <v>3</v>
      </c>
    </row>
    <row r="1125" spans="1:3">
      <c r="A1125" s="82">
        <v>1124</v>
      </c>
      <c r="B1125" s="82" t="s">
        <v>59</v>
      </c>
      <c r="C1125" s="82">
        <v>4</v>
      </c>
    </row>
    <row r="1126" spans="1:3">
      <c r="A1126" s="82">
        <v>1125</v>
      </c>
      <c r="B1126" s="82" t="s">
        <v>59</v>
      </c>
      <c r="C1126" s="82">
        <v>5</v>
      </c>
    </row>
    <row r="1127" spans="1:3">
      <c r="A1127" s="82">
        <v>1126</v>
      </c>
      <c r="B1127" s="82" t="s">
        <v>59</v>
      </c>
      <c r="C1127" s="82">
        <v>6</v>
      </c>
    </row>
    <row r="1128" spans="1:3">
      <c r="A1128" s="82">
        <v>1127</v>
      </c>
      <c r="B1128" s="82" t="s">
        <v>59</v>
      </c>
      <c r="C1128" s="82">
        <v>7</v>
      </c>
    </row>
    <row r="1129" spans="1:3">
      <c r="A1129" s="82">
        <v>1128</v>
      </c>
      <c r="B1129" s="82" t="s">
        <v>59</v>
      </c>
      <c r="C1129" s="82">
        <v>8</v>
      </c>
    </row>
    <row r="1130" spans="1:3">
      <c r="A1130" s="82">
        <v>1129</v>
      </c>
      <c r="B1130" s="82" t="s">
        <v>59</v>
      </c>
      <c r="C1130" s="82">
        <v>9</v>
      </c>
    </row>
    <row r="1131" spans="1:3">
      <c r="A1131" s="82">
        <v>1130</v>
      </c>
      <c r="B1131" s="82" t="s">
        <v>59</v>
      </c>
      <c r="C1131" s="82">
        <v>10</v>
      </c>
    </row>
    <row r="1132" spans="1:3">
      <c r="A1132" s="82">
        <v>1131</v>
      </c>
      <c r="B1132" s="82" t="s">
        <v>60</v>
      </c>
      <c r="C1132" s="82">
        <v>1</v>
      </c>
    </row>
    <row r="1133" spans="1:3">
      <c r="A1133" s="82">
        <v>1132</v>
      </c>
      <c r="B1133" s="82" t="s">
        <v>60</v>
      </c>
      <c r="C1133" s="82">
        <v>2</v>
      </c>
    </row>
    <row r="1134" spans="1:3">
      <c r="A1134" s="82">
        <v>1133</v>
      </c>
      <c r="B1134" s="82" t="s">
        <v>60</v>
      </c>
      <c r="C1134" s="82">
        <v>3</v>
      </c>
    </row>
    <row r="1135" spans="1:3">
      <c r="A1135" s="82">
        <v>1134</v>
      </c>
      <c r="B1135" s="82" t="s">
        <v>60</v>
      </c>
      <c r="C1135" s="82">
        <v>4</v>
      </c>
    </row>
    <row r="1136" spans="1:3">
      <c r="A1136" s="82">
        <v>1135</v>
      </c>
      <c r="B1136" s="82" t="s">
        <v>60</v>
      </c>
      <c r="C1136" s="82">
        <v>5</v>
      </c>
    </row>
    <row r="1137" spans="1:3">
      <c r="A1137" s="82">
        <v>1136</v>
      </c>
      <c r="B1137" s="82" t="s">
        <v>60</v>
      </c>
      <c r="C1137" s="82">
        <v>6</v>
      </c>
    </row>
    <row r="1138" spans="1:3">
      <c r="A1138" s="82">
        <v>1137</v>
      </c>
      <c r="B1138" s="82" t="s">
        <v>60</v>
      </c>
      <c r="C1138" s="82">
        <v>7</v>
      </c>
    </row>
    <row r="1139" spans="1:3">
      <c r="A1139" s="82">
        <v>1138</v>
      </c>
      <c r="B1139" s="82" t="s">
        <v>60</v>
      </c>
      <c r="C1139" s="82">
        <v>8</v>
      </c>
    </row>
    <row r="1140" spans="1:3">
      <c r="A1140" s="82">
        <v>1139</v>
      </c>
      <c r="B1140" s="82" t="s">
        <v>60</v>
      </c>
      <c r="C1140" s="82">
        <v>9</v>
      </c>
    </row>
    <row r="1141" spans="1:3">
      <c r="A1141" s="82">
        <v>1140</v>
      </c>
      <c r="B1141" s="82" t="s">
        <v>60</v>
      </c>
      <c r="C1141" s="82">
        <v>10</v>
      </c>
    </row>
    <row r="1142" spans="1:3">
      <c r="A1142" s="82">
        <v>1141</v>
      </c>
      <c r="B1142" s="82" t="s">
        <v>56</v>
      </c>
      <c r="C1142" s="82">
        <v>1</v>
      </c>
    </row>
    <row r="1143" spans="1:3">
      <c r="A1143" s="82">
        <v>1142</v>
      </c>
      <c r="B1143" s="82" t="s">
        <v>56</v>
      </c>
      <c r="C1143" s="82">
        <v>2</v>
      </c>
    </row>
    <row r="1144" spans="1:3">
      <c r="A1144" s="82">
        <v>1143</v>
      </c>
      <c r="B1144" s="82" t="s">
        <v>56</v>
      </c>
      <c r="C1144" s="82">
        <v>3</v>
      </c>
    </row>
    <row r="1145" spans="1:3">
      <c r="A1145" s="82">
        <v>1144</v>
      </c>
      <c r="B1145" s="82" t="s">
        <v>56</v>
      </c>
      <c r="C1145" s="82">
        <v>4</v>
      </c>
    </row>
    <row r="1146" spans="1:3">
      <c r="A1146" s="82">
        <v>1145</v>
      </c>
      <c r="B1146" s="82" t="s">
        <v>56</v>
      </c>
      <c r="C1146" s="82">
        <v>5</v>
      </c>
    </row>
    <row r="1147" spans="1:3">
      <c r="A1147" s="82">
        <v>1146</v>
      </c>
      <c r="B1147" s="82" t="s">
        <v>56</v>
      </c>
      <c r="C1147" s="82">
        <v>6</v>
      </c>
    </row>
    <row r="1148" spans="1:3">
      <c r="A1148" s="82">
        <v>1147</v>
      </c>
      <c r="B1148" s="82" t="s">
        <v>56</v>
      </c>
      <c r="C1148" s="82">
        <v>7</v>
      </c>
    </row>
    <row r="1149" spans="1:3">
      <c r="A1149" s="82">
        <v>1148</v>
      </c>
      <c r="B1149" s="82" t="s">
        <v>56</v>
      </c>
      <c r="C1149" s="82">
        <v>8</v>
      </c>
    </row>
    <row r="1150" spans="1:3">
      <c r="A1150" s="82">
        <v>1149</v>
      </c>
      <c r="B1150" s="82" t="s">
        <v>56</v>
      </c>
      <c r="C1150" s="82">
        <v>9</v>
      </c>
    </row>
    <row r="1151" spans="1:3">
      <c r="A1151" s="82">
        <v>1150</v>
      </c>
      <c r="B1151" s="82" t="s">
        <v>56</v>
      </c>
      <c r="C1151" s="82">
        <v>10</v>
      </c>
    </row>
    <row r="1152" spans="1:3">
      <c r="A1152" s="82">
        <v>1151</v>
      </c>
      <c r="B1152" s="82" t="s">
        <v>57</v>
      </c>
      <c r="C1152" s="82">
        <v>1</v>
      </c>
    </row>
    <row r="1153" spans="1:3">
      <c r="A1153" s="82">
        <v>1152</v>
      </c>
      <c r="B1153" s="82" t="s">
        <v>57</v>
      </c>
      <c r="C1153" s="82">
        <v>2</v>
      </c>
    </row>
    <row r="1154" spans="1:3">
      <c r="A1154" s="82">
        <v>1153</v>
      </c>
      <c r="B1154" s="82" t="s">
        <v>57</v>
      </c>
      <c r="C1154" s="82">
        <v>3</v>
      </c>
    </row>
    <row r="1155" spans="1:3">
      <c r="A1155" s="82">
        <v>1154</v>
      </c>
      <c r="B1155" s="82" t="s">
        <v>57</v>
      </c>
      <c r="C1155" s="82">
        <v>4</v>
      </c>
    </row>
    <row r="1156" spans="1:3">
      <c r="A1156" s="82">
        <v>1155</v>
      </c>
      <c r="B1156" s="82" t="s">
        <v>57</v>
      </c>
      <c r="C1156" s="82">
        <v>5</v>
      </c>
    </row>
    <row r="1157" spans="1:3">
      <c r="A1157" s="82">
        <v>1156</v>
      </c>
      <c r="B1157" s="82" t="s">
        <v>57</v>
      </c>
      <c r="C1157" s="82">
        <v>6</v>
      </c>
    </row>
    <row r="1158" spans="1:3">
      <c r="A1158" s="82">
        <v>1157</v>
      </c>
      <c r="B1158" s="82" t="s">
        <v>57</v>
      </c>
      <c r="C1158" s="82">
        <v>7</v>
      </c>
    </row>
    <row r="1159" spans="1:3">
      <c r="A1159" s="82">
        <v>1158</v>
      </c>
      <c r="B1159" s="82" t="s">
        <v>57</v>
      </c>
      <c r="C1159" s="82">
        <v>8</v>
      </c>
    </row>
    <row r="1160" spans="1:3">
      <c r="A1160" s="82">
        <v>1159</v>
      </c>
      <c r="B1160" s="82" t="s">
        <v>57</v>
      </c>
      <c r="C1160" s="82">
        <v>9</v>
      </c>
    </row>
    <row r="1161" spans="1:3">
      <c r="A1161" s="82">
        <v>1160</v>
      </c>
      <c r="B1161" s="82" t="s">
        <v>57</v>
      </c>
      <c r="C1161" s="82">
        <v>10</v>
      </c>
    </row>
    <row r="1162" spans="1:3">
      <c r="A1162" s="82">
        <v>1161</v>
      </c>
      <c r="B1162" s="82" t="s">
        <v>58</v>
      </c>
      <c r="C1162" s="82">
        <v>1</v>
      </c>
    </row>
    <row r="1163" spans="1:3">
      <c r="A1163" s="82">
        <v>1162</v>
      </c>
      <c r="B1163" s="82" t="s">
        <v>58</v>
      </c>
      <c r="C1163" s="82">
        <v>2</v>
      </c>
    </row>
    <row r="1164" spans="1:3">
      <c r="A1164" s="82">
        <v>1163</v>
      </c>
      <c r="B1164" s="82" t="s">
        <v>58</v>
      </c>
      <c r="C1164" s="82">
        <v>3</v>
      </c>
    </row>
    <row r="1165" spans="1:3">
      <c r="A1165" s="82">
        <v>1164</v>
      </c>
      <c r="B1165" s="82" t="s">
        <v>58</v>
      </c>
      <c r="C1165" s="82">
        <v>4</v>
      </c>
    </row>
    <row r="1166" spans="1:3">
      <c r="A1166" s="82">
        <v>1165</v>
      </c>
      <c r="B1166" s="82" t="s">
        <v>58</v>
      </c>
      <c r="C1166" s="82">
        <v>5</v>
      </c>
    </row>
    <row r="1167" spans="1:3">
      <c r="A1167" s="82">
        <v>1166</v>
      </c>
      <c r="B1167" s="82" t="s">
        <v>58</v>
      </c>
      <c r="C1167" s="82">
        <v>6</v>
      </c>
    </row>
    <row r="1168" spans="1:3">
      <c r="A1168" s="82">
        <v>1167</v>
      </c>
      <c r="B1168" s="82" t="s">
        <v>58</v>
      </c>
      <c r="C1168" s="82">
        <v>7</v>
      </c>
    </row>
    <row r="1169" spans="1:3">
      <c r="A1169" s="82">
        <v>1168</v>
      </c>
      <c r="B1169" s="82" t="s">
        <v>58</v>
      </c>
      <c r="C1169" s="82">
        <v>8</v>
      </c>
    </row>
    <row r="1170" spans="1:3">
      <c r="A1170" s="82">
        <v>1169</v>
      </c>
      <c r="B1170" s="82" t="s">
        <v>58</v>
      </c>
      <c r="C1170" s="82">
        <v>9</v>
      </c>
    </row>
    <row r="1171" spans="1:3">
      <c r="A1171" s="82">
        <v>1170</v>
      </c>
      <c r="B1171" s="82" t="s">
        <v>58</v>
      </c>
      <c r="C1171" s="82">
        <v>10</v>
      </c>
    </row>
    <row r="1172" spans="1:3">
      <c r="A1172" s="82">
        <v>1171</v>
      </c>
      <c r="B1172" s="82" t="s">
        <v>59</v>
      </c>
      <c r="C1172" s="82">
        <v>1</v>
      </c>
    </row>
    <row r="1173" spans="1:3">
      <c r="A1173" s="82">
        <v>1172</v>
      </c>
      <c r="B1173" s="82" t="s">
        <v>59</v>
      </c>
      <c r="C1173" s="82">
        <v>2</v>
      </c>
    </row>
    <row r="1174" spans="1:3">
      <c r="A1174" s="82">
        <v>1173</v>
      </c>
      <c r="B1174" s="82" t="s">
        <v>59</v>
      </c>
      <c r="C1174" s="82">
        <v>3</v>
      </c>
    </row>
    <row r="1175" spans="1:3">
      <c r="A1175" s="82">
        <v>1174</v>
      </c>
      <c r="B1175" s="82" t="s">
        <v>59</v>
      </c>
      <c r="C1175" s="82">
        <v>4</v>
      </c>
    </row>
    <row r="1176" spans="1:3">
      <c r="A1176" s="82">
        <v>1175</v>
      </c>
      <c r="B1176" s="82" t="s">
        <v>59</v>
      </c>
      <c r="C1176" s="82">
        <v>5</v>
      </c>
    </row>
    <row r="1177" spans="1:3">
      <c r="A1177" s="82">
        <v>1176</v>
      </c>
      <c r="B1177" s="82" t="s">
        <v>59</v>
      </c>
      <c r="C1177" s="82">
        <v>6</v>
      </c>
    </row>
    <row r="1178" spans="1:3">
      <c r="A1178" s="82">
        <v>1177</v>
      </c>
      <c r="B1178" s="82" t="s">
        <v>59</v>
      </c>
      <c r="C1178" s="82">
        <v>7</v>
      </c>
    </row>
    <row r="1179" spans="1:3">
      <c r="A1179" s="82">
        <v>1178</v>
      </c>
      <c r="B1179" s="82" t="s">
        <v>59</v>
      </c>
      <c r="C1179" s="82">
        <v>8</v>
      </c>
    </row>
    <row r="1180" spans="1:3">
      <c r="A1180" s="82">
        <v>1179</v>
      </c>
      <c r="B1180" s="82" t="s">
        <v>59</v>
      </c>
      <c r="C1180" s="82">
        <v>9</v>
      </c>
    </row>
    <row r="1181" spans="1:3">
      <c r="A1181" s="82">
        <v>1180</v>
      </c>
      <c r="B1181" s="82" t="s">
        <v>59</v>
      </c>
      <c r="C1181" s="82">
        <v>10</v>
      </c>
    </row>
    <row r="1182" spans="1:3">
      <c r="A1182" s="82">
        <v>1181</v>
      </c>
      <c r="B1182" s="82" t="s">
        <v>60</v>
      </c>
      <c r="C1182" s="82">
        <v>1</v>
      </c>
    </row>
    <row r="1183" spans="1:3">
      <c r="A1183" s="82">
        <v>1182</v>
      </c>
      <c r="B1183" s="82" t="s">
        <v>60</v>
      </c>
      <c r="C1183" s="82">
        <v>2</v>
      </c>
    </row>
    <row r="1184" spans="1:3">
      <c r="A1184" s="82">
        <v>1183</v>
      </c>
      <c r="B1184" s="82" t="s">
        <v>60</v>
      </c>
      <c r="C1184" s="82">
        <v>3</v>
      </c>
    </row>
    <row r="1185" spans="1:3">
      <c r="A1185" s="82">
        <v>1184</v>
      </c>
      <c r="B1185" s="82" t="s">
        <v>60</v>
      </c>
      <c r="C1185" s="82">
        <v>4</v>
      </c>
    </row>
    <row r="1186" spans="1:3">
      <c r="A1186" s="82">
        <v>1185</v>
      </c>
      <c r="B1186" s="82" t="s">
        <v>60</v>
      </c>
      <c r="C1186" s="82">
        <v>5</v>
      </c>
    </row>
    <row r="1187" spans="1:3">
      <c r="A1187" s="82">
        <v>1186</v>
      </c>
      <c r="B1187" s="82" t="s">
        <v>60</v>
      </c>
      <c r="C1187" s="82">
        <v>6</v>
      </c>
    </row>
    <row r="1188" spans="1:3">
      <c r="A1188" s="82">
        <v>1187</v>
      </c>
      <c r="B1188" s="82" t="s">
        <v>60</v>
      </c>
      <c r="C1188" s="82">
        <v>7</v>
      </c>
    </row>
    <row r="1189" spans="1:3">
      <c r="A1189" s="82">
        <v>1188</v>
      </c>
      <c r="B1189" s="82" t="s">
        <v>60</v>
      </c>
      <c r="C1189" s="82">
        <v>8</v>
      </c>
    </row>
    <row r="1190" spans="1:3">
      <c r="A1190" s="82">
        <v>1189</v>
      </c>
      <c r="B1190" s="82" t="s">
        <v>60</v>
      </c>
      <c r="C1190" s="82">
        <v>9</v>
      </c>
    </row>
    <row r="1191" spans="1:3">
      <c r="A1191" s="82">
        <v>1190</v>
      </c>
      <c r="B1191" s="82" t="s">
        <v>60</v>
      </c>
      <c r="C1191" s="82">
        <v>10</v>
      </c>
    </row>
    <row r="1192" spans="1:3">
      <c r="A1192" s="82">
        <v>1191</v>
      </c>
      <c r="B1192" s="82" t="s">
        <v>56</v>
      </c>
      <c r="C1192" s="82">
        <v>1</v>
      </c>
    </row>
    <row r="1193" spans="1:3">
      <c r="A1193" s="82">
        <v>1192</v>
      </c>
      <c r="B1193" s="82" t="s">
        <v>56</v>
      </c>
      <c r="C1193" s="82">
        <v>2</v>
      </c>
    </row>
    <row r="1194" spans="1:3">
      <c r="A1194" s="82">
        <v>1193</v>
      </c>
      <c r="B1194" s="82" t="s">
        <v>56</v>
      </c>
      <c r="C1194" s="82">
        <v>3</v>
      </c>
    </row>
    <row r="1195" spans="1:3">
      <c r="A1195" s="82">
        <v>1194</v>
      </c>
      <c r="B1195" s="82" t="s">
        <v>56</v>
      </c>
      <c r="C1195" s="82">
        <v>4</v>
      </c>
    </row>
    <row r="1196" spans="1:3">
      <c r="A1196" s="82">
        <v>1195</v>
      </c>
      <c r="B1196" s="82" t="s">
        <v>56</v>
      </c>
      <c r="C1196" s="82">
        <v>5</v>
      </c>
    </row>
    <row r="1197" spans="1:3">
      <c r="A1197" s="82">
        <v>1196</v>
      </c>
      <c r="B1197" s="82" t="s">
        <v>56</v>
      </c>
      <c r="C1197" s="82">
        <v>6</v>
      </c>
    </row>
    <row r="1198" spans="1:3">
      <c r="A1198" s="82">
        <v>1197</v>
      </c>
      <c r="B1198" s="82" t="s">
        <v>56</v>
      </c>
      <c r="C1198" s="82">
        <v>7</v>
      </c>
    </row>
    <row r="1199" spans="1:3">
      <c r="A1199" s="82">
        <v>1198</v>
      </c>
      <c r="B1199" s="82" t="s">
        <v>56</v>
      </c>
      <c r="C1199" s="82">
        <v>8</v>
      </c>
    </row>
    <row r="1200" spans="1:3">
      <c r="A1200" s="82">
        <v>1199</v>
      </c>
      <c r="B1200" s="82" t="s">
        <v>56</v>
      </c>
      <c r="C1200" s="82">
        <v>9</v>
      </c>
    </row>
    <row r="1201" spans="1:3">
      <c r="A1201" s="82">
        <v>1200</v>
      </c>
      <c r="B1201" s="82" t="s">
        <v>56</v>
      </c>
      <c r="C1201" s="82">
        <v>10</v>
      </c>
    </row>
    <row r="1202" spans="1:3">
      <c r="A1202" s="82">
        <v>1201</v>
      </c>
      <c r="B1202" s="82" t="s">
        <v>57</v>
      </c>
      <c r="C1202" s="82">
        <v>1</v>
      </c>
    </row>
    <row r="1203" spans="1:3">
      <c r="A1203" s="82">
        <v>1202</v>
      </c>
      <c r="B1203" s="82" t="s">
        <v>57</v>
      </c>
      <c r="C1203" s="82">
        <v>2</v>
      </c>
    </row>
    <row r="1204" spans="1:3">
      <c r="A1204" s="82">
        <v>1203</v>
      </c>
      <c r="B1204" s="82" t="s">
        <v>57</v>
      </c>
      <c r="C1204" s="82">
        <v>3</v>
      </c>
    </row>
    <row r="1205" spans="1:3">
      <c r="A1205" s="82">
        <v>1204</v>
      </c>
      <c r="B1205" s="82" t="s">
        <v>57</v>
      </c>
      <c r="C1205" s="82">
        <v>4</v>
      </c>
    </row>
    <row r="1206" spans="1:3">
      <c r="A1206" s="82">
        <v>1205</v>
      </c>
      <c r="B1206" s="82" t="s">
        <v>57</v>
      </c>
      <c r="C1206" s="82">
        <v>5</v>
      </c>
    </row>
    <row r="1207" spans="1:3">
      <c r="A1207" s="82">
        <v>1206</v>
      </c>
      <c r="B1207" s="82" t="s">
        <v>57</v>
      </c>
      <c r="C1207" s="82">
        <v>6</v>
      </c>
    </row>
    <row r="1208" spans="1:3">
      <c r="A1208" s="82">
        <v>1207</v>
      </c>
      <c r="B1208" s="82" t="s">
        <v>57</v>
      </c>
      <c r="C1208" s="82">
        <v>7</v>
      </c>
    </row>
    <row r="1209" spans="1:3">
      <c r="A1209" s="82">
        <v>1208</v>
      </c>
      <c r="B1209" s="82" t="s">
        <v>57</v>
      </c>
      <c r="C1209" s="82">
        <v>8</v>
      </c>
    </row>
    <row r="1210" spans="1:3">
      <c r="A1210" s="82">
        <v>1209</v>
      </c>
      <c r="B1210" s="82" t="s">
        <v>57</v>
      </c>
      <c r="C1210" s="82">
        <v>9</v>
      </c>
    </row>
    <row r="1211" spans="1:3">
      <c r="A1211" s="82">
        <v>1210</v>
      </c>
      <c r="B1211" s="82" t="s">
        <v>57</v>
      </c>
      <c r="C1211" s="82">
        <v>10</v>
      </c>
    </row>
    <row r="1212" spans="1:3">
      <c r="A1212" s="82">
        <v>1211</v>
      </c>
      <c r="B1212" s="82" t="s">
        <v>58</v>
      </c>
      <c r="C1212" s="82">
        <v>1</v>
      </c>
    </row>
    <row r="1213" spans="1:3">
      <c r="A1213" s="82">
        <v>1212</v>
      </c>
      <c r="B1213" s="82" t="s">
        <v>58</v>
      </c>
      <c r="C1213" s="82">
        <v>2</v>
      </c>
    </row>
    <row r="1214" spans="1:3">
      <c r="A1214" s="82">
        <v>1213</v>
      </c>
      <c r="B1214" s="82" t="s">
        <v>58</v>
      </c>
      <c r="C1214" s="82">
        <v>3</v>
      </c>
    </row>
    <row r="1215" spans="1:3">
      <c r="A1215" s="82">
        <v>1214</v>
      </c>
      <c r="B1215" s="82" t="s">
        <v>58</v>
      </c>
      <c r="C1215" s="82">
        <v>4</v>
      </c>
    </row>
    <row r="1216" spans="1:3">
      <c r="A1216" s="82">
        <v>1215</v>
      </c>
      <c r="B1216" s="82" t="s">
        <v>58</v>
      </c>
      <c r="C1216" s="82">
        <v>5</v>
      </c>
    </row>
    <row r="1217" spans="1:3">
      <c r="A1217" s="82">
        <v>1216</v>
      </c>
      <c r="B1217" s="82" t="s">
        <v>58</v>
      </c>
      <c r="C1217" s="82">
        <v>6</v>
      </c>
    </row>
    <row r="1218" spans="1:3">
      <c r="A1218" s="82">
        <v>1217</v>
      </c>
      <c r="B1218" s="82" t="s">
        <v>58</v>
      </c>
      <c r="C1218" s="82">
        <v>7</v>
      </c>
    </row>
    <row r="1219" spans="1:3">
      <c r="A1219" s="82">
        <v>1218</v>
      </c>
      <c r="B1219" s="82" t="s">
        <v>58</v>
      </c>
      <c r="C1219" s="82">
        <v>8</v>
      </c>
    </row>
    <row r="1220" spans="1:3">
      <c r="A1220" s="82">
        <v>1219</v>
      </c>
      <c r="B1220" s="82" t="s">
        <v>58</v>
      </c>
      <c r="C1220" s="82">
        <v>9</v>
      </c>
    </row>
    <row r="1221" spans="1:3">
      <c r="A1221" s="82">
        <v>1220</v>
      </c>
      <c r="B1221" s="82" t="s">
        <v>58</v>
      </c>
      <c r="C1221" s="82">
        <v>10</v>
      </c>
    </row>
    <row r="1222" spans="1:3">
      <c r="A1222" s="82">
        <v>1221</v>
      </c>
      <c r="B1222" s="82" t="s">
        <v>59</v>
      </c>
      <c r="C1222" s="82">
        <v>1</v>
      </c>
    </row>
    <row r="1223" spans="1:3">
      <c r="A1223" s="82">
        <v>1222</v>
      </c>
      <c r="B1223" s="82" t="s">
        <v>59</v>
      </c>
      <c r="C1223" s="82">
        <v>2</v>
      </c>
    </row>
    <row r="1224" spans="1:3">
      <c r="A1224" s="82">
        <v>1223</v>
      </c>
      <c r="B1224" s="82" t="s">
        <v>59</v>
      </c>
      <c r="C1224" s="82">
        <v>3</v>
      </c>
    </row>
    <row r="1225" spans="1:3">
      <c r="A1225" s="82">
        <v>1224</v>
      </c>
      <c r="B1225" s="82" t="s">
        <v>59</v>
      </c>
      <c r="C1225" s="82">
        <v>4</v>
      </c>
    </row>
    <row r="1226" spans="1:3">
      <c r="A1226" s="82">
        <v>1225</v>
      </c>
      <c r="B1226" s="82" t="s">
        <v>59</v>
      </c>
      <c r="C1226" s="82">
        <v>5</v>
      </c>
    </row>
    <row r="1227" spans="1:3">
      <c r="A1227" s="82">
        <v>1226</v>
      </c>
      <c r="B1227" s="82" t="s">
        <v>59</v>
      </c>
      <c r="C1227" s="82">
        <v>6</v>
      </c>
    </row>
    <row r="1228" spans="1:3">
      <c r="A1228" s="82">
        <v>1227</v>
      </c>
      <c r="B1228" s="82" t="s">
        <v>59</v>
      </c>
      <c r="C1228" s="82">
        <v>7</v>
      </c>
    </row>
    <row r="1229" spans="1:3">
      <c r="A1229" s="82">
        <v>1228</v>
      </c>
      <c r="B1229" s="82" t="s">
        <v>59</v>
      </c>
      <c r="C1229" s="82">
        <v>8</v>
      </c>
    </row>
    <row r="1230" spans="1:3">
      <c r="A1230" s="82">
        <v>1229</v>
      </c>
      <c r="B1230" s="82" t="s">
        <v>59</v>
      </c>
      <c r="C1230" s="82">
        <v>9</v>
      </c>
    </row>
    <row r="1231" spans="1:3">
      <c r="A1231" s="82">
        <v>1230</v>
      </c>
      <c r="B1231" s="82" t="s">
        <v>59</v>
      </c>
      <c r="C1231" s="82">
        <v>10</v>
      </c>
    </row>
    <row r="1232" spans="1:3">
      <c r="A1232" s="82">
        <v>1231</v>
      </c>
      <c r="B1232" s="82" t="s">
        <v>60</v>
      </c>
      <c r="C1232" s="82">
        <v>1</v>
      </c>
    </row>
    <row r="1233" spans="1:3">
      <c r="A1233" s="82">
        <v>1232</v>
      </c>
      <c r="B1233" s="82" t="s">
        <v>60</v>
      </c>
      <c r="C1233" s="82">
        <v>2</v>
      </c>
    </row>
    <row r="1234" spans="1:3">
      <c r="A1234" s="82">
        <v>1233</v>
      </c>
      <c r="B1234" s="82" t="s">
        <v>60</v>
      </c>
      <c r="C1234" s="82">
        <v>3</v>
      </c>
    </row>
    <row r="1235" spans="1:3">
      <c r="A1235" s="82">
        <v>1234</v>
      </c>
      <c r="B1235" s="82" t="s">
        <v>60</v>
      </c>
      <c r="C1235" s="82">
        <v>4</v>
      </c>
    </row>
    <row r="1236" spans="1:3">
      <c r="A1236" s="82">
        <v>1235</v>
      </c>
      <c r="B1236" s="82" t="s">
        <v>60</v>
      </c>
      <c r="C1236" s="82">
        <v>5</v>
      </c>
    </row>
    <row r="1237" spans="1:3">
      <c r="A1237" s="82">
        <v>1236</v>
      </c>
      <c r="B1237" s="82" t="s">
        <v>60</v>
      </c>
      <c r="C1237" s="82">
        <v>6</v>
      </c>
    </row>
    <row r="1238" spans="1:3">
      <c r="A1238" s="82">
        <v>1237</v>
      </c>
      <c r="B1238" s="82" t="s">
        <v>60</v>
      </c>
      <c r="C1238" s="82">
        <v>7</v>
      </c>
    </row>
    <row r="1239" spans="1:3">
      <c r="A1239" s="82">
        <v>1238</v>
      </c>
      <c r="B1239" s="82" t="s">
        <v>60</v>
      </c>
      <c r="C1239" s="82">
        <v>8</v>
      </c>
    </row>
    <row r="1240" spans="1:3">
      <c r="A1240" s="82">
        <v>1239</v>
      </c>
      <c r="B1240" s="82" t="s">
        <v>60</v>
      </c>
      <c r="C1240" s="82">
        <v>9</v>
      </c>
    </row>
    <row r="1241" spans="1:3">
      <c r="A1241" s="82">
        <v>1240</v>
      </c>
      <c r="B1241" s="82" t="s">
        <v>60</v>
      </c>
      <c r="C1241" s="82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B42E-5814-4384-8F6C-520A1DA321BD}">
  <dimension ref="A1:AR62"/>
  <sheetViews>
    <sheetView zoomScale="85" zoomScaleNormal="85" workbookViewId="0">
      <selection activeCell="Q15" sqref="Q15"/>
    </sheetView>
  </sheetViews>
  <sheetFormatPr defaultRowHeight="16.5"/>
  <cols>
    <col min="1" max="1" width="7.125" bestFit="1" customWidth="1"/>
    <col min="2" max="2" width="7.125" customWidth="1"/>
    <col min="3" max="3" width="11" bestFit="1" customWidth="1"/>
    <col min="4" max="4" width="22.75" bestFit="1" customWidth="1"/>
    <col min="5" max="5" width="17.875" bestFit="1" customWidth="1"/>
    <col min="6" max="8" width="2.625" customWidth="1"/>
    <col min="9" max="9" width="19.25" bestFit="1" customWidth="1"/>
    <col min="10" max="10" width="13.75" bestFit="1" customWidth="1"/>
    <col min="11" max="11" width="13" bestFit="1" customWidth="1"/>
    <col min="13" max="13" width="13.75" bestFit="1" customWidth="1"/>
    <col min="14" max="14" width="13" bestFit="1" customWidth="1"/>
    <col min="15" max="23" width="6.25" bestFit="1" customWidth="1"/>
    <col min="24" max="29" width="7.25" bestFit="1" customWidth="1"/>
    <col min="30" max="38" width="6.25" bestFit="1" customWidth="1"/>
    <col min="39" max="44" width="7.25" bestFit="1" customWidth="1"/>
  </cols>
  <sheetData>
    <row r="1" spans="1:44">
      <c r="A1" s="246" t="s">
        <v>191</v>
      </c>
      <c r="B1" s="246" t="s">
        <v>1584</v>
      </c>
      <c r="C1" s="246" t="s">
        <v>1850</v>
      </c>
      <c r="D1" s="246" t="s">
        <v>1851</v>
      </c>
      <c r="E1" s="246" t="s">
        <v>1852</v>
      </c>
      <c r="F1" s="246" t="s">
        <v>1853</v>
      </c>
      <c r="G1" s="246" t="s">
        <v>1854</v>
      </c>
      <c r="H1" s="246" t="s">
        <v>1855</v>
      </c>
      <c r="I1" s="246" t="s">
        <v>1856</v>
      </c>
      <c r="J1" s="246" t="s">
        <v>1857</v>
      </c>
      <c r="K1" s="246" t="s">
        <v>1858</v>
      </c>
      <c r="L1" s="246" t="s">
        <v>1859</v>
      </c>
      <c r="M1" s="246" t="s">
        <v>1860</v>
      </c>
      <c r="N1" s="246" t="s">
        <v>1861</v>
      </c>
      <c r="O1" s="246" t="s">
        <v>1862</v>
      </c>
      <c r="P1" s="246" t="s">
        <v>1863</v>
      </c>
      <c r="Q1" s="246" t="s">
        <v>1864</v>
      </c>
      <c r="R1" s="246" t="s">
        <v>1865</v>
      </c>
      <c r="S1" s="246" t="s">
        <v>1866</v>
      </c>
      <c r="T1" s="246" t="s">
        <v>1867</v>
      </c>
      <c r="U1" s="246" t="s">
        <v>1868</v>
      </c>
      <c r="V1" s="246" t="s">
        <v>1869</v>
      </c>
      <c r="W1" s="246" t="s">
        <v>1870</v>
      </c>
      <c r="X1" s="246" t="s">
        <v>1871</v>
      </c>
      <c r="Y1" s="246" t="s">
        <v>1872</v>
      </c>
      <c r="Z1" s="246" t="s">
        <v>1873</v>
      </c>
      <c r="AA1" s="246" t="s">
        <v>1874</v>
      </c>
      <c r="AB1" s="246" t="s">
        <v>1875</v>
      </c>
      <c r="AC1" s="246" t="s">
        <v>1876</v>
      </c>
      <c r="AD1" s="246" t="s">
        <v>1877</v>
      </c>
      <c r="AE1" s="246" t="s">
        <v>1878</v>
      </c>
      <c r="AF1" s="246" t="s">
        <v>1879</v>
      </c>
      <c r="AG1" s="246" t="s">
        <v>1880</v>
      </c>
      <c r="AH1" s="246" t="s">
        <v>1881</v>
      </c>
      <c r="AI1" s="246" t="s">
        <v>1882</v>
      </c>
      <c r="AJ1" s="246" t="s">
        <v>1883</v>
      </c>
      <c r="AK1" s="246" t="s">
        <v>1884</v>
      </c>
      <c r="AL1" s="246" t="s">
        <v>1885</v>
      </c>
      <c r="AM1" s="246" t="s">
        <v>1886</v>
      </c>
      <c r="AN1" s="246" t="s">
        <v>1887</v>
      </c>
      <c r="AO1" s="246" t="s">
        <v>1888</v>
      </c>
      <c r="AP1" s="246" t="s">
        <v>1889</v>
      </c>
      <c r="AQ1" s="246" t="s">
        <v>1890</v>
      </c>
      <c r="AR1" s="246" t="s">
        <v>1891</v>
      </c>
    </row>
    <row r="2" spans="1:44" s="13" customFormat="1">
      <c r="A2" s="270">
        <v>1</v>
      </c>
      <c r="B2" s="270">
        <v>0</v>
      </c>
      <c r="C2" s="270" t="s">
        <v>661</v>
      </c>
      <c r="D2" s="270" t="s">
        <v>1892</v>
      </c>
      <c r="E2" s="270" t="s">
        <v>1893</v>
      </c>
      <c r="F2" s="270">
        <v>1</v>
      </c>
      <c r="G2" s="270" t="s">
        <v>1894</v>
      </c>
      <c r="H2" s="270" t="s">
        <v>1895</v>
      </c>
      <c r="I2" s="270" t="s">
        <v>1896</v>
      </c>
      <c r="J2" s="270" t="s">
        <v>1897</v>
      </c>
      <c r="K2" s="270">
        <v>0</v>
      </c>
      <c r="L2" s="270">
        <v>2</v>
      </c>
      <c r="M2" s="270" t="s">
        <v>1898</v>
      </c>
      <c r="N2" s="270">
        <v>0</v>
      </c>
      <c r="O2" s="270">
        <v>100</v>
      </c>
      <c r="P2" s="270">
        <v>250</v>
      </c>
      <c r="Q2" s="270">
        <v>500</v>
      </c>
      <c r="R2" s="270">
        <v>800</v>
      </c>
      <c r="S2" s="270">
        <v>1200</v>
      </c>
      <c r="T2" s="270">
        <v>1700</v>
      </c>
      <c r="U2" s="270">
        <v>2500</v>
      </c>
      <c r="V2" s="270">
        <v>3500</v>
      </c>
      <c r="W2" s="270">
        <v>5000</v>
      </c>
      <c r="X2" s="270">
        <v>7000</v>
      </c>
      <c r="Y2" s="270">
        <v>10000</v>
      </c>
      <c r="Z2" s="270">
        <v>14000</v>
      </c>
      <c r="AA2" s="270">
        <v>20000</v>
      </c>
      <c r="AB2" s="270">
        <v>30000</v>
      </c>
      <c r="AC2" s="270">
        <v>50000</v>
      </c>
      <c r="AD2" s="270">
        <v>20</v>
      </c>
      <c r="AE2" s="270">
        <v>50</v>
      </c>
      <c r="AF2" s="270">
        <v>100</v>
      </c>
      <c r="AG2" s="270">
        <v>200</v>
      </c>
      <c r="AH2" s="270">
        <v>350</v>
      </c>
      <c r="AI2" s="270">
        <v>500</v>
      </c>
      <c r="AJ2" s="270">
        <v>650</v>
      </c>
      <c r="AK2" s="270">
        <v>800</v>
      </c>
      <c r="AL2" s="270">
        <v>1000</v>
      </c>
      <c r="AM2" s="270">
        <v>1200</v>
      </c>
      <c r="AN2" s="270">
        <v>1500</v>
      </c>
      <c r="AO2" s="270">
        <v>1800</v>
      </c>
      <c r="AP2" s="270">
        <v>2100</v>
      </c>
      <c r="AQ2" s="270">
        <v>2500</v>
      </c>
      <c r="AR2" s="270">
        <v>3000</v>
      </c>
    </row>
    <row r="3" spans="1:44" s="13" customFormat="1">
      <c r="A3" s="270">
        <v>2</v>
      </c>
      <c r="B3" s="270">
        <v>1</v>
      </c>
      <c r="C3" s="270" t="s">
        <v>673</v>
      </c>
      <c r="D3" s="270" t="s">
        <v>1899</v>
      </c>
      <c r="E3" s="270" t="s">
        <v>1893</v>
      </c>
      <c r="F3" s="270">
        <v>1</v>
      </c>
      <c r="G3" s="270" t="s">
        <v>1900</v>
      </c>
      <c r="H3" s="270" t="s">
        <v>1901</v>
      </c>
      <c r="I3" s="270" t="s">
        <v>1902</v>
      </c>
      <c r="J3" s="270" t="s">
        <v>1903</v>
      </c>
      <c r="K3" s="270">
        <v>1</v>
      </c>
      <c r="L3" s="270">
        <v>3</v>
      </c>
      <c r="M3" s="270" t="s">
        <v>1904</v>
      </c>
      <c r="N3" s="270">
        <v>0</v>
      </c>
      <c r="O3" s="270">
        <v>1</v>
      </c>
      <c r="P3" s="270">
        <v>1</v>
      </c>
      <c r="Q3" s="270">
        <v>2</v>
      </c>
      <c r="R3" s="270">
        <v>2</v>
      </c>
      <c r="S3" s="270">
        <v>3</v>
      </c>
      <c r="T3" s="270">
        <v>3</v>
      </c>
      <c r="U3" s="270">
        <v>4</v>
      </c>
      <c r="V3" s="270">
        <v>5</v>
      </c>
      <c r="W3" s="270">
        <v>6</v>
      </c>
      <c r="X3" s="270">
        <v>7</v>
      </c>
      <c r="Y3" s="270">
        <v>8</v>
      </c>
      <c r="Z3" s="270">
        <v>9</v>
      </c>
      <c r="AA3" s="270">
        <v>11</v>
      </c>
      <c r="AB3" s="270">
        <v>13</v>
      </c>
      <c r="AC3" s="270">
        <v>15</v>
      </c>
      <c r="AD3" s="270">
        <v>20</v>
      </c>
      <c r="AE3" s="270">
        <v>50</v>
      </c>
      <c r="AF3" s="270">
        <v>100</v>
      </c>
      <c r="AG3" s="270">
        <v>200</v>
      </c>
      <c r="AH3" s="270">
        <v>350</v>
      </c>
      <c r="AI3" s="270">
        <v>500</v>
      </c>
      <c r="AJ3" s="270">
        <v>650</v>
      </c>
      <c r="AK3" s="270">
        <v>800</v>
      </c>
      <c r="AL3" s="270">
        <v>1000</v>
      </c>
      <c r="AM3" s="270">
        <v>1200</v>
      </c>
      <c r="AN3" s="270">
        <v>1500</v>
      </c>
      <c r="AO3" s="270">
        <v>1800</v>
      </c>
      <c r="AP3" s="270">
        <v>2100</v>
      </c>
      <c r="AQ3" s="270">
        <v>2500</v>
      </c>
      <c r="AR3" s="270">
        <v>3000</v>
      </c>
    </row>
    <row r="4" spans="1:44" s="13" customFormat="1">
      <c r="A4" s="270">
        <v>3</v>
      </c>
      <c r="B4" s="270">
        <v>2</v>
      </c>
      <c r="C4" s="270" t="s">
        <v>685</v>
      </c>
      <c r="D4" s="270" t="s">
        <v>1905</v>
      </c>
      <c r="E4" s="270" t="s">
        <v>1906</v>
      </c>
      <c r="F4" s="270">
        <v>1</v>
      </c>
      <c r="G4" s="270" t="s">
        <v>1907</v>
      </c>
      <c r="H4" s="270" t="s">
        <v>1908</v>
      </c>
      <c r="I4" s="270" t="s">
        <v>1909</v>
      </c>
      <c r="J4" s="270" t="s">
        <v>1910</v>
      </c>
      <c r="K4" s="270">
        <v>8</v>
      </c>
      <c r="L4" s="270">
        <v>4</v>
      </c>
      <c r="M4" s="270" t="s">
        <v>1911</v>
      </c>
      <c r="N4" s="270">
        <v>0</v>
      </c>
      <c r="O4" s="270">
        <v>1</v>
      </c>
      <c r="P4" s="270">
        <v>1</v>
      </c>
      <c r="Q4" s="270">
        <v>2</v>
      </c>
      <c r="R4" s="270">
        <v>2</v>
      </c>
      <c r="S4" s="270">
        <v>3</v>
      </c>
      <c r="T4" s="270">
        <v>3</v>
      </c>
      <c r="U4" s="270">
        <v>4</v>
      </c>
      <c r="V4" s="270">
        <v>5</v>
      </c>
      <c r="W4" s="270">
        <v>6</v>
      </c>
      <c r="X4" s="270">
        <v>7</v>
      </c>
      <c r="Y4" s="270">
        <v>8</v>
      </c>
      <c r="Z4" s="270">
        <v>9</v>
      </c>
      <c r="AA4" s="270">
        <v>11</v>
      </c>
      <c r="AB4" s="270">
        <v>13</v>
      </c>
      <c r="AC4" s="270">
        <v>15</v>
      </c>
      <c r="AD4" s="270">
        <v>1</v>
      </c>
      <c r="AE4" s="270">
        <v>2</v>
      </c>
      <c r="AF4" s="270">
        <v>3</v>
      </c>
      <c r="AG4" s="270">
        <v>4</v>
      </c>
      <c r="AH4" s="270">
        <v>5</v>
      </c>
      <c r="AI4" s="270">
        <v>7</v>
      </c>
      <c r="AJ4" s="270">
        <v>9</v>
      </c>
      <c r="AK4" s="270">
        <v>11</v>
      </c>
      <c r="AL4" s="270">
        <v>13</v>
      </c>
      <c r="AM4" s="270">
        <v>15</v>
      </c>
      <c r="AN4" s="270">
        <v>18</v>
      </c>
      <c r="AO4" s="270">
        <v>21</v>
      </c>
      <c r="AP4" s="270">
        <v>24</v>
      </c>
      <c r="AQ4" s="270">
        <v>27</v>
      </c>
      <c r="AR4" s="270">
        <v>30</v>
      </c>
    </row>
    <row r="5" spans="1:44" s="13" customFormat="1">
      <c r="A5" s="270">
        <v>4</v>
      </c>
      <c r="B5" s="270">
        <v>3</v>
      </c>
      <c r="C5" s="270" t="s">
        <v>697</v>
      </c>
      <c r="D5" s="270" t="s">
        <v>1912</v>
      </c>
      <c r="E5" s="270" t="s">
        <v>1913</v>
      </c>
      <c r="F5" s="270">
        <v>1</v>
      </c>
      <c r="G5" s="270" t="s">
        <v>1914</v>
      </c>
      <c r="H5" s="270" t="s">
        <v>1915</v>
      </c>
      <c r="I5" s="270" t="s">
        <v>1916</v>
      </c>
      <c r="J5" s="270" t="s">
        <v>1903</v>
      </c>
      <c r="K5" s="270">
        <v>1</v>
      </c>
      <c r="L5" s="270">
        <v>5</v>
      </c>
      <c r="M5" s="270" t="s">
        <v>1917</v>
      </c>
      <c r="N5" s="270">
        <v>0</v>
      </c>
      <c r="O5" s="270">
        <v>1</v>
      </c>
      <c r="P5" s="270">
        <v>1</v>
      </c>
      <c r="Q5" s="270">
        <v>2</v>
      </c>
      <c r="R5" s="270">
        <v>2</v>
      </c>
      <c r="S5" s="270">
        <v>3</v>
      </c>
      <c r="T5" s="270">
        <v>3</v>
      </c>
      <c r="U5" s="270">
        <v>4</v>
      </c>
      <c r="V5" s="270">
        <v>5</v>
      </c>
      <c r="W5" s="270">
        <v>6</v>
      </c>
      <c r="X5" s="270">
        <v>7</v>
      </c>
      <c r="Y5" s="270">
        <v>8</v>
      </c>
      <c r="Z5" s="270">
        <v>9</v>
      </c>
      <c r="AA5" s="270">
        <v>11</v>
      </c>
      <c r="AB5" s="270">
        <v>13</v>
      </c>
      <c r="AC5" s="270">
        <v>15</v>
      </c>
      <c r="AD5" s="270">
        <v>20</v>
      </c>
      <c r="AE5" s="270">
        <v>50</v>
      </c>
      <c r="AF5" s="270">
        <v>100</v>
      </c>
      <c r="AG5" s="270">
        <v>200</v>
      </c>
      <c r="AH5" s="270">
        <v>350</v>
      </c>
      <c r="AI5" s="270">
        <v>500</v>
      </c>
      <c r="AJ5" s="270">
        <v>650</v>
      </c>
      <c r="AK5" s="270">
        <v>800</v>
      </c>
      <c r="AL5" s="270">
        <v>1000</v>
      </c>
      <c r="AM5" s="270">
        <v>1200</v>
      </c>
      <c r="AN5" s="270">
        <v>1500</v>
      </c>
      <c r="AO5" s="270">
        <v>1800</v>
      </c>
      <c r="AP5" s="270">
        <v>2100</v>
      </c>
      <c r="AQ5" s="270">
        <v>2500</v>
      </c>
      <c r="AR5" s="270">
        <v>3000</v>
      </c>
    </row>
    <row r="6" spans="1:44" s="13" customFormat="1">
      <c r="A6" s="270">
        <v>5</v>
      </c>
      <c r="B6" s="270">
        <v>4</v>
      </c>
      <c r="C6" s="270" t="s">
        <v>705</v>
      </c>
      <c r="D6" s="270" t="s">
        <v>1918</v>
      </c>
      <c r="E6" s="270" t="s">
        <v>1919</v>
      </c>
      <c r="F6" s="270">
        <v>1</v>
      </c>
      <c r="G6" s="270" t="s">
        <v>1920</v>
      </c>
      <c r="H6" s="270" t="s">
        <v>1921</v>
      </c>
      <c r="I6" s="270" t="s">
        <v>1896</v>
      </c>
      <c r="J6" s="270" t="s">
        <v>1897</v>
      </c>
      <c r="K6" s="270">
        <v>0</v>
      </c>
      <c r="L6" s="270">
        <v>6</v>
      </c>
      <c r="M6" s="270" t="s">
        <v>1922</v>
      </c>
      <c r="N6" s="270">
        <v>0</v>
      </c>
      <c r="O6" s="270">
        <v>100</v>
      </c>
      <c r="P6" s="270">
        <v>250</v>
      </c>
      <c r="Q6" s="270">
        <v>500</v>
      </c>
      <c r="R6" s="270">
        <v>800</v>
      </c>
      <c r="S6" s="270">
        <v>1200</v>
      </c>
      <c r="T6" s="270">
        <v>1700</v>
      </c>
      <c r="U6" s="270">
        <v>2500</v>
      </c>
      <c r="V6" s="270">
        <v>3500</v>
      </c>
      <c r="W6" s="270">
        <v>5000</v>
      </c>
      <c r="X6" s="270">
        <v>7000</v>
      </c>
      <c r="Y6" s="270">
        <v>10000</v>
      </c>
      <c r="Z6" s="270">
        <v>14000</v>
      </c>
      <c r="AA6" s="270">
        <v>20000</v>
      </c>
      <c r="AB6" s="270">
        <v>30000</v>
      </c>
      <c r="AC6" s="270">
        <v>50000</v>
      </c>
      <c r="AD6" s="270">
        <v>20</v>
      </c>
      <c r="AE6" s="270">
        <v>50</v>
      </c>
      <c r="AF6" s="270">
        <v>100</v>
      </c>
      <c r="AG6" s="270">
        <v>200</v>
      </c>
      <c r="AH6" s="270">
        <v>350</v>
      </c>
      <c r="AI6" s="270">
        <v>500</v>
      </c>
      <c r="AJ6" s="270">
        <v>650</v>
      </c>
      <c r="AK6" s="270">
        <v>800</v>
      </c>
      <c r="AL6" s="270">
        <v>1000</v>
      </c>
      <c r="AM6" s="270">
        <v>1200</v>
      </c>
      <c r="AN6" s="270">
        <v>1500</v>
      </c>
      <c r="AO6" s="270">
        <v>1800</v>
      </c>
      <c r="AP6" s="270">
        <v>2100</v>
      </c>
      <c r="AQ6" s="270">
        <v>2500</v>
      </c>
      <c r="AR6" s="270">
        <v>3000</v>
      </c>
    </row>
    <row r="7" spans="1:44" s="13" customFormat="1">
      <c r="A7" s="270">
        <v>6</v>
      </c>
      <c r="B7" s="270">
        <v>5</v>
      </c>
      <c r="C7" s="270" t="s">
        <v>662</v>
      </c>
      <c r="D7" s="270" t="s">
        <v>1923</v>
      </c>
      <c r="E7" s="270" t="s">
        <v>1924</v>
      </c>
      <c r="F7" s="270">
        <v>2</v>
      </c>
      <c r="G7" s="270" t="s">
        <v>1925</v>
      </c>
      <c r="H7" s="270" t="s">
        <v>1926</v>
      </c>
      <c r="I7" s="270" t="s">
        <v>1927</v>
      </c>
      <c r="J7" s="270" t="s">
        <v>1910</v>
      </c>
      <c r="K7" s="270">
        <v>8</v>
      </c>
      <c r="L7" s="270">
        <v>2</v>
      </c>
      <c r="M7" s="270" t="s">
        <v>1928</v>
      </c>
      <c r="N7" s="270">
        <v>0</v>
      </c>
      <c r="O7" s="270">
        <v>1</v>
      </c>
      <c r="P7" s="270">
        <v>1</v>
      </c>
      <c r="Q7" s="270">
        <v>2</v>
      </c>
      <c r="R7" s="270">
        <v>2</v>
      </c>
      <c r="S7" s="270">
        <v>3</v>
      </c>
      <c r="T7" s="270">
        <v>3</v>
      </c>
      <c r="U7" s="270">
        <v>4</v>
      </c>
      <c r="V7" s="270">
        <v>5</v>
      </c>
      <c r="W7" s="270">
        <v>6</v>
      </c>
      <c r="X7" s="270">
        <v>7</v>
      </c>
      <c r="Y7" s="270">
        <v>8</v>
      </c>
      <c r="Z7" s="270">
        <v>9</v>
      </c>
      <c r="AA7" s="270">
        <v>11</v>
      </c>
      <c r="AB7" s="270">
        <v>13</v>
      </c>
      <c r="AC7" s="270">
        <v>15</v>
      </c>
      <c r="AD7" s="270">
        <v>1</v>
      </c>
      <c r="AE7" s="270">
        <v>2</v>
      </c>
      <c r="AF7" s="270">
        <v>3</v>
      </c>
      <c r="AG7" s="270">
        <v>4</v>
      </c>
      <c r="AH7" s="270">
        <v>5</v>
      </c>
      <c r="AI7" s="270">
        <v>7</v>
      </c>
      <c r="AJ7" s="270">
        <v>9</v>
      </c>
      <c r="AK7" s="270">
        <v>11</v>
      </c>
      <c r="AL7" s="270">
        <v>13</v>
      </c>
      <c r="AM7" s="270">
        <v>15</v>
      </c>
      <c r="AN7" s="270">
        <v>18</v>
      </c>
      <c r="AO7" s="270">
        <v>21</v>
      </c>
      <c r="AP7" s="270">
        <v>24</v>
      </c>
      <c r="AQ7" s="270">
        <v>27</v>
      </c>
      <c r="AR7" s="270">
        <v>30</v>
      </c>
    </row>
    <row r="8" spans="1:44" s="13" customFormat="1">
      <c r="A8" s="270">
        <v>7</v>
      </c>
      <c r="B8" s="270">
        <v>6</v>
      </c>
      <c r="C8" s="270" t="s">
        <v>674</v>
      </c>
      <c r="D8" s="270" t="s">
        <v>1929</v>
      </c>
      <c r="E8" s="270" t="s">
        <v>1930</v>
      </c>
      <c r="F8" s="270">
        <v>2</v>
      </c>
      <c r="G8" s="270" t="s">
        <v>1931</v>
      </c>
      <c r="H8" s="270" t="s">
        <v>1932</v>
      </c>
      <c r="I8" s="270" t="s">
        <v>1927</v>
      </c>
      <c r="J8" s="270" t="s">
        <v>1910</v>
      </c>
      <c r="K8" s="270">
        <v>8</v>
      </c>
      <c r="L8" s="270">
        <v>7</v>
      </c>
      <c r="M8" s="270" t="s">
        <v>1933</v>
      </c>
      <c r="N8" s="270">
        <v>0</v>
      </c>
      <c r="O8" s="270">
        <v>1</v>
      </c>
      <c r="P8" s="270">
        <v>1</v>
      </c>
      <c r="Q8" s="270">
        <v>2</v>
      </c>
      <c r="R8" s="270">
        <v>2</v>
      </c>
      <c r="S8" s="270">
        <v>3</v>
      </c>
      <c r="T8" s="270">
        <v>3</v>
      </c>
      <c r="U8" s="270">
        <v>4</v>
      </c>
      <c r="V8" s="270">
        <v>5</v>
      </c>
      <c r="W8" s="270">
        <v>6</v>
      </c>
      <c r="X8" s="270">
        <v>7</v>
      </c>
      <c r="Y8" s="270">
        <v>8</v>
      </c>
      <c r="Z8" s="270">
        <v>9</v>
      </c>
      <c r="AA8" s="270">
        <v>11</v>
      </c>
      <c r="AB8" s="270">
        <v>13</v>
      </c>
      <c r="AC8" s="270">
        <v>15</v>
      </c>
      <c r="AD8" s="270">
        <v>1</v>
      </c>
      <c r="AE8" s="270">
        <v>2</v>
      </c>
      <c r="AF8" s="270">
        <v>3</v>
      </c>
      <c r="AG8" s="270">
        <v>4</v>
      </c>
      <c r="AH8" s="270">
        <v>5</v>
      </c>
      <c r="AI8" s="270">
        <v>7</v>
      </c>
      <c r="AJ8" s="270">
        <v>9</v>
      </c>
      <c r="AK8" s="270">
        <v>11</v>
      </c>
      <c r="AL8" s="270">
        <v>13</v>
      </c>
      <c r="AM8" s="270">
        <v>15</v>
      </c>
      <c r="AN8" s="270">
        <v>18</v>
      </c>
      <c r="AO8" s="270">
        <v>21</v>
      </c>
      <c r="AP8" s="270">
        <v>24</v>
      </c>
      <c r="AQ8" s="270">
        <v>27</v>
      </c>
      <c r="AR8" s="270">
        <v>30</v>
      </c>
    </row>
    <row r="9" spans="1:44" s="13" customFormat="1">
      <c r="A9" s="270">
        <v>8</v>
      </c>
      <c r="B9" s="270">
        <v>7</v>
      </c>
      <c r="C9" s="270" t="s">
        <v>686</v>
      </c>
      <c r="D9" s="270" t="s">
        <v>1934</v>
      </c>
      <c r="E9" s="270" t="s">
        <v>1935</v>
      </c>
      <c r="F9" s="270">
        <v>2</v>
      </c>
      <c r="G9" s="270" t="s">
        <v>1936</v>
      </c>
      <c r="H9" s="270" t="s">
        <v>1937</v>
      </c>
      <c r="I9" s="270" t="s">
        <v>1896</v>
      </c>
      <c r="J9" s="270" t="s">
        <v>1910</v>
      </c>
      <c r="K9" s="270">
        <v>8</v>
      </c>
      <c r="L9" s="270">
        <v>8</v>
      </c>
      <c r="M9" s="270" t="s">
        <v>1938</v>
      </c>
      <c r="N9" s="270">
        <v>0</v>
      </c>
      <c r="O9" s="270">
        <v>100</v>
      </c>
      <c r="P9" s="270">
        <v>250</v>
      </c>
      <c r="Q9" s="270">
        <v>500</v>
      </c>
      <c r="R9" s="270">
        <v>800</v>
      </c>
      <c r="S9" s="270">
        <v>1200</v>
      </c>
      <c r="T9" s="270">
        <v>1700</v>
      </c>
      <c r="U9" s="270">
        <v>2500</v>
      </c>
      <c r="V9" s="270">
        <v>3500</v>
      </c>
      <c r="W9" s="270">
        <v>5000</v>
      </c>
      <c r="X9" s="270">
        <v>7000</v>
      </c>
      <c r="Y9" s="270">
        <v>10000</v>
      </c>
      <c r="Z9" s="270">
        <v>14000</v>
      </c>
      <c r="AA9" s="270">
        <v>20000</v>
      </c>
      <c r="AB9" s="270">
        <v>30000</v>
      </c>
      <c r="AC9" s="270">
        <v>50000</v>
      </c>
      <c r="AD9" s="270">
        <v>1</v>
      </c>
      <c r="AE9" s="270">
        <v>2</v>
      </c>
      <c r="AF9" s="270">
        <v>3</v>
      </c>
      <c r="AG9" s="270">
        <v>4</v>
      </c>
      <c r="AH9" s="270">
        <v>5</v>
      </c>
      <c r="AI9" s="270">
        <v>7</v>
      </c>
      <c r="AJ9" s="270">
        <v>9</v>
      </c>
      <c r="AK9" s="270">
        <v>11</v>
      </c>
      <c r="AL9" s="270">
        <v>13</v>
      </c>
      <c r="AM9" s="270">
        <v>15</v>
      </c>
      <c r="AN9" s="270">
        <v>18</v>
      </c>
      <c r="AO9" s="270">
        <v>21</v>
      </c>
      <c r="AP9" s="270">
        <v>24</v>
      </c>
      <c r="AQ9" s="270">
        <v>27</v>
      </c>
      <c r="AR9" s="270">
        <v>30</v>
      </c>
    </row>
    <row r="10" spans="1:44" s="13" customFormat="1">
      <c r="A10" s="270">
        <v>9</v>
      </c>
      <c r="B10" s="270">
        <v>8</v>
      </c>
      <c r="C10" s="270" t="s">
        <v>698</v>
      </c>
      <c r="D10" s="270" t="s">
        <v>1939</v>
      </c>
      <c r="E10" s="270" t="s">
        <v>1940</v>
      </c>
      <c r="F10" s="270">
        <v>2</v>
      </c>
      <c r="G10" s="270" t="s">
        <v>1941</v>
      </c>
      <c r="H10" s="270" t="s">
        <v>1942</v>
      </c>
      <c r="I10" s="270" t="s">
        <v>1902</v>
      </c>
      <c r="J10" s="270" t="s">
        <v>1910</v>
      </c>
      <c r="K10" s="270">
        <v>8</v>
      </c>
      <c r="L10" s="270">
        <v>9</v>
      </c>
      <c r="M10" s="270" t="s">
        <v>1943</v>
      </c>
      <c r="N10" s="270">
        <v>0</v>
      </c>
      <c r="O10" s="270">
        <v>1</v>
      </c>
      <c r="P10" s="270">
        <v>1</v>
      </c>
      <c r="Q10" s="270">
        <v>2</v>
      </c>
      <c r="R10" s="270">
        <v>2</v>
      </c>
      <c r="S10" s="270">
        <v>3</v>
      </c>
      <c r="T10" s="270">
        <v>3</v>
      </c>
      <c r="U10" s="270">
        <v>4</v>
      </c>
      <c r="V10" s="270">
        <v>5</v>
      </c>
      <c r="W10" s="270">
        <v>6</v>
      </c>
      <c r="X10" s="270">
        <v>7</v>
      </c>
      <c r="Y10" s="270">
        <v>8</v>
      </c>
      <c r="Z10" s="270">
        <v>9</v>
      </c>
      <c r="AA10" s="270">
        <v>11</v>
      </c>
      <c r="AB10" s="270">
        <v>13</v>
      </c>
      <c r="AC10" s="270">
        <v>15</v>
      </c>
      <c r="AD10" s="270">
        <v>1</v>
      </c>
      <c r="AE10" s="270">
        <v>2</v>
      </c>
      <c r="AF10" s="270">
        <v>3</v>
      </c>
      <c r="AG10" s="270">
        <v>4</v>
      </c>
      <c r="AH10" s="270">
        <v>5</v>
      </c>
      <c r="AI10" s="270">
        <v>7</v>
      </c>
      <c r="AJ10" s="270">
        <v>9</v>
      </c>
      <c r="AK10" s="270">
        <v>11</v>
      </c>
      <c r="AL10" s="270">
        <v>13</v>
      </c>
      <c r="AM10" s="270">
        <v>15</v>
      </c>
      <c r="AN10" s="270">
        <v>18</v>
      </c>
      <c r="AO10" s="270">
        <v>21</v>
      </c>
      <c r="AP10" s="270">
        <v>24</v>
      </c>
      <c r="AQ10" s="270">
        <v>27</v>
      </c>
      <c r="AR10" s="270">
        <v>30</v>
      </c>
    </row>
    <row r="11" spans="1:44" s="13" customFormat="1">
      <c r="A11" s="270">
        <v>10</v>
      </c>
      <c r="B11" s="270">
        <v>9</v>
      </c>
      <c r="C11" s="270" t="s">
        <v>706</v>
      </c>
      <c r="D11" s="270" t="s">
        <v>1944</v>
      </c>
      <c r="E11" s="270" t="s">
        <v>1945</v>
      </c>
      <c r="F11" s="270">
        <v>2</v>
      </c>
      <c r="G11" s="270" t="s">
        <v>1946</v>
      </c>
      <c r="H11" s="270" t="s">
        <v>1947</v>
      </c>
      <c r="I11" s="270" t="s">
        <v>1927</v>
      </c>
      <c r="J11" s="270" t="s">
        <v>1897</v>
      </c>
      <c r="K11" s="270">
        <v>2</v>
      </c>
      <c r="L11" s="270">
        <v>9</v>
      </c>
      <c r="M11" s="270" t="s">
        <v>1948</v>
      </c>
      <c r="N11" s="270">
        <v>0</v>
      </c>
      <c r="O11" s="270">
        <v>1</v>
      </c>
      <c r="P11" s="270">
        <v>1</v>
      </c>
      <c r="Q11" s="270">
        <v>2</v>
      </c>
      <c r="R11" s="270">
        <v>2</v>
      </c>
      <c r="S11" s="270">
        <v>3</v>
      </c>
      <c r="T11" s="270">
        <v>3</v>
      </c>
      <c r="U11" s="270">
        <v>4</v>
      </c>
      <c r="V11" s="270">
        <v>5</v>
      </c>
      <c r="W11" s="270">
        <v>6</v>
      </c>
      <c r="X11" s="270">
        <v>7</v>
      </c>
      <c r="Y11" s="270">
        <v>8</v>
      </c>
      <c r="Z11" s="270">
        <v>9</v>
      </c>
      <c r="AA11" s="270">
        <v>11</v>
      </c>
      <c r="AB11" s="270">
        <v>13</v>
      </c>
      <c r="AC11" s="270">
        <v>15</v>
      </c>
      <c r="AD11" s="270">
        <v>20</v>
      </c>
      <c r="AE11" s="270">
        <v>50</v>
      </c>
      <c r="AF11" s="270">
        <v>100</v>
      </c>
      <c r="AG11" s="270">
        <v>200</v>
      </c>
      <c r="AH11" s="270">
        <v>350</v>
      </c>
      <c r="AI11" s="270">
        <v>500</v>
      </c>
      <c r="AJ11" s="270">
        <v>650</v>
      </c>
      <c r="AK11" s="270">
        <v>800</v>
      </c>
      <c r="AL11" s="270">
        <v>1000</v>
      </c>
      <c r="AM11" s="270">
        <v>1200</v>
      </c>
      <c r="AN11" s="270">
        <v>1500</v>
      </c>
      <c r="AO11" s="270">
        <v>1800</v>
      </c>
      <c r="AP11" s="270">
        <v>2100</v>
      </c>
      <c r="AQ11" s="270">
        <v>2500</v>
      </c>
      <c r="AR11" s="270">
        <v>3000</v>
      </c>
    </row>
    <row r="12" spans="1:44" s="13" customFormat="1">
      <c r="A12" s="270">
        <v>11</v>
      </c>
      <c r="B12" s="270">
        <v>10</v>
      </c>
      <c r="C12" s="270" t="s">
        <v>711</v>
      </c>
      <c r="D12" s="270" t="s">
        <v>1949</v>
      </c>
      <c r="E12" s="270" t="s">
        <v>1950</v>
      </c>
      <c r="F12" s="270">
        <v>2</v>
      </c>
      <c r="G12" s="270" t="s">
        <v>1951</v>
      </c>
      <c r="H12" s="270" t="s">
        <v>1952</v>
      </c>
      <c r="I12" s="270" t="s">
        <v>1902</v>
      </c>
      <c r="J12" s="270" t="s">
        <v>1897</v>
      </c>
      <c r="K12" s="270">
        <v>2</v>
      </c>
      <c r="L12" s="270">
        <v>9</v>
      </c>
      <c r="M12" s="270" t="s">
        <v>1953</v>
      </c>
      <c r="N12" s="270">
        <v>0</v>
      </c>
      <c r="O12" s="270">
        <v>1</v>
      </c>
      <c r="P12" s="270">
        <v>1</v>
      </c>
      <c r="Q12" s="270">
        <v>2</v>
      </c>
      <c r="R12" s="270">
        <v>2</v>
      </c>
      <c r="S12" s="270">
        <v>3</v>
      </c>
      <c r="T12" s="270">
        <v>3</v>
      </c>
      <c r="U12" s="270">
        <v>4</v>
      </c>
      <c r="V12" s="270">
        <v>5</v>
      </c>
      <c r="W12" s="270">
        <v>6</v>
      </c>
      <c r="X12" s="270">
        <v>7</v>
      </c>
      <c r="Y12" s="270">
        <v>8</v>
      </c>
      <c r="Z12" s="270">
        <v>9</v>
      </c>
      <c r="AA12" s="270">
        <v>11</v>
      </c>
      <c r="AB12" s="270">
        <v>13</v>
      </c>
      <c r="AC12" s="270">
        <v>15</v>
      </c>
      <c r="AD12" s="270">
        <v>20</v>
      </c>
      <c r="AE12" s="270">
        <v>50</v>
      </c>
      <c r="AF12" s="270">
        <v>100</v>
      </c>
      <c r="AG12" s="270">
        <v>200</v>
      </c>
      <c r="AH12" s="270">
        <v>350</v>
      </c>
      <c r="AI12" s="270">
        <v>500</v>
      </c>
      <c r="AJ12" s="270">
        <v>650</v>
      </c>
      <c r="AK12" s="270">
        <v>800</v>
      </c>
      <c r="AL12" s="270">
        <v>1000</v>
      </c>
      <c r="AM12" s="270">
        <v>1200</v>
      </c>
      <c r="AN12" s="270">
        <v>1500</v>
      </c>
      <c r="AO12" s="270">
        <v>1800</v>
      </c>
      <c r="AP12" s="270">
        <v>2100</v>
      </c>
      <c r="AQ12" s="270">
        <v>2500</v>
      </c>
      <c r="AR12" s="270">
        <v>3000</v>
      </c>
    </row>
    <row r="13" spans="1:44" s="13" customFormat="1">
      <c r="A13" s="270">
        <v>12</v>
      </c>
      <c r="B13" s="270">
        <v>11</v>
      </c>
      <c r="C13" s="270" t="s">
        <v>716</v>
      </c>
      <c r="D13" s="270" t="s">
        <v>1954</v>
      </c>
      <c r="E13" s="270" t="s">
        <v>1955</v>
      </c>
      <c r="F13" s="270">
        <v>2</v>
      </c>
      <c r="G13" s="270" t="s">
        <v>1956</v>
      </c>
      <c r="H13" s="270" t="s">
        <v>1957</v>
      </c>
      <c r="I13" s="270" t="s">
        <v>1927</v>
      </c>
      <c r="J13" s="270" t="s">
        <v>1903</v>
      </c>
      <c r="K13" s="270">
        <v>3</v>
      </c>
      <c r="L13" s="270">
        <v>10</v>
      </c>
      <c r="M13" s="270" t="s">
        <v>872</v>
      </c>
      <c r="N13" s="270">
        <v>0</v>
      </c>
      <c r="O13" s="270">
        <v>1</v>
      </c>
      <c r="P13" s="270">
        <v>1</v>
      </c>
      <c r="Q13" s="270">
        <v>2</v>
      </c>
      <c r="R13" s="270">
        <v>2</v>
      </c>
      <c r="S13" s="270">
        <v>3</v>
      </c>
      <c r="T13" s="270">
        <v>3</v>
      </c>
      <c r="U13" s="270">
        <v>4</v>
      </c>
      <c r="V13" s="270">
        <v>5</v>
      </c>
      <c r="W13" s="270">
        <v>6</v>
      </c>
      <c r="X13" s="270">
        <v>7</v>
      </c>
      <c r="Y13" s="270">
        <v>8</v>
      </c>
      <c r="Z13" s="270">
        <v>9</v>
      </c>
      <c r="AA13" s="270">
        <v>11</v>
      </c>
      <c r="AB13" s="270">
        <v>13</v>
      </c>
      <c r="AC13" s="270">
        <v>15</v>
      </c>
      <c r="AD13" s="270">
        <v>20</v>
      </c>
      <c r="AE13" s="270">
        <v>50</v>
      </c>
      <c r="AF13" s="270">
        <v>100</v>
      </c>
      <c r="AG13" s="270">
        <v>200</v>
      </c>
      <c r="AH13" s="270">
        <v>350</v>
      </c>
      <c r="AI13" s="270">
        <v>500</v>
      </c>
      <c r="AJ13" s="270">
        <v>650</v>
      </c>
      <c r="AK13" s="270">
        <v>800</v>
      </c>
      <c r="AL13" s="270">
        <v>1000</v>
      </c>
      <c r="AM13" s="270">
        <v>1200</v>
      </c>
      <c r="AN13" s="270">
        <v>1500</v>
      </c>
      <c r="AO13" s="270">
        <v>1800</v>
      </c>
      <c r="AP13" s="270">
        <v>2100</v>
      </c>
      <c r="AQ13" s="270">
        <v>2500</v>
      </c>
      <c r="AR13" s="270">
        <v>3000</v>
      </c>
    </row>
    <row r="14" spans="1:44" s="13" customFormat="1">
      <c r="A14" s="270">
        <v>13</v>
      </c>
      <c r="B14" s="270">
        <v>12</v>
      </c>
      <c r="C14" s="270" t="s">
        <v>719</v>
      </c>
      <c r="D14" s="270" t="s">
        <v>1958</v>
      </c>
      <c r="E14" s="270" t="s">
        <v>1959</v>
      </c>
      <c r="F14" s="270">
        <v>2</v>
      </c>
      <c r="G14" s="270" t="s">
        <v>1960</v>
      </c>
      <c r="H14" s="270" t="s">
        <v>1961</v>
      </c>
      <c r="I14" s="270" t="s">
        <v>1962</v>
      </c>
      <c r="J14" s="270" t="s">
        <v>1897</v>
      </c>
      <c r="K14" s="270">
        <v>2</v>
      </c>
      <c r="L14" s="270">
        <v>10</v>
      </c>
      <c r="M14" s="270" t="s">
        <v>1963</v>
      </c>
      <c r="N14" s="270">
        <v>0</v>
      </c>
      <c r="O14" s="270">
        <v>1</v>
      </c>
      <c r="P14" s="270">
        <v>1</v>
      </c>
      <c r="Q14" s="270">
        <v>2</v>
      </c>
      <c r="R14" s="270">
        <v>2</v>
      </c>
      <c r="S14" s="270">
        <v>3</v>
      </c>
      <c r="T14" s="270">
        <v>3</v>
      </c>
      <c r="U14" s="270">
        <v>4</v>
      </c>
      <c r="V14" s="270">
        <v>5</v>
      </c>
      <c r="W14" s="270">
        <v>6</v>
      </c>
      <c r="X14" s="270">
        <v>7</v>
      </c>
      <c r="Y14" s="270">
        <v>8</v>
      </c>
      <c r="Z14" s="270">
        <v>9</v>
      </c>
      <c r="AA14" s="270">
        <v>11</v>
      </c>
      <c r="AB14" s="270">
        <v>13</v>
      </c>
      <c r="AC14" s="270">
        <v>15</v>
      </c>
      <c r="AD14" s="270">
        <v>20</v>
      </c>
      <c r="AE14" s="270">
        <v>50</v>
      </c>
      <c r="AF14" s="270">
        <v>100</v>
      </c>
      <c r="AG14" s="270">
        <v>200</v>
      </c>
      <c r="AH14" s="270">
        <v>350</v>
      </c>
      <c r="AI14" s="270">
        <v>500</v>
      </c>
      <c r="AJ14" s="270">
        <v>650</v>
      </c>
      <c r="AK14" s="270">
        <v>800</v>
      </c>
      <c r="AL14" s="270">
        <v>1000</v>
      </c>
      <c r="AM14" s="270">
        <v>1200</v>
      </c>
      <c r="AN14" s="270">
        <v>1500</v>
      </c>
      <c r="AO14" s="270">
        <v>1800</v>
      </c>
      <c r="AP14" s="270">
        <v>2100</v>
      </c>
      <c r="AQ14" s="270">
        <v>2500</v>
      </c>
      <c r="AR14" s="270">
        <v>3000</v>
      </c>
    </row>
    <row r="15" spans="1:44" s="13" customFormat="1">
      <c r="A15" s="270">
        <v>14</v>
      </c>
      <c r="B15" s="270">
        <v>13</v>
      </c>
      <c r="C15" s="270" t="s">
        <v>724</v>
      </c>
      <c r="D15" s="270" t="s">
        <v>1964</v>
      </c>
      <c r="E15" s="270" t="s">
        <v>1965</v>
      </c>
      <c r="F15" s="270">
        <v>2</v>
      </c>
      <c r="G15" s="270" t="s">
        <v>1966</v>
      </c>
      <c r="H15" s="270" t="s">
        <v>1967</v>
      </c>
      <c r="I15" s="270" t="s">
        <v>1962</v>
      </c>
      <c r="J15" s="270" t="s">
        <v>1903</v>
      </c>
      <c r="K15" s="270">
        <v>3</v>
      </c>
      <c r="L15" s="270">
        <v>10</v>
      </c>
      <c r="M15" s="270" t="s">
        <v>877</v>
      </c>
      <c r="N15" s="270">
        <v>0</v>
      </c>
      <c r="O15" s="270">
        <v>1</v>
      </c>
      <c r="P15" s="270">
        <v>1</v>
      </c>
      <c r="Q15" s="270">
        <v>2</v>
      </c>
      <c r="R15" s="270">
        <v>2</v>
      </c>
      <c r="S15" s="270">
        <v>3</v>
      </c>
      <c r="T15" s="270">
        <v>3</v>
      </c>
      <c r="U15" s="270">
        <v>4</v>
      </c>
      <c r="V15" s="270">
        <v>5</v>
      </c>
      <c r="W15" s="270">
        <v>6</v>
      </c>
      <c r="X15" s="270">
        <v>7</v>
      </c>
      <c r="Y15" s="270">
        <v>8</v>
      </c>
      <c r="Z15" s="270">
        <v>9</v>
      </c>
      <c r="AA15" s="270">
        <v>11</v>
      </c>
      <c r="AB15" s="270">
        <v>13</v>
      </c>
      <c r="AC15" s="270">
        <v>15</v>
      </c>
      <c r="AD15" s="270">
        <v>20</v>
      </c>
      <c r="AE15" s="270">
        <v>50</v>
      </c>
      <c r="AF15" s="270">
        <v>100</v>
      </c>
      <c r="AG15" s="270">
        <v>200</v>
      </c>
      <c r="AH15" s="270">
        <v>350</v>
      </c>
      <c r="AI15" s="270">
        <v>500</v>
      </c>
      <c r="AJ15" s="270">
        <v>650</v>
      </c>
      <c r="AK15" s="270">
        <v>800</v>
      </c>
      <c r="AL15" s="270">
        <v>1000</v>
      </c>
      <c r="AM15" s="270">
        <v>1200</v>
      </c>
      <c r="AN15" s="270">
        <v>1500</v>
      </c>
      <c r="AO15" s="270">
        <v>1800</v>
      </c>
      <c r="AP15" s="270">
        <v>2100</v>
      </c>
      <c r="AQ15" s="270">
        <v>2500</v>
      </c>
      <c r="AR15" s="270">
        <v>3000</v>
      </c>
    </row>
    <row r="16" spans="1:44" s="13" customFormat="1">
      <c r="A16" s="270">
        <v>15</v>
      </c>
      <c r="B16" s="270">
        <v>14</v>
      </c>
      <c r="C16" s="270" t="s">
        <v>728</v>
      </c>
      <c r="D16" s="270" t="s">
        <v>1968</v>
      </c>
      <c r="E16" s="270" t="s">
        <v>1969</v>
      </c>
      <c r="F16" s="270">
        <v>2</v>
      </c>
      <c r="G16" s="270" t="s">
        <v>1970</v>
      </c>
      <c r="H16" s="270" t="s">
        <v>1971</v>
      </c>
      <c r="I16" s="270" t="s">
        <v>1896</v>
      </c>
      <c r="J16" s="270" t="s">
        <v>1897</v>
      </c>
      <c r="K16" s="270">
        <v>2</v>
      </c>
      <c r="L16" s="270">
        <v>11</v>
      </c>
      <c r="M16" s="270" t="s">
        <v>1972</v>
      </c>
      <c r="N16" s="270">
        <v>1</v>
      </c>
      <c r="O16" s="270">
        <v>100</v>
      </c>
      <c r="P16" s="270">
        <v>250</v>
      </c>
      <c r="Q16" s="270">
        <v>500</v>
      </c>
      <c r="R16" s="270">
        <v>800</v>
      </c>
      <c r="S16" s="270">
        <v>1200</v>
      </c>
      <c r="T16" s="270">
        <v>1700</v>
      </c>
      <c r="U16" s="270">
        <v>2500</v>
      </c>
      <c r="V16" s="270">
        <v>3500</v>
      </c>
      <c r="W16" s="270">
        <v>5000</v>
      </c>
      <c r="X16" s="270">
        <v>7000</v>
      </c>
      <c r="Y16" s="270">
        <v>10000</v>
      </c>
      <c r="Z16" s="270">
        <v>14000</v>
      </c>
      <c r="AA16" s="270">
        <v>20000</v>
      </c>
      <c r="AB16" s="270">
        <v>30000</v>
      </c>
      <c r="AC16" s="270">
        <v>50000</v>
      </c>
      <c r="AD16" s="270">
        <v>20</v>
      </c>
      <c r="AE16" s="270">
        <v>50</v>
      </c>
      <c r="AF16" s="270">
        <v>100</v>
      </c>
      <c r="AG16" s="270">
        <v>200</v>
      </c>
      <c r="AH16" s="270">
        <v>350</v>
      </c>
      <c r="AI16" s="270">
        <v>500</v>
      </c>
      <c r="AJ16" s="270">
        <v>650</v>
      </c>
      <c r="AK16" s="270">
        <v>800</v>
      </c>
      <c r="AL16" s="270">
        <v>1000</v>
      </c>
      <c r="AM16" s="270">
        <v>1200</v>
      </c>
      <c r="AN16" s="270">
        <v>1500</v>
      </c>
      <c r="AO16" s="270">
        <v>1800</v>
      </c>
      <c r="AP16" s="270">
        <v>2100</v>
      </c>
      <c r="AQ16" s="270">
        <v>2500</v>
      </c>
      <c r="AR16" s="270">
        <v>3000</v>
      </c>
    </row>
    <row r="17" spans="1:44" s="13" customFormat="1">
      <c r="A17" s="270">
        <v>16</v>
      </c>
      <c r="B17" s="270">
        <v>15</v>
      </c>
      <c r="C17" s="270" t="s">
        <v>737</v>
      </c>
      <c r="D17" s="270" t="s">
        <v>1973</v>
      </c>
      <c r="E17" s="270" t="s">
        <v>1974</v>
      </c>
      <c r="F17" s="270">
        <v>2</v>
      </c>
      <c r="G17" s="270" t="s">
        <v>1975</v>
      </c>
      <c r="H17" s="270" t="s">
        <v>1976</v>
      </c>
      <c r="I17" s="270" t="s">
        <v>1909</v>
      </c>
      <c r="J17" s="270" t="s">
        <v>1903</v>
      </c>
      <c r="K17" s="270">
        <v>3</v>
      </c>
      <c r="L17" s="270">
        <v>12</v>
      </c>
      <c r="M17" s="270" t="s">
        <v>1977</v>
      </c>
      <c r="N17" s="270">
        <v>1</v>
      </c>
      <c r="O17" s="270">
        <v>1</v>
      </c>
      <c r="P17" s="270">
        <v>1</v>
      </c>
      <c r="Q17" s="270">
        <v>2</v>
      </c>
      <c r="R17" s="270">
        <v>2</v>
      </c>
      <c r="S17" s="270">
        <v>3</v>
      </c>
      <c r="T17" s="270">
        <v>3</v>
      </c>
      <c r="U17" s="270">
        <v>4</v>
      </c>
      <c r="V17" s="270">
        <v>5</v>
      </c>
      <c r="W17" s="270">
        <v>6</v>
      </c>
      <c r="X17" s="270">
        <v>7</v>
      </c>
      <c r="Y17" s="270">
        <v>8</v>
      </c>
      <c r="Z17" s="270">
        <v>9</v>
      </c>
      <c r="AA17" s="270">
        <v>11</v>
      </c>
      <c r="AB17" s="270">
        <v>13</v>
      </c>
      <c r="AC17" s="270">
        <v>15</v>
      </c>
      <c r="AD17" s="270">
        <v>20</v>
      </c>
      <c r="AE17" s="270">
        <v>50</v>
      </c>
      <c r="AF17" s="270">
        <v>100</v>
      </c>
      <c r="AG17" s="270">
        <v>200</v>
      </c>
      <c r="AH17" s="270">
        <v>350</v>
      </c>
      <c r="AI17" s="270">
        <v>500</v>
      </c>
      <c r="AJ17" s="270">
        <v>650</v>
      </c>
      <c r="AK17" s="270">
        <v>800</v>
      </c>
      <c r="AL17" s="270">
        <v>1000</v>
      </c>
      <c r="AM17" s="270">
        <v>1200</v>
      </c>
      <c r="AN17" s="270">
        <v>1500</v>
      </c>
      <c r="AO17" s="270">
        <v>1800</v>
      </c>
      <c r="AP17" s="270">
        <v>2100</v>
      </c>
      <c r="AQ17" s="270">
        <v>2500</v>
      </c>
      <c r="AR17" s="270">
        <v>3000</v>
      </c>
    </row>
    <row r="18" spans="1:44" s="13" customFormat="1">
      <c r="A18" s="270">
        <v>17</v>
      </c>
      <c r="B18" s="270">
        <v>16</v>
      </c>
      <c r="C18" s="270" t="s">
        <v>740</v>
      </c>
      <c r="D18" s="270" t="s">
        <v>1978</v>
      </c>
      <c r="E18" s="270" t="s">
        <v>1979</v>
      </c>
      <c r="F18" s="270">
        <v>2</v>
      </c>
      <c r="G18" s="270" t="s">
        <v>1980</v>
      </c>
      <c r="H18" s="270" t="s">
        <v>1981</v>
      </c>
      <c r="I18" s="270" t="s">
        <v>1982</v>
      </c>
      <c r="J18" s="270" t="s">
        <v>1903</v>
      </c>
      <c r="K18" s="270">
        <v>3</v>
      </c>
      <c r="L18" s="270">
        <v>12</v>
      </c>
      <c r="M18" s="270" t="s">
        <v>1983</v>
      </c>
      <c r="N18" s="270">
        <v>1</v>
      </c>
      <c r="O18" s="270">
        <v>1</v>
      </c>
      <c r="P18" s="270">
        <v>1</v>
      </c>
      <c r="Q18" s="270">
        <v>2</v>
      </c>
      <c r="R18" s="270">
        <v>2</v>
      </c>
      <c r="S18" s="270">
        <v>3</v>
      </c>
      <c r="T18" s="270">
        <v>3</v>
      </c>
      <c r="U18" s="270">
        <v>4</v>
      </c>
      <c r="V18" s="270">
        <v>5</v>
      </c>
      <c r="W18" s="270">
        <v>6</v>
      </c>
      <c r="X18" s="270">
        <v>7</v>
      </c>
      <c r="Y18" s="270">
        <v>8</v>
      </c>
      <c r="Z18" s="270">
        <v>9</v>
      </c>
      <c r="AA18" s="270">
        <v>11</v>
      </c>
      <c r="AB18" s="270">
        <v>13</v>
      </c>
      <c r="AC18" s="270">
        <v>15</v>
      </c>
      <c r="AD18" s="270">
        <v>20</v>
      </c>
      <c r="AE18" s="270">
        <v>50</v>
      </c>
      <c r="AF18" s="270">
        <v>100</v>
      </c>
      <c r="AG18" s="270">
        <v>200</v>
      </c>
      <c r="AH18" s="270">
        <v>350</v>
      </c>
      <c r="AI18" s="270">
        <v>500</v>
      </c>
      <c r="AJ18" s="270">
        <v>650</v>
      </c>
      <c r="AK18" s="270">
        <v>800</v>
      </c>
      <c r="AL18" s="270">
        <v>1000</v>
      </c>
      <c r="AM18" s="270">
        <v>1200</v>
      </c>
      <c r="AN18" s="270">
        <v>1500</v>
      </c>
      <c r="AO18" s="270">
        <v>1800</v>
      </c>
      <c r="AP18" s="270">
        <v>2100</v>
      </c>
      <c r="AQ18" s="270">
        <v>2500</v>
      </c>
      <c r="AR18" s="270">
        <v>3000</v>
      </c>
    </row>
    <row r="19" spans="1:44" s="13" customFormat="1">
      <c r="A19" s="270">
        <v>18</v>
      </c>
      <c r="B19" s="270">
        <v>17</v>
      </c>
      <c r="C19" s="270" t="s">
        <v>744</v>
      </c>
      <c r="D19" s="270" t="s">
        <v>1984</v>
      </c>
      <c r="E19" s="270" t="s">
        <v>1985</v>
      </c>
      <c r="F19" s="270">
        <v>2</v>
      </c>
      <c r="G19" s="270" t="s">
        <v>1986</v>
      </c>
      <c r="H19" s="270" t="s">
        <v>1987</v>
      </c>
      <c r="I19" s="270" t="s">
        <v>1988</v>
      </c>
      <c r="J19" s="270" t="s">
        <v>1903</v>
      </c>
      <c r="K19" s="270">
        <v>3</v>
      </c>
      <c r="L19" s="270">
        <v>12</v>
      </c>
      <c r="M19" s="270" t="s">
        <v>1989</v>
      </c>
      <c r="N19" s="270">
        <v>1</v>
      </c>
      <c r="O19" s="270">
        <v>100</v>
      </c>
      <c r="P19" s="270">
        <v>250</v>
      </c>
      <c r="Q19" s="270">
        <v>500</v>
      </c>
      <c r="R19" s="270">
        <v>800</v>
      </c>
      <c r="S19" s="270">
        <v>1200</v>
      </c>
      <c r="T19" s="270">
        <v>1700</v>
      </c>
      <c r="U19" s="270">
        <v>2500</v>
      </c>
      <c r="V19" s="270">
        <v>3500</v>
      </c>
      <c r="W19" s="270">
        <v>5000</v>
      </c>
      <c r="X19" s="270">
        <v>7000</v>
      </c>
      <c r="Y19" s="270">
        <v>10000</v>
      </c>
      <c r="Z19" s="270">
        <v>14000</v>
      </c>
      <c r="AA19" s="270">
        <v>20000</v>
      </c>
      <c r="AB19" s="270">
        <v>30000</v>
      </c>
      <c r="AC19" s="270">
        <v>50000</v>
      </c>
      <c r="AD19" s="270">
        <v>20</v>
      </c>
      <c r="AE19" s="270">
        <v>50</v>
      </c>
      <c r="AF19" s="270">
        <v>100</v>
      </c>
      <c r="AG19" s="270">
        <v>200</v>
      </c>
      <c r="AH19" s="270">
        <v>350</v>
      </c>
      <c r="AI19" s="270">
        <v>500</v>
      </c>
      <c r="AJ19" s="270">
        <v>650</v>
      </c>
      <c r="AK19" s="270">
        <v>800</v>
      </c>
      <c r="AL19" s="270">
        <v>1000</v>
      </c>
      <c r="AM19" s="270">
        <v>1200</v>
      </c>
      <c r="AN19" s="270">
        <v>1500</v>
      </c>
      <c r="AO19" s="270">
        <v>1800</v>
      </c>
      <c r="AP19" s="270">
        <v>2100</v>
      </c>
      <c r="AQ19" s="270">
        <v>2500</v>
      </c>
      <c r="AR19" s="270">
        <v>3000</v>
      </c>
    </row>
    <row r="20" spans="1:44" s="13" customFormat="1">
      <c r="A20" s="270">
        <v>19</v>
      </c>
      <c r="B20" s="270">
        <v>18</v>
      </c>
      <c r="C20" s="270" t="s">
        <v>748</v>
      </c>
      <c r="D20" s="270" t="s">
        <v>1990</v>
      </c>
      <c r="E20" s="270" t="s">
        <v>1991</v>
      </c>
      <c r="F20" s="270">
        <v>2</v>
      </c>
      <c r="G20" s="270" t="s">
        <v>1992</v>
      </c>
      <c r="H20" s="270" t="s">
        <v>1993</v>
      </c>
      <c r="I20" s="270" t="s">
        <v>1994</v>
      </c>
      <c r="J20" s="270" t="s">
        <v>1897</v>
      </c>
      <c r="K20" s="270">
        <v>2</v>
      </c>
      <c r="L20" s="270">
        <v>8</v>
      </c>
      <c r="M20" s="270" t="s">
        <v>1995</v>
      </c>
      <c r="N20" s="270">
        <v>1</v>
      </c>
      <c r="O20" s="270">
        <v>100</v>
      </c>
      <c r="P20" s="270">
        <v>250</v>
      </c>
      <c r="Q20" s="270">
        <v>500</v>
      </c>
      <c r="R20" s="270">
        <v>800</v>
      </c>
      <c r="S20" s="270">
        <v>1200</v>
      </c>
      <c r="T20" s="270">
        <v>1700</v>
      </c>
      <c r="U20" s="270">
        <v>2500</v>
      </c>
      <c r="V20" s="270">
        <v>3500</v>
      </c>
      <c r="W20" s="270">
        <v>5000</v>
      </c>
      <c r="X20" s="270">
        <v>7000</v>
      </c>
      <c r="Y20" s="270">
        <v>10000</v>
      </c>
      <c r="Z20" s="270">
        <v>14000</v>
      </c>
      <c r="AA20" s="270">
        <v>20000</v>
      </c>
      <c r="AB20" s="270">
        <v>30000</v>
      </c>
      <c r="AC20" s="270">
        <v>50000</v>
      </c>
      <c r="AD20" s="270">
        <v>20</v>
      </c>
      <c r="AE20" s="270">
        <v>50</v>
      </c>
      <c r="AF20" s="270">
        <v>100</v>
      </c>
      <c r="AG20" s="270">
        <v>200</v>
      </c>
      <c r="AH20" s="270">
        <v>350</v>
      </c>
      <c r="AI20" s="270">
        <v>500</v>
      </c>
      <c r="AJ20" s="270">
        <v>650</v>
      </c>
      <c r="AK20" s="270">
        <v>800</v>
      </c>
      <c r="AL20" s="270">
        <v>1000</v>
      </c>
      <c r="AM20" s="270">
        <v>1200</v>
      </c>
      <c r="AN20" s="270">
        <v>1500</v>
      </c>
      <c r="AO20" s="270">
        <v>1800</v>
      </c>
      <c r="AP20" s="270">
        <v>2100</v>
      </c>
      <c r="AQ20" s="270">
        <v>2500</v>
      </c>
      <c r="AR20" s="270">
        <v>3000</v>
      </c>
    </row>
    <row r="21" spans="1:44" s="13" customFormat="1">
      <c r="A21" s="270">
        <v>20</v>
      </c>
      <c r="B21" s="270">
        <v>19</v>
      </c>
      <c r="C21" s="270" t="s">
        <v>750</v>
      </c>
      <c r="D21" s="270" t="s">
        <v>1996</v>
      </c>
      <c r="E21" s="270" t="s">
        <v>1997</v>
      </c>
      <c r="F21" s="270">
        <v>2</v>
      </c>
      <c r="G21" s="270" t="s">
        <v>1998</v>
      </c>
      <c r="H21" s="270" t="s">
        <v>1999</v>
      </c>
      <c r="I21" s="270" t="s">
        <v>1909</v>
      </c>
      <c r="J21" s="270" t="s">
        <v>1897</v>
      </c>
      <c r="K21" s="270">
        <v>2</v>
      </c>
      <c r="L21" s="270">
        <v>7</v>
      </c>
      <c r="M21" s="270" t="s">
        <v>891</v>
      </c>
      <c r="N21" s="270">
        <v>1</v>
      </c>
      <c r="O21" s="270">
        <v>1</v>
      </c>
      <c r="P21" s="270">
        <v>1</v>
      </c>
      <c r="Q21" s="270">
        <v>2</v>
      </c>
      <c r="R21" s="270">
        <v>2</v>
      </c>
      <c r="S21" s="270">
        <v>3</v>
      </c>
      <c r="T21" s="270">
        <v>3</v>
      </c>
      <c r="U21" s="270">
        <v>4</v>
      </c>
      <c r="V21" s="270">
        <v>5</v>
      </c>
      <c r="W21" s="270">
        <v>6</v>
      </c>
      <c r="X21" s="270">
        <v>7</v>
      </c>
      <c r="Y21" s="270">
        <v>8</v>
      </c>
      <c r="Z21" s="270">
        <v>9</v>
      </c>
      <c r="AA21" s="270">
        <v>11</v>
      </c>
      <c r="AB21" s="270">
        <v>13</v>
      </c>
      <c r="AC21" s="270">
        <v>15</v>
      </c>
      <c r="AD21" s="270">
        <v>20</v>
      </c>
      <c r="AE21" s="270">
        <v>50</v>
      </c>
      <c r="AF21" s="270">
        <v>100</v>
      </c>
      <c r="AG21" s="270">
        <v>200</v>
      </c>
      <c r="AH21" s="270">
        <v>350</v>
      </c>
      <c r="AI21" s="270">
        <v>500</v>
      </c>
      <c r="AJ21" s="270">
        <v>650</v>
      </c>
      <c r="AK21" s="270">
        <v>800</v>
      </c>
      <c r="AL21" s="270">
        <v>1000</v>
      </c>
      <c r="AM21" s="270">
        <v>1200</v>
      </c>
      <c r="AN21" s="270">
        <v>1500</v>
      </c>
      <c r="AO21" s="270">
        <v>1800</v>
      </c>
      <c r="AP21" s="270">
        <v>2100</v>
      </c>
      <c r="AQ21" s="270">
        <v>2500</v>
      </c>
      <c r="AR21" s="270">
        <v>3000</v>
      </c>
    </row>
    <row r="22" spans="1:44" s="13" customFormat="1">
      <c r="A22" s="270">
        <v>21</v>
      </c>
      <c r="B22" s="270">
        <v>20</v>
      </c>
      <c r="C22" s="270" t="s">
        <v>752</v>
      </c>
      <c r="D22" s="270" t="s">
        <v>2000</v>
      </c>
      <c r="E22" s="270" t="s">
        <v>2001</v>
      </c>
      <c r="F22" s="270">
        <v>2</v>
      </c>
      <c r="G22" s="270" t="s">
        <v>2002</v>
      </c>
      <c r="H22" s="270" t="s">
        <v>2003</v>
      </c>
      <c r="I22" s="270" t="s">
        <v>2004</v>
      </c>
      <c r="J22" s="270" t="s">
        <v>1897</v>
      </c>
      <c r="K22" s="270">
        <v>2</v>
      </c>
      <c r="L22" s="270">
        <v>8</v>
      </c>
      <c r="M22" s="270" t="s">
        <v>2005</v>
      </c>
      <c r="N22" s="270">
        <v>1</v>
      </c>
      <c r="O22" s="270">
        <v>100</v>
      </c>
      <c r="P22" s="270">
        <v>250</v>
      </c>
      <c r="Q22" s="270">
        <v>500</v>
      </c>
      <c r="R22" s="270">
        <v>800</v>
      </c>
      <c r="S22" s="270">
        <v>1200</v>
      </c>
      <c r="T22" s="270">
        <v>1700</v>
      </c>
      <c r="U22" s="270">
        <v>2500</v>
      </c>
      <c r="V22" s="270">
        <v>3500</v>
      </c>
      <c r="W22" s="270">
        <v>5000</v>
      </c>
      <c r="X22" s="270">
        <v>7000</v>
      </c>
      <c r="Y22" s="270">
        <v>10000</v>
      </c>
      <c r="Z22" s="270">
        <v>14000</v>
      </c>
      <c r="AA22" s="270">
        <v>20000</v>
      </c>
      <c r="AB22" s="270">
        <v>30000</v>
      </c>
      <c r="AC22" s="270">
        <v>50000</v>
      </c>
      <c r="AD22" s="270">
        <v>20</v>
      </c>
      <c r="AE22" s="270">
        <v>50</v>
      </c>
      <c r="AF22" s="270">
        <v>100</v>
      </c>
      <c r="AG22" s="270">
        <v>200</v>
      </c>
      <c r="AH22" s="270">
        <v>350</v>
      </c>
      <c r="AI22" s="270">
        <v>500</v>
      </c>
      <c r="AJ22" s="270">
        <v>650</v>
      </c>
      <c r="AK22" s="270">
        <v>800</v>
      </c>
      <c r="AL22" s="270">
        <v>1000</v>
      </c>
      <c r="AM22" s="270">
        <v>1200</v>
      </c>
      <c r="AN22" s="270">
        <v>1500</v>
      </c>
      <c r="AO22" s="270">
        <v>1800</v>
      </c>
      <c r="AP22" s="270">
        <v>2100</v>
      </c>
      <c r="AQ22" s="270">
        <v>2500</v>
      </c>
      <c r="AR22" s="270">
        <v>3000</v>
      </c>
    </row>
    <row r="23" spans="1:44" s="13" customFormat="1">
      <c r="A23" s="270">
        <v>22</v>
      </c>
      <c r="B23" s="270">
        <v>21</v>
      </c>
      <c r="C23" s="270" t="s">
        <v>754</v>
      </c>
      <c r="D23" s="270" t="s">
        <v>2006</v>
      </c>
      <c r="E23" s="270" t="s">
        <v>2007</v>
      </c>
      <c r="F23" s="270">
        <v>2</v>
      </c>
      <c r="G23" s="270" t="s">
        <v>2008</v>
      </c>
      <c r="H23" s="270" t="s">
        <v>2009</v>
      </c>
      <c r="I23" s="270" t="s">
        <v>1916</v>
      </c>
      <c r="J23" s="270" t="s">
        <v>1903</v>
      </c>
      <c r="K23" s="270">
        <v>3</v>
      </c>
      <c r="L23" s="270">
        <v>13</v>
      </c>
      <c r="M23" s="270" t="s">
        <v>2010</v>
      </c>
      <c r="N23" s="270">
        <v>1</v>
      </c>
      <c r="O23" s="270">
        <v>1</v>
      </c>
      <c r="P23" s="270">
        <v>1</v>
      </c>
      <c r="Q23" s="270">
        <v>2</v>
      </c>
      <c r="R23" s="270">
        <v>2</v>
      </c>
      <c r="S23" s="270">
        <v>3</v>
      </c>
      <c r="T23" s="270">
        <v>3</v>
      </c>
      <c r="U23" s="270">
        <v>4</v>
      </c>
      <c r="V23" s="270">
        <v>5</v>
      </c>
      <c r="W23" s="270">
        <v>6</v>
      </c>
      <c r="X23" s="270">
        <v>7</v>
      </c>
      <c r="Y23" s="270">
        <v>8</v>
      </c>
      <c r="Z23" s="270">
        <v>9</v>
      </c>
      <c r="AA23" s="270">
        <v>11</v>
      </c>
      <c r="AB23" s="270">
        <v>13</v>
      </c>
      <c r="AC23" s="270">
        <v>15</v>
      </c>
      <c r="AD23" s="270">
        <v>20</v>
      </c>
      <c r="AE23" s="270">
        <v>50</v>
      </c>
      <c r="AF23" s="270">
        <v>100</v>
      </c>
      <c r="AG23" s="270">
        <v>200</v>
      </c>
      <c r="AH23" s="270">
        <v>350</v>
      </c>
      <c r="AI23" s="270">
        <v>500</v>
      </c>
      <c r="AJ23" s="270">
        <v>650</v>
      </c>
      <c r="AK23" s="270">
        <v>800</v>
      </c>
      <c r="AL23" s="270">
        <v>1000</v>
      </c>
      <c r="AM23" s="270">
        <v>1200</v>
      </c>
      <c r="AN23" s="270">
        <v>1500</v>
      </c>
      <c r="AO23" s="270">
        <v>1800</v>
      </c>
      <c r="AP23" s="270">
        <v>2100</v>
      </c>
      <c r="AQ23" s="270">
        <v>2500</v>
      </c>
      <c r="AR23" s="270">
        <v>3000</v>
      </c>
    </row>
    <row r="24" spans="1:44" s="13" customFormat="1">
      <c r="A24" s="270">
        <v>23</v>
      </c>
      <c r="B24" s="270">
        <v>22</v>
      </c>
      <c r="C24" s="270" t="s">
        <v>756</v>
      </c>
      <c r="D24" s="270" t="s">
        <v>2011</v>
      </c>
      <c r="E24" s="270" t="s">
        <v>2012</v>
      </c>
      <c r="F24" s="270">
        <v>2</v>
      </c>
      <c r="G24" s="270" t="s">
        <v>2013</v>
      </c>
      <c r="H24" s="270" t="s">
        <v>2014</v>
      </c>
      <c r="I24" s="270" t="s">
        <v>1962</v>
      </c>
      <c r="J24" s="270" t="s">
        <v>1903</v>
      </c>
      <c r="K24" s="270">
        <v>3</v>
      </c>
      <c r="L24" s="270">
        <v>14</v>
      </c>
      <c r="M24" s="270" t="s">
        <v>2015</v>
      </c>
      <c r="N24" s="270">
        <v>1</v>
      </c>
      <c r="O24" s="270">
        <v>1</v>
      </c>
      <c r="P24" s="270">
        <v>1</v>
      </c>
      <c r="Q24" s="270">
        <v>2</v>
      </c>
      <c r="R24" s="270">
        <v>2</v>
      </c>
      <c r="S24" s="270">
        <v>3</v>
      </c>
      <c r="T24" s="270">
        <v>3</v>
      </c>
      <c r="U24" s="270">
        <v>4</v>
      </c>
      <c r="V24" s="270">
        <v>5</v>
      </c>
      <c r="W24" s="270">
        <v>6</v>
      </c>
      <c r="X24" s="270">
        <v>7</v>
      </c>
      <c r="Y24" s="270">
        <v>8</v>
      </c>
      <c r="Z24" s="270">
        <v>9</v>
      </c>
      <c r="AA24" s="270">
        <v>11</v>
      </c>
      <c r="AB24" s="270">
        <v>13</v>
      </c>
      <c r="AC24" s="270">
        <v>15</v>
      </c>
      <c r="AD24" s="270">
        <v>20</v>
      </c>
      <c r="AE24" s="270">
        <v>50</v>
      </c>
      <c r="AF24" s="270">
        <v>100</v>
      </c>
      <c r="AG24" s="270">
        <v>200</v>
      </c>
      <c r="AH24" s="270">
        <v>350</v>
      </c>
      <c r="AI24" s="270">
        <v>500</v>
      </c>
      <c r="AJ24" s="270">
        <v>650</v>
      </c>
      <c r="AK24" s="270">
        <v>800</v>
      </c>
      <c r="AL24" s="270">
        <v>1000</v>
      </c>
      <c r="AM24" s="270">
        <v>1200</v>
      </c>
      <c r="AN24" s="270">
        <v>1500</v>
      </c>
      <c r="AO24" s="270">
        <v>1800</v>
      </c>
      <c r="AP24" s="270">
        <v>2100</v>
      </c>
      <c r="AQ24" s="270">
        <v>2500</v>
      </c>
      <c r="AR24" s="270">
        <v>3000</v>
      </c>
    </row>
    <row r="25" spans="1:44" s="16" customFormat="1">
      <c r="A25" s="271">
        <v>24</v>
      </c>
      <c r="B25" s="271">
        <v>23</v>
      </c>
      <c r="C25" s="271" t="s">
        <v>663</v>
      </c>
      <c r="D25" s="271" t="s">
        <v>2016</v>
      </c>
      <c r="E25" s="271" t="s">
        <v>2017</v>
      </c>
      <c r="F25" s="271">
        <v>3</v>
      </c>
      <c r="G25" s="271" t="s">
        <v>2018</v>
      </c>
      <c r="H25" s="271" t="s">
        <v>2019</v>
      </c>
      <c r="I25" s="271" t="s">
        <v>2020</v>
      </c>
      <c r="J25" s="271" t="s">
        <v>1903</v>
      </c>
      <c r="K25" s="271">
        <v>5</v>
      </c>
      <c r="L25" s="271">
        <v>15</v>
      </c>
      <c r="M25" s="271" t="s">
        <v>2021</v>
      </c>
      <c r="N25" s="271">
        <v>2</v>
      </c>
      <c r="O25" s="271">
        <v>3</v>
      </c>
      <c r="P25" s="271">
        <v>5</v>
      </c>
      <c r="Q25" s="271">
        <v>8</v>
      </c>
      <c r="R25" s="271">
        <v>10</v>
      </c>
      <c r="S25" s="271">
        <v>13</v>
      </c>
      <c r="T25" s="271">
        <v>15</v>
      </c>
      <c r="U25" s="271">
        <v>17</v>
      </c>
      <c r="V25" s="271">
        <v>20</v>
      </c>
      <c r="W25" s="271">
        <v>23</v>
      </c>
      <c r="X25" s="271">
        <v>25</v>
      </c>
      <c r="Y25" s="271">
        <v>30</v>
      </c>
      <c r="Z25" s="271">
        <v>35</v>
      </c>
      <c r="AA25" s="271">
        <v>40</v>
      </c>
      <c r="AB25" s="271">
        <v>45</v>
      </c>
      <c r="AC25" s="271">
        <v>50</v>
      </c>
      <c r="AD25" s="271">
        <v>20</v>
      </c>
      <c r="AE25" s="271">
        <v>50</v>
      </c>
      <c r="AF25" s="271">
        <v>100</v>
      </c>
      <c r="AG25" s="271">
        <v>200</v>
      </c>
      <c r="AH25" s="271">
        <v>350</v>
      </c>
      <c r="AI25" s="271">
        <v>500</v>
      </c>
      <c r="AJ25" s="271">
        <v>650</v>
      </c>
      <c r="AK25" s="271">
        <v>800</v>
      </c>
      <c r="AL25" s="271">
        <v>1000</v>
      </c>
      <c r="AM25" s="271">
        <v>1200</v>
      </c>
      <c r="AN25" s="271">
        <v>1500</v>
      </c>
      <c r="AO25" s="271">
        <v>1800</v>
      </c>
      <c r="AP25" s="271">
        <v>2100</v>
      </c>
      <c r="AQ25" s="271">
        <v>2500</v>
      </c>
      <c r="AR25" s="271">
        <v>3000</v>
      </c>
    </row>
    <row r="26" spans="1:44" s="16" customFormat="1">
      <c r="A26" s="271">
        <v>25</v>
      </c>
      <c r="B26" s="271">
        <v>24</v>
      </c>
      <c r="C26" s="271" t="s">
        <v>675</v>
      </c>
      <c r="D26" s="271" t="s">
        <v>2022</v>
      </c>
      <c r="E26" s="271" t="s">
        <v>2023</v>
      </c>
      <c r="F26" s="271">
        <v>3</v>
      </c>
      <c r="G26" s="271" t="s">
        <v>2024</v>
      </c>
      <c r="H26" s="271" t="s">
        <v>2025</v>
      </c>
      <c r="I26" s="271" t="s">
        <v>1896</v>
      </c>
      <c r="J26" s="271" t="s">
        <v>1897</v>
      </c>
      <c r="K26" s="271">
        <v>4</v>
      </c>
      <c r="L26" s="271">
        <v>16</v>
      </c>
      <c r="M26" s="271" t="s">
        <v>2026</v>
      </c>
      <c r="N26" s="271">
        <v>2</v>
      </c>
      <c r="O26" s="271">
        <v>100</v>
      </c>
      <c r="P26" s="271">
        <v>250</v>
      </c>
      <c r="Q26" s="271">
        <v>500</v>
      </c>
      <c r="R26" s="271">
        <v>800</v>
      </c>
      <c r="S26" s="271">
        <v>1200</v>
      </c>
      <c r="T26" s="271">
        <v>1700</v>
      </c>
      <c r="U26" s="271">
        <v>2500</v>
      </c>
      <c r="V26" s="271">
        <v>3500</v>
      </c>
      <c r="W26" s="271">
        <v>5000</v>
      </c>
      <c r="X26" s="271">
        <v>7000</v>
      </c>
      <c r="Y26" s="271">
        <v>10000</v>
      </c>
      <c r="Z26" s="271">
        <v>14000</v>
      </c>
      <c r="AA26" s="271">
        <v>20000</v>
      </c>
      <c r="AB26" s="271">
        <v>30000</v>
      </c>
      <c r="AC26" s="271">
        <v>50000</v>
      </c>
      <c r="AD26" s="271">
        <v>20</v>
      </c>
      <c r="AE26" s="271">
        <v>50</v>
      </c>
      <c r="AF26" s="271">
        <v>100</v>
      </c>
      <c r="AG26" s="271">
        <v>200</v>
      </c>
      <c r="AH26" s="271">
        <v>350</v>
      </c>
      <c r="AI26" s="271">
        <v>500</v>
      </c>
      <c r="AJ26" s="271">
        <v>650</v>
      </c>
      <c r="AK26" s="271">
        <v>800</v>
      </c>
      <c r="AL26" s="271">
        <v>1000</v>
      </c>
      <c r="AM26" s="271">
        <v>1200</v>
      </c>
      <c r="AN26" s="271">
        <v>1500</v>
      </c>
      <c r="AO26" s="271">
        <v>1800</v>
      </c>
      <c r="AP26" s="271">
        <v>2100</v>
      </c>
      <c r="AQ26" s="271">
        <v>2500</v>
      </c>
      <c r="AR26" s="271">
        <v>3000</v>
      </c>
    </row>
    <row r="27" spans="1:44" s="16" customFormat="1">
      <c r="A27" s="271">
        <v>26</v>
      </c>
      <c r="B27" s="271">
        <v>25</v>
      </c>
      <c r="C27" s="271" t="s">
        <v>687</v>
      </c>
      <c r="D27" s="271" t="s">
        <v>2027</v>
      </c>
      <c r="E27" s="271" t="s">
        <v>2028</v>
      </c>
      <c r="F27" s="271">
        <v>3</v>
      </c>
      <c r="G27" s="271" t="s">
        <v>2029</v>
      </c>
      <c r="H27" s="271" t="s">
        <v>2030</v>
      </c>
      <c r="I27" s="271" t="s">
        <v>1988</v>
      </c>
      <c r="J27" s="271" t="s">
        <v>1897</v>
      </c>
      <c r="K27" s="271">
        <v>4</v>
      </c>
      <c r="L27" s="271">
        <v>16</v>
      </c>
      <c r="M27" s="271" t="s">
        <v>2031</v>
      </c>
      <c r="N27" s="271">
        <v>2</v>
      </c>
      <c r="O27" s="271">
        <v>100</v>
      </c>
      <c r="P27" s="271">
        <v>250</v>
      </c>
      <c r="Q27" s="271">
        <v>500</v>
      </c>
      <c r="R27" s="271">
        <v>800</v>
      </c>
      <c r="S27" s="271">
        <v>1200</v>
      </c>
      <c r="T27" s="271">
        <v>1700</v>
      </c>
      <c r="U27" s="271">
        <v>2500</v>
      </c>
      <c r="V27" s="271">
        <v>3500</v>
      </c>
      <c r="W27" s="271">
        <v>5000</v>
      </c>
      <c r="X27" s="271">
        <v>7000</v>
      </c>
      <c r="Y27" s="271">
        <v>10000</v>
      </c>
      <c r="Z27" s="271">
        <v>14000</v>
      </c>
      <c r="AA27" s="271">
        <v>20000</v>
      </c>
      <c r="AB27" s="271">
        <v>30000</v>
      </c>
      <c r="AC27" s="271">
        <v>50000</v>
      </c>
      <c r="AD27" s="271">
        <v>20</v>
      </c>
      <c r="AE27" s="271">
        <v>50</v>
      </c>
      <c r="AF27" s="271">
        <v>100</v>
      </c>
      <c r="AG27" s="271">
        <v>200</v>
      </c>
      <c r="AH27" s="271">
        <v>350</v>
      </c>
      <c r="AI27" s="271">
        <v>500</v>
      </c>
      <c r="AJ27" s="271">
        <v>650</v>
      </c>
      <c r="AK27" s="271">
        <v>800</v>
      </c>
      <c r="AL27" s="271">
        <v>1000</v>
      </c>
      <c r="AM27" s="271">
        <v>1200</v>
      </c>
      <c r="AN27" s="271">
        <v>1500</v>
      </c>
      <c r="AO27" s="271">
        <v>1800</v>
      </c>
      <c r="AP27" s="271">
        <v>2100</v>
      </c>
      <c r="AQ27" s="271">
        <v>2500</v>
      </c>
      <c r="AR27" s="271">
        <v>3000</v>
      </c>
    </row>
    <row r="28" spans="1:44" s="16" customFormat="1">
      <c r="A28" s="271">
        <v>27</v>
      </c>
      <c r="B28" s="271">
        <v>26</v>
      </c>
      <c r="C28" s="271" t="s">
        <v>699</v>
      </c>
      <c r="D28" s="271" t="s">
        <v>2032</v>
      </c>
      <c r="E28" s="271" t="s">
        <v>2033</v>
      </c>
      <c r="F28" s="271">
        <v>3</v>
      </c>
      <c r="G28" s="271" t="s">
        <v>2034</v>
      </c>
      <c r="H28" s="271" t="s">
        <v>2035</v>
      </c>
      <c r="I28" s="271" t="s">
        <v>2020</v>
      </c>
      <c r="J28" s="271" t="s">
        <v>1903</v>
      </c>
      <c r="K28" s="271">
        <v>5</v>
      </c>
      <c r="L28" s="271">
        <v>15</v>
      </c>
      <c r="M28" s="271" t="s">
        <v>931</v>
      </c>
      <c r="N28" s="271">
        <v>2</v>
      </c>
      <c r="O28" s="271">
        <v>3</v>
      </c>
      <c r="P28" s="271">
        <v>5</v>
      </c>
      <c r="Q28" s="271">
        <v>8</v>
      </c>
      <c r="R28" s="271">
        <v>10</v>
      </c>
      <c r="S28" s="271">
        <v>13</v>
      </c>
      <c r="T28" s="271">
        <v>15</v>
      </c>
      <c r="U28" s="271">
        <v>17</v>
      </c>
      <c r="V28" s="271">
        <v>20</v>
      </c>
      <c r="W28" s="271">
        <v>23</v>
      </c>
      <c r="X28" s="271">
        <v>25</v>
      </c>
      <c r="Y28" s="271">
        <v>30</v>
      </c>
      <c r="Z28" s="271">
        <v>35</v>
      </c>
      <c r="AA28" s="271">
        <v>40</v>
      </c>
      <c r="AB28" s="271">
        <v>45</v>
      </c>
      <c r="AC28" s="271">
        <v>50</v>
      </c>
      <c r="AD28" s="271">
        <v>20</v>
      </c>
      <c r="AE28" s="271">
        <v>50</v>
      </c>
      <c r="AF28" s="271">
        <v>100</v>
      </c>
      <c r="AG28" s="271">
        <v>200</v>
      </c>
      <c r="AH28" s="271">
        <v>350</v>
      </c>
      <c r="AI28" s="271">
        <v>500</v>
      </c>
      <c r="AJ28" s="271">
        <v>650</v>
      </c>
      <c r="AK28" s="271">
        <v>800</v>
      </c>
      <c r="AL28" s="271">
        <v>1000</v>
      </c>
      <c r="AM28" s="271">
        <v>1200</v>
      </c>
      <c r="AN28" s="271">
        <v>1500</v>
      </c>
      <c r="AO28" s="271">
        <v>1800</v>
      </c>
      <c r="AP28" s="271">
        <v>2100</v>
      </c>
      <c r="AQ28" s="271">
        <v>2500</v>
      </c>
      <c r="AR28" s="271">
        <v>3000</v>
      </c>
    </row>
    <row r="29" spans="1:44" s="16" customFormat="1">
      <c r="A29" s="271">
        <v>28</v>
      </c>
      <c r="B29" s="271">
        <v>27</v>
      </c>
      <c r="C29" s="271" t="s">
        <v>707</v>
      </c>
      <c r="D29" s="271" t="s">
        <v>2036</v>
      </c>
      <c r="E29" s="271" t="s">
        <v>2037</v>
      </c>
      <c r="F29" s="271">
        <v>3</v>
      </c>
      <c r="G29" s="271" t="s">
        <v>2038</v>
      </c>
      <c r="H29" s="271" t="s">
        <v>2039</v>
      </c>
      <c r="I29" s="271" t="s">
        <v>2020</v>
      </c>
      <c r="J29" s="271" t="s">
        <v>1903</v>
      </c>
      <c r="K29" s="271">
        <v>5</v>
      </c>
      <c r="L29" s="271">
        <v>0</v>
      </c>
      <c r="M29" s="271" t="s">
        <v>2040</v>
      </c>
      <c r="N29" s="271">
        <v>2</v>
      </c>
      <c r="O29" s="271">
        <v>3</v>
      </c>
      <c r="P29" s="271">
        <v>5</v>
      </c>
      <c r="Q29" s="271">
        <v>8</v>
      </c>
      <c r="R29" s="271">
        <v>10</v>
      </c>
      <c r="S29" s="271">
        <v>13</v>
      </c>
      <c r="T29" s="271">
        <v>15</v>
      </c>
      <c r="U29" s="271">
        <v>17</v>
      </c>
      <c r="V29" s="271">
        <v>20</v>
      </c>
      <c r="W29" s="271">
        <v>23</v>
      </c>
      <c r="X29" s="271">
        <v>25</v>
      </c>
      <c r="Y29" s="271">
        <v>30</v>
      </c>
      <c r="Z29" s="271">
        <v>35</v>
      </c>
      <c r="AA29" s="271">
        <v>40</v>
      </c>
      <c r="AB29" s="271">
        <v>45</v>
      </c>
      <c r="AC29" s="271">
        <v>50</v>
      </c>
      <c r="AD29" s="271">
        <v>20</v>
      </c>
      <c r="AE29" s="271">
        <v>50</v>
      </c>
      <c r="AF29" s="271">
        <v>100</v>
      </c>
      <c r="AG29" s="271">
        <v>200</v>
      </c>
      <c r="AH29" s="271">
        <v>350</v>
      </c>
      <c r="AI29" s="271">
        <v>500</v>
      </c>
      <c r="AJ29" s="271">
        <v>650</v>
      </c>
      <c r="AK29" s="271">
        <v>800</v>
      </c>
      <c r="AL29" s="271">
        <v>1000</v>
      </c>
      <c r="AM29" s="271">
        <v>1200</v>
      </c>
      <c r="AN29" s="271">
        <v>1500</v>
      </c>
      <c r="AO29" s="271">
        <v>1800</v>
      </c>
      <c r="AP29" s="271">
        <v>2100</v>
      </c>
      <c r="AQ29" s="271">
        <v>2500</v>
      </c>
      <c r="AR29" s="271">
        <v>3000</v>
      </c>
    </row>
    <row r="30" spans="1:44" s="16" customFormat="1">
      <c r="A30" s="271">
        <v>29</v>
      </c>
      <c r="B30" s="271">
        <v>28</v>
      </c>
      <c r="C30" s="271" t="s">
        <v>712</v>
      </c>
      <c r="D30" s="271" t="s">
        <v>2041</v>
      </c>
      <c r="E30" s="271" t="s">
        <v>2042</v>
      </c>
      <c r="F30" s="271">
        <v>3</v>
      </c>
      <c r="G30" s="271" t="s">
        <v>2043</v>
      </c>
      <c r="H30" s="271" t="s">
        <v>2044</v>
      </c>
      <c r="I30" s="271" t="s">
        <v>1994</v>
      </c>
      <c r="J30" s="271" t="s">
        <v>1897</v>
      </c>
      <c r="K30" s="271">
        <v>4</v>
      </c>
      <c r="L30" s="271">
        <v>16</v>
      </c>
      <c r="M30" s="271" t="s">
        <v>2045</v>
      </c>
      <c r="N30" s="271">
        <v>2</v>
      </c>
      <c r="O30" s="271">
        <v>100</v>
      </c>
      <c r="P30" s="271">
        <v>250</v>
      </c>
      <c r="Q30" s="271">
        <v>500</v>
      </c>
      <c r="R30" s="271">
        <v>800</v>
      </c>
      <c r="S30" s="271">
        <v>1200</v>
      </c>
      <c r="T30" s="271">
        <v>1700</v>
      </c>
      <c r="U30" s="271">
        <v>2500</v>
      </c>
      <c r="V30" s="271">
        <v>3500</v>
      </c>
      <c r="W30" s="271">
        <v>5000</v>
      </c>
      <c r="X30" s="271">
        <v>7000</v>
      </c>
      <c r="Y30" s="271">
        <v>10000</v>
      </c>
      <c r="Z30" s="271">
        <v>14000</v>
      </c>
      <c r="AA30" s="271">
        <v>20000</v>
      </c>
      <c r="AB30" s="271">
        <v>30000</v>
      </c>
      <c r="AC30" s="271">
        <v>50000</v>
      </c>
      <c r="AD30" s="271">
        <v>20</v>
      </c>
      <c r="AE30" s="271">
        <v>50</v>
      </c>
      <c r="AF30" s="271">
        <v>100</v>
      </c>
      <c r="AG30" s="271">
        <v>200</v>
      </c>
      <c r="AH30" s="271">
        <v>350</v>
      </c>
      <c r="AI30" s="271">
        <v>500</v>
      </c>
      <c r="AJ30" s="271">
        <v>650</v>
      </c>
      <c r="AK30" s="271">
        <v>800</v>
      </c>
      <c r="AL30" s="271">
        <v>1000</v>
      </c>
      <c r="AM30" s="271">
        <v>1200</v>
      </c>
      <c r="AN30" s="271">
        <v>1500</v>
      </c>
      <c r="AO30" s="271">
        <v>1800</v>
      </c>
      <c r="AP30" s="271">
        <v>2100</v>
      </c>
      <c r="AQ30" s="271">
        <v>2500</v>
      </c>
      <c r="AR30" s="271">
        <v>3000</v>
      </c>
    </row>
    <row r="31" spans="1:44" s="16" customFormat="1">
      <c r="A31" s="271">
        <v>30</v>
      </c>
      <c r="B31" s="271">
        <v>29</v>
      </c>
      <c r="C31" s="271" t="s">
        <v>44</v>
      </c>
      <c r="D31" s="271" t="s">
        <v>2046</v>
      </c>
      <c r="E31" s="271" t="s">
        <v>2047</v>
      </c>
      <c r="F31" s="271">
        <v>3</v>
      </c>
      <c r="G31" s="271" t="s">
        <v>2048</v>
      </c>
      <c r="H31" s="271" t="s">
        <v>2049</v>
      </c>
      <c r="I31" s="271" t="s">
        <v>1982</v>
      </c>
      <c r="J31" s="271" t="s">
        <v>1897</v>
      </c>
      <c r="K31" s="271">
        <v>4</v>
      </c>
      <c r="L31" s="271">
        <v>5</v>
      </c>
      <c r="M31" s="271" t="s">
        <v>2050</v>
      </c>
      <c r="N31" s="271">
        <v>2</v>
      </c>
      <c r="O31" s="271">
        <v>1</v>
      </c>
      <c r="P31" s="271">
        <v>1</v>
      </c>
      <c r="Q31" s="271">
        <v>2</v>
      </c>
      <c r="R31" s="271">
        <v>2</v>
      </c>
      <c r="S31" s="271">
        <v>3</v>
      </c>
      <c r="T31" s="271">
        <v>3</v>
      </c>
      <c r="U31" s="271">
        <v>4</v>
      </c>
      <c r="V31" s="271">
        <v>5</v>
      </c>
      <c r="W31" s="271">
        <v>6</v>
      </c>
      <c r="X31" s="271">
        <v>7</v>
      </c>
      <c r="Y31" s="271">
        <v>8</v>
      </c>
      <c r="Z31" s="271">
        <v>9</v>
      </c>
      <c r="AA31" s="271">
        <v>11</v>
      </c>
      <c r="AB31" s="271">
        <v>13</v>
      </c>
      <c r="AC31" s="271">
        <v>15</v>
      </c>
      <c r="AD31" s="271">
        <v>20</v>
      </c>
      <c r="AE31" s="271">
        <v>50</v>
      </c>
      <c r="AF31" s="271">
        <v>100</v>
      </c>
      <c r="AG31" s="271">
        <v>200</v>
      </c>
      <c r="AH31" s="271">
        <v>350</v>
      </c>
      <c r="AI31" s="271">
        <v>500</v>
      </c>
      <c r="AJ31" s="271">
        <v>650</v>
      </c>
      <c r="AK31" s="271">
        <v>800</v>
      </c>
      <c r="AL31" s="271">
        <v>1000</v>
      </c>
      <c r="AM31" s="271">
        <v>1200</v>
      </c>
      <c r="AN31" s="271">
        <v>1500</v>
      </c>
      <c r="AO31" s="271">
        <v>1800</v>
      </c>
      <c r="AP31" s="271">
        <v>2100</v>
      </c>
      <c r="AQ31" s="271">
        <v>2500</v>
      </c>
      <c r="AR31" s="271">
        <v>3000</v>
      </c>
    </row>
    <row r="32" spans="1:44" s="16" customFormat="1">
      <c r="A32" s="271">
        <v>31</v>
      </c>
      <c r="B32" s="271">
        <v>30</v>
      </c>
      <c r="C32" s="271" t="s">
        <v>720</v>
      </c>
      <c r="D32" s="271" t="s">
        <v>2051</v>
      </c>
      <c r="E32" s="271" t="s">
        <v>2052</v>
      </c>
      <c r="F32" s="271">
        <v>3</v>
      </c>
      <c r="G32" s="271" t="s">
        <v>2053</v>
      </c>
      <c r="H32" s="271" t="s">
        <v>2054</v>
      </c>
      <c r="I32" s="271" t="s">
        <v>2004</v>
      </c>
      <c r="J32" s="271" t="s">
        <v>2055</v>
      </c>
      <c r="K32" s="271">
        <v>9</v>
      </c>
      <c r="L32" s="271">
        <v>13</v>
      </c>
      <c r="M32" s="271" t="s">
        <v>2056</v>
      </c>
      <c r="N32" s="271">
        <v>2</v>
      </c>
      <c r="O32" s="271">
        <v>100</v>
      </c>
      <c r="P32" s="271">
        <v>250</v>
      </c>
      <c r="Q32" s="271">
        <v>500</v>
      </c>
      <c r="R32" s="271">
        <v>800</v>
      </c>
      <c r="S32" s="271">
        <v>1200</v>
      </c>
      <c r="T32" s="271">
        <v>1700</v>
      </c>
      <c r="U32" s="271">
        <v>2500</v>
      </c>
      <c r="V32" s="271">
        <v>3500</v>
      </c>
      <c r="W32" s="271">
        <v>5000</v>
      </c>
      <c r="X32" s="271">
        <v>7000</v>
      </c>
      <c r="Y32" s="271">
        <v>10000</v>
      </c>
      <c r="Z32" s="271">
        <v>14000</v>
      </c>
      <c r="AA32" s="271">
        <v>20000</v>
      </c>
      <c r="AB32" s="271">
        <v>30000</v>
      </c>
      <c r="AC32" s="271">
        <v>50000</v>
      </c>
      <c r="AD32" s="271">
        <v>5</v>
      </c>
      <c r="AE32" s="271">
        <v>10</v>
      </c>
      <c r="AF32" s="271">
        <v>20</v>
      </c>
      <c r="AG32" s="271">
        <v>30</v>
      </c>
      <c r="AH32" s="271">
        <v>40</v>
      </c>
      <c r="AI32" s="271">
        <v>50</v>
      </c>
      <c r="AJ32" s="271">
        <v>70</v>
      </c>
      <c r="AK32" s="271">
        <v>90</v>
      </c>
      <c r="AL32" s="271">
        <v>120</v>
      </c>
      <c r="AM32" s="271">
        <v>150</v>
      </c>
      <c r="AN32" s="271">
        <v>190</v>
      </c>
      <c r="AO32" s="271">
        <v>230</v>
      </c>
      <c r="AP32" s="271">
        <v>280</v>
      </c>
      <c r="AQ32" s="271">
        <v>330</v>
      </c>
      <c r="AR32" s="271">
        <v>400</v>
      </c>
    </row>
    <row r="33" spans="1:44" s="16" customFormat="1">
      <c r="A33" s="271">
        <v>32</v>
      </c>
      <c r="B33" s="271">
        <v>31</v>
      </c>
      <c r="C33" s="271" t="s">
        <v>2057</v>
      </c>
      <c r="D33" s="271" t="s">
        <v>2058</v>
      </c>
      <c r="E33" s="271" t="s">
        <v>2059</v>
      </c>
      <c r="F33" s="271">
        <v>3</v>
      </c>
      <c r="G33" s="271" t="s">
        <v>2060</v>
      </c>
      <c r="H33" s="271" t="s">
        <v>2061</v>
      </c>
      <c r="I33" s="271" t="s">
        <v>2020</v>
      </c>
      <c r="J33" s="271" t="s">
        <v>2055</v>
      </c>
      <c r="K33" s="271">
        <v>9</v>
      </c>
      <c r="L33" s="271">
        <v>17</v>
      </c>
      <c r="M33" s="271" t="s">
        <v>2062</v>
      </c>
      <c r="N33" s="271">
        <v>2</v>
      </c>
      <c r="O33" s="271">
        <v>3</v>
      </c>
      <c r="P33" s="271">
        <v>5</v>
      </c>
      <c r="Q33" s="271">
        <v>8</v>
      </c>
      <c r="R33" s="271">
        <v>10</v>
      </c>
      <c r="S33" s="271">
        <v>13</v>
      </c>
      <c r="T33" s="271">
        <v>15</v>
      </c>
      <c r="U33" s="271">
        <v>17</v>
      </c>
      <c r="V33" s="271">
        <v>20</v>
      </c>
      <c r="W33" s="271">
        <v>23</v>
      </c>
      <c r="X33" s="271">
        <v>25</v>
      </c>
      <c r="Y33" s="271">
        <v>30</v>
      </c>
      <c r="Z33" s="271">
        <v>35</v>
      </c>
      <c r="AA33" s="271">
        <v>40</v>
      </c>
      <c r="AB33" s="271">
        <v>45</v>
      </c>
      <c r="AC33" s="271">
        <v>50</v>
      </c>
      <c r="AD33" s="271">
        <v>5</v>
      </c>
      <c r="AE33" s="271">
        <v>10</v>
      </c>
      <c r="AF33" s="271">
        <v>20</v>
      </c>
      <c r="AG33" s="271">
        <v>30</v>
      </c>
      <c r="AH33" s="271">
        <v>40</v>
      </c>
      <c r="AI33" s="271">
        <v>50</v>
      </c>
      <c r="AJ33" s="271">
        <v>70</v>
      </c>
      <c r="AK33" s="271">
        <v>90</v>
      </c>
      <c r="AL33" s="271">
        <v>120</v>
      </c>
      <c r="AM33" s="271">
        <v>150</v>
      </c>
      <c r="AN33" s="271">
        <v>190</v>
      </c>
      <c r="AO33" s="271">
        <v>230</v>
      </c>
      <c r="AP33" s="271">
        <v>280</v>
      </c>
      <c r="AQ33" s="271">
        <v>330</v>
      </c>
      <c r="AR33" s="271">
        <v>400</v>
      </c>
    </row>
    <row r="34" spans="1:44" s="16" customFormat="1">
      <c r="A34" s="271">
        <v>33</v>
      </c>
      <c r="B34" s="271">
        <v>32</v>
      </c>
      <c r="C34" s="271" t="s">
        <v>729</v>
      </c>
      <c r="D34" s="271" t="s">
        <v>2063</v>
      </c>
      <c r="E34" s="271" t="s">
        <v>2064</v>
      </c>
      <c r="F34" s="271">
        <v>3</v>
      </c>
      <c r="G34" s="271" t="s">
        <v>2065</v>
      </c>
      <c r="H34" s="271" t="s">
        <v>2066</v>
      </c>
      <c r="I34" s="271" t="s">
        <v>2004</v>
      </c>
      <c r="J34" s="271" t="s">
        <v>2055</v>
      </c>
      <c r="K34" s="271">
        <v>9</v>
      </c>
      <c r="L34" s="271">
        <v>13</v>
      </c>
      <c r="M34" s="271" t="s">
        <v>2067</v>
      </c>
      <c r="N34" s="271">
        <v>2</v>
      </c>
      <c r="O34" s="271">
        <v>100</v>
      </c>
      <c r="P34" s="271">
        <v>250</v>
      </c>
      <c r="Q34" s="271">
        <v>500</v>
      </c>
      <c r="R34" s="271">
        <v>800</v>
      </c>
      <c r="S34" s="271">
        <v>1200</v>
      </c>
      <c r="T34" s="271">
        <v>1700</v>
      </c>
      <c r="U34" s="271">
        <v>2500</v>
      </c>
      <c r="V34" s="271">
        <v>3500</v>
      </c>
      <c r="W34" s="271">
        <v>5000</v>
      </c>
      <c r="X34" s="271">
        <v>7000</v>
      </c>
      <c r="Y34" s="271">
        <v>10000</v>
      </c>
      <c r="Z34" s="271">
        <v>14000</v>
      </c>
      <c r="AA34" s="271">
        <v>20000</v>
      </c>
      <c r="AB34" s="271">
        <v>30000</v>
      </c>
      <c r="AC34" s="271">
        <v>50000</v>
      </c>
      <c r="AD34" s="271">
        <v>5</v>
      </c>
      <c r="AE34" s="271">
        <v>10</v>
      </c>
      <c r="AF34" s="271">
        <v>20</v>
      </c>
      <c r="AG34" s="271">
        <v>30</v>
      </c>
      <c r="AH34" s="271">
        <v>40</v>
      </c>
      <c r="AI34" s="271">
        <v>50</v>
      </c>
      <c r="AJ34" s="271">
        <v>70</v>
      </c>
      <c r="AK34" s="271">
        <v>90</v>
      </c>
      <c r="AL34" s="271">
        <v>120</v>
      </c>
      <c r="AM34" s="271">
        <v>150</v>
      </c>
      <c r="AN34" s="271">
        <v>190</v>
      </c>
      <c r="AO34" s="271">
        <v>230</v>
      </c>
      <c r="AP34" s="271">
        <v>280</v>
      </c>
      <c r="AQ34" s="271">
        <v>330</v>
      </c>
      <c r="AR34" s="271">
        <v>400</v>
      </c>
    </row>
    <row r="35" spans="1:44" s="16" customFormat="1">
      <c r="A35" s="271">
        <v>34</v>
      </c>
      <c r="B35" s="271">
        <v>33</v>
      </c>
      <c r="C35" s="271" t="s">
        <v>738</v>
      </c>
      <c r="D35" s="271" t="s">
        <v>2068</v>
      </c>
      <c r="E35" s="271" t="s">
        <v>2069</v>
      </c>
      <c r="F35" s="271">
        <v>3</v>
      </c>
      <c r="G35" s="271" t="s">
        <v>2070</v>
      </c>
      <c r="H35" s="271" t="s">
        <v>2071</v>
      </c>
      <c r="I35" s="271" t="s">
        <v>1962</v>
      </c>
      <c r="J35" s="271" t="s">
        <v>2055</v>
      </c>
      <c r="K35" s="271">
        <v>9</v>
      </c>
      <c r="L35" s="271">
        <v>6</v>
      </c>
      <c r="M35" s="271" t="s">
        <v>2072</v>
      </c>
      <c r="N35" s="271">
        <v>2</v>
      </c>
      <c r="O35" s="271">
        <v>1</v>
      </c>
      <c r="P35" s="271">
        <v>1</v>
      </c>
      <c r="Q35" s="271">
        <v>2</v>
      </c>
      <c r="R35" s="271">
        <v>2</v>
      </c>
      <c r="S35" s="271">
        <v>3</v>
      </c>
      <c r="T35" s="271">
        <v>3</v>
      </c>
      <c r="U35" s="271">
        <v>4</v>
      </c>
      <c r="V35" s="271">
        <v>5</v>
      </c>
      <c r="W35" s="271">
        <v>6</v>
      </c>
      <c r="X35" s="271">
        <v>7</v>
      </c>
      <c r="Y35" s="271">
        <v>8</v>
      </c>
      <c r="Z35" s="271">
        <v>9</v>
      </c>
      <c r="AA35" s="271">
        <v>11</v>
      </c>
      <c r="AB35" s="271">
        <v>13</v>
      </c>
      <c r="AC35" s="271">
        <v>15</v>
      </c>
      <c r="AD35" s="271">
        <v>5</v>
      </c>
      <c r="AE35" s="271">
        <v>10</v>
      </c>
      <c r="AF35" s="271">
        <v>20</v>
      </c>
      <c r="AG35" s="271">
        <v>30</v>
      </c>
      <c r="AH35" s="271">
        <v>40</v>
      </c>
      <c r="AI35" s="271">
        <v>50</v>
      </c>
      <c r="AJ35" s="271">
        <v>70</v>
      </c>
      <c r="AK35" s="271">
        <v>90</v>
      </c>
      <c r="AL35" s="271">
        <v>120</v>
      </c>
      <c r="AM35" s="271">
        <v>150</v>
      </c>
      <c r="AN35" s="271">
        <v>190</v>
      </c>
      <c r="AO35" s="271">
        <v>230</v>
      </c>
      <c r="AP35" s="271">
        <v>280</v>
      </c>
      <c r="AQ35" s="271">
        <v>330</v>
      </c>
      <c r="AR35" s="271">
        <v>400</v>
      </c>
    </row>
    <row r="36" spans="1:44" s="16" customFormat="1">
      <c r="A36" s="271">
        <v>35</v>
      </c>
      <c r="B36" s="271">
        <v>34</v>
      </c>
      <c r="C36" s="271" t="s">
        <v>741</v>
      </c>
      <c r="D36" s="271" t="s">
        <v>2073</v>
      </c>
      <c r="E36" s="271" t="s">
        <v>2074</v>
      </c>
      <c r="F36" s="271">
        <v>3</v>
      </c>
      <c r="G36" s="271" t="s">
        <v>2075</v>
      </c>
      <c r="H36" s="271" t="s">
        <v>2076</v>
      </c>
      <c r="I36" s="271" t="s">
        <v>1994</v>
      </c>
      <c r="J36" s="271" t="s">
        <v>2055</v>
      </c>
      <c r="K36" s="271">
        <v>9</v>
      </c>
      <c r="L36" s="271">
        <v>7</v>
      </c>
      <c r="M36" s="271" t="s">
        <v>2077</v>
      </c>
      <c r="N36" s="271">
        <v>2</v>
      </c>
      <c r="O36" s="271">
        <v>100</v>
      </c>
      <c r="P36" s="271">
        <v>250</v>
      </c>
      <c r="Q36" s="271">
        <v>500</v>
      </c>
      <c r="R36" s="271">
        <v>800</v>
      </c>
      <c r="S36" s="271">
        <v>1200</v>
      </c>
      <c r="T36" s="271">
        <v>1700</v>
      </c>
      <c r="U36" s="271">
        <v>2500</v>
      </c>
      <c r="V36" s="271">
        <v>3500</v>
      </c>
      <c r="W36" s="271">
        <v>5000</v>
      </c>
      <c r="X36" s="271">
        <v>7000</v>
      </c>
      <c r="Y36" s="271">
        <v>10000</v>
      </c>
      <c r="Z36" s="271">
        <v>14000</v>
      </c>
      <c r="AA36" s="271">
        <v>20000</v>
      </c>
      <c r="AB36" s="271">
        <v>30000</v>
      </c>
      <c r="AC36" s="271">
        <v>50000</v>
      </c>
      <c r="AD36" s="271">
        <v>5</v>
      </c>
      <c r="AE36" s="271">
        <v>10</v>
      </c>
      <c r="AF36" s="271">
        <v>20</v>
      </c>
      <c r="AG36" s="271">
        <v>30</v>
      </c>
      <c r="AH36" s="271">
        <v>40</v>
      </c>
      <c r="AI36" s="271">
        <v>50</v>
      </c>
      <c r="AJ36" s="271">
        <v>70</v>
      </c>
      <c r="AK36" s="271">
        <v>90</v>
      </c>
      <c r="AL36" s="271">
        <v>120</v>
      </c>
      <c r="AM36" s="271">
        <v>150</v>
      </c>
      <c r="AN36" s="271">
        <v>190</v>
      </c>
      <c r="AO36" s="271">
        <v>230</v>
      </c>
      <c r="AP36" s="271">
        <v>280</v>
      </c>
      <c r="AQ36" s="271">
        <v>330</v>
      </c>
      <c r="AR36" s="271">
        <v>400</v>
      </c>
    </row>
    <row r="37" spans="1:44" s="16" customFormat="1">
      <c r="A37" s="271">
        <v>36</v>
      </c>
      <c r="B37" s="271">
        <v>35</v>
      </c>
      <c r="C37" s="271" t="s">
        <v>745</v>
      </c>
      <c r="D37" s="271" t="s">
        <v>2078</v>
      </c>
      <c r="E37" s="271" t="s">
        <v>2079</v>
      </c>
      <c r="F37" s="271">
        <v>3</v>
      </c>
      <c r="G37" s="271" t="s">
        <v>2080</v>
      </c>
      <c r="H37" s="271" t="s">
        <v>2081</v>
      </c>
      <c r="I37" s="271" t="s">
        <v>1982</v>
      </c>
      <c r="J37" s="271" t="s">
        <v>2055</v>
      </c>
      <c r="K37" s="271">
        <v>9</v>
      </c>
      <c r="L37" s="271">
        <v>17</v>
      </c>
      <c r="M37" s="271" t="s">
        <v>953</v>
      </c>
      <c r="N37" s="271">
        <v>3</v>
      </c>
      <c r="O37" s="271">
        <v>1</v>
      </c>
      <c r="P37" s="271">
        <v>1</v>
      </c>
      <c r="Q37" s="271">
        <v>2</v>
      </c>
      <c r="R37" s="271">
        <v>2</v>
      </c>
      <c r="S37" s="271">
        <v>3</v>
      </c>
      <c r="T37" s="271">
        <v>3</v>
      </c>
      <c r="U37" s="271">
        <v>4</v>
      </c>
      <c r="V37" s="271">
        <v>5</v>
      </c>
      <c r="W37" s="271">
        <v>6</v>
      </c>
      <c r="X37" s="271">
        <v>7</v>
      </c>
      <c r="Y37" s="271">
        <v>8</v>
      </c>
      <c r="Z37" s="271">
        <v>9</v>
      </c>
      <c r="AA37" s="271">
        <v>11</v>
      </c>
      <c r="AB37" s="271">
        <v>13</v>
      </c>
      <c r="AC37" s="271">
        <v>15</v>
      </c>
      <c r="AD37" s="271">
        <v>5</v>
      </c>
      <c r="AE37" s="271">
        <v>10</v>
      </c>
      <c r="AF37" s="271">
        <v>20</v>
      </c>
      <c r="AG37" s="271">
        <v>30</v>
      </c>
      <c r="AH37" s="271">
        <v>40</v>
      </c>
      <c r="AI37" s="271">
        <v>50</v>
      </c>
      <c r="AJ37" s="271">
        <v>70</v>
      </c>
      <c r="AK37" s="271">
        <v>90</v>
      </c>
      <c r="AL37" s="271">
        <v>120</v>
      </c>
      <c r="AM37" s="271">
        <v>150</v>
      </c>
      <c r="AN37" s="271">
        <v>190</v>
      </c>
      <c r="AO37" s="271">
        <v>230</v>
      </c>
      <c r="AP37" s="271">
        <v>280</v>
      </c>
      <c r="AQ37" s="271">
        <v>330</v>
      </c>
      <c r="AR37" s="271">
        <v>400</v>
      </c>
    </row>
    <row r="38" spans="1:44" s="16" customFormat="1">
      <c r="A38" s="271">
        <v>37</v>
      </c>
      <c r="B38" s="271">
        <v>36</v>
      </c>
      <c r="C38" s="271" t="s">
        <v>749</v>
      </c>
      <c r="D38" s="271" t="s">
        <v>2082</v>
      </c>
      <c r="E38" s="271" t="s">
        <v>2083</v>
      </c>
      <c r="F38" s="271">
        <v>3</v>
      </c>
      <c r="G38" s="271" t="s">
        <v>2084</v>
      </c>
      <c r="H38" s="271" t="s">
        <v>2085</v>
      </c>
      <c r="I38" s="271" t="s">
        <v>1988</v>
      </c>
      <c r="J38" s="271" t="s">
        <v>2055</v>
      </c>
      <c r="K38" s="271">
        <v>9</v>
      </c>
      <c r="L38" s="271">
        <v>14</v>
      </c>
      <c r="M38" s="271" t="s">
        <v>952</v>
      </c>
      <c r="N38" s="271">
        <v>3</v>
      </c>
      <c r="O38" s="271">
        <v>100</v>
      </c>
      <c r="P38" s="271">
        <v>250</v>
      </c>
      <c r="Q38" s="271">
        <v>500</v>
      </c>
      <c r="R38" s="271">
        <v>800</v>
      </c>
      <c r="S38" s="271">
        <v>1200</v>
      </c>
      <c r="T38" s="271">
        <v>1700</v>
      </c>
      <c r="U38" s="271">
        <v>2500</v>
      </c>
      <c r="V38" s="271">
        <v>3500</v>
      </c>
      <c r="W38" s="271">
        <v>5000</v>
      </c>
      <c r="X38" s="271">
        <v>7000</v>
      </c>
      <c r="Y38" s="271">
        <v>10000</v>
      </c>
      <c r="Z38" s="271">
        <v>14000</v>
      </c>
      <c r="AA38" s="271">
        <v>20000</v>
      </c>
      <c r="AB38" s="271">
        <v>30000</v>
      </c>
      <c r="AC38" s="271">
        <v>50000</v>
      </c>
      <c r="AD38" s="271">
        <v>5</v>
      </c>
      <c r="AE38" s="271">
        <v>10</v>
      </c>
      <c r="AF38" s="271">
        <v>20</v>
      </c>
      <c r="AG38" s="271">
        <v>30</v>
      </c>
      <c r="AH38" s="271">
        <v>40</v>
      </c>
      <c r="AI38" s="271">
        <v>50</v>
      </c>
      <c r="AJ38" s="271">
        <v>70</v>
      </c>
      <c r="AK38" s="271">
        <v>90</v>
      </c>
      <c r="AL38" s="271">
        <v>120</v>
      </c>
      <c r="AM38" s="271">
        <v>150</v>
      </c>
      <c r="AN38" s="271">
        <v>190</v>
      </c>
      <c r="AO38" s="271">
        <v>230</v>
      </c>
      <c r="AP38" s="271">
        <v>280</v>
      </c>
      <c r="AQ38" s="271">
        <v>330</v>
      </c>
      <c r="AR38" s="271">
        <v>400</v>
      </c>
    </row>
    <row r="39" spans="1:44" s="16" customFormat="1">
      <c r="A39" s="271">
        <v>38</v>
      </c>
      <c r="B39" s="271">
        <v>37</v>
      </c>
      <c r="C39" s="271" t="s">
        <v>2086</v>
      </c>
      <c r="D39" s="271" t="s">
        <v>2087</v>
      </c>
      <c r="E39" s="271" t="s">
        <v>2088</v>
      </c>
      <c r="F39" s="271">
        <v>3</v>
      </c>
      <c r="G39" s="271" t="s">
        <v>2089</v>
      </c>
      <c r="H39" s="271" t="s">
        <v>2090</v>
      </c>
      <c r="I39" s="271" t="s">
        <v>1909</v>
      </c>
      <c r="J39" s="271" t="s">
        <v>1903</v>
      </c>
      <c r="K39" s="271">
        <v>5</v>
      </c>
      <c r="L39" s="271">
        <v>17</v>
      </c>
      <c r="M39" s="271" t="s">
        <v>2091</v>
      </c>
      <c r="N39" s="271">
        <v>3</v>
      </c>
      <c r="O39" s="271">
        <v>1</v>
      </c>
      <c r="P39" s="271">
        <v>1</v>
      </c>
      <c r="Q39" s="271">
        <v>2</v>
      </c>
      <c r="R39" s="271">
        <v>2</v>
      </c>
      <c r="S39" s="271">
        <v>3</v>
      </c>
      <c r="T39" s="271">
        <v>3</v>
      </c>
      <c r="U39" s="271">
        <v>4</v>
      </c>
      <c r="V39" s="271">
        <v>5</v>
      </c>
      <c r="W39" s="271">
        <v>6</v>
      </c>
      <c r="X39" s="271">
        <v>7</v>
      </c>
      <c r="Y39" s="271">
        <v>8</v>
      </c>
      <c r="Z39" s="271">
        <v>9</v>
      </c>
      <c r="AA39" s="271">
        <v>11</v>
      </c>
      <c r="AB39" s="271">
        <v>13</v>
      </c>
      <c r="AC39" s="271">
        <v>15</v>
      </c>
      <c r="AD39" s="271">
        <v>20</v>
      </c>
      <c r="AE39" s="271">
        <v>50</v>
      </c>
      <c r="AF39" s="271">
        <v>100</v>
      </c>
      <c r="AG39" s="271">
        <v>200</v>
      </c>
      <c r="AH39" s="271">
        <v>350</v>
      </c>
      <c r="AI39" s="271">
        <v>500</v>
      </c>
      <c r="AJ39" s="271">
        <v>650</v>
      </c>
      <c r="AK39" s="271">
        <v>800</v>
      </c>
      <c r="AL39" s="271">
        <v>1000</v>
      </c>
      <c r="AM39" s="271">
        <v>1200</v>
      </c>
      <c r="AN39" s="271">
        <v>1500</v>
      </c>
      <c r="AO39" s="271">
        <v>1800</v>
      </c>
      <c r="AP39" s="271">
        <v>2100</v>
      </c>
      <c r="AQ39" s="271">
        <v>2500</v>
      </c>
      <c r="AR39" s="271">
        <v>3000</v>
      </c>
    </row>
    <row r="40" spans="1:44" s="16" customFormat="1">
      <c r="A40" s="271">
        <v>39</v>
      </c>
      <c r="B40" s="271">
        <v>38</v>
      </c>
      <c r="C40" s="271" t="s">
        <v>753</v>
      </c>
      <c r="D40" s="271" t="s">
        <v>2092</v>
      </c>
      <c r="E40" s="271" t="s">
        <v>2093</v>
      </c>
      <c r="F40" s="271">
        <v>3</v>
      </c>
      <c r="G40" s="271" t="s">
        <v>2094</v>
      </c>
      <c r="H40" s="271" t="s">
        <v>2095</v>
      </c>
      <c r="I40" s="271" t="s">
        <v>1982</v>
      </c>
      <c r="J40" s="271" t="s">
        <v>1903</v>
      </c>
      <c r="K40" s="271">
        <v>5</v>
      </c>
      <c r="L40" s="271">
        <v>5</v>
      </c>
      <c r="M40" s="271" t="s">
        <v>2096</v>
      </c>
      <c r="N40" s="271">
        <v>3</v>
      </c>
      <c r="O40" s="271">
        <v>1</v>
      </c>
      <c r="P40" s="271">
        <v>1</v>
      </c>
      <c r="Q40" s="271">
        <v>2</v>
      </c>
      <c r="R40" s="271">
        <v>2</v>
      </c>
      <c r="S40" s="271">
        <v>3</v>
      </c>
      <c r="T40" s="271">
        <v>3</v>
      </c>
      <c r="U40" s="271">
        <v>4</v>
      </c>
      <c r="V40" s="271">
        <v>5</v>
      </c>
      <c r="W40" s="271">
        <v>6</v>
      </c>
      <c r="X40" s="271">
        <v>7</v>
      </c>
      <c r="Y40" s="271">
        <v>8</v>
      </c>
      <c r="Z40" s="271">
        <v>9</v>
      </c>
      <c r="AA40" s="271">
        <v>11</v>
      </c>
      <c r="AB40" s="271">
        <v>13</v>
      </c>
      <c r="AC40" s="271">
        <v>15</v>
      </c>
      <c r="AD40" s="271">
        <v>20</v>
      </c>
      <c r="AE40" s="271">
        <v>50</v>
      </c>
      <c r="AF40" s="271">
        <v>100</v>
      </c>
      <c r="AG40" s="271">
        <v>200</v>
      </c>
      <c r="AH40" s="271">
        <v>350</v>
      </c>
      <c r="AI40" s="271">
        <v>500</v>
      </c>
      <c r="AJ40" s="271">
        <v>650</v>
      </c>
      <c r="AK40" s="271">
        <v>800</v>
      </c>
      <c r="AL40" s="271">
        <v>1000</v>
      </c>
      <c r="AM40" s="271">
        <v>1200</v>
      </c>
      <c r="AN40" s="271">
        <v>1500</v>
      </c>
      <c r="AO40" s="271">
        <v>1800</v>
      </c>
      <c r="AP40" s="271">
        <v>2100</v>
      </c>
      <c r="AQ40" s="271">
        <v>2500</v>
      </c>
      <c r="AR40" s="271">
        <v>3000</v>
      </c>
    </row>
    <row r="41" spans="1:44" s="16" customFormat="1">
      <c r="A41" s="271">
        <v>40</v>
      </c>
      <c r="B41" s="271">
        <v>39</v>
      </c>
      <c r="C41" s="271" t="s">
        <v>755</v>
      </c>
      <c r="D41" s="271" t="s">
        <v>2097</v>
      </c>
      <c r="E41" s="271" t="s">
        <v>2098</v>
      </c>
      <c r="F41" s="271">
        <v>3</v>
      </c>
      <c r="G41" s="271" t="s">
        <v>2099</v>
      </c>
      <c r="H41" s="271" t="s">
        <v>2100</v>
      </c>
      <c r="I41" s="271" t="s">
        <v>1916</v>
      </c>
      <c r="J41" s="271" t="s">
        <v>1903</v>
      </c>
      <c r="K41" s="271">
        <v>5</v>
      </c>
      <c r="L41" s="271">
        <v>6</v>
      </c>
      <c r="M41" s="271" t="s">
        <v>2101</v>
      </c>
      <c r="N41" s="271">
        <v>3</v>
      </c>
      <c r="O41" s="271">
        <v>1</v>
      </c>
      <c r="P41" s="271">
        <v>1</v>
      </c>
      <c r="Q41" s="271">
        <v>2</v>
      </c>
      <c r="R41" s="271">
        <v>2</v>
      </c>
      <c r="S41" s="271">
        <v>3</v>
      </c>
      <c r="T41" s="271">
        <v>3</v>
      </c>
      <c r="U41" s="271">
        <v>4</v>
      </c>
      <c r="V41" s="271">
        <v>5</v>
      </c>
      <c r="W41" s="271">
        <v>6</v>
      </c>
      <c r="X41" s="271">
        <v>7</v>
      </c>
      <c r="Y41" s="271">
        <v>8</v>
      </c>
      <c r="Z41" s="271">
        <v>9</v>
      </c>
      <c r="AA41" s="271">
        <v>11</v>
      </c>
      <c r="AB41" s="271">
        <v>13</v>
      </c>
      <c r="AC41" s="271">
        <v>15</v>
      </c>
      <c r="AD41" s="271">
        <v>20</v>
      </c>
      <c r="AE41" s="271">
        <v>50</v>
      </c>
      <c r="AF41" s="271">
        <v>100</v>
      </c>
      <c r="AG41" s="271">
        <v>200</v>
      </c>
      <c r="AH41" s="271">
        <v>350</v>
      </c>
      <c r="AI41" s="271">
        <v>500</v>
      </c>
      <c r="AJ41" s="271">
        <v>650</v>
      </c>
      <c r="AK41" s="271">
        <v>800</v>
      </c>
      <c r="AL41" s="271">
        <v>1000</v>
      </c>
      <c r="AM41" s="271">
        <v>1200</v>
      </c>
      <c r="AN41" s="271">
        <v>1500</v>
      </c>
      <c r="AO41" s="271">
        <v>1800</v>
      </c>
      <c r="AP41" s="271">
        <v>2100</v>
      </c>
      <c r="AQ41" s="271">
        <v>2500</v>
      </c>
      <c r="AR41" s="271">
        <v>3000</v>
      </c>
    </row>
    <row r="42" spans="1:44" s="16" customFormat="1">
      <c r="A42" s="271">
        <v>41</v>
      </c>
      <c r="B42" s="271">
        <v>40</v>
      </c>
      <c r="C42" s="271" t="s">
        <v>2102</v>
      </c>
      <c r="D42" s="271" t="s">
        <v>2103</v>
      </c>
      <c r="E42" s="271" t="s">
        <v>2104</v>
      </c>
      <c r="F42" s="271">
        <v>3</v>
      </c>
      <c r="G42" s="271" t="s">
        <v>2105</v>
      </c>
      <c r="H42" s="271" t="s">
        <v>2106</v>
      </c>
      <c r="I42" s="271" t="s">
        <v>1994</v>
      </c>
      <c r="J42" s="271" t="s">
        <v>1897</v>
      </c>
      <c r="K42" s="271">
        <v>4</v>
      </c>
      <c r="L42" s="271">
        <v>18</v>
      </c>
      <c r="M42" s="271" t="s">
        <v>2107</v>
      </c>
      <c r="N42" s="271">
        <v>3</v>
      </c>
      <c r="O42" s="271">
        <v>100</v>
      </c>
      <c r="P42" s="271">
        <v>250</v>
      </c>
      <c r="Q42" s="271">
        <v>500</v>
      </c>
      <c r="R42" s="271">
        <v>800</v>
      </c>
      <c r="S42" s="271">
        <v>1200</v>
      </c>
      <c r="T42" s="271">
        <v>1700</v>
      </c>
      <c r="U42" s="271">
        <v>2500</v>
      </c>
      <c r="V42" s="271">
        <v>3500</v>
      </c>
      <c r="W42" s="271">
        <v>5000</v>
      </c>
      <c r="X42" s="271">
        <v>7000</v>
      </c>
      <c r="Y42" s="271">
        <v>10000</v>
      </c>
      <c r="Z42" s="271">
        <v>14000</v>
      </c>
      <c r="AA42" s="271">
        <v>20000</v>
      </c>
      <c r="AB42" s="271">
        <v>30000</v>
      </c>
      <c r="AC42" s="271">
        <v>50000</v>
      </c>
      <c r="AD42" s="271">
        <v>20</v>
      </c>
      <c r="AE42" s="271">
        <v>50</v>
      </c>
      <c r="AF42" s="271">
        <v>100</v>
      </c>
      <c r="AG42" s="271">
        <v>200</v>
      </c>
      <c r="AH42" s="271">
        <v>350</v>
      </c>
      <c r="AI42" s="271">
        <v>500</v>
      </c>
      <c r="AJ42" s="271">
        <v>650</v>
      </c>
      <c r="AK42" s="271">
        <v>800</v>
      </c>
      <c r="AL42" s="271">
        <v>1000</v>
      </c>
      <c r="AM42" s="271">
        <v>1200</v>
      </c>
      <c r="AN42" s="271">
        <v>1500</v>
      </c>
      <c r="AO42" s="271">
        <v>1800</v>
      </c>
      <c r="AP42" s="271">
        <v>2100</v>
      </c>
      <c r="AQ42" s="271">
        <v>2500</v>
      </c>
      <c r="AR42" s="271">
        <v>3000</v>
      </c>
    </row>
    <row r="43" spans="1:44" s="16" customFormat="1">
      <c r="A43" s="271">
        <v>42</v>
      </c>
      <c r="B43" s="271">
        <v>41</v>
      </c>
      <c r="C43" s="271" t="s">
        <v>2108</v>
      </c>
      <c r="D43" s="271" t="s">
        <v>2109</v>
      </c>
      <c r="E43" s="271" t="s">
        <v>2110</v>
      </c>
      <c r="F43" s="271">
        <v>3</v>
      </c>
      <c r="G43" s="271" t="s">
        <v>2111</v>
      </c>
      <c r="H43" s="271" t="s">
        <v>2112</v>
      </c>
      <c r="I43" s="271" t="s">
        <v>1916</v>
      </c>
      <c r="J43" s="271" t="s">
        <v>1903</v>
      </c>
      <c r="K43" s="271">
        <v>5</v>
      </c>
      <c r="L43" s="271">
        <v>15</v>
      </c>
      <c r="M43" s="271" t="s">
        <v>2113</v>
      </c>
      <c r="N43" s="271">
        <v>3</v>
      </c>
      <c r="O43" s="271">
        <v>1</v>
      </c>
      <c r="P43" s="271">
        <v>1</v>
      </c>
      <c r="Q43" s="271">
        <v>2</v>
      </c>
      <c r="R43" s="271">
        <v>2</v>
      </c>
      <c r="S43" s="271">
        <v>3</v>
      </c>
      <c r="T43" s="271">
        <v>3</v>
      </c>
      <c r="U43" s="271">
        <v>4</v>
      </c>
      <c r="V43" s="271">
        <v>5</v>
      </c>
      <c r="W43" s="271">
        <v>6</v>
      </c>
      <c r="X43" s="271">
        <v>7</v>
      </c>
      <c r="Y43" s="271">
        <v>8</v>
      </c>
      <c r="Z43" s="271">
        <v>9</v>
      </c>
      <c r="AA43" s="271">
        <v>11</v>
      </c>
      <c r="AB43" s="271">
        <v>13</v>
      </c>
      <c r="AC43" s="271">
        <v>15</v>
      </c>
      <c r="AD43" s="271">
        <v>20</v>
      </c>
      <c r="AE43" s="271">
        <v>50</v>
      </c>
      <c r="AF43" s="271">
        <v>100</v>
      </c>
      <c r="AG43" s="271">
        <v>200</v>
      </c>
      <c r="AH43" s="271">
        <v>350</v>
      </c>
      <c r="AI43" s="271">
        <v>500</v>
      </c>
      <c r="AJ43" s="271">
        <v>650</v>
      </c>
      <c r="AK43" s="271">
        <v>800</v>
      </c>
      <c r="AL43" s="271">
        <v>1000</v>
      </c>
      <c r="AM43" s="271">
        <v>1200</v>
      </c>
      <c r="AN43" s="271">
        <v>1500</v>
      </c>
      <c r="AO43" s="271">
        <v>1800</v>
      </c>
      <c r="AP43" s="271">
        <v>2100</v>
      </c>
      <c r="AQ43" s="271">
        <v>2500</v>
      </c>
      <c r="AR43" s="271">
        <v>3000</v>
      </c>
    </row>
    <row r="44" spans="1:44" s="16" customFormat="1">
      <c r="A44" s="271">
        <v>43</v>
      </c>
      <c r="B44" s="271">
        <v>42</v>
      </c>
      <c r="C44" s="271" t="s">
        <v>2114</v>
      </c>
      <c r="D44" s="271" t="s">
        <v>2115</v>
      </c>
      <c r="E44" s="271" t="s">
        <v>2116</v>
      </c>
      <c r="F44" s="271">
        <v>3</v>
      </c>
      <c r="G44" s="271" t="s">
        <v>2117</v>
      </c>
      <c r="H44" s="271" t="s">
        <v>2118</v>
      </c>
      <c r="I44" s="271" t="s">
        <v>1988</v>
      </c>
      <c r="J44" s="271" t="s">
        <v>1897</v>
      </c>
      <c r="K44" s="271">
        <v>4</v>
      </c>
      <c r="L44" s="271">
        <v>18</v>
      </c>
      <c r="M44" s="271" t="s">
        <v>2119</v>
      </c>
      <c r="N44" s="271">
        <v>3</v>
      </c>
      <c r="O44" s="271">
        <v>100</v>
      </c>
      <c r="P44" s="271">
        <v>250</v>
      </c>
      <c r="Q44" s="271">
        <v>500</v>
      </c>
      <c r="R44" s="271">
        <v>800</v>
      </c>
      <c r="S44" s="271">
        <v>1200</v>
      </c>
      <c r="T44" s="271">
        <v>1700</v>
      </c>
      <c r="U44" s="271">
        <v>2500</v>
      </c>
      <c r="V44" s="271">
        <v>3500</v>
      </c>
      <c r="W44" s="271">
        <v>5000</v>
      </c>
      <c r="X44" s="271">
        <v>7000</v>
      </c>
      <c r="Y44" s="271">
        <v>10000</v>
      </c>
      <c r="Z44" s="271">
        <v>14000</v>
      </c>
      <c r="AA44" s="271">
        <v>20000</v>
      </c>
      <c r="AB44" s="271">
        <v>30000</v>
      </c>
      <c r="AC44" s="271">
        <v>50000</v>
      </c>
      <c r="AD44" s="271">
        <v>20</v>
      </c>
      <c r="AE44" s="271">
        <v>50</v>
      </c>
      <c r="AF44" s="271">
        <v>100</v>
      </c>
      <c r="AG44" s="271">
        <v>200</v>
      </c>
      <c r="AH44" s="271">
        <v>350</v>
      </c>
      <c r="AI44" s="271">
        <v>500</v>
      </c>
      <c r="AJ44" s="271">
        <v>650</v>
      </c>
      <c r="AK44" s="271">
        <v>800</v>
      </c>
      <c r="AL44" s="271">
        <v>1000</v>
      </c>
      <c r="AM44" s="271">
        <v>1200</v>
      </c>
      <c r="AN44" s="271">
        <v>1500</v>
      </c>
      <c r="AO44" s="271">
        <v>1800</v>
      </c>
      <c r="AP44" s="271">
        <v>2100</v>
      </c>
      <c r="AQ44" s="271">
        <v>2500</v>
      </c>
      <c r="AR44" s="271">
        <v>3000</v>
      </c>
    </row>
    <row r="45" spans="1:44" s="16" customFormat="1">
      <c r="A45" s="271">
        <v>44</v>
      </c>
      <c r="B45" s="271">
        <v>43</v>
      </c>
      <c r="C45" s="271" t="s">
        <v>55</v>
      </c>
      <c r="D45" s="271" t="s">
        <v>2120</v>
      </c>
      <c r="E45" s="271" t="s">
        <v>2121</v>
      </c>
      <c r="F45" s="271">
        <v>3</v>
      </c>
      <c r="G45" s="271" t="s">
        <v>2122</v>
      </c>
      <c r="H45" s="271" t="s">
        <v>2123</v>
      </c>
      <c r="I45" s="271" t="s">
        <v>2020</v>
      </c>
      <c r="J45" s="271" t="s">
        <v>1897</v>
      </c>
      <c r="K45" s="271">
        <v>4</v>
      </c>
      <c r="L45" s="271">
        <v>2</v>
      </c>
      <c r="M45" s="271" t="s">
        <v>963</v>
      </c>
      <c r="N45" s="271">
        <v>3</v>
      </c>
      <c r="O45" s="271">
        <v>3</v>
      </c>
      <c r="P45" s="271">
        <v>5</v>
      </c>
      <c r="Q45" s="271">
        <v>8</v>
      </c>
      <c r="R45" s="271">
        <v>10</v>
      </c>
      <c r="S45" s="271">
        <v>13</v>
      </c>
      <c r="T45" s="271">
        <v>15</v>
      </c>
      <c r="U45" s="271">
        <v>17</v>
      </c>
      <c r="V45" s="271">
        <v>20</v>
      </c>
      <c r="W45" s="271">
        <v>23</v>
      </c>
      <c r="X45" s="271">
        <v>25</v>
      </c>
      <c r="Y45" s="271">
        <v>30</v>
      </c>
      <c r="Z45" s="271">
        <v>35</v>
      </c>
      <c r="AA45" s="271">
        <v>40</v>
      </c>
      <c r="AB45" s="271">
        <v>45</v>
      </c>
      <c r="AC45" s="271">
        <v>50</v>
      </c>
      <c r="AD45" s="271">
        <v>20</v>
      </c>
      <c r="AE45" s="271">
        <v>50</v>
      </c>
      <c r="AF45" s="271">
        <v>100</v>
      </c>
      <c r="AG45" s="271">
        <v>200</v>
      </c>
      <c r="AH45" s="271">
        <v>350</v>
      </c>
      <c r="AI45" s="271">
        <v>500</v>
      </c>
      <c r="AJ45" s="271">
        <v>650</v>
      </c>
      <c r="AK45" s="271">
        <v>800</v>
      </c>
      <c r="AL45" s="271">
        <v>1000</v>
      </c>
      <c r="AM45" s="271">
        <v>1200</v>
      </c>
      <c r="AN45" s="271">
        <v>1500</v>
      </c>
      <c r="AO45" s="271">
        <v>1800</v>
      </c>
      <c r="AP45" s="271">
        <v>2100</v>
      </c>
      <c r="AQ45" s="271">
        <v>2500</v>
      </c>
      <c r="AR45" s="271">
        <v>3000</v>
      </c>
    </row>
    <row r="46" spans="1:44" s="16" customFormat="1">
      <c r="A46" s="271">
        <v>45</v>
      </c>
      <c r="B46" s="271">
        <v>44</v>
      </c>
      <c r="C46" s="271" t="s">
        <v>2124</v>
      </c>
      <c r="D46" s="271" t="s">
        <v>2125</v>
      </c>
      <c r="E46" s="271" t="s">
        <v>2126</v>
      </c>
      <c r="F46" s="271">
        <v>3</v>
      </c>
      <c r="G46" s="271" t="s">
        <v>2127</v>
      </c>
      <c r="H46" s="271" t="s">
        <v>2128</v>
      </c>
      <c r="I46" s="271" t="s">
        <v>2004</v>
      </c>
      <c r="J46" s="271" t="s">
        <v>1897</v>
      </c>
      <c r="K46" s="271">
        <v>4</v>
      </c>
      <c r="L46" s="271">
        <v>18</v>
      </c>
      <c r="M46" s="271" t="s">
        <v>966</v>
      </c>
      <c r="N46" s="271">
        <v>3</v>
      </c>
      <c r="O46" s="271">
        <v>100</v>
      </c>
      <c r="P46" s="271">
        <v>250</v>
      </c>
      <c r="Q46" s="271">
        <v>500</v>
      </c>
      <c r="R46" s="271">
        <v>800</v>
      </c>
      <c r="S46" s="271">
        <v>1200</v>
      </c>
      <c r="T46" s="271">
        <v>1700</v>
      </c>
      <c r="U46" s="271">
        <v>2500</v>
      </c>
      <c r="V46" s="271">
        <v>3500</v>
      </c>
      <c r="W46" s="271">
        <v>5000</v>
      </c>
      <c r="X46" s="271">
        <v>7000</v>
      </c>
      <c r="Y46" s="271">
        <v>10000</v>
      </c>
      <c r="Z46" s="271">
        <v>14000</v>
      </c>
      <c r="AA46" s="271">
        <v>20000</v>
      </c>
      <c r="AB46" s="271">
        <v>30000</v>
      </c>
      <c r="AC46" s="271">
        <v>50000</v>
      </c>
      <c r="AD46" s="271">
        <v>20</v>
      </c>
      <c r="AE46" s="271">
        <v>50</v>
      </c>
      <c r="AF46" s="271">
        <v>100</v>
      </c>
      <c r="AG46" s="271">
        <v>200</v>
      </c>
      <c r="AH46" s="271">
        <v>350</v>
      </c>
      <c r="AI46" s="271">
        <v>500</v>
      </c>
      <c r="AJ46" s="271">
        <v>650</v>
      </c>
      <c r="AK46" s="271">
        <v>800</v>
      </c>
      <c r="AL46" s="271">
        <v>1000</v>
      </c>
      <c r="AM46" s="271">
        <v>1200</v>
      </c>
      <c r="AN46" s="271">
        <v>1500</v>
      </c>
      <c r="AO46" s="271">
        <v>1800</v>
      </c>
      <c r="AP46" s="271">
        <v>2100</v>
      </c>
      <c r="AQ46" s="271">
        <v>2500</v>
      </c>
      <c r="AR46" s="271">
        <v>3000</v>
      </c>
    </row>
    <row r="47" spans="1:44" s="16" customFormat="1">
      <c r="A47" s="271">
        <v>46</v>
      </c>
      <c r="B47" s="271">
        <v>45</v>
      </c>
      <c r="C47" s="271" t="s">
        <v>2129</v>
      </c>
      <c r="D47" s="271" t="s">
        <v>2130</v>
      </c>
      <c r="E47" s="271" t="s">
        <v>2131</v>
      </c>
      <c r="F47" s="271">
        <v>3</v>
      </c>
      <c r="G47" s="271" t="s">
        <v>2132</v>
      </c>
      <c r="H47" s="271" t="s">
        <v>2133</v>
      </c>
      <c r="I47" s="271" t="s">
        <v>1902</v>
      </c>
      <c r="J47" s="271" t="s">
        <v>1903</v>
      </c>
      <c r="K47" s="271">
        <v>5</v>
      </c>
      <c r="L47" s="271">
        <v>11</v>
      </c>
      <c r="M47" s="271" t="s">
        <v>2134</v>
      </c>
      <c r="N47" s="271">
        <v>3</v>
      </c>
      <c r="O47" s="271">
        <v>1</v>
      </c>
      <c r="P47" s="271">
        <v>1</v>
      </c>
      <c r="Q47" s="271">
        <v>2</v>
      </c>
      <c r="R47" s="271">
        <v>2</v>
      </c>
      <c r="S47" s="271">
        <v>3</v>
      </c>
      <c r="T47" s="271">
        <v>3</v>
      </c>
      <c r="U47" s="271">
        <v>4</v>
      </c>
      <c r="V47" s="271">
        <v>5</v>
      </c>
      <c r="W47" s="271">
        <v>6</v>
      </c>
      <c r="X47" s="271">
        <v>7</v>
      </c>
      <c r="Y47" s="271">
        <v>8</v>
      </c>
      <c r="Z47" s="271">
        <v>9</v>
      </c>
      <c r="AA47" s="271">
        <v>11</v>
      </c>
      <c r="AB47" s="271">
        <v>13</v>
      </c>
      <c r="AC47" s="271">
        <v>15</v>
      </c>
      <c r="AD47" s="271">
        <v>20</v>
      </c>
      <c r="AE47" s="271">
        <v>50</v>
      </c>
      <c r="AF47" s="271">
        <v>100</v>
      </c>
      <c r="AG47" s="271">
        <v>200</v>
      </c>
      <c r="AH47" s="271">
        <v>350</v>
      </c>
      <c r="AI47" s="271">
        <v>500</v>
      </c>
      <c r="AJ47" s="271">
        <v>650</v>
      </c>
      <c r="AK47" s="271">
        <v>800</v>
      </c>
      <c r="AL47" s="271">
        <v>1000</v>
      </c>
      <c r="AM47" s="271">
        <v>1200</v>
      </c>
      <c r="AN47" s="271">
        <v>1500</v>
      </c>
      <c r="AO47" s="271">
        <v>1800</v>
      </c>
      <c r="AP47" s="271">
        <v>2100</v>
      </c>
      <c r="AQ47" s="271">
        <v>2500</v>
      </c>
      <c r="AR47" s="271">
        <v>3000</v>
      </c>
    </row>
    <row r="48" spans="1:44" s="17" customFormat="1">
      <c r="A48" s="272">
        <v>47</v>
      </c>
      <c r="B48" s="272">
        <v>46</v>
      </c>
      <c r="C48" s="272" t="s">
        <v>664</v>
      </c>
      <c r="D48" s="272" t="s">
        <v>2135</v>
      </c>
      <c r="E48" s="272" t="s">
        <v>2136</v>
      </c>
      <c r="F48" s="272">
        <v>4</v>
      </c>
      <c r="G48" s="272" t="s">
        <v>2137</v>
      </c>
      <c r="H48" s="272" t="s">
        <v>2138</v>
      </c>
      <c r="I48" s="272" t="s">
        <v>2139</v>
      </c>
      <c r="J48" s="272" t="s">
        <v>1897</v>
      </c>
      <c r="K48" s="272">
        <v>6</v>
      </c>
      <c r="L48" s="272">
        <v>19</v>
      </c>
      <c r="M48" s="272" t="s">
        <v>2140</v>
      </c>
      <c r="N48" s="272">
        <v>4</v>
      </c>
      <c r="O48" s="272">
        <v>5</v>
      </c>
      <c r="P48" s="272">
        <v>10</v>
      </c>
      <c r="Q48" s="272">
        <v>15</v>
      </c>
      <c r="R48" s="272">
        <v>20</v>
      </c>
      <c r="S48" s="272">
        <v>25</v>
      </c>
      <c r="T48" s="272">
        <v>30</v>
      </c>
      <c r="U48" s="272">
        <v>35</v>
      </c>
      <c r="V48" s="272">
        <v>40</v>
      </c>
      <c r="W48" s="272">
        <v>45</v>
      </c>
      <c r="X48" s="272">
        <v>50</v>
      </c>
      <c r="Y48" s="272">
        <v>55</v>
      </c>
      <c r="Z48" s="272">
        <v>60</v>
      </c>
      <c r="AA48" s="272">
        <v>65</v>
      </c>
      <c r="AB48" s="272">
        <v>70</v>
      </c>
      <c r="AC48" s="272">
        <v>75</v>
      </c>
      <c r="AD48" s="272">
        <v>20</v>
      </c>
      <c r="AE48" s="272">
        <v>50</v>
      </c>
      <c r="AF48" s="272">
        <v>100</v>
      </c>
      <c r="AG48" s="272">
        <v>200</v>
      </c>
      <c r="AH48" s="272">
        <v>350</v>
      </c>
      <c r="AI48" s="272">
        <v>500</v>
      </c>
      <c r="AJ48" s="272">
        <v>650</v>
      </c>
      <c r="AK48" s="272">
        <v>800</v>
      </c>
      <c r="AL48" s="272">
        <v>1000</v>
      </c>
      <c r="AM48" s="272">
        <v>1200</v>
      </c>
      <c r="AN48" s="272">
        <v>1500</v>
      </c>
      <c r="AO48" s="272">
        <v>1800</v>
      </c>
      <c r="AP48" s="272">
        <v>2100</v>
      </c>
      <c r="AQ48" s="272">
        <v>2500</v>
      </c>
      <c r="AR48" s="272">
        <v>3000</v>
      </c>
    </row>
    <row r="49" spans="1:44" s="17" customFormat="1">
      <c r="A49" s="272">
        <v>48</v>
      </c>
      <c r="B49" s="272">
        <v>47</v>
      </c>
      <c r="C49" s="272" t="s">
        <v>676</v>
      </c>
      <c r="D49" s="272" t="s">
        <v>2141</v>
      </c>
      <c r="E49" s="272" t="s">
        <v>2142</v>
      </c>
      <c r="F49" s="272">
        <v>4</v>
      </c>
      <c r="G49" s="272" t="s">
        <v>2143</v>
      </c>
      <c r="H49" s="272" t="s">
        <v>2144</v>
      </c>
      <c r="I49" s="272" t="s">
        <v>2145</v>
      </c>
      <c r="J49" s="272" t="s">
        <v>1903</v>
      </c>
      <c r="K49" s="272">
        <v>7</v>
      </c>
      <c r="L49" s="272">
        <v>4</v>
      </c>
      <c r="M49" s="272" t="s">
        <v>2146</v>
      </c>
      <c r="N49" s="272">
        <v>4</v>
      </c>
      <c r="O49" s="272">
        <v>1</v>
      </c>
      <c r="P49" s="272">
        <v>1</v>
      </c>
      <c r="Q49" s="272">
        <v>2</v>
      </c>
      <c r="R49" s="272">
        <v>2</v>
      </c>
      <c r="S49" s="272">
        <v>3</v>
      </c>
      <c r="T49" s="272">
        <v>3</v>
      </c>
      <c r="U49" s="272">
        <v>4</v>
      </c>
      <c r="V49" s="272">
        <v>5</v>
      </c>
      <c r="W49" s="272">
        <v>6</v>
      </c>
      <c r="X49" s="272">
        <v>7</v>
      </c>
      <c r="Y49" s="272">
        <v>8</v>
      </c>
      <c r="Z49" s="272">
        <v>9</v>
      </c>
      <c r="AA49" s="272">
        <v>11</v>
      </c>
      <c r="AB49" s="272">
        <v>13</v>
      </c>
      <c r="AC49" s="272">
        <v>15</v>
      </c>
      <c r="AD49" s="272">
        <v>20</v>
      </c>
      <c r="AE49" s="272">
        <v>50</v>
      </c>
      <c r="AF49" s="272">
        <v>100</v>
      </c>
      <c r="AG49" s="272">
        <v>200</v>
      </c>
      <c r="AH49" s="272">
        <v>350</v>
      </c>
      <c r="AI49" s="272">
        <v>500</v>
      </c>
      <c r="AJ49" s="272">
        <v>650</v>
      </c>
      <c r="AK49" s="272">
        <v>800</v>
      </c>
      <c r="AL49" s="272">
        <v>1000</v>
      </c>
      <c r="AM49" s="272">
        <v>1200</v>
      </c>
      <c r="AN49" s="272">
        <v>1500</v>
      </c>
      <c r="AO49" s="272">
        <v>1800</v>
      </c>
      <c r="AP49" s="272">
        <v>2100</v>
      </c>
      <c r="AQ49" s="272">
        <v>2500</v>
      </c>
      <c r="AR49" s="272">
        <v>3000</v>
      </c>
    </row>
    <row r="50" spans="1:44" s="17" customFormat="1">
      <c r="A50" s="272">
        <v>49</v>
      </c>
      <c r="B50" s="272">
        <v>48</v>
      </c>
      <c r="C50" s="272" t="s">
        <v>688</v>
      </c>
      <c r="D50" s="272" t="s">
        <v>2147</v>
      </c>
      <c r="E50" s="272" t="s">
        <v>2148</v>
      </c>
      <c r="F50" s="272">
        <v>4</v>
      </c>
      <c r="G50" s="272" t="s">
        <v>2149</v>
      </c>
      <c r="H50" s="272" t="s">
        <v>2150</v>
      </c>
      <c r="I50" s="272" t="s">
        <v>2145</v>
      </c>
      <c r="J50" s="272" t="s">
        <v>1903</v>
      </c>
      <c r="K50" s="272">
        <v>7</v>
      </c>
      <c r="L50" s="272">
        <v>11</v>
      </c>
      <c r="M50" s="272" t="s">
        <v>992</v>
      </c>
      <c r="N50" s="272">
        <v>4</v>
      </c>
      <c r="O50" s="272">
        <v>1</v>
      </c>
      <c r="P50" s="272">
        <v>1</v>
      </c>
      <c r="Q50" s="272">
        <v>2</v>
      </c>
      <c r="R50" s="272">
        <v>2</v>
      </c>
      <c r="S50" s="272">
        <v>3</v>
      </c>
      <c r="T50" s="272">
        <v>3</v>
      </c>
      <c r="U50" s="272">
        <v>4</v>
      </c>
      <c r="V50" s="272">
        <v>5</v>
      </c>
      <c r="W50" s="272">
        <v>6</v>
      </c>
      <c r="X50" s="272">
        <v>7</v>
      </c>
      <c r="Y50" s="272">
        <v>8</v>
      </c>
      <c r="Z50" s="272">
        <v>9</v>
      </c>
      <c r="AA50" s="272">
        <v>11</v>
      </c>
      <c r="AB50" s="272">
        <v>13</v>
      </c>
      <c r="AC50" s="272">
        <v>15</v>
      </c>
      <c r="AD50" s="272">
        <v>20</v>
      </c>
      <c r="AE50" s="272">
        <v>50</v>
      </c>
      <c r="AF50" s="272">
        <v>100</v>
      </c>
      <c r="AG50" s="272">
        <v>200</v>
      </c>
      <c r="AH50" s="272">
        <v>350</v>
      </c>
      <c r="AI50" s="272">
        <v>500</v>
      </c>
      <c r="AJ50" s="272">
        <v>650</v>
      </c>
      <c r="AK50" s="272">
        <v>800</v>
      </c>
      <c r="AL50" s="272">
        <v>1000</v>
      </c>
      <c r="AM50" s="272">
        <v>1200</v>
      </c>
      <c r="AN50" s="272">
        <v>1500</v>
      </c>
      <c r="AO50" s="272">
        <v>1800</v>
      </c>
      <c r="AP50" s="272">
        <v>2100</v>
      </c>
      <c r="AQ50" s="272">
        <v>2500</v>
      </c>
      <c r="AR50" s="272">
        <v>3000</v>
      </c>
    </row>
    <row r="51" spans="1:44" s="17" customFormat="1">
      <c r="A51" s="272">
        <v>50</v>
      </c>
      <c r="B51" s="272">
        <v>49</v>
      </c>
      <c r="C51" s="272" t="s">
        <v>700</v>
      </c>
      <c r="D51" s="272" t="s">
        <v>2151</v>
      </c>
      <c r="E51" s="272" t="s">
        <v>2152</v>
      </c>
      <c r="F51" s="272">
        <v>4</v>
      </c>
      <c r="G51" s="272" t="s">
        <v>2153</v>
      </c>
      <c r="H51" s="272" t="s">
        <v>2154</v>
      </c>
      <c r="I51" s="272" t="s">
        <v>2155</v>
      </c>
      <c r="J51" s="272" t="s">
        <v>1897</v>
      </c>
      <c r="K51" s="272">
        <v>6</v>
      </c>
      <c r="L51" s="272">
        <v>4</v>
      </c>
      <c r="M51" s="272" t="s">
        <v>2156</v>
      </c>
      <c r="N51" s="272">
        <v>4</v>
      </c>
      <c r="O51" s="272">
        <v>100</v>
      </c>
      <c r="P51" s="272">
        <v>250</v>
      </c>
      <c r="Q51" s="272">
        <v>500</v>
      </c>
      <c r="R51" s="272">
        <v>800</v>
      </c>
      <c r="S51" s="272">
        <v>1200</v>
      </c>
      <c r="T51" s="272">
        <v>1700</v>
      </c>
      <c r="U51" s="272">
        <v>2500</v>
      </c>
      <c r="V51" s="272">
        <v>3500</v>
      </c>
      <c r="W51" s="272">
        <v>5000</v>
      </c>
      <c r="X51" s="272">
        <v>7000</v>
      </c>
      <c r="Y51" s="272">
        <v>10000</v>
      </c>
      <c r="Z51" s="272">
        <v>14000</v>
      </c>
      <c r="AA51" s="272">
        <v>20000</v>
      </c>
      <c r="AB51" s="272">
        <v>30000</v>
      </c>
      <c r="AC51" s="272">
        <v>50000</v>
      </c>
      <c r="AD51" s="272">
        <v>20</v>
      </c>
      <c r="AE51" s="272">
        <v>50</v>
      </c>
      <c r="AF51" s="272">
        <v>100</v>
      </c>
      <c r="AG51" s="272">
        <v>200</v>
      </c>
      <c r="AH51" s="272">
        <v>350</v>
      </c>
      <c r="AI51" s="272">
        <v>500</v>
      </c>
      <c r="AJ51" s="272">
        <v>650</v>
      </c>
      <c r="AK51" s="272">
        <v>800</v>
      </c>
      <c r="AL51" s="272">
        <v>1000</v>
      </c>
      <c r="AM51" s="272">
        <v>1200</v>
      </c>
      <c r="AN51" s="272">
        <v>1500</v>
      </c>
      <c r="AO51" s="272">
        <v>1800</v>
      </c>
      <c r="AP51" s="272">
        <v>2100</v>
      </c>
      <c r="AQ51" s="272">
        <v>2500</v>
      </c>
      <c r="AR51" s="272">
        <v>3000</v>
      </c>
    </row>
    <row r="52" spans="1:44" s="17" customFormat="1">
      <c r="A52" s="272">
        <v>51</v>
      </c>
      <c r="B52" s="272">
        <v>50</v>
      </c>
      <c r="C52" s="272" t="s">
        <v>708</v>
      </c>
      <c r="D52" s="272" t="s">
        <v>2157</v>
      </c>
      <c r="E52" s="272" t="s">
        <v>2158</v>
      </c>
      <c r="F52" s="272">
        <v>4</v>
      </c>
      <c r="G52" s="272" t="s">
        <v>2159</v>
      </c>
      <c r="H52" s="272" t="s">
        <v>2160</v>
      </c>
      <c r="I52" s="272" t="s">
        <v>2155</v>
      </c>
      <c r="J52" s="272" t="s">
        <v>1903</v>
      </c>
      <c r="K52" s="272">
        <v>7</v>
      </c>
      <c r="L52" s="272">
        <v>20</v>
      </c>
      <c r="M52" s="272" t="s">
        <v>2161</v>
      </c>
      <c r="N52" s="272">
        <v>4</v>
      </c>
      <c r="O52" s="272">
        <v>100</v>
      </c>
      <c r="P52" s="272">
        <v>250</v>
      </c>
      <c r="Q52" s="272">
        <v>500</v>
      </c>
      <c r="R52" s="272">
        <v>800</v>
      </c>
      <c r="S52" s="272">
        <v>1200</v>
      </c>
      <c r="T52" s="272">
        <v>1700</v>
      </c>
      <c r="U52" s="272">
        <v>2500</v>
      </c>
      <c r="V52" s="272">
        <v>3500</v>
      </c>
      <c r="W52" s="272">
        <v>5000</v>
      </c>
      <c r="X52" s="272">
        <v>7000</v>
      </c>
      <c r="Y52" s="272">
        <v>10000</v>
      </c>
      <c r="Z52" s="272">
        <v>14000</v>
      </c>
      <c r="AA52" s="272">
        <v>20000</v>
      </c>
      <c r="AB52" s="272">
        <v>30000</v>
      </c>
      <c r="AC52" s="272">
        <v>50000</v>
      </c>
      <c r="AD52" s="272">
        <v>20</v>
      </c>
      <c r="AE52" s="272">
        <v>50</v>
      </c>
      <c r="AF52" s="272">
        <v>100</v>
      </c>
      <c r="AG52" s="272">
        <v>200</v>
      </c>
      <c r="AH52" s="272">
        <v>350</v>
      </c>
      <c r="AI52" s="272">
        <v>500</v>
      </c>
      <c r="AJ52" s="272">
        <v>650</v>
      </c>
      <c r="AK52" s="272">
        <v>800</v>
      </c>
      <c r="AL52" s="272">
        <v>1000</v>
      </c>
      <c r="AM52" s="272">
        <v>1200</v>
      </c>
      <c r="AN52" s="272">
        <v>1500</v>
      </c>
      <c r="AO52" s="272">
        <v>1800</v>
      </c>
      <c r="AP52" s="272">
        <v>2100</v>
      </c>
      <c r="AQ52" s="272">
        <v>2500</v>
      </c>
      <c r="AR52" s="272">
        <v>3000</v>
      </c>
    </row>
    <row r="53" spans="1:44" s="17" customFormat="1">
      <c r="A53" s="272">
        <v>52</v>
      </c>
      <c r="B53" s="272">
        <v>51</v>
      </c>
      <c r="C53" s="272" t="s">
        <v>713</v>
      </c>
      <c r="D53" s="272" t="s">
        <v>2162</v>
      </c>
      <c r="E53" s="272" t="s">
        <v>2163</v>
      </c>
      <c r="F53" s="272">
        <v>4</v>
      </c>
      <c r="G53" s="272" t="s">
        <v>2164</v>
      </c>
      <c r="H53" s="272" t="s">
        <v>2165</v>
      </c>
      <c r="I53" s="272" t="s">
        <v>2145</v>
      </c>
      <c r="J53" s="272" t="s">
        <v>1903</v>
      </c>
      <c r="K53" s="272">
        <v>7</v>
      </c>
      <c r="L53" s="272">
        <v>20</v>
      </c>
      <c r="M53" s="272" t="s">
        <v>2166</v>
      </c>
      <c r="N53" s="272">
        <v>4</v>
      </c>
      <c r="O53" s="272">
        <v>1</v>
      </c>
      <c r="P53" s="272">
        <v>1</v>
      </c>
      <c r="Q53" s="272">
        <v>2</v>
      </c>
      <c r="R53" s="272">
        <v>2</v>
      </c>
      <c r="S53" s="272">
        <v>3</v>
      </c>
      <c r="T53" s="272">
        <v>3</v>
      </c>
      <c r="U53" s="272">
        <v>4</v>
      </c>
      <c r="V53" s="272">
        <v>5</v>
      </c>
      <c r="W53" s="272">
        <v>6</v>
      </c>
      <c r="X53" s="272">
        <v>7</v>
      </c>
      <c r="Y53" s="272">
        <v>8</v>
      </c>
      <c r="Z53" s="272">
        <v>9</v>
      </c>
      <c r="AA53" s="272">
        <v>11</v>
      </c>
      <c r="AB53" s="272">
        <v>13</v>
      </c>
      <c r="AC53" s="272">
        <v>15</v>
      </c>
      <c r="AD53" s="272">
        <v>20</v>
      </c>
      <c r="AE53" s="272">
        <v>50</v>
      </c>
      <c r="AF53" s="272">
        <v>100</v>
      </c>
      <c r="AG53" s="272">
        <v>200</v>
      </c>
      <c r="AH53" s="272">
        <v>350</v>
      </c>
      <c r="AI53" s="272">
        <v>500</v>
      </c>
      <c r="AJ53" s="272">
        <v>650</v>
      </c>
      <c r="AK53" s="272">
        <v>800</v>
      </c>
      <c r="AL53" s="272">
        <v>1000</v>
      </c>
      <c r="AM53" s="272">
        <v>1200</v>
      </c>
      <c r="AN53" s="272">
        <v>1500</v>
      </c>
      <c r="AO53" s="272">
        <v>1800</v>
      </c>
      <c r="AP53" s="272">
        <v>2100</v>
      </c>
      <c r="AQ53" s="272">
        <v>2500</v>
      </c>
      <c r="AR53" s="272">
        <v>3000</v>
      </c>
    </row>
    <row r="54" spans="1:44" s="17" customFormat="1">
      <c r="A54" s="272">
        <v>53</v>
      </c>
      <c r="B54" s="272">
        <v>52</v>
      </c>
      <c r="C54" s="272" t="s">
        <v>717</v>
      </c>
      <c r="D54" s="272" t="s">
        <v>2167</v>
      </c>
      <c r="E54" s="272" t="s">
        <v>2168</v>
      </c>
      <c r="F54" s="272">
        <v>4</v>
      </c>
      <c r="G54" s="272" t="s">
        <v>2169</v>
      </c>
      <c r="H54" s="272" t="s">
        <v>2170</v>
      </c>
      <c r="I54" s="272" t="s">
        <v>2139</v>
      </c>
      <c r="J54" s="272" t="s">
        <v>1897</v>
      </c>
      <c r="K54" s="272">
        <v>6</v>
      </c>
      <c r="L54" s="272">
        <v>19</v>
      </c>
      <c r="M54" s="272" t="s">
        <v>2171</v>
      </c>
      <c r="N54" s="272">
        <v>5</v>
      </c>
      <c r="O54" s="272">
        <v>5</v>
      </c>
      <c r="P54" s="272">
        <v>10</v>
      </c>
      <c r="Q54" s="272">
        <v>15</v>
      </c>
      <c r="R54" s="272">
        <v>20</v>
      </c>
      <c r="S54" s="272">
        <v>25</v>
      </c>
      <c r="T54" s="272">
        <v>30</v>
      </c>
      <c r="U54" s="272">
        <v>35</v>
      </c>
      <c r="V54" s="272">
        <v>40</v>
      </c>
      <c r="W54" s="272">
        <v>45</v>
      </c>
      <c r="X54" s="272">
        <v>50</v>
      </c>
      <c r="Y54" s="272">
        <v>55</v>
      </c>
      <c r="Z54" s="272">
        <v>60</v>
      </c>
      <c r="AA54" s="272">
        <v>65</v>
      </c>
      <c r="AB54" s="272">
        <v>70</v>
      </c>
      <c r="AC54" s="272">
        <v>75</v>
      </c>
      <c r="AD54" s="272">
        <v>20</v>
      </c>
      <c r="AE54" s="272">
        <v>50</v>
      </c>
      <c r="AF54" s="272">
        <v>100</v>
      </c>
      <c r="AG54" s="272">
        <v>200</v>
      </c>
      <c r="AH54" s="272">
        <v>350</v>
      </c>
      <c r="AI54" s="272">
        <v>500</v>
      </c>
      <c r="AJ54" s="272">
        <v>650</v>
      </c>
      <c r="AK54" s="272">
        <v>800</v>
      </c>
      <c r="AL54" s="272">
        <v>1000</v>
      </c>
      <c r="AM54" s="272">
        <v>1200</v>
      </c>
      <c r="AN54" s="272">
        <v>1500</v>
      </c>
      <c r="AO54" s="272">
        <v>1800</v>
      </c>
      <c r="AP54" s="272">
        <v>2100</v>
      </c>
      <c r="AQ54" s="272">
        <v>2500</v>
      </c>
      <c r="AR54" s="272">
        <v>3000</v>
      </c>
    </row>
    <row r="55" spans="1:44" s="17" customFormat="1">
      <c r="A55" s="272">
        <v>54</v>
      </c>
      <c r="B55" s="272">
        <v>53</v>
      </c>
      <c r="C55" s="272" t="s">
        <v>721</v>
      </c>
      <c r="D55" s="272" t="s">
        <v>2172</v>
      </c>
      <c r="E55" s="272" t="s">
        <v>2173</v>
      </c>
      <c r="F55" s="272">
        <v>4</v>
      </c>
      <c r="G55" s="272" t="s">
        <v>2174</v>
      </c>
      <c r="H55" s="272" t="s">
        <v>2175</v>
      </c>
      <c r="I55" s="272" t="s">
        <v>2155</v>
      </c>
      <c r="J55" s="272" t="s">
        <v>1903</v>
      </c>
      <c r="K55" s="272">
        <v>7</v>
      </c>
      <c r="L55" s="272">
        <v>20</v>
      </c>
      <c r="M55" s="272" t="s">
        <v>2176</v>
      </c>
      <c r="N55" s="272">
        <v>5</v>
      </c>
      <c r="O55" s="272">
        <v>100</v>
      </c>
      <c r="P55" s="272">
        <v>250</v>
      </c>
      <c r="Q55" s="272">
        <v>500</v>
      </c>
      <c r="R55" s="272">
        <v>800</v>
      </c>
      <c r="S55" s="272">
        <v>1200</v>
      </c>
      <c r="T55" s="272">
        <v>1700</v>
      </c>
      <c r="U55" s="272">
        <v>2500</v>
      </c>
      <c r="V55" s="272">
        <v>3500</v>
      </c>
      <c r="W55" s="272">
        <v>5000</v>
      </c>
      <c r="X55" s="272">
        <v>7000</v>
      </c>
      <c r="Y55" s="272">
        <v>10000</v>
      </c>
      <c r="Z55" s="272">
        <v>14000</v>
      </c>
      <c r="AA55" s="272">
        <v>20000</v>
      </c>
      <c r="AB55" s="272">
        <v>30000</v>
      </c>
      <c r="AC55" s="272">
        <v>50000</v>
      </c>
      <c r="AD55" s="272">
        <v>20</v>
      </c>
      <c r="AE55" s="272">
        <v>50</v>
      </c>
      <c r="AF55" s="272">
        <v>100</v>
      </c>
      <c r="AG55" s="272">
        <v>200</v>
      </c>
      <c r="AH55" s="272">
        <v>350</v>
      </c>
      <c r="AI55" s="272">
        <v>500</v>
      </c>
      <c r="AJ55" s="272">
        <v>650</v>
      </c>
      <c r="AK55" s="272">
        <v>800</v>
      </c>
      <c r="AL55" s="272">
        <v>1000</v>
      </c>
      <c r="AM55" s="272">
        <v>1200</v>
      </c>
      <c r="AN55" s="272">
        <v>1500</v>
      </c>
      <c r="AO55" s="272">
        <v>1800</v>
      </c>
      <c r="AP55" s="272">
        <v>2100</v>
      </c>
      <c r="AQ55" s="272">
        <v>2500</v>
      </c>
      <c r="AR55" s="272">
        <v>3000</v>
      </c>
    </row>
    <row r="56" spans="1:44" s="17" customFormat="1">
      <c r="A56" s="272">
        <v>55</v>
      </c>
      <c r="B56" s="272">
        <v>54</v>
      </c>
      <c r="C56" s="272" t="s">
        <v>726</v>
      </c>
      <c r="D56" s="272" t="s">
        <v>2177</v>
      </c>
      <c r="E56" s="272" t="s">
        <v>2178</v>
      </c>
      <c r="F56" s="272">
        <v>4</v>
      </c>
      <c r="G56" s="272" t="s">
        <v>2179</v>
      </c>
      <c r="H56" s="272" t="s">
        <v>2180</v>
      </c>
      <c r="I56" s="272" t="s">
        <v>2155</v>
      </c>
      <c r="J56" s="272" t="s">
        <v>1897</v>
      </c>
      <c r="K56" s="272">
        <v>6</v>
      </c>
      <c r="L56" s="272">
        <v>19</v>
      </c>
      <c r="M56" s="272" t="s">
        <v>2181</v>
      </c>
      <c r="N56" s="272">
        <v>5</v>
      </c>
      <c r="O56" s="272">
        <v>100</v>
      </c>
      <c r="P56" s="272">
        <v>250</v>
      </c>
      <c r="Q56" s="272">
        <v>500</v>
      </c>
      <c r="R56" s="272">
        <v>800</v>
      </c>
      <c r="S56" s="272">
        <v>1200</v>
      </c>
      <c r="T56" s="272">
        <v>1700</v>
      </c>
      <c r="U56" s="272">
        <v>2500</v>
      </c>
      <c r="V56" s="272">
        <v>3500</v>
      </c>
      <c r="W56" s="272">
        <v>5000</v>
      </c>
      <c r="X56" s="272">
        <v>7000</v>
      </c>
      <c r="Y56" s="272">
        <v>10000</v>
      </c>
      <c r="Z56" s="272">
        <v>14000</v>
      </c>
      <c r="AA56" s="272">
        <v>20000</v>
      </c>
      <c r="AB56" s="272">
        <v>30000</v>
      </c>
      <c r="AC56" s="272">
        <v>50000</v>
      </c>
      <c r="AD56" s="272">
        <v>20</v>
      </c>
      <c r="AE56" s="272">
        <v>50</v>
      </c>
      <c r="AF56" s="272">
        <v>100</v>
      </c>
      <c r="AG56" s="272">
        <v>200</v>
      </c>
      <c r="AH56" s="272">
        <v>350</v>
      </c>
      <c r="AI56" s="272">
        <v>500</v>
      </c>
      <c r="AJ56" s="272">
        <v>650</v>
      </c>
      <c r="AK56" s="272">
        <v>800</v>
      </c>
      <c r="AL56" s="272">
        <v>1000</v>
      </c>
      <c r="AM56" s="272">
        <v>1200</v>
      </c>
      <c r="AN56" s="272">
        <v>1500</v>
      </c>
      <c r="AO56" s="272">
        <v>1800</v>
      </c>
      <c r="AP56" s="272">
        <v>2100</v>
      </c>
      <c r="AQ56" s="272">
        <v>2500</v>
      </c>
      <c r="AR56" s="272">
        <v>3000</v>
      </c>
    </row>
    <row r="57" spans="1:44" s="17" customFormat="1">
      <c r="A57" s="272">
        <v>56</v>
      </c>
      <c r="B57" s="272">
        <v>55</v>
      </c>
      <c r="C57" s="272" t="s">
        <v>730</v>
      </c>
      <c r="D57" s="272" t="s">
        <v>2182</v>
      </c>
      <c r="E57" s="272" t="s">
        <v>2183</v>
      </c>
      <c r="F57" s="272">
        <v>4</v>
      </c>
      <c r="G57" s="272" t="s">
        <v>2184</v>
      </c>
      <c r="H57" s="272" t="s">
        <v>2185</v>
      </c>
      <c r="I57" s="272" t="s">
        <v>2145</v>
      </c>
      <c r="J57" s="272" t="s">
        <v>1903</v>
      </c>
      <c r="K57" s="272">
        <v>7</v>
      </c>
      <c r="L57" s="272">
        <v>14</v>
      </c>
      <c r="M57" s="272" t="s">
        <v>2186</v>
      </c>
      <c r="N57" s="272">
        <v>5</v>
      </c>
      <c r="O57" s="272">
        <v>1</v>
      </c>
      <c r="P57" s="272">
        <v>1</v>
      </c>
      <c r="Q57" s="272">
        <v>2</v>
      </c>
      <c r="R57" s="272">
        <v>2</v>
      </c>
      <c r="S57" s="272">
        <v>3</v>
      </c>
      <c r="T57" s="272">
        <v>3</v>
      </c>
      <c r="U57" s="272">
        <v>4</v>
      </c>
      <c r="V57" s="272">
        <v>5</v>
      </c>
      <c r="W57" s="272">
        <v>6</v>
      </c>
      <c r="X57" s="272">
        <v>7</v>
      </c>
      <c r="Y57" s="272">
        <v>8</v>
      </c>
      <c r="Z57" s="272">
        <v>9</v>
      </c>
      <c r="AA57" s="272">
        <v>11</v>
      </c>
      <c r="AB57" s="272">
        <v>13</v>
      </c>
      <c r="AC57" s="272">
        <v>15</v>
      </c>
      <c r="AD57" s="272">
        <v>20</v>
      </c>
      <c r="AE57" s="272">
        <v>50</v>
      </c>
      <c r="AF57" s="272">
        <v>100</v>
      </c>
      <c r="AG57" s="272">
        <v>200</v>
      </c>
      <c r="AH57" s="272">
        <v>350</v>
      </c>
      <c r="AI57" s="272">
        <v>500</v>
      </c>
      <c r="AJ57" s="272">
        <v>650</v>
      </c>
      <c r="AK57" s="272">
        <v>800</v>
      </c>
      <c r="AL57" s="272">
        <v>1000</v>
      </c>
      <c r="AM57" s="272">
        <v>1200</v>
      </c>
      <c r="AN57" s="272">
        <v>1500</v>
      </c>
      <c r="AO57" s="272">
        <v>1800</v>
      </c>
      <c r="AP57" s="272">
        <v>2100</v>
      </c>
      <c r="AQ57" s="272">
        <v>2500</v>
      </c>
      <c r="AR57" s="272">
        <v>3000</v>
      </c>
    </row>
    <row r="58" spans="1:44" s="17" customFormat="1">
      <c r="A58" s="272">
        <v>57</v>
      </c>
      <c r="B58" s="272">
        <v>56</v>
      </c>
      <c r="C58" s="272" t="s">
        <v>739</v>
      </c>
      <c r="D58" s="272" t="s">
        <v>2187</v>
      </c>
      <c r="E58" s="272" t="s">
        <v>2188</v>
      </c>
      <c r="F58" s="272">
        <v>4</v>
      </c>
      <c r="G58" s="272" t="s">
        <v>2189</v>
      </c>
      <c r="H58" s="272" t="s">
        <v>2190</v>
      </c>
      <c r="I58" s="272" t="s">
        <v>2139</v>
      </c>
      <c r="J58" s="272" t="s">
        <v>1897</v>
      </c>
      <c r="K58" s="272">
        <v>6</v>
      </c>
      <c r="L58" s="272">
        <v>3</v>
      </c>
      <c r="M58" s="272" t="s">
        <v>2191</v>
      </c>
      <c r="N58" s="272">
        <v>5</v>
      </c>
      <c r="O58" s="272">
        <v>5</v>
      </c>
      <c r="P58" s="272">
        <v>10</v>
      </c>
      <c r="Q58" s="272">
        <v>15</v>
      </c>
      <c r="R58" s="272">
        <v>20</v>
      </c>
      <c r="S58" s="272">
        <v>25</v>
      </c>
      <c r="T58" s="272">
        <v>30</v>
      </c>
      <c r="U58" s="272">
        <v>35</v>
      </c>
      <c r="V58" s="272">
        <v>40</v>
      </c>
      <c r="W58" s="272">
        <v>45</v>
      </c>
      <c r="X58" s="272">
        <v>50</v>
      </c>
      <c r="Y58" s="272">
        <v>55</v>
      </c>
      <c r="Z58" s="272">
        <v>60</v>
      </c>
      <c r="AA58" s="272">
        <v>65</v>
      </c>
      <c r="AB58" s="272">
        <v>70</v>
      </c>
      <c r="AC58" s="272">
        <v>75</v>
      </c>
      <c r="AD58" s="272">
        <v>20</v>
      </c>
      <c r="AE58" s="272">
        <v>50</v>
      </c>
      <c r="AF58" s="272">
        <v>100</v>
      </c>
      <c r="AG58" s="272">
        <v>200</v>
      </c>
      <c r="AH58" s="272">
        <v>350</v>
      </c>
      <c r="AI58" s="272">
        <v>500</v>
      </c>
      <c r="AJ58" s="272">
        <v>650</v>
      </c>
      <c r="AK58" s="272">
        <v>800</v>
      </c>
      <c r="AL58" s="272">
        <v>1000</v>
      </c>
      <c r="AM58" s="272">
        <v>1200</v>
      </c>
      <c r="AN58" s="272">
        <v>1500</v>
      </c>
      <c r="AO58" s="272">
        <v>1800</v>
      </c>
      <c r="AP58" s="272">
        <v>2100</v>
      </c>
      <c r="AQ58" s="272">
        <v>2500</v>
      </c>
      <c r="AR58" s="272">
        <v>3000</v>
      </c>
    </row>
    <row r="59" spans="1:44" s="17" customFormat="1">
      <c r="A59" s="272">
        <v>58</v>
      </c>
      <c r="B59" s="272">
        <v>57</v>
      </c>
      <c r="C59" s="272" t="s">
        <v>742</v>
      </c>
      <c r="D59" s="272" t="s">
        <v>2192</v>
      </c>
      <c r="E59" s="272" t="s">
        <v>2193</v>
      </c>
      <c r="F59" s="272">
        <v>4</v>
      </c>
      <c r="G59" s="272" t="s">
        <v>2194</v>
      </c>
      <c r="H59" s="272" t="s">
        <v>2195</v>
      </c>
      <c r="I59" s="272" t="s">
        <v>2139</v>
      </c>
      <c r="J59" s="272" t="s">
        <v>1897</v>
      </c>
      <c r="K59" s="272">
        <v>6</v>
      </c>
      <c r="L59" s="272">
        <v>3</v>
      </c>
      <c r="M59" s="272" t="s">
        <v>2196</v>
      </c>
      <c r="N59" s="272">
        <v>5</v>
      </c>
      <c r="O59" s="272">
        <v>5</v>
      </c>
      <c r="P59" s="272">
        <v>10</v>
      </c>
      <c r="Q59" s="272">
        <v>15</v>
      </c>
      <c r="R59" s="272">
        <v>20</v>
      </c>
      <c r="S59" s="272">
        <v>25</v>
      </c>
      <c r="T59" s="272">
        <v>30</v>
      </c>
      <c r="U59" s="272">
        <v>35</v>
      </c>
      <c r="V59" s="272">
        <v>40</v>
      </c>
      <c r="W59" s="272">
        <v>45</v>
      </c>
      <c r="X59" s="272">
        <v>50</v>
      </c>
      <c r="Y59" s="272">
        <v>55</v>
      </c>
      <c r="Z59" s="272">
        <v>60</v>
      </c>
      <c r="AA59" s="272">
        <v>65</v>
      </c>
      <c r="AB59" s="272">
        <v>70</v>
      </c>
      <c r="AC59" s="272">
        <v>75</v>
      </c>
      <c r="AD59" s="272">
        <v>20</v>
      </c>
      <c r="AE59" s="272">
        <v>50</v>
      </c>
      <c r="AF59" s="272">
        <v>100</v>
      </c>
      <c r="AG59" s="272">
        <v>200</v>
      </c>
      <c r="AH59" s="272">
        <v>350</v>
      </c>
      <c r="AI59" s="272">
        <v>500</v>
      </c>
      <c r="AJ59" s="272">
        <v>650</v>
      </c>
      <c r="AK59" s="272">
        <v>800</v>
      </c>
      <c r="AL59" s="272">
        <v>1000</v>
      </c>
      <c r="AM59" s="272">
        <v>1200</v>
      </c>
      <c r="AN59" s="272">
        <v>1500</v>
      </c>
      <c r="AO59" s="272">
        <v>1800</v>
      </c>
      <c r="AP59" s="272">
        <v>2100</v>
      </c>
      <c r="AQ59" s="272">
        <v>2500</v>
      </c>
      <c r="AR59" s="272">
        <v>3000</v>
      </c>
    </row>
    <row r="61" spans="1:44">
      <c r="C61" s="247"/>
    </row>
    <row r="62" spans="1:44">
      <c r="C62" s="247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63BC-1EEE-4ABC-B9F9-5C72EEF2CC16}">
  <dimension ref="A1:P181"/>
  <sheetViews>
    <sheetView zoomScaleNormal="100" workbookViewId="0">
      <pane ySplit="1" topLeftCell="A167" activePane="bottomLeft" state="frozen"/>
      <selection pane="bottomLeft" activeCell="C197" sqref="C197"/>
    </sheetView>
  </sheetViews>
  <sheetFormatPr defaultRowHeight="16.5"/>
  <cols>
    <col min="1" max="1" width="18" style="150" bestFit="1" customWidth="1"/>
    <col min="2" max="2" width="11.625" style="142" bestFit="1" customWidth="1"/>
    <col min="3" max="3" width="30.625" style="151" bestFit="1" customWidth="1"/>
    <col min="4" max="4" width="38.125" style="142" bestFit="1" customWidth="1"/>
    <col min="5" max="5" width="12.375" style="150" bestFit="1" customWidth="1"/>
    <col min="6" max="6" width="11.875" style="150" bestFit="1" customWidth="1"/>
    <col min="7" max="7" width="5.5" style="150" bestFit="1" customWidth="1"/>
    <col min="8" max="8" width="5.5" style="150" customWidth="1"/>
    <col min="9" max="9" width="8.875" style="142" bestFit="1" customWidth="1"/>
    <col min="10" max="10" width="37.625" style="142" bestFit="1" customWidth="1"/>
    <col min="11" max="11" width="33.875" style="142" bestFit="1" customWidth="1"/>
    <col min="12" max="12" width="9" style="142"/>
    <col min="13" max="13" width="34" style="142" bestFit="1" customWidth="1"/>
    <col min="14" max="14" width="5.875" style="142" bestFit="1" customWidth="1"/>
    <col min="15" max="15" width="6.875" style="142" bestFit="1" customWidth="1"/>
    <col min="16" max="16" width="3.875" style="142" bestFit="1" customWidth="1"/>
    <col min="17" max="16384" width="9" style="142"/>
  </cols>
  <sheetData>
    <row r="1" spans="1:16" s="134" customFormat="1">
      <c r="A1" s="133" t="s">
        <v>459</v>
      </c>
      <c r="B1" s="134" t="s">
        <v>286</v>
      </c>
      <c r="C1" s="135" t="s">
        <v>290</v>
      </c>
      <c r="D1" s="134" t="s">
        <v>287</v>
      </c>
      <c r="E1" s="133" t="s">
        <v>288</v>
      </c>
      <c r="F1" s="133" t="s">
        <v>425</v>
      </c>
      <c r="G1" s="133" t="s">
        <v>456</v>
      </c>
      <c r="H1" s="154" t="e">
        <f t="shared" ref="H1:H64" si="0">G1/G$106</f>
        <v>#VALUE!</v>
      </c>
    </row>
    <row r="2" spans="1:16" ht="66">
      <c r="A2" s="136"/>
      <c r="B2" s="137" t="s">
        <v>285</v>
      </c>
      <c r="C2" s="138" t="s">
        <v>289</v>
      </c>
      <c r="D2" s="139" t="s">
        <v>426</v>
      </c>
      <c r="E2" s="136" t="s">
        <v>284</v>
      </c>
      <c r="F2" s="140">
        <v>32500</v>
      </c>
      <c r="G2" s="141">
        <v>100</v>
      </c>
      <c r="H2" s="154">
        <f t="shared" si="0"/>
        <v>47.199999999999996</v>
      </c>
      <c r="K2" s="143" t="s">
        <v>322</v>
      </c>
    </row>
    <row r="3" spans="1:16" ht="66" customHeight="1">
      <c r="A3" s="136" t="s">
        <v>474</v>
      </c>
      <c r="B3" s="137" t="s">
        <v>285</v>
      </c>
      <c r="C3" s="138" t="s">
        <v>291</v>
      </c>
      <c r="D3" s="137" t="s">
        <v>292</v>
      </c>
      <c r="E3" s="137">
        <v>7700</v>
      </c>
      <c r="F3" s="140"/>
      <c r="G3" s="141">
        <v>100</v>
      </c>
      <c r="H3" s="154">
        <f t="shared" si="0"/>
        <v>47.199999999999996</v>
      </c>
      <c r="K3" s="144" t="s">
        <v>418</v>
      </c>
    </row>
    <row r="4" spans="1:16" s="146" customFormat="1" ht="16.5" customHeight="1">
      <c r="A4" s="145"/>
      <c r="C4" s="147"/>
      <c r="E4" s="148"/>
      <c r="F4" s="148"/>
      <c r="H4" s="154">
        <f t="shared" si="0"/>
        <v>0</v>
      </c>
      <c r="K4" s="149"/>
    </row>
    <row r="5" spans="1:16" ht="67.5">
      <c r="A5" s="150" t="s">
        <v>1552</v>
      </c>
      <c r="B5" s="142" t="s">
        <v>1553</v>
      </c>
      <c r="C5" s="151" t="s">
        <v>1554</v>
      </c>
      <c r="D5" s="144" t="s">
        <v>1555</v>
      </c>
      <c r="E5" s="170">
        <v>1100</v>
      </c>
      <c r="G5" s="154"/>
      <c r="H5" s="154">
        <f t="shared" si="0"/>
        <v>0</v>
      </c>
      <c r="I5" s="142" t="s">
        <v>353</v>
      </c>
      <c r="J5" s="144" t="s">
        <v>416</v>
      </c>
      <c r="K5" s="152" t="s">
        <v>429</v>
      </c>
    </row>
    <row r="6" spans="1:16" ht="66">
      <c r="H6" s="154">
        <f t="shared" si="0"/>
        <v>0</v>
      </c>
      <c r="I6" s="142" t="s">
        <v>354</v>
      </c>
      <c r="J6" s="144" t="s">
        <v>415</v>
      </c>
      <c r="K6" s="144"/>
      <c r="M6" s="144" t="s">
        <v>428</v>
      </c>
      <c r="N6" s="153">
        <v>4400</v>
      </c>
      <c r="O6" s="153">
        <v>37500</v>
      </c>
      <c r="P6" s="154">
        <f>O6/N6</f>
        <v>8.5227272727272734</v>
      </c>
    </row>
    <row r="7" spans="1:16" ht="66">
      <c r="A7" s="139" t="s">
        <v>473</v>
      </c>
      <c r="B7" s="139" t="s">
        <v>285</v>
      </c>
      <c r="C7" s="139" t="s">
        <v>549</v>
      </c>
      <c r="D7" s="139" t="s">
        <v>559</v>
      </c>
      <c r="E7" s="137">
        <v>3300</v>
      </c>
      <c r="F7" s="155">
        <v>46500</v>
      </c>
      <c r="G7" s="154">
        <f>F7/E7</f>
        <v>14.090909090909092</v>
      </c>
      <c r="H7" s="154">
        <f t="shared" si="0"/>
        <v>6.6509090909090913</v>
      </c>
      <c r="I7" s="144" t="s">
        <v>548</v>
      </c>
      <c r="J7" s="142" t="s">
        <v>487</v>
      </c>
      <c r="M7" s="144" t="s">
        <v>427</v>
      </c>
      <c r="N7" s="153">
        <v>5900</v>
      </c>
      <c r="O7" s="153">
        <v>45000</v>
      </c>
      <c r="P7" s="154">
        <f>O7/N7</f>
        <v>7.6271186440677967</v>
      </c>
    </row>
    <row r="8" spans="1:16" ht="66" customHeight="1">
      <c r="E8" s="156"/>
      <c r="H8" s="154">
        <f t="shared" si="0"/>
        <v>0</v>
      </c>
      <c r="I8" s="142" t="s">
        <v>355</v>
      </c>
      <c r="J8" s="142" t="s">
        <v>385</v>
      </c>
    </row>
    <row r="9" spans="1:16" ht="66">
      <c r="A9" s="139" t="s">
        <v>510</v>
      </c>
      <c r="B9" s="139" t="s">
        <v>285</v>
      </c>
      <c r="C9" s="139" t="s">
        <v>488</v>
      </c>
      <c r="D9" s="139" t="s">
        <v>560</v>
      </c>
      <c r="E9" s="139">
        <v>4400</v>
      </c>
      <c r="F9" s="140">
        <v>63000</v>
      </c>
      <c r="G9" s="154">
        <f>F9/E9</f>
        <v>14.318181818181818</v>
      </c>
      <c r="H9" s="154">
        <f t="shared" si="0"/>
        <v>6.7581818181818178</v>
      </c>
      <c r="I9" s="144" t="s">
        <v>356</v>
      </c>
      <c r="J9" s="157" t="s">
        <v>486</v>
      </c>
      <c r="M9" s="158" t="s">
        <v>472</v>
      </c>
      <c r="N9" s="153">
        <v>6900</v>
      </c>
      <c r="O9" s="153">
        <v>57000</v>
      </c>
      <c r="P9" s="154">
        <f>O9/N9</f>
        <v>8.2608695652173907</v>
      </c>
    </row>
    <row r="10" spans="1:16" ht="20.100000000000001" customHeight="1">
      <c r="A10" s="581" t="s">
        <v>511</v>
      </c>
      <c r="B10" s="581" t="s">
        <v>285</v>
      </c>
      <c r="C10" s="581" t="s">
        <v>489</v>
      </c>
      <c r="D10" s="581" t="s">
        <v>561</v>
      </c>
      <c r="E10" s="581">
        <v>5500</v>
      </c>
      <c r="F10" s="582">
        <v>78000</v>
      </c>
      <c r="G10" s="580">
        <f t="shared" ref="G10:G19" si="1">F10/E10</f>
        <v>14.181818181818182</v>
      </c>
      <c r="H10" s="154">
        <f t="shared" si="0"/>
        <v>6.6938181818181812</v>
      </c>
      <c r="I10" s="142" t="s">
        <v>357</v>
      </c>
      <c r="J10" s="159" t="s">
        <v>485</v>
      </c>
    </row>
    <row r="11" spans="1:16" ht="20.100000000000001" customHeight="1">
      <c r="A11" s="581"/>
      <c r="B11" s="581"/>
      <c r="C11" s="581"/>
      <c r="D11" s="581"/>
      <c r="E11" s="581"/>
      <c r="F11" s="582"/>
      <c r="G11" s="580"/>
      <c r="H11" s="154">
        <f t="shared" si="0"/>
        <v>0</v>
      </c>
      <c r="I11" s="142" t="s">
        <v>358</v>
      </c>
      <c r="J11" s="159" t="s">
        <v>383</v>
      </c>
    </row>
    <row r="12" spans="1:16">
      <c r="A12" s="581"/>
      <c r="B12" s="581"/>
      <c r="C12" s="581"/>
      <c r="D12" s="581"/>
      <c r="E12" s="581"/>
      <c r="F12" s="582"/>
      <c r="G12" s="580"/>
      <c r="H12" s="154">
        <f t="shared" si="0"/>
        <v>0</v>
      </c>
      <c r="I12" s="142" t="s">
        <v>359</v>
      </c>
      <c r="J12" s="160" t="s">
        <v>484</v>
      </c>
    </row>
    <row r="13" spans="1:16">
      <c r="A13" s="581"/>
      <c r="B13" s="581"/>
      <c r="C13" s="581"/>
      <c r="D13" s="581"/>
      <c r="E13" s="581"/>
      <c r="F13" s="582"/>
      <c r="G13" s="580"/>
      <c r="H13" s="154">
        <f t="shared" si="0"/>
        <v>0</v>
      </c>
      <c r="I13" s="144" t="s">
        <v>360</v>
      </c>
      <c r="J13" s="159" t="s">
        <v>384</v>
      </c>
    </row>
    <row r="14" spans="1:16" ht="66" customHeight="1">
      <c r="A14" s="139" t="s">
        <v>512</v>
      </c>
      <c r="B14" s="139" t="s">
        <v>285</v>
      </c>
      <c r="C14" s="139" t="s">
        <v>490</v>
      </c>
      <c r="D14" s="139" t="s">
        <v>562</v>
      </c>
      <c r="E14" s="139">
        <v>7700</v>
      </c>
      <c r="F14" s="140">
        <v>108000</v>
      </c>
      <c r="G14" s="154">
        <f t="shared" si="1"/>
        <v>14.025974025974026</v>
      </c>
      <c r="H14" s="154">
        <f t="shared" si="0"/>
        <v>6.6202597402597396</v>
      </c>
      <c r="I14" s="144" t="s">
        <v>361</v>
      </c>
      <c r="J14" s="159" t="s">
        <v>386</v>
      </c>
    </row>
    <row r="15" spans="1:16" ht="66" customHeight="1">
      <c r="A15" s="139" t="s">
        <v>513</v>
      </c>
      <c r="B15" s="139" t="s">
        <v>285</v>
      </c>
      <c r="C15" s="139" t="s">
        <v>491</v>
      </c>
      <c r="D15" s="139" t="s">
        <v>479</v>
      </c>
      <c r="E15" s="139">
        <v>7700</v>
      </c>
      <c r="F15" s="140">
        <v>105000</v>
      </c>
      <c r="G15" s="154">
        <f t="shared" si="1"/>
        <v>13.636363636363637</v>
      </c>
      <c r="H15" s="154">
        <f t="shared" si="0"/>
        <v>6.4363636363636365</v>
      </c>
      <c r="I15" s="144" t="s">
        <v>362</v>
      </c>
      <c r="J15" s="161" t="s">
        <v>467</v>
      </c>
    </row>
    <row r="16" spans="1:16" ht="66" customHeight="1">
      <c r="A16" s="142"/>
      <c r="C16" s="142"/>
      <c r="E16" s="162"/>
      <c r="H16" s="154">
        <f t="shared" si="0"/>
        <v>0</v>
      </c>
      <c r="I16" s="142" t="s">
        <v>363</v>
      </c>
      <c r="J16" s="160" t="s">
        <v>267</v>
      </c>
    </row>
    <row r="17" spans="1:16" ht="66" customHeight="1">
      <c r="A17" s="139" t="s">
        <v>514</v>
      </c>
      <c r="B17" s="139" t="s">
        <v>285</v>
      </c>
      <c r="C17" s="139" t="s">
        <v>563</v>
      </c>
      <c r="D17" s="139" t="s">
        <v>550</v>
      </c>
      <c r="E17" s="139">
        <v>7700</v>
      </c>
      <c r="F17" s="140">
        <v>102500</v>
      </c>
      <c r="G17" s="154">
        <f>F17/E17</f>
        <v>13.311688311688311</v>
      </c>
      <c r="H17" s="154">
        <f t="shared" si="0"/>
        <v>6.2831168831168824</v>
      </c>
      <c r="I17" s="144" t="s">
        <v>364</v>
      </c>
      <c r="J17" s="159" t="s">
        <v>387</v>
      </c>
      <c r="M17" s="158" t="s">
        <v>471</v>
      </c>
      <c r="N17" s="153">
        <v>7900</v>
      </c>
      <c r="O17" s="153">
        <v>67500</v>
      </c>
      <c r="P17" s="154">
        <f>O17/N17</f>
        <v>8.5443037974683538</v>
      </c>
    </row>
    <row r="18" spans="1:16" ht="66" customHeight="1">
      <c r="A18" s="139" t="s">
        <v>515</v>
      </c>
      <c r="B18" s="139" t="s">
        <v>285</v>
      </c>
      <c r="C18" s="139" t="s">
        <v>492</v>
      </c>
      <c r="D18" s="139" t="s">
        <v>551</v>
      </c>
      <c r="E18" s="139">
        <v>7700</v>
      </c>
      <c r="F18" s="140">
        <v>106000</v>
      </c>
      <c r="G18" s="154">
        <f t="shared" si="1"/>
        <v>13.766233766233766</v>
      </c>
      <c r="H18" s="154">
        <f t="shared" si="0"/>
        <v>6.4976623376623373</v>
      </c>
      <c r="I18" s="144" t="s">
        <v>365</v>
      </c>
      <c r="J18" s="159" t="s">
        <v>388</v>
      </c>
    </row>
    <row r="19" spans="1:16" ht="66" customHeight="1">
      <c r="A19" s="139" t="s">
        <v>516</v>
      </c>
      <c r="B19" s="139" t="s">
        <v>285</v>
      </c>
      <c r="C19" s="139" t="s">
        <v>493</v>
      </c>
      <c r="D19" s="139" t="s">
        <v>552</v>
      </c>
      <c r="E19" s="139">
        <v>7700</v>
      </c>
      <c r="F19" s="140">
        <v>102500</v>
      </c>
      <c r="G19" s="154">
        <f t="shared" si="1"/>
        <v>13.311688311688311</v>
      </c>
      <c r="H19" s="154">
        <f t="shared" si="0"/>
        <v>6.2831168831168824</v>
      </c>
      <c r="I19" s="144" t="s">
        <v>366</v>
      </c>
      <c r="J19" s="159" t="s">
        <v>389</v>
      </c>
      <c r="K19" s="143"/>
    </row>
    <row r="20" spans="1:16" ht="66" customHeight="1">
      <c r="A20" s="139" t="s">
        <v>517</v>
      </c>
      <c r="B20" s="139" t="s">
        <v>285</v>
      </c>
      <c r="C20" s="139" t="s">
        <v>494</v>
      </c>
      <c r="D20" s="139" t="s">
        <v>553</v>
      </c>
      <c r="E20" s="139">
        <v>7700</v>
      </c>
      <c r="F20" s="140">
        <v>102500</v>
      </c>
      <c r="G20" s="154">
        <f t="shared" ref="G20:G24" si="2">F20/E20</f>
        <v>13.311688311688311</v>
      </c>
      <c r="H20" s="154">
        <f t="shared" si="0"/>
        <v>6.2831168831168824</v>
      </c>
      <c r="I20" s="144" t="s">
        <v>367</v>
      </c>
      <c r="J20" s="161" t="s">
        <v>468</v>
      </c>
    </row>
    <row r="21" spans="1:16" ht="66" customHeight="1">
      <c r="A21" s="139" t="s">
        <v>518</v>
      </c>
      <c r="B21" s="139" t="s">
        <v>285</v>
      </c>
      <c r="C21" s="139" t="s">
        <v>495</v>
      </c>
      <c r="D21" s="139" t="s">
        <v>469</v>
      </c>
      <c r="E21" s="139">
        <v>7700</v>
      </c>
      <c r="F21" s="140">
        <v>105000</v>
      </c>
      <c r="G21" s="154">
        <f t="shared" si="2"/>
        <v>13.636363636363637</v>
      </c>
      <c r="H21" s="154">
        <f t="shared" si="0"/>
        <v>6.4363636363636365</v>
      </c>
      <c r="I21" s="144" t="s">
        <v>368</v>
      </c>
      <c r="J21" s="159" t="s">
        <v>390</v>
      </c>
    </row>
    <row r="22" spans="1:16" ht="66" customHeight="1">
      <c r="A22" s="139" t="s">
        <v>519</v>
      </c>
      <c r="B22" s="139" t="s">
        <v>285</v>
      </c>
      <c r="C22" s="139" t="s">
        <v>496</v>
      </c>
      <c r="D22" s="139" t="s">
        <v>554</v>
      </c>
      <c r="E22" s="139">
        <v>9900</v>
      </c>
      <c r="F22" s="140">
        <v>132000</v>
      </c>
      <c r="G22" s="154">
        <f t="shared" si="2"/>
        <v>13.333333333333334</v>
      </c>
      <c r="H22" s="154">
        <f t="shared" si="0"/>
        <v>6.293333333333333</v>
      </c>
      <c r="I22" s="144" t="s">
        <v>369</v>
      </c>
      <c r="J22" s="159" t="s">
        <v>391</v>
      </c>
    </row>
    <row r="23" spans="1:16" ht="66" customHeight="1">
      <c r="A23" s="139" t="s">
        <v>520</v>
      </c>
      <c r="B23" s="139" t="s">
        <v>285</v>
      </c>
      <c r="C23" s="139" t="s">
        <v>497</v>
      </c>
      <c r="D23" s="139" t="s">
        <v>555</v>
      </c>
      <c r="E23" s="139">
        <v>9900</v>
      </c>
      <c r="F23" s="140">
        <v>132000</v>
      </c>
      <c r="G23" s="154">
        <f t="shared" si="2"/>
        <v>13.333333333333334</v>
      </c>
      <c r="H23" s="154">
        <f t="shared" si="0"/>
        <v>6.293333333333333</v>
      </c>
      <c r="I23" s="144" t="s">
        <v>370</v>
      </c>
      <c r="J23" s="159" t="s">
        <v>392</v>
      </c>
    </row>
    <row r="24" spans="1:16" ht="66" customHeight="1">
      <c r="A24" s="139" t="s">
        <v>521</v>
      </c>
      <c r="B24" s="139" t="s">
        <v>285</v>
      </c>
      <c r="C24" s="139" t="s">
        <v>498</v>
      </c>
      <c r="D24" s="139" t="s">
        <v>556</v>
      </c>
      <c r="E24" s="139">
        <v>9900</v>
      </c>
      <c r="F24" s="140">
        <v>130000</v>
      </c>
      <c r="G24" s="154">
        <f t="shared" si="2"/>
        <v>13.131313131313131</v>
      </c>
      <c r="H24" s="154">
        <f t="shared" si="0"/>
        <v>6.1979797979797979</v>
      </c>
      <c r="I24" s="144" t="s">
        <v>371</v>
      </c>
      <c r="J24" s="159" t="s">
        <v>470</v>
      </c>
    </row>
    <row r="25" spans="1:16" ht="66" customHeight="1">
      <c r="A25" s="139" t="s">
        <v>522</v>
      </c>
      <c r="B25" s="139" t="s">
        <v>285</v>
      </c>
      <c r="C25" s="139" t="s">
        <v>499</v>
      </c>
      <c r="D25" s="139" t="s">
        <v>557</v>
      </c>
      <c r="E25" s="139">
        <v>14900</v>
      </c>
      <c r="F25" s="140">
        <v>196000</v>
      </c>
      <c r="G25" s="154">
        <f t="shared" ref="G25:G76" si="3">F25/E25</f>
        <v>13.154362416107382</v>
      </c>
      <c r="H25" s="154">
        <f t="shared" si="0"/>
        <v>6.2088590604026841</v>
      </c>
      <c r="I25" s="142" t="s">
        <v>372</v>
      </c>
      <c r="J25" s="159" t="s">
        <v>393</v>
      </c>
    </row>
    <row r="26" spans="1:16" ht="66" customHeight="1">
      <c r="A26" s="139" t="s">
        <v>523</v>
      </c>
      <c r="B26" s="139" t="s">
        <v>285</v>
      </c>
      <c r="C26" s="139" t="s">
        <v>500</v>
      </c>
      <c r="D26" s="139" t="s">
        <v>480</v>
      </c>
      <c r="E26" s="139">
        <v>14900</v>
      </c>
      <c r="F26" s="140">
        <v>200000</v>
      </c>
      <c r="G26" s="154">
        <f t="shared" si="3"/>
        <v>13.422818791946309</v>
      </c>
      <c r="H26" s="154">
        <f t="shared" si="0"/>
        <v>6.3355704697986575</v>
      </c>
      <c r="I26" s="142" t="s">
        <v>373</v>
      </c>
      <c r="J26" s="159" t="s">
        <v>417</v>
      </c>
    </row>
    <row r="27" spans="1:16" ht="66" customHeight="1">
      <c r="A27" s="139" t="s">
        <v>524</v>
      </c>
      <c r="B27" s="139" t="s">
        <v>285</v>
      </c>
      <c r="C27" s="139" t="s">
        <v>501</v>
      </c>
      <c r="D27" s="139" t="s">
        <v>558</v>
      </c>
      <c r="E27" s="139">
        <v>14900</v>
      </c>
      <c r="F27" s="140">
        <v>202000</v>
      </c>
      <c r="G27" s="154">
        <f t="shared" si="3"/>
        <v>13.557046979865772</v>
      </c>
      <c r="H27" s="154">
        <f t="shared" si="0"/>
        <v>6.3989261744966441</v>
      </c>
      <c r="I27" s="142" t="s">
        <v>374</v>
      </c>
      <c r="J27" s="159" t="s">
        <v>394</v>
      </c>
    </row>
    <row r="28" spans="1:16" ht="66" customHeight="1">
      <c r="A28" s="139" t="s">
        <v>525</v>
      </c>
      <c r="B28" s="139" t="s">
        <v>285</v>
      </c>
      <c r="C28" s="139" t="s">
        <v>502</v>
      </c>
      <c r="D28" s="139" t="s">
        <v>481</v>
      </c>
      <c r="E28" s="139">
        <v>14900</v>
      </c>
      <c r="F28" s="140">
        <v>198000</v>
      </c>
      <c r="G28" s="154">
        <f t="shared" si="3"/>
        <v>13.288590604026846</v>
      </c>
      <c r="H28" s="154">
        <f t="shared" si="0"/>
        <v>6.2722147651006708</v>
      </c>
      <c r="I28" s="142" t="s">
        <v>375</v>
      </c>
      <c r="J28" s="159" t="s">
        <v>395</v>
      </c>
    </row>
    <row r="29" spans="1:16" ht="66" customHeight="1">
      <c r="A29" s="139" t="s">
        <v>526</v>
      </c>
      <c r="B29" s="139" t="s">
        <v>285</v>
      </c>
      <c r="C29" s="139" t="s">
        <v>503</v>
      </c>
      <c r="D29" s="139" t="s">
        <v>482</v>
      </c>
      <c r="E29" s="139">
        <v>14900</v>
      </c>
      <c r="F29" s="140">
        <v>197000</v>
      </c>
      <c r="G29" s="154">
        <f t="shared" si="3"/>
        <v>13.221476510067115</v>
      </c>
      <c r="H29" s="154">
        <f t="shared" si="0"/>
        <v>6.2405369127516774</v>
      </c>
      <c r="I29" s="142" t="s">
        <v>376</v>
      </c>
      <c r="J29" s="159" t="s">
        <v>396</v>
      </c>
    </row>
    <row r="30" spans="1:16" ht="66" customHeight="1">
      <c r="A30" s="139" t="s">
        <v>527</v>
      </c>
      <c r="B30" s="139" t="s">
        <v>285</v>
      </c>
      <c r="C30" s="139" t="s">
        <v>504</v>
      </c>
      <c r="D30" s="139" t="s">
        <v>483</v>
      </c>
      <c r="E30" s="139">
        <v>14900</v>
      </c>
      <c r="F30" s="140">
        <v>200500</v>
      </c>
      <c r="G30" s="154">
        <f t="shared" si="3"/>
        <v>13.456375838926174</v>
      </c>
      <c r="H30" s="154">
        <f t="shared" si="0"/>
        <v>6.3514093959731541</v>
      </c>
      <c r="I30" s="142" t="s">
        <v>377</v>
      </c>
      <c r="J30" s="160" t="s">
        <v>397</v>
      </c>
    </row>
    <row r="31" spans="1:16" ht="66" customHeight="1">
      <c r="A31" s="139" t="s">
        <v>528</v>
      </c>
      <c r="B31" s="139" t="s">
        <v>285</v>
      </c>
      <c r="C31" s="139" t="s">
        <v>505</v>
      </c>
      <c r="D31" s="139" t="s">
        <v>480</v>
      </c>
      <c r="E31" s="139">
        <v>14900</v>
      </c>
      <c r="F31" s="140">
        <v>200000</v>
      </c>
      <c r="G31" s="154">
        <f t="shared" si="3"/>
        <v>13.422818791946309</v>
      </c>
      <c r="H31" s="154">
        <f t="shared" si="0"/>
        <v>6.3355704697986575</v>
      </c>
      <c r="I31" s="142" t="s">
        <v>378</v>
      </c>
      <c r="J31" s="161" t="s">
        <v>419</v>
      </c>
    </row>
    <row r="32" spans="1:16" ht="66" customHeight="1">
      <c r="A32" s="139" t="s">
        <v>529</v>
      </c>
      <c r="B32" s="139" t="s">
        <v>285</v>
      </c>
      <c r="C32" s="139" t="s">
        <v>506</v>
      </c>
      <c r="D32" s="139" t="s">
        <v>558</v>
      </c>
      <c r="E32" s="139">
        <v>14900</v>
      </c>
      <c r="F32" s="140">
        <v>202000</v>
      </c>
      <c r="G32" s="154">
        <f t="shared" si="3"/>
        <v>13.557046979865772</v>
      </c>
      <c r="H32" s="154">
        <f t="shared" si="0"/>
        <v>6.3989261744966441</v>
      </c>
      <c r="I32" s="142" t="s">
        <v>379</v>
      </c>
      <c r="J32" s="163" t="s">
        <v>420</v>
      </c>
    </row>
    <row r="33" spans="1:13" ht="66" customHeight="1">
      <c r="A33" s="139" t="s">
        <v>530</v>
      </c>
      <c r="B33" s="139" t="s">
        <v>285</v>
      </c>
      <c r="C33" s="139" t="s">
        <v>507</v>
      </c>
      <c r="D33" s="139" t="s">
        <v>481</v>
      </c>
      <c r="E33" s="139">
        <v>14900</v>
      </c>
      <c r="F33" s="140">
        <v>198000</v>
      </c>
      <c r="G33" s="154">
        <f t="shared" si="3"/>
        <v>13.288590604026846</v>
      </c>
      <c r="H33" s="154">
        <f t="shared" si="0"/>
        <v>6.2722147651006708</v>
      </c>
      <c r="I33" s="142" t="s">
        <v>380</v>
      </c>
      <c r="K33" s="143"/>
    </row>
    <row r="34" spans="1:13" ht="66" customHeight="1">
      <c r="A34" s="139" t="s">
        <v>531</v>
      </c>
      <c r="B34" s="139" t="s">
        <v>285</v>
      </c>
      <c r="C34" s="139" t="s">
        <v>508</v>
      </c>
      <c r="D34" s="139" t="s">
        <v>482</v>
      </c>
      <c r="E34" s="139">
        <v>14900</v>
      </c>
      <c r="F34" s="140">
        <v>197000</v>
      </c>
      <c r="G34" s="154">
        <f t="shared" si="3"/>
        <v>13.221476510067115</v>
      </c>
      <c r="H34" s="154">
        <f t="shared" si="0"/>
        <v>6.2405369127516774</v>
      </c>
      <c r="I34" s="142" t="s">
        <v>381</v>
      </c>
    </row>
    <row r="35" spans="1:13" ht="66" customHeight="1">
      <c r="A35" s="139" t="s">
        <v>532</v>
      </c>
      <c r="B35" s="139" t="s">
        <v>285</v>
      </c>
      <c r="C35" s="139" t="s">
        <v>509</v>
      </c>
      <c r="D35" s="139" t="s">
        <v>483</v>
      </c>
      <c r="E35" s="139">
        <v>14900</v>
      </c>
      <c r="F35" s="140">
        <v>200500</v>
      </c>
      <c r="G35" s="154">
        <f t="shared" si="3"/>
        <v>13.456375838926174</v>
      </c>
      <c r="H35" s="154">
        <f t="shared" si="0"/>
        <v>6.3514093959731541</v>
      </c>
      <c r="I35" s="142" t="s">
        <v>382</v>
      </c>
      <c r="M35" s="164"/>
    </row>
    <row r="36" spans="1:13" ht="66" customHeight="1">
      <c r="A36" s="185" t="s">
        <v>1474</v>
      </c>
      <c r="B36" s="188" t="s">
        <v>285</v>
      </c>
      <c r="C36" s="189" t="s">
        <v>1551</v>
      </c>
      <c r="D36" s="188" t="s">
        <v>1443</v>
      </c>
      <c r="E36" s="190">
        <v>19800</v>
      </c>
      <c r="F36" s="186">
        <v>283000</v>
      </c>
      <c r="G36" s="154">
        <f t="shared" si="3"/>
        <v>14.292929292929292</v>
      </c>
      <c r="H36" s="154">
        <f t="shared" si="0"/>
        <v>6.7462626262626255</v>
      </c>
      <c r="I36" s="142" t="s">
        <v>1441</v>
      </c>
      <c r="J36" s="144" t="s">
        <v>1411</v>
      </c>
      <c r="M36" s="164"/>
    </row>
    <row r="37" spans="1:13" ht="66" customHeight="1">
      <c r="A37" s="185" t="s">
        <v>1475</v>
      </c>
      <c r="B37" s="188" t="s">
        <v>285</v>
      </c>
      <c r="C37" s="189" t="s">
        <v>1384</v>
      </c>
      <c r="D37" s="191" t="s">
        <v>1444</v>
      </c>
      <c r="E37" s="190">
        <v>19800</v>
      </c>
      <c r="F37" s="186">
        <v>282000</v>
      </c>
      <c r="G37" s="154">
        <f t="shared" si="3"/>
        <v>14.242424242424242</v>
      </c>
      <c r="H37" s="154">
        <f t="shared" si="0"/>
        <v>6.7224242424242417</v>
      </c>
      <c r="J37" s="165" t="s">
        <v>1410</v>
      </c>
      <c r="M37" s="164"/>
    </row>
    <row r="38" spans="1:13" ht="66" customHeight="1">
      <c r="A38" s="185" t="s">
        <v>1476</v>
      </c>
      <c r="B38" s="188" t="s">
        <v>285</v>
      </c>
      <c r="C38" s="189" t="s">
        <v>1385</v>
      </c>
      <c r="D38" s="191" t="s">
        <v>1473</v>
      </c>
      <c r="E38" s="190">
        <v>19800</v>
      </c>
      <c r="F38" s="187">
        <v>283000</v>
      </c>
      <c r="G38" s="154">
        <f t="shared" si="3"/>
        <v>14.292929292929292</v>
      </c>
      <c r="H38" s="154">
        <f t="shared" si="0"/>
        <v>6.7462626262626255</v>
      </c>
      <c r="M38" s="166"/>
    </row>
    <row r="39" spans="1:13" ht="66" customHeight="1">
      <c r="A39" s="185" t="s">
        <v>1477</v>
      </c>
      <c r="B39" s="188" t="s">
        <v>285</v>
      </c>
      <c r="C39" s="189" t="s">
        <v>1386</v>
      </c>
      <c r="D39" s="191" t="s">
        <v>1446</v>
      </c>
      <c r="E39" s="190">
        <v>19800</v>
      </c>
      <c r="F39" s="187">
        <v>283000</v>
      </c>
      <c r="G39" s="154">
        <f t="shared" si="3"/>
        <v>14.292929292929292</v>
      </c>
      <c r="H39" s="154">
        <f t="shared" si="0"/>
        <v>6.7462626262626255</v>
      </c>
      <c r="J39" s="144" t="s">
        <v>1438</v>
      </c>
      <c r="M39" s="166"/>
    </row>
    <row r="40" spans="1:13" ht="66" customHeight="1">
      <c r="A40" s="185" t="s">
        <v>1478</v>
      </c>
      <c r="B40" s="188" t="s">
        <v>285</v>
      </c>
      <c r="C40" s="189" t="s">
        <v>1387</v>
      </c>
      <c r="D40" s="191" t="s">
        <v>1447</v>
      </c>
      <c r="E40" s="190">
        <v>19800</v>
      </c>
      <c r="F40" s="187">
        <v>283200</v>
      </c>
      <c r="G40" s="154">
        <f t="shared" si="3"/>
        <v>14.303030303030303</v>
      </c>
      <c r="H40" s="154">
        <f t="shared" si="0"/>
        <v>6.7510303030303023</v>
      </c>
      <c r="J40" s="167" t="s">
        <v>1439</v>
      </c>
      <c r="M40" s="166"/>
    </row>
    <row r="41" spans="1:13" ht="66" customHeight="1">
      <c r="A41" s="185" t="s">
        <v>1479</v>
      </c>
      <c r="B41" s="188" t="s">
        <v>285</v>
      </c>
      <c r="C41" s="189" t="s">
        <v>1388</v>
      </c>
      <c r="D41" s="191" t="s">
        <v>1448</v>
      </c>
      <c r="E41" s="190">
        <v>19800</v>
      </c>
      <c r="F41" s="187">
        <v>278000</v>
      </c>
      <c r="G41" s="154">
        <f t="shared" si="3"/>
        <v>14.04040404040404</v>
      </c>
      <c r="H41" s="154">
        <f t="shared" si="0"/>
        <v>6.6270707070707067</v>
      </c>
      <c r="J41" s="158" t="s">
        <v>1442</v>
      </c>
      <c r="M41" s="166"/>
    </row>
    <row r="42" spans="1:13" ht="66" customHeight="1">
      <c r="A42" s="185" t="s">
        <v>1480</v>
      </c>
      <c r="B42" s="188" t="s">
        <v>285</v>
      </c>
      <c r="C42" s="189" t="s">
        <v>1389</v>
      </c>
      <c r="D42" s="191" t="s">
        <v>1449</v>
      </c>
      <c r="E42" s="190">
        <v>19800</v>
      </c>
      <c r="F42" s="187">
        <v>286000</v>
      </c>
      <c r="G42" s="154">
        <f t="shared" si="3"/>
        <v>14.444444444444445</v>
      </c>
      <c r="H42" s="154">
        <f t="shared" si="0"/>
        <v>6.8177777777777777</v>
      </c>
      <c r="J42" s="167" t="s">
        <v>1440</v>
      </c>
      <c r="M42" s="166"/>
    </row>
    <row r="43" spans="1:13" ht="66" customHeight="1">
      <c r="A43" s="185" t="s">
        <v>1481</v>
      </c>
      <c r="B43" s="188" t="s">
        <v>285</v>
      </c>
      <c r="C43" s="189" t="s">
        <v>1391</v>
      </c>
      <c r="D43" s="191" t="s">
        <v>1445</v>
      </c>
      <c r="E43" s="190">
        <v>19800</v>
      </c>
      <c r="F43" s="187">
        <v>300000</v>
      </c>
      <c r="G43" s="154">
        <f t="shared" si="3"/>
        <v>15.151515151515152</v>
      </c>
      <c r="H43" s="154">
        <f t="shared" si="0"/>
        <v>7.1515151515151514</v>
      </c>
      <c r="M43" s="166"/>
    </row>
    <row r="44" spans="1:13" ht="66" customHeight="1">
      <c r="A44" s="185" t="s">
        <v>1482</v>
      </c>
      <c r="B44" s="188" t="s">
        <v>285</v>
      </c>
      <c r="C44" s="189" t="s">
        <v>1390</v>
      </c>
      <c r="D44" s="191" t="s">
        <v>1453</v>
      </c>
      <c r="E44" s="190">
        <v>19800</v>
      </c>
      <c r="F44" s="187">
        <v>280000</v>
      </c>
      <c r="G44" s="154">
        <f t="shared" si="3"/>
        <v>14.141414141414142</v>
      </c>
      <c r="H44" s="154">
        <f t="shared" si="0"/>
        <v>6.6747474747474742</v>
      </c>
      <c r="M44" s="166"/>
    </row>
    <row r="45" spans="1:13" ht="66" customHeight="1">
      <c r="A45" s="185" t="s">
        <v>1483</v>
      </c>
      <c r="B45" s="188" t="s">
        <v>285</v>
      </c>
      <c r="C45" s="189" t="s">
        <v>1392</v>
      </c>
      <c r="D45" s="191" t="s">
        <v>1450</v>
      </c>
      <c r="E45" s="190">
        <v>19800</v>
      </c>
      <c r="F45" s="187">
        <v>280000</v>
      </c>
      <c r="G45" s="154">
        <f t="shared" si="3"/>
        <v>14.141414141414142</v>
      </c>
      <c r="H45" s="154">
        <f t="shared" si="0"/>
        <v>6.6747474747474742</v>
      </c>
      <c r="M45" s="166"/>
    </row>
    <row r="46" spans="1:13" ht="66" customHeight="1">
      <c r="A46" s="185" t="s">
        <v>1484</v>
      </c>
      <c r="B46" s="188" t="s">
        <v>285</v>
      </c>
      <c r="C46" s="189" t="s">
        <v>1393</v>
      </c>
      <c r="D46" s="191" t="s">
        <v>1451</v>
      </c>
      <c r="E46" s="190">
        <v>19800</v>
      </c>
      <c r="F46" s="187">
        <v>280000</v>
      </c>
      <c r="G46" s="154">
        <f t="shared" si="3"/>
        <v>14.141414141414142</v>
      </c>
      <c r="H46" s="154">
        <f t="shared" si="0"/>
        <v>6.6747474747474742</v>
      </c>
      <c r="M46" s="166"/>
    </row>
    <row r="47" spans="1:13" ht="66" customHeight="1">
      <c r="A47" s="185" t="s">
        <v>1485</v>
      </c>
      <c r="B47" s="188" t="s">
        <v>285</v>
      </c>
      <c r="C47" s="189" t="s">
        <v>1394</v>
      </c>
      <c r="D47" s="191" t="s">
        <v>1452</v>
      </c>
      <c r="E47" s="190">
        <v>19800</v>
      </c>
      <c r="F47" s="187">
        <v>280000</v>
      </c>
      <c r="G47" s="154">
        <f t="shared" si="3"/>
        <v>14.141414141414142</v>
      </c>
      <c r="H47" s="154">
        <f t="shared" si="0"/>
        <v>6.6747474747474742</v>
      </c>
      <c r="J47" s="144" t="s">
        <v>1438</v>
      </c>
      <c r="M47" s="164"/>
    </row>
    <row r="48" spans="1:13" ht="66" customHeight="1">
      <c r="A48" s="185" t="s">
        <v>1486</v>
      </c>
      <c r="B48" s="188" t="s">
        <v>285</v>
      </c>
      <c r="C48" s="189" t="s">
        <v>1395</v>
      </c>
      <c r="D48" s="191" t="s">
        <v>1454</v>
      </c>
      <c r="E48" s="190">
        <v>19800</v>
      </c>
      <c r="F48" s="187">
        <v>288000</v>
      </c>
      <c r="G48" s="154">
        <f t="shared" si="3"/>
        <v>14.545454545454545</v>
      </c>
      <c r="H48" s="154">
        <f t="shared" si="0"/>
        <v>6.8654545454545453</v>
      </c>
      <c r="J48" s="167" t="s">
        <v>1439</v>
      </c>
      <c r="K48" s="144" t="s">
        <v>1790</v>
      </c>
      <c r="M48" s="164"/>
    </row>
    <row r="49" spans="1:13" ht="66" customHeight="1">
      <c r="A49" s="185" t="s">
        <v>1487</v>
      </c>
      <c r="B49" s="188" t="s">
        <v>285</v>
      </c>
      <c r="C49" s="189" t="s">
        <v>1396</v>
      </c>
      <c r="D49" s="191" t="s">
        <v>1455</v>
      </c>
      <c r="E49" s="190">
        <v>19800</v>
      </c>
      <c r="F49" s="187">
        <v>280000</v>
      </c>
      <c r="G49" s="154">
        <f t="shared" si="3"/>
        <v>14.141414141414142</v>
      </c>
      <c r="H49" s="154">
        <f t="shared" si="0"/>
        <v>6.6747474747474742</v>
      </c>
      <c r="J49" s="158" t="s">
        <v>1442</v>
      </c>
      <c r="M49" s="164"/>
    </row>
    <row r="50" spans="1:13" ht="66" customHeight="1">
      <c r="A50" s="185" t="s">
        <v>1488</v>
      </c>
      <c r="B50" s="188" t="s">
        <v>285</v>
      </c>
      <c r="C50" s="189" t="s">
        <v>1397</v>
      </c>
      <c r="D50" s="191" t="s">
        <v>1456</v>
      </c>
      <c r="E50" s="190">
        <v>24900</v>
      </c>
      <c r="F50" s="187">
        <v>353000</v>
      </c>
      <c r="G50" s="154">
        <f t="shared" si="3"/>
        <v>14.176706827309237</v>
      </c>
      <c r="H50" s="154">
        <f t="shared" si="0"/>
        <v>6.6914056224899596</v>
      </c>
      <c r="J50" s="167" t="s">
        <v>1440</v>
      </c>
      <c r="M50" s="168"/>
    </row>
    <row r="51" spans="1:13" ht="66" customHeight="1">
      <c r="A51" s="185" t="s">
        <v>1489</v>
      </c>
      <c r="B51" s="188" t="s">
        <v>285</v>
      </c>
      <c r="C51" s="189" t="s">
        <v>1398</v>
      </c>
      <c r="D51" s="191" t="s">
        <v>1457</v>
      </c>
      <c r="E51" s="190">
        <v>24900</v>
      </c>
      <c r="F51" s="187">
        <v>360200</v>
      </c>
      <c r="G51" s="154">
        <f t="shared" si="3"/>
        <v>14.465863453815262</v>
      </c>
      <c r="H51" s="154">
        <f t="shared" si="0"/>
        <v>6.8278875502008027</v>
      </c>
      <c r="J51" s="142" t="s">
        <v>1458</v>
      </c>
      <c r="M51" s="168"/>
    </row>
    <row r="52" spans="1:13" ht="66" customHeight="1">
      <c r="A52" s="139" t="s">
        <v>1373</v>
      </c>
      <c r="B52" s="139" t="s">
        <v>285</v>
      </c>
      <c r="C52" s="169" t="s">
        <v>1399</v>
      </c>
      <c r="D52" s="144" t="s">
        <v>1791</v>
      </c>
      <c r="E52" s="170">
        <v>24900</v>
      </c>
      <c r="F52" s="150">
        <v>372800</v>
      </c>
      <c r="G52" s="154">
        <f t="shared" si="3"/>
        <v>14.971887550200803</v>
      </c>
      <c r="H52" s="154">
        <f t="shared" si="0"/>
        <v>7.0667309236947782</v>
      </c>
      <c r="M52" s="168"/>
    </row>
    <row r="53" spans="1:13" ht="66" customHeight="1">
      <c r="A53" s="139" t="s">
        <v>1374</v>
      </c>
      <c r="B53" s="139" t="s">
        <v>285</v>
      </c>
      <c r="C53" s="169" t="s">
        <v>1400</v>
      </c>
      <c r="D53" s="144" t="s">
        <v>1792</v>
      </c>
      <c r="E53" s="170">
        <v>24900</v>
      </c>
      <c r="F53" s="150">
        <v>375000</v>
      </c>
      <c r="G53" s="154">
        <f t="shared" si="3"/>
        <v>15.060240963855422</v>
      </c>
      <c r="H53" s="154">
        <f t="shared" si="0"/>
        <v>7.1084337349397586</v>
      </c>
    </row>
    <row r="54" spans="1:13" ht="66" customHeight="1">
      <c r="A54" s="139" t="s">
        <v>1375</v>
      </c>
      <c r="B54" s="139" t="s">
        <v>285</v>
      </c>
      <c r="C54" s="169" t="s">
        <v>1401</v>
      </c>
      <c r="D54" s="144" t="s">
        <v>1824</v>
      </c>
      <c r="E54" s="170">
        <v>24900</v>
      </c>
      <c r="F54" s="150">
        <v>352000</v>
      </c>
      <c r="G54" s="154">
        <f t="shared" si="3"/>
        <v>14.136546184738956</v>
      </c>
      <c r="H54" s="154">
        <f t="shared" si="0"/>
        <v>6.6724497991967864</v>
      </c>
    </row>
    <row r="55" spans="1:13" ht="66" customHeight="1">
      <c r="A55" s="139" t="s">
        <v>1376</v>
      </c>
      <c r="B55" s="139" t="s">
        <v>285</v>
      </c>
      <c r="C55" s="169" t="s">
        <v>1402</v>
      </c>
      <c r="D55" s="144" t="s">
        <v>1829</v>
      </c>
      <c r="E55" s="170">
        <v>24900</v>
      </c>
      <c r="F55" s="150">
        <v>360000</v>
      </c>
      <c r="G55" s="154">
        <f t="shared" si="3"/>
        <v>14.457831325301205</v>
      </c>
      <c r="H55" s="154">
        <f t="shared" si="0"/>
        <v>6.8240963855421688</v>
      </c>
    </row>
    <row r="56" spans="1:13" ht="66" customHeight="1">
      <c r="A56" s="139" t="s">
        <v>1377</v>
      </c>
      <c r="B56" s="139" t="s">
        <v>285</v>
      </c>
      <c r="C56" s="169" t="s">
        <v>1403</v>
      </c>
      <c r="D56" s="144" t="s">
        <v>1825</v>
      </c>
      <c r="E56" s="170">
        <v>24900</v>
      </c>
      <c r="F56" s="150">
        <v>360000</v>
      </c>
      <c r="G56" s="154">
        <f t="shared" si="3"/>
        <v>14.457831325301205</v>
      </c>
      <c r="H56" s="154">
        <f t="shared" si="0"/>
        <v>6.8240963855421688</v>
      </c>
    </row>
    <row r="57" spans="1:13" ht="66" customHeight="1">
      <c r="A57" s="139" t="s">
        <v>1378</v>
      </c>
      <c r="B57" s="139" t="s">
        <v>285</v>
      </c>
      <c r="C57" s="169" t="s">
        <v>1404</v>
      </c>
      <c r="D57" s="144" t="s">
        <v>1826</v>
      </c>
      <c r="E57" s="170">
        <v>24900</v>
      </c>
      <c r="F57" s="150">
        <v>372000</v>
      </c>
      <c r="G57" s="154">
        <f t="shared" si="3"/>
        <v>14.939759036144578</v>
      </c>
      <c r="H57" s="154">
        <f t="shared" si="0"/>
        <v>7.0515662650602398</v>
      </c>
    </row>
    <row r="58" spans="1:13" ht="66" customHeight="1">
      <c r="A58" s="139" t="s">
        <v>1379</v>
      </c>
      <c r="B58" s="139" t="s">
        <v>285</v>
      </c>
      <c r="C58" s="169" t="s">
        <v>1405</v>
      </c>
      <c r="D58" s="144" t="s">
        <v>1827</v>
      </c>
      <c r="E58" s="170">
        <v>24900</v>
      </c>
      <c r="F58" s="150">
        <v>359200</v>
      </c>
      <c r="G58" s="154">
        <f t="shared" si="3"/>
        <v>14.42570281124498</v>
      </c>
      <c r="H58" s="154">
        <f t="shared" si="0"/>
        <v>6.8089317269076304</v>
      </c>
    </row>
    <row r="59" spans="1:13" ht="66" customHeight="1">
      <c r="A59" s="139" t="s">
        <v>1380</v>
      </c>
      <c r="B59" s="139" t="s">
        <v>285</v>
      </c>
      <c r="C59" s="169" t="s">
        <v>1406</v>
      </c>
      <c r="D59" s="144" t="s">
        <v>1828</v>
      </c>
      <c r="E59" s="170">
        <v>24900</v>
      </c>
      <c r="F59" s="150">
        <v>357000</v>
      </c>
      <c r="G59" s="154">
        <f t="shared" si="3"/>
        <v>14.337349397590362</v>
      </c>
      <c r="H59" s="154">
        <f t="shared" si="0"/>
        <v>6.7672289156626508</v>
      </c>
    </row>
    <row r="60" spans="1:13" ht="66" customHeight="1">
      <c r="A60" s="139" t="s">
        <v>1381</v>
      </c>
      <c r="B60" s="139" t="s">
        <v>285</v>
      </c>
      <c r="C60" s="169" t="s">
        <v>1407</v>
      </c>
      <c r="D60" s="144" t="s">
        <v>1830</v>
      </c>
      <c r="E60" s="170">
        <v>24900</v>
      </c>
      <c r="F60" s="150">
        <v>353000</v>
      </c>
      <c r="G60" s="154">
        <f t="shared" si="3"/>
        <v>14.176706827309237</v>
      </c>
      <c r="H60" s="154">
        <f t="shared" si="0"/>
        <v>6.6914056224899596</v>
      </c>
    </row>
    <row r="61" spans="1:13" ht="66" customHeight="1">
      <c r="A61" s="139" t="s">
        <v>1382</v>
      </c>
      <c r="B61" s="139" t="s">
        <v>285</v>
      </c>
      <c r="C61" s="169" t="s">
        <v>1408</v>
      </c>
      <c r="D61" s="144" t="s">
        <v>1792</v>
      </c>
      <c r="E61" s="170">
        <v>24900</v>
      </c>
      <c r="F61" s="150">
        <v>375000</v>
      </c>
      <c r="G61" s="154">
        <f t="shared" si="3"/>
        <v>15.060240963855422</v>
      </c>
      <c r="H61" s="154">
        <f t="shared" si="0"/>
        <v>7.1084337349397586</v>
      </c>
    </row>
    <row r="62" spans="1:13" ht="66" customHeight="1">
      <c r="A62" s="139" t="s">
        <v>1383</v>
      </c>
      <c r="B62" s="139" t="s">
        <v>285</v>
      </c>
      <c r="C62" s="169" t="s">
        <v>1409</v>
      </c>
      <c r="D62" s="144" t="s">
        <v>1831</v>
      </c>
      <c r="E62" s="170">
        <v>24900</v>
      </c>
      <c r="F62" s="150">
        <v>354400</v>
      </c>
      <c r="G62" s="154">
        <f t="shared" si="3"/>
        <v>14.23293172690763</v>
      </c>
      <c r="H62" s="154">
        <f t="shared" si="0"/>
        <v>6.7179437751004007</v>
      </c>
    </row>
    <row r="63" spans="1:13" ht="66" customHeight="1">
      <c r="A63" s="139" t="s">
        <v>1795</v>
      </c>
      <c r="B63" s="139" t="s">
        <v>285</v>
      </c>
      <c r="C63" s="169" t="s">
        <v>1809</v>
      </c>
      <c r="D63" s="144" t="s">
        <v>1832</v>
      </c>
      <c r="E63" s="170">
        <v>24900</v>
      </c>
      <c r="F63" s="150">
        <v>357000</v>
      </c>
      <c r="G63" s="154">
        <f t="shared" si="3"/>
        <v>14.337349397590362</v>
      </c>
      <c r="H63" s="154">
        <f t="shared" si="0"/>
        <v>6.7672289156626508</v>
      </c>
    </row>
    <row r="64" spans="1:13" ht="66" customHeight="1">
      <c r="A64" s="139" t="s">
        <v>1796</v>
      </c>
      <c r="B64" s="139" t="s">
        <v>285</v>
      </c>
      <c r="C64" s="169" t="s">
        <v>1810</v>
      </c>
      <c r="D64" s="144" t="s">
        <v>1833</v>
      </c>
      <c r="E64" s="170">
        <v>24900</v>
      </c>
      <c r="F64" s="150">
        <v>352800</v>
      </c>
      <c r="G64" s="154">
        <f t="shared" si="3"/>
        <v>14.168674698795181</v>
      </c>
      <c r="H64" s="154">
        <f t="shared" si="0"/>
        <v>6.6876144578313248</v>
      </c>
      <c r="J64" s="144" t="s">
        <v>1438</v>
      </c>
    </row>
    <row r="65" spans="1:11" ht="66" customHeight="1">
      <c r="A65" s="139" t="s">
        <v>1797</v>
      </c>
      <c r="B65" s="139" t="s">
        <v>285</v>
      </c>
      <c r="C65" s="169" t="s">
        <v>1811</v>
      </c>
      <c r="D65" s="144" t="s">
        <v>1834</v>
      </c>
      <c r="E65" s="170">
        <v>24900</v>
      </c>
      <c r="G65" s="154">
        <f t="shared" si="3"/>
        <v>0</v>
      </c>
      <c r="H65" s="154">
        <f t="shared" ref="H65:H105" si="4">G65/G$106</f>
        <v>0</v>
      </c>
      <c r="J65" s="167" t="s">
        <v>1439</v>
      </c>
      <c r="K65" s="144" t="s">
        <v>1790</v>
      </c>
    </row>
    <row r="66" spans="1:11" ht="66" customHeight="1">
      <c r="A66" s="139" t="s">
        <v>1798</v>
      </c>
      <c r="B66" s="139" t="s">
        <v>285</v>
      </c>
      <c r="C66" s="169" t="s">
        <v>1812</v>
      </c>
      <c r="D66" s="142" t="s">
        <v>1823</v>
      </c>
      <c r="E66" s="170">
        <v>24900</v>
      </c>
      <c r="G66" s="154">
        <f t="shared" si="3"/>
        <v>0</v>
      </c>
      <c r="H66" s="154">
        <f t="shared" si="4"/>
        <v>0</v>
      </c>
      <c r="J66" s="158" t="s">
        <v>1442</v>
      </c>
    </row>
    <row r="67" spans="1:11" ht="66" customHeight="1">
      <c r="A67" s="139" t="s">
        <v>1799</v>
      </c>
      <c r="B67" s="139" t="s">
        <v>285</v>
      </c>
      <c r="C67" s="169" t="s">
        <v>1813</v>
      </c>
      <c r="D67" s="142" t="s">
        <v>1823</v>
      </c>
      <c r="E67" s="170">
        <v>24900</v>
      </c>
      <c r="G67" s="154">
        <f t="shared" si="3"/>
        <v>0</v>
      </c>
      <c r="H67" s="154">
        <f t="shared" si="4"/>
        <v>0</v>
      </c>
      <c r="J67" s="167" t="s">
        <v>1440</v>
      </c>
    </row>
    <row r="68" spans="1:11" ht="66" customHeight="1">
      <c r="A68" s="139" t="s">
        <v>1800</v>
      </c>
      <c r="B68" s="139" t="s">
        <v>285</v>
      </c>
      <c r="C68" s="169" t="s">
        <v>1814</v>
      </c>
      <c r="D68" s="142" t="s">
        <v>1823</v>
      </c>
      <c r="E68" s="170">
        <v>24900</v>
      </c>
      <c r="G68" s="154">
        <f t="shared" si="3"/>
        <v>0</v>
      </c>
      <c r="H68" s="154">
        <f t="shared" si="4"/>
        <v>0</v>
      </c>
    </row>
    <row r="69" spans="1:11" ht="66" customHeight="1">
      <c r="A69" s="139" t="s">
        <v>1801</v>
      </c>
      <c r="B69" s="139" t="s">
        <v>285</v>
      </c>
      <c r="C69" s="169" t="s">
        <v>1815</v>
      </c>
      <c r="D69" s="142" t="s">
        <v>1823</v>
      </c>
      <c r="E69" s="170">
        <v>24900</v>
      </c>
      <c r="G69" s="154">
        <f t="shared" si="3"/>
        <v>0</v>
      </c>
      <c r="H69" s="154">
        <f t="shared" si="4"/>
        <v>0</v>
      </c>
    </row>
    <row r="70" spans="1:11" ht="66" customHeight="1">
      <c r="A70" s="139" t="s">
        <v>1802</v>
      </c>
      <c r="B70" s="139" t="s">
        <v>285</v>
      </c>
      <c r="C70" s="169" t="s">
        <v>1816</v>
      </c>
      <c r="D70" s="142" t="s">
        <v>1823</v>
      </c>
      <c r="E70" s="170">
        <v>24900</v>
      </c>
      <c r="G70" s="154">
        <f t="shared" si="3"/>
        <v>0</v>
      </c>
      <c r="H70" s="154">
        <f t="shared" si="4"/>
        <v>0</v>
      </c>
    </row>
    <row r="71" spans="1:11" ht="66" customHeight="1">
      <c r="A71" s="139" t="s">
        <v>1803</v>
      </c>
      <c r="B71" s="139" t="s">
        <v>285</v>
      </c>
      <c r="C71" s="169" t="s">
        <v>1817</v>
      </c>
      <c r="D71" s="142" t="s">
        <v>1823</v>
      </c>
      <c r="E71" s="170">
        <v>24900</v>
      </c>
      <c r="G71" s="154">
        <f t="shared" si="3"/>
        <v>0</v>
      </c>
      <c r="H71" s="154">
        <f t="shared" si="4"/>
        <v>0</v>
      </c>
    </row>
    <row r="72" spans="1:11" ht="66" customHeight="1">
      <c r="A72" s="139" t="s">
        <v>1804</v>
      </c>
      <c r="B72" s="139" t="s">
        <v>285</v>
      </c>
      <c r="C72" s="169" t="s">
        <v>1818</v>
      </c>
      <c r="D72" s="142" t="s">
        <v>1823</v>
      </c>
      <c r="E72" s="170">
        <v>24900</v>
      </c>
      <c r="G72" s="154">
        <f t="shared" si="3"/>
        <v>0</v>
      </c>
      <c r="H72" s="154">
        <f t="shared" si="4"/>
        <v>0</v>
      </c>
    </row>
    <row r="73" spans="1:11" ht="66" customHeight="1">
      <c r="A73" s="139" t="s">
        <v>1805</v>
      </c>
      <c r="B73" s="139" t="s">
        <v>285</v>
      </c>
      <c r="C73" s="169" t="s">
        <v>1819</v>
      </c>
      <c r="D73" s="142" t="s">
        <v>1823</v>
      </c>
      <c r="E73" s="170">
        <v>24900</v>
      </c>
      <c r="G73" s="154">
        <f t="shared" si="3"/>
        <v>0</v>
      </c>
      <c r="H73" s="154">
        <f t="shared" si="4"/>
        <v>0</v>
      </c>
    </row>
    <row r="74" spans="1:11" ht="66" customHeight="1">
      <c r="A74" s="139" t="s">
        <v>1806</v>
      </c>
      <c r="B74" s="139" t="s">
        <v>285</v>
      </c>
      <c r="C74" s="169" t="s">
        <v>1820</v>
      </c>
      <c r="D74" s="142" t="s">
        <v>1823</v>
      </c>
      <c r="E74" s="170">
        <v>24900</v>
      </c>
      <c r="G74" s="154">
        <f t="shared" si="3"/>
        <v>0</v>
      </c>
      <c r="H74" s="154">
        <f t="shared" si="4"/>
        <v>0</v>
      </c>
    </row>
    <row r="75" spans="1:11" ht="66" customHeight="1">
      <c r="A75" s="139" t="s">
        <v>1807</v>
      </c>
      <c r="B75" s="139" t="s">
        <v>285</v>
      </c>
      <c r="C75" s="169" t="s">
        <v>1821</v>
      </c>
      <c r="D75" s="142" t="s">
        <v>1823</v>
      </c>
      <c r="E75" s="170">
        <v>24900</v>
      </c>
      <c r="G75" s="154">
        <f t="shared" si="3"/>
        <v>0</v>
      </c>
      <c r="H75" s="154">
        <f t="shared" si="4"/>
        <v>0</v>
      </c>
    </row>
    <row r="76" spans="1:11" ht="66" customHeight="1">
      <c r="A76" s="139" t="s">
        <v>1808</v>
      </c>
      <c r="B76" s="139" t="s">
        <v>285</v>
      </c>
      <c r="C76" s="169" t="s">
        <v>1822</v>
      </c>
      <c r="D76" s="142" t="s">
        <v>1823</v>
      </c>
      <c r="E76" s="170">
        <v>24900</v>
      </c>
      <c r="G76" s="154">
        <f t="shared" si="3"/>
        <v>0</v>
      </c>
      <c r="H76" s="154">
        <f t="shared" si="4"/>
        <v>0</v>
      </c>
    </row>
    <row r="77" spans="1:11" ht="66" customHeight="1">
      <c r="A77" s="139"/>
      <c r="B77" s="139"/>
      <c r="C77" s="169"/>
      <c r="E77" s="170"/>
      <c r="G77" s="154"/>
      <c r="H77" s="154">
        <f t="shared" si="4"/>
        <v>0</v>
      </c>
    </row>
    <row r="78" spans="1:11" ht="66" customHeight="1">
      <c r="A78" s="139"/>
      <c r="B78" s="139"/>
      <c r="C78" s="169"/>
      <c r="E78" s="170"/>
      <c r="G78" s="154"/>
      <c r="H78" s="154">
        <f t="shared" si="4"/>
        <v>0</v>
      </c>
    </row>
    <row r="79" spans="1:11">
      <c r="A79" s="139"/>
      <c r="B79" s="139"/>
      <c r="H79" s="154">
        <f t="shared" si="4"/>
        <v>0</v>
      </c>
    </row>
    <row r="80" spans="1:11">
      <c r="A80" s="139"/>
      <c r="B80" s="139"/>
      <c r="H80" s="154">
        <f t="shared" si="4"/>
        <v>0</v>
      </c>
    </row>
    <row r="81" spans="1:11">
      <c r="H81" s="154">
        <f t="shared" si="4"/>
        <v>0</v>
      </c>
    </row>
    <row r="82" spans="1:11">
      <c r="H82" s="154">
        <f t="shared" si="4"/>
        <v>0</v>
      </c>
    </row>
    <row r="83" spans="1:11" s="146" customFormat="1">
      <c r="A83" s="145"/>
      <c r="C83" s="147"/>
      <c r="E83" s="145"/>
      <c r="F83" s="145"/>
      <c r="H83" s="154">
        <f t="shared" si="4"/>
        <v>0</v>
      </c>
    </row>
    <row r="84" spans="1:11" ht="99" customHeight="1">
      <c r="A84" s="136"/>
      <c r="B84" s="137" t="s">
        <v>293</v>
      </c>
      <c r="C84" s="138" t="s">
        <v>294</v>
      </c>
      <c r="D84" s="139" t="s">
        <v>565</v>
      </c>
      <c r="E84" s="136" t="s">
        <v>284</v>
      </c>
      <c r="F84" s="140">
        <v>7000</v>
      </c>
      <c r="G84" s="171">
        <v>100</v>
      </c>
      <c r="H84" s="154">
        <f t="shared" si="4"/>
        <v>47.199999999999996</v>
      </c>
      <c r="J84" s="172" t="s">
        <v>398</v>
      </c>
    </row>
    <row r="85" spans="1:11" ht="99" customHeight="1">
      <c r="A85" s="139" t="s">
        <v>475</v>
      </c>
      <c r="B85" s="139" t="s">
        <v>293</v>
      </c>
      <c r="C85" s="139" t="s">
        <v>297</v>
      </c>
      <c r="D85" s="139" t="s">
        <v>567</v>
      </c>
      <c r="E85" s="139">
        <v>3300</v>
      </c>
      <c r="F85" s="155">
        <v>41000</v>
      </c>
      <c r="G85" s="154">
        <f t="shared" ref="G85:G90" si="5">F85/E85</f>
        <v>12.424242424242424</v>
      </c>
      <c r="H85" s="154">
        <f t="shared" si="4"/>
        <v>5.8642424242424234</v>
      </c>
      <c r="J85" s="172" t="s">
        <v>399</v>
      </c>
    </row>
    <row r="86" spans="1:11" ht="99" customHeight="1">
      <c r="A86" s="139" t="s">
        <v>540</v>
      </c>
      <c r="B86" s="139" t="s">
        <v>293</v>
      </c>
      <c r="C86" s="139" t="s">
        <v>298</v>
      </c>
      <c r="D86" s="139" t="s">
        <v>568</v>
      </c>
      <c r="E86" s="139">
        <v>5900</v>
      </c>
      <c r="F86" s="140">
        <v>77500</v>
      </c>
      <c r="G86" s="154">
        <f t="shared" si="5"/>
        <v>13.135593220338983</v>
      </c>
      <c r="H86" s="154">
        <f t="shared" si="4"/>
        <v>6.1999999999999993</v>
      </c>
      <c r="J86" s="172" t="s">
        <v>400</v>
      </c>
    </row>
    <row r="87" spans="1:11" ht="99" customHeight="1">
      <c r="A87" s="139" t="s">
        <v>476</v>
      </c>
      <c r="B87" s="139" t="s">
        <v>293</v>
      </c>
      <c r="C87" s="139" t="s">
        <v>457</v>
      </c>
      <c r="D87" s="139" t="s">
        <v>464</v>
      </c>
      <c r="E87" s="139">
        <v>14900</v>
      </c>
      <c r="F87" s="140">
        <v>175000</v>
      </c>
      <c r="G87" s="154">
        <f t="shared" si="5"/>
        <v>11.74496644295302</v>
      </c>
      <c r="H87" s="154">
        <f t="shared" si="4"/>
        <v>5.5436241610738248</v>
      </c>
      <c r="J87" s="172" t="s">
        <v>401</v>
      </c>
    </row>
    <row r="88" spans="1:11" ht="99" customHeight="1">
      <c r="A88" s="139" t="s">
        <v>541</v>
      </c>
      <c r="B88" s="139" t="s">
        <v>293</v>
      </c>
      <c r="C88" s="139" t="s">
        <v>458</v>
      </c>
      <c r="D88" s="139" t="s">
        <v>465</v>
      </c>
      <c r="E88" s="139">
        <v>14900</v>
      </c>
      <c r="F88" s="140">
        <v>175000</v>
      </c>
      <c r="G88" s="154">
        <f t="shared" si="5"/>
        <v>11.74496644295302</v>
      </c>
      <c r="H88" s="154">
        <f t="shared" si="4"/>
        <v>5.5436241610738248</v>
      </c>
      <c r="J88" s="172" t="s">
        <v>402</v>
      </c>
    </row>
    <row r="89" spans="1:11" ht="99" customHeight="1">
      <c r="A89" s="139" t="s">
        <v>477</v>
      </c>
      <c r="B89" s="139" t="s">
        <v>293</v>
      </c>
      <c r="C89" s="139" t="s">
        <v>299</v>
      </c>
      <c r="D89" s="139" t="s">
        <v>564</v>
      </c>
      <c r="E89" s="139">
        <v>33000</v>
      </c>
      <c r="F89" s="140">
        <v>440000</v>
      </c>
      <c r="G89" s="173">
        <f t="shared" si="5"/>
        <v>13.333333333333334</v>
      </c>
      <c r="H89" s="154">
        <f t="shared" si="4"/>
        <v>6.293333333333333</v>
      </c>
      <c r="J89" s="172" t="s">
        <v>414</v>
      </c>
      <c r="K89" s="174" t="s">
        <v>421</v>
      </c>
    </row>
    <row r="90" spans="1:11" ht="99" customHeight="1">
      <c r="A90" s="139" t="s">
        <v>542</v>
      </c>
      <c r="B90" s="139" t="s">
        <v>293</v>
      </c>
      <c r="C90" s="139" t="s">
        <v>300</v>
      </c>
      <c r="D90" s="139" t="s">
        <v>466</v>
      </c>
      <c r="E90" s="175">
        <v>33000</v>
      </c>
      <c r="F90" s="140">
        <v>375000</v>
      </c>
      <c r="G90" s="173">
        <f t="shared" si="5"/>
        <v>11.363636363636363</v>
      </c>
      <c r="H90" s="154">
        <f t="shared" si="4"/>
        <v>5.3636363636363633</v>
      </c>
      <c r="J90" s="172" t="s">
        <v>404</v>
      </c>
      <c r="K90" s="143"/>
    </row>
    <row r="91" spans="1:11" s="146" customFormat="1">
      <c r="A91" s="145"/>
      <c r="C91" s="147"/>
      <c r="E91" s="145"/>
      <c r="F91" s="145"/>
      <c r="G91" s="176"/>
      <c r="H91" s="154">
        <f t="shared" si="4"/>
        <v>0</v>
      </c>
      <c r="J91" s="177" t="s">
        <v>405</v>
      </c>
    </row>
    <row r="92" spans="1:11">
      <c r="A92" s="136" t="s">
        <v>478</v>
      </c>
      <c r="B92" s="137" t="s">
        <v>301</v>
      </c>
      <c r="C92" s="138" t="s">
        <v>302</v>
      </c>
      <c r="D92" s="137" t="s">
        <v>422</v>
      </c>
      <c r="E92" s="140">
        <v>6600</v>
      </c>
      <c r="F92" s="140">
        <v>75000</v>
      </c>
      <c r="G92" s="154">
        <f t="shared" ref="G92:G99" si="6">F92/E92</f>
        <v>11.363636363636363</v>
      </c>
      <c r="H92" s="154">
        <f t="shared" si="4"/>
        <v>5.3636363636363633</v>
      </c>
      <c r="I92" s="142">
        <v>87500</v>
      </c>
      <c r="J92" s="172" t="s">
        <v>403</v>
      </c>
    </row>
    <row r="93" spans="1:11">
      <c r="A93" s="136" t="s">
        <v>533</v>
      </c>
      <c r="B93" s="137" t="s">
        <v>301</v>
      </c>
      <c r="C93" s="138" t="s">
        <v>303</v>
      </c>
      <c r="D93" s="137" t="s">
        <v>422</v>
      </c>
      <c r="E93" s="140">
        <v>6600</v>
      </c>
      <c r="F93" s="140">
        <v>75000</v>
      </c>
      <c r="G93" s="154">
        <f t="shared" si="6"/>
        <v>11.363636363636363</v>
      </c>
      <c r="H93" s="154">
        <f t="shared" si="4"/>
        <v>5.3636363636363633</v>
      </c>
      <c r="I93" s="142">
        <v>87500</v>
      </c>
      <c r="J93" s="172" t="s">
        <v>403</v>
      </c>
    </row>
    <row r="94" spans="1:11">
      <c r="A94" s="136" t="s">
        <v>534</v>
      </c>
      <c r="B94" s="137" t="s">
        <v>301</v>
      </c>
      <c r="C94" s="138" t="s">
        <v>304</v>
      </c>
      <c r="D94" s="137" t="s">
        <v>422</v>
      </c>
      <c r="E94" s="140">
        <v>6600</v>
      </c>
      <c r="F94" s="140">
        <v>75000</v>
      </c>
      <c r="G94" s="154">
        <f t="shared" si="6"/>
        <v>11.363636363636363</v>
      </c>
      <c r="H94" s="154">
        <f t="shared" si="4"/>
        <v>5.3636363636363633</v>
      </c>
      <c r="I94" s="142">
        <v>87500</v>
      </c>
      <c r="J94" s="172" t="s">
        <v>403</v>
      </c>
    </row>
    <row r="95" spans="1:11">
      <c r="A95" s="136" t="s">
        <v>535</v>
      </c>
      <c r="B95" s="137" t="s">
        <v>301</v>
      </c>
      <c r="C95" s="138" t="s">
        <v>305</v>
      </c>
      <c r="D95" s="137" t="s">
        <v>422</v>
      </c>
      <c r="E95" s="140">
        <v>6600</v>
      </c>
      <c r="F95" s="140">
        <v>75000</v>
      </c>
      <c r="G95" s="154">
        <f t="shared" si="6"/>
        <v>11.363636363636363</v>
      </c>
      <c r="H95" s="154">
        <f t="shared" si="4"/>
        <v>5.3636363636363633</v>
      </c>
      <c r="I95" s="142">
        <v>87500</v>
      </c>
      <c r="J95" s="172" t="s">
        <v>403</v>
      </c>
    </row>
    <row r="96" spans="1:11">
      <c r="A96" s="136" t="s">
        <v>536</v>
      </c>
      <c r="B96" s="137" t="s">
        <v>301</v>
      </c>
      <c r="C96" s="138" t="s">
        <v>306</v>
      </c>
      <c r="D96" s="137" t="s">
        <v>423</v>
      </c>
      <c r="E96" s="140">
        <v>9900</v>
      </c>
      <c r="F96" s="140">
        <v>125000</v>
      </c>
      <c r="G96" s="154">
        <f t="shared" si="6"/>
        <v>12.626262626262626</v>
      </c>
      <c r="H96" s="154">
        <f t="shared" si="4"/>
        <v>5.9595959595959593</v>
      </c>
      <c r="I96" s="142">
        <v>150000</v>
      </c>
      <c r="J96" s="172" t="s">
        <v>406</v>
      </c>
    </row>
    <row r="97" spans="1:10">
      <c r="A97" s="136" t="s">
        <v>537</v>
      </c>
      <c r="B97" s="137" t="s">
        <v>301</v>
      </c>
      <c r="C97" s="138" t="s">
        <v>307</v>
      </c>
      <c r="D97" s="137" t="s">
        <v>423</v>
      </c>
      <c r="E97" s="140">
        <v>9900</v>
      </c>
      <c r="F97" s="140">
        <v>125000</v>
      </c>
      <c r="G97" s="154">
        <f t="shared" si="6"/>
        <v>12.626262626262626</v>
      </c>
      <c r="H97" s="154">
        <f t="shared" si="4"/>
        <v>5.9595959595959593</v>
      </c>
      <c r="I97" s="142">
        <v>150000</v>
      </c>
      <c r="J97" s="172" t="s">
        <v>407</v>
      </c>
    </row>
    <row r="98" spans="1:10">
      <c r="A98" s="136" t="s">
        <v>538</v>
      </c>
      <c r="B98" s="137" t="s">
        <v>301</v>
      </c>
      <c r="C98" s="138" t="s">
        <v>308</v>
      </c>
      <c r="D98" s="137" t="s">
        <v>423</v>
      </c>
      <c r="E98" s="140">
        <v>9900</v>
      </c>
      <c r="F98" s="140">
        <v>125000</v>
      </c>
      <c r="G98" s="154">
        <f t="shared" si="6"/>
        <v>12.626262626262626</v>
      </c>
      <c r="H98" s="154">
        <f t="shared" si="4"/>
        <v>5.9595959595959593</v>
      </c>
      <c r="I98" s="142">
        <v>150000</v>
      </c>
      <c r="J98" s="172" t="s">
        <v>408</v>
      </c>
    </row>
    <row r="99" spans="1:10">
      <c r="A99" s="136" t="s">
        <v>539</v>
      </c>
      <c r="B99" s="137" t="s">
        <v>301</v>
      </c>
      <c r="C99" s="138" t="s">
        <v>309</v>
      </c>
      <c r="D99" s="137" t="s">
        <v>423</v>
      </c>
      <c r="E99" s="140">
        <v>9900</v>
      </c>
      <c r="F99" s="140">
        <v>125000</v>
      </c>
      <c r="G99" s="154">
        <f t="shared" si="6"/>
        <v>12.626262626262626</v>
      </c>
      <c r="H99" s="154">
        <f t="shared" si="4"/>
        <v>5.9595959595959593</v>
      </c>
      <c r="I99" s="142">
        <v>150000</v>
      </c>
      <c r="J99" s="172" t="s">
        <v>409</v>
      </c>
    </row>
    <row r="100" spans="1:10" s="146" customFormat="1">
      <c r="A100" s="145"/>
      <c r="C100" s="147"/>
      <c r="E100" s="145"/>
      <c r="F100" s="145"/>
      <c r="G100" s="176"/>
      <c r="H100" s="154">
        <f t="shared" si="4"/>
        <v>0</v>
      </c>
      <c r="J100" s="177" t="s">
        <v>410</v>
      </c>
    </row>
    <row r="101" spans="1:10">
      <c r="B101" s="142" t="s">
        <v>310</v>
      </c>
      <c r="C101" s="151" t="s">
        <v>311</v>
      </c>
      <c r="D101" s="142" t="s">
        <v>312</v>
      </c>
      <c r="G101" s="171"/>
      <c r="H101" s="154">
        <f t="shared" si="4"/>
        <v>0</v>
      </c>
      <c r="J101" s="172" t="s">
        <v>411</v>
      </c>
    </row>
    <row r="102" spans="1:10">
      <c r="A102" s="136" t="s">
        <v>543</v>
      </c>
      <c r="B102" s="137" t="s">
        <v>310</v>
      </c>
      <c r="C102" s="138" t="s">
        <v>313</v>
      </c>
      <c r="D102" s="137" t="s">
        <v>460</v>
      </c>
      <c r="E102" s="140">
        <v>3300</v>
      </c>
      <c r="F102" s="140">
        <v>5000</v>
      </c>
      <c r="G102" s="154">
        <f t="shared" ref="G102:G106" si="7">F102/E102</f>
        <v>1.5151515151515151</v>
      </c>
      <c r="H102" s="154">
        <f t="shared" si="4"/>
        <v>0.71515151515151509</v>
      </c>
      <c r="J102" s="172" t="s">
        <v>412</v>
      </c>
    </row>
    <row r="103" spans="1:10">
      <c r="A103" s="136" t="s">
        <v>544</v>
      </c>
      <c r="B103" s="137" t="s">
        <v>310</v>
      </c>
      <c r="C103" s="138" t="s">
        <v>314</v>
      </c>
      <c r="D103" s="137" t="s">
        <v>461</v>
      </c>
      <c r="E103" s="140">
        <v>5500</v>
      </c>
      <c r="F103" s="140">
        <v>9000</v>
      </c>
      <c r="G103" s="154">
        <f t="shared" si="7"/>
        <v>1.6363636363636365</v>
      </c>
      <c r="H103" s="154">
        <f t="shared" si="4"/>
        <v>0.77236363636363636</v>
      </c>
      <c r="J103" s="172" t="s">
        <v>413</v>
      </c>
    </row>
    <row r="104" spans="1:10">
      <c r="A104" s="136" t="s">
        <v>545</v>
      </c>
      <c r="B104" s="137" t="s">
        <v>310</v>
      </c>
      <c r="C104" s="138" t="s">
        <v>315</v>
      </c>
      <c r="D104" s="137" t="s">
        <v>462</v>
      </c>
      <c r="E104" s="140">
        <v>9900</v>
      </c>
      <c r="F104" s="140">
        <v>17000</v>
      </c>
      <c r="G104" s="154">
        <f t="shared" si="7"/>
        <v>1.7171717171717171</v>
      </c>
      <c r="H104" s="154">
        <f t="shared" si="4"/>
        <v>0.8105050505050504</v>
      </c>
    </row>
    <row r="105" spans="1:10">
      <c r="A105" s="136" t="s">
        <v>546</v>
      </c>
      <c r="B105" s="137" t="s">
        <v>310</v>
      </c>
      <c r="C105" s="138" t="s">
        <v>316</v>
      </c>
      <c r="D105" s="137" t="s">
        <v>424</v>
      </c>
      <c r="E105" s="140">
        <v>33000</v>
      </c>
      <c r="F105" s="140">
        <v>120000</v>
      </c>
      <c r="G105" s="154">
        <f t="shared" si="7"/>
        <v>3.6363636363636362</v>
      </c>
      <c r="H105" s="154">
        <f t="shared" si="4"/>
        <v>1.7163636363636363</v>
      </c>
    </row>
    <row r="106" spans="1:10">
      <c r="A106" s="136" t="s">
        <v>547</v>
      </c>
      <c r="B106" s="137" t="s">
        <v>310</v>
      </c>
      <c r="C106" s="138" t="s">
        <v>317</v>
      </c>
      <c r="D106" s="137" t="s">
        <v>463</v>
      </c>
      <c r="E106" s="140">
        <v>59000</v>
      </c>
      <c r="F106" s="140">
        <f>250000/2</f>
        <v>125000</v>
      </c>
      <c r="G106" s="154">
        <f t="shared" si="7"/>
        <v>2.1186440677966103</v>
      </c>
      <c r="H106" s="154">
        <f>G106/G$106</f>
        <v>1</v>
      </c>
    </row>
    <row r="107" spans="1:10" s="146" customFormat="1">
      <c r="A107" s="145"/>
      <c r="C107" s="147"/>
      <c r="E107" s="145"/>
      <c r="F107" s="145"/>
      <c r="G107" s="176"/>
      <c r="H107" s="176"/>
    </row>
    <row r="108" spans="1:10">
      <c r="B108" s="142" t="s">
        <v>310</v>
      </c>
      <c r="C108" s="151" t="s">
        <v>318</v>
      </c>
      <c r="D108" s="142" t="s">
        <v>430</v>
      </c>
      <c r="E108" s="150" t="s">
        <v>320</v>
      </c>
      <c r="G108" s="171"/>
      <c r="H108" s="171"/>
    </row>
    <row r="109" spans="1:10">
      <c r="B109" s="142" t="s">
        <v>310</v>
      </c>
      <c r="C109" s="151" t="s">
        <v>319</v>
      </c>
      <c r="E109" s="150" t="s">
        <v>320</v>
      </c>
      <c r="G109" s="171"/>
      <c r="H109" s="171"/>
    </row>
    <row r="110" spans="1:10">
      <c r="B110" s="142" t="s">
        <v>310</v>
      </c>
      <c r="C110" s="151" t="s">
        <v>1786</v>
      </c>
      <c r="E110" s="150" t="s">
        <v>320</v>
      </c>
      <c r="G110" s="171"/>
      <c r="H110" s="171"/>
    </row>
    <row r="111" spans="1:10">
      <c r="B111" s="142" t="s">
        <v>310</v>
      </c>
      <c r="C111" s="151" t="s">
        <v>1787</v>
      </c>
      <c r="E111" s="150" t="s">
        <v>320</v>
      </c>
      <c r="G111" s="171"/>
      <c r="H111" s="171"/>
    </row>
    <row r="112" spans="1:10">
      <c r="B112" s="142" t="s">
        <v>310</v>
      </c>
      <c r="C112" s="151" t="s">
        <v>1788</v>
      </c>
      <c r="E112" s="150" t="s">
        <v>320</v>
      </c>
      <c r="G112" s="171"/>
      <c r="H112" s="171"/>
    </row>
    <row r="113" spans="2:11">
      <c r="B113" s="142" t="s">
        <v>310</v>
      </c>
      <c r="C113" s="151" t="s">
        <v>321</v>
      </c>
      <c r="E113" s="150" t="s">
        <v>320</v>
      </c>
      <c r="G113" s="171"/>
      <c r="H113" s="171"/>
    </row>
    <row r="114" spans="2:11">
      <c r="B114" s="142" t="s">
        <v>310</v>
      </c>
      <c r="C114" s="151" t="s">
        <v>1789</v>
      </c>
      <c r="G114" s="171"/>
      <c r="H114" s="171"/>
    </row>
    <row r="115" spans="2:11">
      <c r="G115" s="171"/>
      <c r="H115" s="171"/>
    </row>
    <row r="116" spans="2:11">
      <c r="G116" s="171"/>
      <c r="H116" s="171"/>
    </row>
    <row r="117" spans="2:11">
      <c r="G117" s="171"/>
      <c r="H117" s="171"/>
    </row>
    <row r="118" spans="2:11">
      <c r="G118" s="171"/>
      <c r="H118" s="171"/>
    </row>
    <row r="119" spans="2:11" ht="82.5">
      <c r="B119" s="137" t="s">
        <v>296</v>
      </c>
      <c r="C119" s="138" t="s">
        <v>295</v>
      </c>
      <c r="D119" s="139" t="s">
        <v>431</v>
      </c>
      <c r="E119" s="140"/>
      <c r="F119" s="140">
        <v>62000</v>
      </c>
      <c r="G119" s="154"/>
      <c r="H119" s="154"/>
    </row>
    <row r="120" spans="2:11" ht="49.5">
      <c r="B120" s="178" t="s">
        <v>323</v>
      </c>
      <c r="C120" s="179" t="s">
        <v>324</v>
      </c>
      <c r="D120" s="180" t="s">
        <v>432</v>
      </c>
      <c r="E120" s="181">
        <v>9900</v>
      </c>
      <c r="F120" s="181">
        <v>16000</v>
      </c>
      <c r="G120" s="154"/>
      <c r="H120" s="154"/>
      <c r="K120" s="143"/>
    </row>
    <row r="121" spans="2:11" ht="49.5">
      <c r="B121" s="178" t="s">
        <v>323</v>
      </c>
      <c r="C121" s="179" t="s">
        <v>325</v>
      </c>
      <c r="D121" s="180" t="s">
        <v>433</v>
      </c>
      <c r="E121" s="181">
        <v>11000</v>
      </c>
      <c r="F121" s="181">
        <v>21000</v>
      </c>
      <c r="G121" s="154"/>
      <c r="H121" s="154"/>
    </row>
    <row r="122" spans="2:11" ht="49.5">
      <c r="B122" s="178" t="s">
        <v>323</v>
      </c>
      <c r="C122" s="179" t="s">
        <v>326</v>
      </c>
      <c r="D122" s="180" t="s">
        <v>434</v>
      </c>
      <c r="E122" s="181">
        <v>22000</v>
      </c>
      <c r="F122" s="181">
        <v>24500</v>
      </c>
      <c r="G122" s="154"/>
      <c r="H122" s="154"/>
    </row>
    <row r="123" spans="2:11" ht="49.5">
      <c r="B123" s="137" t="s">
        <v>323</v>
      </c>
      <c r="C123" s="138" t="s">
        <v>327</v>
      </c>
      <c r="D123" s="139" t="s">
        <v>435</v>
      </c>
      <c r="E123" s="140">
        <v>33000</v>
      </c>
      <c r="F123" s="140">
        <v>26000</v>
      </c>
      <c r="G123" s="154"/>
      <c r="H123" s="154"/>
    </row>
    <row r="124" spans="2:11" ht="49.5">
      <c r="B124" s="137" t="s">
        <v>323</v>
      </c>
      <c r="C124" s="138" t="s">
        <v>328</v>
      </c>
      <c r="D124" s="139" t="s">
        <v>436</v>
      </c>
      <c r="E124" s="140">
        <v>44000</v>
      </c>
      <c r="F124" s="140">
        <v>26000</v>
      </c>
      <c r="G124" s="154"/>
      <c r="H124" s="154"/>
    </row>
    <row r="125" spans="2:11" ht="49.5">
      <c r="B125" s="137" t="s">
        <v>323</v>
      </c>
      <c r="C125" s="138" t="s">
        <v>329</v>
      </c>
      <c r="D125" s="139" t="s">
        <v>437</v>
      </c>
      <c r="E125" s="140">
        <v>55000</v>
      </c>
      <c r="F125" s="140">
        <v>29500</v>
      </c>
      <c r="G125" s="154"/>
      <c r="H125" s="154"/>
    </row>
    <row r="126" spans="2:11" ht="49.5">
      <c r="B126" s="178" t="s">
        <v>323</v>
      </c>
      <c r="C126" s="179" t="s">
        <v>330</v>
      </c>
      <c r="D126" s="180" t="s">
        <v>438</v>
      </c>
      <c r="E126" s="181">
        <v>66000</v>
      </c>
      <c r="F126" s="181">
        <v>29000</v>
      </c>
      <c r="G126" s="154"/>
      <c r="H126" s="154"/>
    </row>
    <row r="127" spans="2:11" ht="49.5">
      <c r="B127" s="178" t="s">
        <v>323</v>
      </c>
      <c r="C127" s="179" t="s">
        <v>331</v>
      </c>
      <c r="D127" s="180" t="s">
        <v>439</v>
      </c>
      <c r="E127" s="181">
        <v>77000</v>
      </c>
      <c r="F127" s="181">
        <v>29000</v>
      </c>
      <c r="G127" s="154"/>
      <c r="H127" s="154"/>
    </row>
    <row r="128" spans="2:11" ht="49.5">
      <c r="B128" s="178" t="s">
        <v>323</v>
      </c>
      <c r="C128" s="179" t="s">
        <v>332</v>
      </c>
      <c r="D128" s="180" t="s">
        <v>440</v>
      </c>
      <c r="E128" s="181">
        <v>88000</v>
      </c>
      <c r="F128" s="181">
        <v>29000</v>
      </c>
      <c r="G128" s="154"/>
      <c r="H128" s="154"/>
    </row>
    <row r="129" spans="2:8" ht="49.5">
      <c r="B129" s="137" t="s">
        <v>323</v>
      </c>
      <c r="C129" s="138" t="s">
        <v>333</v>
      </c>
      <c r="D129" s="139" t="s">
        <v>441</v>
      </c>
      <c r="E129" s="140">
        <v>99000</v>
      </c>
      <c r="F129" s="140">
        <v>29000</v>
      </c>
      <c r="G129" s="154"/>
      <c r="H129" s="154"/>
    </row>
    <row r="130" spans="2:8" ht="49.5">
      <c r="B130" s="137" t="s">
        <v>323</v>
      </c>
      <c r="C130" s="138" t="s">
        <v>334</v>
      </c>
      <c r="D130" s="139" t="s">
        <v>442</v>
      </c>
      <c r="E130" s="140">
        <v>110000</v>
      </c>
      <c r="F130" s="140">
        <v>29000</v>
      </c>
      <c r="G130" s="154"/>
      <c r="H130" s="154"/>
    </row>
    <row r="131" spans="2:8" ht="49.5">
      <c r="B131" s="137" t="s">
        <v>323</v>
      </c>
      <c r="C131" s="138" t="s">
        <v>335</v>
      </c>
      <c r="D131" s="139" t="s">
        <v>443</v>
      </c>
      <c r="E131" s="140">
        <v>130000</v>
      </c>
      <c r="F131" s="140">
        <v>34000</v>
      </c>
      <c r="G131" s="154"/>
      <c r="H131" s="154"/>
    </row>
    <row r="132" spans="2:8" ht="49.5">
      <c r="B132" s="178" t="s">
        <v>323</v>
      </c>
      <c r="C132" s="179" t="s">
        <v>336</v>
      </c>
      <c r="D132" s="180" t="s">
        <v>444</v>
      </c>
      <c r="E132" s="181">
        <v>150000</v>
      </c>
      <c r="F132" s="181">
        <v>45000</v>
      </c>
      <c r="G132" s="154"/>
      <c r="H132" s="154"/>
    </row>
    <row r="133" spans="2:8" ht="49.5">
      <c r="B133" s="178" t="s">
        <v>323</v>
      </c>
      <c r="C133" s="179" t="s">
        <v>337</v>
      </c>
      <c r="D133" s="180" t="s">
        <v>445</v>
      </c>
      <c r="E133" s="181">
        <v>170000</v>
      </c>
      <c r="F133" s="181">
        <v>45000</v>
      </c>
      <c r="G133" s="154"/>
      <c r="H133" s="154"/>
    </row>
    <row r="134" spans="2:8" ht="49.5">
      <c r="B134" s="178" t="s">
        <v>323</v>
      </c>
      <c r="C134" s="179" t="s">
        <v>338</v>
      </c>
      <c r="D134" s="180" t="s">
        <v>446</v>
      </c>
      <c r="E134" s="181">
        <v>190000</v>
      </c>
      <c r="F134" s="181">
        <v>48500</v>
      </c>
      <c r="G134" s="154"/>
      <c r="H134" s="154"/>
    </row>
    <row r="135" spans="2:8" ht="49.5">
      <c r="B135" s="137" t="s">
        <v>323</v>
      </c>
      <c r="C135" s="138" t="s">
        <v>339</v>
      </c>
      <c r="D135" s="139" t="s">
        <v>444</v>
      </c>
      <c r="E135" s="140">
        <v>210000</v>
      </c>
      <c r="F135" s="140">
        <v>45000</v>
      </c>
      <c r="G135" s="154"/>
      <c r="H135" s="154"/>
    </row>
    <row r="136" spans="2:8" ht="49.5">
      <c r="B136" s="137" t="s">
        <v>323</v>
      </c>
      <c r="C136" s="138" t="s">
        <v>340</v>
      </c>
      <c r="D136" s="139" t="s">
        <v>445</v>
      </c>
      <c r="E136" s="140">
        <v>230000</v>
      </c>
      <c r="F136" s="140">
        <v>45000</v>
      </c>
      <c r="G136" s="154"/>
      <c r="H136" s="154"/>
    </row>
    <row r="137" spans="2:8" ht="49.5">
      <c r="B137" s="137" t="s">
        <v>323</v>
      </c>
      <c r="C137" s="138" t="s">
        <v>341</v>
      </c>
      <c r="D137" s="139" t="s">
        <v>446</v>
      </c>
      <c r="E137" s="140">
        <v>250000</v>
      </c>
      <c r="F137" s="140">
        <v>48500</v>
      </c>
      <c r="G137" s="154"/>
      <c r="H137" s="154"/>
    </row>
    <row r="138" spans="2:8" ht="49.5">
      <c r="B138" s="178" t="s">
        <v>323</v>
      </c>
      <c r="C138" s="179" t="s">
        <v>342</v>
      </c>
      <c r="D138" s="180" t="s">
        <v>447</v>
      </c>
      <c r="E138" s="181">
        <v>300000</v>
      </c>
      <c r="F138" s="181">
        <v>45000</v>
      </c>
      <c r="G138" s="154"/>
      <c r="H138" s="154"/>
    </row>
    <row r="139" spans="2:8" ht="49.5">
      <c r="B139" s="178" t="s">
        <v>323</v>
      </c>
      <c r="C139" s="179" t="s">
        <v>343</v>
      </c>
      <c r="D139" s="180" t="s">
        <v>448</v>
      </c>
      <c r="E139" s="181">
        <v>350000</v>
      </c>
      <c r="F139" s="181">
        <v>80000</v>
      </c>
      <c r="G139" s="154"/>
      <c r="H139" s="154"/>
    </row>
    <row r="140" spans="2:8" ht="49.5">
      <c r="B140" s="178" t="s">
        <v>323</v>
      </c>
      <c r="C140" s="179" t="s">
        <v>344</v>
      </c>
      <c r="D140" s="180" t="s">
        <v>450</v>
      </c>
      <c r="E140" s="181">
        <v>400000</v>
      </c>
      <c r="F140" s="181">
        <v>83500</v>
      </c>
      <c r="G140" s="154"/>
      <c r="H140" s="154"/>
    </row>
    <row r="141" spans="2:8" ht="49.5">
      <c r="B141" s="137" t="s">
        <v>323</v>
      </c>
      <c r="C141" s="138" t="s">
        <v>345</v>
      </c>
      <c r="D141" s="139" t="s">
        <v>449</v>
      </c>
      <c r="E141" s="140">
        <v>450000</v>
      </c>
      <c r="F141" s="140">
        <v>80000</v>
      </c>
      <c r="G141" s="154"/>
      <c r="H141" s="154"/>
    </row>
    <row r="142" spans="2:8" ht="49.5">
      <c r="B142" s="137" t="s">
        <v>323</v>
      </c>
      <c r="C142" s="138" t="s">
        <v>346</v>
      </c>
      <c r="D142" s="139" t="s">
        <v>448</v>
      </c>
      <c r="E142" s="140">
        <v>500000</v>
      </c>
      <c r="F142" s="140">
        <v>80000</v>
      </c>
      <c r="G142" s="154"/>
      <c r="H142" s="154"/>
    </row>
    <row r="143" spans="2:8" ht="49.5">
      <c r="B143" s="137" t="s">
        <v>323</v>
      </c>
      <c r="C143" s="138" t="s">
        <v>347</v>
      </c>
      <c r="D143" s="139" t="s">
        <v>450</v>
      </c>
      <c r="E143" s="140">
        <v>550000</v>
      </c>
      <c r="F143" s="140">
        <v>83500</v>
      </c>
      <c r="G143" s="154"/>
      <c r="H143" s="154"/>
    </row>
    <row r="144" spans="2:8" ht="49.5">
      <c r="B144" s="178" t="s">
        <v>323</v>
      </c>
      <c r="C144" s="179" t="s">
        <v>348</v>
      </c>
      <c r="D144" s="180" t="s">
        <v>451</v>
      </c>
      <c r="E144" s="181">
        <v>600000</v>
      </c>
      <c r="F144" s="181">
        <v>86000</v>
      </c>
      <c r="G144" s="154"/>
      <c r="H144" s="154"/>
    </row>
    <row r="145" spans="2:11" ht="49.5">
      <c r="B145" s="178" t="s">
        <v>323</v>
      </c>
      <c r="C145" s="179" t="s">
        <v>349</v>
      </c>
      <c r="D145" s="180" t="s">
        <v>452</v>
      </c>
      <c r="E145" s="181">
        <v>650000</v>
      </c>
      <c r="F145" s="181">
        <v>86000</v>
      </c>
      <c r="G145" s="154"/>
      <c r="H145" s="154"/>
    </row>
    <row r="146" spans="2:11" ht="49.5">
      <c r="B146" s="178" t="s">
        <v>323</v>
      </c>
      <c r="C146" s="192" t="s">
        <v>350</v>
      </c>
      <c r="D146" s="180" t="s">
        <v>453</v>
      </c>
      <c r="E146" s="181">
        <v>700000</v>
      </c>
      <c r="F146" s="181">
        <v>87500</v>
      </c>
      <c r="G146" s="154"/>
      <c r="H146" s="154"/>
    </row>
    <row r="147" spans="2:11" ht="49.5">
      <c r="B147" s="137" t="s">
        <v>323</v>
      </c>
      <c r="C147" s="138" t="s">
        <v>619</v>
      </c>
      <c r="D147" s="139" t="s">
        <v>454</v>
      </c>
      <c r="E147" s="140">
        <v>750000</v>
      </c>
      <c r="F147" s="140">
        <v>96000</v>
      </c>
      <c r="G147" s="154"/>
      <c r="H147" s="154"/>
    </row>
    <row r="148" spans="2:11" ht="49.5">
      <c r="B148" s="137" t="s">
        <v>323</v>
      </c>
      <c r="C148" s="138" t="s">
        <v>351</v>
      </c>
      <c r="D148" s="139" t="s">
        <v>455</v>
      </c>
      <c r="E148" s="140">
        <v>800000</v>
      </c>
      <c r="F148" s="140">
        <v>106000</v>
      </c>
      <c r="G148" s="154"/>
      <c r="H148" s="154"/>
    </row>
    <row r="149" spans="2:11" ht="49.5">
      <c r="B149" s="137" t="s">
        <v>323</v>
      </c>
      <c r="C149" s="138" t="s">
        <v>352</v>
      </c>
      <c r="D149" s="139" t="s">
        <v>638</v>
      </c>
      <c r="E149" s="140">
        <v>850000</v>
      </c>
      <c r="F149" s="140">
        <v>137500</v>
      </c>
      <c r="G149" s="154"/>
      <c r="H149" s="154"/>
    </row>
    <row r="150" spans="2:11" ht="49.5" customHeight="1">
      <c r="B150" s="193" t="s">
        <v>323</v>
      </c>
      <c r="C150" s="192" t="s">
        <v>640</v>
      </c>
      <c r="D150" s="194" t="s">
        <v>1490</v>
      </c>
      <c r="E150" s="195">
        <v>900000</v>
      </c>
      <c r="F150" s="196">
        <v>95000</v>
      </c>
      <c r="G150" s="154"/>
      <c r="H150" s="154"/>
      <c r="J150" s="160" t="s">
        <v>641</v>
      </c>
    </row>
    <row r="151" spans="2:11" ht="49.5" customHeight="1">
      <c r="B151" s="193" t="s">
        <v>323</v>
      </c>
      <c r="C151" s="192" t="s">
        <v>620</v>
      </c>
      <c r="D151" s="194" t="s">
        <v>1491</v>
      </c>
      <c r="E151" s="195">
        <v>1000000</v>
      </c>
      <c r="F151" s="196">
        <v>115000</v>
      </c>
      <c r="G151" s="154"/>
      <c r="H151" s="154"/>
    </row>
    <row r="152" spans="2:11" ht="49.5" customHeight="1">
      <c r="B152" s="193" t="s">
        <v>323</v>
      </c>
      <c r="C152" s="192" t="s">
        <v>621</v>
      </c>
      <c r="D152" s="194" t="s">
        <v>1498</v>
      </c>
      <c r="E152" s="195">
        <v>1100000</v>
      </c>
      <c r="F152" s="196">
        <v>113000</v>
      </c>
      <c r="G152" s="154"/>
      <c r="H152" s="154"/>
    </row>
    <row r="153" spans="2:11" ht="49.5" customHeight="1">
      <c r="B153" s="193" t="s">
        <v>323</v>
      </c>
      <c r="C153" s="192" t="s">
        <v>622</v>
      </c>
      <c r="D153" s="194" t="s">
        <v>1492</v>
      </c>
      <c r="E153" s="195">
        <v>1200000</v>
      </c>
      <c r="F153" s="196">
        <v>115000</v>
      </c>
      <c r="G153" s="154"/>
      <c r="H153" s="154"/>
      <c r="J153" s="160"/>
    </row>
    <row r="154" spans="2:11" ht="49.5" customHeight="1">
      <c r="B154" s="203" t="s">
        <v>323</v>
      </c>
      <c r="C154" s="204" t="s">
        <v>623</v>
      </c>
      <c r="D154" s="205" t="s">
        <v>1495</v>
      </c>
      <c r="E154" s="206">
        <v>1300000</v>
      </c>
      <c r="F154" s="207">
        <v>113000</v>
      </c>
      <c r="G154" s="154"/>
      <c r="H154" s="154"/>
      <c r="J154" s="183" t="s">
        <v>1472</v>
      </c>
    </row>
    <row r="155" spans="2:11" ht="49.5" customHeight="1">
      <c r="B155" s="203" t="s">
        <v>323</v>
      </c>
      <c r="C155" s="204" t="s">
        <v>624</v>
      </c>
      <c r="D155" s="205" t="s">
        <v>1496</v>
      </c>
      <c r="E155" s="206">
        <v>1400000</v>
      </c>
      <c r="F155" s="207">
        <v>140000</v>
      </c>
      <c r="G155" s="154"/>
      <c r="H155" s="154"/>
      <c r="J155" s="184" t="s">
        <v>1471</v>
      </c>
    </row>
    <row r="156" spans="2:11" ht="49.5" customHeight="1">
      <c r="B156" s="203" t="s">
        <v>323</v>
      </c>
      <c r="C156" s="204" t="s">
        <v>625</v>
      </c>
      <c r="D156" s="205" t="s">
        <v>1493</v>
      </c>
      <c r="E156" s="206">
        <v>1500000</v>
      </c>
      <c r="F156" s="208">
        <v>113000</v>
      </c>
      <c r="G156" s="154"/>
      <c r="H156" s="154"/>
      <c r="J156" s="167" t="s">
        <v>1439</v>
      </c>
      <c r="K156" s="144" t="s">
        <v>1785</v>
      </c>
    </row>
    <row r="157" spans="2:11" ht="49.5" customHeight="1">
      <c r="B157" s="203" t="s">
        <v>323</v>
      </c>
      <c r="C157" s="204" t="s">
        <v>626</v>
      </c>
      <c r="D157" s="205" t="s">
        <v>1497</v>
      </c>
      <c r="E157" s="206">
        <v>1600000</v>
      </c>
      <c r="F157" s="208">
        <v>140000</v>
      </c>
      <c r="G157" s="154"/>
      <c r="H157" s="154"/>
      <c r="J157" s="158" t="s">
        <v>1442</v>
      </c>
    </row>
    <row r="158" spans="2:11" ht="49.5" customHeight="1">
      <c r="B158" s="193" t="s">
        <v>323</v>
      </c>
      <c r="C158" s="192" t="s">
        <v>627</v>
      </c>
      <c r="D158" s="194" t="s">
        <v>1502</v>
      </c>
      <c r="E158" s="195">
        <v>1700000</v>
      </c>
      <c r="F158" s="198">
        <v>105000</v>
      </c>
      <c r="G158" s="154"/>
      <c r="H158" s="154"/>
      <c r="J158" s="167" t="s">
        <v>1469</v>
      </c>
    </row>
    <row r="159" spans="2:11" ht="49.5" customHeight="1">
      <c r="B159" s="193" t="s">
        <v>323</v>
      </c>
      <c r="C159" s="192" t="s">
        <v>628</v>
      </c>
      <c r="D159" s="194" t="s">
        <v>1491</v>
      </c>
      <c r="E159" s="195">
        <v>1800000</v>
      </c>
      <c r="F159" s="198">
        <v>115000</v>
      </c>
      <c r="G159" s="154"/>
      <c r="H159" s="154"/>
      <c r="J159" s="182" t="s">
        <v>1470</v>
      </c>
    </row>
    <row r="160" spans="2:11" ht="49.5" customHeight="1">
      <c r="B160" s="193" t="s">
        <v>323</v>
      </c>
      <c r="C160" s="192" t="s">
        <v>629</v>
      </c>
      <c r="D160" s="194" t="s">
        <v>1498</v>
      </c>
      <c r="E160" s="195">
        <v>1900000</v>
      </c>
      <c r="F160" s="198">
        <v>113000</v>
      </c>
      <c r="G160" s="154"/>
      <c r="H160" s="154"/>
    </row>
    <row r="161" spans="2:11" ht="49.5" customHeight="1">
      <c r="B161" s="193" t="s">
        <v>323</v>
      </c>
      <c r="C161" s="192" t="s">
        <v>630</v>
      </c>
      <c r="D161" s="194" t="s">
        <v>1492</v>
      </c>
      <c r="E161" s="195">
        <v>2000000</v>
      </c>
      <c r="F161" s="198">
        <v>115000</v>
      </c>
      <c r="G161" s="154"/>
      <c r="H161" s="154"/>
    </row>
    <row r="162" spans="2:11" ht="49.5" customHeight="1">
      <c r="B162" s="203" t="s">
        <v>323</v>
      </c>
      <c r="C162" s="204" t="s">
        <v>631</v>
      </c>
      <c r="D162" s="205" t="s">
        <v>1499</v>
      </c>
      <c r="E162" s="206">
        <v>2100000</v>
      </c>
      <c r="F162" s="207">
        <v>113000</v>
      </c>
      <c r="G162" s="154"/>
      <c r="H162" s="154"/>
    </row>
    <row r="163" spans="2:11" ht="49.5" customHeight="1">
      <c r="B163" s="203" t="s">
        <v>323</v>
      </c>
      <c r="C163" s="204" t="s">
        <v>632</v>
      </c>
      <c r="D163" s="205" t="s">
        <v>1500</v>
      </c>
      <c r="E163" s="206">
        <v>2200000</v>
      </c>
      <c r="F163" s="207">
        <v>140000</v>
      </c>
      <c r="G163" s="154"/>
      <c r="H163" s="154"/>
    </row>
    <row r="164" spans="2:11" ht="49.5" customHeight="1">
      <c r="B164" s="203" t="s">
        <v>323</v>
      </c>
      <c r="C164" s="204" t="s">
        <v>633</v>
      </c>
      <c r="D164" s="205" t="s">
        <v>1493</v>
      </c>
      <c r="E164" s="206">
        <v>2300000</v>
      </c>
      <c r="F164" s="208">
        <v>113000</v>
      </c>
      <c r="G164" s="154"/>
      <c r="H164" s="154"/>
    </row>
    <row r="165" spans="2:11" ht="49.5" customHeight="1">
      <c r="B165" s="203" t="s">
        <v>323</v>
      </c>
      <c r="C165" s="204" t="s">
        <v>634</v>
      </c>
      <c r="D165" s="205" t="s">
        <v>1497</v>
      </c>
      <c r="E165" s="206">
        <v>2400000</v>
      </c>
      <c r="F165" s="208">
        <v>140000</v>
      </c>
      <c r="G165" s="154"/>
      <c r="H165" s="154"/>
    </row>
    <row r="166" spans="2:11" ht="49.5" customHeight="1">
      <c r="B166" s="200" t="s">
        <v>323</v>
      </c>
      <c r="C166" s="201" t="s">
        <v>635</v>
      </c>
      <c r="D166" s="199" t="s">
        <v>1501</v>
      </c>
      <c r="E166" s="195">
        <v>2500000</v>
      </c>
      <c r="F166" s="202">
        <v>105000</v>
      </c>
      <c r="G166" s="154"/>
      <c r="H166" s="154"/>
    </row>
    <row r="167" spans="2:11" ht="49.5" customHeight="1">
      <c r="B167" s="193" t="s">
        <v>323</v>
      </c>
      <c r="C167" s="192" t="s">
        <v>636</v>
      </c>
      <c r="D167" s="194" t="s">
        <v>1491</v>
      </c>
      <c r="E167" s="195">
        <v>2600000</v>
      </c>
      <c r="F167" s="198">
        <v>115000</v>
      </c>
      <c r="G167" s="154"/>
      <c r="H167" s="154"/>
    </row>
    <row r="168" spans="2:11" ht="49.5" customHeight="1">
      <c r="B168" s="193" t="s">
        <v>323</v>
      </c>
      <c r="C168" s="192" t="s">
        <v>637</v>
      </c>
      <c r="D168" s="194" t="s">
        <v>1498</v>
      </c>
      <c r="E168" s="195">
        <v>2700000</v>
      </c>
      <c r="F168" s="198">
        <v>113000</v>
      </c>
      <c r="G168" s="154"/>
      <c r="H168" s="154"/>
    </row>
    <row r="169" spans="2:11" ht="49.5" customHeight="1">
      <c r="B169" s="193" t="s">
        <v>323</v>
      </c>
      <c r="C169" s="192" t="s">
        <v>639</v>
      </c>
      <c r="D169" s="194" t="s">
        <v>1492</v>
      </c>
      <c r="E169" s="195">
        <v>2800000</v>
      </c>
      <c r="F169" s="198">
        <v>115000</v>
      </c>
      <c r="G169" s="154"/>
      <c r="H169" s="154"/>
    </row>
    <row r="170" spans="2:11" ht="49.5" customHeight="1">
      <c r="B170" s="203" t="s">
        <v>323</v>
      </c>
      <c r="C170" s="204" t="s">
        <v>1459</v>
      </c>
      <c r="D170" s="205" t="s">
        <v>1499</v>
      </c>
      <c r="E170" s="206">
        <v>2900000</v>
      </c>
      <c r="F170" s="208">
        <v>113000</v>
      </c>
      <c r="G170" s="154"/>
      <c r="H170" s="154"/>
    </row>
    <row r="171" spans="2:11" ht="49.5" customHeight="1">
      <c r="B171" s="203" t="s">
        <v>323</v>
      </c>
      <c r="C171" s="204" t="s">
        <v>1460</v>
      </c>
      <c r="D171" s="205" t="s">
        <v>1503</v>
      </c>
      <c r="E171" s="206">
        <v>3000000</v>
      </c>
      <c r="F171" s="208">
        <v>140000</v>
      </c>
      <c r="G171" s="154"/>
      <c r="H171" s="154"/>
    </row>
    <row r="172" spans="2:11" ht="49.5" customHeight="1">
      <c r="B172" s="203" t="s">
        <v>323</v>
      </c>
      <c r="C172" s="204" t="s">
        <v>1461</v>
      </c>
      <c r="D172" s="205" t="s">
        <v>1493</v>
      </c>
      <c r="E172" s="206">
        <v>3100000</v>
      </c>
      <c r="F172" s="208">
        <v>113000</v>
      </c>
      <c r="G172" s="154"/>
      <c r="H172" s="154"/>
      <c r="J172" s="183" t="s">
        <v>1472</v>
      </c>
    </row>
    <row r="173" spans="2:11" ht="49.5" customHeight="1">
      <c r="B173" s="203" t="s">
        <v>323</v>
      </c>
      <c r="C173" s="204" t="s">
        <v>1462</v>
      </c>
      <c r="D173" s="205" t="s">
        <v>1504</v>
      </c>
      <c r="E173" s="206">
        <v>3200000</v>
      </c>
      <c r="F173" s="208">
        <v>140000</v>
      </c>
      <c r="G173" s="154"/>
      <c r="H173" s="154"/>
      <c r="J173" s="184" t="s">
        <v>1471</v>
      </c>
    </row>
    <row r="174" spans="2:11" ht="49.5" customHeight="1">
      <c r="B174" s="193" t="s">
        <v>323</v>
      </c>
      <c r="C174" s="192" t="s">
        <v>1463</v>
      </c>
      <c r="D174" s="194" t="s">
        <v>1502</v>
      </c>
      <c r="E174" s="195">
        <v>3300000</v>
      </c>
      <c r="F174" s="198">
        <v>105000</v>
      </c>
      <c r="G174" s="154"/>
      <c r="H174" s="154"/>
      <c r="J174" s="167" t="s">
        <v>1439</v>
      </c>
      <c r="K174" s="144" t="s">
        <v>1785</v>
      </c>
    </row>
    <row r="175" spans="2:11" ht="49.5" customHeight="1">
      <c r="B175" s="193" t="s">
        <v>323</v>
      </c>
      <c r="C175" s="192" t="s">
        <v>1464</v>
      </c>
      <c r="D175" s="194" t="s">
        <v>1491</v>
      </c>
      <c r="E175" s="195">
        <v>3400000</v>
      </c>
      <c r="F175" s="197">
        <v>115000</v>
      </c>
      <c r="G175" s="154"/>
      <c r="H175" s="154"/>
      <c r="J175" s="158" t="s">
        <v>1442</v>
      </c>
    </row>
    <row r="176" spans="2:11" ht="49.5" customHeight="1">
      <c r="B176" s="193" t="s">
        <v>323</v>
      </c>
      <c r="C176" s="192" t="s">
        <v>1465</v>
      </c>
      <c r="D176" s="194" t="s">
        <v>1498</v>
      </c>
      <c r="E176" s="195">
        <v>3500000</v>
      </c>
      <c r="F176" s="197">
        <v>113000</v>
      </c>
      <c r="G176" s="154"/>
      <c r="H176" s="154"/>
      <c r="J176" s="167" t="s">
        <v>1469</v>
      </c>
    </row>
    <row r="177" spans="2:10" ht="49.5" customHeight="1">
      <c r="B177" s="193" t="s">
        <v>323</v>
      </c>
      <c r="C177" s="192" t="s">
        <v>1466</v>
      </c>
      <c r="D177" s="194" t="s">
        <v>1492</v>
      </c>
      <c r="E177" s="195">
        <v>3600000</v>
      </c>
      <c r="F177" s="197">
        <v>115000</v>
      </c>
      <c r="G177" s="154"/>
      <c r="H177" s="154"/>
      <c r="J177" s="182" t="s">
        <v>1470</v>
      </c>
    </row>
    <row r="178" spans="2:10" ht="49.5" customHeight="1">
      <c r="B178" s="203" t="s">
        <v>323</v>
      </c>
      <c r="C178" s="204" t="s">
        <v>1467</v>
      </c>
      <c r="D178" s="205" t="s">
        <v>1494</v>
      </c>
      <c r="E178" s="206">
        <v>3700000</v>
      </c>
      <c r="F178" s="208">
        <v>122600</v>
      </c>
      <c r="G178" s="154"/>
      <c r="H178" s="154"/>
    </row>
    <row r="179" spans="2:10" ht="49.5" customHeight="1">
      <c r="B179" s="203" t="s">
        <v>323</v>
      </c>
      <c r="C179" s="204" t="s">
        <v>1468</v>
      </c>
      <c r="D179" s="205" t="s">
        <v>1505</v>
      </c>
      <c r="E179" s="206">
        <v>3800000</v>
      </c>
      <c r="F179" s="208">
        <v>161000</v>
      </c>
      <c r="G179" s="154"/>
      <c r="H179" s="154"/>
    </row>
    <row r="180" spans="2:10">
      <c r="D180" s="139"/>
    </row>
    <row r="181" spans="2:10">
      <c r="D181" s="139"/>
    </row>
  </sheetData>
  <mergeCells count="7">
    <mergeCell ref="G10:G13"/>
    <mergeCell ref="B10:B13"/>
    <mergeCell ref="A10:A13"/>
    <mergeCell ref="C10:C13"/>
    <mergeCell ref="D10:D13"/>
    <mergeCell ref="E10:E13"/>
    <mergeCell ref="F10:F13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C05E-A255-48DE-97E6-7C8DF1D07F74}">
  <dimension ref="A1:O85"/>
  <sheetViews>
    <sheetView workbookViewId="0">
      <selection activeCell="G9" sqref="G9"/>
    </sheetView>
  </sheetViews>
  <sheetFormatPr defaultRowHeight="16.5"/>
  <cols>
    <col min="1" max="1" width="9" style="251" bestFit="1" customWidth="1"/>
    <col min="2" max="2" width="22.875" style="251" bestFit="1" customWidth="1"/>
    <col min="3" max="3" width="28.875" style="251" bestFit="1" customWidth="1"/>
    <col min="4" max="4" width="15.125" style="251" bestFit="1" customWidth="1"/>
    <col min="5" max="5" width="57.125" style="251" bestFit="1" customWidth="1"/>
    <col min="6" max="6" width="13.75" style="130" bestFit="1" customWidth="1"/>
    <col min="7" max="7" width="18.625" style="130" bestFit="1" customWidth="1"/>
    <col min="8" max="8" width="12.625" style="130" customWidth="1"/>
    <col min="9" max="9" width="14.5" style="130" bestFit="1" customWidth="1"/>
    <col min="10" max="10" width="16.5" style="130" bestFit="1" customWidth="1"/>
    <col min="11" max="11" width="18.625" style="130" bestFit="1" customWidth="1"/>
    <col min="12" max="12" width="17.875" style="130" bestFit="1" customWidth="1"/>
    <col min="13" max="13" width="9" style="130"/>
    <col min="14" max="14" width="75.625" style="130" bestFit="1" customWidth="1"/>
    <col min="15" max="15" width="26.375" style="130" customWidth="1"/>
    <col min="16" max="16384" width="9" style="130"/>
  </cols>
  <sheetData>
    <row r="1" spans="1:15">
      <c r="I1" s="248"/>
      <c r="J1" s="248"/>
      <c r="K1" s="248"/>
      <c r="L1" s="248"/>
    </row>
    <row r="2" spans="1:15">
      <c r="A2" s="252" t="s">
        <v>2239</v>
      </c>
      <c r="B2" s="254" t="s">
        <v>1097</v>
      </c>
      <c r="C2" s="254" t="s">
        <v>2287</v>
      </c>
      <c r="D2" s="254" t="s">
        <v>689</v>
      </c>
      <c r="E2" s="254" t="s">
        <v>2279</v>
      </c>
      <c r="H2" s="249"/>
      <c r="J2" s="248"/>
      <c r="L2" s="248"/>
    </row>
    <row r="3" spans="1:15" ht="50.1" customHeight="1">
      <c r="A3" s="251" t="s">
        <v>202</v>
      </c>
      <c r="B3" s="251" t="s">
        <v>70</v>
      </c>
      <c r="C3" s="251" t="s">
        <v>2263</v>
      </c>
      <c r="D3" s="251" t="s">
        <v>695</v>
      </c>
      <c r="E3" s="253" t="s">
        <v>2296</v>
      </c>
      <c r="H3" s="249"/>
      <c r="J3" s="248"/>
      <c r="L3" s="248"/>
    </row>
    <row r="4" spans="1:15" ht="50.1" customHeight="1">
      <c r="A4" s="251" t="s">
        <v>203</v>
      </c>
      <c r="B4" s="251" t="s">
        <v>665</v>
      </c>
      <c r="C4" s="251" t="s">
        <v>2262</v>
      </c>
      <c r="D4" s="251" t="s">
        <v>2266</v>
      </c>
      <c r="E4" s="253" t="s">
        <v>2297</v>
      </c>
      <c r="H4" s="249"/>
      <c r="J4" s="248"/>
      <c r="L4" s="248"/>
    </row>
    <row r="5" spans="1:15" ht="50.1" customHeight="1">
      <c r="A5" s="251" t="s">
        <v>2245</v>
      </c>
      <c r="B5" s="251" t="s">
        <v>318</v>
      </c>
      <c r="C5" s="251" t="s">
        <v>2264</v>
      </c>
      <c r="D5" s="251" t="s">
        <v>695</v>
      </c>
      <c r="E5" s="253" t="s">
        <v>2298</v>
      </c>
      <c r="F5" s="251"/>
      <c r="H5" s="249"/>
      <c r="J5" s="248"/>
      <c r="L5" s="248"/>
    </row>
    <row r="6" spans="1:15" ht="50.1" customHeight="1">
      <c r="A6" s="251" t="s">
        <v>267</v>
      </c>
      <c r="B6" s="251" t="s">
        <v>667</v>
      </c>
      <c r="C6" s="251" t="s">
        <v>2265</v>
      </c>
      <c r="D6" s="251" t="s">
        <v>2267</v>
      </c>
      <c r="E6" s="253" t="s">
        <v>2299</v>
      </c>
      <c r="F6" s="251"/>
      <c r="H6" s="249"/>
      <c r="J6" s="248"/>
      <c r="L6" s="248"/>
    </row>
    <row r="7" spans="1:15" ht="50.1" customHeight="1">
      <c r="A7" s="251" t="s">
        <v>2246</v>
      </c>
      <c r="B7" s="251" t="s">
        <v>2230</v>
      </c>
      <c r="C7" s="251" t="s">
        <v>2360</v>
      </c>
      <c r="D7" s="251" t="s">
        <v>2238</v>
      </c>
      <c r="E7" s="253" t="s">
        <v>2300</v>
      </c>
      <c r="H7" s="249"/>
      <c r="J7" s="248"/>
      <c r="L7" s="248"/>
    </row>
    <row r="8" spans="1:15">
      <c r="H8" s="249"/>
      <c r="J8" s="248"/>
      <c r="L8" s="248"/>
    </row>
    <row r="9" spans="1:15">
      <c r="A9" s="252" t="s">
        <v>2234</v>
      </c>
      <c r="D9" s="249"/>
      <c r="H9" s="249"/>
      <c r="J9" s="248"/>
      <c r="L9" s="248"/>
    </row>
    <row r="10" spans="1:15" ht="50.1" customHeight="1">
      <c r="A10" s="251" t="s">
        <v>72</v>
      </c>
      <c r="B10" s="251" t="s">
        <v>2357</v>
      </c>
      <c r="C10" s="251" t="s">
        <v>2270</v>
      </c>
      <c r="D10" s="251" t="s">
        <v>2269</v>
      </c>
      <c r="E10" s="253" t="s">
        <v>2301</v>
      </c>
      <c r="H10" s="249"/>
      <c r="J10" s="248"/>
      <c r="L10" s="248"/>
      <c r="N10" s="250"/>
    </row>
    <row r="11" spans="1:15" ht="50.1" customHeight="1">
      <c r="A11" s="251" t="s">
        <v>2247</v>
      </c>
      <c r="B11" s="251" t="s">
        <v>2358</v>
      </c>
      <c r="C11" s="251" t="s">
        <v>2271</v>
      </c>
      <c r="D11" s="251" t="s">
        <v>2269</v>
      </c>
      <c r="E11" s="253" t="s">
        <v>2302</v>
      </c>
      <c r="H11" s="249"/>
      <c r="J11" s="248"/>
      <c r="L11" s="248"/>
      <c r="N11" s="250"/>
      <c r="O11" s="250"/>
    </row>
    <row r="12" spans="1:15">
      <c r="J12" s="248"/>
      <c r="L12" s="248"/>
      <c r="N12" s="250"/>
      <c r="O12" s="250"/>
    </row>
    <row r="13" spans="1:15">
      <c r="A13" s="252" t="s">
        <v>2240</v>
      </c>
      <c r="J13" s="248"/>
      <c r="L13" s="248"/>
      <c r="N13" s="250"/>
    </row>
    <row r="14" spans="1:15" ht="50.1" customHeight="1">
      <c r="A14" s="251" t="s">
        <v>2248</v>
      </c>
      <c r="B14" s="253" t="s">
        <v>2273</v>
      </c>
      <c r="C14" s="251" t="s">
        <v>2272</v>
      </c>
      <c r="D14" s="251" t="s">
        <v>2257</v>
      </c>
      <c r="E14" s="253" t="s">
        <v>2303</v>
      </c>
      <c r="J14" s="248"/>
      <c r="L14" s="248"/>
    </row>
    <row r="15" spans="1:15" ht="50.1" customHeight="1">
      <c r="A15" s="251" t="s">
        <v>2249</v>
      </c>
      <c r="B15" s="253" t="s">
        <v>2273</v>
      </c>
      <c r="C15" s="251" t="s">
        <v>140</v>
      </c>
      <c r="D15" s="251" t="s">
        <v>2257</v>
      </c>
      <c r="E15" s="253" t="s">
        <v>2288</v>
      </c>
      <c r="J15" s="248"/>
      <c r="L15" s="248"/>
    </row>
    <row r="16" spans="1:15" ht="69.95" customHeight="1">
      <c r="A16" s="251" t="s">
        <v>2250</v>
      </c>
      <c r="B16" s="251" t="s">
        <v>2274</v>
      </c>
      <c r="C16" s="251" t="s">
        <v>140</v>
      </c>
      <c r="D16" s="251" t="s">
        <v>2257</v>
      </c>
      <c r="E16" s="253" t="s">
        <v>2304</v>
      </c>
      <c r="J16" s="248"/>
      <c r="L16" s="248"/>
    </row>
    <row r="17" spans="1:12">
      <c r="J17" s="248"/>
      <c r="L17" s="248"/>
    </row>
    <row r="18" spans="1:12">
      <c r="A18" s="252" t="s">
        <v>2241</v>
      </c>
      <c r="J18" s="248"/>
      <c r="L18" s="248"/>
    </row>
    <row r="19" spans="1:12">
      <c r="A19" s="251" t="s">
        <v>2234</v>
      </c>
      <c r="B19" s="251" t="s">
        <v>2275</v>
      </c>
      <c r="C19" s="251" t="s">
        <v>140</v>
      </c>
      <c r="E19" s="251" t="s">
        <v>140</v>
      </c>
      <c r="J19" s="248"/>
      <c r="L19" s="248"/>
    </row>
    <row r="20" spans="1:12">
      <c r="A20" s="251" t="s">
        <v>2248</v>
      </c>
      <c r="B20" s="251" t="s">
        <v>2276</v>
      </c>
      <c r="C20" s="251" t="s">
        <v>140</v>
      </c>
      <c r="E20" s="251" t="s">
        <v>140</v>
      </c>
      <c r="J20" s="248"/>
      <c r="L20" s="248"/>
    </row>
    <row r="21" spans="1:12">
      <c r="A21" s="251" t="s">
        <v>1127</v>
      </c>
      <c r="B21" s="251" t="s">
        <v>2277</v>
      </c>
      <c r="C21" s="251" t="s">
        <v>140</v>
      </c>
      <c r="E21" s="251" t="s">
        <v>140</v>
      </c>
      <c r="J21" s="248"/>
      <c r="L21" s="248"/>
    </row>
    <row r="22" spans="1:12">
      <c r="C22" s="249"/>
      <c r="D22" s="249"/>
      <c r="E22" s="249"/>
      <c r="J22" s="248"/>
      <c r="L22" s="248"/>
    </row>
    <row r="23" spans="1:12">
      <c r="A23" s="252" t="s">
        <v>2242</v>
      </c>
      <c r="C23" s="249"/>
      <c r="D23" s="249"/>
      <c r="E23" s="249"/>
      <c r="J23" s="248"/>
      <c r="L23" s="248"/>
    </row>
    <row r="24" spans="1:12">
      <c r="A24" s="251" t="s">
        <v>2251</v>
      </c>
      <c r="B24" s="251" t="s">
        <v>2266</v>
      </c>
      <c r="C24" s="249" t="s">
        <v>2281</v>
      </c>
      <c r="D24" s="249" t="s">
        <v>2266</v>
      </c>
      <c r="E24" s="249" t="s">
        <v>2289</v>
      </c>
      <c r="J24" s="248"/>
      <c r="L24" s="248"/>
    </row>
    <row r="25" spans="1:12">
      <c r="A25" s="251" t="s">
        <v>2252</v>
      </c>
      <c r="B25" s="251" t="s">
        <v>671</v>
      </c>
      <c r="C25" s="249" t="s">
        <v>2282</v>
      </c>
      <c r="D25" s="249" t="s">
        <v>2286</v>
      </c>
      <c r="E25" s="249" t="s">
        <v>2290</v>
      </c>
    </row>
    <row r="26" spans="1:12">
      <c r="A26" s="251" t="s">
        <v>2253</v>
      </c>
      <c r="B26" s="251" t="s">
        <v>683</v>
      </c>
      <c r="C26" s="249" t="s">
        <v>2283</v>
      </c>
      <c r="D26" s="249" t="s">
        <v>2267</v>
      </c>
      <c r="E26" s="249" t="s">
        <v>2359</v>
      </c>
    </row>
    <row r="27" spans="1:12">
      <c r="A27" s="251" t="s">
        <v>2254</v>
      </c>
      <c r="B27" s="251" t="s">
        <v>695</v>
      </c>
      <c r="C27" s="249" t="s">
        <v>2284</v>
      </c>
      <c r="D27" s="249" t="s">
        <v>695</v>
      </c>
      <c r="E27" s="249" t="s">
        <v>2291</v>
      </c>
    </row>
    <row r="28" spans="1:12">
      <c r="A28" s="251" t="s">
        <v>2255</v>
      </c>
      <c r="B28" s="251" t="s">
        <v>2238</v>
      </c>
      <c r="C28" s="249" t="s">
        <v>2268</v>
      </c>
      <c r="D28" s="249" t="s">
        <v>2238</v>
      </c>
      <c r="E28" s="249" t="s">
        <v>2230</v>
      </c>
    </row>
    <row r="29" spans="1:12">
      <c r="C29" s="249"/>
      <c r="D29" s="249"/>
      <c r="E29" s="249"/>
    </row>
    <row r="30" spans="1:12">
      <c r="A30" s="252" t="s">
        <v>2243</v>
      </c>
      <c r="C30" s="249"/>
      <c r="D30" s="249"/>
      <c r="E30" s="249"/>
    </row>
    <row r="31" spans="1:12" ht="39.950000000000003" customHeight="1">
      <c r="A31" s="251" t="s">
        <v>1099</v>
      </c>
      <c r="B31" s="251" t="s">
        <v>2278</v>
      </c>
      <c r="C31" s="249" t="s">
        <v>2285</v>
      </c>
      <c r="D31" s="249" t="s">
        <v>2254</v>
      </c>
      <c r="E31" s="583" t="s">
        <v>2305</v>
      </c>
    </row>
    <row r="32" spans="1:12" ht="39.950000000000003" customHeight="1">
      <c r="A32" s="251" t="s">
        <v>1100</v>
      </c>
      <c r="B32" s="251" t="s">
        <v>2278</v>
      </c>
      <c r="C32" s="249" t="s">
        <v>2285</v>
      </c>
      <c r="D32" s="249" t="s">
        <v>2254</v>
      </c>
      <c r="E32" s="584"/>
    </row>
    <row r="33" spans="1:6" ht="39.950000000000003" customHeight="1">
      <c r="A33" s="251" t="s">
        <v>2256</v>
      </c>
      <c r="B33" s="251" t="s">
        <v>2278</v>
      </c>
      <c r="C33" s="249" t="s">
        <v>2285</v>
      </c>
      <c r="D33" s="249" t="s">
        <v>2254</v>
      </c>
      <c r="E33" s="585"/>
    </row>
    <row r="34" spans="1:6">
      <c r="C34" s="249"/>
      <c r="D34" s="249"/>
      <c r="E34" s="259"/>
    </row>
    <row r="35" spans="1:6">
      <c r="A35" s="252" t="s">
        <v>2244</v>
      </c>
      <c r="C35" s="249"/>
      <c r="D35" s="255"/>
      <c r="E35" s="115"/>
      <c r="F35" s="257"/>
    </row>
    <row r="36" spans="1:6">
      <c r="A36" s="251" t="s">
        <v>2258</v>
      </c>
      <c r="B36" s="249" t="s">
        <v>2280</v>
      </c>
      <c r="C36" s="249" t="s">
        <v>140</v>
      </c>
      <c r="D36" s="255"/>
      <c r="E36" s="115" t="s">
        <v>2292</v>
      </c>
      <c r="F36" s="257"/>
    </row>
    <row r="37" spans="1:6">
      <c r="A37" s="251" t="s">
        <v>2259</v>
      </c>
      <c r="B37" s="249" t="s">
        <v>2280</v>
      </c>
      <c r="C37" s="249" t="s">
        <v>140</v>
      </c>
      <c r="D37" s="255"/>
      <c r="E37" s="115" t="s">
        <v>2293</v>
      </c>
      <c r="F37" s="257"/>
    </row>
    <row r="38" spans="1:6">
      <c r="A38" s="251" t="s">
        <v>2261</v>
      </c>
      <c r="B38" s="249" t="s">
        <v>2280</v>
      </c>
      <c r="C38" s="249" t="s">
        <v>140</v>
      </c>
      <c r="D38" s="255"/>
      <c r="E38" s="115" t="s">
        <v>2294</v>
      </c>
      <c r="F38" s="257"/>
    </row>
    <row r="39" spans="1:6">
      <c r="A39" s="251" t="s">
        <v>2260</v>
      </c>
      <c r="B39" s="249" t="s">
        <v>2280</v>
      </c>
      <c r="C39" s="249" t="s">
        <v>140</v>
      </c>
      <c r="D39" s="255"/>
      <c r="E39" s="115" t="s">
        <v>2295</v>
      </c>
      <c r="F39" s="257"/>
    </row>
    <row r="40" spans="1:6">
      <c r="B40" s="249"/>
      <c r="C40" s="249"/>
      <c r="D40" s="255"/>
      <c r="E40" s="115"/>
      <c r="F40" s="257"/>
    </row>
    <row r="41" spans="1:6">
      <c r="B41" s="249"/>
      <c r="C41" s="249"/>
      <c r="D41" s="255"/>
      <c r="E41" s="115"/>
      <c r="F41" s="257"/>
    </row>
    <row r="42" spans="1:6">
      <c r="B42" s="248" t="s">
        <v>657</v>
      </c>
      <c r="C42" s="261" t="s">
        <v>2306</v>
      </c>
      <c r="D42" s="255"/>
      <c r="E42" s="267" t="s">
        <v>2343</v>
      </c>
      <c r="F42" s="258"/>
    </row>
    <row r="43" spans="1:6">
      <c r="B43" s="248" t="s">
        <v>669</v>
      </c>
      <c r="C43" s="263" t="s">
        <v>2307</v>
      </c>
      <c r="D43" s="255"/>
      <c r="E43" s="115" t="s">
        <v>70</v>
      </c>
      <c r="F43" s="257"/>
    </row>
    <row r="44" spans="1:6">
      <c r="B44" s="130" t="s">
        <v>71</v>
      </c>
      <c r="C44" s="263" t="s">
        <v>2308</v>
      </c>
      <c r="D44" s="255"/>
      <c r="E44" s="115" t="s">
        <v>701</v>
      </c>
      <c r="F44" s="257"/>
    </row>
    <row r="45" spans="1:6">
      <c r="B45" s="248" t="s">
        <v>693</v>
      </c>
      <c r="C45" s="263" t="s">
        <v>2309</v>
      </c>
      <c r="D45" s="255"/>
      <c r="F45" s="257"/>
    </row>
    <row r="46" spans="1:6">
      <c r="B46" s="248" t="s">
        <v>702</v>
      </c>
      <c r="C46" s="263" t="s">
        <v>2310</v>
      </c>
      <c r="D46" s="255"/>
      <c r="E46" s="115" t="s">
        <v>2349</v>
      </c>
      <c r="F46" s="257" t="s">
        <v>2355</v>
      </c>
    </row>
    <row r="47" spans="1:6">
      <c r="B47" s="248" t="s">
        <v>691</v>
      </c>
      <c r="C47" s="263" t="s">
        <v>2311</v>
      </c>
      <c r="D47" s="255"/>
      <c r="E47" s="115" t="s">
        <v>2345</v>
      </c>
      <c r="F47" s="257" t="s">
        <v>2356</v>
      </c>
    </row>
    <row r="48" spans="1:6">
      <c r="B48" s="248" t="s">
        <v>715</v>
      </c>
      <c r="C48" s="249"/>
      <c r="D48" s="255"/>
      <c r="F48" s="257"/>
    </row>
    <row r="49" spans="2:6">
      <c r="B49" s="248" t="s">
        <v>319</v>
      </c>
      <c r="C49" s="262" t="s">
        <v>2312</v>
      </c>
      <c r="D49" s="256"/>
      <c r="E49" s="251" t="s">
        <v>2346</v>
      </c>
      <c r="F49" s="257"/>
    </row>
    <row r="50" spans="2:6">
      <c r="B50" s="248" t="s">
        <v>1127</v>
      </c>
      <c r="C50" s="264" t="s">
        <v>2313</v>
      </c>
      <c r="D50" s="256"/>
      <c r="E50" s="251" t="s">
        <v>2347</v>
      </c>
      <c r="F50" s="257"/>
    </row>
    <row r="51" spans="2:6">
      <c r="B51" s="248" t="s">
        <v>2230</v>
      </c>
      <c r="C51" s="264" t="s">
        <v>2314</v>
      </c>
      <c r="D51" s="256"/>
      <c r="E51" s="115" t="s">
        <v>2350</v>
      </c>
      <c r="F51" s="257"/>
    </row>
    <row r="52" spans="2:6">
      <c r="B52" s="248" t="s">
        <v>722</v>
      </c>
      <c r="D52" s="256"/>
      <c r="E52" s="115" t="s">
        <v>2351</v>
      </c>
      <c r="F52" s="257"/>
    </row>
    <row r="53" spans="2:6">
      <c r="C53" s="262" t="s">
        <v>2315</v>
      </c>
      <c r="D53" s="256"/>
      <c r="E53" s="115" t="s">
        <v>2352</v>
      </c>
      <c r="F53" s="257"/>
    </row>
    <row r="54" spans="2:6">
      <c r="B54" s="130" t="s">
        <v>72</v>
      </c>
      <c r="C54" s="264" t="s">
        <v>2316</v>
      </c>
      <c r="D54" s="256"/>
      <c r="E54" s="115" t="s">
        <v>2353</v>
      </c>
      <c r="F54" s="257"/>
    </row>
    <row r="55" spans="2:6">
      <c r="B55" s="130" t="s">
        <v>2247</v>
      </c>
      <c r="C55" s="264" t="s">
        <v>2317</v>
      </c>
      <c r="D55" s="256" t="s">
        <v>2319</v>
      </c>
      <c r="E55" s="115" t="s">
        <v>2354</v>
      </c>
      <c r="F55" s="257"/>
    </row>
    <row r="56" spans="2:6">
      <c r="C56" s="264" t="s">
        <v>2318</v>
      </c>
      <c r="D56" s="256"/>
      <c r="E56" s="115"/>
      <c r="F56" s="257"/>
    </row>
    <row r="57" spans="2:6">
      <c r="B57" s="248" t="s">
        <v>2235</v>
      </c>
      <c r="D57" s="256"/>
      <c r="E57" s="115"/>
      <c r="F57" s="257"/>
    </row>
    <row r="58" spans="2:6">
      <c r="B58" s="248" t="s">
        <v>2236</v>
      </c>
      <c r="C58" s="262" t="s">
        <v>2320</v>
      </c>
      <c r="D58" s="256"/>
      <c r="E58" s="115"/>
      <c r="F58" s="257"/>
    </row>
    <row r="59" spans="2:6">
      <c r="B59" s="248" t="s">
        <v>2237</v>
      </c>
      <c r="C59" s="264" t="s">
        <v>2321</v>
      </c>
      <c r="D59" s="256"/>
      <c r="E59" s="115"/>
      <c r="F59" s="257"/>
    </row>
    <row r="60" spans="2:6">
      <c r="C60" s="265" t="s">
        <v>2322</v>
      </c>
      <c r="D60" s="256"/>
      <c r="E60" s="115"/>
      <c r="F60" s="257"/>
    </row>
    <row r="61" spans="2:6">
      <c r="B61" s="248" t="s">
        <v>2231</v>
      </c>
      <c r="C61" s="264" t="s">
        <v>2323</v>
      </c>
      <c r="E61" s="260"/>
    </row>
    <row r="62" spans="2:6">
      <c r="B62" s="248" t="s">
        <v>2232</v>
      </c>
      <c r="C62" s="264" t="s">
        <v>2324</v>
      </c>
    </row>
    <row r="63" spans="2:6">
      <c r="B63" s="248" t="s">
        <v>2233</v>
      </c>
      <c r="C63" s="264" t="s">
        <v>2325</v>
      </c>
    </row>
    <row r="65" spans="2:5">
      <c r="B65" s="248" t="s">
        <v>658</v>
      </c>
      <c r="C65" s="262" t="s">
        <v>2326</v>
      </c>
    </row>
    <row r="66" spans="2:5">
      <c r="B66" s="248" t="s">
        <v>670</v>
      </c>
      <c r="C66" s="264" t="s">
        <v>2327</v>
      </c>
      <c r="E66" s="115" t="s">
        <v>2344</v>
      </c>
    </row>
    <row r="67" spans="2:5">
      <c r="B67" s="248" t="s">
        <v>694</v>
      </c>
      <c r="C67" s="264" t="s">
        <v>2328</v>
      </c>
      <c r="E67" s="115" t="s">
        <v>2348</v>
      </c>
    </row>
    <row r="68" spans="2:5">
      <c r="B68" s="248" t="s">
        <v>690</v>
      </c>
      <c r="C68" s="264" t="s">
        <v>2329</v>
      </c>
    </row>
    <row r="69" spans="2:5">
      <c r="B69" s="248" t="s">
        <v>709</v>
      </c>
    </row>
    <row r="70" spans="2:5">
      <c r="B70" s="248" t="s">
        <v>692</v>
      </c>
      <c r="C70" s="262" t="s">
        <v>2330</v>
      </c>
    </row>
    <row r="71" spans="2:5">
      <c r="C71" s="264" t="s">
        <v>2337</v>
      </c>
    </row>
    <row r="72" spans="2:5">
      <c r="B72" s="248" t="s">
        <v>659</v>
      </c>
      <c r="C72" s="264" t="s">
        <v>2338</v>
      </c>
    </row>
    <row r="73" spans="2:5">
      <c r="B73" s="248" t="s">
        <v>671</v>
      </c>
      <c r="C73" s="264" t="s">
        <v>2331</v>
      </c>
    </row>
    <row r="74" spans="2:5">
      <c r="B74" s="248" t="s">
        <v>683</v>
      </c>
      <c r="C74" s="264" t="s">
        <v>2332</v>
      </c>
    </row>
    <row r="75" spans="2:5">
      <c r="B75" s="248" t="s">
        <v>695</v>
      </c>
    </row>
    <row r="76" spans="2:5">
      <c r="B76" s="248" t="s">
        <v>2238</v>
      </c>
      <c r="C76" s="262" t="s">
        <v>2333</v>
      </c>
    </row>
    <row r="77" spans="2:5">
      <c r="C77" s="265" t="s">
        <v>2339</v>
      </c>
    </row>
    <row r="78" spans="2:5">
      <c r="C78" s="264" t="s">
        <v>2340</v>
      </c>
    </row>
    <row r="80" spans="2:5">
      <c r="C80" s="262" t="s">
        <v>2334</v>
      </c>
    </row>
    <row r="81" spans="3:3">
      <c r="C81" s="265" t="s">
        <v>2335</v>
      </c>
    </row>
    <row r="82" spans="3:3">
      <c r="C82" s="264" t="s">
        <v>2336</v>
      </c>
    </row>
    <row r="84" spans="3:3">
      <c r="C84" s="266" t="s">
        <v>2342</v>
      </c>
    </row>
    <row r="85" spans="3:3">
      <c r="C85" s="264" t="s">
        <v>2341</v>
      </c>
    </row>
  </sheetData>
  <mergeCells count="1">
    <mergeCell ref="E31:E33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17D4-7475-43AF-9B31-EB860380FCE9}">
  <dimension ref="A1:F43"/>
  <sheetViews>
    <sheetView workbookViewId="0">
      <selection activeCell="C26" sqref="C26"/>
    </sheetView>
  </sheetViews>
  <sheetFormatPr defaultRowHeight="16.5"/>
  <cols>
    <col min="1" max="1" width="11.625" style="234" bestFit="1" customWidth="1"/>
    <col min="2" max="5" width="30.625" style="234" customWidth="1"/>
    <col min="6" max="6" width="25.375" style="234" bestFit="1" customWidth="1"/>
    <col min="7" max="16384" width="9" style="234"/>
  </cols>
  <sheetData>
    <row r="1" spans="1:6" ht="17.25">
      <c r="A1" s="234" t="s">
        <v>1763</v>
      </c>
      <c r="B1" s="235">
        <v>200</v>
      </c>
      <c r="C1" s="236">
        <v>1000</v>
      </c>
      <c r="D1" s="235">
        <v>500</v>
      </c>
      <c r="E1" s="235">
        <v>500</v>
      </c>
    </row>
    <row r="2" spans="1:6" ht="17.25">
      <c r="A2" s="234" t="s">
        <v>1764</v>
      </c>
      <c r="B2" s="237" t="s">
        <v>1765</v>
      </c>
      <c r="C2" s="237" t="s">
        <v>1766</v>
      </c>
      <c r="D2" s="237" t="s">
        <v>1767</v>
      </c>
      <c r="E2" s="237" t="s">
        <v>1768</v>
      </c>
    </row>
    <row r="3" spans="1:6">
      <c r="A3" s="238">
        <v>1</v>
      </c>
      <c r="B3" s="239">
        <v>400</v>
      </c>
      <c r="C3" s="239">
        <f>1000+(A3-1)*1000</f>
        <v>1000</v>
      </c>
      <c r="D3" s="239">
        <v>1000</v>
      </c>
      <c r="E3" s="239">
        <v>1000</v>
      </c>
    </row>
    <row r="4" spans="1:6">
      <c r="A4" s="238">
        <v>2</v>
      </c>
      <c r="B4" s="239">
        <f t="shared" ref="B4" si="0">300+(A4-1)*300</f>
        <v>600</v>
      </c>
      <c r="C4" s="239">
        <v>1500</v>
      </c>
      <c r="D4" s="239">
        <v>1500</v>
      </c>
      <c r="E4" s="239">
        <v>1500</v>
      </c>
    </row>
    <row r="5" spans="1:6">
      <c r="A5" s="238">
        <v>3</v>
      </c>
      <c r="B5" s="239">
        <v>800</v>
      </c>
      <c r="C5" s="239">
        <v>2000</v>
      </c>
      <c r="D5" s="239">
        <v>2000</v>
      </c>
      <c r="E5" s="239">
        <v>2000</v>
      </c>
    </row>
    <row r="6" spans="1:6">
      <c r="A6" s="240">
        <v>4</v>
      </c>
      <c r="B6" s="239"/>
      <c r="C6" s="239"/>
      <c r="D6" s="239"/>
      <c r="E6" s="239"/>
    </row>
    <row r="7" spans="1:6">
      <c r="A7" s="240">
        <v>5</v>
      </c>
      <c r="B7" s="239"/>
      <c r="C7" s="239"/>
      <c r="D7" s="239"/>
      <c r="E7" s="239"/>
    </row>
    <row r="8" spans="1:6">
      <c r="A8" s="240">
        <v>6</v>
      </c>
      <c r="B8" s="239"/>
      <c r="C8" s="239"/>
      <c r="D8" s="239"/>
      <c r="E8" s="239"/>
    </row>
    <row r="9" spans="1:6">
      <c r="A9" s="241">
        <v>7</v>
      </c>
      <c r="B9" s="239"/>
      <c r="C9" s="239"/>
      <c r="D9" s="239"/>
      <c r="E9" s="239"/>
    </row>
    <row r="10" spans="1:6">
      <c r="A10" s="241">
        <v>8</v>
      </c>
      <c r="B10" s="239"/>
      <c r="C10" s="239"/>
      <c r="D10" s="239"/>
      <c r="E10" s="239"/>
    </row>
    <row r="11" spans="1:6">
      <c r="A11" s="241">
        <v>9</v>
      </c>
      <c r="B11" s="239"/>
      <c r="C11" s="239"/>
      <c r="D11" s="239"/>
      <c r="E11" s="239"/>
    </row>
    <row r="12" spans="1:6">
      <c r="A12" s="242">
        <v>10</v>
      </c>
      <c r="B12" s="239"/>
      <c r="C12" s="239"/>
      <c r="D12" s="239"/>
      <c r="E12" s="239"/>
    </row>
    <row r="13" spans="1:6">
      <c r="A13" s="234" t="s">
        <v>1769</v>
      </c>
      <c r="B13" s="235">
        <f>SUM(B3:B12)*4</f>
        <v>7200</v>
      </c>
      <c r="C13" s="235">
        <f>SUM(C3:C12)</f>
        <v>4500</v>
      </c>
      <c r="D13" s="235">
        <f>SUM(D3:D12)*2</f>
        <v>9000</v>
      </c>
      <c r="E13" s="235">
        <f>SUM(E3:E12)</f>
        <v>4500</v>
      </c>
    </row>
    <row r="14" spans="1:6">
      <c r="A14" s="234" t="s">
        <v>1770</v>
      </c>
      <c r="B14" s="243">
        <f>B13*10</f>
        <v>72000</v>
      </c>
      <c r="C14" s="243">
        <f t="shared" ref="C14:E14" si="1">C13*10</f>
        <v>45000</v>
      </c>
      <c r="D14" s="243">
        <f>D13*10</f>
        <v>90000</v>
      </c>
      <c r="E14" s="243">
        <f t="shared" si="1"/>
        <v>45000</v>
      </c>
      <c r="F14" s="244">
        <f>SUM(B14:E14)</f>
        <v>252000</v>
      </c>
    </row>
    <row r="16" spans="1:6">
      <c r="A16" s="234" t="s">
        <v>1764</v>
      </c>
      <c r="B16" s="234" t="s">
        <v>1771</v>
      </c>
      <c r="C16" s="234" t="s">
        <v>1772</v>
      </c>
    </row>
    <row r="17" spans="1:4">
      <c r="A17" s="238">
        <v>1</v>
      </c>
      <c r="B17" s="234">
        <v>80000</v>
      </c>
      <c r="C17" s="234">
        <v>7000</v>
      </c>
    </row>
    <row r="18" spans="1:4">
      <c r="A18" s="238">
        <v>2</v>
      </c>
      <c r="B18" s="234">
        <v>90000</v>
      </c>
      <c r="D18"/>
    </row>
    <row r="19" spans="1:4">
      <c r="A19" s="238">
        <v>3</v>
      </c>
      <c r="B19" s="234">
        <v>100000</v>
      </c>
    </row>
    <row r="20" spans="1:4">
      <c r="A20" s="240">
        <v>4</v>
      </c>
    </row>
    <row r="21" spans="1:4">
      <c r="A21" s="240">
        <v>5</v>
      </c>
    </row>
    <row r="22" spans="1:4">
      <c r="A22" s="240">
        <v>6</v>
      </c>
    </row>
    <row r="23" spans="1:4">
      <c r="A23" s="241">
        <v>7</v>
      </c>
    </row>
    <row r="24" spans="1:4">
      <c r="A24" s="241">
        <v>8</v>
      </c>
    </row>
    <row r="25" spans="1:4">
      <c r="A25" s="241">
        <v>9</v>
      </c>
    </row>
    <row r="26" spans="1:4">
      <c r="A26" s="242">
        <v>10</v>
      </c>
    </row>
    <row r="28" spans="1:4">
      <c r="B28" s="234" t="s">
        <v>1773</v>
      </c>
    </row>
    <row r="29" spans="1:4">
      <c r="B29" s="234" t="s">
        <v>1774</v>
      </c>
    </row>
    <row r="30" spans="1:4">
      <c r="B30" s="234" t="s">
        <v>1775</v>
      </c>
    </row>
    <row r="31" spans="1:4">
      <c r="B31" s="234" t="s">
        <v>1776</v>
      </c>
    </row>
    <row r="34" spans="2:2">
      <c r="B34" s="234" t="s">
        <v>1777</v>
      </c>
    </row>
    <row r="35" spans="2:2">
      <c r="B35" s="234" t="s">
        <v>1778</v>
      </c>
    </row>
    <row r="37" spans="2:2">
      <c r="B37" s="234" t="s">
        <v>1779</v>
      </c>
    </row>
    <row r="38" spans="2:2">
      <c r="B38" t="s">
        <v>1780</v>
      </c>
    </row>
    <row r="40" spans="2:2">
      <c r="B40" s="234" t="s">
        <v>1781</v>
      </c>
    </row>
    <row r="41" spans="2:2">
      <c r="B41" s="234" t="s">
        <v>1782</v>
      </c>
    </row>
    <row r="42" spans="2:2">
      <c r="B42" s="234" t="s">
        <v>1783</v>
      </c>
    </row>
    <row r="43" spans="2:2">
      <c r="B43" s="234" t="s">
        <v>1784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D13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7504-7D26-46AF-AFB4-B08684BA85B7}">
  <dimension ref="A1:S78"/>
  <sheetViews>
    <sheetView workbookViewId="0">
      <selection activeCell="E43" sqref="E43"/>
    </sheetView>
  </sheetViews>
  <sheetFormatPr defaultRowHeight="16.5"/>
  <cols>
    <col min="1" max="1" width="9" style="108" customWidth="1"/>
    <col min="2" max="2" width="11" style="108" bestFit="1" customWidth="1"/>
    <col min="3" max="3" width="17" style="108" customWidth="1"/>
    <col min="4" max="4" width="13.625" style="108" customWidth="1"/>
    <col min="5" max="5" width="13.75" style="108" customWidth="1"/>
    <col min="6" max="6" width="3.625" style="108" customWidth="1"/>
    <col min="7" max="7" width="10.25" style="108" bestFit="1" customWidth="1"/>
    <col min="8" max="8" width="14.5" style="108" bestFit="1" customWidth="1"/>
    <col min="9" max="9" width="16.5" style="108" bestFit="1" customWidth="1"/>
    <col min="10" max="10" width="15.75" style="108" bestFit="1" customWidth="1"/>
    <col min="11" max="11" width="17.875" style="108" customWidth="1"/>
    <col min="12" max="12" width="3.125" style="108" customWidth="1"/>
    <col min="13" max="13" width="17.375" style="108" bestFit="1" customWidth="1"/>
    <col min="14" max="14" width="13.75" style="108" bestFit="1" customWidth="1"/>
    <col min="15" max="15" width="11.625" style="108" bestFit="1" customWidth="1"/>
    <col min="16" max="17" width="16.5" style="108" bestFit="1" customWidth="1"/>
    <col min="18" max="18" width="9.25" style="108" bestFit="1" customWidth="1"/>
    <col min="19" max="19" width="11.625" style="108" bestFit="1" customWidth="1"/>
    <col min="20" max="20" width="14.375" style="108" bestFit="1" customWidth="1"/>
    <col min="21" max="21" width="16.75" style="108" bestFit="1" customWidth="1"/>
    <col min="22" max="16384" width="9" style="108"/>
  </cols>
  <sheetData>
    <row r="1" spans="1:19">
      <c r="A1" s="214" t="s">
        <v>642</v>
      </c>
      <c r="C1" s="214" t="s">
        <v>643</v>
      </c>
      <c r="E1" s="214" t="s">
        <v>644</v>
      </c>
      <c r="G1" s="214" t="s">
        <v>645</v>
      </c>
      <c r="H1" s="214" t="s">
        <v>646</v>
      </c>
      <c r="I1" s="214" t="s">
        <v>647</v>
      </c>
      <c r="J1" s="214" t="s">
        <v>648</v>
      </c>
      <c r="K1" s="214" t="s">
        <v>649</v>
      </c>
      <c r="M1" s="215" t="s">
        <v>650</v>
      </c>
      <c r="N1" s="215" t="s">
        <v>651</v>
      </c>
      <c r="O1" s="215" t="s">
        <v>652</v>
      </c>
      <c r="P1" s="215" t="s">
        <v>653</v>
      </c>
      <c r="Q1" s="215" t="s">
        <v>654</v>
      </c>
      <c r="R1" s="215" t="s">
        <v>655</v>
      </c>
      <c r="S1" s="215" t="s">
        <v>656</v>
      </c>
    </row>
    <row r="2" spans="1:19">
      <c r="A2" s="111" t="s">
        <v>657</v>
      </c>
      <c r="C2" s="111" t="s">
        <v>658</v>
      </c>
      <c r="E2" s="111" t="s">
        <v>659</v>
      </c>
      <c r="G2" s="216" t="s">
        <v>660</v>
      </c>
      <c r="H2" s="111" t="s">
        <v>661</v>
      </c>
      <c r="I2" s="111" t="s">
        <v>662</v>
      </c>
      <c r="J2" s="111" t="s">
        <v>663</v>
      </c>
      <c r="K2" s="111" t="s">
        <v>664</v>
      </c>
      <c r="M2" s="111" t="s">
        <v>71</v>
      </c>
      <c r="N2" s="111" t="s">
        <v>71</v>
      </c>
      <c r="O2" s="111" t="s">
        <v>665</v>
      </c>
      <c r="P2" s="111" t="s">
        <v>666</v>
      </c>
      <c r="Q2" s="111" t="s">
        <v>667</v>
      </c>
      <c r="R2" s="111" t="s">
        <v>70</v>
      </c>
      <c r="S2" s="217" t="s">
        <v>668</v>
      </c>
    </row>
    <row r="3" spans="1:19">
      <c r="A3" s="111" t="s">
        <v>669</v>
      </c>
      <c r="C3" s="111" t="s">
        <v>670</v>
      </c>
      <c r="E3" s="111" t="s">
        <v>671</v>
      </c>
      <c r="G3" s="216" t="s">
        <v>672</v>
      </c>
      <c r="H3" s="111" t="s">
        <v>673</v>
      </c>
      <c r="I3" s="111" t="s">
        <v>674</v>
      </c>
      <c r="J3" s="111" t="s">
        <v>675</v>
      </c>
      <c r="K3" s="111" t="s">
        <v>676</v>
      </c>
      <c r="M3" s="111" t="s">
        <v>70</v>
      </c>
      <c r="N3" s="111" t="s">
        <v>70</v>
      </c>
      <c r="O3" s="111" t="s">
        <v>677</v>
      </c>
      <c r="P3" s="111" t="s">
        <v>678</v>
      </c>
      <c r="Q3" s="111" t="s">
        <v>679</v>
      </c>
      <c r="R3" s="111" t="s">
        <v>71</v>
      </c>
      <c r="S3" s="217" t="s">
        <v>680</v>
      </c>
    </row>
    <row r="4" spans="1:19">
      <c r="A4" s="218" t="s">
        <v>681</v>
      </c>
      <c r="C4" s="111" t="s">
        <v>682</v>
      </c>
      <c r="E4" s="111" t="s">
        <v>683</v>
      </c>
      <c r="G4" s="219" t="s">
        <v>684</v>
      </c>
      <c r="H4" s="111" t="s">
        <v>685</v>
      </c>
      <c r="I4" s="111" t="s">
        <v>686</v>
      </c>
      <c r="J4" s="111" t="s">
        <v>687</v>
      </c>
      <c r="K4" s="111" t="s">
        <v>688</v>
      </c>
      <c r="M4" s="111" t="s">
        <v>666</v>
      </c>
      <c r="N4" s="111" t="s">
        <v>666</v>
      </c>
      <c r="O4" s="111" t="s">
        <v>658</v>
      </c>
      <c r="P4" s="111" t="s">
        <v>689</v>
      </c>
      <c r="Q4" s="111" t="s">
        <v>690</v>
      </c>
      <c r="R4" s="111" t="s">
        <v>691</v>
      </c>
      <c r="S4" s="111" t="s">
        <v>692</v>
      </c>
    </row>
    <row r="5" spans="1:19">
      <c r="A5" s="111" t="s">
        <v>693</v>
      </c>
      <c r="C5" s="111" t="s">
        <v>694</v>
      </c>
      <c r="E5" s="111" t="s">
        <v>695</v>
      </c>
      <c r="G5" s="219" t="s">
        <v>696</v>
      </c>
      <c r="H5" s="111" t="s">
        <v>697</v>
      </c>
      <c r="I5" s="111" t="s">
        <v>698</v>
      </c>
      <c r="J5" s="111" t="s">
        <v>699</v>
      </c>
      <c r="K5" s="111" t="s">
        <v>700</v>
      </c>
      <c r="M5" s="220" t="s">
        <v>668</v>
      </c>
      <c r="N5" s="220" t="s">
        <v>668</v>
      </c>
      <c r="O5" s="111" t="s">
        <v>670</v>
      </c>
      <c r="P5" s="111" t="s">
        <v>701</v>
      </c>
      <c r="R5" s="111" t="s">
        <v>319</v>
      </c>
    </row>
    <row r="6" spans="1:19">
      <c r="A6" s="111" t="s">
        <v>702</v>
      </c>
      <c r="C6" s="111" t="s">
        <v>690</v>
      </c>
      <c r="E6" s="111" t="s">
        <v>703</v>
      </c>
      <c r="G6" s="221" t="s">
        <v>704</v>
      </c>
      <c r="H6" s="111" t="s">
        <v>705</v>
      </c>
      <c r="I6" s="111" t="s">
        <v>706</v>
      </c>
      <c r="J6" s="111" t="s">
        <v>707</v>
      </c>
      <c r="K6" s="111" t="s">
        <v>708</v>
      </c>
      <c r="M6" s="111" t="s">
        <v>72</v>
      </c>
      <c r="N6" s="111" t="s">
        <v>72</v>
      </c>
    </row>
    <row r="7" spans="1:19">
      <c r="A7" s="111" t="s">
        <v>691</v>
      </c>
      <c r="C7" s="111" t="s">
        <v>709</v>
      </c>
      <c r="G7" s="221" t="s">
        <v>710</v>
      </c>
      <c r="H7" s="111"/>
      <c r="I7" s="111" t="s">
        <v>711</v>
      </c>
      <c r="J7" s="111" t="s">
        <v>712</v>
      </c>
      <c r="K7" s="111" t="s">
        <v>713</v>
      </c>
      <c r="M7" s="111" t="s">
        <v>714</v>
      </c>
      <c r="N7" s="111" t="s">
        <v>714</v>
      </c>
      <c r="P7" s="111" t="s">
        <v>666</v>
      </c>
    </row>
    <row r="8" spans="1:19">
      <c r="A8" s="111" t="s">
        <v>715</v>
      </c>
      <c r="C8" s="111" t="s">
        <v>692</v>
      </c>
      <c r="G8" s="222" t="s">
        <v>141</v>
      </c>
      <c r="H8" s="111"/>
      <c r="I8" s="111" t="s">
        <v>716</v>
      </c>
      <c r="J8" s="111" t="s">
        <v>44</v>
      </c>
      <c r="K8" s="111" t="s">
        <v>717</v>
      </c>
      <c r="P8" s="111" t="s">
        <v>678</v>
      </c>
    </row>
    <row r="9" spans="1:19">
      <c r="A9" s="111" t="s">
        <v>319</v>
      </c>
      <c r="D9" s="111"/>
      <c r="G9" s="222" t="s">
        <v>718</v>
      </c>
      <c r="H9" s="111"/>
      <c r="I9" s="111" t="s">
        <v>719</v>
      </c>
      <c r="J9" s="111" t="s">
        <v>720</v>
      </c>
      <c r="K9" s="111" t="s">
        <v>721</v>
      </c>
      <c r="P9" s="111" t="s">
        <v>694</v>
      </c>
    </row>
    <row r="10" spans="1:19">
      <c r="A10" s="111" t="s">
        <v>722</v>
      </c>
      <c r="G10" s="223" t="s">
        <v>723</v>
      </c>
      <c r="H10" s="111"/>
      <c r="I10" s="111" t="s">
        <v>724</v>
      </c>
      <c r="J10" s="111" t="s">
        <v>725</v>
      </c>
      <c r="K10" s="111" t="s">
        <v>726</v>
      </c>
    </row>
    <row r="11" spans="1:19">
      <c r="A11" s="217" t="s">
        <v>668</v>
      </c>
      <c r="G11" s="223" t="s">
        <v>727</v>
      </c>
      <c r="H11" s="111"/>
      <c r="I11" s="111" t="s">
        <v>728</v>
      </c>
      <c r="J11" s="111" t="s">
        <v>729</v>
      </c>
      <c r="K11" s="111" t="s">
        <v>730</v>
      </c>
      <c r="M11" s="215" t="s">
        <v>731</v>
      </c>
      <c r="N11" s="215" t="s">
        <v>732</v>
      </c>
      <c r="P11" s="215" t="s">
        <v>733</v>
      </c>
      <c r="Q11" s="215" t="s">
        <v>734</v>
      </c>
      <c r="R11" s="215" t="s">
        <v>735</v>
      </c>
      <c r="S11" s="215" t="s">
        <v>736</v>
      </c>
    </row>
    <row r="12" spans="1:19">
      <c r="A12" s="217" t="s">
        <v>680</v>
      </c>
      <c r="H12" s="111"/>
      <c r="I12" s="111" t="s">
        <v>737</v>
      </c>
      <c r="J12" s="111" t="s">
        <v>738</v>
      </c>
      <c r="K12" s="111" t="s">
        <v>739</v>
      </c>
      <c r="M12" s="108" t="s">
        <v>701</v>
      </c>
      <c r="N12" s="111" t="s">
        <v>701</v>
      </c>
      <c r="P12" s="108" t="s">
        <v>701</v>
      </c>
      <c r="Q12" s="108" t="s">
        <v>701</v>
      </c>
      <c r="R12" s="108" t="s">
        <v>701</v>
      </c>
      <c r="S12" s="108" t="s">
        <v>701</v>
      </c>
    </row>
    <row r="13" spans="1:19">
      <c r="H13" s="111"/>
      <c r="I13" s="111" t="s">
        <v>740</v>
      </c>
      <c r="J13" s="111" t="s">
        <v>741</v>
      </c>
      <c r="K13" s="111" t="s">
        <v>742</v>
      </c>
      <c r="M13" s="108" t="s">
        <v>743</v>
      </c>
      <c r="N13" s="111" t="s">
        <v>659</v>
      </c>
      <c r="P13" s="108" t="s">
        <v>689</v>
      </c>
      <c r="Q13" s="108" t="s">
        <v>689</v>
      </c>
      <c r="R13" s="108" t="s">
        <v>689</v>
      </c>
    </row>
    <row r="14" spans="1:19">
      <c r="H14" s="111"/>
      <c r="I14" s="111" t="s">
        <v>744</v>
      </c>
      <c r="J14" s="111" t="s">
        <v>745</v>
      </c>
      <c r="K14" s="111"/>
      <c r="M14" s="108" t="s">
        <v>746</v>
      </c>
      <c r="N14" s="111" t="s">
        <v>671</v>
      </c>
      <c r="P14" s="108" t="s">
        <v>747</v>
      </c>
      <c r="Q14" s="108" t="s">
        <v>747</v>
      </c>
      <c r="R14" s="108" t="s">
        <v>747</v>
      </c>
    </row>
    <row r="15" spans="1:19">
      <c r="H15" s="111"/>
      <c r="I15" s="111" t="s">
        <v>748</v>
      </c>
      <c r="J15" s="111" t="s">
        <v>749</v>
      </c>
      <c r="K15" s="111"/>
      <c r="M15" s="108" t="s">
        <v>689</v>
      </c>
      <c r="N15" s="111" t="s">
        <v>683</v>
      </c>
      <c r="P15" s="108" t="s">
        <v>318</v>
      </c>
    </row>
    <row r="16" spans="1:19">
      <c r="H16" s="111"/>
      <c r="I16" s="111" t="s">
        <v>750</v>
      </c>
      <c r="J16" s="111" t="s">
        <v>751</v>
      </c>
      <c r="K16" s="111"/>
      <c r="N16" s="111" t="s">
        <v>695</v>
      </c>
      <c r="P16" s="108" t="s">
        <v>319</v>
      </c>
    </row>
    <row r="17" spans="1:17">
      <c r="H17" s="111"/>
      <c r="I17" s="111" t="s">
        <v>752</v>
      </c>
      <c r="J17" s="111" t="s">
        <v>753</v>
      </c>
      <c r="K17" s="111"/>
      <c r="N17" s="111" t="s">
        <v>703</v>
      </c>
    </row>
    <row r="18" spans="1:17">
      <c r="H18" s="111"/>
      <c r="I18" s="111" t="s">
        <v>754</v>
      </c>
      <c r="J18" s="111" t="s">
        <v>755</v>
      </c>
      <c r="K18" s="111"/>
    </row>
    <row r="19" spans="1:17">
      <c r="H19" s="111"/>
      <c r="I19" s="111" t="s">
        <v>756</v>
      </c>
      <c r="J19" s="111" t="s">
        <v>757</v>
      </c>
      <c r="K19" s="111"/>
      <c r="M19" s="215" t="s">
        <v>758</v>
      </c>
      <c r="N19" s="215" t="s">
        <v>759</v>
      </c>
      <c r="O19" s="215" t="s">
        <v>760</v>
      </c>
      <c r="P19" s="215" t="s">
        <v>761</v>
      </c>
    </row>
    <row r="20" spans="1:17">
      <c r="H20" s="111"/>
      <c r="I20" s="111"/>
      <c r="J20" s="111" t="s">
        <v>762</v>
      </c>
      <c r="K20" s="111"/>
      <c r="M20" s="108" t="s">
        <v>763</v>
      </c>
      <c r="N20" s="111" t="s">
        <v>701</v>
      </c>
      <c r="O20" s="108" t="s">
        <v>763</v>
      </c>
      <c r="P20" s="108" t="s">
        <v>763</v>
      </c>
    </row>
    <row r="21" spans="1:17">
      <c r="H21" s="111"/>
      <c r="I21" s="111"/>
      <c r="J21" s="111" t="s">
        <v>764</v>
      </c>
      <c r="K21" s="111"/>
    </row>
    <row r="22" spans="1:17">
      <c r="H22" s="111"/>
      <c r="I22" s="111"/>
      <c r="J22" s="111" t="s">
        <v>55</v>
      </c>
      <c r="K22" s="111"/>
      <c r="M22" s="215" t="s">
        <v>765</v>
      </c>
      <c r="N22" s="215" t="s">
        <v>766</v>
      </c>
      <c r="O22" s="215" t="s">
        <v>767</v>
      </c>
    </row>
    <row r="23" spans="1:17">
      <c r="H23" s="111"/>
      <c r="I23" s="111"/>
      <c r="J23" s="111" t="s">
        <v>768</v>
      </c>
      <c r="K23" s="111"/>
      <c r="M23" s="108" t="s">
        <v>701</v>
      </c>
      <c r="N23" s="108" t="s">
        <v>701</v>
      </c>
      <c r="O23" s="108" t="s">
        <v>701</v>
      </c>
    </row>
    <row r="24" spans="1:17">
      <c r="A24" s="120" t="s">
        <v>769</v>
      </c>
      <c r="B24" s="120"/>
      <c r="C24" s="120"/>
      <c r="D24" s="120"/>
      <c r="E24" s="120"/>
      <c r="H24" s="111"/>
      <c r="I24" s="111"/>
      <c r="J24" s="111" t="s">
        <v>770</v>
      </c>
      <c r="K24" s="111"/>
    </row>
    <row r="25" spans="1:17">
      <c r="A25" s="224" t="s">
        <v>771</v>
      </c>
      <c r="B25" s="224"/>
      <c r="C25" s="224"/>
      <c r="M25" s="215" t="s">
        <v>772</v>
      </c>
      <c r="N25" s="215" t="s">
        <v>773</v>
      </c>
      <c r="O25" s="215" t="s">
        <v>774</v>
      </c>
    </row>
    <row r="26" spans="1:17">
      <c r="A26" s="123" t="s">
        <v>775</v>
      </c>
      <c r="B26" s="123"/>
      <c r="C26" s="123"/>
      <c r="M26" s="108" t="s">
        <v>701</v>
      </c>
      <c r="N26" s="108" t="s">
        <v>763</v>
      </c>
      <c r="O26" s="108" t="s">
        <v>763</v>
      </c>
    </row>
    <row r="27" spans="1:17">
      <c r="A27" s="114" t="s">
        <v>1584</v>
      </c>
      <c r="B27" s="229" t="s">
        <v>776</v>
      </c>
      <c r="C27" s="230" t="s">
        <v>765</v>
      </c>
      <c r="D27" s="230" t="s">
        <v>766</v>
      </c>
      <c r="E27" s="230" t="s">
        <v>767</v>
      </c>
      <c r="F27" s="228"/>
      <c r="H27" s="229" t="s">
        <v>798</v>
      </c>
      <c r="I27" s="228"/>
      <c r="J27" s="228"/>
      <c r="K27" s="228"/>
    </row>
    <row r="28" spans="1:17">
      <c r="A28" s="108">
        <v>1</v>
      </c>
      <c r="B28" s="225" t="s">
        <v>660</v>
      </c>
      <c r="C28" s="111" t="s">
        <v>777</v>
      </c>
      <c r="D28" s="111" t="s">
        <v>1556</v>
      </c>
      <c r="E28" s="111" t="s">
        <v>778</v>
      </c>
      <c r="H28" s="110" t="s">
        <v>1121</v>
      </c>
      <c r="M28" s="215" t="s">
        <v>779</v>
      </c>
      <c r="N28" s="215" t="s">
        <v>780</v>
      </c>
    </row>
    <row r="29" spans="1:17">
      <c r="A29" s="108">
        <v>2</v>
      </c>
      <c r="B29" s="225" t="s">
        <v>660</v>
      </c>
      <c r="C29" s="111" t="s">
        <v>781</v>
      </c>
      <c r="D29" s="111" t="s">
        <v>1557</v>
      </c>
      <c r="E29" s="111" t="s">
        <v>782</v>
      </c>
      <c r="H29" s="110" t="s">
        <v>1140</v>
      </c>
      <c r="M29" s="108" t="s">
        <v>701</v>
      </c>
      <c r="N29" s="108" t="s">
        <v>701</v>
      </c>
    </row>
    <row r="30" spans="1:17">
      <c r="A30" s="108">
        <v>3</v>
      </c>
      <c r="B30" s="225" t="s">
        <v>660</v>
      </c>
      <c r="C30" s="111" t="s">
        <v>783</v>
      </c>
      <c r="D30" s="111" t="s">
        <v>1558</v>
      </c>
      <c r="E30" s="111" t="s">
        <v>784</v>
      </c>
      <c r="H30" s="110" t="s">
        <v>1122</v>
      </c>
      <c r="N30" s="108" t="s">
        <v>785</v>
      </c>
    </row>
    <row r="31" spans="1:17">
      <c r="A31" s="108">
        <v>4</v>
      </c>
      <c r="B31" s="225" t="s">
        <v>660</v>
      </c>
      <c r="C31" s="111" t="s">
        <v>786</v>
      </c>
      <c r="D31" s="111" t="s">
        <v>1559</v>
      </c>
      <c r="E31" s="111" t="s">
        <v>787</v>
      </c>
      <c r="H31" s="112" t="s">
        <v>1141</v>
      </c>
      <c r="Q31" s="111"/>
    </row>
    <row r="32" spans="1:17">
      <c r="A32" s="108">
        <v>5</v>
      </c>
      <c r="B32" s="112" t="s">
        <v>684</v>
      </c>
      <c r="C32" s="111" t="s">
        <v>788</v>
      </c>
      <c r="D32" s="111" t="s">
        <v>1560</v>
      </c>
      <c r="E32" s="111" t="s">
        <v>789</v>
      </c>
      <c r="H32" s="112" t="s">
        <v>1123</v>
      </c>
      <c r="M32" s="215" t="s">
        <v>790</v>
      </c>
      <c r="Q32" s="111"/>
    </row>
    <row r="33" spans="1:19">
      <c r="A33" s="108">
        <v>6</v>
      </c>
      <c r="B33" s="112" t="s">
        <v>684</v>
      </c>
      <c r="C33" s="111" t="s">
        <v>791</v>
      </c>
      <c r="D33" s="111" t="s">
        <v>1561</v>
      </c>
      <c r="E33" s="111" t="s">
        <v>792</v>
      </c>
      <c r="H33" s="112" t="s">
        <v>1124</v>
      </c>
      <c r="M33" s="108" t="s">
        <v>701</v>
      </c>
    </row>
    <row r="34" spans="1:19">
      <c r="A34" s="108">
        <v>7</v>
      </c>
      <c r="B34" s="112" t="s">
        <v>684</v>
      </c>
      <c r="C34" s="111" t="s">
        <v>794</v>
      </c>
      <c r="D34" s="111" t="s">
        <v>1562</v>
      </c>
      <c r="E34" s="111" t="s">
        <v>795</v>
      </c>
      <c r="H34" s="113" t="s">
        <v>1142</v>
      </c>
      <c r="Q34" s="111"/>
    </row>
    <row r="35" spans="1:19">
      <c r="A35" s="108">
        <v>8</v>
      </c>
      <c r="B35" s="112" t="s">
        <v>684</v>
      </c>
      <c r="C35" s="111" t="s">
        <v>796</v>
      </c>
      <c r="D35" s="111" t="s">
        <v>1563</v>
      </c>
      <c r="E35" s="111" t="s">
        <v>797</v>
      </c>
      <c r="H35" s="113" t="s">
        <v>1143</v>
      </c>
      <c r="Q35" s="111"/>
    </row>
    <row r="36" spans="1:19">
      <c r="A36" s="108">
        <v>9</v>
      </c>
      <c r="B36" s="113" t="s">
        <v>704</v>
      </c>
      <c r="C36" s="111" t="s">
        <v>799</v>
      </c>
      <c r="D36" s="111" t="s">
        <v>1564</v>
      </c>
      <c r="E36" s="111" t="s">
        <v>800</v>
      </c>
      <c r="H36" s="113" t="s">
        <v>1125</v>
      </c>
      <c r="Q36" s="111"/>
    </row>
    <row r="37" spans="1:19">
      <c r="A37" s="108">
        <v>10</v>
      </c>
      <c r="B37" s="113" t="s">
        <v>704</v>
      </c>
      <c r="C37" s="111" t="s">
        <v>801</v>
      </c>
      <c r="D37" s="111" t="s">
        <v>1565</v>
      </c>
      <c r="E37" s="111" t="s">
        <v>802</v>
      </c>
      <c r="H37" s="116" t="s">
        <v>1144</v>
      </c>
      <c r="Q37" s="111"/>
    </row>
    <row r="38" spans="1:19">
      <c r="A38" s="108">
        <v>11</v>
      </c>
      <c r="B38" s="113" t="s">
        <v>704</v>
      </c>
      <c r="C38" s="111" t="s">
        <v>1585</v>
      </c>
      <c r="D38" s="111" t="s">
        <v>1566</v>
      </c>
      <c r="E38" s="111" t="s">
        <v>803</v>
      </c>
      <c r="H38" s="116" t="s">
        <v>1145</v>
      </c>
      <c r="Q38" s="111"/>
    </row>
    <row r="39" spans="1:19">
      <c r="A39" s="108">
        <v>12</v>
      </c>
      <c r="B39" s="113" t="s">
        <v>704</v>
      </c>
      <c r="C39" s="111" t="s">
        <v>804</v>
      </c>
      <c r="D39" s="111" t="s">
        <v>1567</v>
      </c>
      <c r="E39" s="111" t="s">
        <v>805</v>
      </c>
      <c r="H39" s="116" t="s">
        <v>1146</v>
      </c>
      <c r="Q39" s="111"/>
    </row>
    <row r="40" spans="1:19">
      <c r="A40" s="108">
        <v>13</v>
      </c>
      <c r="B40" s="116" t="s">
        <v>141</v>
      </c>
      <c r="C40" s="111" t="s">
        <v>829</v>
      </c>
      <c r="D40" s="111" t="s">
        <v>1568</v>
      </c>
      <c r="E40" s="111" t="s">
        <v>806</v>
      </c>
      <c r="H40" s="118" t="s">
        <v>1139</v>
      </c>
      <c r="L40" s="111"/>
      <c r="Q40" s="111"/>
    </row>
    <row r="41" spans="1:19">
      <c r="A41" s="108">
        <v>14</v>
      </c>
      <c r="B41" s="116" t="s">
        <v>141</v>
      </c>
      <c r="C41" s="111" t="s">
        <v>1586</v>
      </c>
      <c r="D41" s="111" t="s">
        <v>1569</v>
      </c>
      <c r="E41" s="111" t="s">
        <v>808</v>
      </c>
      <c r="H41" s="118" t="s">
        <v>1138</v>
      </c>
      <c r="Q41" s="111"/>
    </row>
    <row r="42" spans="1:19">
      <c r="A42" s="108">
        <v>15</v>
      </c>
      <c r="B42" s="116" t="s">
        <v>141</v>
      </c>
      <c r="C42" s="111" t="s">
        <v>807</v>
      </c>
      <c r="D42" s="111" t="s">
        <v>1570</v>
      </c>
      <c r="E42" s="111" t="s">
        <v>809</v>
      </c>
      <c r="H42" s="118" t="s">
        <v>1137</v>
      </c>
      <c r="Q42" s="111"/>
      <c r="R42" s="111"/>
    </row>
    <row r="43" spans="1:19">
      <c r="A43" s="108">
        <v>16</v>
      </c>
      <c r="B43" s="116" t="s">
        <v>141</v>
      </c>
      <c r="C43" s="111" t="s">
        <v>810</v>
      </c>
      <c r="D43" s="111" t="s">
        <v>1571</v>
      </c>
      <c r="E43" s="111" t="s">
        <v>811</v>
      </c>
      <c r="H43" s="119" t="s">
        <v>1134</v>
      </c>
      <c r="Q43" s="111"/>
      <c r="R43" s="111"/>
    </row>
    <row r="44" spans="1:19">
      <c r="A44" s="108">
        <v>17</v>
      </c>
      <c r="B44" s="118" t="s">
        <v>723</v>
      </c>
      <c r="C44" s="111" t="s">
        <v>812</v>
      </c>
      <c r="D44" s="111" t="s">
        <v>1572</v>
      </c>
      <c r="E44" s="111" t="s">
        <v>813</v>
      </c>
      <c r="H44" s="119" t="s">
        <v>1135</v>
      </c>
      <c r="Q44" s="111"/>
      <c r="R44" s="111"/>
    </row>
    <row r="45" spans="1:19">
      <c r="A45" s="108">
        <v>18</v>
      </c>
      <c r="B45" s="118" t="s">
        <v>723</v>
      </c>
      <c r="C45" s="111" t="s">
        <v>814</v>
      </c>
      <c r="D45" s="111" t="s">
        <v>1573</v>
      </c>
      <c r="E45" s="111" t="s">
        <v>815</v>
      </c>
      <c r="H45" s="119" t="s">
        <v>1136</v>
      </c>
      <c r="Q45" s="111"/>
      <c r="R45" s="111"/>
      <c r="S45" s="111"/>
    </row>
    <row r="46" spans="1:19">
      <c r="A46" s="108">
        <v>19</v>
      </c>
      <c r="B46" s="118" t="s">
        <v>723</v>
      </c>
      <c r="C46" s="111" t="s">
        <v>816</v>
      </c>
      <c r="D46" s="111" t="s">
        <v>1574</v>
      </c>
      <c r="E46" s="111" t="s">
        <v>817</v>
      </c>
      <c r="J46" s="111"/>
      <c r="Q46" s="111"/>
      <c r="R46" s="111"/>
      <c r="S46" s="111"/>
    </row>
    <row r="47" spans="1:19">
      <c r="A47" s="108">
        <v>20</v>
      </c>
      <c r="B47" s="118" t="s">
        <v>723</v>
      </c>
      <c r="C47" s="111" t="s">
        <v>820</v>
      </c>
      <c r="D47" s="111" t="s">
        <v>1575</v>
      </c>
      <c r="E47" s="111" t="s">
        <v>819</v>
      </c>
      <c r="G47" s="111"/>
      <c r="I47" s="111"/>
      <c r="J47" s="111"/>
      <c r="Q47" s="111"/>
      <c r="R47" s="111"/>
      <c r="S47" s="111"/>
    </row>
    <row r="48" spans="1:19">
      <c r="A48" s="108">
        <v>21</v>
      </c>
      <c r="B48" s="119" t="s">
        <v>793</v>
      </c>
      <c r="C48" s="111" t="s">
        <v>822</v>
      </c>
      <c r="D48" s="111" t="s">
        <v>1576</v>
      </c>
      <c r="E48" s="111" t="s">
        <v>821</v>
      </c>
      <c r="Q48" s="111"/>
      <c r="R48" s="111"/>
      <c r="S48" s="111"/>
    </row>
    <row r="49" spans="1:19">
      <c r="A49" s="108">
        <v>22</v>
      </c>
      <c r="B49" s="119" t="s">
        <v>793</v>
      </c>
      <c r="C49" s="111" t="s">
        <v>818</v>
      </c>
      <c r="D49" s="111" t="s">
        <v>1577</v>
      </c>
      <c r="E49" s="111" t="s">
        <v>823</v>
      </c>
      <c r="Q49" s="111"/>
      <c r="R49" s="111"/>
      <c r="S49" s="111"/>
    </row>
    <row r="50" spans="1:19">
      <c r="A50" s="108">
        <v>23</v>
      </c>
      <c r="B50" s="119" t="s">
        <v>793</v>
      </c>
      <c r="C50" s="111" t="s">
        <v>824</v>
      </c>
      <c r="D50" s="111" t="s">
        <v>1578</v>
      </c>
      <c r="E50" s="111" t="s">
        <v>825</v>
      </c>
      <c r="Q50" s="111"/>
      <c r="R50" s="111"/>
      <c r="S50" s="111"/>
    </row>
    <row r="51" spans="1:19">
      <c r="A51" s="108">
        <v>24</v>
      </c>
      <c r="B51" s="119" t="s">
        <v>793</v>
      </c>
      <c r="C51" s="111" t="s">
        <v>826</v>
      </c>
      <c r="D51" s="111" t="s">
        <v>1579</v>
      </c>
      <c r="E51" s="111" t="s">
        <v>827</v>
      </c>
      <c r="Q51" s="111"/>
      <c r="R51" s="111"/>
      <c r="S51" s="111"/>
    </row>
    <row r="52" spans="1:19">
      <c r="A52" s="108">
        <v>25</v>
      </c>
      <c r="B52" s="226" t="s">
        <v>828</v>
      </c>
      <c r="C52" s="111" t="s">
        <v>1587</v>
      </c>
      <c r="D52" s="111" t="s">
        <v>1580</v>
      </c>
      <c r="E52" s="111" t="s">
        <v>830</v>
      </c>
      <c r="Q52" s="111"/>
      <c r="R52" s="111"/>
      <c r="S52" s="111"/>
    </row>
    <row r="53" spans="1:19">
      <c r="A53" s="108">
        <v>26</v>
      </c>
      <c r="B53" s="227" t="s">
        <v>1583</v>
      </c>
      <c r="C53" s="111" t="s">
        <v>1581</v>
      </c>
      <c r="D53" s="111" t="s">
        <v>1582</v>
      </c>
    </row>
    <row r="54" spans="1:19">
      <c r="L54" s="111"/>
      <c r="M54" s="111"/>
      <c r="N54" s="111"/>
      <c r="O54" s="111"/>
      <c r="P54" s="111"/>
      <c r="Q54" s="111"/>
      <c r="R54" s="111"/>
      <c r="S54" s="111"/>
    </row>
    <row r="60" spans="1:19">
      <c r="C60" s="111"/>
      <c r="H60" s="111"/>
    </row>
    <row r="61" spans="1:19">
      <c r="C61" s="111"/>
      <c r="H61" s="111"/>
    </row>
    <row r="62" spans="1:19">
      <c r="C62" s="111"/>
      <c r="H62" s="111"/>
    </row>
    <row r="63" spans="1:19">
      <c r="C63" s="111"/>
      <c r="H63" s="111"/>
    </row>
    <row r="64" spans="1:19">
      <c r="C64" s="111"/>
      <c r="H64" s="111"/>
    </row>
    <row r="65" spans="1:8">
      <c r="C65" s="111"/>
      <c r="H65" s="111"/>
    </row>
    <row r="66" spans="1:8">
      <c r="C66" s="111"/>
      <c r="H66" s="111"/>
    </row>
    <row r="67" spans="1:8">
      <c r="C67" s="111"/>
      <c r="H67" s="111"/>
    </row>
    <row r="68" spans="1:8">
      <c r="C68" s="111"/>
      <c r="H68" s="111"/>
    </row>
    <row r="69" spans="1:8">
      <c r="C69" s="111"/>
      <c r="H69" s="111"/>
    </row>
    <row r="70" spans="1:8">
      <c r="A70" s="111"/>
      <c r="B70" s="111"/>
      <c r="C70" s="111"/>
      <c r="H70" s="111"/>
    </row>
    <row r="71" spans="1:8">
      <c r="A71" s="111"/>
      <c r="B71" s="111"/>
      <c r="C71" s="111"/>
      <c r="H71" s="111"/>
    </row>
    <row r="72" spans="1:8">
      <c r="A72" s="111"/>
      <c r="B72" s="111"/>
      <c r="C72" s="111"/>
      <c r="H72" s="111"/>
    </row>
    <row r="73" spans="1:8">
      <c r="A73" s="111"/>
      <c r="B73" s="111"/>
      <c r="C73" s="111"/>
      <c r="H73" s="111"/>
    </row>
    <row r="74" spans="1:8">
      <c r="A74" s="111"/>
      <c r="B74" s="111"/>
      <c r="C74" s="111"/>
      <c r="H74" s="111"/>
    </row>
    <row r="75" spans="1:8">
      <c r="A75" s="111"/>
      <c r="B75" s="111"/>
      <c r="C75" s="111"/>
      <c r="H75" s="111"/>
    </row>
    <row r="76" spans="1:8">
      <c r="A76" s="111"/>
      <c r="B76" s="111"/>
      <c r="C76" s="111"/>
      <c r="H76" s="111"/>
    </row>
    <row r="77" spans="1:8">
      <c r="A77" s="111"/>
      <c r="B77" s="111"/>
      <c r="C77" s="111"/>
      <c r="H77" s="111"/>
    </row>
    <row r="78" spans="1:8">
      <c r="A78" s="111"/>
      <c r="B78" s="111"/>
      <c r="C78" s="111"/>
      <c r="H78" s="111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56A9-A7DE-4A1D-939C-71D2FF24A6C4}">
  <dimension ref="A1:AQ303"/>
  <sheetViews>
    <sheetView topLeftCell="S1" zoomScaleNormal="100" workbookViewId="0">
      <pane ySplit="1" topLeftCell="A5" activePane="bottomLeft" state="frozen"/>
      <selection pane="bottomLeft" activeCell="AG19" sqref="AG19"/>
    </sheetView>
  </sheetViews>
  <sheetFormatPr defaultRowHeight="16.5"/>
  <cols>
    <col min="1" max="1" width="4.875" style="274" bestFit="1" customWidth="1"/>
    <col min="2" max="2" width="18.875" style="274" bestFit="1" customWidth="1"/>
    <col min="3" max="3" width="25.5" style="287" bestFit="1" customWidth="1"/>
    <col min="4" max="4" width="9" style="274" bestFit="1" customWidth="1"/>
    <col min="5" max="5" width="14.5" style="274" bestFit="1" customWidth="1"/>
    <col min="6" max="6" width="9.625" style="274" bestFit="1" customWidth="1"/>
    <col min="7" max="7" width="11" style="274" bestFit="1" customWidth="1"/>
    <col min="8" max="8" width="11.625" style="274" bestFit="1" customWidth="1"/>
    <col min="9" max="10" width="13.375" style="274" bestFit="1" customWidth="1"/>
    <col min="11" max="11" width="13" style="274" bestFit="1" customWidth="1"/>
    <col min="12" max="12" width="3.375" style="274" bestFit="1" customWidth="1"/>
    <col min="13" max="13" width="14.375" style="274" bestFit="1" customWidth="1"/>
    <col min="14" max="14" width="9.625" style="274" bestFit="1" customWidth="1"/>
    <col min="15" max="15" width="21" style="274" bestFit="1" customWidth="1"/>
    <col min="16" max="16" width="3.75" style="274" bestFit="1" customWidth="1"/>
    <col min="17" max="17" width="63.625" style="274" bestFit="1" customWidth="1"/>
    <col min="18" max="18" width="22.75" style="274" bestFit="1" customWidth="1"/>
    <col min="19" max="19" width="25.5" style="274" bestFit="1" customWidth="1"/>
    <col min="20" max="31" width="1.625" style="274" customWidth="1"/>
    <col min="32" max="32" width="4.25" style="274" customWidth="1"/>
    <col min="33" max="33" width="25.75" style="274" bestFit="1" customWidth="1"/>
    <col min="34" max="34" width="8" style="274" bestFit="1" customWidth="1"/>
    <col min="35" max="35" width="3.25" style="274" customWidth="1"/>
    <col min="36" max="36" width="10.5" style="274" bestFit="1" customWidth="1"/>
    <col min="37" max="37" width="32.125" style="274" bestFit="1" customWidth="1"/>
    <col min="38" max="38" width="8" style="274" bestFit="1" customWidth="1"/>
    <col min="39" max="39" width="9" style="274"/>
    <col min="40" max="40" width="10.5" style="274" bestFit="1" customWidth="1"/>
    <col min="41" max="41" width="5.875" style="274" bestFit="1" customWidth="1"/>
    <col min="42" max="42" width="5.625" style="274" customWidth="1"/>
    <col min="43" max="43" width="19.25" style="274" bestFit="1" customWidth="1"/>
    <col min="44" max="16384" width="9" style="274"/>
  </cols>
  <sheetData>
    <row r="1" spans="1:43" s="393" customFormat="1">
      <c r="A1" s="390" t="s">
        <v>136</v>
      </c>
      <c r="B1" s="390" t="s">
        <v>831</v>
      </c>
      <c r="C1" s="391" t="s">
        <v>1109</v>
      </c>
      <c r="D1" s="390" t="s">
        <v>832</v>
      </c>
      <c r="E1" s="390" t="s">
        <v>1096</v>
      </c>
      <c r="F1" s="390" t="s">
        <v>1097</v>
      </c>
      <c r="G1" s="390" t="s">
        <v>1131</v>
      </c>
      <c r="H1" s="390" t="s">
        <v>1130</v>
      </c>
      <c r="I1" s="390" t="s">
        <v>1160</v>
      </c>
      <c r="J1" s="390" t="s">
        <v>1161</v>
      </c>
      <c r="K1" s="390" t="s">
        <v>1147</v>
      </c>
      <c r="L1" s="392"/>
      <c r="N1" s="393" t="s">
        <v>1127</v>
      </c>
      <c r="O1" s="394" t="s">
        <v>1126</v>
      </c>
    </row>
    <row r="2" spans="1:43">
      <c r="A2" s="395">
        <v>1</v>
      </c>
      <c r="B2" s="395" t="s">
        <v>2</v>
      </c>
      <c r="C2" s="395" t="s">
        <v>1354</v>
      </c>
      <c r="D2" s="395">
        <v>1</v>
      </c>
      <c r="E2" s="396">
        <f>D2*10000/3</f>
        <v>3333.3333333333335</v>
      </c>
      <c r="F2" s="397" t="s">
        <v>319</v>
      </c>
      <c r="G2" s="395">
        <f>D2*8</f>
        <v>8</v>
      </c>
      <c r="H2" s="274">
        <f t="shared" ref="H2:H33" si="0">G2*60</f>
        <v>480</v>
      </c>
      <c r="I2" s="396">
        <f t="shared" ref="I2:I33" si="1">G2/2</f>
        <v>4</v>
      </c>
      <c r="J2" s="366">
        <f t="shared" ref="J2:J67" si="2">I2/60</f>
        <v>6.6666666666666666E-2</v>
      </c>
      <c r="K2" s="292">
        <f t="shared" ref="K2:K33" si="3">J2/D2</f>
        <v>6.6666666666666666E-2</v>
      </c>
      <c r="L2" s="292"/>
      <c r="N2" s="398" t="s">
        <v>1121</v>
      </c>
      <c r="O2" s="399">
        <f>M16</f>
        <v>121492</v>
      </c>
      <c r="Q2" s="274" t="s">
        <v>1110</v>
      </c>
      <c r="S2" s="494" t="s">
        <v>1098</v>
      </c>
      <c r="T2" s="495" t="s">
        <v>2608</v>
      </c>
      <c r="U2" s="495" t="s">
        <v>2612</v>
      </c>
      <c r="V2" s="495" t="s">
        <v>2613</v>
      </c>
      <c r="W2" s="400"/>
      <c r="X2" s="495" t="s">
        <v>2609</v>
      </c>
      <c r="Y2" s="495" t="s">
        <v>2612</v>
      </c>
      <c r="Z2" s="495" t="s">
        <v>2613</v>
      </c>
      <c r="AB2" s="495" t="s">
        <v>2610</v>
      </c>
      <c r="AC2" s="495" t="s">
        <v>2612</v>
      </c>
      <c r="AD2" s="495" t="s">
        <v>2613</v>
      </c>
      <c r="AF2" s="495" t="s">
        <v>2611</v>
      </c>
      <c r="AG2" s="495" t="s">
        <v>2612</v>
      </c>
      <c r="AH2" s="495" t="s">
        <v>2613</v>
      </c>
      <c r="AJ2" s="495" t="s">
        <v>2639</v>
      </c>
      <c r="AK2" s="495" t="s">
        <v>2612</v>
      </c>
      <c r="AL2" s="495" t="s">
        <v>2613</v>
      </c>
      <c r="AN2" s="304" t="s">
        <v>2638</v>
      </c>
      <c r="AQ2" s="401" t="s">
        <v>1320</v>
      </c>
    </row>
    <row r="3" spans="1:43">
      <c r="A3" s="402">
        <v>2</v>
      </c>
      <c r="B3" s="402" t="s">
        <v>833</v>
      </c>
      <c r="C3" s="402" t="s">
        <v>1434</v>
      </c>
      <c r="D3" s="402">
        <v>3</v>
      </c>
      <c r="E3" s="403">
        <f>D3*5000/3</f>
        <v>5000</v>
      </c>
      <c r="F3" s="404" t="s">
        <v>319</v>
      </c>
      <c r="G3" s="402">
        <f>D3*32</f>
        <v>96</v>
      </c>
      <c r="H3" s="274">
        <f t="shared" si="0"/>
        <v>5760</v>
      </c>
      <c r="I3" s="403">
        <f t="shared" si="1"/>
        <v>48</v>
      </c>
      <c r="J3" s="366">
        <f t="shared" si="2"/>
        <v>0.8</v>
      </c>
      <c r="K3" s="292">
        <f t="shared" si="3"/>
        <v>0.26666666666666666</v>
      </c>
      <c r="L3" s="292"/>
      <c r="N3" s="398" t="s">
        <v>1140</v>
      </c>
      <c r="O3" s="399">
        <f>M16/3</f>
        <v>40497.333333333336</v>
      </c>
      <c r="S3" s="309" t="s">
        <v>1371</v>
      </c>
      <c r="T3" s="274">
        <v>5</v>
      </c>
      <c r="U3" s="287" t="s">
        <v>2616</v>
      </c>
      <c r="V3" s="500">
        <v>330</v>
      </c>
      <c r="X3" s="274">
        <v>5</v>
      </c>
      <c r="Y3" s="287" t="s">
        <v>2614</v>
      </c>
      <c r="Z3" s="276">
        <v>670</v>
      </c>
      <c r="AB3" s="274">
        <v>3</v>
      </c>
      <c r="AC3" s="274" t="s">
        <v>2225</v>
      </c>
      <c r="AD3" s="500">
        <v>800</v>
      </c>
      <c r="AF3" s="502">
        <v>0</v>
      </c>
      <c r="AG3" s="502">
        <v>0</v>
      </c>
      <c r="AH3" s="503">
        <v>0</v>
      </c>
      <c r="AJ3" s="502">
        <v>0</v>
      </c>
      <c r="AK3" s="502">
        <v>0</v>
      </c>
      <c r="AL3" s="503">
        <v>0</v>
      </c>
      <c r="AN3" s="502">
        <f>V3+Z3+AD3+AH3+AL3</f>
        <v>1800</v>
      </c>
      <c r="AQ3" s="274" t="s">
        <v>2207</v>
      </c>
    </row>
    <row r="4" spans="1:43">
      <c r="A4" s="395">
        <v>3</v>
      </c>
      <c r="B4" s="395" t="s">
        <v>834</v>
      </c>
      <c r="C4" s="395" t="s">
        <v>1435</v>
      </c>
      <c r="D4" s="395">
        <v>3</v>
      </c>
      <c r="E4" s="396">
        <f>D4*6000/3</f>
        <v>6000</v>
      </c>
      <c r="F4" s="397" t="s">
        <v>319</v>
      </c>
      <c r="G4" s="395">
        <f>D4*120</f>
        <v>360</v>
      </c>
      <c r="H4" s="274">
        <f t="shared" si="0"/>
        <v>21600</v>
      </c>
      <c r="I4" s="396">
        <f t="shared" si="1"/>
        <v>180</v>
      </c>
      <c r="J4" s="366">
        <f t="shared" si="2"/>
        <v>3</v>
      </c>
      <c r="K4" s="292">
        <f t="shared" si="3"/>
        <v>1</v>
      </c>
      <c r="L4" s="292"/>
      <c r="N4" s="398" t="s">
        <v>1122</v>
      </c>
      <c r="O4" s="399">
        <f>M16/5</f>
        <v>24298.400000000001</v>
      </c>
      <c r="P4" s="405"/>
      <c r="Q4" s="274" t="s">
        <v>1108</v>
      </c>
      <c r="S4" s="274" t="s">
        <v>2207</v>
      </c>
      <c r="T4" s="502">
        <v>0</v>
      </c>
      <c r="U4" s="504" t="s">
        <v>140</v>
      </c>
      <c r="V4" s="503">
        <v>0</v>
      </c>
      <c r="X4" s="502">
        <v>0</v>
      </c>
      <c r="Y4" s="504" t="s">
        <v>140</v>
      </c>
      <c r="Z4" s="502">
        <v>0</v>
      </c>
      <c r="AB4" s="502">
        <v>0</v>
      </c>
      <c r="AC4" s="502"/>
      <c r="AD4" s="503">
        <v>0</v>
      </c>
      <c r="AF4" s="274">
        <v>6</v>
      </c>
      <c r="AG4" s="542" t="s">
        <v>2657</v>
      </c>
      <c r="AH4" s="500">
        <v>400</v>
      </c>
      <c r="AJ4" s="274">
        <v>7</v>
      </c>
      <c r="AK4" s="542" t="s">
        <v>2659</v>
      </c>
      <c r="AL4" s="500">
        <v>1200</v>
      </c>
      <c r="AN4" s="502">
        <f t="shared" ref="AN4:AN47" si="4">V4+Z4+AD4+AH4+AL4</f>
        <v>1600</v>
      </c>
      <c r="AQ4" s="274" t="s">
        <v>2206</v>
      </c>
    </row>
    <row r="5" spans="1:43">
      <c r="A5" s="395">
        <v>4</v>
      </c>
      <c r="B5" s="395" t="s">
        <v>835</v>
      </c>
      <c r="C5" s="395" t="s">
        <v>1346</v>
      </c>
      <c r="D5" s="395">
        <v>3</v>
      </c>
      <c r="E5" s="396">
        <f>D5*6000/3</f>
        <v>6000</v>
      </c>
      <c r="F5" s="397" t="s">
        <v>319</v>
      </c>
      <c r="G5" s="395">
        <f>D5*120</f>
        <v>360</v>
      </c>
      <c r="H5" s="274">
        <f t="shared" si="0"/>
        <v>21600</v>
      </c>
      <c r="I5" s="396">
        <f t="shared" si="1"/>
        <v>180</v>
      </c>
      <c r="J5" s="366">
        <f t="shared" si="2"/>
        <v>3</v>
      </c>
      <c r="K5" s="292">
        <f t="shared" si="3"/>
        <v>1</v>
      </c>
      <c r="L5" s="292"/>
      <c r="N5" s="406" t="s">
        <v>1141</v>
      </c>
      <c r="O5" s="407">
        <f>M16/10</f>
        <v>12149.2</v>
      </c>
      <c r="P5" s="408"/>
      <c r="Q5" s="274" t="s">
        <v>1104</v>
      </c>
      <c r="S5" s="274" t="s">
        <v>1372</v>
      </c>
      <c r="T5" s="274">
        <v>4</v>
      </c>
      <c r="U5" s="287" t="s">
        <v>2615</v>
      </c>
      <c r="V5" s="500">
        <v>280</v>
      </c>
      <c r="X5" s="274">
        <v>4</v>
      </c>
      <c r="Y5" s="287" t="s">
        <v>2617</v>
      </c>
      <c r="Z5" s="276">
        <v>720</v>
      </c>
      <c r="AB5" s="274">
        <v>2</v>
      </c>
      <c r="AC5" s="274" t="s">
        <v>2224</v>
      </c>
      <c r="AD5" s="500">
        <v>700</v>
      </c>
      <c r="AF5" s="502">
        <v>0</v>
      </c>
      <c r="AG5" s="502">
        <v>0</v>
      </c>
      <c r="AH5" s="503">
        <v>0</v>
      </c>
      <c r="AJ5" s="502">
        <v>0</v>
      </c>
      <c r="AK5" s="502">
        <v>0</v>
      </c>
      <c r="AL5" s="503">
        <v>0</v>
      </c>
      <c r="AN5" s="502">
        <f t="shared" si="4"/>
        <v>1700</v>
      </c>
      <c r="AQ5" s="274" t="s">
        <v>2208</v>
      </c>
    </row>
    <row r="6" spans="1:43">
      <c r="A6" s="395">
        <v>5</v>
      </c>
      <c r="B6" s="395" t="s">
        <v>836</v>
      </c>
      <c r="C6" s="395" t="s">
        <v>1433</v>
      </c>
      <c r="D6" s="395">
        <v>3</v>
      </c>
      <c r="E6" s="396">
        <f>D6*6000/3</f>
        <v>6000</v>
      </c>
      <c r="F6" s="397" t="s">
        <v>319</v>
      </c>
      <c r="G6" s="395">
        <f>D6*120</f>
        <v>360</v>
      </c>
      <c r="H6" s="274">
        <f t="shared" si="0"/>
        <v>21600</v>
      </c>
      <c r="I6" s="396">
        <f t="shared" si="1"/>
        <v>180</v>
      </c>
      <c r="J6" s="366">
        <f t="shared" si="2"/>
        <v>3</v>
      </c>
      <c r="K6" s="292">
        <f t="shared" si="3"/>
        <v>1</v>
      </c>
      <c r="L6" s="292"/>
      <c r="N6" s="406" t="s">
        <v>1123</v>
      </c>
      <c r="O6" s="407">
        <f>M16/15</f>
        <v>8099.4666666666662</v>
      </c>
      <c r="P6" s="408"/>
      <c r="Q6" s="274" t="s">
        <v>1111</v>
      </c>
      <c r="S6" s="274" t="s">
        <v>2206</v>
      </c>
      <c r="T6" s="502">
        <v>0</v>
      </c>
      <c r="U6" s="504" t="s">
        <v>140</v>
      </c>
      <c r="V6" s="503">
        <v>0</v>
      </c>
      <c r="X6" s="502">
        <v>0</v>
      </c>
      <c r="Y6" s="504" t="s">
        <v>140</v>
      </c>
      <c r="Z6" s="502">
        <v>0</v>
      </c>
      <c r="AB6" s="502">
        <v>0</v>
      </c>
      <c r="AC6" s="502"/>
      <c r="AD6" s="503">
        <v>0</v>
      </c>
      <c r="AF6" s="274">
        <v>4</v>
      </c>
      <c r="AG6" s="542" t="s">
        <v>2658</v>
      </c>
      <c r="AH6" s="500">
        <v>300</v>
      </c>
      <c r="AJ6" s="274">
        <v>5</v>
      </c>
      <c r="AK6" s="542" t="s">
        <v>2660</v>
      </c>
      <c r="AL6" s="500">
        <v>1000</v>
      </c>
      <c r="AN6" s="502">
        <f t="shared" si="4"/>
        <v>1300</v>
      </c>
      <c r="AQ6" s="274" t="s">
        <v>2201</v>
      </c>
    </row>
    <row r="7" spans="1:43">
      <c r="A7" s="402">
        <v>6</v>
      </c>
      <c r="B7" s="402" t="s">
        <v>3</v>
      </c>
      <c r="C7" s="402" t="s">
        <v>1355</v>
      </c>
      <c r="D7" s="402">
        <v>1</v>
      </c>
      <c r="E7" s="403">
        <f>D7*30000/3</f>
        <v>10000</v>
      </c>
      <c r="F7" s="404" t="s">
        <v>319</v>
      </c>
      <c r="G7" s="402">
        <f>D7*1000</f>
        <v>1000</v>
      </c>
      <c r="H7" s="274">
        <f t="shared" si="0"/>
        <v>60000</v>
      </c>
      <c r="I7" s="403">
        <f t="shared" si="1"/>
        <v>500</v>
      </c>
      <c r="J7" s="366">
        <f t="shared" si="2"/>
        <v>8.3333333333333339</v>
      </c>
      <c r="K7" s="292">
        <f t="shared" si="3"/>
        <v>8.3333333333333339</v>
      </c>
      <c r="L7" s="292"/>
      <c r="N7" s="406" t="s">
        <v>1124</v>
      </c>
      <c r="O7" s="409">
        <f>M16/30</f>
        <v>4049.7333333333331</v>
      </c>
      <c r="P7" s="408"/>
      <c r="U7" s="287"/>
      <c r="V7" s="500"/>
      <c r="Y7" s="287"/>
      <c r="Z7" s="276"/>
      <c r="AD7" s="500"/>
      <c r="AH7" s="500"/>
      <c r="AL7" s="500"/>
      <c r="AN7" s="502"/>
    </row>
    <row r="8" spans="1:43">
      <c r="A8" s="395">
        <v>7</v>
      </c>
      <c r="B8" s="395" t="s">
        <v>837</v>
      </c>
      <c r="C8" s="395" t="s">
        <v>1330</v>
      </c>
      <c r="D8" s="395">
        <v>5</v>
      </c>
      <c r="E8" s="396">
        <f>D8*8000/3</f>
        <v>13333.333333333334</v>
      </c>
      <c r="F8" s="397" t="s">
        <v>319</v>
      </c>
      <c r="G8" s="395">
        <f>D8*400</f>
        <v>2000</v>
      </c>
      <c r="H8" s="274">
        <f t="shared" si="0"/>
        <v>120000</v>
      </c>
      <c r="I8" s="396">
        <f t="shared" si="1"/>
        <v>1000</v>
      </c>
      <c r="J8" s="366">
        <f t="shared" si="2"/>
        <v>16.666666666666668</v>
      </c>
      <c r="K8" s="292">
        <f t="shared" si="3"/>
        <v>3.3333333333333335</v>
      </c>
      <c r="L8" s="292"/>
      <c r="N8" s="410" t="s">
        <v>1142</v>
      </c>
      <c r="O8" s="411">
        <f>M14/1</f>
        <v>2024.8666666666663</v>
      </c>
      <c r="P8" s="408"/>
      <c r="Q8" s="412" t="s">
        <v>1107</v>
      </c>
      <c r="S8" s="274" t="s">
        <v>1357</v>
      </c>
      <c r="T8" s="274">
        <v>3</v>
      </c>
      <c r="U8" s="287" t="s">
        <v>2618</v>
      </c>
      <c r="V8" s="500">
        <v>210</v>
      </c>
      <c r="X8" s="274">
        <v>2</v>
      </c>
      <c r="Y8" s="287" t="s">
        <v>2619</v>
      </c>
      <c r="Z8" s="276">
        <v>450</v>
      </c>
      <c r="AB8" s="274">
        <v>2</v>
      </c>
      <c r="AC8" s="274" t="s">
        <v>2227</v>
      </c>
      <c r="AD8" s="500">
        <v>1100</v>
      </c>
      <c r="AF8" s="274">
        <v>2</v>
      </c>
      <c r="AG8" s="542" t="s">
        <v>2640</v>
      </c>
      <c r="AH8" s="500">
        <v>2500</v>
      </c>
      <c r="AJ8" s="274">
        <v>2</v>
      </c>
      <c r="AK8" s="542" t="s">
        <v>2653</v>
      </c>
      <c r="AL8" s="500">
        <v>6000</v>
      </c>
      <c r="AN8" s="502">
        <f>V8+Z8+AD8+AH8+AL8</f>
        <v>10260</v>
      </c>
      <c r="AQ8" s="274" t="s">
        <v>2197</v>
      </c>
    </row>
    <row r="9" spans="1:43">
      <c r="A9" s="395">
        <v>8</v>
      </c>
      <c r="B9" s="395" t="s">
        <v>838</v>
      </c>
      <c r="C9" s="395" t="s">
        <v>1329</v>
      </c>
      <c r="D9" s="395">
        <v>5</v>
      </c>
      <c r="E9" s="396">
        <f>D9*8000/3</f>
        <v>13333.333333333334</v>
      </c>
      <c r="F9" s="397" t="s">
        <v>319</v>
      </c>
      <c r="G9" s="395">
        <f>D9*400</f>
        <v>2000</v>
      </c>
      <c r="H9" s="274">
        <f t="shared" si="0"/>
        <v>120000</v>
      </c>
      <c r="I9" s="396">
        <f t="shared" si="1"/>
        <v>1000</v>
      </c>
      <c r="J9" s="366">
        <f t="shared" si="2"/>
        <v>16.666666666666668</v>
      </c>
      <c r="K9" s="292">
        <f t="shared" si="3"/>
        <v>3.3333333333333335</v>
      </c>
      <c r="L9" s="292"/>
      <c r="N9" s="410" t="s">
        <v>1143</v>
      </c>
      <c r="O9" s="411">
        <f>M14/2</f>
        <v>1012.4333333333332</v>
      </c>
      <c r="P9" s="408"/>
      <c r="Q9" s="274" t="s">
        <v>1106</v>
      </c>
      <c r="S9" s="274" t="s">
        <v>1359</v>
      </c>
      <c r="T9" s="274">
        <v>2</v>
      </c>
      <c r="U9" s="287" t="s">
        <v>2620</v>
      </c>
      <c r="V9" s="500">
        <v>110</v>
      </c>
      <c r="X9" s="274">
        <v>2</v>
      </c>
      <c r="Y9" s="287" t="s">
        <v>2621</v>
      </c>
      <c r="Z9" s="276">
        <v>250</v>
      </c>
      <c r="AB9" s="274">
        <v>2</v>
      </c>
      <c r="AC9" s="274" t="s">
        <v>2216</v>
      </c>
      <c r="AD9" s="500">
        <v>1640</v>
      </c>
      <c r="AF9" s="274">
        <v>3</v>
      </c>
      <c r="AG9" s="16" t="s">
        <v>2641</v>
      </c>
      <c r="AH9" s="500">
        <v>3200</v>
      </c>
      <c r="AJ9" s="274">
        <v>2</v>
      </c>
      <c r="AK9" s="542" t="s">
        <v>2654</v>
      </c>
      <c r="AL9" s="500">
        <v>8000</v>
      </c>
      <c r="AN9" s="502">
        <f t="shared" si="4"/>
        <v>13200</v>
      </c>
      <c r="AQ9" s="274" t="s">
        <v>2198</v>
      </c>
    </row>
    <row r="10" spans="1:43">
      <c r="A10" s="395">
        <v>9</v>
      </c>
      <c r="B10" s="395" t="s">
        <v>839</v>
      </c>
      <c r="C10" s="395" t="s">
        <v>1345</v>
      </c>
      <c r="D10" s="395">
        <v>5</v>
      </c>
      <c r="E10" s="396">
        <f>D10*8000/3</f>
        <v>13333.333333333334</v>
      </c>
      <c r="F10" s="397" t="s">
        <v>319</v>
      </c>
      <c r="G10" s="395">
        <f>D10*400</f>
        <v>2000</v>
      </c>
      <c r="H10" s="274">
        <f t="shared" si="0"/>
        <v>120000</v>
      </c>
      <c r="I10" s="396">
        <f t="shared" si="1"/>
        <v>1000</v>
      </c>
      <c r="J10" s="366">
        <f t="shared" si="2"/>
        <v>16.666666666666668</v>
      </c>
      <c r="K10" s="292">
        <f t="shared" si="3"/>
        <v>3.3333333333333335</v>
      </c>
      <c r="L10" s="292"/>
      <c r="M10" s="413" t="s">
        <v>1162</v>
      </c>
      <c r="N10" s="410" t="s">
        <v>1125</v>
      </c>
      <c r="O10" s="411">
        <f>M14/3</f>
        <v>674.95555555555541</v>
      </c>
      <c r="P10" s="408"/>
      <c r="Q10" s="274" t="s">
        <v>1103</v>
      </c>
      <c r="S10" s="274" t="s">
        <v>1361</v>
      </c>
      <c r="T10" s="274">
        <v>3</v>
      </c>
      <c r="U10" s="287" t="s">
        <v>2618</v>
      </c>
      <c r="V10" s="500">
        <v>210</v>
      </c>
      <c r="X10" s="274">
        <v>1</v>
      </c>
      <c r="Y10" s="287">
        <v>450</v>
      </c>
      <c r="Z10" s="276">
        <v>450</v>
      </c>
      <c r="AB10" s="274">
        <v>2</v>
      </c>
      <c r="AC10" s="274" t="s">
        <v>2215</v>
      </c>
      <c r="AD10" s="500">
        <v>1340</v>
      </c>
      <c r="AF10" s="274">
        <v>3</v>
      </c>
      <c r="AG10" s="16" t="s">
        <v>2642</v>
      </c>
      <c r="AH10" s="500">
        <v>2500</v>
      </c>
      <c r="AJ10" s="274">
        <v>3</v>
      </c>
      <c r="AK10" s="542" t="s">
        <v>2655</v>
      </c>
      <c r="AL10" s="500">
        <v>6000</v>
      </c>
      <c r="AN10" s="502">
        <f t="shared" si="4"/>
        <v>10500</v>
      </c>
      <c r="AQ10" s="274" t="s">
        <v>2199</v>
      </c>
    </row>
    <row r="11" spans="1:43">
      <c r="A11" s="402">
        <v>10</v>
      </c>
      <c r="B11" s="402" t="s">
        <v>840</v>
      </c>
      <c r="C11" s="402" t="s">
        <v>1346</v>
      </c>
      <c r="D11" s="402">
        <v>5</v>
      </c>
      <c r="E11" s="403">
        <f>D11*10000/3</f>
        <v>16666.666666666668</v>
      </c>
      <c r="F11" s="404" t="s">
        <v>319</v>
      </c>
      <c r="G11" s="402">
        <f>D11*1000</f>
        <v>5000</v>
      </c>
      <c r="H11" s="274">
        <f t="shared" si="0"/>
        <v>300000</v>
      </c>
      <c r="I11" s="403">
        <f t="shared" si="1"/>
        <v>2500</v>
      </c>
      <c r="J11" s="366">
        <f t="shared" si="2"/>
        <v>41.666666666666664</v>
      </c>
      <c r="K11" s="292">
        <f t="shared" si="3"/>
        <v>8.3333333333333321</v>
      </c>
      <c r="L11" s="292"/>
      <c r="M11" s="371" t="s">
        <v>1118</v>
      </c>
      <c r="N11" s="414" t="s">
        <v>1144</v>
      </c>
      <c r="O11" s="409">
        <f>M14/5</f>
        <v>404.97333333333324</v>
      </c>
      <c r="P11" s="409"/>
      <c r="Q11" s="274" t="s">
        <v>1105</v>
      </c>
      <c r="S11" s="274" t="s">
        <v>1363</v>
      </c>
      <c r="T11" s="274">
        <v>2</v>
      </c>
      <c r="U11" s="287" t="s">
        <v>2620</v>
      </c>
      <c r="V11" s="500">
        <v>110</v>
      </c>
      <c r="X11" s="274">
        <v>1</v>
      </c>
      <c r="Y11" s="287">
        <v>250</v>
      </c>
      <c r="Z11" s="276">
        <v>250</v>
      </c>
      <c r="AB11" s="274">
        <v>2</v>
      </c>
      <c r="AC11" s="274" t="s">
        <v>2216</v>
      </c>
      <c r="AD11" s="500">
        <v>1640</v>
      </c>
      <c r="AF11" s="274">
        <v>3</v>
      </c>
      <c r="AG11" s="16" t="s">
        <v>2641</v>
      </c>
      <c r="AH11" s="500">
        <v>3200</v>
      </c>
      <c r="AJ11" s="274">
        <v>3</v>
      </c>
      <c r="AK11" s="542" t="s">
        <v>2656</v>
      </c>
      <c r="AL11" s="500">
        <v>8000</v>
      </c>
      <c r="AN11" s="502">
        <f t="shared" si="4"/>
        <v>13200</v>
      </c>
      <c r="AQ11" s="274" t="s">
        <v>2200</v>
      </c>
    </row>
    <row r="12" spans="1:43">
      <c r="A12" s="402">
        <v>11</v>
      </c>
      <c r="B12" s="402" t="s">
        <v>841</v>
      </c>
      <c r="C12" s="402" t="s">
        <v>1347</v>
      </c>
      <c r="D12" s="402">
        <v>5</v>
      </c>
      <c r="E12" s="403">
        <f>D12*10000/3</f>
        <v>16666.666666666668</v>
      </c>
      <c r="F12" s="404" t="s">
        <v>319</v>
      </c>
      <c r="G12" s="402">
        <f>D12*1000</f>
        <v>5000</v>
      </c>
      <c r="H12" s="274">
        <f t="shared" si="0"/>
        <v>300000</v>
      </c>
      <c r="I12" s="403">
        <f t="shared" si="1"/>
        <v>2500</v>
      </c>
      <c r="J12" s="366">
        <f t="shared" si="2"/>
        <v>41.666666666666664</v>
      </c>
      <c r="K12" s="292">
        <f t="shared" si="3"/>
        <v>8.3333333333333321</v>
      </c>
      <c r="L12" s="292"/>
      <c r="M12" s="415">
        <f>M14/24</f>
        <v>84.369444444444426</v>
      </c>
      <c r="N12" s="414" t="s">
        <v>1145</v>
      </c>
      <c r="O12" s="409">
        <f>M14/7</f>
        <v>289.26666666666659</v>
      </c>
      <c r="P12" s="409"/>
      <c r="U12" s="287"/>
      <c r="V12" s="500"/>
      <c r="Y12" s="287"/>
      <c r="Z12" s="276"/>
      <c r="AD12" s="500"/>
      <c r="AH12" s="500"/>
      <c r="AL12" s="500"/>
      <c r="AN12" s="502"/>
    </row>
    <row r="13" spans="1:43">
      <c r="A13" s="402">
        <v>12</v>
      </c>
      <c r="B13" s="402" t="s">
        <v>842</v>
      </c>
      <c r="C13" s="402" t="s">
        <v>1348</v>
      </c>
      <c r="D13" s="402">
        <v>5</v>
      </c>
      <c r="E13" s="403">
        <f>D13*10000/3</f>
        <v>16666.666666666668</v>
      </c>
      <c r="F13" s="404" t="s">
        <v>319</v>
      </c>
      <c r="G13" s="402">
        <f>D13*1000</f>
        <v>5000</v>
      </c>
      <c r="H13" s="274">
        <f t="shared" si="0"/>
        <v>300000</v>
      </c>
      <c r="I13" s="403">
        <f t="shared" si="1"/>
        <v>2500</v>
      </c>
      <c r="J13" s="366">
        <f t="shared" si="2"/>
        <v>41.666666666666664</v>
      </c>
      <c r="K13" s="292">
        <f t="shared" si="3"/>
        <v>8.3333333333333321</v>
      </c>
      <c r="L13" s="292"/>
      <c r="M13" s="371" t="s">
        <v>1117</v>
      </c>
      <c r="N13" s="414" t="s">
        <v>1146</v>
      </c>
      <c r="O13" s="409">
        <f>M14/9</f>
        <v>224.98518518518514</v>
      </c>
      <c r="P13" s="409"/>
      <c r="Q13" s="274" t="s">
        <v>1120</v>
      </c>
      <c r="S13" s="309" t="s">
        <v>1322</v>
      </c>
      <c r="T13" s="274">
        <v>3</v>
      </c>
      <c r="U13" s="287" t="s">
        <v>2622</v>
      </c>
      <c r="V13" s="500">
        <v>65</v>
      </c>
      <c r="X13" s="274">
        <v>3</v>
      </c>
      <c r="Y13" s="287" t="s">
        <v>2623</v>
      </c>
      <c r="Z13" s="276">
        <v>150</v>
      </c>
      <c r="AB13" s="274">
        <v>3</v>
      </c>
      <c r="AC13" s="274" t="s">
        <v>2228</v>
      </c>
      <c r="AD13" s="500">
        <v>510</v>
      </c>
      <c r="AF13" s="274">
        <v>2</v>
      </c>
      <c r="AG13" s="542" t="s">
        <v>2643</v>
      </c>
      <c r="AH13" s="500">
        <v>1500</v>
      </c>
      <c r="AJ13" s="274">
        <v>3</v>
      </c>
      <c r="AK13" s="542" t="s">
        <v>3162</v>
      </c>
      <c r="AL13" s="500">
        <v>5000</v>
      </c>
      <c r="AN13" s="502">
        <f t="shared" si="4"/>
        <v>7225</v>
      </c>
      <c r="AQ13" s="274" t="s">
        <v>2202</v>
      </c>
    </row>
    <row r="14" spans="1:43">
      <c r="A14" s="402">
        <v>13</v>
      </c>
      <c r="B14" s="402" t="s">
        <v>843</v>
      </c>
      <c r="C14" s="402" t="s">
        <v>1349</v>
      </c>
      <c r="D14" s="402">
        <v>5</v>
      </c>
      <c r="E14" s="403">
        <f>D14*10000/3</f>
        <v>16666.666666666668</v>
      </c>
      <c r="F14" s="404" t="s">
        <v>319</v>
      </c>
      <c r="G14" s="402">
        <f>D14*1000</f>
        <v>5000</v>
      </c>
      <c r="H14" s="274">
        <f t="shared" si="0"/>
        <v>300000</v>
      </c>
      <c r="I14" s="403">
        <f t="shared" si="1"/>
        <v>2500</v>
      </c>
      <c r="J14" s="366">
        <f t="shared" si="2"/>
        <v>41.666666666666664</v>
      </c>
      <c r="K14" s="292">
        <f t="shared" si="3"/>
        <v>8.3333333333333321</v>
      </c>
      <c r="L14" s="292"/>
      <c r="M14" s="415">
        <f>SUM(J2:J22)</f>
        <v>2024.8666666666663</v>
      </c>
      <c r="N14" s="416" t="s">
        <v>1139</v>
      </c>
      <c r="O14" s="409">
        <f>M14/12</f>
        <v>168.73888888888885</v>
      </c>
      <c r="P14" s="409"/>
      <c r="Q14" s="274" t="s">
        <v>1102</v>
      </c>
      <c r="U14" s="287"/>
      <c r="V14" s="500"/>
      <c r="Y14" s="287"/>
      <c r="Z14" s="276"/>
      <c r="AD14" s="500"/>
      <c r="AH14" s="500"/>
      <c r="AL14" s="500"/>
      <c r="AN14" s="502"/>
      <c r="AQ14" s="274" t="s">
        <v>2203</v>
      </c>
    </row>
    <row r="15" spans="1:43">
      <c r="A15" s="395">
        <v>14</v>
      </c>
      <c r="B15" s="395" t="s">
        <v>4</v>
      </c>
      <c r="C15" s="395" t="s">
        <v>1354</v>
      </c>
      <c r="D15" s="395">
        <v>1</v>
      </c>
      <c r="E15" s="396">
        <f>D15*40000/3</f>
        <v>13333.333333333334</v>
      </c>
      <c r="F15" s="397" t="s">
        <v>319</v>
      </c>
      <c r="G15" s="395">
        <f>D15*2800</f>
        <v>2800</v>
      </c>
      <c r="H15" s="274">
        <f t="shared" si="0"/>
        <v>168000</v>
      </c>
      <c r="I15" s="396">
        <f t="shared" si="1"/>
        <v>1400</v>
      </c>
      <c r="J15" s="366">
        <f t="shared" si="2"/>
        <v>23.333333333333332</v>
      </c>
      <c r="K15" s="366">
        <f t="shared" si="3"/>
        <v>23.333333333333332</v>
      </c>
      <c r="L15" s="292"/>
      <c r="M15" s="371" t="s">
        <v>1119</v>
      </c>
      <c r="N15" s="416" t="s">
        <v>1138</v>
      </c>
      <c r="O15" s="417">
        <f>M14/16</f>
        <v>126.55416666666665</v>
      </c>
      <c r="P15" s="409"/>
      <c r="Q15" s="274" t="s">
        <v>1128</v>
      </c>
      <c r="S15" s="274" t="s">
        <v>1323</v>
      </c>
      <c r="T15" s="274">
        <v>4</v>
      </c>
      <c r="U15" s="287" t="s">
        <v>2624</v>
      </c>
      <c r="V15" s="500">
        <v>140</v>
      </c>
      <c r="X15" s="274">
        <v>4</v>
      </c>
      <c r="Y15" s="287" t="s">
        <v>2625</v>
      </c>
      <c r="Z15" s="276">
        <v>300</v>
      </c>
      <c r="AB15" s="274">
        <v>2</v>
      </c>
      <c r="AC15" s="274" t="s">
        <v>2229</v>
      </c>
      <c r="AD15" s="500">
        <v>480</v>
      </c>
      <c r="AF15" s="274">
        <v>2</v>
      </c>
      <c r="AG15" s="542" t="s">
        <v>2644</v>
      </c>
      <c r="AH15" s="500">
        <v>1000</v>
      </c>
      <c r="AJ15" s="274">
        <v>3</v>
      </c>
      <c r="AK15" s="542" t="s">
        <v>2661</v>
      </c>
      <c r="AL15" s="500">
        <v>2500</v>
      </c>
      <c r="AN15" s="502">
        <f t="shared" si="4"/>
        <v>4420</v>
      </c>
      <c r="AQ15" s="274" t="s">
        <v>2204</v>
      </c>
    </row>
    <row r="16" spans="1:43">
      <c r="A16" s="402">
        <v>15</v>
      </c>
      <c r="B16" s="402" t="s">
        <v>844</v>
      </c>
      <c r="C16" s="402" t="s">
        <v>1355</v>
      </c>
      <c r="D16" s="402">
        <v>1</v>
      </c>
      <c r="E16" s="403">
        <f>D16*40000/3</f>
        <v>13333.333333333334</v>
      </c>
      <c r="F16" s="404" t="s">
        <v>319</v>
      </c>
      <c r="G16" s="402">
        <f>D16*4000</f>
        <v>4000</v>
      </c>
      <c r="H16" s="274">
        <f t="shared" si="0"/>
        <v>240000</v>
      </c>
      <c r="I16" s="403">
        <f t="shared" si="1"/>
        <v>2000</v>
      </c>
      <c r="J16" s="366">
        <f t="shared" si="2"/>
        <v>33.333333333333336</v>
      </c>
      <c r="K16" s="366">
        <f t="shared" si="3"/>
        <v>33.333333333333336</v>
      </c>
      <c r="L16" s="292"/>
      <c r="M16" s="389">
        <f>SUM(I2:I22)</f>
        <v>121492</v>
      </c>
      <c r="N16" s="416" t="s">
        <v>1137</v>
      </c>
      <c r="O16" s="409">
        <f>M14/24</f>
        <v>84.369444444444426</v>
      </c>
      <c r="P16" s="409"/>
      <c r="Q16" s="274" t="s">
        <v>1115</v>
      </c>
      <c r="S16" s="274" t="s">
        <v>1324</v>
      </c>
      <c r="T16" s="274">
        <v>3</v>
      </c>
      <c r="U16" s="287" t="s">
        <v>2626</v>
      </c>
      <c r="V16" s="500">
        <v>225</v>
      </c>
      <c r="X16" s="274">
        <v>1</v>
      </c>
      <c r="Y16" s="287">
        <v>450</v>
      </c>
      <c r="Z16" s="276">
        <v>450</v>
      </c>
      <c r="AB16" s="274">
        <v>2</v>
      </c>
      <c r="AC16" s="274" t="s">
        <v>2217</v>
      </c>
      <c r="AD16" s="500">
        <v>825</v>
      </c>
      <c r="AF16" s="274">
        <v>2</v>
      </c>
      <c r="AG16" s="542" t="s">
        <v>2645</v>
      </c>
      <c r="AH16" s="500">
        <v>2000</v>
      </c>
      <c r="AJ16" s="274">
        <v>3</v>
      </c>
      <c r="AK16" s="544" t="s">
        <v>3162</v>
      </c>
      <c r="AL16" s="500">
        <v>5000</v>
      </c>
      <c r="AN16" s="502">
        <f t="shared" si="4"/>
        <v>8500</v>
      </c>
      <c r="AQ16" s="274" t="s">
        <v>2205</v>
      </c>
    </row>
    <row r="17" spans="1:43">
      <c r="A17" s="395">
        <v>16</v>
      </c>
      <c r="B17" s="395" t="s">
        <v>845</v>
      </c>
      <c r="C17" s="395" t="s">
        <v>1329</v>
      </c>
      <c r="D17" s="395">
        <v>5</v>
      </c>
      <c r="E17" s="396">
        <f>D17*12000/3</f>
        <v>20000</v>
      </c>
      <c r="F17" s="397" t="s">
        <v>319</v>
      </c>
      <c r="G17" s="395">
        <f>D17*4800</f>
        <v>24000</v>
      </c>
      <c r="H17" s="274">
        <f t="shared" si="0"/>
        <v>1440000</v>
      </c>
      <c r="I17" s="396">
        <f t="shared" si="1"/>
        <v>12000</v>
      </c>
      <c r="J17" s="366">
        <f t="shared" si="2"/>
        <v>200</v>
      </c>
      <c r="K17" s="366">
        <f t="shared" si="3"/>
        <v>40</v>
      </c>
      <c r="L17" s="292"/>
      <c r="N17" s="418" t="s">
        <v>1134</v>
      </c>
      <c r="O17" s="419">
        <f>M12/3</f>
        <v>28.123148148148143</v>
      </c>
      <c r="P17" s="409"/>
      <c r="S17" s="274" t="s">
        <v>1325</v>
      </c>
      <c r="T17" s="274">
        <v>3</v>
      </c>
      <c r="U17" s="287" t="s">
        <v>2626</v>
      </c>
      <c r="V17" s="500">
        <v>225</v>
      </c>
      <c r="X17" s="274">
        <v>1</v>
      </c>
      <c r="Y17" s="287">
        <v>450</v>
      </c>
      <c r="Z17" s="276">
        <v>450</v>
      </c>
      <c r="AB17" s="274">
        <v>2</v>
      </c>
      <c r="AC17" s="274" t="s">
        <v>2217</v>
      </c>
      <c r="AD17" s="500">
        <v>825</v>
      </c>
      <c r="AF17" s="274">
        <v>2</v>
      </c>
      <c r="AG17" s="542" t="s">
        <v>2645</v>
      </c>
      <c r="AH17" s="500">
        <v>2000</v>
      </c>
      <c r="AJ17" s="274">
        <v>3</v>
      </c>
      <c r="AK17" s="542" t="s">
        <v>3162</v>
      </c>
      <c r="AL17" s="500">
        <v>5000</v>
      </c>
      <c r="AN17" s="502">
        <f t="shared" si="4"/>
        <v>8500</v>
      </c>
    </row>
    <row r="18" spans="1:43">
      <c r="A18" s="395">
        <v>17</v>
      </c>
      <c r="B18" s="395" t="s">
        <v>846</v>
      </c>
      <c r="C18" s="395" t="s">
        <v>1432</v>
      </c>
      <c r="D18" s="395">
        <v>5</v>
      </c>
      <c r="E18" s="396">
        <f>D18*12000/3</f>
        <v>20000</v>
      </c>
      <c r="F18" s="397" t="s">
        <v>319</v>
      </c>
      <c r="G18" s="395">
        <f>D18*4800</f>
        <v>24000</v>
      </c>
      <c r="H18" s="274">
        <f t="shared" si="0"/>
        <v>1440000</v>
      </c>
      <c r="I18" s="396">
        <f t="shared" si="1"/>
        <v>12000</v>
      </c>
      <c r="J18" s="366">
        <f t="shared" si="2"/>
        <v>200</v>
      </c>
      <c r="K18" s="366">
        <f t="shared" si="3"/>
        <v>40</v>
      </c>
      <c r="L18" s="292"/>
      <c r="M18" s="413" t="s">
        <v>1116</v>
      </c>
      <c r="N18" s="418" t="s">
        <v>1135</v>
      </c>
      <c r="O18" s="420">
        <f>M12/5</f>
        <v>16.873888888888885</v>
      </c>
      <c r="P18" s="409"/>
      <c r="Q18" s="274" t="s">
        <v>1352</v>
      </c>
      <c r="S18" s="274" t="s">
        <v>1326</v>
      </c>
      <c r="T18" s="274">
        <v>3</v>
      </c>
      <c r="U18" s="287" t="s">
        <v>2626</v>
      </c>
      <c r="V18" s="500">
        <v>225</v>
      </c>
      <c r="X18" s="274">
        <v>1</v>
      </c>
      <c r="Y18" s="287">
        <v>450</v>
      </c>
      <c r="Z18" s="276">
        <v>450</v>
      </c>
      <c r="AB18" s="274">
        <v>2</v>
      </c>
      <c r="AC18" s="274" t="s">
        <v>2217</v>
      </c>
      <c r="AD18" s="500">
        <v>825</v>
      </c>
      <c r="AF18" s="274">
        <v>3</v>
      </c>
      <c r="AG18" s="16" t="s">
        <v>2649</v>
      </c>
      <c r="AH18" s="500">
        <v>2000</v>
      </c>
      <c r="AJ18" s="274">
        <v>4</v>
      </c>
      <c r="AK18" s="542" t="s">
        <v>3161</v>
      </c>
      <c r="AL18" s="500">
        <v>5000</v>
      </c>
      <c r="AN18" s="502">
        <f t="shared" si="4"/>
        <v>8500</v>
      </c>
    </row>
    <row r="19" spans="1:43">
      <c r="A19" s="402">
        <v>18</v>
      </c>
      <c r="B19" s="402" t="s">
        <v>847</v>
      </c>
      <c r="C19" s="402" t="s">
        <v>1360</v>
      </c>
      <c r="D19" s="402">
        <v>10</v>
      </c>
      <c r="E19" s="403">
        <f>D19*15000/3</f>
        <v>50000</v>
      </c>
      <c r="F19" s="404" t="s">
        <v>319</v>
      </c>
      <c r="G19" s="402">
        <f>D19*4000</f>
        <v>40000</v>
      </c>
      <c r="H19" s="274">
        <f t="shared" si="0"/>
        <v>2400000</v>
      </c>
      <c r="I19" s="403">
        <f t="shared" si="1"/>
        <v>20000</v>
      </c>
      <c r="J19" s="366">
        <f t="shared" si="2"/>
        <v>333.33333333333331</v>
      </c>
      <c r="K19" s="366">
        <f t="shared" si="3"/>
        <v>33.333333333333329</v>
      </c>
      <c r="L19" s="292"/>
      <c r="M19" s="389">
        <f>SUM(E2:E22)</f>
        <v>409666.66666666674</v>
      </c>
      <c r="N19" s="418" t="s">
        <v>1136</v>
      </c>
      <c r="O19" s="421">
        <f>M12/7</f>
        <v>12.052777777777775</v>
      </c>
      <c r="P19" s="409"/>
      <c r="Q19" s="381" t="s">
        <v>1353</v>
      </c>
      <c r="R19" s="405"/>
      <c r="S19" s="274" t="s">
        <v>2208</v>
      </c>
      <c r="T19" s="502">
        <v>0</v>
      </c>
      <c r="U19" s="504" t="s">
        <v>140</v>
      </c>
      <c r="V19" s="503">
        <v>0</v>
      </c>
      <c r="X19" s="502">
        <v>0</v>
      </c>
      <c r="Y19" s="504" t="s">
        <v>140</v>
      </c>
      <c r="Z19" s="502">
        <v>0</v>
      </c>
      <c r="AB19" s="502">
        <v>0</v>
      </c>
      <c r="AC19" s="502" t="s">
        <v>140</v>
      </c>
      <c r="AD19" s="503">
        <v>0</v>
      </c>
      <c r="AF19" s="274">
        <v>2</v>
      </c>
      <c r="AG19" s="542" t="s">
        <v>2646</v>
      </c>
      <c r="AH19" s="500">
        <v>250</v>
      </c>
      <c r="AJ19" s="274">
        <v>3</v>
      </c>
      <c r="AK19" s="542" t="s">
        <v>2662</v>
      </c>
      <c r="AL19" s="500">
        <v>750</v>
      </c>
      <c r="AN19" s="502">
        <f t="shared" si="4"/>
        <v>1000</v>
      </c>
    </row>
    <row r="20" spans="1:43">
      <c r="A20" s="402">
        <v>19</v>
      </c>
      <c r="B20" s="402" t="s">
        <v>848</v>
      </c>
      <c r="C20" s="402" t="s">
        <v>1362</v>
      </c>
      <c r="D20" s="402">
        <v>10</v>
      </c>
      <c r="E20" s="403">
        <f>D20*15000/3</f>
        <v>50000</v>
      </c>
      <c r="F20" s="404" t="s">
        <v>319</v>
      </c>
      <c r="G20" s="402">
        <f>D20*4000</f>
        <v>40000</v>
      </c>
      <c r="H20" s="274">
        <f t="shared" si="0"/>
        <v>2400000</v>
      </c>
      <c r="I20" s="403">
        <f t="shared" si="1"/>
        <v>20000</v>
      </c>
      <c r="J20" s="366">
        <f t="shared" si="2"/>
        <v>333.33333333333331</v>
      </c>
      <c r="K20" s="366">
        <f t="shared" si="3"/>
        <v>33.333333333333329</v>
      </c>
      <c r="L20" s="292"/>
      <c r="P20" s="409"/>
      <c r="Q20" s="274" t="s">
        <v>1350</v>
      </c>
      <c r="U20" s="287"/>
      <c r="V20" s="500"/>
      <c r="Y20" s="287"/>
      <c r="Z20" s="276"/>
      <c r="AD20" s="500"/>
      <c r="AH20" s="500"/>
      <c r="AL20" s="500"/>
      <c r="AN20" s="502"/>
    </row>
    <row r="21" spans="1:43">
      <c r="A21" s="402">
        <v>20</v>
      </c>
      <c r="B21" s="402" t="s">
        <v>849</v>
      </c>
      <c r="C21" s="402" t="s">
        <v>1356</v>
      </c>
      <c r="D21" s="402">
        <v>10</v>
      </c>
      <c r="E21" s="403">
        <f>D21*15000/3</f>
        <v>50000</v>
      </c>
      <c r="F21" s="404" t="s">
        <v>319</v>
      </c>
      <c r="G21" s="402">
        <f>D21*4000</f>
        <v>40000</v>
      </c>
      <c r="H21" s="274">
        <f t="shared" si="0"/>
        <v>2400000</v>
      </c>
      <c r="I21" s="403">
        <f t="shared" si="1"/>
        <v>20000</v>
      </c>
      <c r="J21" s="366">
        <f t="shared" si="2"/>
        <v>333.33333333333331</v>
      </c>
      <c r="K21" s="366">
        <f t="shared" si="3"/>
        <v>33.333333333333329</v>
      </c>
      <c r="L21" s="292"/>
      <c r="N21" s="274" t="s">
        <v>1127</v>
      </c>
      <c r="O21" s="405" t="s">
        <v>1132</v>
      </c>
      <c r="P21" s="421"/>
      <c r="Q21" s="274" t="s">
        <v>1351</v>
      </c>
      <c r="S21" s="309" t="s">
        <v>1101</v>
      </c>
      <c r="T21" s="274">
        <v>4</v>
      </c>
      <c r="U21" s="287" t="s">
        <v>2627</v>
      </c>
      <c r="V21" s="500">
        <v>60</v>
      </c>
      <c r="X21" s="274">
        <v>3</v>
      </c>
      <c r="Y21" s="287" t="s">
        <v>2628</v>
      </c>
      <c r="Z21" s="276">
        <v>60</v>
      </c>
      <c r="AB21" s="274">
        <v>4</v>
      </c>
      <c r="AC21" s="274" t="s">
        <v>2218</v>
      </c>
      <c r="AD21" s="500">
        <v>80</v>
      </c>
      <c r="AF21" s="274">
        <v>2</v>
      </c>
      <c r="AG21" s="542" t="s">
        <v>2647</v>
      </c>
      <c r="AH21" s="500">
        <v>100</v>
      </c>
      <c r="AJ21" s="274">
        <v>3</v>
      </c>
      <c r="AK21" s="542" t="s">
        <v>2663</v>
      </c>
      <c r="AL21" s="500">
        <v>150</v>
      </c>
      <c r="AN21" s="502">
        <f t="shared" si="4"/>
        <v>450</v>
      </c>
    </row>
    <row r="22" spans="1:43">
      <c r="A22" s="402">
        <v>21</v>
      </c>
      <c r="B22" s="402" t="s">
        <v>1095</v>
      </c>
      <c r="C22" s="402" t="s">
        <v>1358</v>
      </c>
      <c r="D22" s="402">
        <v>10</v>
      </c>
      <c r="E22" s="403">
        <f>(D22*15000)/3</f>
        <v>50000</v>
      </c>
      <c r="F22" s="404" t="s">
        <v>319</v>
      </c>
      <c r="G22" s="402">
        <f>D22*4000</f>
        <v>40000</v>
      </c>
      <c r="H22" s="274">
        <f t="shared" si="0"/>
        <v>2400000</v>
      </c>
      <c r="I22" s="403">
        <f t="shared" si="1"/>
        <v>20000</v>
      </c>
      <c r="J22" s="366">
        <f>I22/60</f>
        <v>333.33333333333331</v>
      </c>
      <c r="K22" s="366">
        <f t="shared" si="3"/>
        <v>33.333333333333329</v>
      </c>
      <c r="L22" s="292"/>
      <c r="N22" s="398" t="s">
        <v>1121</v>
      </c>
      <c r="O22" s="399">
        <f>M36</f>
        <v>394500</v>
      </c>
      <c r="P22" s="423">
        <v>0</v>
      </c>
      <c r="U22" s="287"/>
      <c r="V22" s="500"/>
      <c r="Y22" s="287"/>
      <c r="Z22" s="276"/>
      <c r="AD22" s="500"/>
      <c r="AH22" s="500"/>
      <c r="AL22" s="500"/>
      <c r="AN22" s="502"/>
      <c r="AO22" s="496" t="s">
        <v>1550</v>
      </c>
    </row>
    <row r="23" spans="1:43">
      <c r="A23" s="424">
        <v>22</v>
      </c>
      <c r="B23" s="424" t="s">
        <v>6</v>
      </c>
      <c r="C23" s="424" t="s">
        <v>1345</v>
      </c>
      <c r="D23" s="424">
        <v>1</v>
      </c>
      <c r="E23" s="425">
        <f>D23*100000/3</f>
        <v>33333.333333333336</v>
      </c>
      <c r="F23" s="426" t="s">
        <v>319</v>
      </c>
      <c r="G23" s="424">
        <f>D23*8000</f>
        <v>8000</v>
      </c>
      <c r="H23" s="274">
        <f t="shared" si="0"/>
        <v>480000</v>
      </c>
      <c r="I23" s="425">
        <f t="shared" si="1"/>
        <v>4000</v>
      </c>
      <c r="J23" s="366">
        <f t="shared" si="2"/>
        <v>66.666666666666671</v>
      </c>
      <c r="K23" s="366">
        <f t="shared" si="3"/>
        <v>66.666666666666671</v>
      </c>
      <c r="L23" s="292"/>
      <c r="N23" s="398" t="s">
        <v>1140</v>
      </c>
      <c r="O23" s="399">
        <f>M36/3</f>
        <v>131500</v>
      </c>
      <c r="P23" s="423">
        <v>1</v>
      </c>
      <c r="S23" s="274" t="s">
        <v>1332</v>
      </c>
      <c r="T23" s="274">
        <v>2</v>
      </c>
      <c r="U23" s="498" t="s">
        <v>2636</v>
      </c>
      <c r="V23" s="500">
        <v>10</v>
      </c>
      <c r="X23" s="274">
        <v>1</v>
      </c>
      <c r="Y23" s="287">
        <v>20</v>
      </c>
      <c r="Z23" s="276">
        <v>20</v>
      </c>
      <c r="AB23" s="274">
        <v>1</v>
      </c>
      <c r="AC23" s="287">
        <v>80</v>
      </c>
      <c r="AD23" s="500">
        <v>80</v>
      </c>
      <c r="AF23" s="502">
        <v>0</v>
      </c>
      <c r="AG23" s="502">
        <v>0</v>
      </c>
      <c r="AH23" s="503">
        <v>0</v>
      </c>
      <c r="AJ23" s="502">
        <v>0</v>
      </c>
      <c r="AK23" s="502">
        <v>0</v>
      </c>
      <c r="AL23" s="503">
        <v>0</v>
      </c>
      <c r="AN23" s="502">
        <f t="shared" si="4"/>
        <v>110</v>
      </c>
      <c r="AO23" s="274">
        <f>AN23+60</f>
        <v>170</v>
      </c>
    </row>
    <row r="24" spans="1:43">
      <c r="A24" s="273">
        <v>23</v>
      </c>
      <c r="B24" s="273" t="s">
        <v>850</v>
      </c>
      <c r="C24" s="273" t="s">
        <v>1331</v>
      </c>
      <c r="D24" s="273">
        <v>3</v>
      </c>
      <c r="E24" s="427">
        <f>D24*12000/3</f>
        <v>12000</v>
      </c>
      <c r="F24" s="428" t="s">
        <v>319</v>
      </c>
      <c r="G24" s="273">
        <f>D24*5000</f>
        <v>15000</v>
      </c>
      <c r="H24" s="274">
        <f t="shared" si="0"/>
        <v>900000</v>
      </c>
      <c r="I24" s="427">
        <f t="shared" si="1"/>
        <v>7500</v>
      </c>
      <c r="J24" s="366">
        <f t="shared" si="2"/>
        <v>125</v>
      </c>
      <c r="K24" s="366">
        <f t="shared" si="3"/>
        <v>41.666666666666664</v>
      </c>
      <c r="L24" s="292"/>
      <c r="N24" s="398" t="s">
        <v>1122</v>
      </c>
      <c r="O24" s="399">
        <f>M36/5</f>
        <v>78900</v>
      </c>
      <c r="P24" s="423">
        <v>2</v>
      </c>
      <c r="Q24" s="429"/>
      <c r="S24" s="274" t="s">
        <v>1334</v>
      </c>
      <c r="T24" s="274">
        <v>2</v>
      </c>
      <c r="U24" s="287" t="s">
        <v>2629</v>
      </c>
      <c r="V24" s="500">
        <v>40</v>
      </c>
      <c r="X24" s="274">
        <v>1</v>
      </c>
      <c r="Y24" s="287">
        <v>60</v>
      </c>
      <c r="Z24" s="276">
        <v>60</v>
      </c>
      <c r="AB24" s="274">
        <v>1</v>
      </c>
      <c r="AC24" s="287">
        <v>100</v>
      </c>
      <c r="AD24" s="500">
        <v>100</v>
      </c>
      <c r="AF24" s="502">
        <v>0</v>
      </c>
      <c r="AG24" s="502">
        <v>0</v>
      </c>
      <c r="AH24" s="503">
        <v>0</v>
      </c>
      <c r="AJ24" s="502">
        <v>0</v>
      </c>
      <c r="AK24" s="502">
        <v>0</v>
      </c>
      <c r="AL24" s="503">
        <v>0</v>
      </c>
      <c r="AN24" s="502">
        <f t="shared" si="4"/>
        <v>200</v>
      </c>
      <c r="AO24" s="274">
        <f>AN24+200</f>
        <v>400</v>
      </c>
    </row>
    <row r="25" spans="1:43">
      <c r="A25" s="273">
        <v>24</v>
      </c>
      <c r="B25" s="273" t="s">
        <v>851</v>
      </c>
      <c r="C25" s="273" t="s">
        <v>1333</v>
      </c>
      <c r="D25" s="273">
        <v>3</v>
      </c>
      <c r="E25" s="427">
        <f>D25*12000/3</f>
        <v>12000</v>
      </c>
      <c r="F25" s="428" t="s">
        <v>319</v>
      </c>
      <c r="G25" s="273">
        <f>D25*5000</f>
        <v>15000</v>
      </c>
      <c r="H25" s="274">
        <f t="shared" si="0"/>
        <v>900000</v>
      </c>
      <c r="I25" s="427">
        <f t="shared" si="1"/>
        <v>7500</v>
      </c>
      <c r="J25" s="366">
        <f t="shared" si="2"/>
        <v>125</v>
      </c>
      <c r="K25" s="366">
        <f t="shared" si="3"/>
        <v>41.666666666666664</v>
      </c>
      <c r="L25" s="292"/>
      <c r="N25" s="406" t="s">
        <v>1141</v>
      </c>
      <c r="O25" s="407">
        <f>M36/10</f>
        <v>39450</v>
      </c>
      <c r="P25" s="423">
        <v>3</v>
      </c>
      <c r="Q25" s="429"/>
      <c r="S25" s="274" t="s">
        <v>1336</v>
      </c>
      <c r="T25" s="274">
        <v>2</v>
      </c>
      <c r="U25" s="287" t="s">
        <v>2629</v>
      </c>
      <c r="V25" s="500">
        <v>40</v>
      </c>
      <c r="X25" s="274">
        <v>1</v>
      </c>
      <c r="Y25" s="287">
        <v>60</v>
      </c>
      <c r="Z25" s="276">
        <v>60</v>
      </c>
      <c r="AB25" s="274">
        <v>1</v>
      </c>
      <c r="AC25" s="287">
        <v>100</v>
      </c>
      <c r="AD25" s="500">
        <v>100</v>
      </c>
      <c r="AF25" s="502">
        <v>0</v>
      </c>
      <c r="AG25" s="502">
        <v>0</v>
      </c>
      <c r="AH25" s="503">
        <v>0</v>
      </c>
      <c r="AJ25" s="502">
        <v>0</v>
      </c>
      <c r="AK25" s="502">
        <v>0</v>
      </c>
      <c r="AL25" s="503">
        <v>0</v>
      </c>
      <c r="AN25" s="502">
        <f t="shared" si="4"/>
        <v>200</v>
      </c>
      <c r="AO25" s="274">
        <f>AN25+300</f>
        <v>500</v>
      </c>
    </row>
    <row r="26" spans="1:43">
      <c r="A26" s="273">
        <v>25</v>
      </c>
      <c r="B26" s="273" t="s">
        <v>852</v>
      </c>
      <c r="C26" s="273" t="s">
        <v>1335</v>
      </c>
      <c r="D26" s="273">
        <v>3</v>
      </c>
      <c r="E26" s="427">
        <f>D26*12000/3</f>
        <v>12000</v>
      </c>
      <c r="F26" s="428" t="s">
        <v>319</v>
      </c>
      <c r="G26" s="273">
        <f>D26*5000</f>
        <v>15000</v>
      </c>
      <c r="H26" s="274">
        <f t="shared" si="0"/>
        <v>900000</v>
      </c>
      <c r="I26" s="427">
        <f t="shared" si="1"/>
        <v>7500</v>
      </c>
      <c r="J26" s="366">
        <f t="shared" si="2"/>
        <v>125</v>
      </c>
      <c r="K26" s="366">
        <f t="shared" si="3"/>
        <v>41.666666666666664</v>
      </c>
      <c r="L26" s="292"/>
      <c r="N26" s="406" t="s">
        <v>1123</v>
      </c>
      <c r="O26" s="407">
        <f>M36/15</f>
        <v>26300</v>
      </c>
      <c r="P26" s="423">
        <v>4</v>
      </c>
      <c r="Q26" s="429"/>
      <c r="U26" s="287"/>
      <c r="V26" s="500"/>
      <c r="Y26" s="287"/>
      <c r="Z26" s="276"/>
      <c r="AD26" s="500"/>
      <c r="AH26" s="500"/>
      <c r="AL26" s="500"/>
      <c r="AN26" s="502"/>
    </row>
    <row r="27" spans="1:43">
      <c r="A27" s="424">
        <v>26</v>
      </c>
      <c r="B27" s="424" t="s">
        <v>5</v>
      </c>
      <c r="C27" s="424" t="s">
        <v>1346</v>
      </c>
      <c r="D27" s="424">
        <v>1</v>
      </c>
      <c r="E27" s="425">
        <f>D27*80000/3</f>
        <v>26666.666666666668</v>
      </c>
      <c r="F27" s="426" t="s">
        <v>319</v>
      </c>
      <c r="G27" s="424">
        <f>D27*10000</f>
        <v>10000</v>
      </c>
      <c r="H27" s="274">
        <f t="shared" si="0"/>
        <v>600000</v>
      </c>
      <c r="I27" s="425">
        <f t="shared" si="1"/>
        <v>5000</v>
      </c>
      <c r="J27" s="366">
        <f t="shared" si="2"/>
        <v>83.333333333333329</v>
      </c>
      <c r="K27" s="366">
        <f t="shared" si="3"/>
        <v>83.333333333333329</v>
      </c>
      <c r="L27" s="292"/>
      <c r="N27" s="406" t="s">
        <v>1124</v>
      </c>
      <c r="O27" s="407">
        <f>M36/30</f>
        <v>13150</v>
      </c>
      <c r="P27" s="423">
        <v>5</v>
      </c>
      <c r="Q27" s="429"/>
      <c r="S27" s="274" t="s">
        <v>1364</v>
      </c>
      <c r="T27" s="274">
        <v>2</v>
      </c>
      <c r="U27" s="287" t="s">
        <v>2630</v>
      </c>
      <c r="V27" s="500">
        <v>200</v>
      </c>
      <c r="X27" s="274">
        <v>1</v>
      </c>
      <c r="Y27" s="287">
        <v>200</v>
      </c>
      <c r="Z27" s="276">
        <v>200</v>
      </c>
      <c r="AB27" s="274">
        <v>2</v>
      </c>
      <c r="AC27" s="274" t="s">
        <v>2219</v>
      </c>
      <c r="AD27" s="500">
        <v>200</v>
      </c>
      <c r="AF27" s="502">
        <v>0</v>
      </c>
      <c r="AG27" s="502">
        <v>0</v>
      </c>
      <c r="AH27" s="503">
        <v>0</v>
      </c>
      <c r="AJ27" s="502">
        <v>0</v>
      </c>
      <c r="AK27" s="502">
        <v>0</v>
      </c>
      <c r="AL27" s="503">
        <v>0</v>
      </c>
      <c r="AN27" s="502">
        <f t="shared" si="4"/>
        <v>600</v>
      </c>
      <c r="AO27" s="274">
        <f>AN27+200</f>
        <v>800</v>
      </c>
      <c r="AQ27" s="335" t="s">
        <v>1337</v>
      </c>
    </row>
    <row r="28" spans="1:43">
      <c r="A28" s="273">
        <v>27</v>
      </c>
      <c r="B28" s="273" t="s">
        <v>853</v>
      </c>
      <c r="C28" s="273" t="s">
        <v>1347</v>
      </c>
      <c r="D28" s="273">
        <v>10</v>
      </c>
      <c r="E28" s="427">
        <f>D28*15000/3</f>
        <v>50000</v>
      </c>
      <c r="F28" s="428" t="s">
        <v>319</v>
      </c>
      <c r="G28" s="273">
        <f>D28*4800</f>
        <v>48000</v>
      </c>
      <c r="H28" s="274">
        <f t="shared" si="0"/>
        <v>2880000</v>
      </c>
      <c r="I28" s="427">
        <f t="shared" si="1"/>
        <v>24000</v>
      </c>
      <c r="J28" s="366">
        <f t="shared" si="2"/>
        <v>400</v>
      </c>
      <c r="K28" s="366">
        <f t="shared" si="3"/>
        <v>40</v>
      </c>
      <c r="L28" s="292"/>
      <c r="N28" s="410" t="s">
        <v>1142</v>
      </c>
      <c r="O28" s="411">
        <f>M34/1</f>
        <v>6575</v>
      </c>
      <c r="P28" s="423">
        <v>6</v>
      </c>
      <c r="Q28" s="429"/>
      <c r="S28" s="274" t="s">
        <v>1365</v>
      </c>
      <c r="T28" s="274">
        <v>2</v>
      </c>
      <c r="U28" s="287" t="s">
        <v>2630</v>
      </c>
      <c r="V28" s="500">
        <v>200</v>
      </c>
      <c r="X28" s="274">
        <v>1</v>
      </c>
      <c r="Y28" s="287">
        <v>200</v>
      </c>
      <c r="Z28" s="276">
        <v>200</v>
      </c>
      <c r="AB28" s="274">
        <v>1</v>
      </c>
      <c r="AC28" s="287">
        <v>200</v>
      </c>
      <c r="AD28" s="500">
        <v>200</v>
      </c>
      <c r="AF28" s="502">
        <v>0</v>
      </c>
      <c r="AG28" s="502">
        <v>0</v>
      </c>
      <c r="AH28" s="503">
        <v>0</v>
      </c>
      <c r="AJ28" s="502">
        <v>0</v>
      </c>
      <c r="AK28" s="502">
        <v>0</v>
      </c>
      <c r="AL28" s="503">
        <v>0</v>
      </c>
      <c r="AN28" s="502">
        <f t="shared" si="4"/>
        <v>600</v>
      </c>
      <c r="AO28" s="274">
        <f t="shared" ref="AO28:AO33" si="5">AN28+200</f>
        <v>800</v>
      </c>
      <c r="AQ28" s="335" t="s">
        <v>1338</v>
      </c>
    </row>
    <row r="29" spans="1:43">
      <c r="A29" s="273">
        <v>28</v>
      </c>
      <c r="B29" s="273" t="s">
        <v>854</v>
      </c>
      <c r="C29" s="273" t="s">
        <v>1330</v>
      </c>
      <c r="D29" s="273">
        <v>10</v>
      </c>
      <c r="E29" s="427">
        <f>D29*15000/3</f>
        <v>50000</v>
      </c>
      <c r="F29" s="428" t="s">
        <v>319</v>
      </c>
      <c r="G29" s="273">
        <f>D29*4800</f>
        <v>48000</v>
      </c>
      <c r="H29" s="274">
        <f t="shared" si="0"/>
        <v>2880000</v>
      </c>
      <c r="I29" s="427">
        <f t="shared" si="1"/>
        <v>24000</v>
      </c>
      <c r="J29" s="366">
        <f t="shared" si="2"/>
        <v>400</v>
      </c>
      <c r="K29" s="366">
        <f t="shared" si="3"/>
        <v>40</v>
      </c>
      <c r="L29" s="292"/>
      <c r="N29" s="410" t="s">
        <v>1143</v>
      </c>
      <c r="O29" s="411">
        <f>M34/2</f>
        <v>3287.5</v>
      </c>
      <c r="P29" s="423">
        <v>7</v>
      </c>
      <c r="Q29" s="429"/>
      <c r="S29" s="274" t="s">
        <v>1366</v>
      </c>
      <c r="T29" s="274">
        <v>2</v>
      </c>
      <c r="U29" s="287" t="s">
        <v>2630</v>
      </c>
      <c r="V29" s="500">
        <v>200</v>
      </c>
      <c r="X29" s="274">
        <v>1</v>
      </c>
      <c r="Y29" s="287">
        <v>200</v>
      </c>
      <c r="Z29" s="276">
        <v>200</v>
      </c>
      <c r="AB29" s="274">
        <v>1</v>
      </c>
      <c r="AC29" s="287">
        <v>200</v>
      </c>
      <c r="AD29" s="500">
        <v>200</v>
      </c>
      <c r="AF29" s="502">
        <v>0</v>
      </c>
      <c r="AG29" s="502">
        <v>0</v>
      </c>
      <c r="AH29" s="503">
        <v>0</v>
      </c>
      <c r="AJ29" s="502">
        <v>0</v>
      </c>
      <c r="AK29" s="502">
        <v>0</v>
      </c>
      <c r="AL29" s="503">
        <v>0</v>
      </c>
      <c r="AN29" s="502">
        <f t="shared" si="4"/>
        <v>600</v>
      </c>
      <c r="AO29" s="274">
        <f t="shared" si="5"/>
        <v>800</v>
      </c>
      <c r="AQ29" s="274" t="s">
        <v>2209</v>
      </c>
    </row>
    <row r="30" spans="1:43">
      <c r="A30" s="424">
        <v>29</v>
      </c>
      <c r="B30" s="424" t="s">
        <v>7</v>
      </c>
      <c r="C30" s="424" t="s">
        <v>1354</v>
      </c>
      <c r="D30" s="424">
        <v>10</v>
      </c>
      <c r="E30" s="425">
        <f>D30*30000/3</f>
        <v>100000</v>
      </c>
      <c r="F30" s="426" t="s">
        <v>319</v>
      </c>
      <c r="G30" s="424">
        <f>D30*7000</f>
        <v>70000</v>
      </c>
      <c r="H30" s="274">
        <f t="shared" si="0"/>
        <v>4200000</v>
      </c>
      <c r="I30" s="425">
        <f t="shared" si="1"/>
        <v>35000</v>
      </c>
      <c r="J30" s="366">
        <f t="shared" si="2"/>
        <v>583.33333333333337</v>
      </c>
      <c r="K30" s="366">
        <f t="shared" si="3"/>
        <v>58.333333333333336</v>
      </c>
      <c r="L30" s="292"/>
      <c r="M30" s="413" t="s">
        <v>1162</v>
      </c>
      <c r="N30" s="410" t="s">
        <v>1125</v>
      </c>
      <c r="O30" s="411">
        <f>M34/3</f>
        <v>2191.6666666666665</v>
      </c>
      <c r="P30" s="423">
        <v>8</v>
      </c>
      <c r="S30" s="274" t="s">
        <v>1367</v>
      </c>
      <c r="T30" s="274">
        <v>2</v>
      </c>
      <c r="U30" s="287" t="s">
        <v>2630</v>
      </c>
      <c r="V30" s="500">
        <v>200</v>
      </c>
      <c r="X30" s="274">
        <v>1</v>
      </c>
      <c r="Y30" s="287">
        <v>200</v>
      </c>
      <c r="Z30" s="276">
        <v>200</v>
      </c>
      <c r="AB30" s="274">
        <v>1</v>
      </c>
      <c r="AC30" s="287">
        <v>200</v>
      </c>
      <c r="AD30" s="500">
        <v>200</v>
      </c>
      <c r="AF30" s="502">
        <v>0</v>
      </c>
      <c r="AG30" s="502">
        <v>0</v>
      </c>
      <c r="AH30" s="503">
        <v>0</v>
      </c>
      <c r="AJ30" s="502">
        <v>0</v>
      </c>
      <c r="AK30" s="502">
        <v>0</v>
      </c>
      <c r="AL30" s="503">
        <v>0</v>
      </c>
      <c r="AN30" s="502">
        <f t="shared" si="4"/>
        <v>600</v>
      </c>
      <c r="AO30" s="274">
        <f t="shared" si="5"/>
        <v>800</v>
      </c>
      <c r="AQ30" s="274" t="s">
        <v>2210</v>
      </c>
    </row>
    <row r="31" spans="1:43">
      <c r="A31" s="424">
        <v>30</v>
      </c>
      <c r="B31" s="424" t="s">
        <v>8</v>
      </c>
      <c r="C31" s="424" t="s">
        <v>1349</v>
      </c>
      <c r="D31" s="424">
        <v>10</v>
      </c>
      <c r="E31" s="425">
        <f>D31*30000/3</f>
        <v>100000</v>
      </c>
      <c r="F31" s="426" t="s">
        <v>319</v>
      </c>
      <c r="G31" s="424">
        <f>D31*7000</f>
        <v>70000</v>
      </c>
      <c r="H31" s="274">
        <f t="shared" si="0"/>
        <v>4200000</v>
      </c>
      <c r="I31" s="425">
        <f t="shared" si="1"/>
        <v>35000</v>
      </c>
      <c r="J31" s="366">
        <f t="shared" si="2"/>
        <v>583.33333333333337</v>
      </c>
      <c r="K31" s="366">
        <f t="shared" si="3"/>
        <v>58.333333333333336</v>
      </c>
      <c r="L31" s="292"/>
      <c r="M31" s="371" t="s">
        <v>1118</v>
      </c>
      <c r="N31" s="414" t="s">
        <v>1144</v>
      </c>
      <c r="O31" s="430">
        <f>M34/5</f>
        <v>1315</v>
      </c>
      <c r="P31" s="423">
        <v>9</v>
      </c>
      <c r="S31" s="274" t="s">
        <v>1368</v>
      </c>
      <c r="T31" s="274">
        <v>2</v>
      </c>
      <c r="U31" s="287" t="s">
        <v>2630</v>
      </c>
      <c r="V31" s="500">
        <v>200</v>
      </c>
      <c r="X31" s="274">
        <v>1</v>
      </c>
      <c r="Y31" s="287">
        <v>200</v>
      </c>
      <c r="Z31" s="276">
        <v>200</v>
      </c>
      <c r="AB31" s="274">
        <v>1</v>
      </c>
      <c r="AC31" s="287">
        <v>200</v>
      </c>
      <c r="AD31" s="500">
        <v>200</v>
      </c>
      <c r="AF31" s="502">
        <v>0</v>
      </c>
      <c r="AG31" s="502">
        <v>0</v>
      </c>
      <c r="AH31" s="503">
        <v>0</v>
      </c>
      <c r="AJ31" s="502">
        <v>0</v>
      </c>
      <c r="AK31" s="502">
        <v>0</v>
      </c>
      <c r="AL31" s="503">
        <v>0</v>
      </c>
      <c r="AN31" s="502">
        <f t="shared" si="4"/>
        <v>600</v>
      </c>
      <c r="AO31" s="274">
        <f t="shared" si="5"/>
        <v>800</v>
      </c>
    </row>
    <row r="32" spans="1:43">
      <c r="A32" s="424">
        <v>31</v>
      </c>
      <c r="B32" s="424" t="s">
        <v>9</v>
      </c>
      <c r="C32" s="424" t="s">
        <v>1355</v>
      </c>
      <c r="D32" s="424">
        <v>10</v>
      </c>
      <c r="E32" s="425">
        <f>D32*30000/3</f>
        <v>100000</v>
      </c>
      <c r="F32" s="426" t="s">
        <v>319</v>
      </c>
      <c r="G32" s="424">
        <f>D32*7000</f>
        <v>70000</v>
      </c>
      <c r="H32" s="274">
        <f t="shared" si="0"/>
        <v>4200000</v>
      </c>
      <c r="I32" s="425">
        <f t="shared" si="1"/>
        <v>35000</v>
      </c>
      <c r="J32" s="366">
        <f t="shared" si="2"/>
        <v>583.33333333333337</v>
      </c>
      <c r="K32" s="366">
        <f t="shared" si="3"/>
        <v>58.333333333333336</v>
      </c>
      <c r="L32" s="292"/>
      <c r="M32" s="415">
        <f>M34/24</f>
        <v>273.95833333333331</v>
      </c>
      <c r="N32" s="414" t="s">
        <v>1145</v>
      </c>
      <c r="O32" s="430">
        <f>M34/7</f>
        <v>939.28571428571433</v>
      </c>
      <c r="P32" s="423">
        <v>10</v>
      </c>
      <c r="S32" s="274" t="s">
        <v>1369</v>
      </c>
      <c r="T32" s="274">
        <v>2</v>
      </c>
      <c r="U32" s="287" t="s">
        <v>2630</v>
      </c>
      <c r="V32" s="500">
        <v>200</v>
      </c>
      <c r="X32" s="274">
        <v>1</v>
      </c>
      <c r="Y32" s="287">
        <v>200</v>
      </c>
      <c r="Z32" s="276">
        <v>200</v>
      </c>
      <c r="AB32" s="274">
        <v>1</v>
      </c>
      <c r="AC32" s="287">
        <v>200</v>
      </c>
      <c r="AD32" s="500">
        <v>200</v>
      </c>
      <c r="AF32" s="502">
        <v>0</v>
      </c>
      <c r="AG32" s="502">
        <v>0</v>
      </c>
      <c r="AH32" s="503">
        <v>0</v>
      </c>
      <c r="AJ32" s="502">
        <v>0</v>
      </c>
      <c r="AK32" s="502">
        <v>0</v>
      </c>
      <c r="AL32" s="503">
        <v>0</v>
      </c>
      <c r="AN32" s="502">
        <f t="shared" si="4"/>
        <v>600</v>
      </c>
      <c r="AO32" s="274">
        <f t="shared" si="5"/>
        <v>800</v>
      </c>
    </row>
    <row r="33" spans="1:41">
      <c r="A33" s="424">
        <v>32</v>
      </c>
      <c r="B33" s="424" t="s">
        <v>10</v>
      </c>
      <c r="C33" s="424" t="s">
        <v>1431</v>
      </c>
      <c r="D33" s="424">
        <v>10</v>
      </c>
      <c r="E33" s="425">
        <f>D33*30000/3</f>
        <v>100000</v>
      </c>
      <c r="F33" s="426" t="s">
        <v>319</v>
      </c>
      <c r="G33" s="424">
        <f>D33*7000</f>
        <v>70000</v>
      </c>
      <c r="H33" s="274">
        <f t="shared" si="0"/>
        <v>4200000</v>
      </c>
      <c r="I33" s="425">
        <f t="shared" si="1"/>
        <v>35000</v>
      </c>
      <c r="J33" s="366">
        <f t="shared" si="2"/>
        <v>583.33333333333337</v>
      </c>
      <c r="K33" s="366">
        <f t="shared" si="3"/>
        <v>58.333333333333336</v>
      </c>
      <c r="L33" s="292"/>
      <c r="M33" s="371" t="s">
        <v>1117</v>
      </c>
      <c r="N33" s="414" t="s">
        <v>1146</v>
      </c>
      <c r="O33" s="430">
        <f>M34/9</f>
        <v>730.55555555555554</v>
      </c>
      <c r="P33" s="423">
        <v>11</v>
      </c>
      <c r="S33" s="274" t="s">
        <v>1370</v>
      </c>
      <c r="T33" s="274">
        <v>2</v>
      </c>
      <c r="U33" s="287" t="s">
        <v>2630</v>
      </c>
      <c r="V33" s="500">
        <v>200</v>
      </c>
      <c r="X33" s="274">
        <v>1</v>
      </c>
      <c r="Y33" s="287">
        <v>200</v>
      </c>
      <c r="Z33" s="276">
        <v>200</v>
      </c>
      <c r="AB33" s="274">
        <v>1</v>
      </c>
      <c r="AC33" s="287">
        <v>200</v>
      </c>
      <c r="AD33" s="500">
        <v>200</v>
      </c>
      <c r="AF33" s="502">
        <v>0</v>
      </c>
      <c r="AG33" s="502">
        <v>0</v>
      </c>
      <c r="AH33" s="503">
        <v>0</v>
      </c>
      <c r="AJ33" s="502">
        <v>0</v>
      </c>
      <c r="AK33" s="502">
        <v>0</v>
      </c>
      <c r="AL33" s="503">
        <v>0</v>
      </c>
      <c r="AN33" s="502">
        <f t="shared" si="4"/>
        <v>600</v>
      </c>
      <c r="AO33" s="274">
        <f t="shared" si="5"/>
        <v>800</v>
      </c>
    </row>
    <row r="34" spans="1:41">
      <c r="A34" s="424">
        <v>33</v>
      </c>
      <c r="B34" s="424" t="s">
        <v>11</v>
      </c>
      <c r="C34" s="424" t="s">
        <v>1348</v>
      </c>
      <c r="D34" s="424">
        <v>10</v>
      </c>
      <c r="E34" s="425">
        <f>D34*30000/3</f>
        <v>100000</v>
      </c>
      <c r="F34" s="426" t="s">
        <v>319</v>
      </c>
      <c r="G34" s="424">
        <f>D34*7000</f>
        <v>70000</v>
      </c>
      <c r="H34" s="274">
        <f t="shared" ref="H34:H65" si="6">G34*60</f>
        <v>4200000</v>
      </c>
      <c r="I34" s="425">
        <f t="shared" ref="I34:I65" si="7">G34/2</f>
        <v>35000</v>
      </c>
      <c r="J34" s="366">
        <f t="shared" si="2"/>
        <v>583.33333333333337</v>
      </c>
      <c r="K34" s="366">
        <f t="shared" ref="K34:K65" si="8">J34/D34</f>
        <v>58.333333333333336</v>
      </c>
      <c r="L34" s="292"/>
      <c r="M34" s="415">
        <f>SUM(J23:J39)</f>
        <v>6575</v>
      </c>
      <c r="N34" s="416" t="s">
        <v>1139</v>
      </c>
      <c r="O34" s="417">
        <f>M34/12</f>
        <v>547.91666666666663</v>
      </c>
      <c r="P34" s="423">
        <v>12</v>
      </c>
      <c r="U34" s="287"/>
      <c r="V34" s="500"/>
      <c r="Y34" s="287"/>
      <c r="Z34" s="276"/>
      <c r="AD34" s="500"/>
      <c r="AH34" s="500"/>
      <c r="AL34" s="500"/>
      <c r="AN34" s="502"/>
    </row>
    <row r="35" spans="1:41">
      <c r="A35" s="273">
        <v>34</v>
      </c>
      <c r="B35" s="273" t="s">
        <v>855</v>
      </c>
      <c r="C35" s="273" t="s">
        <v>1436</v>
      </c>
      <c r="D35" s="273">
        <v>10</v>
      </c>
      <c r="E35" s="427">
        <f>D35*50000/3</f>
        <v>166666.66666666666</v>
      </c>
      <c r="F35" s="428" t="s">
        <v>319</v>
      </c>
      <c r="G35" s="273">
        <f>D35*10000</f>
        <v>100000</v>
      </c>
      <c r="H35" s="274">
        <f t="shared" si="6"/>
        <v>6000000</v>
      </c>
      <c r="I35" s="427">
        <f t="shared" si="7"/>
        <v>50000</v>
      </c>
      <c r="J35" s="366">
        <f t="shared" si="2"/>
        <v>833.33333333333337</v>
      </c>
      <c r="K35" s="366">
        <f t="shared" si="8"/>
        <v>83.333333333333343</v>
      </c>
      <c r="L35" s="292"/>
      <c r="M35" s="371" t="s">
        <v>1119</v>
      </c>
      <c r="N35" s="416" t="s">
        <v>1138</v>
      </c>
      <c r="O35" s="417">
        <f>M34/16</f>
        <v>410.9375</v>
      </c>
      <c r="P35" s="423">
        <v>13</v>
      </c>
      <c r="S35" s="309" t="s">
        <v>1321</v>
      </c>
      <c r="T35" s="274">
        <v>5</v>
      </c>
      <c r="U35" s="287" t="s">
        <v>2631</v>
      </c>
      <c r="V35" s="500">
        <v>500</v>
      </c>
      <c r="X35" s="274">
        <v>4</v>
      </c>
      <c r="Y35" s="287" t="s">
        <v>2632</v>
      </c>
      <c r="Z35" s="276">
        <v>500</v>
      </c>
      <c r="AB35" s="274">
        <v>3</v>
      </c>
      <c r="AC35" s="274" t="s">
        <v>2220</v>
      </c>
      <c r="AD35" s="500">
        <v>1000</v>
      </c>
      <c r="AF35" s="274">
        <v>6</v>
      </c>
      <c r="AG35" s="16" t="s">
        <v>2650</v>
      </c>
      <c r="AH35" s="500">
        <v>2000</v>
      </c>
      <c r="AJ35" s="274">
        <v>7</v>
      </c>
      <c r="AK35" s="542" t="s">
        <v>2664</v>
      </c>
      <c r="AL35" s="500">
        <v>4000</v>
      </c>
      <c r="AN35" s="502">
        <f t="shared" si="4"/>
        <v>8000</v>
      </c>
      <c r="AO35" s="274">
        <f>AN35+300</f>
        <v>8300</v>
      </c>
    </row>
    <row r="36" spans="1:41">
      <c r="A36" s="273">
        <v>35</v>
      </c>
      <c r="B36" s="273" t="s">
        <v>856</v>
      </c>
      <c r="C36" s="273" t="s">
        <v>1437</v>
      </c>
      <c r="D36" s="273">
        <v>10</v>
      </c>
      <c r="E36" s="427">
        <f>D36*25000/3</f>
        <v>83333.333333333328</v>
      </c>
      <c r="F36" s="428" t="s">
        <v>319</v>
      </c>
      <c r="G36" s="273">
        <f>D36*6000</f>
        <v>60000</v>
      </c>
      <c r="H36" s="274">
        <f t="shared" si="6"/>
        <v>3600000</v>
      </c>
      <c r="I36" s="427">
        <f t="shared" si="7"/>
        <v>30000</v>
      </c>
      <c r="J36" s="366">
        <f t="shared" si="2"/>
        <v>500</v>
      </c>
      <c r="K36" s="366">
        <f t="shared" si="8"/>
        <v>50</v>
      </c>
      <c r="L36" s="292"/>
      <c r="M36" s="389">
        <f>SUM(I23:I39)</f>
        <v>394500</v>
      </c>
      <c r="N36" s="416" t="s">
        <v>1137</v>
      </c>
      <c r="O36" s="417">
        <f>M34/24</f>
        <v>273.95833333333331</v>
      </c>
      <c r="P36" s="423">
        <v>14</v>
      </c>
      <c r="U36" s="287"/>
      <c r="V36" s="500"/>
      <c r="Y36" s="287"/>
      <c r="Z36" s="276"/>
      <c r="AD36" s="500"/>
      <c r="AH36" s="500"/>
      <c r="AL36" s="500"/>
      <c r="AN36" s="502"/>
    </row>
    <row r="37" spans="1:41">
      <c r="A37" s="273">
        <v>36</v>
      </c>
      <c r="B37" s="273" t="s">
        <v>857</v>
      </c>
      <c r="C37" s="273" t="s">
        <v>1431</v>
      </c>
      <c r="D37" s="273">
        <v>10</v>
      </c>
      <c r="E37" s="427">
        <f>D37*20000/3</f>
        <v>66666.666666666672</v>
      </c>
      <c r="F37" s="428" t="s">
        <v>319</v>
      </c>
      <c r="G37" s="273">
        <f>D37*5000</f>
        <v>50000</v>
      </c>
      <c r="H37" s="274">
        <f t="shared" si="6"/>
        <v>3000000</v>
      </c>
      <c r="I37" s="427">
        <f t="shared" si="7"/>
        <v>25000</v>
      </c>
      <c r="J37" s="366">
        <f t="shared" si="2"/>
        <v>416.66666666666669</v>
      </c>
      <c r="K37" s="366">
        <f t="shared" si="8"/>
        <v>41.666666666666671</v>
      </c>
      <c r="L37" s="292"/>
      <c r="N37" s="418" t="s">
        <v>1134</v>
      </c>
      <c r="O37" s="419">
        <f>M32/3</f>
        <v>91.319444444444443</v>
      </c>
      <c r="P37" s="423">
        <v>15</v>
      </c>
      <c r="S37" s="274" t="s">
        <v>1545</v>
      </c>
      <c r="T37" s="502">
        <v>0</v>
      </c>
      <c r="U37" s="504" t="s">
        <v>140</v>
      </c>
      <c r="V37" s="503">
        <v>0</v>
      </c>
      <c r="X37" s="274">
        <v>2</v>
      </c>
      <c r="Y37" s="287" t="s">
        <v>2221</v>
      </c>
      <c r="Z37" s="276">
        <v>50</v>
      </c>
      <c r="AB37" s="274">
        <v>2</v>
      </c>
      <c r="AC37" s="274" t="s">
        <v>2221</v>
      </c>
      <c r="AD37" s="500">
        <v>50</v>
      </c>
      <c r="AF37" s="502">
        <v>0</v>
      </c>
      <c r="AG37" s="502">
        <v>0</v>
      </c>
      <c r="AH37" s="503">
        <v>0</v>
      </c>
      <c r="AJ37" s="502">
        <v>0</v>
      </c>
      <c r="AK37" s="502">
        <v>0</v>
      </c>
      <c r="AL37" s="503">
        <v>0</v>
      </c>
      <c r="AN37" s="502">
        <f t="shared" si="4"/>
        <v>100</v>
      </c>
    </row>
    <row r="38" spans="1:41">
      <c r="A38" s="273">
        <v>37</v>
      </c>
      <c r="B38" s="273" t="s">
        <v>858</v>
      </c>
      <c r="C38" s="273" t="s">
        <v>1432</v>
      </c>
      <c r="D38" s="273">
        <v>10</v>
      </c>
      <c r="E38" s="427">
        <f>D38*15000/3</f>
        <v>50000</v>
      </c>
      <c r="F38" s="428" t="s">
        <v>319</v>
      </c>
      <c r="G38" s="273">
        <f>D38*4000</f>
        <v>40000</v>
      </c>
      <c r="H38" s="274">
        <f t="shared" si="6"/>
        <v>2400000</v>
      </c>
      <c r="I38" s="427">
        <f t="shared" si="7"/>
        <v>20000</v>
      </c>
      <c r="J38" s="366">
        <f t="shared" si="2"/>
        <v>333.33333333333331</v>
      </c>
      <c r="K38" s="366">
        <f t="shared" si="8"/>
        <v>33.333333333333329</v>
      </c>
      <c r="L38" s="292"/>
      <c r="M38" s="413" t="s">
        <v>1116</v>
      </c>
      <c r="N38" s="418" t="s">
        <v>1135</v>
      </c>
      <c r="O38" s="420">
        <f>M32/5</f>
        <v>54.791666666666664</v>
      </c>
      <c r="P38" s="423">
        <v>16</v>
      </c>
      <c r="S38" s="274" t="s">
        <v>1546</v>
      </c>
      <c r="T38" s="502">
        <v>0</v>
      </c>
      <c r="U38" s="504" t="s">
        <v>140</v>
      </c>
      <c r="V38" s="503">
        <v>0</v>
      </c>
      <c r="X38" s="274">
        <v>3</v>
      </c>
      <c r="Y38" s="287" t="s">
        <v>2633</v>
      </c>
      <c r="Z38" s="276">
        <v>45</v>
      </c>
      <c r="AB38" s="274">
        <v>2</v>
      </c>
      <c r="AC38" s="274" t="s">
        <v>2222</v>
      </c>
      <c r="AD38" s="500">
        <v>55</v>
      </c>
      <c r="AF38" s="502">
        <v>0</v>
      </c>
      <c r="AG38" s="502">
        <v>0</v>
      </c>
      <c r="AH38" s="503">
        <v>0</v>
      </c>
      <c r="AJ38" s="502">
        <v>0</v>
      </c>
      <c r="AK38" s="502">
        <v>0</v>
      </c>
      <c r="AL38" s="503">
        <v>0</v>
      </c>
      <c r="AN38" s="502">
        <f t="shared" si="4"/>
        <v>100</v>
      </c>
    </row>
    <row r="39" spans="1:41">
      <c r="A39" s="273">
        <v>38</v>
      </c>
      <c r="B39" s="273" t="s">
        <v>859</v>
      </c>
      <c r="C39" s="273" t="s">
        <v>1433</v>
      </c>
      <c r="D39" s="273">
        <v>10</v>
      </c>
      <c r="E39" s="427">
        <f>D39*12000/3</f>
        <v>40000</v>
      </c>
      <c r="F39" s="428" t="s">
        <v>319</v>
      </c>
      <c r="G39" s="273">
        <f>D39*3000</f>
        <v>30000</v>
      </c>
      <c r="H39" s="274">
        <f t="shared" si="6"/>
        <v>1800000</v>
      </c>
      <c r="I39" s="427">
        <f t="shared" si="7"/>
        <v>15000</v>
      </c>
      <c r="J39" s="366">
        <f t="shared" si="2"/>
        <v>250</v>
      </c>
      <c r="K39" s="366">
        <f t="shared" si="8"/>
        <v>25</v>
      </c>
      <c r="L39" s="292"/>
      <c r="M39" s="389">
        <f>SUM(E23:E39)</f>
        <v>1102666.6666666665</v>
      </c>
      <c r="N39" s="418" t="s">
        <v>1136</v>
      </c>
      <c r="O39" s="420">
        <f>M32/7</f>
        <v>39.136904761904759</v>
      </c>
      <c r="P39" s="423">
        <v>17</v>
      </c>
      <c r="U39" s="287"/>
      <c r="V39" s="500"/>
      <c r="Y39" s="287"/>
      <c r="Z39" s="276"/>
      <c r="AD39" s="500"/>
      <c r="AH39" s="500"/>
      <c r="AL39" s="500"/>
      <c r="AN39" s="502"/>
    </row>
    <row r="40" spans="1:41">
      <c r="A40" s="335">
        <v>39</v>
      </c>
      <c r="B40" s="335" t="s">
        <v>860</v>
      </c>
      <c r="C40" s="335" t="s">
        <v>1354</v>
      </c>
      <c r="D40" s="335">
        <v>1</v>
      </c>
      <c r="E40" s="431">
        <f>D40*100000/3</f>
        <v>33333.333333333336</v>
      </c>
      <c r="F40" s="432" t="s">
        <v>319</v>
      </c>
      <c r="G40" s="335">
        <f>D40*20000</f>
        <v>20000</v>
      </c>
      <c r="H40" s="274">
        <f t="shared" si="6"/>
        <v>1200000</v>
      </c>
      <c r="I40" s="431">
        <f t="shared" si="7"/>
        <v>10000</v>
      </c>
      <c r="J40" s="366">
        <f t="shared" si="2"/>
        <v>166.66666666666666</v>
      </c>
      <c r="K40" s="366">
        <f t="shared" si="8"/>
        <v>166.66666666666666</v>
      </c>
      <c r="L40" s="292"/>
      <c r="S40" s="274" t="s">
        <v>1548</v>
      </c>
      <c r="T40" s="502">
        <v>0</v>
      </c>
      <c r="U40" s="504" t="s">
        <v>140</v>
      </c>
      <c r="V40" s="503">
        <v>0</v>
      </c>
      <c r="X40" s="274">
        <v>3</v>
      </c>
      <c r="Y40" s="287" t="s">
        <v>2634</v>
      </c>
      <c r="Z40" s="276">
        <v>100</v>
      </c>
      <c r="AB40" s="274">
        <v>3</v>
      </c>
      <c r="AC40" s="274" t="s">
        <v>2226</v>
      </c>
      <c r="AD40" s="500">
        <v>500</v>
      </c>
      <c r="AF40" s="502">
        <v>0</v>
      </c>
      <c r="AG40" s="502">
        <v>0</v>
      </c>
      <c r="AH40" s="503">
        <v>0</v>
      </c>
      <c r="AJ40" s="502">
        <v>0</v>
      </c>
      <c r="AK40" s="502">
        <v>0</v>
      </c>
      <c r="AL40" s="503">
        <v>0</v>
      </c>
      <c r="AN40" s="502">
        <f t="shared" si="4"/>
        <v>600</v>
      </c>
    </row>
    <row r="41" spans="1:41">
      <c r="A41" s="325">
        <v>40</v>
      </c>
      <c r="B41" s="325" t="s">
        <v>861</v>
      </c>
      <c r="C41" s="325" t="s">
        <v>1329</v>
      </c>
      <c r="D41" s="325">
        <v>5</v>
      </c>
      <c r="E41" s="433">
        <f>D41*25000/3</f>
        <v>41666.666666666664</v>
      </c>
      <c r="F41" s="434" t="s">
        <v>319</v>
      </c>
      <c r="G41" s="325">
        <f>D41*10000</f>
        <v>50000</v>
      </c>
      <c r="H41" s="274">
        <f t="shared" si="6"/>
        <v>3000000</v>
      </c>
      <c r="I41" s="433">
        <f t="shared" si="7"/>
        <v>25000</v>
      </c>
      <c r="J41" s="366">
        <f t="shared" si="2"/>
        <v>416.66666666666669</v>
      </c>
      <c r="K41" s="366">
        <f t="shared" si="8"/>
        <v>83.333333333333343</v>
      </c>
      <c r="L41" s="292"/>
      <c r="U41" s="287"/>
      <c r="V41" s="500"/>
      <c r="Y41" s="287"/>
      <c r="Z41" s="276"/>
      <c r="AD41" s="500"/>
      <c r="AF41" s="499"/>
      <c r="AG41" s="499"/>
      <c r="AH41" s="500"/>
      <c r="AJ41" s="499"/>
      <c r="AK41" s="499"/>
      <c r="AL41" s="500"/>
      <c r="AN41" s="502"/>
    </row>
    <row r="42" spans="1:41">
      <c r="A42" s="325">
        <v>41</v>
      </c>
      <c r="B42" s="325" t="s">
        <v>862</v>
      </c>
      <c r="C42" s="325" t="s">
        <v>1434</v>
      </c>
      <c r="D42" s="325">
        <v>5</v>
      </c>
      <c r="E42" s="433">
        <f>D42*25000/3</f>
        <v>41666.666666666664</v>
      </c>
      <c r="F42" s="434" t="s">
        <v>319</v>
      </c>
      <c r="G42" s="325">
        <f>D42*5100</f>
        <v>25500</v>
      </c>
      <c r="H42" s="274">
        <f t="shared" si="6"/>
        <v>1530000</v>
      </c>
      <c r="I42" s="433">
        <f t="shared" si="7"/>
        <v>12750</v>
      </c>
      <c r="J42" s="366">
        <f t="shared" si="2"/>
        <v>212.5</v>
      </c>
      <c r="K42" s="366">
        <f t="shared" si="8"/>
        <v>42.5</v>
      </c>
      <c r="L42" s="292"/>
      <c r="S42" s="335" t="s">
        <v>2637</v>
      </c>
      <c r="T42" s="502">
        <v>0</v>
      </c>
      <c r="U42" s="504" t="s">
        <v>140</v>
      </c>
      <c r="V42" s="503">
        <v>0</v>
      </c>
      <c r="X42" s="502">
        <v>0</v>
      </c>
      <c r="Y42" s="504" t="s">
        <v>140</v>
      </c>
      <c r="Z42" s="502">
        <v>0</v>
      </c>
      <c r="AB42" s="502">
        <v>0</v>
      </c>
      <c r="AC42" s="502" t="s">
        <v>140</v>
      </c>
      <c r="AD42" s="502">
        <v>0</v>
      </c>
      <c r="AF42" s="274">
        <v>2</v>
      </c>
      <c r="AG42" s="543" t="s">
        <v>2648</v>
      </c>
      <c r="AH42" s="500">
        <v>25</v>
      </c>
      <c r="AJ42" s="274">
        <v>3</v>
      </c>
      <c r="AK42" s="543" t="s">
        <v>2651</v>
      </c>
      <c r="AL42" s="500">
        <v>25</v>
      </c>
      <c r="AN42" s="502">
        <f t="shared" si="4"/>
        <v>50</v>
      </c>
    </row>
    <row r="43" spans="1:41">
      <c r="A43" s="325">
        <v>42</v>
      </c>
      <c r="B43" s="325" t="s">
        <v>863</v>
      </c>
      <c r="C43" s="325" t="s">
        <v>1330</v>
      </c>
      <c r="D43" s="325">
        <v>5</v>
      </c>
      <c r="E43" s="433">
        <f>D43*25000/3</f>
        <v>41666.666666666664</v>
      </c>
      <c r="F43" s="434" t="s">
        <v>319</v>
      </c>
      <c r="G43" s="325">
        <f>D43*10000</f>
        <v>50000</v>
      </c>
      <c r="H43" s="274">
        <f t="shared" si="6"/>
        <v>3000000</v>
      </c>
      <c r="I43" s="433">
        <f t="shared" si="7"/>
        <v>25000</v>
      </c>
      <c r="J43" s="366">
        <f t="shared" si="2"/>
        <v>416.66666666666669</v>
      </c>
      <c r="K43" s="366">
        <f t="shared" si="8"/>
        <v>83.333333333333343</v>
      </c>
      <c r="L43" s="292"/>
      <c r="S43" s="335" t="s">
        <v>1339</v>
      </c>
      <c r="T43" s="502">
        <v>0</v>
      </c>
      <c r="U43" s="504" t="s">
        <v>140</v>
      </c>
      <c r="V43" s="502">
        <v>0</v>
      </c>
      <c r="X43" s="502">
        <v>0</v>
      </c>
      <c r="Y43" s="504" t="s">
        <v>140</v>
      </c>
      <c r="Z43" s="502">
        <v>0</v>
      </c>
      <c r="AB43" s="274">
        <v>2</v>
      </c>
      <c r="AC43" s="497" t="s">
        <v>2635</v>
      </c>
      <c r="AD43" s="500">
        <v>20</v>
      </c>
      <c r="AF43" s="274">
        <v>3</v>
      </c>
      <c r="AG43" s="543" t="s">
        <v>2652</v>
      </c>
      <c r="AH43" s="500">
        <v>20</v>
      </c>
      <c r="AJ43" s="274">
        <v>2</v>
      </c>
      <c r="AK43" s="543" t="s">
        <v>2635</v>
      </c>
      <c r="AL43" s="500">
        <v>20</v>
      </c>
      <c r="AN43" s="502">
        <f t="shared" si="4"/>
        <v>60</v>
      </c>
    </row>
    <row r="44" spans="1:41">
      <c r="A44" s="325">
        <v>43</v>
      </c>
      <c r="B44" s="325" t="s">
        <v>864</v>
      </c>
      <c r="C44" s="325" t="s">
        <v>1345</v>
      </c>
      <c r="D44" s="325">
        <v>5</v>
      </c>
      <c r="E44" s="433">
        <f>D44*25000/3</f>
        <v>41666.666666666664</v>
      </c>
      <c r="F44" s="434" t="s">
        <v>319</v>
      </c>
      <c r="G44" s="325">
        <f>D44*10000</f>
        <v>50000</v>
      </c>
      <c r="H44" s="274">
        <f t="shared" si="6"/>
        <v>3000000</v>
      </c>
      <c r="I44" s="433">
        <f t="shared" si="7"/>
        <v>25000</v>
      </c>
      <c r="J44" s="366">
        <f t="shared" si="2"/>
        <v>416.66666666666669</v>
      </c>
      <c r="K44" s="366">
        <f t="shared" si="8"/>
        <v>83.333333333333343</v>
      </c>
      <c r="L44" s="292"/>
      <c r="S44" s="335" t="s">
        <v>1340</v>
      </c>
      <c r="T44" s="502">
        <v>0</v>
      </c>
      <c r="U44" s="504" t="s">
        <v>140</v>
      </c>
      <c r="V44" s="502">
        <v>0</v>
      </c>
      <c r="X44" s="502">
        <v>0</v>
      </c>
      <c r="Y44" s="504" t="s">
        <v>140</v>
      </c>
      <c r="Z44" s="502">
        <v>0</v>
      </c>
      <c r="AB44" s="274">
        <v>2</v>
      </c>
      <c r="AC44" s="497" t="s">
        <v>2635</v>
      </c>
      <c r="AD44" s="500">
        <v>20</v>
      </c>
      <c r="AF44" s="274">
        <v>3</v>
      </c>
      <c r="AG44" s="543" t="s">
        <v>2652</v>
      </c>
      <c r="AH44" s="500">
        <v>20</v>
      </c>
      <c r="AJ44" s="274">
        <v>3</v>
      </c>
      <c r="AK44" s="543" t="s">
        <v>2652</v>
      </c>
      <c r="AL44" s="500">
        <v>20</v>
      </c>
      <c r="AN44" s="502">
        <f t="shared" si="4"/>
        <v>60</v>
      </c>
    </row>
    <row r="45" spans="1:41">
      <c r="A45" s="335">
        <v>44</v>
      </c>
      <c r="B45" s="335" t="s">
        <v>865</v>
      </c>
      <c r="C45" s="335" t="s">
        <v>1356</v>
      </c>
      <c r="D45" s="335">
        <v>10</v>
      </c>
      <c r="E45" s="431">
        <f>D45*20000/3</f>
        <v>66666.666666666672</v>
      </c>
      <c r="F45" s="432" t="s">
        <v>319</v>
      </c>
      <c r="G45" s="335">
        <f t="shared" ref="G45:G50" si="9">D45*6000</f>
        <v>60000</v>
      </c>
      <c r="H45" s="274">
        <f t="shared" si="6"/>
        <v>3600000</v>
      </c>
      <c r="I45" s="431">
        <f t="shared" si="7"/>
        <v>30000</v>
      </c>
      <c r="J45" s="366">
        <f t="shared" si="2"/>
        <v>500</v>
      </c>
      <c r="K45" s="366">
        <f t="shared" si="8"/>
        <v>50</v>
      </c>
      <c r="L45" s="292"/>
      <c r="N45" s="274" t="s">
        <v>1127</v>
      </c>
      <c r="O45" s="405" t="s">
        <v>1133</v>
      </c>
      <c r="P45" s="421"/>
      <c r="S45" s="335" t="s">
        <v>1341</v>
      </c>
      <c r="T45" s="502">
        <v>0</v>
      </c>
      <c r="U45" s="504" t="s">
        <v>140</v>
      </c>
      <c r="V45" s="502">
        <v>0</v>
      </c>
      <c r="X45" s="502">
        <v>0</v>
      </c>
      <c r="Y45" s="504" t="s">
        <v>140</v>
      </c>
      <c r="Z45" s="502">
        <v>0</v>
      </c>
      <c r="AB45" s="274">
        <v>2</v>
      </c>
      <c r="AC45" s="497" t="s">
        <v>2635</v>
      </c>
      <c r="AD45" s="500">
        <v>20</v>
      </c>
      <c r="AF45" s="274">
        <v>3</v>
      </c>
      <c r="AG45" s="543" t="s">
        <v>2652</v>
      </c>
      <c r="AH45" s="500">
        <v>20</v>
      </c>
      <c r="AJ45" s="274">
        <v>2</v>
      </c>
      <c r="AK45" s="543" t="s">
        <v>2635</v>
      </c>
      <c r="AL45" s="500">
        <v>20</v>
      </c>
      <c r="AN45" s="502">
        <f t="shared" si="4"/>
        <v>60</v>
      </c>
    </row>
    <row r="46" spans="1:41">
      <c r="A46" s="335">
        <v>45</v>
      </c>
      <c r="B46" s="335" t="s">
        <v>866</v>
      </c>
      <c r="C46" s="335" t="s">
        <v>1360</v>
      </c>
      <c r="D46" s="335">
        <v>10</v>
      </c>
      <c r="E46" s="431">
        <f>D46*20000/3</f>
        <v>66666.666666666672</v>
      </c>
      <c r="F46" s="432" t="s">
        <v>319</v>
      </c>
      <c r="G46" s="335">
        <f t="shared" si="9"/>
        <v>60000</v>
      </c>
      <c r="H46" s="274">
        <f t="shared" si="6"/>
        <v>3600000</v>
      </c>
      <c r="I46" s="431">
        <f t="shared" si="7"/>
        <v>30000</v>
      </c>
      <c r="J46" s="366">
        <f t="shared" si="2"/>
        <v>500</v>
      </c>
      <c r="K46" s="366">
        <f t="shared" si="8"/>
        <v>50</v>
      </c>
      <c r="L46" s="292"/>
      <c r="M46" s="413" t="s">
        <v>1162</v>
      </c>
      <c r="N46" s="398" t="s">
        <v>1121</v>
      </c>
      <c r="O46" s="399">
        <f>M52</f>
        <v>693750</v>
      </c>
      <c r="P46" s="423">
        <v>0</v>
      </c>
      <c r="S46" s="335" t="s">
        <v>1342</v>
      </c>
      <c r="T46" s="502">
        <v>0</v>
      </c>
      <c r="U46" s="504" t="s">
        <v>140</v>
      </c>
      <c r="V46" s="502">
        <v>0</v>
      </c>
      <c r="X46" s="502">
        <v>0</v>
      </c>
      <c r="Y46" s="504" t="s">
        <v>140</v>
      </c>
      <c r="Z46" s="502">
        <v>0</v>
      </c>
      <c r="AB46" s="274">
        <v>2</v>
      </c>
      <c r="AC46" s="497" t="s">
        <v>2635</v>
      </c>
      <c r="AD46" s="500">
        <v>20</v>
      </c>
      <c r="AF46" s="274">
        <v>2</v>
      </c>
      <c r="AG46" s="543" t="s">
        <v>2635</v>
      </c>
      <c r="AH46" s="500">
        <v>20</v>
      </c>
      <c r="AJ46" s="274">
        <v>3</v>
      </c>
      <c r="AK46" s="543" t="s">
        <v>2652</v>
      </c>
      <c r="AL46" s="500">
        <v>20</v>
      </c>
      <c r="AN46" s="502">
        <f t="shared" si="4"/>
        <v>60</v>
      </c>
    </row>
    <row r="47" spans="1:41">
      <c r="A47" s="335">
        <v>46</v>
      </c>
      <c r="B47" s="335" t="s">
        <v>8</v>
      </c>
      <c r="C47" s="335" t="s">
        <v>1329</v>
      </c>
      <c r="D47" s="335">
        <v>10</v>
      </c>
      <c r="E47" s="431">
        <f>D47*20000/3</f>
        <v>66666.666666666672</v>
      </c>
      <c r="F47" s="432" t="s">
        <v>319</v>
      </c>
      <c r="G47" s="335">
        <f t="shared" si="9"/>
        <v>60000</v>
      </c>
      <c r="H47" s="274">
        <f t="shared" si="6"/>
        <v>3600000</v>
      </c>
      <c r="I47" s="431">
        <f t="shared" si="7"/>
        <v>30000</v>
      </c>
      <c r="J47" s="366">
        <f t="shared" si="2"/>
        <v>500</v>
      </c>
      <c r="K47" s="366">
        <f t="shared" si="8"/>
        <v>50</v>
      </c>
      <c r="L47" s="292"/>
      <c r="M47" s="371" t="s">
        <v>1118</v>
      </c>
      <c r="N47" s="398" t="s">
        <v>1140</v>
      </c>
      <c r="O47" s="399">
        <f>M52/3</f>
        <v>231250</v>
      </c>
      <c r="P47" s="423">
        <v>1</v>
      </c>
      <c r="Q47" s="436" t="s">
        <v>1129</v>
      </c>
      <c r="S47" s="335" t="s">
        <v>2201</v>
      </c>
      <c r="T47" s="502">
        <v>0</v>
      </c>
      <c r="U47" s="504" t="s">
        <v>140</v>
      </c>
      <c r="V47" s="502">
        <v>0</v>
      </c>
      <c r="X47" s="502">
        <v>0</v>
      </c>
      <c r="Y47" s="504" t="s">
        <v>140</v>
      </c>
      <c r="Z47" s="502">
        <v>0</v>
      </c>
      <c r="AB47" s="502">
        <v>0</v>
      </c>
      <c r="AC47" s="502" t="s">
        <v>140</v>
      </c>
      <c r="AD47" s="502">
        <v>0</v>
      </c>
      <c r="AF47" s="274">
        <v>3</v>
      </c>
      <c r="AG47" s="543" t="s">
        <v>2651</v>
      </c>
      <c r="AH47" s="500">
        <v>25</v>
      </c>
      <c r="AJ47" s="274">
        <v>2</v>
      </c>
      <c r="AK47" s="543" t="s">
        <v>2648</v>
      </c>
      <c r="AL47" s="500">
        <v>25</v>
      </c>
      <c r="AN47" s="502">
        <f t="shared" si="4"/>
        <v>50</v>
      </c>
    </row>
    <row r="48" spans="1:41">
      <c r="A48" s="325">
        <v>47</v>
      </c>
      <c r="B48" s="325" t="s">
        <v>867</v>
      </c>
      <c r="C48" s="325" t="s">
        <v>1347</v>
      </c>
      <c r="D48" s="325">
        <v>7</v>
      </c>
      <c r="E48" s="433">
        <f>D48*15000/3</f>
        <v>35000</v>
      </c>
      <c r="F48" s="434" t="s">
        <v>319</v>
      </c>
      <c r="G48" s="325">
        <f t="shared" si="9"/>
        <v>42000</v>
      </c>
      <c r="H48" s="274">
        <f t="shared" si="6"/>
        <v>2520000</v>
      </c>
      <c r="I48" s="433">
        <f t="shared" si="7"/>
        <v>21000</v>
      </c>
      <c r="J48" s="366">
        <f t="shared" si="2"/>
        <v>350</v>
      </c>
      <c r="K48" s="366">
        <f t="shared" si="8"/>
        <v>50</v>
      </c>
      <c r="L48" s="292"/>
      <c r="M48" s="415">
        <f>M50/24</f>
        <v>481.77083333333331</v>
      </c>
      <c r="N48" s="398" t="s">
        <v>1122</v>
      </c>
      <c r="O48" s="399">
        <f>M52/5</f>
        <v>138750</v>
      </c>
      <c r="P48" s="423">
        <v>2</v>
      </c>
      <c r="S48" s="276">
        <f>COUNTA(S3:S46)</f>
        <v>34</v>
      </c>
      <c r="T48" s="324">
        <f>SUM(T3:T47)</f>
        <v>64</v>
      </c>
      <c r="U48" s="324"/>
      <c r="X48" s="324">
        <f>SUM(X3:X47)</f>
        <v>50</v>
      </c>
      <c r="Y48" s="324"/>
      <c r="AB48" s="324">
        <f>SUM(AB3:AB47)</f>
        <v>57</v>
      </c>
      <c r="AC48" s="324"/>
      <c r="AD48" s="405"/>
      <c r="AF48" s="324">
        <f>SUM(AF3:AF47)</f>
        <v>58</v>
      </c>
      <c r="AG48" s="324"/>
      <c r="AH48" s="501"/>
      <c r="AJ48" s="324">
        <f>SUM(AJ3:AJ47)</f>
        <v>66</v>
      </c>
      <c r="AK48" s="324"/>
      <c r="AL48" s="501"/>
    </row>
    <row r="49" spans="1:32">
      <c r="A49" s="325">
        <v>48</v>
      </c>
      <c r="B49" s="325" t="s">
        <v>868</v>
      </c>
      <c r="C49" s="325" t="s">
        <v>1348</v>
      </c>
      <c r="D49" s="325">
        <v>7</v>
      </c>
      <c r="E49" s="433">
        <f>D49*15000/3</f>
        <v>35000</v>
      </c>
      <c r="F49" s="434" t="s">
        <v>319</v>
      </c>
      <c r="G49" s="325">
        <f t="shared" si="9"/>
        <v>42000</v>
      </c>
      <c r="H49" s="274">
        <f t="shared" si="6"/>
        <v>2520000</v>
      </c>
      <c r="I49" s="433">
        <f t="shared" si="7"/>
        <v>21000</v>
      </c>
      <c r="J49" s="366">
        <f t="shared" si="2"/>
        <v>350</v>
      </c>
      <c r="K49" s="366">
        <f t="shared" si="8"/>
        <v>50</v>
      </c>
      <c r="L49" s="292"/>
      <c r="M49" s="371" t="s">
        <v>1117</v>
      </c>
      <c r="N49" s="406" t="s">
        <v>1141</v>
      </c>
      <c r="O49" s="407">
        <f>M52/10</f>
        <v>69375</v>
      </c>
      <c r="P49" s="423">
        <v>3</v>
      </c>
      <c r="AD49" s="435"/>
      <c r="AE49" s="435"/>
      <c r="AF49" s="405"/>
    </row>
    <row r="50" spans="1:32">
      <c r="A50" s="325">
        <v>49</v>
      </c>
      <c r="B50" s="325" t="s">
        <v>662</v>
      </c>
      <c r="C50" s="325" t="s">
        <v>1349</v>
      </c>
      <c r="D50" s="325">
        <v>7</v>
      </c>
      <c r="E50" s="433">
        <f>D50*15000/3</f>
        <v>35000</v>
      </c>
      <c r="F50" s="434" t="s">
        <v>319</v>
      </c>
      <c r="G50" s="325">
        <f t="shared" si="9"/>
        <v>42000</v>
      </c>
      <c r="H50" s="274">
        <f t="shared" si="6"/>
        <v>2520000</v>
      </c>
      <c r="I50" s="433">
        <f t="shared" si="7"/>
        <v>21000</v>
      </c>
      <c r="J50" s="366">
        <f t="shared" si="2"/>
        <v>350</v>
      </c>
      <c r="K50" s="366">
        <f t="shared" si="8"/>
        <v>50</v>
      </c>
      <c r="L50" s="292"/>
      <c r="M50" s="415">
        <f>SUM(J40:J65)</f>
        <v>11562.5</v>
      </c>
      <c r="N50" s="406" t="s">
        <v>1123</v>
      </c>
      <c r="O50" s="407">
        <f>M52/15</f>
        <v>46250</v>
      </c>
      <c r="P50" s="423">
        <v>4</v>
      </c>
      <c r="AD50" s="435"/>
      <c r="AE50" s="435"/>
      <c r="AF50" s="405"/>
    </row>
    <row r="51" spans="1:32">
      <c r="A51" s="335">
        <v>50</v>
      </c>
      <c r="B51" s="335" t="s">
        <v>18</v>
      </c>
      <c r="C51" s="335" t="s">
        <v>1331</v>
      </c>
      <c r="D51" s="335">
        <v>5</v>
      </c>
      <c r="E51" s="431">
        <f>D51*20000/3</f>
        <v>33333.333333333336</v>
      </c>
      <c r="F51" s="432" t="s">
        <v>319</v>
      </c>
      <c r="G51" s="335">
        <f>D51*7000</f>
        <v>35000</v>
      </c>
      <c r="H51" s="274">
        <f t="shared" si="6"/>
        <v>2100000</v>
      </c>
      <c r="I51" s="431">
        <f t="shared" si="7"/>
        <v>17500</v>
      </c>
      <c r="J51" s="366">
        <f t="shared" si="2"/>
        <v>291.66666666666669</v>
      </c>
      <c r="K51" s="366">
        <f t="shared" si="8"/>
        <v>58.333333333333336</v>
      </c>
      <c r="L51" s="292"/>
      <c r="M51" s="371" t="s">
        <v>1119</v>
      </c>
      <c r="N51" s="406" t="s">
        <v>1124</v>
      </c>
      <c r="O51" s="407">
        <f>M52/30</f>
        <v>23125</v>
      </c>
      <c r="P51" s="423">
        <v>5</v>
      </c>
      <c r="AD51" s="437"/>
      <c r="AE51" s="437"/>
      <c r="AF51" s="405"/>
    </row>
    <row r="52" spans="1:32">
      <c r="A52" s="335">
        <v>51</v>
      </c>
      <c r="B52" s="335" t="s">
        <v>21</v>
      </c>
      <c r="C52" s="335" t="s">
        <v>1333</v>
      </c>
      <c r="D52" s="335">
        <v>5</v>
      </c>
      <c r="E52" s="431">
        <f>D52*20000/3</f>
        <v>33333.333333333336</v>
      </c>
      <c r="F52" s="432" t="s">
        <v>319</v>
      </c>
      <c r="G52" s="335">
        <f>D52*7000</f>
        <v>35000</v>
      </c>
      <c r="H52" s="274">
        <f t="shared" si="6"/>
        <v>2100000</v>
      </c>
      <c r="I52" s="431">
        <f t="shared" si="7"/>
        <v>17500</v>
      </c>
      <c r="J52" s="366">
        <f t="shared" si="2"/>
        <v>291.66666666666669</v>
      </c>
      <c r="K52" s="366">
        <f t="shared" si="8"/>
        <v>58.333333333333336</v>
      </c>
      <c r="L52" s="292"/>
      <c r="M52" s="389">
        <f>SUM(I40:I65)</f>
        <v>693750</v>
      </c>
      <c r="N52" s="410" t="s">
        <v>1142</v>
      </c>
      <c r="O52" s="411">
        <f>M50/1</f>
        <v>11562.5</v>
      </c>
      <c r="P52" s="423">
        <v>6</v>
      </c>
      <c r="AD52" s="437"/>
      <c r="AE52" s="437"/>
      <c r="AF52" s="405"/>
    </row>
    <row r="53" spans="1:32">
      <c r="A53" s="335">
        <v>52</v>
      </c>
      <c r="B53" s="335" t="s">
        <v>15</v>
      </c>
      <c r="C53" s="335" t="s">
        <v>1335</v>
      </c>
      <c r="D53" s="335">
        <v>5</v>
      </c>
      <c r="E53" s="431">
        <f>D53*20000/3</f>
        <v>33333.333333333336</v>
      </c>
      <c r="F53" s="432" t="s">
        <v>319</v>
      </c>
      <c r="G53" s="335">
        <f>D53*7000</f>
        <v>35000</v>
      </c>
      <c r="H53" s="274">
        <f t="shared" si="6"/>
        <v>2100000</v>
      </c>
      <c r="I53" s="431">
        <f t="shared" si="7"/>
        <v>17500</v>
      </c>
      <c r="J53" s="366">
        <f t="shared" si="2"/>
        <v>291.66666666666669</v>
      </c>
      <c r="K53" s="366">
        <f t="shared" si="8"/>
        <v>58.333333333333336</v>
      </c>
      <c r="L53" s="292"/>
      <c r="N53" s="410" t="s">
        <v>1143</v>
      </c>
      <c r="O53" s="411">
        <f>M50/2</f>
        <v>5781.25</v>
      </c>
      <c r="P53" s="423">
        <v>7</v>
      </c>
      <c r="AD53" s="437"/>
      <c r="AE53" s="437"/>
      <c r="AF53" s="405"/>
    </row>
    <row r="54" spans="1:32">
      <c r="A54" s="325">
        <v>53</v>
      </c>
      <c r="B54" s="325" t="s">
        <v>869</v>
      </c>
      <c r="C54" s="325" t="s">
        <v>1330</v>
      </c>
      <c r="D54" s="325">
        <v>10</v>
      </c>
      <c r="E54" s="433">
        <f>D54*20000/3</f>
        <v>66666.666666666672</v>
      </c>
      <c r="F54" s="434" t="s">
        <v>319</v>
      </c>
      <c r="G54" s="325">
        <f>D54*8000</f>
        <v>80000</v>
      </c>
      <c r="H54" s="274">
        <f t="shared" si="6"/>
        <v>4800000</v>
      </c>
      <c r="I54" s="433">
        <f t="shared" si="7"/>
        <v>40000</v>
      </c>
      <c r="J54" s="366">
        <f t="shared" si="2"/>
        <v>666.66666666666663</v>
      </c>
      <c r="K54" s="366">
        <f t="shared" si="8"/>
        <v>66.666666666666657</v>
      </c>
      <c r="L54" s="292"/>
      <c r="M54" s="413" t="s">
        <v>1116</v>
      </c>
      <c r="N54" s="410" t="s">
        <v>1125</v>
      </c>
      <c r="O54" s="411">
        <f>M50/3</f>
        <v>3854.1666666666665</v>
      </c>
      <c r="P54" s="423">
        <v>8</v>
      </c>
      <c r="AD54" s="437"/>
      <c r="AE54" s="437"/>
      <c r="AF54" s="405"/>
    </row>
    <row r="55" spans="1:32">
      <c r="A55" s="325">
        <v>54</v>
      </c>
      <c r="B55" s="325" t="s">
        <v>870</v>
      </c>
      <c r="C55" s="325" t="s">
        <v>1329</v>
      </c>
      <c r="D55" s="325">
        <v>10</v>
      </c>
      <c r="E55" s="433">
        <f>D55*20000/3</f>
        <v>66666.666666666672</v>
      </c>
      <c r="F55" s="434" t="s">
        <v>319</v>
      </c>
      <c r="G55" s="325">
        <f>D55*8000</f>
        <v>80000</v>
      </c>
      <c r="H55" s="274">
        <f t="shared" si="6"/>
        <v>4800000</v>
      </c>
      <c r="I55" s="433">
        <f t="shared" si="7"/>
        <v>40000</v>
      </c>
      <c r="J55" s="366">
        <f t="shared" si="2"/>
        <v>666.66666666666663</v>
      </c>
      <c r="K55" s="366">
        <f t="shared" si="8"/>
        <v>66.666666666666657</v>
      </c>
      <c r="L55" s="292"/>
      <c r="M55" s="389">
        <f>SUM(E40:E65)</f>
        <v>1101666.6666666667</v>
      </c>
      <c r="N55" s="414" t="s">
        <v>1144</v>
      </c>
      <c r="O55" s="430">
        <f>M50/5</f>
        <v>2312.5</v>
      </c>
      <c r="P55" s="423">
        <v>9</v>
      </c>
      <c r="AD55" s="437"/>
      <c r="AE55" s="437"/>
      <c r="AF55" s="405"/>
    </row>
    <row r="56" spans="1:32">
      <c r="A56" s="335">
        <v>55</v>
      </c>
      <c r="B56" s="335" t="s">
        <v>871</v>
      </c>
      <c r="C56" s="335" t="s">
        <v>1435</v>
      </c>
      <c r="D56" s="335">
        <v>5</v>
      </c>
      <c r="E56" s="431">
        <f>D56*25000/3</f>
        <v>41666.666666666664</v>
      </c>
      <c r="F56" s="432" t="s">
        <v>319</v>
      </c>
      <c r="G56" s="335">
        <f>D56*5100</f>
        <v>25500</v>
      </c>
      <c r="H56" s="274">
        <f t="shared" si="6"/>
        <v>1530000</v>
      </c>
      <c r="I56" s="431">
        <f t="shared" si="7"/>
        <v>12750</v>
      </c>
      <c r="J56" s="366">
        <f t="shared" si="2"/>
        <v>212.5</v>
      </c>
      <c r="K56" s="366">
        <f t="shared" si="8"/>
        <v>42.5</v>
      </c>
      <c r="L56" s="292"/>
      <c r="N56" s="414" t="s">
        <v>1145</v>
      </c>
      <c r="O56" s="430">
        <f>M50/7</f>
        <v>1651.7857142857142</v>
      </c>
      <c r="P56" s="423">
        <v>10</v>
      </c>
      <c r="AD56" s="437"/>
      <c r="AE56" s="437"/>
      <c r="AF56" s="405"/>
    </row>
    <row r="57" spans="1:32">
      <c r="A57" s="335">
        <v>56</v>
      </c>
      <c r="B57" s="335" t="s">
        <v>724</v>
      </c>
      <c r="C57" s="335" t="s">
        <v>1346</v>
      </c>
      <c r="D57" s="335">
        <v>5</v>
      </c>
      <c r="E57" s="431">
        <f>D57*25000/3</f>
        <v>41666.666666666664</v>
      </c>
      <c r="F57" s="432" t="s">
        <v>319</v>
      </c>
      <c r="G57" s="335">
        <f>D57*10000</f>
        <v>50000</v>
      </c>
      <c r="H57" s="274">
        <f t="shared" si="6"/>
        <v>3000000</v>
      </c>
      <c r="I57" s="431">
        <f t="shared" si="7"/>
        <v>25000</v>
      </c>
      <c r="J57" s="366">
        <f t="shared" si="2"/>
        <v>416.66666666666669</v>
      </c>
      <c r="K57" s="366">
        <f t="shared" si="8"/>
        <v>83.333333333333343</v>
      </c>
      <c r="L57" s="292"/>
      <c r="M57" s="439" t="s">
        <v>1759</v>
      </c>
      <c r="N57" s="414" t="s">
        <v>1146</v>
      </c>
      <c r="O57" s="430">
        <f>M50/9</f>
        <v>1284.7222222222222</v>
      </c>
      <c r="P57" s="423">
        <v>11</v>
      </c>
      <c r="AD57" s="437"/>
      <c r="AE57" s="437"/>
      <c r="AF57" s="405"/>
    </row>
    <row r="58" spans="1:32">
      <c r="A58" s="325">
        <v>57</v>
      </c>
      <c r="B58" s="325" t="s">
        <v>872</v>
      </c>
      <c r="C58" s="325" t="s">
        <v>1356</v>
      </c>
      <c r="D58" s="325">
        <v>3</v>
      </c>
      <c r="E58" s="433">
        <f t="shared" ref="E58:E65" si="10">D58*20000/3</f>
        <v>20000</v>
      </c>
      <c r="F58" s="434" t="s">
        <v>319</v>
      </c>
      <c r="G58" s="325">
        <f>D58*12000</f>
        <v>36000</v>
      </c>
      <c r="H58" s="274">
        <f t="shared" si="6"/>
        <v>2160000</v>
      </c>
      <c r="I58" s="433">
        <f t="shared" si="7"/>
        <v>18000</v>
      </c>
      <c r="J58" s="366">
        <f t="shared" si="2"/>
        <v>300</v>
      </c>
      <c r="K58" s="366">
        <f t="shared" si="8"/>
        <v>100</v>
      </c>
      <c r="L58" s="292"/>
      <c r="M58" s="389">
        <f>SUM(M14,M34,M50)</f>
        <v>20162.366666666669</v>
      </c>
      <c r="N58" s="416" t="s">
        <v>1139</v>
      </c>
      <c r="O58" s="417">
        <f>M50/12</f>
        <v>963.54166666666663</v>
      </c>
      <c r="P58" s="423">
        <v>12</v>
      </c>
      <c r="AD58" s="437"/>
      <c r="AE58" s="437"/>
      <c r="AF58" s="405"/>
    </row>
    <row r="59" spans="1:32">
      <c r="A59" s="325">
        <v>58</v>
      </c>
      <c r="B59" s="325" t="s">
        <v>873</v>
      </c>
      <c r="C59" s="325" t="s">
        <v>1358</v>
      </c>
      <c r="D59" s="325">
        <v>3</v>
      </c>
      <c r="E59" s="433">
        <f t="shared" si="10"/>
        <v>20000</v>
      </c>
      <c r="F59" s="434" t="s">
        <v>319</v>
      </c>
      <c r="G59" s="325">
        <f>D59*12000</f>
        <v>36000</v>
      </c>
      <c r="H59" s="274">
        <f t="shared" si="6"/>
        <v>2160000</v>
      </c>
      <c r="I59" s="433">
        <f t="shared" si="7"/>
        <v>18000</v>
      </c>
      <c r="J59" s="366">
        <f t="shared" si="2"/>
        <v>300</v>
      </c>
      <c r="K59" s="366">
        <f t="shared" si="8"/>
        <v>100</v>
      </c>
      <c r="L59" s="292"/>
      <c r="M59" s="439" t="s">
        <v>1761</v>
      </c>
      <c r="N59" s="416" t="s">
        <v>1138</v>
      </c>
      <c r="O59" s="417">
        <f>M50/16</f>
        <v>722.65625</v>
      </c>
      <c r="P59" s="423">
        <v>13</v>
      </c>
      <c r="AB59" s="438"/>
      <c r="AD59" s="437"/>
      <c r="AE59" s="437"/>
      <c r="AF59" s="405"/>
    </row>
    <row r="60" spans="1:32">
      <c r="A60" s="325">
        <v>59</v>
      </c>
      <c r="B60" s="325" t="s">
        <v>874</v>
      </c>
      <c r="C60" s="325" t="s">
        <v>1360</v>
      </c>
      <c r="D60" s="325">
        <v>3</v>
      </c>
      <c r="E60" s="433">
        <f t="shared" si="10"/>
        <v>20000</v>
      </c>
      <c r="F60" s="434" t="s">
        <v>319</v>
      </c>
      <c r="G60" s="325">
        <f>D60*12000</f>
        <v>36000</v>
      </c>
      <c r="H60" s="274">
        <f t="shared" si="6"/>
        <v>2160000</v>
      </c>
      <c r="I60" s="433">
        <f t="shared" si="7"/>
        <v>18000</v>
      </c>
      <c r="J60" s="366">
        <f t="shared" si="2"/>
        <v>300</v>
      </c>
      <c r="K60" s="366">
        <f t="shared" si="8"/>
        <v>100</v>
      </c>
      <c r="L60" s="292"/>
      <c r="M60" s="389">
        <f>SUM(M12,M32,M48)</f>
        <v>840.09861111111104</v>
      </c>
      <c r="N60" s="416" t="s">
        <v>1137</v>
      </c>
      <c r="O60" s="417">
        <f>M50/24</f>
        <v>481.77083333333331</v>
      </c>
      <c r="P60" s="423">
        <v>14</v>
      </c>
      <c r="AB60" s="438"/>
      <c r="AD60" s="435"/>
      <c r="AE60" s="435"/>
      <c r="AF60" s="405"/>
    </row>
    <row r="61" spans="1:32">
      <c r="A61" s="325">
        <v>60</v>
      </c>
      <c r="B61" s="325" t="s">
        <v>875</v>
      </c>
      <c r="C61" s="325" t="s">
        <v>1362</v>
      </c>
      <c r="D61" s="325">
        <v>3</v>
      </c>
      <c r="E61" s="433">
        <f t="shared" si="10"/>
        <v>20000</v>
      </c>
      <c r="F61" s="434" t="s">
        <v>319</v>
      </c>
      <c r="G61" s="325">
        <f>D61*12000</f>
        <v>36000</v>
      </c>
      <c r="H61" s="274">
        <f t="shared" si="6"/>
        <v>2160000</v>
      </c>
      <c r="I61" s="433">
        <f t="shared" si="7"/>
        <v>18000</v>
      </c>
      <c r="J61" s="366">
        <f t="shared" si="2"/>
        <v>300</v>
      </c>
      <c r="K61" s="366">
        <f t="shared" si="8"/>
        <v>100</v>
      </c>
      <c r="L61" s="292"/>
      <c r="M61" s="441" t="s">
        <v>1760</v>
      </c>
      <c r="N61" s="418" t="s">
        <v>1134</v>
      </c>
      <c r="O61" s="419">
        <f>M48/3</f>
        <v>160.59027777777777</v>
      </c>
      <c r="P61" s="423">
        <v>15</v>
      </c>
      <c r="AB61" s="438"/>
      <c r="AD61" s="435"/>
      <c r="AE61" s="435"/>
      <c r="AF61" s="405"/>
    </row>
    <row r="62" spans="1:32">
      <c r="A62" s="335">
        <v>61</v>
      </c>
      <c r="B62" s="335" t="s">
        <v>876</v>
      </c>
      <c r="C62" s="335" t="s">
        <v>1436</v>
      </c>
      <c r="D62" s="335">
        <v>5</v>
      </c>
      <c r="E62" s="431">
        <f t="shared" si="10"/>
        <v>33333.333333333336</v>
      </c>
      <c r="F62" s="432" t="s">
        <v>319</v>
      </c>
      <c r="G62" s="335">
        <f>D62*13000</f>
        <v>65000</v>
      </c>
      <c r="H62" s="274">
        <f t="shared" si="6"/>
        <v>3900000</v>
      </c>
      <c r="I62" s="431">
        <f t="shared" si="7"/>
        <v>32500</v>
      </c>
      <c r="J62" s="366">
        <f t="shared" si="2"/>
        <v>541.66666666666663</v>
      </c>
      <c r="K62" s="366">
        <f t="shared" si="8"/>
        <v>108.33333333333333</v>
      </c>
      <c r="L62" s="292"/>
      <c r="M62" s="389">
        <f>SUM(M19,M39,M55)</f>
        <v>2614000</v>
      </c>
      <c r="N62" s="418" t="s">
        <v>1135</v>
      </c>
      <c r="O62" s="420">
        <f>M48/5</f>
        <v>96.354166666666657</v>
      </c>
      <c r="P62" s="423">
        <v>16</v>
      </c>
      <c r="AD62" s="435"/>
      <c r="AE62" s="435"/>
      <c r="AF62" s="405"/>
    </row>
    <row r="63" spans="1:32">
      <c r="A63" s="335">
        <v>62</v>
      </c>
      <c r="B63" s="335" t="s">
        <v>877</v>
      </c>
      <c r="C63" s="335" t="s">
        <v>1437</v>
      </c>
      <c r="D63" s="335">
        <v>5</v>
      </c>
      <c r="E63" s="431">
        <f t="shared" si="10"/>
        <v>33333.333333333336</v>
      </c>
      <c r="F63" s="432" t="s">
        <v>319</v>
      </c>
      <c r="G63" s="335">
        <f>D63*7300</f>
        <v>36500</v>
      </c>
      <c r="H63" s="274">
        <f t="shared" si="6"/>
        <v>2190000</v>
      </c>
      <c r="I63" s="431">
        <f t="shared" si="7"/>
        <v>18250</v>
      </c>
      <c r="J63" s="366">
        <f t="shared" si="2"/>
        <v>304.16666666666669</v>
      </c>
      <c r="K63" s="366">
        <f t="shared" si="8"/>
        <v>60.833333333333336</v>
      </c>
      <c r="L63" s="292"/>
      <c r="N63" s="418" t="s">
        <v>1136</v>
      </c>
      <c r="O63" s="420">
        <f>M48/7</f>
        <v>68.824404761904759</v>
      </c>
      <c r="P63" s="423">
        <v>17</v>
      </c>
      <c r="AD63" s="440"/>
      <c r="AE63" s="440"/>
      <c r="AF63" s="405"/>
    </row>
    <row r="64" spans="1:32">
      <c r="A64" s="325">
        <v>63</v>
      </c>
      <c r="B64" s="325" t="s">
        <v>878</v>
      </c>
      <c r="C64" s="325" t="s">
        <v>1354</v>
      </c>
      <c r="D64" s="325">
        <v>10</v>
      </c>
      <c r="E64" s="433">
        <f t="shared" si="10"/>
        <v>66666.666666666672</v>
      </c>
      <c r="F64" s="434" t="s">
        <v>319</v>
      </c>
      <c r="G64" s="325">
        <f>D64*15000</f>
        <v>150000</v>
      </c>
      <c r="H64" s="274">
        <f t="shared" si="6"/>
        <v>9000000</v>
      </c>
      <c r="I64" s="433">
        <f t="shared" si="7"/>
        <v>75000</v>
      </c>
      <c r="J64" s="366">
        <f t="shared" si="2"/>
        <v>1250</v>
      </c>
      <c r="K64" s="366">
        <f t="shared" si="8"/>
        <v>125</v>
      </c>
      <c r="L64" s="292"/>
      <c r="AD64" s="440"/>
      <c r="AE64" s="440"/>
      <c r="AF64" s="405"/>
    </row>
    <row r="65" spans="1:32">
      <c r="A65" s="325">
        <v>64</v>
      </c>
      <c r="B65" s="325" t="s">
        <v>879</v>
      </c>
      <c r="C65" s="325" t="s">
        <v>1355</v>
      </c>
      <c r="D65" s="325">
        <v>10</v>
      </c>
      <c r="E65" s="433">
        <f t="shared" si="10"/>
        <v>66666.666666666672</v>
      </c>
      <c r="F65" s="434" t="s">
        <v>319</v>
      </c>
      <c r="G65" s="325">
        <f>D65*15000</f>
        <v>150000</v>
      </c>
      <c r="H65" s="274">
        <f t="shared" si="6"/>
        <v>9000000</v>
      </c>
      <c r="I65" s="433">
        <f t="shared" si="7"/>
        <v>75000</v>
      </c>
      <c r="J65" s="366">
        <f t="shared" si="2"/>
        <v>1250</v>
      </c>
      <c r="K65" s="366">
        <f t="shared" si="8"/>
        <v>125</v>
      </c>
      <c r="L65" s="292"/>
      <c r="Q65" s="274" t="s">
        <v>1549</v>
      </c>
      <c r="AD65" s="440"/>
      <c r="AE65" s="440"/>
      <c r="AF65" s="405"/>
    </row>
    <row r="66" spans="1:32">
      <c r="C66" s="274"/>
      <c r="D66" s="276">
        <f>SUM(D2:D65)</f>
        <v>391</v>
      </c>
      <c r="E66" s="442">
        <f>SUM(E2:E65)</f>
        <v>2614000</v>
      </c>
      <c r="F66" s="371"/>
      <c r="I66" s="300"/>
      <c r="J66" s="366"/>
      <c r="K66" s="366"/>
      <c r="N66" s="274" t="s">
        <v>1127</v>
      </c>
      <c r="O66" s="405" t="s">
        <v>1540</v>
      </c>
    </row>
    <row r="67" spans="1:32">
      <c r="A67" s="402">
        <v>65</v>
      </c>
      <c r="B67" s="402" t="s">
        <v>880</v>
      </c>
      <c r="C67" s="422" t="s">
        <v>1371</v>
      </c>
      <c r="D67" s="402">
        <v>1</v>
      </c>
      <c r="E67" s="403">
        <f>D67*150000/3</f>
        <v>50000</v>
      </c>
      <c r="F67" s="404" t="s">
        <v>319</v>
      </c>
      <c r="G67" s="402">
        <f>D67*40000</f>
        <v>40000</v>
      </c>
      <c r="H67" s="274">
        <f t="shared" ref="H67:H98" si="11">G67*60</f>
        <v>2400000</v>
      </c>
      <c r="I67" s="403">
        <f t="shared" ref="I67:I98" si="12">G67/2</f>
        <v>20000</v>
      </c>
      <c r="J67" s="366">
        <f t="shared" si="2"/>
        <v>333.33333333333331</v>
      </c>
      <c r="K67" s="366">
        <f t="shared" ref="K67:K98" si="13">J67/D67</f>
        <v>333.33333333333331</v>
      </c>
      <c r="N67" s="398" t="s">
        <v>1121</v>
      </c>
      <c r="O67" s="399">
        <f>M81</f>
        <v>925000</v>
      </c>
    </row>
    <row r="68" spans="1:32">
      <c r="A68" s="443">
        <v>66</v>
      </c>
      <c r="B68" s="443" t="s">
        <v>881</v>
      </c>
      <c r="C68" s="444" t="s">
        <v>1545</v>
      </c>
      <c r="D68" s="443">
        <v>5</v>
      </c>
      <c r="E68" s="445">
        <f>D68*30000/3</f>
        <v>50000</v>
      </c>
      <c r="F68" s="446" t="s">
        <v>319</v>
      </c>
      <c r="G68" s="443">
        <f>D68*20000</f>
        <v>100000</v>
      </c>
      <c r="H68" s="274">
        <f t="shared" si="11"/>
        <v>6000000</v>
      </c>
      <c r="I68" s="445">
        <f t="shared" si="12"/>
        <v>50000</v>
      </c>
      <c r="J68" s="366">
        <f t="shared" ref="J68:J131" si="14">I68/60</f>
        <v>833.33333333333337</v>
      </c>
      <c r="K68" s="366">
        <f t="shared" si="13"/>
        <v>166.66666666666669</v>
      </c>
      <c r="N68" s="398" t="s">
        <v>1140</v>
      </c>
      <c r="O68" s="399">
        <f>M81/3</f>
        <v>308333.33333333331</v>
      </c>
    </row>
    <row r="69" spans="1:32">
      <c r="A69" s="443">
        <v>67</v>
      </c>
      <c r="B69" s="443" t="s">
        <v>882</v>
      </c>
      <c r="C69" s="444" t="s">
        <v>1546</v>
      </c>
      <c r="D69" s="443">
        <v>5</v>
      </c>
      <c r="E69" s="445">
        <f>D69*30000/3</f>
        <v>50000</v>
      </c>
      <c r="F69" s="446" t="s">
        <v>319</v>
      </c>
      <c r="G69" s="443">
        <f>D69*20000</f>
        <v>100000</v>
      </c>
      <c r="H69" s="274">
        <f t="shared" si="11"/>
        <v>6000000</v>
      </c>
      <c r="I69" s="445">
        <f t="shared" si="12"/>
        <v>50000</v>
      </c>
      <c r="J69" s="366">
        <f t="shared" si="14"/>
        <v>833.33333333333337</v>
      </c>
      <c r="K69" s="366">
        <f t="shared" si="13"/>
        <v>166.66666666666669</v>
      </c>
      <c r="N69" s="398" t="s">
        <v>1122</v>
      </c>
      <c r="O69" s="399">
        <f>M81/5</f>
        <v>185000</v>
      </c>
    </row>
    <row r="70" spans="1:32">
      <c r="A70" s="443">
        <v>68</v>
      </c>
      <c r="B70" s="443" t="s">
        <v>883</v>
      </c>
      <c r="C70" s="444" t="s">
        <v>1548</v>
      </c>
      <c r="D70" s="443">
        <v>5</v>
      </c>
      <c r="E70" s="445">
        <f>D70*30000/3</f>
        <v>50000</v>
      </c>
      <c r="F70" s="446" t="s">
        <v>319</v>
      </c>
      <c r="G70" s="443">
        <f>D70*20000</f>
        <v>100000</v>
      </c>
      <c r="H70" s="274">
        <f t="shared" si="11"/>
        <v>6000000</v>
      </c>
      <c r="I70" s="445">
        <f t="shared" si="12"/>
        <v>50000</v>
      </c>
      <c r="J70" s="366">
        <f t="shared" si="14"/>
        <v>833.33333333333337</v>
      </c>
      <c r="K70" s="366">
        <f t="shared" si="13"/>
        <v>166.66666666666669</v>
      </c>
      <c r="N70" s="406" t="s">
        <v>1141</v>
      </c>
      <c r="O70" s="407">
        <f>M81/10</f>
        <v>92500</v>
      </c>
    </row>
    <row r="71" spans="1:32">
      <c r="A71" s="402">
        <v>69</v>
      </c>
      <c r="B71" s="402" t="s">
        <v>884</v>
      </c>
      <c r="C71" s="422" t="s">
        <v>1322</v>
      </c>
      <c r="D71" s="402">
        <v>3</v>
      </c>
      <c r="E71" s="403">
        <f>D71*50000/3</f>
        <v>50000</v>
      </c>
      <c r="F71" s="404" t="s">
        <v>319</v>
      </c>
      <c r="G71" s="402">
        <f>D71*30000</f>
        <v>90000</v>
      </c>
      <c r="H71" s="274">
        <f t="shared" si="11"/>
        <v>5400000</v>
      </c>
      <c r="I71" s="403">
        <f t="shared" si="12"/>
        <v>45000</v>
      </c>
      <c r="J71" s="366">
        <f t="shared" si="14"/>
        <v>750</v>
      </c>
      <c r="K71" s="366">
        <f t="shared" si="13"/>
        <v>250</v>
      </c>
      <c r="N71" s="406" t="s">
        <v>1123</v>
      </c>
      <c r="O71" s="407">
        <f>M81/15</f>
        <v>61666.666666666664</v>
      </c>
    </row>
    <row r="72" spans="1:32">
      <c r="A72" s="443">
        <v>70</v>
      </c>
      <c r="B72" s="443" t="s">
        <v>885</v>
      </c>
      <c r="C72" s="444" t="s">
        <v>1372</v>
      </c>
      <c r="D72" s="443">
        <v>1</v>
      </c>
      <c r="E72" s="445">
        <f>D72*200000/3</f>
        <v>66666.666666666672</v>
      </c>
      <c r="F72" s="446" t="s">
        <v>319</v>
      </c>
      <c r="G72" s="443">
        <f>D72*50000</f>
        <v>50000</v>
      </c>
      <c r="H72" s="274">
        <f t="shared" si="11"/>
        <v>3000000</v>
      </c>
      <c r="I72" s="445">
        <f t="shared" si="12"/>
        <v>25000</v>
      </c>
      <c r="J72" s="366">
        <f t="shared" si="14"/>
        <v>416.66666666666669</v>
      </c>
      <c r="K72" s="366">
        <f t="shared" si="13"/>
        <v>416.66666666666669</v>
      </c>
      <c r="N72" s="406" t="s">
        <v>1124</v>
      </c>
      <c r="O72" s="407">
        <f>M81/30</f>
        <v>30833.333333333332</v>
      </c>
    </row>
    <row r="73" spans="1:32">
      <c r="A73" s="402">
        <v>71</v>
      </c>
      <c r="B73" s="402" t="s">
        <v>886</v>
      </c>
      <c r="C73" s="422" t="s">
        <v>1321</v>
      </c>
      <c r="D73" s="402">
        <v>10</v>
      </c>
      <c r="E73" s="403">
        <f>D73*25000/3</f>
        <v>83333.333333333328</v>
      </c>
      <c r="F73" s="404" t="s">
        <v>319</v>
      </c>
      <c r="G73" s="402">
        <f>D73*10000</f>
        <v>100000</v>
      </c>
      <c r="H73" s="274">
        <f t="shared" si="11"/>
        <v>6000000</v>
      </c>
      <c r="I73" s="403">
        <f t="shared" si="12"/>
        <v>50000</v>
      </c>
      <c r="J73" s="366">
        <f t="shared" si="14"/>
        <v>833.33333333333337</v>
      </c>
      <c r="K73" s="366">
        <f t="shared" si="13"/>
        <v>83.333333333333343</v>
      </c>
      <c r="N73" s="410" t="s">
        <v>1142</v>
      </c>
      <c r="O73" s="411">
        <f>M79/1</f>
        <v>15416.666666666668</v>
      </c>
    </row>
    <row r="74" spans="1:32">
      <c r="A74" s="402">
        <v>72</v>
      </c>
      <c r="B74" s="402" t="s">
        <v>887</v>
      </c>
      <c r="C74" s="422" t="s">
        <v>1101</v>
      </c>
      <c r="D74" s="402">
        <v>10</v>
      </c>
      <c r="E74" s="403">
        <f>D74*25000/3</f>
        <v>83333.333333333328</v>
      </c>
      <c r="F74" s="404" t="s">
        <v>319</v>
      </c>
      <c r="G74" s="402">
        <f>D74*10000</f>
        <v>100000</v>
      </c>
      <c r="H74" s="274">
        <f t="shared" si="11"/>
        <v>6000000</v>
      </c>
      <c r="I74" s="403">
        <f t="shared" si="12"/>
        <v>50000</v>
      </c>
      <c r="J74" s="366">
        <f t="shared" si="14"/>
        <v>833.33333333333337</v>
      </c>
      <c r="K74" s="366">
        <f t="shared" si="13"/>
        <v>83.333333333333343</v>
      </c>
      <c r="N74" s="410" t="s">
        <v>1143</v>
      </c>
      <c r="O74" s="411">
        <f>M79/2</f>
        <v>7708.3333333333339</v>
      </c>
    </row>
    <row r="75" spans="1:32">
      <c r="A75" s="402">
        <v>73</v>
      </c>
      <c r="B75" s="402" t="s">
        <v>30</v>
      </c>
      <c r="C75" s="422" t="s">
        <v>1323</v>
      </c>
      <c r="D75" s="402">
        <v>10</v>
      </c>
      <c r="E75" s="403">
        <f>D75*25000/3</f>
        <v>83333.333333333328</v>
      </c>
      <c r="F75" s="404" t="s">
        <v>319</v>
      </c>
      <c r="G75" s="402">
        <f>D75*10000</f>
        <v>100000</v>
      </c>
      <c r="H75" s="274">
        <f t="shared" si="11"/>
        <v>6000000</v>
      </c>
      <c r="I75" s="403">
        <f t="shared" si="12"/>
        <v>50000</v>
      </c>
      <c r="J75" s="366">
        <f t="shared" si="14"/>
        <v>833.33333333333337</v>
      </c>
      <c r="K75" s="366">
        <f t="shared" si="13"/>
        <v>83.333333333333343</v>
      </c>
      <c r="M75" s="413" t="s">
        <v>1162</v>
      </c>
      <c r="N75" s="410" t="s">
        <v>1125</v>
      </c>
      <c r="O75" s="411">
        <f>M79/3</f>
        <v>5138.8888888888896</v>
      </c>
      <c r="Q75" s="274" t="s">
        <v>1148</v>
      </c>
    </row>
    <row r="76" spans="1:32">
      <c r="A76" s="443">
        <v>74</v>
      </c>
      <c r="B76" s="443" t="s">
        <v>888</v>
      </c>
      <c r="C76" s="447" t="s">
        <v>1357</v>
      </c>
      <c r="D76" s="443">
        <v>1</v>
      </c>
      <c r="E76" s="445">
        <f>D76*230000/3</f>
        <v>76666.666666666672</v>
      </c>
      <c r="F76" s="446" t="s">
        <v>319</v>
      </c>
      <c r="G76" s="443">
        <v>50000</v>
      </c>
      <c r="H76" s="274">
        <f t="shared" si="11"/>
        <v>3000000</v>
      </c>
      <c r="I76" s="445">
        <f t="shared" si="12"/>
        <v>25000</v>
      </c>
      <c r="J76" s="366">
        <f t="shared" si="14"/>
        <v>416.66666666666669</v>
      </c>
      <c r="K76" s="366">
        <f t="shared" si="13"/>
        <v>416.66666666666669</v>
      </c>
      <c r="M76" s="371" t="s">
        <v>1118</v>
      </c>
      <c r="N76" s="414" t="s">
        <v>1144</v>
      </c>
      <c r="O76" s="430">
        <f>M79/5</f>
        <v>3083.3333333333335</v>
      </c>
      <c r="Q76" s="274" t="s">
        <v>1112</v>
      </c>
      <c r="R76" s="274" t="s">
        <v>1113</v>
      </c>
    </row>
    <row r="77" spans="1:32">
      <c r="A77" s="402">
        <v>75</v>
      </c>
      <c r="B77" s="402" t="s">
        <v>889</v>
      </c>
      <c r="C77" s="422" t="s">
        <v>1332</v>
      </c>
      <c r="D77" s="402">
        <v>7</v>
      </c>
      <c r="E77" s="403">
        <f>D77*40000/3</f>
        <v>93333.333333333328</v>
      </c>
      <c r="F77" s="404" t="s">
        <v>319</v>
      </c>
      <c r="G77" s="402">
        <f>D77*15000</f>
        <v>105000</v>
      </c>
      <c r="H77" s="274">
        <f t="shared" si="11"/>
        <v>6300000</v>
      </c>
      <c r="I77" s="403">
        <f t="shared" si="12"/>
        <v>52500</v>
      </c>
      <c r="J77" s="366">
        <f t="shared" si="14"/>
        <v>875</v>
      </c>
      <c r="K77" s="366">
        <f t="shared" si="13"/>
        <v>125</v>
      </c>
      <c r="M77" s="415">
        <f>M79/24</f>
        <v>642.3611111111112</v>
      </c>
      <c r="N77" s="414" t="s">
        <v>1145</v>
      </c>
      <c r="O77" s="430">
        <f>M79/7</f>
        <v>2202.3809523809527</v>
      </c>
      <c r="Q77" s="274" t="s">
        <v>284</v>
      </c>
      <c r="R77" s="274">
        <v>65</v>
      </c>
    </row>
    <row r="78" spans="1:32">
      <c r="A78" s="402">
        <v>76</v>
      </c>
      <c r="B78" s="402" t="s">
        <v>890</v>
      </c>
      <c r="C78" s="422" t="s">
        <v>1334</v>
      </c>
      <c r="D78" s="402">
        <v>7</v>
      </c>
      <c r="E78" s="403">
        <f>D78*40000/3</f>
        <v>93333.333333333328</v>
      </c>
      <c r="F78" s="404" t="s">
        <v>319</v>
      </c>
      <c r="G78" s="402">
        <f>D78*15000</f>
        <v>105000</v>
      </c>
      <c r="H78" s="274">
        <f t="shared" si="11"/>
        <v>6300000</v>
      </c>
      <c r="I78" s="403">
        <f t="shared" si="12"/>
        <v>52500</v>
      </c>
      <c r="J78" s="366">
        <f t="shared" si="14"/>
        <v>875</v>
      </c>
      <c r="K78" s="366">
        <f t="shared" si="13"/>
        <v>125</v>
      </c>
      <c r="M78" s="371" t="s">
        <v>1117</v>
      </c>
      <c r="N78" s="414" t="s">
        <v>1146</v>
      </c>
      <c r="O78" s="430">
        <f>M79/9</f>
        <v>1712.962962962963</v>
      </c>
      <c r="Q78" s="274" t="s">
        <v>1149</v>
      </c>
      <c r="R78" s="274">
        <v>46.8</v>
      </c>
    </row>
    <row r="79" spans="1:32">
      <c r="A79" s="402">
        <v>77</v>
      </c>
      <c r="B79" s="402" t="s">
        <v>891</v>
      </c>
      <c r="C79" s="422" t="s">
        <v>1336</v>
      </c>
      <c r="D79" s="402">
        <v>7</v>
      </c>
      <c r="E79" s="403">
        <f>D79*40000/3</f>
        <v>93333.333333333328</v>
      </c>
      <c r="F79" s="404" t="s">
        <v>319</v>
      </c>
      <c r="G79" s="402">
        <f>D79*15000</f>
        <v>105000</v>
      </c>
      <c r="H79" s="274">
        <f t="shared" si="11"/>
        <v>6300000</v>
      </c>
      <c r="I79" s="403">
        <f t="shared" si="12"/>
        <v>52500</v>
      </c>
      <c r="J79" s="366">
        <f t="shared" si="14"/>
        <v>875</v>
      </c>
      <c r="K79" s="366">
        <f t="shared" si="13"/>
        <v>125</v>
      </c>
      <c r="M79" s="389">
        <f>SUM(J67:J85)</f>
        <v>15416.666666666668</v>
      </c>
      <c r="N79" s="416" t="s">
        <v>1139</v>
      </c>
      <c r="O79" s="417">
        <f>M79/12</f>
        <v>1284.7222222222224</v>
      </c>
    </row>
    <row r="80" spans="1:32">
      <c r="A80" s="443">
        <v>78</v>
      </c>
      <c r="B80" s="443" t="s">
        <v>892</v>
      </c>
      <c r="C80" s="444" t="s">
        <v>1433</v>
      </c>
      <c r="D80" s="443">
        <v>10</v>
      </c>
      <c r="E80" s="445">
        <f>D80*20000/3</f>
        <v>66666.666666666672</v>
      </c>
      <c r="F80" s="446" t="s">
        <v>319</v>
      </c>
      <c r="G80" s="443">
        <f>D80*15000</f>
        <v>150000</v>
      </c>
      <c r="H80" s="274">
        <f t="shared" si="11"/>
        <v>9000000</v>
      </c>
      <c r="I80" s="445">
        <f t="shared" si="12"/>
        <v>75000</v>
      </c>
      <c r="J80" s="366">
        <f t="shared" si="14"/>
        <v>1250</v>
      </c>
      <c r="K80" s="366">
        <f t="shared" si="13"/>
        <v>125</v>
      </c>
      <c r="M80" s="371" t="s">
        <v>1119</v>
      </c>
      <c r="N80" s="416" t="s">
        <v>1138</v>
      </c>
      <c r="O80" s="417">
        <f>M79/16</f>
        <v>963.54166666666674</v>
      </c>
      <c r="Q80" s="274" t="s">
        <v>1153</v>
      </c>
      <c r="S80" s="274" t="s">
        <v>684</v>
      </c>
      <c r="T80" s="274" t="s">
        <v>704</v>
      </c>
      <c r="V80" s="274" t="s">
        <v>141</v>
      </c>
      <c r="W80" s="274" t="s">
        <v>723</v>
      </c>
      <c r="X80" s="274" t="s">
        <v>1114</v>
      </c>
    </row>
    <row r="81" spans="1:24">
      <c r="A81" s="443">
        <v>79</v>
      </c>
      <c r="B81" s="443" t="s">
        <v>893</v>
      </c>
      <c r="C81" s="444" t="s">
        <v>1435</v>
      </c>
      <c r="D81" s="443">
        <v>10</v>
      </c>
      <c r="E81" s="445">
        <f>D81*15000/3</f>
        <v>50000</v>
      </c>
      <c r="F81" s="446" t="s">
        <v>319</v>
      </c>
      <c r="G81" s="443">
        <f>D81*13000</f>
        <v>130000</v>
      </c>
      <c r="H81" s="274">
        <f t="shared" si="11"/>
        <v>7800000</v>
      </c>
      <c r="I81" s="445">
        <f t="shared" si="12"/>
        <v>65000</v>
      </c>
      <c r="J81" s="366">
        <f t="shared" si="14"/>
        <v>1083.3333333333333</v>
      </c>
      <c r="K81" s="366">
        <f t="shared" si="13"/>
        <v>108.33333333333333</v>
      </c>
      <c r="M81" s="389">
        <f>SUM(I67:I85)</f>
        <v>925000</v>
      </c>
      <c r="N81" s="416" t="s">
        <v>1137</v>
      </c>
      <c r="O81" s="417">
        <f>M79/24</f>
        <v>642.3611111111112</v>
      </c>
      <c r="Q81" s="274" t="s">
        <v>1154</v>
      </c>
      <c r="S81" s="274">
        <v>29.7</v>
      </c>
      <c r="T81" s="274">
        <v>5</v>
      </c>
      <c r="V81" s="274">
        <v>0.3</v>
      </c>
      <c r="W81" s="274">
        <v>0</v>
      </c>
      <c r="X81" s="274">
        <v>0</v>
      </c>
    </row>
    <row r="82" spans="1:24">
      <c r="A82" s="443">
        <v>80</v>
      </c>
      <c r="B82" s="443" t="s">
        <v>894</v>
      </c>
      <c r="C82" s="444" t="s">
        <v>1434</v>
      </c>
      <c r="D82" s="443">
        <v>10</v>
      </c>
      <c r="E82" s="445">
        <f>D82*10000/3</f>
        <v>33333.333333333336</v>
      </c>
      <c r="F82" s="446" t="s">
        <v>319</v>
      </c>
      <c r="G82" s="443">
        <f>D82*11000</f>
        <v>110000</v>
      </c>
      <c r="H82" s="274">
        <f t="shared" si="11"/>
        <v>6600000</v>
      </c>
      <c r="I82" s="445">
        <f t="shared" si="12"/>
        <v>55000</v>
      </c>
      <c r="J82" s="366">
        <f t="shared" si="14"/>
        <v>916.66666666666663</v>
      </c>
      <c r="K82" s="366">
        <f t="shared" si="13"/>
        <v>91.666666666666657</v>
      </c>
      <c r="N82" s="418" t="s">
        <v>1134</v>
      </c>
      <c r="O82" s="419">
        <f>M77/3</f>
        <v>214.12037037037041</v>
      </c>
      <c r="S82" s="274">
        <v>37.840000000000003</v>
      </c>
      <c r="T82" s="274">
        <v>14.72</v>
      </c>
      <c r="V82" s="274">
        <v>0.5</v>
      </c>
      <c r="W82" s="274">
        <v>0.12</v>
      </c>
      <c r="X82" s="274">
        <v>0.02</v>
      </c>
    </row>
    <row r="83" spans="1:24">
      <c r="A83" s="402">
        <v>81</v>
      </c>
      <c r="B83" s="402" t="s">
        <v>895</v>
      </c>
      <c r="C83" s="422" t="s">
        <v>1322</v>
      </c>
      <c r="D83" s="402">
        <v>10</v>
      </c>
      <c r="E83" s="403">
        <f>D83*25000/3</f>
        <v>83333.333333333328</v>
      </c>
      <c r="F83" s="404" t="s">
        <v>319</v>
      </c>
      <c r="G83" s="402">
        <f>D83*13000</f>
        <v>130000</v>
      </c>
      <c r="H83" s="274">
        <f t="shared" si="11"/>
        <v>7800000</v>
      </c>
      <c r="I83" s="403">
        <f t="shared" si="12"/>
        <v>65000</v>
      </c>
      <c r="J83" s="366">
        <f t="shared" si="14"/>
        <v>1083.3333333333333</v>
      </c>
      <c r="K83" s="366">
        <f t="shared" si="13"/>
        <v>108.33333333333333</v>
      </c>
      <c r="M83" s="413" t="s">
        <v>1116</v>
      </c>
      <c r="N83" s="418" t="s">
        <v>1135</v>
      </c>
      <c r="O83" s="420">
        <f>M77/5</f>
        <v>128.47222222222223</v>
      </c>
      <c r="Q83" s="448" t="s">
        <v>1150</v>
      </c>
      <c r="R83" s="448" t="s">
        <v>1127</v>
      </c>
    </row>
    <row r="84" spans="1:24">
      <c r="A84" s="402">
        <v>82</v>
      </c>
      <c r="B84" s="402" t="s">
        <v>896</v>
      </c>
      <c r="C84" s="422" t="s">
        <v>1321</v>
      </c>
      <c r="D84" s="402">
        <v>10</v>
      </c>
      <c r="E84" s="403">
        <f>D84*25000/3</f>
        <v>83333.333333333328</v>
      </c>
      <c r="F84" s="404" t="s">
        <v>319</v>
      </c>
      <c r="G84" s="402">
        <f>D84*13000</f>
        <v>130000</v>
      </c>
      <c r="H84" s="274">
        <f t="shared" si="11"/>
        <v>7800000</v>
      </c>
      <c r="I84" s="403">
        <f t="shared" si="12"/>
        <v>65000</v>
      </c>
      <c r="J84" s="366">
        <f t="shared" si="14"/>
        <v>1083.3333333333333</v>
      </c>
      <c r="K84" s="366">
        <f t="shared" si="13"/>
        <v>108.33333333333333</v>
      </c>
      <c r="M84" s="389">
        <f>SUM(E67:E85)</f>
        <v>1323333.333333333</v>
      </c>
      <c r="N84" s="418" t="s">
        <v>1136</v>
      </c>
      <c r="O84" s="420">
        <f>M77/7</f>
        <v>91.765873015873026</v>
      </c>
      <c r="Q84" s="274">
        <v>0</v>
      </c>
      <c r="R84" s="398" t="s">
        <v>1412</v>
      </c>
    </row>
    <row r="85" spans="1:24">
      <c r="A85" s="443">
        <v>83</v>
      </c>
      <c r="B85" s="443" t="s">
        <v>897</v>
      </c>
      <c r="C85" s="444" t="s">
        <v>1371</v>
      </c>
      <c r="D85" s="443">
        <v>1</v>
      </c>
      <c r="E85" s="445">
        <f>D85*250000/3</f>
        <v>83333.333333333328</v>
      </c>
      <c r="F85" s="446" t="s">
        <v>319</v>
      </c>
      <c r="G85" s="443">
        <f>D85*55000</f>
        <v>55000</v>
      </c>
      <c r="H85" s="274">
        <f t="shared" si="11"/>
        <v>3300000</v>
      </c>
      <c r="I85" s="445">
        <f t="shared" si="12"/>
        <v>27500</v>
      </c>
      <c r="J85" s="366">
        <f t="shared" si="14"/>
        <v>458.33333333333331</v>
      </c>
      <c r="K85" s="366">
        <f t="shared" si="13"/>
        <v>458.33333333333331</v>
      </c>
      <c r="Q85" s="274">
        <v>1</v>
      </c>
      <c r="R85" s="398" t="s">
        <v>1418</v>
      </c>
    </row>
    <row r="86" spans="1:24">
      <c r="A86" s="412">
        <v>84</v>
      </c>
      <c r="B86" s="412" t="s">
        <v>34</v>
      </c>
      <c r="C86" s="451" t="s">
        <v>1323</v>
      </c>
      <c r="D86" s="412">
        <v>1</v>
      </c>
      <c r="E86" s="452">
        <f>D86*250000/3</f>
        <v>83333.333333333328</v>
      </c>
      <c r="F86" s="413" t="s">
        <v>319</v>
      </c>
      <c r="G86" s="412">
        <f>D86*60000</f>
        <v>60000</v>
      </c>
      <c r="H86" s="274">
        <f t="shared" si="11"/>
        <v>3600000</v>
      </c>
      <c r="I86" s="412">
        <f t="shared" si="12"/>
        <v>30000</v>
      </c>
      <c r="J86" s="366">
        <f t="shared" si="14"/>
        <v>500</v>
      </c>
      <c r="K86" s="366">
        <f t="shared" si="13"/>
        <v>500</v>
      </c>
      <c r="N86" s="274" t="s">
        <v>1127</v>
      </c>
      <c r="O86" s="405" t="s">
        <v>1541</v>
      </c>
      <c r="Q86" s="274">
        <v>2</v>
      </c>
      <c r="R86" s="398" t="s">
        <v>1424</v>
      </c>
    </row>
    <row r="87" spans="1:24">
      <c r="A87" s="453">
        <v>85</v>
      </c>
      <c r="B87" s="453" t="s">
        <v>1762</v>
      </c>
      <c r="C87" s="454" t="s">
        <v>1101</v>
      </c>
      <c r="D87" s="453">
        <v>3</v>
      </c>
      <c r="E87" s="455">
        <f>D87*80000/3</f>
        <v>80000</v>
      </c>
      <c r="F87" s="456" t="s">
        <v>319</v>
      </c>
      <c r="G87" s="453">
        <f>D87*25000</f>
        <v>75000</v>
      </c>
      <c r="H87" s="274">
        <f t="shared" si="11"/>
        <v>4500000</v>
      </c>
      <c r="I87" s="453">
        <f t="shared" si="12"/>
        <v>37500</v>
      </c>
      <c r="J87" s="366">
        <f t="shared" si="14"/>
        <v>625</v>
      </c>
      <c r="K87" s="366">
        <f t="shared" si="13"/>
        <v>208.33333333333334</v>
      </c>
      <c r="N87" s="398" t="s">
        <v>1121</v>
      </c>
      <c r="O87" s="399">
        <f>M101</f>
        <v>1247500</v>
      </c>
      <c r="Q87" s="274">
        <v>3</v>
      </c>
      <c r="R87" s="406" t="s">
        <v>1413</v>
      </c>
      <c r="S87" s="449" t="s">
        <v>1151</v>
      </c>
      <c r="T87" s="448" t="s">
        <v>1155</v>
      </c>
      <c r="U87" s="448"/>
    </row>
    <row r="88" spans="1:24">
      <c r="A88" s="453">
        <v>86</v>
      </c>
      <c r="B88" s="453" t="s">
        <v>35</v>
      </c>
      <c r="C88" s="454" t="s">
        <v>1545</v>
      </c>
      <c r="D88" s="453">
        <v>3</v>
      </c>
      <c r="E88" s="455">
        <f>D88*80000/3</f>
        <v>80000</v>
      </c>
      <c r="F88" s="456" t="s">
        <v>319</v>
      </c>
      <c r="G88" s="453">
        <f>D88*25000</f>
        <v>75000</v>
      </c>
      <c r="H88" s="274">
        <f t="shared" si="11"/>
        <v>4500000</v>
      </c>
      <c r="I88" s="453">
        <f t="shared" si="12"/>
        <v>37500</v>
      </c>
      <c r="J88" s="366">
        <f t="shared" si="14"/>
        <v>625</v>
      </c>
      <c r="K88" s="366">
        <f t="shared" si="13"/>
        <v>208.33333333333334</v>
      </c>
      <c r="N88" s="398" t="s">
        <v>1140</v>
      </c>
      <c r="O88" s="399">
        <f>M101/3</f>
        <v>415833.33333333331</v>
      </c>
      <c r="Q88" s="274">
        <v>4</v>
      </c>
      <c r="R88" s="406" t="s">
        <v>1419</v>
      </c>
      <c r="S88" s="450">
        <v>2714</v>
      </c>
      <c r="T88" s="300">
        <f>S88</f>
        <v>2714</v>
      </c>
      <c r="U88" s="300"/>
    </row>
    <row r="89" spans="1:24">
      <c r="A89" s="412">
        <v>87</v>
      </c>
      <c r="B89" s="412" t="s">
        <v>898</v>
      </c>
      <c r="C89" s="451" t="s">
        <v>1372</v>
      </c>
      <c r="D89" s="412">
        <v>1</v>
      </c>
      <c r="E89" s="452">
        <f>280000/3</f>
        <v>93333.333333333328</v>
      </c>
      <c r="F89" s="413" t="s">
        <v>319</v>
      </c>
      <c r="G89" s="412">
        <f>D89*65000</f>
        <v>65000</v>
      </c>
      <c r="H89" s="274">
        <f t="shared" si="11"/>
        <v>3900000</v>
      </c>
      <c r="I89" s="412">
        <f t="shared" si="12"/>
        <v>32500</v>
      </c>
      <c r="J89" s="366">
        <f t="shared" si="14"/>
        <v>541.66666666666663</v>
      </c>
      <c r="K89" s="366">
        <f t="shared" si="13"/>
        <v>541.66666666666663</v>
      </c>
      <c r="N89" s="398" t="s">
        <v>1122</v>
      </c>
      <c r="O89" s="399">
        <f>M101/5</f>
        <v>249500</v>
      </c>
      <c r="Q89" s="274">
        <v>5</v>
      </c>
      <c r="R89" s="406" t="s">
        <v>1425</v>
      </c>
      <c r="S89" s="450">
        <v>1680</v>
      </c>
      <c r="T89" s="274">
        <f>S89*3</f>
        <v>5040</v>
      </c>
    </row>
    <row r="90" spans="1:24">
      <c r="A90" s="453">
        <v>88</v>
      </c>
      <c r="B90" s="453" t="s">
        <v>36</v>
      </c>
      <c r="C90" s="454" t="s">
        <v>1431</v>
      </c>
      <c r="D90" s="453">
        <v>10</v>
      </c>
      <c r="E90" s="455">
        <f>D90*30000/3</f>
        <v>100000</v>
      </c>
      <c r="F90" s="456" t="s">
        <v>319</v>
      </c>
      <c r="G90" s="453">
        <f>D90*25000</f>
        <v>250000</v>
      </c>
      <c r="H90" s="274">
        <f t="shared" si="11"/>
        <v>15000000</v>
      </c>
      <c r="I90" s="453">
        <f t="shared" si="12"/>
        <v>125000</v>
      </c>
      <c r="J90" s="366">
        <f t="shared" si="14"/>
        <v>2083.3333333333335</v>
      </c>
      <c r="K90" s="366">
        <f t="shared" si="13"/>
        <v>208.33333333333334</v>
      </c>
      <c r="N90" s="406" t="s">
        <v>1141</v>
      </c>
      <c r="O90" s="407">
        <f>M101/10</f>
        <v>124750</v>
      </c>
      <c r="Q90" s="274">
        <v>6</v>
      </c>
      <c r="R90" s="410" t="s">
        <v>1414</v>
      </c>
      <c r="S90" s="450">
        <v>1179</v>
      </c>
      <c r="T90" s="274">
        <f>S90*5</f>
        <v>5895</v>
      </c>
    </row>
    <row r="91" spans="1:24">
      <c r="A91" s="453">
        <v>89</v>
      </c>
      <c r="B91" s="453" t="s">
        <v>899</v>
      </c>
      <c r="C91" s="454" t="s">
        <v>1432</v>
      </c>
      <c r="D91" s="453">
        <v>10</v>
      </c>
      <c r="E91" s="455">
        <f>D91*25000/3</f>
        <v>83333.333333333328</v>
      </c>
      <c r="F91" s="456" t="s">
        <v>319</v>
      </c>
      <c r="G91" s="453">
        <f>D91*20000</f>
        <v>200000</v>
      </c>
      <c r="H91" s="274">
        <f t="shared" si="11"/>
        <v>12000000</v>
      </c>
      <c r="I91" s="453">
        <f t="shared" si="12"/>
        <v>100000</v>
      </c>
      <c r="J91" s="366">
        <f t="shared" si="14"/>
        <v>1666.6666666666667</v>
      </c>
      <c r="K91" s="366">
        <f t="shared" si="13"/>
        <v>166.66666666666669</v>
      </c>
      <c r="N91" s="406" t="s">
        <v>1123</v>
      </c>
      <c r="O91" s="407">
        <f>M101/15</f>
        <v>83166.666666666672</v>
      </c>
      <c r="Q91" s="274">
        <v>7</v>
      </c>
      <c r="R91" s="410" t="s">
        <v>1420</v>
      </c>
      <c r="S91" s="457">
        <v>1036</v>
      </c>
      <c r="T91" s="274">
        <f>S91*10</f>
        <v>10360</v>
      </c>
    </row>
    <row r="92" spans="1:24">
      <c r="A92" s="412">
        <v>90</v>
      </c>
      <c r="B92" s="412" t="s">
        <v>900</v>
      </c>
      <c r="C92" s="451" t="s">
        <v>1548</v>
      </c>
      <c r="D92" s="412">
        <v>1</v>
      </c>
      <c r="E92" s="452">
        <f>300000/3</f>
        <v>100000</v>
      </c>
      <c r="F92" s="413" t="s">
        <v>319</v>
      </c>
      <c r="G92" s="412">
        <f>D92*70000</f>
        <v>70000</v>
      </c>
      <c r="H92" s="274">
        <f t="shared" si="11"/>
        <v>4200000</v>
      </c>
      <c r="I92" s="412">
        <f t="shared" si="12"/>
        <v>35000</v>
      </c>
      <c r="J92" s="366">
        <f t="shared" si="14"/>
        <v>583.33333333333337</v>
      </c>
      <c r="K92" s="366">
        <f t="shared" si="13"/>
        <v>583.33333333333337</v>
      </c>
      <c r="N92" s="406" t="s">
        <v>1124</v>
      </c>
      <c r="O92" s="407">
        <f>M101/30</f>
        <v>41583.333333333336</v>
      </c>
      <c r="Q92" s="274">
        <v>8</v>
      </c>
      <c r="R92" s="410" t="s">
        <v>1125</v>
      </c>
      <c r="S92" s="457">
        <v>631</v>
      </c>
      <c r="T92" s="274">
        <f>S92*15</f>
        <v>9465</v>
      </c>
    </row>
    <row r="93" spans="1:24">
      <c r="A93" s="453">
        <v>91</v>
      </c>
      <c r="B93" s="453" t="s">
        <v>901</v>
      </c>
      <c r="C93" s="454" t="s">
        <v>1356</v>
      </c>
      <c r="D93" s="453">
        <v>5</v>
      </c>
      <c r="E93" s="455">
        <f>D93*80000/3</f>
        <v>133333.33333333334</v>
      </c>
      <c r="F93" s="456" t="s">
        <v>319</v>
      </c>
      <c r="G93" s="453">
        <f>D93*25000</f>
        <v>125000</v>
      </c>
      <c r="H93" s="274">
        <f t="shared" si="11"/>
        <v>7500000</v>
      </c>
      <c r="I93" s="453">
        <f t="shared" si="12"/>
        <v>62500</v>
      </c>
      <c r="J93" s="366">
        <f t="shared" si="14"/>
        <v>1041.6666666666667</v>
      </c>
      <c r="K93" s="366">
        <f t="shared" si="13"/>
        <v>208.33333333333334</v>
      </c>
      <c r="N93" s="410" t="s">
        <v>1142</v>
      </c>
      <c r="O93" s="411">
        <f>M99/1</f>
        <v>20791.666666666664</v>
      </c>
      <c r="Q93" s="274">
        <v>9</v>
      </c>
      <c r="R93" s="414" t="s">
        <v>1415</v>
      </c>
      <c r="S93" s="457">
        <v>436</v>
      </c>
      <c r="T93" s="274">
        <f>S93*30</f>
        <v>13080</v>
      </c>
    </row>
    <row r="94" spans="1:24">
      <c r="A94" s="453">
        <v>92</v>
      </c>
      <c r="B94" s="453" t="s">
        <v>902</v>
      </c>
      <c r="C94" s="454" t="s">
        <v>1358</v>
      </c>
      <c r="D94" s="453">
        <v>5</v>
      </c>
      <c r="E94" s="455">
        <f>D94*80000/3</f>
        <v>133333.33333333334</v>
      </c>
      <c r="F94" s="456" t="s">
        <v>319</v>
      </c>
      <c r="G94" s="453">
        <f>D94*25000</f>
        <v>125000</v>
      </c>
      <c r="H94" s="274">
        <f t="shared" si="11"/>
        <v>7500000</v>
      </c>
      <c r="I94" s="453">
        <f t="shared" si="12"/>
        <v>62500</v>
      </c>
      <c r="J94" s="366">
        <f t="shared" si="14"/>
        <v>1041.6666666666667</v>
      </c>
      <c r="K94" s="366">
        <f t="shared" si="13"/>
        <v>208.33333333333334</v>
      </c>
      <c r="N94" s="410" t="s">
        <v>1143</v>
      </c>
      <c r="O94" s="411">
        <f>M99/2</f>
        <v>10395.833333333332</v>
      </c>
      <c r="Q94" s="274">
        <v>10</v>
      </c>
      <c r="R94" s="414" t="s">
        <v>1421</v>
      </c>
      <c r="S94" s="458">
        <v>621</v>
      </c>
      <c r="T94" s="274">
        <f>S94*60</f>
        <v>37260</v>
      </c>
    </row>
    <row r="95" spans="1:24">
      <c r="A95" s="453">
        <v>93</v>
      </c>
      <c r="B95" s="453" t="s">
        <v>903</v>
      </c>
      <c r="C95" s="454" t="s">
        <v>1361</v>
      </c>
      <c r="D95" s="453">
        <v>5</v>
      </c>
      <c r="E95" s="455">
        <f>D95*80000/3</f>
        <v>133333.33333333334</v>
      </c>
      <c r="F95" s="456" t="s">
        <v>319</v>
      </c>
      <c r="G95" s="453">
        <f>D95*25000</f>
        <v>125000</v>
      </c>
      <c r="H95" s="274">
        <f t="shared" si="11"/>
        <v>7500000</v>
      </c>
      <c r="I95" s="453">
        <f t="shared" si="12"/>
        <v>62500</v>
      </c>
      <c r="J95" s="366">
        <f t="shared" si="14"/>
        <v>1041.6666666666667</v>
      </c>
      <c r="K95" s="366">
        <f t="shared" si="13"/>
        <v>208.33333333333334</v>
      </c>
      <c r="M95" s="413" t="s">
        <v>1162</v>
      </c>
      <c r="N95" s="410" t="s">
        <v>1125</v>
      </c>
      <c r="O95" s="411">
        <f>M99/3</f>
        <v>6930.5555555555547</v>
      </c>
      <c r="Q95" s="274">
        <v>11</v>
      </c>
      <c r="R95" s="414" t="s">
        <v>1426</v>
      </c>
      <c r="S95" s="458">
        <v>382</v>
      </c>
      <c r="T95" s="274">
        <f>S95*120</f>
        <v>45840</v>
      </c>
    </row>
    <row r="96" spans="1:24">
      <c r="A96" s="453">
        <v>94</v>
      </c>
      <c r="B96" s="453" t="s">
        <v>904</v>
      </c>
      <c r="C96" s="454" t="s">
        <v>1362</v>
      </c>
      <c r="D96" s="453">
        <v>5</v>
      </c>
      <c r="E96" s="455">
        <f>D96*80000/3</f>
        <v>133333.33333333334</v>
      </c>
      <c r="F96" s="456" t="s">
        <v>319</v>
      </c>
      <c r="G96" s="453">
        <f>D96*25000</f>
        <v>125000</v>
      </c>
      <c r="H96" s="274">
        <f t="shared" si="11"/>
        <v>7500000</v>
      </c>
      <c r="I96" s="453">
        <f t="shared" si="12"/>
        <v>62500</v>
      </c>
      <c r="J96" s="366">
        <f t="shared" si="14"/>
        <v>1041.6666666666667</v>
      </c>
      <c r="K96" s="366">
        <f t="shared" si="13"/>
        <v>208.33333333333334</v>
      </c>
      <c r="M96" s="371" t="s">
        <v>1118</v>
      </c>
      <c r="N96" s="414" t="s">
        <v>1144</v>
      </c>
      <c r="O96" s="430">
        <f>M99/5</f>
        <v>4158.333333333333</v>
      </c>
      <c r="Q96" s="274">
        <v>12</v>
      </c>
      <c r="R96" s="416" t="s">
        <v>1416</v>
      </c>
      <c r="S96" s="458">
        <v>274</v>
      </c>
      <c r="T96" s="274">
        <f>S96*180</f>
        <v>49320</v>
      </c>
    </row>
    <row r="97" spans="1:23">
      <c r="A97" s="412">
        <v>95</v>
      </c>
      <c r="B97" s="412" t="s">
        <v>905</v>
      </c>
      <c r="C97" s="451" t="s">
        <v>1364</v>
      </c>
      <c r="D97" s="412">
        <v>10</v>
      </c>
      <c r="E97" s="452">
        <f>D97*70000/3</f>
        <v>233333.33333333334</v>
      </c>
      <c r="F97" s="413" t="s">
        <v>319</v>
      </c>
      <c r="G97" s="412">
        <f>D97*40000</f>
        <v>400000</v>
      </c>
      <c r="H97" s="274">
        <f t="shared" si="11"/>
        <v>24000000</v>
      </c>
      <c r="I97" s="412">
        <f t="shared" si="12"/>
        <v>200000</v>
      </c>
      <c r="J97" s="366">
        <f t="shared" si="14"/>
        <v>3333.3333333333335</v>
      </c>
      <c r="K97" s="366">
        <f t="shared" si="13"/>
        <v>333.33333333333337</v>
      </c>
      <c r="M97" s="415">
        <f>M99/24</f>
        <v>866.31944444444434</v>
      </c>
      <c r="N97" s="414" t="s">
        <v>1145</v>
      </c>
      <c r="O97" s="430">
        <f>M99/7</f>
        <v>2970.238095238095</v>
      </c>
      <c r="Q97" s="274">
        <v>13</v>
      </c>
      <c r="R97" s="416" t="s">
        <v>1422</v>
      </c>
      <c r="S97" s="459">
        <v>15</v>
      </c>
      <c r="T97" s="274">
        <f>S97*300</f>
        <v>4500</v>
      </c>
    </row>
    <row r="98" spans="1:23">
      <c r="A98" s="412">
        <v>96</v>
      </c>
      <c r="B98" s="412" t="s">
        <v>906</v>
      </c>
      <c r="C98" s="451" t="s">
        <v>1365</v>
      </c>
      <c r="D98" s="412">
        <v>10</v>
      </c>
      <c r="E98" s="452">
        <f>D98*35000/3</f>
        <v>116666.66666666667</v>
      </c>
      <c r="F98" s="413" t="s">
        <v>319</v>
      </c>
      <c r="G98" s="412">
        <f>D98*30000</f>
        <v>300000</v>
      </c>
      <c r="H98" s="274">
        <f t="shared" si="11"/>
        <v>18000000</v>
      </c>
      <c r="I98" s="412">
        <f t="shared" si="12"/>
        <v>150000</v>
      </c>
      <c r="J98" s="366">
        <f t="shared" si="14"/>
        <v>2500</v>
      </c>
      <c r="K98" s="366">
        <f t="shared" si="13"/>
        <v>250</v>
      </c>
      <c r="M98" s="371" t="s">
        <v>1117</v>
      </c>
      <c r="N98" s="414" t="s">
        <v>1146</v>
      </c>
      <c r="O98" s="430">
        <f>M99/9</f>
        <v>2310.1851851851848</v>
      </c>
      <c r="Q98" s="274">
        <v>14</v>
      </c>
      <c r="R98" s="416" t="s">
        <v>1427</v>
      </c>
      <c r="S98" s="459">
        <v>8</v>
      </c>
      <c r="T98" s="274">
        <f>S98*420</f>
        <v>3360</v>
      </c>
    </row>
    <row r="99" spans="1:23">
      <c r="A99" s="453">
        <v>97</v>
      </c>
      <c r="B99" s="453" t="s">
        <v>907</v>
      </c>
      <c r="C99" s="454" t="s">
        <v>1321</v>
      </c>
      <c r="D99" s="453">
        <v>10</v>
      </c>
      <c r="E99" s="455">
        <f>D99*40000/3</f>
        <v>133333.33333333334</v>
      </c>
      <c r="F99" s="456" t="s">
        <v>319</v>
      </c>
      <c r="G99" s="453">
        <f>D99*25000</f>
        <v>250000</v>
      </c>
      <c r="H99" s="274">
        <f t="shared" ref="H99:H116" si="15">G99*60</f>
        <v>15000000</v>
      </c>
      <c r="I99" s="453">
        <f t="shared" ref="I99:I116" si="16">G99/2</f>
        <v>125000</v>
      </c>
      <c r="J99" s="366">
        <f t="shared" si="14"/>
        <v>2083.3333333333335</v>
      </c>
      <c r="K99" s="366">
        <f t="shared" ref="K99:K116" si="17">J99/D99</f>
        <v>208.33333333333334</v>
      </c>
      <c r="M99" s="389">
        <f>SUM(J86:J100)</f>
        <v>20791.666666666664</v>
      </c>
      <c r="N99" s="416" t="s">
        <v>1139</v>
      </c>
      <c r="O99" s="417">
        <f>M99/12</f>
        <v>1732.6388888888887</v>
      </c>
      <c r="Q99" s="274">
        <v>15</v>
      </c>
      <c r="R99" s="418" t="s">
        <v>1417</v>
      </c>
      <c r="S99" s="459">
        <v>7</v>
      </c>
      <c r="T99" s="274">
        <f>S99*540</f>
        <v>3780</v>
      </c>
    </row>
    <row r="100" spans="1:23">
      <c r="A100" s="453">
        <v>98</v>
      </c>
      <c r="B100" s="453" t="s">
        <v>908</v>
      </c>
      <c r="C100" s="454" t="s">
        <v>1546</v>
      </c>
      <c r="D100" s="453">
        <v>10</v>
      </c>
      <c r="E100" s="455">
        <f>D100*40000/3</f>
        <v>133333.33333333334</v>
      </c>
      <c r="F100" s="456" t="s">
        <v>319</v>
      </c>
      <c r="G100" s="453">
        <f>D100*25000</f>
        <v>250000</v>
      </c>
      <c r="H100" s="274">
        <f t="shared" si="15"/>
        <v>15000000</v>
      </c>
      <c r="I100" s="453">
        <f t="shared" si="16"/>
        <v>125000</v>
      </c>
      <c r="J100" s="366">
        <f t="shared" si="14"/>
        <v>2083.3333333333335</v>
      </c>
      <c r="K100" s="366">
        <f t="shared" si="17"/>
        <v>208.33333333333334</v>
      </c>
      <c r="M100" s="371" t="s">
        <v>1119</v>
      </c>
      <c r="N100" s="416" t="s">
        <v>1138</v>
      </c>
      <c r="O100" s="417">
        <f>M99/16</f>
        <v>1299.4791666666665</v>
      </c>
      <c r="Q100" s="274">
        <v>16</v>
      </c>
      <c r="R100" s="418" t="s">
        <v>1423</v>
      </c>
      <c r="S100" s="460">
        <v>5</v>
      </c>
      <c r="T100" s="274">
        <f>S100*720</f>
        <v>3600</v>
      </c>
    </row>
    <row r="101" spans="1:23">
      <c r="A101" s="335">
        <v>99</v>
      </c>
      <c r="B101" s="335" t="s">
        <v>909</v>
      </c>
      <c r="C101" s="463" t="s">
        <v>1371</v>
      </c>
      <c r="D101" s="335">
        <v>1</v>
      </c>
      <c r="E101" s="431">
        <f>D101*300000/3</f>
        <v>100000</v>
      </c>
      <c r="F101" s="432" t="s">
        <v>319</v>
      </c>
      <c r="G101" s="335">
        <f>D101*80000</f>
        <v>80000</v>
      </c>
      <c r="H101" s="274">
        <f t="shared" si="15"/>
        <v>4800000</v>
      </c>
      <c r="I101" s="335">
        <f t="shared" si="16"/>
        <v>40000</v>
      </c>
      <c r="J101" s="366">
        <f t="shared" si="14"/>
        <v>666.66666666666663</v>
      </c>
      <c r="K101" s="366">
        <f t="shared" si="17"/>
        <v>666.66666666666663</v>
      </c>
      <c r="M101" s="389">
        <f>SUM(I86:I100)</f>
        <v>1247500</v>
      </c>
      <c r="N101" s="416" t="s">
        <v>1137</v>
      </c>
      <c r="O101" s="417">
        <f>M99/24</f>
        <v>866.31944444444434</v>
      </c>
      <c r="Q101" s="274">
        <v>17</v>
      </c>
      <c r="R101" s="418" t="s">
        <v>1428</v>
      </c>
      <c r="S101" s="460">
        <v>8</v>
      </c>
      <c r="T101" s="274">
        <f>S101*960</f>
        <v>7680</v>
      </c>
    </row>
    <row r="102" spans="1:23">
      <c r="A102" s="325">
        <v>100</v>
      </c>
      <c r="B102" s="325" t="s">
        <v>910</v>
      </c>
      <c r="C102" s="464" t="s">
        <v>1346</v>
      </c>
      <c r="D102" s="325">
        <v>7</v>
      </c>
      <c r="E102" s="433">
        <f>D102*60000/3</f>
        <v>140000</v>
      </c>
      <c r="F102" s="434" t="s">
        <v>319</v>
      </c>
      <c r="G102" s="325">
        <f t="shared" ref="G102:G111" si="18">D102*25000</f>
        <v>175000</v>
      </c>
      <c r="H102" s="274">
        <f t="shared" si="15"/>
        <v>10500000</v>
      </c>
      <c r="I102" s="325">
        <f t="shared" si="16"/>
        <v>87500</v>
      </c>
      <c r="J102" s="366">
        <f t="shared" si="14"/>
        <v>1458.3333333333333</v>
      </c>
      <c r="K102" s="366">
        <f t="shared" si="17"/>
        <v>208.33333333333331</v>
      </c>
      <c r="N102" s="418" t="s">
        <v>1134</v>
      </c>
      <c r="O102" s="419">
        <f>M97/3</f>
        <v>288.7731481481481</v>
      </c>
      <c r="R102" s="274" t="s">
        <v>1156</v>
      </c>
      <c r="S102" s="460">
        <v>2</v>
      </c>
      <c r="T102" s="274">
        <f>S102*1440</f>
        <v>2880</v>
      </c>
    </row>
    <row r="103" spans="1:23">
      <c r="A103" s="325">
        <v>101</v>
      </c>
      <c r="B103" s="325" t="s">
        <v>911</v>
      </c>
      <c r="C103" s="464" t="s">
        <v>1347</v>
      </c>
      <c r="D103" s="325">
        <v>7</v>
      </c>
      <c r="E103" s="433">
        <f>D103*60000/3</f>
        <v>140000</v>
      </c>
      <c r="F103" s="434" t="s">
        <v>319</v>
      </c>
      <c r="G103" s="325">
        <f t="shared" si="18"/>
        <v>175000</v>
      </c>
      <c r="H103" s="274">
        <f t="shared" si="15"/>
        <v>10500000</v>
      </c>
      <c r="I103" s="325">
        <f t="shared" si="16"/>
        <v>87500</v>
      </c>
      <c r="J103" s="366">
        <f t="shared" si="14"/>
        <v>1458.3333333333333</v>
      </c>
      <c r="K103" s="366">
        <f t="shared" si="17"/>
        <v>208.33333333333331</v>
      </c>
      <c r="M103" s="413" t="s">
        <v>1116</v>
      </c>
      <c r="N103" s="418" t="s">
        <v>1135</v>
      </c>
      <c r="O103" s="420">
        <f>M97/5</f>
        <v>173.26388888888886</v>
      </c>
      <c r="R103" s="274" t="s">
        <v>1158</v>
      </c>
      <c r="S103" s="461">
        <v>0</v>
      </c>
      <c r="T103" s="274">
        <f>S103*4320</f>
        <v>0</v>
      </c>
    </row>
    <row r="104" spans="1:23">
      <c r="A104" s="325">
        <v>102</v>
      </c>
      <c r="B104" s="325" t="s">
        <v>912</v>
      </c>
      <c r="C104" s="464" t="s">
        <v>1348</v>
      </c>
      <c r="D104" s="325">
        <v>7</v>
      </c>
      <c r="E104" s="433">
        <f>D104*60000/3</f>
        <v>140000</v>
      </c>
      <c r="F104" s="434" t="s">
        <v>319</v>
      </c>
      <c r="G104" s="325">
        <f t="shared" si="18"/>
        <v>175000</v>
      </c>
      <c r="H104" s="274">
        <f t="shared" si="15"/>
        <v>10500000</v>
      </c>
      <c r="I104" s="325">
        <f t="shared" si="16"/>
        <v>87500</v>
      </c>
      <c r="J104" s="366">
        <f t="shared" si="14"/>
        <v>1458.3333333333333</v>
      </c>
      <c r="K104" s="366">
        <f t="shared" si="17"/>
        <v>208.33333333333331</v>
      </c>
      <c r="M104" s="371">
        <f>SUM(E86:E100)</f>
        <v>1770000</v>
      </c>
      <c r="N104" s="418" t="s">
        <v>1136</v>
      </c>
      <c r="O104" s="420">
        <f>M97/7</f>
        <v>123.75992063492062</v>
      </c>
      <c r="R104" s="274" t="s">
        <v>1312</v>
      </c>
      <c r="S104" s="462">
        <v>1</v>
      </c>
      <c r="T104" s="274">
        <f>S104*7200</f>
        <v>7200</v>
      </c>
    </row>
    <row r="105" spans="1:23">
      <c r="A105" s="325">
        <v>103</v>
      </c>
      <c r="B105" s="325" t="s">
        <v>913</v>
      </c>
      <c r="C105" s="464" t="s">
        <v>1349</v>
      </c>
      <c r="D105" s="325">
        <v>7</v>
      </c>
      <c r="E105" s="433">
        <f>D105*60000/3</f>
        <v>140000</v>
      </c>
      <c r="F105" s="434" t="s">
        <v>319</v>
      </c>
      <c r="G105" s="325">
        <f t="shared" si="18"/>
        <v>175000</v>
      </c>
      <c r="H105" s="274">
        <f t="shared" si="15"/>
        <v>10500000</v>
      </c>
      <c r="I105" s="325">
        <f t="shared" si="16"/>
        <v>87500</v>
      </c>
      <c r="J105" s="366">
        <f t="shared" si="14"/>
        <v>1458.3333333333333</v>
      </c>
      <c r="K105" s="366">
        <f t="shared" si="17"/>
        <v>208.33333333333331</v>
      </c>
      <c r="R105" s="274" t="s">
        <v>1543</v>
      </c>
      <c r="S105" s="462">
        <v>1</v>
      </c>
      <c r="T105" s="274">
        <f>S105*10080</f>
        <v>10080</v>
      </c>
    </row>
    <row r="106" spans="1:23">
      <c r="A106" s="335">
        <v>104</v>
      </c>
      <c r="B106" s="335" t="s">
        <v>914</v>
      </c>
      <c r="C106" s="463" t="s">
        <v>1372</v>
      </c>
      <c r="D106" s="335">
        <v>5</v>
      </c>
      <c r="E106" s="431">
        <f>D106*80000/3</f>
        <v>133333.33333333334</v>
      </c>
      <c r="F106" s="432" t="s">
        <v>319</v>
      </c>
      <c r="G106" s="335">
        <f t="shared" si="18"/>
        <v>125000</v>
      </c>
      <c r="H106" s="274">
        <f t="shared" si="15"/>
        <v>7500000</v>
      </c>
      <c r="I106" s="335">
        <f t="shared" si="16"/>
        <v>62500</v>
      </c>
      <c r="J106" s="366">
        <f t="shared" si="14"/>
        <v>1041.6666666666667</v>
      </c>
      <c r="K106" s="366">
        <f t="shared" si="17"/>
        <v>208.33333333333334</v>
      </c>
      <c r="N106" s="274" t="s">
        <v>1127</v>
      </c>
      <c r="O106" s="405" t="s">
        <v>1542</v>
      </c>
      <c r="R106" s="274" t="s">
        <v>1429</v>
      </c>
      <c r="S106" s="465">
        <f>SUM($S$88:S105)</f>
        <v>9000</v>
      </c>
      <c r="T106" s="466">
        <f>SUM(T88:T105)/60</f>
        <v>3700.9</v>
      </c>
      <c r="U106" s="466"/>
      <c r="V106" s="274" t="s">
        <v>1152</v>
      </c>
      <c r="W106" s="274" t="s">
        <v>1157</v>
      </c>
    </row>
    <row r="107" spans="1:23">
      <c r="A107" s="335">
        <v>105</v>
      </c>
      <c r="B107" s="335" t="s">
        <v>915</v>
      </c>
      <c r="C107" s="463" t="s">
        <v>1523</v>
      </c>
      <c r="D107" s="335">
        <v>5</v>
      </c>
      <c r="E107" s="431">
        <f>D107*80000/3</f>
        <v>133333.33333333334</v>
      </c>
      <c r="F107" s="432" t="s">
        <v>319</v>
      </c>
      <c r="G107" s="335">
        <f t="shared" si="18"/>
        <v>125000</v>
      </c>
      <c r="H107" s="274">
        <f t="shared" si="15"/>
        <v>7500000</v>
      </c>
      <c r="I107" s="335">
        <f t="shared" si="16"/>
        <v>62500</v>
      </c>
      <c r="J107" s="366">
        <f t="shared" si="14"/>
        <v>1041.6666666666667</v>
      </c>
      <c r="K107" s="366">
        <f t="shared" si="17"/>
        <v>208.33333333333334</v>
      </c>
      <c r="N107" s="398" t="s">
        <v>1121</v>
      </c>
      <c r="O107" s="399">
        <f>M114</f>
        <v>1487500</v>
      </c>
      <c r="S107" s="274">
        <v>18000</v>
      </c>
      <c r="T107" s="274" t="s">
        <v>1159</v>
      </c>
    </row>
    <row r="108" spans="1:23">
      <c r="A108" s="325">
        <v>106</v>
      </c>
      <c r="B108" s="325" t="s">
        <v>916</v>
      </c>
      <c r="C108" s="464" t="s">
        <v>1371</v>
      </c>
      <c r="D108" s="325">
        <v>10</v>
      </c>
      <c r="E108" s="433">
        <f>D108*40000/3</f>
        <v>133333.33333333334</v>
      </c>
      <c r="F108" s="434" t="s">
        <v>319</v>
      </c>
      <c r="G108" s="325">
        <f t="shared" si="18"/>
        <v>250000</v>
      </c>
      <c r="H108" s="274">
        <f t="shared" si="15"/>
        <v>15000000</v>
      </c>
      <c r="I108" s="325">
        <f t="shared" si="16"/>
        <v>125000</v>
      </c>
      <c r="J108" s="366">
        <f t="shared" si="14"/>
        <v>2083.3333333333335</v>
      </c>
      <c r="K108" s="366">
        <f t="shared" si="17"/>
        <v>208.33333333333334</v>
      </c>
      <c r="M108" s="413" t="s">
        <v>1162</v>
      </c>
      <c r="N108" s="398" t="s">
        <v>1140</v>
      </c>
      <c r="O108" s="399">
        <f>M114/3</f>
        <v>495833.33333333331</v>
      </c>
      <c r="R108" s="274" t="s">
        <v>1844</v>
      </c>
      <c r="S108" s="274">
        <v>2100</v>
      </c>
      <c r="T108" s="274" t="s">
        <v>1313</v>
      </c>
    </row>
    <row r="109" spans="1:23">
      <c r="A109" s="325">
        <v>107</v>
      </c>
      <c r="B109" s="325" t="s">
        <v>687</v>
      </c>
      <c r="C109" s="464" t="s">
        <v>1323</v>
      </c>
      <c r="D109" s="325">
        <v>10</v>
      </c>
      <c r="E109" s="433">
        <f>D109*40000/3</f>
        <v>133333.33333333334</v>
      </c>
      <c r="F109" s="434" t="s">
        <v>319</v>
      </c>
      <c r="G109" s="325">
        <f t="shared" si="18"/>
        <v>250000</v>
      </c>
      <c r="H109" s="274">
        <f t="shared" si="15"/>
        <v>15000000</v>
      </c>
      <c r="I109" s="325">
        <f t="shared" si="16"/>
        <v>125000</v>
      </c>
      <c r="J109" s="366">
        <f t="shared" si="14"/>
        <v>2083.3333333333335</v>
      </c>
      <c r="K109" s="366">
        <f t="shared" si="17"/>
        <v>208.33333333333334</v>
      </c>
      <c r="M109" s="371" t="s">
        <v>1118</v>
      </c>
      <c r="N109" s="398" t="s">
        <v>1122</v>
      </c>
      <c r="O109" s="399">
        <f>M114/5</f>
        <v>297500</v>
      </c>
      <c r="R109" s="274" t="s">
        <v>1842</v>
      </c>
      <c r="S109" s="274">
        <v>36000</v>
      </c>
      <c r="T109" s="274" t="s">
        <v>1544</v>
      </c>
    </row>
    <row r="110" spans="1:23">
      <c r="A110" s="325">
        <v>108</v>
      </c>
      <c r="B110" s="325" t="s">
        <v>663</v>
      </c>
      <c r="C110" s="464" t="s">
        <v>1101</v>
      </c>
      <c r="D110" s="325">
        <v>10</v>
      </c>
      <c r="E110" s="433">
        <f>D110*40000/3</f>
        <v>133333.33333333334</v>
      </c>
      <c r="F110" s="434" t="s">
        <v>319</v>
      </c>
      <c r="G110" s="325">
        <f t="shared" si="18"/>
        <v>250000</v>
      </c>
      <c r="H110" s="274">
        <f t="shared" si="15"/>
        <v>15000000</v>
      </c>
      <c r="I110" s="325">
        <f t="shared" si="16"/>
        <v>125000</v>
      </c>
      <c r="J110" s="366">
        <f t="shared" si="14"/>
        <v>2083.3333333333335</v>
      </c>
      <c r="K110" s="366">
        <f t="shared" si="17"/>
        <v>208.33333333333334</v>
      </c>
      <c r="M110" s="415">
        <f>M112/24</f>
        <v>1032.9861111111111</v>
      </c>
      <c r="N110" s="406" t="s">
        <v>1141</v>
      </c>
      <c r="O110" s="407">
        <f>M114/10</f>
        <v>148750</v>
      </c>
      <c r="R110" s="274" t="s">
        <v>1839</v>
      </c>
      <c r="T110" s="274" t="s">
        <v>1430</v>
      </c>
    </row>
    <row r="111" spans="1:23">
      <c r="A111" s="325">
        <v>109</v>
      </c>
      <c r="B111" s="325" t="s">
        <v>756</v>
      </c>
      <c r="C111" s="464" t="s">
        <v>1321</v>
      </c>
      <c r="D111" s="325">
        <v>10</v>
      </c>
      <c r="E111" s="433">
        <f>D111*40000/3</f>
        <v>133333.33333333334</v>
      </c>
      <c r="F111" s="434" t="s">
        <v>319</v>
      </c>
      <c r="G111" s="325">
        <f t="shared" si="18"/>
        <v>250000</v>
      </c>
      <c r="H111" s="274">
        <f t="shared" si="15"/>
        <v>15000000</v>
      </c>
      <c r="I111" s="325">
        <f t="shared" si="16"/>
        <v>125000</v>
      </c>
      <c r="J111" s="366">
        <f t="shared" si="14"/>
        <v>2083.3333333333335</v>
      </c>
      <c r="K111" s="366">
        <f t="shared" si="17"/>
        <v>208.33333333333334</v>
      </c>
      <c r="M111" s="371" t="s">
        <v>1117</v>
      </c>
      <c r="N111" s="406" t="s">
        <v>1123</v>
      </c>
      <c r="O111" s="407">
        <f>M114/15</f>
        <v>99166.666666666672</v>
      </c>
    </row>
    <row r="112" spans="1:23">
      <c r="A112" s="335">
        <v>110</v>
      </c>
      <c r="B112" s="335" t="s">
        <v>917</v>
      </c>
      <c r="C112" s="463" t="s">
        <v>1547</v>
      </c>
      <c r="D112" s="335">
        <v>1</v>
      </c>
      <c r="E112" s="431">
        <f>D112*320000/3</f>
        <v>106666.66666666667</v>
      </c>
      <c r="F112" s="432" t="s">
        <v>319</v>
      </c>
      <c r="G112" s="335">
        <f>D112*90000</f>
        <v>90000</v>
      </c>
      <c r="H112" s="274">
        <f t="shared" si="15"/>
        <v>5400000</v>
      </c>
      <c r="I112" s="335">
        <f t="shared" si="16"/>
        <v>45000</v>
      </c>
      <c r="J112" s="366">
        <f t="shared" si="14"/>
        <v>750</v>
      </c>
      <c r="K112" s="366">
        <f t="shared" si="17"/>
        <v>750</v>
      </c>
      <c r="M112" s="389">
        <f>SUM(J101:J116)</f>
        <v>24791.666666666668</v>
      </c>
      <c r="N112" s="406" t="s">
        <v>1124</v>
      </c>
      <c r="O112" s="407">
        <f>M114/30</f>
        <v>49583.333333333336</v>
      </c>
      <c r="T112" s="274" t="s">
        <v>1843</v>
      </c>
    </row>
    <row r="113" spans="1:20">
      <c r="A113" s="325">
        <v>111</v>
      </c>
      <c r="B113" s="325" t="s">
        <v>918</v>
      </c>
      <c r="C113" s="464" t="s">
        <v>1359</v>
      </c>
      <c r="D113" s="325">
        <v>5</v>
      </c>
      <c r="E113" s="433">
        <f>D113*100000/3</f>
        <v>166666.66666666666</v>
      </c>
      <c r="F113" s="434" t="s">
        <v>319</v>
      </c>
      <c r="G113" s="325">
        <f>D113*30000</f>
        <v>150000</v>
      </c>
      <c r="H113" s="274">
        <f t="shared" si="15"/>
        <v>9000000</v>
      </c>
      <c r="I113" s="325">
        <f t="shared" si="16"/>
        <v>75000</v>
      </c>
      <c r="J113" s="366">
        <f t="shared" si="14"/>
        <v>1250</v>
      </c>
      <c r="K113" s="366">
        <f t="shared" si="17"/>
        <v>250</v>
      </c>
      <c r="M113" s="371" t="s">
        <v>1119</v>
      </c>
      <c r="N113" s="410" t="s">
        <v>1142</v>
      </c>
      <c r="O113" s="411">
        <f>M112/1</f>
        <v>24791.666666666668</v>
      </c>
      <c r="T113" s="274" t="s">
        <v>1841</v>
      </c>
    </row>
    <row r="114" spans="1:20">
      <c r="A114" s="335">
        <v>112</v>
      </c>
      <c r="B114" s="335" t="s">
        <v>919</v>
      </c>
      <c r="C114" s="463" t="s">
        <v>1371</v>
      </c>
      <c r="D114" s="335">
        <v>10</v>
      </c>
      <c r="E114" s="431">
        <f>D114*50000/3</f>
        <v>166666.66666666666</v>
      </c>
      <c r="F114" s="432" t="s">
        <v>319</v>
      </c>
      <c r="G114" s="335">
        <f>D114*27000</f>
        <v>270000</v>
      </c>
      <c r="H114" s="274">
        <f t="shared" si="15"/>
        <v>16200000</v>
      </c>
      <c r="I114" s="335">
        <f t="shared" si="16"/>
        <v>135000</v>
      </c>
      <c r="J114" s="366">
        <f t="shared" si="14"/>
        <v>2250</v>
      </c>
      <c r="K114" s="366">
        <f t="shared" si="17"/>
        <v>225</v>
      </c>
      <c r="M114" s="389">
        <f>SUM(I101:I116)</f>
        <v>1487500</v>
      </c>
      <c r="N114" s="410" t="s">
        <v>1143</v>
      </c>
      <c r="O114" s="411">
        <f>M112/2</f>
        <v>12395.833333333334</v>
      </c>
      <c r="T114" s="274" t="s">
        <v>1840</v>
      </c>
    </row>
    <row r="115" spans="1:20">
      <c r="A115" s="335">
        <v>113</v>
      </c>
      <c r="B115" s="335" t="s">
        <v>920</v>
      </c>
      <c r="C115" s="463" t="s">
        <v>1372</v>
      </c>
      <c r="D115" s="335">
        <v>10</v>
      </c>
      <c r="E115" s="431">
        <f>D115*50000/3</f>
        <v>166666.66666666666</v>
      </c>
      <c r="F115" s="432" t="s">
        <v>319</v>
      </c>
      <c r="G115" s="335">
        <f>D115*27000</f>
        <v>270000</v>
      </c>
      <c r="H115" s="274">
        <f t="shared" si="15"/>
        <v>16200000</v>
      </c>
      <c r="I115" s="335">
        <f t="shared" si="16"/>
        <v>135000</v>
      </c>
      <c r="J115" s="366">
        <f t="shared" si="14"/>
        <v>2250</v>
      </c>
      <c r="K115" s="366">
        <f t="shared" si="17"/>
        <v>225</v>
      </c>
      <c r="N115" s="410" t="s">
        <v>1125</v>
      </c>
      <c r="O115" s="411">
        <f>M112/3</f>
        <v>8263.8888888888887</v>
      </c>
    </row>
    <row r="116" spans="1:20">
      <c r="A116" s="325">
        <v>114</v>
      </c>
      <c r="B116" s="325" t="s">
        <v>921</v>
      </c>
      <c r="C116" s="464" t="s">
        <v>1322</v>
      </c>
      <c r="D116" s="325">
        <v>3</v>
      </c>
      <c r="E116" s="325">
        <f>D116*150000/3</f>
        <v>150000</v>
      </c>
      <c r="F116" s="434" t="s">
        <v>319</v>
      </c>
      <c r="G116" s="325">
        <f>D116*55000</f>
        <v>165000</v>
      </c>
      <c r="H116" s="274">
        <f t="shared" si="15"/>
        <v>9900000</v>
      </c>
      <c r="I116" s="325">
        <f t="shared" si="16"/>
        <v>82500</v>
      </c>
      <c r="J116" s="366">
        <f t="shared" si="14"/>
        <v>1375</v>
      </c>
      <c r="K116" s="366">
        <f t="shared" si="17"/>
        <v>458.33333333333331</v>
      </c>
      <c r="M116" s="413" t="s">
        <v>1116</v>
      </c>
      <c r="N116" s="414" t="s">
        <v>1144</v>
      </c>
      <c r="O116" s="430">
        <f>M112/5</f>
        <v>4958.3333333333339</v>
      </c>
    </row>
    <row r="117" spans="1:20">
      <c r="D117" s="324">
        <f>SUM(D67:D116)</f>
        <v>320</v>
      </c>
      <c r="E117" s="324">
        <f>SUM(E67:E116)</f>
        <v>5310000.0000000009</v>
      </c>
      <c r="F117" s="371"/>
      <c r="I117" s="324">
        <f>SUM(I67:I116)</f>
        <v>3660000</v>
      </c>
      <c r="J117" s="467" t="s">
        <v>1756</v>
      </c>
      <c r="K117" s="366"/>
      <c r="M117" s="389">
        <f>SUM(E101:E116)</f>
        <v>2216666.666666667</v>
      </c>
      <c r="N117" s="414" t="s">
        <v>1145</v>
      </c>
      <c r="O117" s="430">
        <f>M112/7</f>
        <v>3541.666666666667</v>
      </c>
    </row>
    <row r="118" spans="1:20">
      <c r="A118" s="412">
        <v>115</v>
      </c>
      <c r="B118" s="412" t="s">
        <v>922</v>
      </c>
      <c r="C118" s="451" t="s">
        <v>1371</v>
      </c>
      <c r="D118" s="412">
        <v>3</v>
      </c>
      <c r="E118" s="452">
        <f>D118*150000/3</f>
        <v>150000</v>
      </c>
      <c r="F118" s="413" t="s">
        <v>319</v>
      </c>
      <c r="G118" s="412">
        <f>D118*150000/2</f>
        <v>225000</v>
      </c>
      <c r="H118" s="274">
        <f t="shared" ref="H118:H149" si="19">G118*60</f>
        <v>13500000</v>
      </c>
      <c r="I118" s="452">
        <f t="shared" ref="I118:I149" si="20">G118/4</f>
        <v>56250</v>
      </c>
      <c r="J118" s="300">
        <f t="shared" si="14"/>
        <v>937.5</v>
      </c>
      <c r="K118" s="366">
        <f t="shared" ref="K118:K149" si="21">J118/D118</f>
        <v>312.5</v>
      </c>
      <c r="N118" s="414" t="s">
        <v>1146</v>
      </c>
      <c r="O118" s="430">
        <f>M112/9</f>
        <v>2754.6296296296296</v>
      </c>
    </row>
    <row r="119" spans="1:20">
      <c r="A119" s="453">
        <v>116</v>
      </c>
      <c r="B119" s="453" t="s">
        <v>923</v>
      </c>
      <c r="C119" s="454" t="s">
        <v>1331</v>
      </c>
      <c r="D119" s="453">
        <v>10</v>
      </c>
      <c r="E119" s="455">
        <f>D119*60000/3</f>
        <v>200000</v>
      </c>
      <c r="F119" s="456" t="s">
        <v>319</v>
      </c>
      <c r="G119" s="453">
        <f>D119*50000/2</f>
        <v>250000</v>
      </c>
      <c r="H119" s="274">
        <f t="shared" si="19"/>
        <v>15000000</v>
      </c>
      <c r="I119" s="455">
        <f t="shared" si="20"/>
        <v>62500</v>
      </c>
      <c r="J119" s="300">
        <f t="shared" si="14"/>
        <v>1041.6666666666667</v>
      </c>
      <c r="K119" s="366">
        <f t="shared" si="21"/>
        <v>104.16666666666667</v>
      </c>
      <c r="M119" s="439" t="s">
        <v>1759</v>
      </c>
      <c r="N119" s="416" t="s">
        <v>1139</v>
      </c>
      <c r="O119" s="417">
        <f>M112/12</f>
        <v>2065.9722222222222</v>
      </c>
    </row>
    <row r="120" spans="1:20">
      <c r="A120" s="453">
        <v>117</v>
      </c>
      <c r="B120" s="453" t="s">
        <v>924</v>
      </c>
      <c r="C120" s="454" t="s">
        <v>1333</v>
      </c>
      <c r="D120" s="453">
        <v>10</v>
      </c>
      <c r="E120" s="455">
        <f>D120*60000/3</f>
        <v>200000</v>
      </c>
      <c r="F120" s="456" t="s">
        <v>319</v>
      </c>
      <c r="G120" s="453">
        <f t="shared" ref="G120:G121" si="22">D120*50000/2</f>
        <v>250000</v>
      </c>
      <c r="H120" s="274">
        <f t="shared" si="19"/>
        <v>15000000</v>
      </c>
      <c r="I120" s="455">
        <f t="shared" si="20"/>
        <v>62500</v>
      </c>
      <c r="J120" s="300">
        <f t="shared" si="14"/>
        <v>1041.6666666666667</v>
      </c>
      <c r="K120" s="366">
        <f t="shared" si="21"/>
        <v>104.16666666666667</v>
      </c>
      <c r="M120" s="389">
        <f>SUM(M79,M99,M112)</f>
        <v>61000</v>
      </c>
      <c r="N120" s="416" t="s">
        <v>1138</v>
      </c>
      <c r="O120" s="417">
        <f>M112/16</f>
        <v>1549.4791666666667</v>
      </c>
    </row>
    <row r="121" spans="1:20">
      <c r="A121" s="453">
        <v>118</v>
      </c>
      <c r="B121" s="453" t="s">
        <v>925</v>
      </c>
      <c r="C121" s="454" t="s">
        <v>1335</v>
      </c>
      <c r="D121" s="453">
        <v>10</v>
      </c>
      <c r="E121" s="455">
        <f>D121*60000/3</f>
        <v>200000</v>
      </c>
      <c r="F121" s="456" t="s">
        <v>319</v>
      </c>
      <c r="G121" s="453">
        <f t="shared" si="22"/>
        <v>250000</v>
      </c>
      <c r="H121" s="274">
        <f t="shared" si="19"/>
        <v>15000000</v>
      </c>
      <c r="I121" s="455">
        <f t="shared" si="20"/>
        <v>62500</v>
      </c>
      <c r="J121" s="300">
        <f t="shared" si="14"/>
        <v>1041.6666666666667</v>
      </c>
      <c r="K121" s="366">
        <f t="shared" si="21"/>
        <v>104.16666666666667</v>
      </c>
      <c r="M121" s="439" t="s">
        <v>1761</v>
      </c>
      <c r="N121" s="416" t="s">
        <v>1137</v>
      </c>
      <c r="O121" s="417">
        <f>M112/24</f>
        <v>1032.9861111111111</v>
      </c>
    </row>
    <row r="122" spans="1:20">
      <c r="A122" s="412">
        <v>119</v>
      </c>
      <c r="B122" s="412" t="s">
        <v>926</v>
      </c>
      <c r="C122" s="451" t="s">
        <v>1372</v>
      </c>
      <c r="D122" s="468">
        <v>1</v>
      </c>
      <c r="E122" s="452">
        <f>D122*400000/3</f>
        <v>133333.33333333334</v>
      </c>
      <c r="F122" s="413" t="s">
        <v>319</v>
      </c>
      <c r="G122" s="412">
        <f>D122*450000/2</f>
        <v>225000</v>
      </c>
      <c r="H122" s="274">
        <f t="shared" si="19"/>
        <v>13500000</v>
      </c>
      <c r="I122" s="452">
        <f t="shared" si="20"/>
        <v>56250</v>
      </c>
      <c r="J122" s="300">
        <f t="shared" si="14"/>
        <v>937.5</v>
      </c>
      <c r="K122" s="366">
        <f t="shared" si="21"/>
        <v>937.5</v>
      </c>
      <c r="M122" s="389">
        <f>SUM(M77,M97,M110)</f>
        <v>2541.666666666667</v>
      </c>
      <c r="N122" s="418" t="s">
        <v>1134</v>
      </c>
      <c r="O122" s="419">
        <f>M110/3</f>
        <v>344.3287037037037</v>
      </c>
    </row>
    <row r="123" spans="1:20">
      <c r="A123" s="453">
        <v>120</v>
      </c>
      <c r="B123" s="469" t="s">
        <v>927</v>
      </c>
      <c r="C123" s="470" t="s">
        <v>1436</v>
      </c>
      <c r="D123" s="453">
        <v>5</v>
      </c>
      <c r="E123" s="455">
        <f>D123*110000/3</f>
        <v>183333.33333333334</v>
      </c>
      <c r="F123" s="456" t="s">
        <v>319</v>
      </c>
      <c r="G123" s="453">
        <f>D123*100000/2</f>
        <v>250000</v>
      </c>
      <c r="H123" s="274">
        <f t="shared" si="19"/>
        <v>15000000</v>
      </c>
      <c r="I123" s="455">
        <f t="shared" si="20"/>
        <v>62500</v>
      </c>
      <c r="J123" s="300">
        <f t="shared" si="14"/>
        <v>1041.6666666666667</v>
      </c>
      <c r="K123" s="366">
        <f t="shared" si="21"/>
        <v>208.33333333333334</v>
      </c>
      <c r="M123" s="441" t="s">
        <v>1760</v>
      </c>
      <c r="N123" s="418" t="s">
        <v>1135</v>
      </c>
      <c r="O123" s="420">
        <f>M110/5</f>
        <v>206.59722222222223</v>
      </c>
    </row>
    <row r="124" spans="1:20">
      <c r="A124" s="453">
        <v>121</v>
      </c>
      <c r="B124" s="469" t="s">
        <v>928</v>
      </c>
      <c r="C124" s="470" t="s">
        <v>1437</v>
      </c>
      <c r="D124" s="453">
        <v>5</v>
      </c>
      <c r="E124" s="455">
        <f>D124*100000/3</f>
        <v>166666.66666666666</v>
      </c>
      <c r="F124" s="456" t="s">
        <v>319</v>
      </c>
      <c r="G124" s="453">
        <f>D124*90000/2</f>
        <v>225000</v>
      </c>
      <c r="H124" s="274">
        <f t="shared" si="19"/>
        <v>13500000</v>
      </c>
      <c r="I124" s="455">
        <f t="shared" si="20"/>
        <v>56250</v>
      </c>
      <c r="J124" s="300">
        <f t="shared" si="14"/>
        <v>937.5</v>
      </c>
      <c r="K124" s="366">
        <f t="shared" si="21"/>
        <v>187.5</v>
      </c>
      <c r="M124" s="389">
        <f>SUM(M84,M104,M117)</f>
        <v>5310000</v>
      </c>
      <c r="N124" s="418" t="s">
        <v>1136</v>
      </c>
      <c r="O124" s="420">
        <f>M110/7</f>
        <v>147.56944444444443</v>
      </c>
    </row>
    <row r="125" spans="1:20">
      <c r="A125" s="412">
        <v>122</v>
      </c>
      <c r="B125" s="412" t="s">
        <v>42</v>
      </c>
      <c r="C125" s="451" t="s">
        <v>1358</v>
      </c>
      <c r="D125" s="468">
        <v>1</v>
      </c>
      <c r="E125" s="452">
        <f>D125*450000/3</f>
        <v>150000</v>
      </c>
      <c r="F125" s="413" t="s">
        <v>319</v>
      </c>
      <c r="G125" s="412">
        <f>D125*500000/2</f>
        <v>250000</v>
      </c>
      <c r="H125" s="274">
        <f t="shared" si="19"/>
        <v>15000000</v>
      </c>
      <c r="I125" s="452">
        <f t="shared" si="20"/>
        <v>62500</v>
      </c>
      <c r="J125" s="300">
        <f t="shared" si="14"/>
        <v>1041.6666666666667</v>
      </c>
      <c r="K125" s="366">
        <f t="shared" si="21"/>
        <v>1041.6666666666667</v>
      </c>
    </row>
    <row r="126" spans="1:20">
      <c r="A126" s="453">
        <v>123</v>
      </c>
      <c r="B126" s="469" t="s">
        <v>929</v>
      </c>
      <c r="C126" s="470" t="s">
        <v>1431</v>
      </c>
      <c r="D126" s="453">
        <v>10</v>
      </c>
      <c r="E126" s="455">
        <f>D126*45000/3</f>
        <v>150000</v>
      </c>
      <c r="F126" s="456" t="s">
        <v>319</v>
      </c>
      <c r="G126" s="453">
        <f>D126*40000/2</f>
        <v>200000</v>
      </c>
      <c r="H126" s="274">
        <f t="shared" si="19"/>
        <v>12000000</v>
      </c>
      <c r="I126" s="455">
        <f t="shared" si="20"/>
        <v>50000</v>
      </c>
      <c r="J126" s="300">
        <f t="shared" si="14"/>
        <v>833.33333333333337</v>
      </c>
      <c r="K126" s="366">
        <f t="shared" si="21"/>
        <v>83.333333333333343</v>
      </c>
      <c r="N126" s="274" t="s">
        <v>1127</v>
      </c>
      <c r="O126" s="405" t="s">
        <v>1588</v>
      </c>
    </row>
    <row r="127" spans="1:20">
      <c r="A127" s="453">
        <v>124</v>
      </c>
      <c r="B127" s="469" t="s">
        <v>930</v>
      </c>
      <c r="C127" s="470" t="s">
        <v>1432</v>
      </c>
      <c r="D127" s="453">
        <v>10</v>
      </c>
      <c r="E127" s="455">
        <f>D127*40000/3</f>
        <v>133333.33333333334</v>
      </c>
      <c r="F127" s="456" t="s">
        <v>319</v>
      </c>
      <c r="G127" s="453">
        <f>D127*38000/2</f>
        <v>190000</v>
      </c>
      <c r="H127" s="274">
        <f t="shared" si="19"/>
        <v>11400000</v>
      </c>
      <c r="I127" s="455">
        <f t="shared" si="20"/>
        <v>47500</v>
      </c>
      <c r="J127" s="300">
        <f t="shared" si="14"/>
        <v>791.66666666666663</v>
      </c>
      <c r="K127" s="366">
        <f t="shared" si="21"/>
        <v>79.166666666666657</v>
      </c>
      <c r="N127" s="398" t="s">
        <v>1121</v>
      </c>
      <c r="O127" s="399">
        <f>M141</f>
        <v>1163750</v>
      </c>
    </row>
    <row r="128" spans="1:20">
      <c r="A128" s="453">
        <v>125</v>
      </c>
      <c r="B128" s="469" t="s">
        <v>931</v>
      </c>
      <c r="C128" s="470" t="s">
        <v>1433</v>
      </c>
      <c r="D128" s="453">
        <v>10</v>
      </c>
      <c r="E128" s="455">
        <f>D128*35000/3</f>
        <v>116666.66666666667</v>
      </c>
      <c r="F128" s="456" t="s">
        <v>319</v>
      </c>
      <c r="G128" s="453">
        <f>D128*36000/2</f>
        <v>180000</v>
      </c>
      <c r="H128" s="274">
        <f t="shared" si="19"/>
        <v>10800000</v>
      </c>
      <c r="I128" s="455">
        <f t="shared" si="20"/>
        <v>45000</v>
      </c>
      <c r="J128" s="300">
        <f t="shared" si="14"/>
        <v>750</v>
      </c>
      <c r="K128" s="366">
        <f t="shared" si="21"/>
        <v>75</v>
      </c>
      <c r="N128" s="398" t="s">
        <v>1140</v>
      </c>
      <c r="O128" s="399">
        <f>M141/3</f>
        <v>387916.66666666669</v>
      </c>
    </row>
    <row r="129" spans="1:15">
      <c r="A129" s="453">
        <v>126</v>
      </c>
      <c r="B129" s="469" t="s">
        <v>932</v>
      </c>
      <c r="C129" s="470" t="s">
        <v>1435</v>
      </c>
      <c r="D129" s="453">
        <v>10</v>
      </c>
      <c r="E129" s="455">
        <f>D129*30000/3</f>
        <v>100000</v>
      </c>
      <c r="F129" s="456" t="s">
        <v>319</v>
      </c>
      <c r="G129" s="453">
        <f>D129*34000/2</f>
        <v>170000</v>
      </c>
      <c r="H129" s="274">
        <f t="shared" si="19"/>
        <v>10200000</v>
      </c>
      <c r="I129" s="455">
        <f t="shared" si="20"/>
        <v>42500</v>
      </c>
      <c r="J129" s="300">
        <f t="shared" si="14"/>
        <v>708.33333333333337</v>
      </c>
      <c r="K129" s="366">
        <f t="shared" si="21"/>
        <v>70.833333333333343</v>
      </c>
      <c r="N129" s="398" t="s">
        <v>1122</v>
      </c>
      <c r="O129" s="399">
        <f>M141/5</f>
        <v>232750</v>
      </c>
    </row>
    <row r="130" spans="1:15">
      <c r="A130" s="453">
        <v>127</v>
      </c>
      <c r="B130" s="469" t="s">
        <v>933</v>
      </c>
      <c r="C130" s="470" t="s">
        <v>1434</v>
      </c>
      <c r="D130" s="453">
        <v>10</v>
      </c>
      <c r="E130" s="455">
        <f>D130*25000/3</f>
        <v>83333.333333333328</v>
      </c>
      <c r="F130" s="456" t="s">
        <v>319</v>
      </c>
      <c r="G130" s="453">
        <f>D130*32000/2</f>
        <v>160000</v>
      </c>
      <c r="H130" s="274">
        <f t="shared" si="19"/>
        <v>9600000</v>
      </c>
      <c r="I130" s="455">
        <f t="shared" si="20"/>
        <v>40000</v>
      </c>
      <c r="J130" s="300">
        <f t="shared" si="14"/>
        <v>666.66666666666663</v>
      </c>
      <c r="K130" s="366">
        <f t="shared" si="21"/>
        <v>66.666666666666657</v>
      </c>
      <c r="N130" s="406" t="s">
        <v>1141</v>
      </c>
      <c r="O130" s="407">
        <f>M141/10</f>
        <v>116375</v>
      </c>
    </row>
    <row r="131" spans="1:15">
      <c r="A131" s="412">
        <v>128</v>
      </c>
      <c r="B131" s="412" t="s">
        <v>934</v>
      </c>
      <c r="C131" s="451" t="s">
        <v>1547</v>
      </c>
      <c r="D131" s="412">
        <v>5</v>
      </c>
      <c r="E131" s="452">
        <f>D131*120000/3</f>
        <v>200000</v>
      </c>
      <c r="F131" s="413" t="s">
        <v>319</v>
      </c>
      <c r="G131" s="412">
        <f>D131*100000/2</f>
        <v>250000</v>
      </c>
      <c r="H131" s="274">
        <f t="shared" si="19"/>
        <v>15000000</v>
      </c>
      <c r="I131" s="452">
        <f t="shared" si="20"/>
        <v>62500</v>
      </c>
      <c r="J131" s="300">
        <f t="shared" si="14"/>
        <v>1041.6666666666667</v>
      </c>
      <c r="K131" s="366">
        <f t="shared" si="21"/>
        <v>208.33333333333334</v>
      </c>
      <c r="N131" s="406" t="s">
        <v>1123</v>
      </c>
      <c r="O131" s="407">
        <f>M141/15</f>
        <v>77583.333333333328</v>
      </c>
    </row>
    <row r="132" spans="1:15">
      <c r="A132" s="412">
        <v>129</v>
      </c>
      <c r="B132" s="412" t="s">
        <v>935</v>
      </c>
      <c r="C132" s="451" t="s">
        <v>2211</v>
      </c>
      <c r="D132" s="412">
        <v>5</v>
      </c>
      <c r="E132" s="452">
        <f>D132*120000/3</f>
        <v>200000</v>
      </c>
      <c r="F132" s="413" t="s">
        <v>319</v>
      </c>
      <c r="G132" s="412">
        <f t="shared" ref="G132:G133" si="23">D132*100000/2</f>
        <v>250000</v>
      </c>
      <c r="H132" s="274">
        <f t="shared" si="19"/>
        <v>15000000</v>
      </c>
      <c r="I132" s="452">
        <f t="shared" si="20"/>
        <v>62500</v>
      </c>
      <c r="J132" s="300">
        <f t="shared" ref="J132:J174" si="24">I132/60</f>
        <v>1041.6666666666667</v>
      </c>
      <c r="K132" s="366">
        <f t="shared" si="21"/>
        <v>208.33333333333334</v>
      </c>
      <c r="N132" s="406" t="s">
        <v>1124</v>
      </c>
      <c r="O132" s="407">
        <f>M141/30</f>
        <v>38791.666666666664</v>
      </c>
    </row>
    <row r="133" spans="1:15">
      <c r="A133" s="412">
        <v>130</v>
      </c>
      <c r="B133" s="412" t="s">
        <v>43</v>
      </c>
      <c r="C133" s="451" t="s">
        <v>2212</v>
      </c>
      <c r="D133" s="412">
        <v>5</v>
      </c>
      <c r="E133" s="452">
        <f>D133*120000/3</f>
        <v>200000</v>
      </c>
      <c r="F133" s="413" t="s">
        <v>319</v>
      </c>
      <c r="G133" s="412">
        <f t="shared" si="23"/>
        <v>250000</v>
      </c>
      <c r="H133" s="274">
        <f t="shared" si="19"/>
        <v>15000000</v>
      </c>
      <c r="I133" s="452">
        <f t="shared" si="20"/>
        <v>62500</v>
      </c>
      <c r="J133" s="300">
        <f t="shared" si="24"/>
        <v>1041.6666666666667</v>
      </c>
      <c r="K133" s="366">
        <f t="shared" si="21"/>
        <v>208.33333333333334</v>
      </c>
      <c r="N133" s="410" t="s">
        <v>1142</v>
      </c>
      <c r="O133" s="411">
        <f>M139/1</f>
        <v>19395.833333333328</v>
      </c>
    </row>
    <row r="134" spans="1:15">
      <c r="A134" s="453">
        <v>131</v>
      </c>
      <c r="B134" s="453" t="s">
        <v>936</v>
      </c>
      <c r="C134" s="454" t="s">
        <v>1322</v>
      </c>
      <c r="D134" s="453">
        <v>3</v>
      </c>
      <c r="E134" s="455">
        <f>D134*200000/3</f>
        <v>200000</v>
      </c>
      <c r="F134" s="456" t="s">
        <v>319</v>
      </c>
      <c r="G134" s="453">
        <f>D134*170000/2</f>
        <v>255000</v>
      </c>
      <c r="H134" s="274">
        <f t="shared" si="19"/>
        <v>15300000</v>
      </c>
      <c r="I134" s="455">
        <f t="shared" si="20"/>
        <v>63750</v>
      </c>
      <c r="J134" s="300">
        <f t="shared" si="24"/>
        <v>1062.5</v>
      </c>
      <c r="K134" s="366">
        <f t="shared" si="21"/>
        <v>354.16666666666669</v>
      </c>
      <c r="N134" s="410" t="s">
        <v>1143</v>
      </c>
      <c r="O134" s="411">
        <f>M139/2</f>
        <v>9697.9166666666642</v>
      </c>
    </row>
    <row r="135" spans="1:15">
      <c r="A135" s="412">
        <v>132</v>
      </c>
      <c r="B135" s="412" t="s">
        <v>937</v>
      </c>
      <c r="C135" s="451" t="s">
        <v>1330</v>
      </c>
      <c r="D135" s="412">
        <v>10</v>
      </c>
      <c r="E135" s="452">
        <f>D135*65000/3</f>
        <v>216666.66666666666</v>
      </c>
      <c r="F135" s="413" t="s">
        <v>319</v>
      </c>
      <c r="G135" s="412">
        <f>D135*55000/2</f>
        <v>275000</v>
      </c>
      <c r="H135" s="274">
        <f t="shared" si="19"/>
        <v>16500000</v>
      </c>
      <c r="I135" s="452">
        <f t="shared" si="20"/>
        <v>68750</v>
      </c>
      <c r="J135" s="300">
        <f t="shared" si="24"/>
        <v>1145.8333333333333</v>
      </c>
      <c r="K135" s="366">
        <f t="shared" si="21"/>
        <v>114.58333333333333</v>
      </c>
      <c r="M135" s="413" t="s">
        <v>1835</v>
      </c>
      <c r="N135" s="410" t="s">
        <v>1125</v>
      </c>
      <c r="O135" s="411">
        <f>M139/3</f>
        <v>6465.2777777777765</v>
      </c>
    </row>
    <row r="136" spans="1:15">
      <c r="A136" s="412">
        <v>133</v>
      </c>
      <c r="B136" s="412" t="s">
        <v>938</v>
      </c>
      <c r="C136" s="451" t="s">
        <v>2213</v>
      </c>
      <c r="D136" s="412">
        <v>10</v>
      </c>
      <c r="E136" s="452">
        <f>D136*65000/3</f>
        <v>216666.66666666666</v>
      </c>
      <c r="F136" s="413" t="s">
        <v>319</v>
      </c>
      <c r="G136" s="412">
        <f t="shared" ref="G136:G137" si="25">D136*55000/2</f>
        <v>275000</v>
      </c>
      <c r="H136" s="274">
        <f t="shared" si="19"/>
        <v>16500000</v>
      </c>
      <c r="I136" s="452">
        <f t="shared" si="20"/>
        <v>68750</v>
      </c>
      <c r="J136" s="300">
        <f t="shared" si="24"/>
        <v>1145.8333333333333</v>
      </c>
      <c r="K136" s="366">
        <f t="shared" si="21"/>
        <v>114.58333333333333</v>
      </c>
      <c r="M136" s="371" t="s">
        <v>1118</v>
      </c>
      <c r="N136" s="414" t="s">
        <v>1144</v>
      </c>
      <c r="O136" s="430">
        <f>M139/5</f>
        <v>3879.1666666666656</v>
      </c>
    </row>
    <row r="137" spans="1:15">
      <c r="A137" s="412">
        <v>134</v>
      </c>
      <c r="B137" s="412" t="s">
        <v>939</v>
      </c>
      <c r="C137" s="451" t="s">
        <v>2214</v>
      </c>
      <c r="D137" s="412">
        <v>10</v>
      </c>
      <c r="E137" s="452">
        <f>D137*65000/3</f>
        <v>216666.66666666666</v>
      </c>
      <c r="F137" s="413" t="s">
        <v>319</v>
      </c>
      <c r="G137" s="412">
        <f t="shared" si="25"/>
        <v>275000</v>
      </c>
      <c r="H137" s="274">
        <f t="shared" si="19"/>
        <v>16500000</v>
      </c>
      <c r="I137" s="452">
        <f t="shared" si="20"/>
        <v>68750</v>
      </c>
      <c r="J137" s="300">
        <f t="shared" si="24"/>
        <v>1145.8333333333333</v>
      </c>
      <c r="K137" s="366">
        <f t="shared" si="21"/>
        <v>114.58333333333333</v>
      </c>
      <c r="M137" s="415">
        <f>M139/24</f>
        <v>808.15972222222206</v>
      </c>
      <c r="N137" s="414" t="s">
        <v>1145</v>
      </c>
      <c r="O137" s="430">
        <f>M139/7</f>
        <v>2770.8333333333326</v>
      </c>
    </row>
    <row r="138" spans="1:15">
      <c r="A138" s="471">
        <v>135</v>
      </c>
      <c r="B138" s="471" t="s">
        <v>44</v>
      </c>
      <c r="C138" s="472" t="s">
        <v>1547</v>
      </c>
      <c r="D138" s="471">
        <v>3</v>
      </c>
      <c r="E138" s="471">
        <f>D138*250000/3</f>
        <v>250000</v>
      </c>
      <c r="F138" s="473" t="s">
        <v>319</v>
      </c>
      <c r="G138" s="471">
        <f>D138*180000/2</f>
        <v>270000</v>
      </c>
      <c r="H138" s="274">
        <f t="shared" si="19"/>
        <v>16200000</v>
      </c>
      <c r="I138" s="474">
        <f t="shared" si="20"/>
        <v>67500</v>
      </c>
      <c r="J138" s="300">
        <f t="shared" si="24"/>
        <v>1125</v>
      </c>
      <c r="K138" s="366">
        <f t="shared" si="21"/>
        <v>375</v>
      </c>
      <c r="M138" s="371" t="s">
        <v>1117</v>
      </c>
      <c r="N138" s="414" t="s">
        <v>1146</v>
      </c>
      <c r="O138" s="430">
        <f>M139/9</f>
        <v>2155.0925925925922</v>
      </c>
    </row>
    <row r="139" spans="1:15">
      <c r="A139" s="475">
        <v>136</v>
      </c>
      <c r="B139" s="475" t="s">
        <v>940</v>
      </c>
      <c r="C139" s="476" t="s">
        <v>1330</v>
      </c>
      <c r="D139" s="475">
        <v>7</v>
      </c>
      <c r="E139" s="475">
        <f>D139*110000/3</f>
        <v>256666.66666666666</v>
      </c>
      <c r="F139" s="477" t="s">
        <v>319</v>
      </c>
      <c r="G139" s="475">
        <f>D139*80000/2</f>
        <v>280000</v>
      </c>
      <c r="H139" s="274">
        <f t="shared" si="19"/>
        <v>16800000</v>
      </c>
      <c r="I139" s="478">
        <f t="shared" si="20"/>
        <v>70000</v>
      </c>
      <c r="J139" s="300">
        <f t="shared" si="24"/>
        <v>1166.6666666666667</v>
      </c>
      <c r="K139" s="366">
        <f t="shared" si="21"/>
        <v>166.66666666666669</v>
      </c>
      <c r="M139" s="389">
        <f>SUM(J118:J137)</f>
        <v>19395.833333333328</v>
      </c>
      <c r="N139" s="416" t="s">
        <v>1139</v>
      </c>
      <c r="O139" s="417">
        <f>M139/12</f>
        <v>1616.3194444444441</v>
      </c>
    </row>
    <row r="140" spans="1:15">
      <c r="A140" s="475">
        <v>137</v>
      </c>
      <c r="B140" s="475" t="s">
        <v>941</v>
      </c>
      <c r="C140" s="476" t="s">
        <v>1329</v>
      </c>
      <c r="D140" s="475">
        <v>7</v>
      </c>
      <c r="E140" s="475">
        <f>D140*110000/3</f>
        <v>256666.66666666666</v>
      </c>
      <c r="F140" s="477" t="s">
        <v>319</v>
      </c>
      <c r="G140" s="475">
        <f>D140*80000/2</f>
        <v>280000</v>
      </c>
      <c r="H140" s="274">
        <f t="shared" si="19"/>
        <v>16800000</v>
      </c>
      <c r="I140" s="478">
        <f t="shared" si="20"/>
        <v>70000</v>
      </c>
      <c r="J140" s="300">
        <f t="shared" si="24"/>
        <v>1166.6666666666667</v>
      </c>
      <c r="K140" s="366">
        <f t="shared" si="21"/>
        <v>166.66666666666669</v>
      </c>
      <c r="M140" s="371" t="s">
        <v>1119</v>
      </c>
      <c r="N140" s="416" t="s">
        <v>1138</v>
      </c>
      <c r="O140" s="417">
        <f>M139/16</f>
        <v>1212.239583333333</v>
      </c>
    </row>
    <row r="141" spans="1:15">
      <c r="A141" s="471">
        <v>138</v>
      </c>
      <c r="B141" s="471" t="s">
        <v>942</v>
      </c>
      <c r="C141" s="472" t="s">
        <v>1354</v>
      </c>
      <c r="D141" s="468">
        <v>1</v>
      </c>
      <c r="E141" s="471">
        <f>D141*500000/3</f>
        <v>166666.66666666666</v>
      </c>
      <c r="F141" s="473" t="s">
        <v>319</v>
      </c>
      <c r="G141" s="471">
        <f>D141*550000/2</f>
        <v>275000</v>
      </c>
      <c r="H141" s="274">
        <f t="shared" si="19"/>
        <v>16500000</v>
      </c>
      <c r="I141" s="474">
        <f t="shared" si="20"/>
        <v>68750</v>
      </c>
      <c r="J141" s="300">
        <f t="shared" si="24"/>
        <v>1145.8333333333333</v>
      </c>
      <c r="K141" s="366">
        <f t="shared" si="21"/>
        <v>1145.8333333333333</v>
      </c>
      <c r="M141" s="389">
        <f>SUM(I118:I137)</f>
        <v>1163750</v>
      </c>
      <c r="N141" s="416" t="s">
        <v>1137</v>
      </c>
      <c r="O141" s="417">
        <f>M139/24</f>
        <v>808.15972222222206</v>
      </c>
    </row>
    <row r="142" spans="1:15">
      <c r="A142" s="475">
        <v>139</v>
      </c>
      <c r="B142" s="475" t="s">
        <v>943</v>
      </c>
      <c r="C142" s="476" t="s">
        <v>1346</v>
      </c>
      <c r="D142" s="475">
        <v>10</v>
      </c>
      <c r="E142" s="475">
        <f>D142*80000/3</f>
        <v>266666.66666666669</v>
      </c>
      <c r="F142" s="477" t="s">
        <v>319</v>
      </c>
      <c r="G142" s="475">
        <f>D142*60000/2</f>
        <v>300000</v>
      </c>
      <c r="H142" s="274">
        <f t="shared" si="19"/>
        <v>18000000</v>
      </c>
      <c r="I142" s="478">
        <f t="shared" si="20"/>
        <v>75000</v>
      </c>
      <c r="J142" s="300">
        <f t="shared" si="24"/>
        <v>1250</v>
      </c>
      <c r="K142" s="366">
        <f t="shared" si="21"/>
        <v>125</v>
      </c>
      <c r="N142" s="418" t="s">
        <v>1134</v>
      </c>
      <c r="O142" s="419">
        <f>M137/3</f>
        <v>269.38657407407402</v>
      </c>
    </row>
    <row r="143" spans="1:15">
      <c r="A143" s="475">
        <v>140</v>
      </c>
      <c r="B143" s="475" t="s">
        <v>944</v>
      </c>
      <c r="C143" s="476" t="s">
        <v>1347</v>
      </c>
      <c r="D143" s="475">
        <v>10</v>
      </c>
      <c r="E143" s="475">
        <f>D143*80000/3</f>
        <v>266666.66666666669</v>
      </c>
      <c r="F143" s="477" t="s">
        <v>319</v>
      </c>
      <c r="G143" s="475">
        <f t="shared" ref="G143:G145" si="26">D143*60000/2</f>
        <v>300000</v>
      </c>
      <c r="H143" s="274">
        <f t="shared" si="19"/>
        <v>18000000</v>
      </c>
      <c r="I143" s="478">
        <f t="shared" si="20"/>
        <v>75000</v>
      </c>
      <c r="J143" s="300">
        <f t="shared" si="24"/>
        <v>1250</v>
      </c>
      <c r="K143" s="366">
        <f t="shared" si="21"/>
        <v>125</v>
      </c>
      <c r="M143" s="413" t="s">
        <v>1116</v>
      </c>
      <c r="N143" s="418" t="s">
        <v>1135</v>
      </c>
      <c r="O143" s="420">
        <f>M137/5</f>
        <v>161.6319444444444</v>
      </c>
    </row>
    <row r="144" spans="1:15">
      <c r="A144" s="475">
        <v>141</v>
      </c>
      <c r="B144" s="475" t="s">
        <v>945</v>
      </c>
      <c r="C144" s="476" t="s">
        <v>1348</v>
      </c>
      <c r="D144" s="475">
        <v>10</v>
      </c>
      <c r="E144" s="475">
        <f>D144*80000/3</f>
        <v>266666.66666666669</v>
      </c>
      <c r="F144" s="477" t="s">
        <v>319</v>
      </c>
      <c r="G144" s="475">
        <f t="shared" si="26"/>
        <v>300000</v>
      </c>
      <c r="H144" s="274">
        <f t="shared" si="19"/>
        <v>18000000</v>
      </c>
      <c r="I144" s="478">
        <f t="shared" si="20"/>
        <v>75000</v>
      </c>
      <c r="J144" s="300">
        <f t="shared" si="24"/>
        <v>1250</v>
      </c>
      <c r="K144" s="366">
        <f t="shared" si="21"/>
        <v>125</v>
      </c>
      <c r="M144" s="389">
        <f>SUM(E118:E137)</f>
        <v>3416666.6666666665</v>
      </c>
      <c r="N144" s="418" t="s">
        <v>1136</v>
      </c>
      <c r="O144" s="420">
        <f>M137/7</f>
        <v>115.45138888888887</v>
      </c>
    </row>
    <row r="145" spans="1:15">
      <c r="A145" s="475">
        <v>142</v>
      </c>
      <c r="B145" s="475" t="s">
        <v>946</v>
      </c>
      <c r="C145" s="476" t="s">
        <v>1349</v>
      </c>
      <c r="D145" s="475">
        <v>10</v>
      </c>
      <c r="E145" s="475">
        <f>D145*80000/3</f>
        <v>266666.66666666669</v>
      </c>
      <c r="F145" s="477" t="s">
        <v>319</v>
      </c>
      <c r="G145" s="475">
        <f t="shared" si="26"/>
        <v>300000</v>
      </c>
      <c r="H145" s="274">
        <f t="shared" si="19"/>
        <v>18000000</v>
      </c>
      <c r="I145" s="478">
        <f t="shared" si="20"/>
        <v>75000</v>
      </c>
      <c r="J145" s="300">
        <f t="shared" si="24"/>
        <v>1250</v>
      </c>
      <c r="K145" s="366">
        <f t="shared" si="21"/>
        <v>125</v>
      </c>
    </row>
    <row r="146" spans="1:15">
      <c r="A146" s="471">
        <v>143</v>
      </c>
      <c r="B146" s="471" t="s">
        <v>47</v>
      </c>
      <c r="C146" s="472" t="s">
        <v>1356</v>
      </c>
      <c r="D146" s="471">
        <v>3</v>
      </c>
      <c r="E146" s="471">
        <f>D146*280000/3</f>
        <v>280000</v>
      </c>
      <c r="F146" s="473" t="s">
        <v>319</v>
      </c>
      <c r="G146" s="471">
        <f>D146*200000/2</f>
        <v>300000</v>
      </c>
      <c r="H146" s="274">
        <f t="shared" si="19"/>
        <v>18000000</v>
      </c>
      <c r="I146" s="474">
        <f t="shared" si="20"/>
        <v>75000</v>
      </c>
      <c r="J146" s="300">
        <f t="shared" si="24"/>
        <v>1250</v>
      </c>
      <c r="K146" s="366">
        <f t="shared" si="21"/>
        <v>416.66666666666669</v>
      </c>
      <c r="N146" s="274" t="s">
        <v>1127</v>
      </c>
      <c r="O146" s="405" t="s">
        <v>1757</v>
      </c>
    </row>
    <row r="147" spans="1:15">
      <c r="A147" s="475">
        <v>144</v>
      </c>
      <c r="B147" s="475" t="s">
        <v>947</v>
      </c>
      <c r="C147" s="476" t="s">
        <v>1345</v>
      </c>
      <c r="D147" s="475">
        <v>10</v>
      </c>
      <c r="E147" s="475">
        <f>D147*90000/3</f>
        <v>300000</v>
      </c>
      <c r="F147" s="477" t="s">
        <v>319</v>
      </c>
      <c r="G147" s="475">
        <f>D147*70000/2</f>
        <v>350000</v>
      </c>
      <c r="H147" s="274">
        <f t="shared" si="19"/>
        <v>21000000</v>
      </c>
      <c r="I147" s="478">
        <f t="shared" si="20"/>
        <v>87500</v>
      </c>
      <c r="J147" s="300">
        <f t="shared" si="24"/>
        <v>1458.3333333333333</v>
      </c>
      <c r="K147" s="366">
        <f t="shared" si="21"/>
        <v>145.83333333333331</v>
      </c>
      <c r="N147" s="398" t="s">
        <v>1121</v>
      </c>
      <c r="O147" s="399">
        <f>M161</f>
        <v>1088750</v>
      </c>
    </row>
    <row r="148" spans="1:15">
      <c r="A148" s="475">
        <v>145</v>
      </c>
      <c r="B148" s="475" t="s">
        <v>48</v>
      </c>
      <c r="C148" s="476" t="s">
        <v>1330</v>
      </c>
      <c r="D148" s="475">
        <v>10</v>
      </c>
      <c r="E148" s="475">
        <f>D148*90000/3</f>
        <v>300000</v>
      </c>
      <c r="F148" s="477" t="s">
        <v>319</v>
      </c>
      <c r="G148" s="475">
        <f t="shared" ref="G148:G149" si="27">D148*70000/2</f>
        <v>350000</v>
      </c>
      <c r="H148" s="274">
        <f t="shared" si="19"/>
        <v>21000000</v>
      </c>
      <c r="I148" s="478">
        <f t="shared" si="20"/>
        <v>87500</v>
      </c>
      <c r="J148" s="300">
        <f t="shared" si="24"/>
        <v>1458.3333333333333</v>
      </c>
      <c r="K148" s="366">
        <f t="shared" si="21"/>
        <v>145.83333333333331</v>
      </c>
      <c r="N148" s="398" t="s">
        <v>1140</v>
      </c>
      <c r="O148" s="399">
        <f>M161/3</f>
        <v>362916.66666666669</v>
      </c>
    </row>
    <row r="149" spans="1:15">
      <c r="A149" s="475">
        <v>146</v>
      </c>
      <c r="B149" s="475" t="s">
        <v>948</v>
      </c>
      <c r="C149" s="476" t="s">
        <v>1329</v>
      </c>
      <c r="D149" s="475">
        <v>10</v>
      </c>
      <c r="E149" s="475">
        <f>D149*90000/3</f>
        <v>300000</v>
      </c>
      <c r="F149" s="477" t="s">
        <v>319</v>
      </c>
      <c r="G149" s="475">
        <f t="shared" si="27"/>
        <v>350000</v>
      </c>
      <c r="H149" s="274">
        <f t="shared" si="19"/>
        <v>21000000</v>
      </c>
      <c r="I149" s="478">
        <f t="shared" si="20"/>
        <v>87500</v>
      </c>
      <c r="J149" s="300">
        <f t="shared" si="24"/>
        <v>1458.3333333333333</v>
      </c>
      <c r="K149" s="366">
        <f t="shared" si="21"/>
        <v>145.83333333333331</v>
      </c>
      <c r="N149" s="398" t="s">
        <v>1122</v>
      </c>
      <c r="O149" s="399">
        <f>M161/5</f>
        <v>217750</v>
      </c>
    </row>
    <row r="150" spans="1:15">
      <c r="A150" s="471">
        <v>147</v>
      </c>
      <c r="B150" s="471" t="s">
        <v>949</v>
      </c>
      <c r="C150" s="472" t="s">
        <v>1522</v>
      </c>
      <c r="D150" s="471">
        <v>7</v>
      </c>
      <c r="E150" s="471">
        <f>D150*150000/3</f>
        <v>350000</v>
      </c>
      <c r="F150" s="473" t="s">
        <v>319</v>
      </c>
      <c r="G150" s="471">
        <f>D150*100000/2</f>
        <v>350000</v>
      </c>
      <c r="H150" s="274">
        <f t="shared" ref="H150:H174" si="28">G150*60</f>
        <v>21000000</v>
      </c>
      <c r="I150" s="474">
        <f t="shared" ref="I150:I174" si="29">G150/4</f>
        <v>87500</v>
      </c>
      <c r="J150" s="300">
        <f t="shared" si="24"/>
        <v>1458.3333333333333</v>
      </c>
      <c r="K150" s="366">
        <f t="shared" ref="K150:K174" si="30">J150/D150</f>
        <v>208.33333333333331</v>
      </c>
      <c r="N150" s="406" t="s">
        <v>1141</v>
      </c>
      <c r="O150" s="407">
        <f>M161/10</f>
        <v>108875</v>
      </c>
    </row>
    <row r="151" spans="1:15">
      <c r="A151" s="471">
        <v>148</v>
      </c>
      <c r="B151" s="471" t="s">
        <v>950</v>
      </c>
      <c r="C151" s="472" t="s">
        <v>1523</v>
      </c>
      <c r="D151" s="471">
        <v>7</v>
      </c>
      <c r="E151" s="471">
        <f>D151*150000/3</f>
        <v>350000</v>
      </c>
      <c r="F151" s="473" t="s">
        <v>319</v>
      </c>
      <c r="G151" s="471">
        <f>D151*100000/2</f>
        <v>350000</v>
      </c>
      <c r="H151" s="274">
        <f t="shared" si="28"/>
        <v>21000000</v>
      </c>
      <c r="I151" s="474">
        <f t="shared" si="29"/>
        <v>87500</v>
      </c>
      <c r="J151" s="300">
        <f t="shared" si="24"/>
        <v>1458.3333333333333</v>
      </c>
      <c r="K151" s="366">
        <f t="shared" si="30"/>
        <v>208.33333333333331</v>
      </c>
      <c r="N151" s="406" t="s">
        <v>1123</v>
      </c>
      <c r="O151" s="407">
        <f>M161/15</f>
        <v>72583.333333333328</v>
      </c>
    </row>
    <row r="152" spans="1:15">
      <c r="A152" s="273">
        <v>149</v>
      </c>
      <c r="B152" s="273" t="s">
        <v>749</v>
      </c>
      <c r="C152" s="479" t="s">
        <v>1354</v>
      </c>
      <c r="D152" s="273">
        <v>5</v>
      </c>
      <c r="E152" s="273">
        <f>D152*220000/3</f>
        <v>366666.66666666669</v>
      </c>
      <c r="F152" s="428" t="s">
        <v>319</v>
      </c>
      <c r="G152" s="273">
        <f>D152*130000/2</f>
        <v>325000</v>
      </c>
      <c r="H152" s="274">
        <f t="shared" si="28"/>
        <v>19500000</v>
      </c>
      <c r="I152" s="427">
        <f t="shared" si="29"/>
        <v>81250</v>
      </c>
      <c r="J152" s="300">
        <f t="shared" si="24"/>
        <v>1354.1666666666667</v>
      </c>
      <c r="K152" s="366">
        <f t="shared" si="30"/>
        <v>270.83333333333337</v>
      </c>
      <c r="N152" s="406" t="s">
        <v>1124</v>
      </c>
      <c r="O152" s="407">
        <f>M161/30</f>
        <v>36291.666666666664</v>
      </c>
    </row>
    <row r="153" spans="1:15">
      <c r="A153" s="480">
        <v>150</v>
      </c>
      <c r="B153" s="480" t="s">
        <v>951</v>
      </c>
      <c r="C153" s="481" t="s">
        <v>1345</v>
      </c>
      <c r="D153" s="480">
        <v>7</v>
      </c>
      <c r="E153" s="480">
        <f>D153*180000/3</f>
        <v>420000</v>
      </c>
      <c r="F153" s="482" t="s">
        <v>319</v>
      </c>
      <c r="G153" s="480">
        <f>D153*110000/2</f>
        <v>385000</v>
      </c>
      <c r="H153" s="274">
        <f t="shared" si="28"/>
        <v>23100000</v>
      </c>
      <c r="I153" s="483">
        <f t="shared" si="29"/>
        <v>96250</v>
      </c>
      <c r="J153" s="300">
        <f t="shared" si="24"/>
        <v>1604.1666666666667</v>
      </c>
      <c r="K153" s="366">
        <f t="shared" si="30"/>
        <v>229.16666666666669</v>
      </c>
      <c r="N153" s="410" t="s">
        <v>1142</v>
      </c>
      <c r="O153" s="411">
        <f>M159/1</f>
        <v>18145.833333333336</v>
      </c>
    </row>
    <row r="154" spans="1:15">
      <c r="A154" s="480">
        <v>151</v>
      </c>
      <c r="B154" s="480" t="s">
        <v>952</v>
      </c>
      <c r="C154" s="481" t="s">
        <v>1330</v>
      </c>
      <c r="D154" s="480">
        <v>7</v>
      </c>
      <c r="E154" s="480">
        <f>D154*180000/3</f>
        <v>420000</v>
      </c>
      <c r="F154" s="482" t="s">
        <v>319</v>
      </c>
      <c r="G154" s="480">
        <f t="shared" ref="G154:G155" si="31">D154*110000/2</f>
        <v>385000</v>
      </c>
      <c r="H154" s="274">
        <f t="shared" si="28"/>
        <v>23100000</v>
      </c>
      <c r="I154" s="483">
        <f t="shared" si="29"/>
        <v>96250</v>
      </c>
      <c r="J154" s="300">
        <f t="shared" si="24"/>
        <v>1604.1666666666667</v>
      </c>
      <c r="K154" s="366">
        <f t="shared" si="30"/>
        <v>229.16666666666669</v>
      </c>
      <c r="N154" s="410" t="s">
        <v>1143</v>
      </c>
      <c r="O154" s="411">
        <f>M159/2</f>
        <v>9072.9166666666679</v>
      </c>
    </row>
    <row r="155" spans="1:15">
      <c r="A155" s="480">
        <v>152</v>
      </c>
      <c r="B155" s="480" t="s">
        <v>953</v>
      </c>
      <c r="C155" s="481" t="s">
        <v>1547</v>
      </c>
      <c r="D155" s="480">
        <v>7</v>
      </c>
      <c r="E155" s="480">
        <f>D155*180000/3</f>
        <v>420000</v>
      </c>
      <c r="F155" s="482" t="s">
        <v>319</v>
      </c>
      <c r="G155" s="480">
        <f t="shared" si="31"/>
        <v>385000</v>
      </c>
      <c r="H155" s="274">
        <f t="shared" si="28"/>
        <v>23100000</v>
      </c>
      <c r="I155" s="483">
        <f t="shared" si="29"/>
        <v>96250</v>
      </c>
      <c r="J155" s="300">
        <f t="shared" si="24"/>
        <v>1604.1666666666667</v>
      </c>
      <c r="K155" s="366">
        <f t="shared" si="30"/>
        <v>229.16666666666669</v>
      </c>
      <c r="M155" s="413" t="s">
        <v>1835</v>
      </c>
      <c r="N155" s="410" t="s">
        <v>1125</v>
      </c>
      <c r="O155" s="411">
        <f>M159/3</f>
        <v>6048.6111111111122</v>
      </c>
    </row>
    <row r="156" spans="1:15">
      <c r="A156" s="273">
        <v>153</v>
      </c>
      <c r="B156" s="273" t="s">
        <v>954</v>
      </c>
      <c r="C156" s="479" t="s">
        <v>1360</v>
      </c>
      <c r="D156" s="273">
        <v>3</v>
      </c>
      <c r="E156" s="273">
        <f>D156*400000/3</f>
        <v>400000</v>
      </c>
      <c r="F156" s="428" t="s">
        <v>319</v>
      </c>
      <c r="G156" s="273">
        <f>D156*270000/2</f>
        <v>405000</v>
      </c>
      <c r="H156" s="274">
        <f t="shared" si="28"/>
        <v>24300000</v>
      </c>
      <c r="I156" s="427">
        <f t="shared" si="29"/>
        <v>101250</v>
      </c>
      <c r="J156" s="300">
        <f t="shared" si="24"/>
        <v>1687.5</v>
      </c>
      <c r="K156" s="366">
        <f t="shared" si="30"/>
        <v>562.5</v>
      </c>
      <c r="M156" s="371" t="s">
        <v>1118</v>
      </c>
      <c r="N156" s="414" t="s">
        <v>1144</v>
      </c>
      <c r="O156" s="430">
        <f>M159/5</f>
        <v>3629.166666666667</v>
      </c>
    </row>
    <row r="157" spans="1:15">
      <c r="A157" s="480">
        <v>154</v>
      </c>
      <c r="B157" s="480" t="s">
        <v>955</v>
      </c>
      <c r="C157" s="481" t="s">
        <v>1522</v>
      </c>
      <c r="D157" s="480">
        <v>5</v>
      </c>
      <c r="E157" s="480">
        <f>D157*250000/3</f>
        <v>416666.66666666669</v>
      </c>
      <c r="F157" s="482" t="s">
        <v>319</v>
      </c>
      <c r="G157" s="480">
        <f>D157*170000/2</f>
        <v>425000</v>
      </c>
      <c r="H157" s="274">
        <f t="shared" si="28"/>
        <v>25500000</v>
      </c>
      <c r="I157" s="483">
        <f t="shared" si="29"/>
        <v>106250</v>
      </c>
      <c r="J157" s="300">
        <f t="shared" si="24"/>
        <v>1770.8333333333333</v>
      </c>
      <c r="K157" s="366">
        <f t="shared" si="30"/>
        <v>354.16666666666663</v>
      </c>
      <c r="M157" s="415">
        <f>M159/24</f>
        <v>756.07638888888903</v>
      </c>
      <c r="N157" s="414" t="s">
        <v>1145</v>
      </c>
      <c r="O157" s="430">
        <f>M159/7</f>
        <v>2592.261904761905</v>
      </c>
    </row>
    <row r="158" spans="1:15">
      <c r="A158" s="480">
        <v>155</v>
      </c>
      <c r="B158" s="480" t="s">
        <v>956</v>
      </c>
      <c r="C158" s="481" t="s">
        <v>1523</v>
      </c>
      <c r="D158" s="480">
        <v>5</v>
      </c>
      <c r="E158" s="480">
        <f>D158*250000/3</f>
        <v>416666.66666666669</v>
      </c>
      <c r="F158" s="482" t="s">
        <v>319</v>
      </c>
      <c r="G158" s="480">
        <f>D158*170000/2</f>
        <v>425000</v>
      </c>
      <c r="H158" s="274">
        <f t="shared" si="28"/>
        <v>25500000</v>
      </c>
      <c r="I158" s="483">
        <f t="shared" si="29"/>
        <v>106250</v>
      </c>
      <c r="J158" s="300">
        <f t="shared" si="24"/>
        <v>1770.8333333333333</v>
      </c>
      <c r="K158" s="366">
        <f t="shared" si="30"/>
        <v>354.16666666666663</v>
      </c>
      <c r="M158" s="371" t="s">
        <v>1117</v>
      </c>
      <c r="N158" s="414" t="s">
        <v>1146</v>
      </c>
      <c r="O158" s="430">
        <f>M159/9</f>
        <v>2016.2037037037039</v>
      </c>
    </row>
    <row r="159" spans="1:15">
      <c r="A159" s="273">
        <v>156</v>
      </c>
      <c r="B159" s="273" t="s">
        <v>54</v>
      </c>
      <c r="C159" s="479" t="s">
        <v>1355</v>
      </c>
      <c r="D159" s="273">
        <v>3</v>
      </c>
      <c r="E159" s="273">
        <f>D159*420000/3</f>
        <v>420000</v>
      </c>
      <c r="F159" s="428" t="s">
        <v>319</v>
      </c>
      <c r="G159" s="273">
        <f>D159*270000/2</f>
        <v>405000</v>
      </c>
      <c r="H159" s="274">
        <f t="shared" si="28"/>
        <v>24300000</v>
      </c>
      <c r="I159" s="427">
        <f t="shared" si="29"/>
        <v>101250</v>
      </c>
      <c r="J159" s="300">
        <f t="shared" si="24"/>
        <v>1687.5</v>
      </c>
      <c r="K159" s="366">
        <f t="shared" si="30"/>
        <v>562.5</v>
      </c>
      <c r="M159" s="389">
        <f>SUM(J138:J151)</f>
        <v>18145.833333333336</v>
      </c>
      <c r="N159" s="416" t="s">
        <v>1139</v>
      </c>
      <c r="O159" s="417">
        <f>M159/12</f>
        <v>1512.1527777777781</v>
      </c>
    </row>
    <row r="160" spans="1:15">
      <c r="A160" s="480">
        <v>157</v>
      </c>
      <c r="B160" s="480" t="s">
        <v>957</v>
      </c>
      <c r="C160" s="481" t="s">
        <v>1329</v>
      </c>
      <c r="D160" s="480">
        <v>10</v>
      </c>
      <c r="E160" s="480">
        <f>D160*130000/3</f>
        <v>433333.33333333331</v>
      </c>
      <c r="F160" s="482" t="s">
        <v>319</v>
      </c>
      <c r="G160" s="480">
        <f>D160*85000/2</f>
        <v>425000</v>
      </c>
      <c r="H160" s="274">
        <f t="shared" si="28"/>
        <v>25500000</v>
      </c>
      <c r="I160" s="483">
        <f t="shared" si="29"/>
        <v>106250</v>
      </c>
      <c r="J160" s="300">
        <f t="shared" si="24"/>
        <v>1770.8333333333333</v>
      </c>
      <c r="K160" s="366">
        <f t="shared" si="30"/>
        <v>177.08333333333331</v>
      </c>
      <c r="M160" s="371" t="s">
        <v>1119</v>
      </c>
      <c r="N160" s="416" t="s">
        <v>1138</v>
      </c>
      <c r="O160" s="417">
        <f>M159/16</f>
        <v>1134.1145833333335</v>
      </c>
    </row>
    <row r="161" spans="1:15">
      <c r="A161" s="480">
        <v>158</v>
      </c>
      <c r="B161" s="480" t="s">
        <v>958</v>
      </c>
      <c r="C161" s="481" t="s">
        <v>1346</v>
      </c>
      <c r="D161" s="480">
        <v>10</v>
      </c>
      <c r="E161" s="480">
        <f>D161*130000/3</f>
        <v>433333.33333333331</v>
      </c>
      <c r="F161" s="482" t="s">
        <v>319</v>
      </c>
      <c r="G161" s="480">
        <f t="shared" ref="G161:G164" si="32">D161*85000/2</f>
        <v>425000</v>
      </c>
      <c r="H161" s="274">
        <f t="shared" si="28"/>
        <v>25500000</v>
      </c>
      <c r="I161" s="483">
        <f t="shared" si="29"/>
        <v>106250</v>
      </c>
      <c r="J161" s="300">
        <f t="shared" si="24"/>
        <v>1770.8333333333333</v>
      </c>
      <c r="K161" s="366">
        <f t="shared" si="30"/>
        <v>177.08333333333331</v>
      </c>
      <c r="M161" s="389">
        <f>SUM(I138:I151)</f>
        <v>1088750</v>
      </c>
      <c r="N161" s="416" t="s">
        <v>1137</v>
      </c>
      <c r="O161" s="417">
        <f>M159/24</f>
        <v>756.07638888888903</v>
      </c>
    </row>
    <row r="162" spans="1:15">
      <c r="A162" s="480">
        <v>159</v>
      </c>
      <c r="B162" s="480" t="s">
        <v>959</v>
      </c>
      <c r="C162" s="481" t="s">
        <v>1347</v>
      </c>
      <c r="D162" s="480">
        <v>10</v>
      </c>
      <c r="E162" s="480">
        <f>D162*130000/3</f>
        <v>433333.33333333331</v>
      </c>
      <c r="F162" s="482" t="s">
        <v>319</v>
      </c>
      <c r="G162" s="480">
        <f t="shared" si="32"/>
        <v>425000</v>
      </c>
      <c r="H162" s="274">
        <f t="shared" si="28"/>
        <v>25500000</v>
      </c>
      <c r="I162" s="483">
        <f t="shared" si="29"/>
        <v>106250</v>
      </c>
      <c r="J162" s="300">
        <f t="shared" si="24"/>
        <v>1770.8333333333333</v>
      </c>
      <c r="K162" s="366">
        <f t="shared" si="30"/>
        <v>177.08333333333331</v>
      </c>
      <c r="N162" s="418" t="s">
        <v>1134</v>
      </c>
      <c r="O162" s="419">
        <f>M157/3</f>
        <v>252.02546296296302</v>
      </c>
    </row>
    <row r="163" spans="1:15">
      <c r="A163" s="480">
        <v>160</v>
      </c>
      <c r="B163" s="480" t="s">
        <v>960</v>
      </c>
      <c r="C163" s="481" t="s">
        <v>1348</v>
      </c>
      <c r="D163" s="480">
        <v>10</v>
      </c>
      <c r="E163" s="480">
        <f>D163*130000/3</f>
        <v>433333.33333333331</v>
      </c>
      <c r="F163" s="482" t="s">
        <v>319</v>
      </c>
      <c r="G163" s="480">
        <f t="shared" si="32"/>
        <v>425000</v>
      </c>
      <c r="H163" s="274">
        <f t="shared" si="28"/>
        <v>25500000</v>
      </c>
      <c r="I163" s="483">
        <f t="shared" si="29"/>
        <v>106250</v>
      </c>
      <c r="J163" s="300">
        <f t="shared" si="24"/>
        <v>1770.8333333333333</v>
      </c>
      <c r="K163" s="366">
        <f t="shared" si="30"/>
        <v>177.08333333333331</v>
      </c>
      <c r="M163" s="413" t="s">
        <v>1116</v>
      </c>
      <c r="N163" s="418" t="s">
        <v>1135</v>
      </c>
      <c r="O163" s="420">
        <f>M157/5</f>
        <v>151.2152777777778</v>
      </c>
    </row>
    <row r="164" spans="1:15">
      <c r="A164" s="480">
        <v>161</v>
      </c>
      <c r="B164" s="480" t="s">
        <v>961</v>
      </c>
      <c r="C164" s="481" t="s">
        <v>1349</v>
      </c>
      <c r="D164" s="480">
        <v>10</v>
      </c>
      <c r="E164" s="480">
        <f>D164*130000/3</f>
        <v>433333.33333333331</v>
      </c>
      <c r="F164" s="482" t="s">
        <v>319</v>
      </c>
      <c r="G164" s="480">
        <f t="shared" si="32"/>
        <v>425000</v>
      </c>
      <c r="H164" s="274">
        <f t="shared" si="28"/>
        <v>25500000</v>
      </c>
      <c r="I164" s="483">
        <f t="shared" si="29"/>
        <v>106250</v>
      </c>
      <c r="J164" s="300">
        <f t="shared" si="24"/>
        <v>1770.8333333333333</v>
      </c>
      <c r="K164" s="366">
        <f t="shared" si="30"/>
        <v>177.08333333333331</v>
      </c>
      <c r="M164" s="389">
        <f>SUM(E138:E151)</f>
        <v>3876666.666666667</v>
      </c>
      <c r="N164" s="418" t="s">
        <v>1136</v>
      </c>
      <c r="O164" s="420">
        <f>M157/7</f>
        <v>108.01091269841272</v>
      </c>
    </row>
    <row r="165" spans="1:15">
      <c r="A165" s="273">
        <v>162</v>
      </c>
      <c r="B165" s="273" t="s">
        <v>55</v>
      </c>
      <c r="C165" s="479" t="s">
        <v>1362</v>
      </c>
      <c r="D165" s="273">
        <v>5</v>
      </c>
      <c r="E165" s="273">
        <f>D165*270000/3</f>
        <v>450000</v>
      </c>
      <c r="F165" s="428" t="s">
        <v>319</v>
      </c>
      <c r="G165" s="273">
        <f>D165*160000/2</f>
        <v>400000</v>
      </c>
      <c r="H165" s="274">
        <f t="shared" si="28"/>
        <v>24000000</v>
      </c>
      <c r="I165" s="427">
        <f t="shared" si="29"/>
        <v>100000</v>
      </c>
      <c r="J165" s="300">
        <f t="shared" si="24"/>
        <v>1666.6666666666667</v>
      </c>
      <c r="K165" s="366">
        <f t="shared" si="30"/>
        <v>333.33333333333337</v>
      </c>
    </row>
    <row r="166" spans="1:15">
      <c r="A166" s="480">
        <v>163</v>
      </c>
      <c r="B166" s="480" t="s">
        <v>962</v>
      </c>
      <c r="C166" s="481" t="s">
        <v>1436</v>
      </c>
      <c r="D166" s="480">
        <v>10</v>
      </c>
      <c r="E166" s="480">
        <f>D166*140000/3</f>
        <v>466666.66666666669</v>
      </c>
      <c r="F166" s="482" t="s">
        <v>319</v>
      </c>
      <c r="G166" s="480">
        <f>D166*100000/2</f>
        <v>500000</v>
      </c>
      <c r="H166" s="274">
        <f t="shared" si="28"/>
        <v>30000000</v>
      </c>
      <c r="I166" s="483">
        <f t="shared" si="29"/>
        <v>125000</v>
      </c>
      <c r="J166" s="300">
        <f t="shared" si="24"/>
        <v>2083.3333333333335</v>
      </c>
      <c r="K166" s="366">
        <f t="shared" si="30"/>
        <v>208.33333333333334</v>
      </c>
      <c r="N166" s="274" t="s">
        <v>1127</v>
      </c>
      <c r="O166" s="405" t="s">
        <v>1758</v>
      </c>
    </row>
    <row r="167" spans="1:15">
      <c r="A167" s="480">
        <v>164</v>
      </c>
      <c r="B167" s="480" t="s">
        <v>963</v>
      </c>
      <c r="C167" s="481" t="s">
        <v>1356</v>
      </c>
      <c r="D167" s="480">
        <v>10</v>
      </c>
      <c r="E167" s="480">
        <f>D167*140000/3</f>
        <v>466666.66666666669</v>
      </c>
      <c r="F167" s="482" t="s">
        <v>319</v>
      </c>
      <c r="G167" s="480">
        <f t="shared" ref="G167:G170" si="33">D167*100000/2</f>
        <v>500000</v>
      </c>
      <c r="H167" s="274">
        <f t="shared" si="28"/>
        <v>30000000</v>
      </c>
      <c r="I167" s="483">
        <f t="shared" si="29"/>
        <v>125000</v>
      </c>
      <c r="J167" s="300">
        <f t="shared" si="24"/>
        <v>2083.3333333333335</v>
      </c>
      <c r="K167" s="366">
        <f t="shared" si="30"/>
        <v>208.33333333333334</v>
      </c>
      <c r="M167" s="413" t="s">
        <v>1835</v>
      </c>
      <c r="N167" s="398" t="s">
        <v>1121</v>
      </c>
      <c r="O167" s="399">
        <f>M173</f>
        <v>2566250</v>
      </c>
    </row>
    <row r="168" spans="1:15">
      <c r="A168" s="480">
        <v>165</v>
      </c>
      <c r="B168" s="480" t="s">
        <v>964</v>
      </c>
      <c r="C168" s="481" t="s">
        <v>1358</v>
      </c>
      <c r="D168" s="480">
        <v>10</v>
      </c>
      <c r="E168" s="480">
        <f>D168*140000/3</f>
        <v>466666.66666666669</v>
      </c>
      <c r="F168" s="482" t="s">
        <v>319</v>
      </c>
      <c r="G168" s="480">
        <f t="shared" si="33"/>
        <v>500000</v>
      </c>
      <c r="H168" s="274">
        <f t="shared" si="28"/>
        <v>30000000</v>
      </c>
      <c r="I168" s="483">
        <f t="shared" si="29"/>
        <v>125000</v>
      </c>
      <c r="J168" s="300">
        <f t="shared" si="24"/>
        <v>2083.3333333333335</v>
      </c>
      <c r="K168" s="366">
        <f t="shared" si="30"/>
        <v>208.33333333333334</v>
      </c>
      <c r="M168" s="371" t="s">
        <v>1118</v>
      </c>
      <c r="N168" s="398" t="s">
        <v>1140</v>
      </c>
      <c r="O168" s="399">
        <f>M173/3</f>
        <v>855416.66666666663</v>
      </c>
    </row>
    <row r="169" spans="1:15">
      <c r="A169" s="480">
        <v>166</v>
      </c>
      <c r="B169" s="480" t="s">
        <v>965</v>
      </c>
      <c r="C169" s="481" t="s">
        <v>1360</v>
      </c>
      <c r="D169" s="480">
        <v>10</v>
      </c>
      <c r="E169" s="480">
        <f>D169*140000/3</f>
        <v>466666.66666666669</v>
      </c>
      <c r="F169" s="482" t="s">
        <v>319</v>
      </c>
      <c r="G169" s="480">
        <f t="shared" si="33"/>
        <v>500000</v>
      </c>
      <c r="H169" s="274">
        <f t="shared" si="28"/>
        <v>30000000</v>
      </c>
      <c r="I169" s="483">
        <f t="shared" si="29"/>
        <v>125000</v>
      </c>
      <c r="J169" s="300">
        <f t="shared" si="24"/>
        <v>2083.3333333333335</v>
      </c>
      <c r="K169" s="366">
        <f t="shared" si="30"/>
        <v>208.33333333333334</v>
      </c>
      <c r="M169" s="415">
        <f>M171/24</f>
        <v>1782.1180555555554</v>
      </c>
      <c r="N169" s="398" t="s">
        <v>1122</v>
      </c>
      <c r="O169" s="399">
        <f>M173/5</f>
        <v>513250</v>
      </c>
    </row>
    <row r="170" spans="1:15">
      <c r="A170" s="480">
        <v>167</v>
      </c>
      <c r="B170" s="480" t="s">
        <v>966</v>
      </c>
      <c r="C170" s="481" t="s">
        <v>1362</v>
      </c>
      <c r="D170" s="480">
        <v>10</v>
      </c>
      <c r="E170" s="480">
        <f>D170*140000/3</f>
        <v>466666.66666666669</v>
      </c>
      <c r="F170" s="482" t="s">
        <v>319</v>
      </c>
      <c r="G170" s="480">
        <f t="shared" si="33"/>
        <v>500000</v>
      </c>
      <c r="H170" s="274">
        <f t="shared" si="28"/>
        <v>30000000</v>
      </c>
      <c r="I170" s="483">
        <f t="shared" si="29"/>
        <v>125000</v>
      </c>
      <c r="J170" s="300">
        <f t="shared" si="24"/>
        <v>2083.3333333333335</v>
      </c>
      <c r="K170" s="366">
        <f t="shared" si="30"/>
        <v>208.33333333333334</v>
      </c>
      <c r="M170" s="371" t="s">
        <v>1117</v>
      </c>
      <c r="N170" s="406" t="s">
        <v>1141</v>
      </c>
      <c r="O170" s="407">
        <f>M173/10</f>
        <v>256625</v>
      </c>
    </row>
    <row r="171" spans="1:15">
      <c r="A171" s="273">
        <v>168</v>
      </c>
      <c r="B171" s="273" t="s">
        <v>967</v>
      </c>
      <c r="C171" s="479" t="s">
        <v>2214</v>
      </c>
      <c r="D171" s="273">
        <v>3</v>
      </c>
      <c r="E171" s="273">
        <f>D171*450000/3</f>
        <v>450000</v>
      </c>
      <c r="F171" s="428" t="s">
        <v>319</v>
      </c>
      <c r="G171" s="273">
        <f>D171*350000/2</f>
        <v>525000</v>
      </c>
      <c r="H171" s="274">
        <f t="shared" si="28"/>
        <v>31500000</v>
      </c>
      <c r="I171" s="427">
        <f t="shared" si="29"/>
        <v>131250</v>
      </c>
      <c r="J171" s="300">
        <f t="shared" si="24"/>
        <v>2187.5</v>
      </c>
      <c r="K171" s="366">
        <f t="shared" si="30"/>
        <v>729.16666666666663</v>
      </c>
      <c r="M171" s="389">
        <f>SUM(J152:J174)</f>
        <v>42770.833333333328</v>
      </c>
      <c r="N171" s="406" t="s">
        <v>1123</v>
      </c>
      <c r="O171" s="407">
        <f>M173/15</f>
        <v>171083.33333333334</v>
      </c>
    </row>
    <row r="172" spans="1:15">
      <c r="A172" s="480">
        <v>169</v>
      </c>
      <c r="B172" s="480" t="s">
        <v>968</v>
      </c>
      <c r="C172" s="481" t="s">
        <v>2211</v>
      </c>
      <c r="D172" s="480">
        <v>10</v>
      </c>
      <c r="E172" s="480">
        <f>D172*150000/3</f>
        <v>500000</v>
      </c>
      <c r="F172" s="482" t="s">
        <v>319</v>
      </c>
      <c r="G172" s="480">
        <f>D172*105000/2</f>
        <v>525000</v>
      </c>
      <c r="H172" s="274">
        <f t="shared" si="28"/>
        <v>31500000</v>
      </c>
      <c r="I172" s="483">
        <f t="shared" si="29"/>
        <v>131250</v>
      </c>
      <c r="J172" s="300">
        <f t="shared" si="24"/>
        <v>2187.5</v>
      </c>
      <c r="K172" s="366">
        <f t="shared" si="30"/>
        <v>218.75</v>
      </c>
      <c r="M172" s="371" t="s">
        <v>1119</v>
      </c>
      <c r="N172" s="406" t="s">
        <v>1124</v>
      </c>
      <c r="O172" s="407">
        <f>M173/30</f>
        <v>85541.666666666672</v>
      </c>
    </row>
    <row r="173" spans="1:15">
      <c r="A173" s="480">
        <v>170</v>
      </c>
      <c r="B173" s="480" t="s">
        <v>969</v>
      </c>
      <c r="C173" s="481" t="s">
        <v>2212</v>
      </c>
      <c r="D173" s="480">
        <v>10</v>
      </c>
      <c r="E173" s="480">
        <f>D173*150000/3</f>
        <v>500000</v>
      </c>
      <c r="F173" s="482" t="s">
        <v>319</v>
      </c>
      <c r="G173" s="480">
        <f t="shared" ref="G173:G174" si="34">D173*105000/2</f>
        <v>525000</v>
      </c>
      <c r="H173" s="274">
        <f t="shared" si="28"/>
        <v>31500000</v>
      </c>
      <c r="I173" s="483">
        <f t="shared" si="29"/>
        <v>131250</v>
      </c>
      <c r="J173" s="300">
        <f t="shared" si="24"/>
        <v>2187.5</v>
      </c>
      <c r="K173" s="366">
        <f t="shared" si="30"/>
        <v>218.75</v>
      </c>
      <c r="M173" s="389">
        <f>SUM(I152:I174)</f>
        <v>2566250</v>
      </c>
      <c r="N173" s="410" t="s">
        <v>1142</v>
      </c>
      <c r="O173" s="411">
        <f>M171/1</f>
        <v>42770.833333333328</v>
      </c>
    </row>
    <row r="174" spans="1:15">
      <c r="A174" s="480">
        <v>171</v>
      </c>
      <c r="B174" s="480" t="s">
        <v>970</v>
      </c>
      <c r="C174" s="481" t="s">
        <v>2213</v>
      </c>
      <c r="D174" s="480">
        <v>10</v>
      </c>
      <c r="E174" s="480">
        <f>D174*150000/3</f>
        <v>500000</v>
      </c>
      <c r="F174" s="482" t="s">
        <v>319</v>
      </c>
      <c r="G174" s="480">
        <f t="shared" si="34"/>
        <v>525000</v>
      </c>
      <c r="H174" s="274">
        <f t="shared" si="28"/>
        <v>31500000</v>
      </c>
      <c r="I174" s="483">
        <f t="shared" si="29"/>
        <v>131250</v>
      </c>
      <c r="J174" s="300">
        <f t="shared" si="24"/>
        <v>2187.5</v>
      </c>
      <c r="K174" s="366">
        <f t="shared" si="30"/>
        <v>218.75</v>
      </c>
      <c r="N174" s="410" t="s">
        <v>1143</v>
      </c>
      <c r="O174" s="411">
        <f>M171/2</f>
        <v>21385.416666666664</v>
      </c>
    </row>
    <row r="175" spans="1:15">
      <c r="D175" s="276">
        <f>SUM(D118:D174)</f>
        <v>428</v>
      </c>
      <c r="E175" s="276">
        <f>SUM(E118:E174)</f>
        <v>17473333.333333332</v>
      </c>
      <c r="G175" s="324">
        <f>SUM(G118:G174)</f>
        <v>19275000</v>
      </c>
      <c r="M175" s="413" t="s">
        <v>1116</v>
      </c>
      <c r="N175" s="410" t="s">
        <v>1125</v>
      </c>
      <c r="O175" s="411">
        <f>M171/3</f>
        <v>14256.944444444443</v>
      </c>
    </row>
    <row r="176" spans="1:15">
      <c r="M176" s="371">
        <f>SUM(E152:E174)</f>
        <v>10180000</v>
      </c>
      <c r="N176" s="414" t="s">
        <v>1144</v>
      </c>
      <c r="O176" s="430">
        <f>M171/5</f>
        <v>8554.1666666666661</v>
      </c>
    </row>
    <row r="177" spans="1:17">
      <c r="A177" s="390" t="s">
        <v>136</v>
      </c>
      <c r="B177" s="390" t="s">
        <v>831</v>
      </c>
      <c r="C177" s="391" t="s">
        <v>1109</v>
      </c>
      <c r="D177" s="390" t="s">
        <v>832</v>
      </c>
      <c r="E177" s="390" t="s">
        <v>2605</v>
      </c>
      <c r="F177" s="390" t="s">
        <v>1097</v>
      </c>
      <c r="G177" s="390" t="s">
        <v>1131</v>
      </c>
      <c r="H177" s="390" t="s">
        <v>1130</v>
      </c>
      <c r="I177" s="390" t="s">
        <v>2606</v>
      </c>
      <c r="J177" s="390" t="s">
        <v>2607</v>
      </c>
      <c r="K177" s="390" t="s">
        <v>1147</v>
      </c>
      <c r="N177" s="414" t="s">
        <v>1145</v>
      </c>
      <c r="O177" s="430">
        <f>M171/7</f>
        <v>6110.1190476190468</v>
      </c>
    </row>
    <row r="178" spans="1:17">
      <c r="A178" s="325">
        <v>172</v>
      </c>
      <c r="B178" s="325" t="s">
        <v>971</v>
      </c>
      <c r="C178" s="464" t="s">
        <v>140</v>
      </c>
      <c r="D178" s="325">
        <v>10</v>
      </c>
      <c r="E178" s="325">
        <v>500000</v>
      </c>
      <c r="F178" s="434" t="s">
        <v>319</v>
      </c>
      <c r="G178" s="325">
        <v>250000</v>
      </c>
      <c r="H178" s="325">
        <f>G178*60</f>
        <v>15000000</v>
      </c>
      <c r="I178" s="325">
        <f>G178/4</f>
        <v>62500</v>
      </c>
      <c r="J178" s="433">
        <f>I178/60</f>
        <v>1041.6666666666667</v>
      </c>
      <c r="K178" s="325"/>
      <c r="M178" s="371" t="s">
        <v>2223</v>
      </c>
      <c r="N178" s="414" t="s">
        <v>1146</v>
      </c>
      <c r="O178" s="430">
        <f>M171/9</f>
        <v>4752.3148148148139</v>
      </c>
    </row>
    <row r="179" spans="1:17">
      <c r="A179" s="335">
        <v>173</v>
      </c>
      <c r="B179" s="335" t="s">
        <v>972</v>
      </c>
      <c r="C179" s="463" t="s">
        <v>140</v>
      </c>
      <c r="D179" s="335">
        <v>5</v>
      </c>
      <c r="E179" s="335">
        <v>520000</v>
      </c>
      <c r="F179" s="432" t="s">
        <v>319</v>
      </c>
      <c r="G179" s="335">
        <v>260000</v>
      </c>
      <c r="H179" s="335">
        <f t="shared" ref="H179:H235" si="35">G179*60</f>
        <v>15600000</v>
      </c>
      <c r="I179" s="335">
        <f t="shared" ref="I179:I234" si="36">G179/4</f>
        <v>65000</v>
      </c>
      <c r="J179" s="431">
        <f t="shared" ref="J179:J235" si="37">I179/60</f>
        <v>1083.3333333333333</v>
      </c>
      <c r="K179" s="335"/>
      <c r="M179" s="439" t="s">
        <v>1759</v>
      </c>
      <c r="N179" s="416" t="s">
        <v>1139</v>
      </c>
      <c r="O179" s="417">
        <f>M171/12</f>
        <v>3564.2361111111109</v>
      </c>
    </row>
    <row r="180" spans="1:17">
      <c r="A180" s="335">
        <v>174</v>
      </c>
      <c r="B180" s="335" t="s">
        <v>973</v>
      </c>
      <c r="C180" s="463" t="s">
        <v>140</v>
      </c>
      <c r="D180" s="335">
        <v>5</v>
      </c>
      <c r="E180" s="335">
        <v>520000</v>
      </c>
      <c r="F180" s="432" t="s">
        <v>319</v>
      </c>
      <c r="G180" s="335">
        <v>260000</v>
      </c>
      <c r="H180" s="335">
        <f t="shared" si="35"/>
        <v>15600000</v>
      </c>
      <c r="I180" s="335">
        <f t="shared" si="36"/>
        <v>65000</v>
      </c>
      <c r="J180" s="431">
        <f t="shared" si="37"/>
        <v>1083.3333333333333</v>
      </c>
      <c r="K180" s="432"/>
      <c r="M180" s="389">
        <f>SUM(M139,M159,M171)</f>
        <v>80312.5</v>
      </c>
      <c r="N180" s="416" t="s">
        <v>1138</v>
      </c>
      <c r="O180" s="417">
        <f>M171/16</f>
        <v>2673.177083333333</v>
      </c>
      <c r="Q180" s="274" t="s">
        <v>1838</v>
      </c>
    </row>
    <row r="181" spans="1:17">
      <c r="A181" s="335">
        <v>175</v>
      </c>
      <c r="B181" s="335" t="s">
        <v>974</v>
      </c>
      <c r="C181" s="463" t="s">
        <v>140</v>
      </c>
      <c r="D181" s="335">
        <v>5</v>
      </c>
      <c r="E181" s="335">
        <v>520000</v>
      </c>
      <c r="F181" s="432" t="s">
        <v>319</v>
      </c>
      <c r="G181" s="335">
        <v>260000</v>
      </c>
      <c r="H181" s="335">
        <f t="shared" si="35"/>
        <v>15600000</v>
      </c>
      <c r="I181" s="335">
        <f t="shared" si="36"/>
        <v>65000</v>
      </c>
      <c r="J181" s="431">
        <f t="shared" si="37"/>
        <v>1083.3333333333333</v>
      </c>
      <c r="K181" s="432"/>
      <c r="M181" s="439" t="s">
        <v>1761</v>
      </c>
      <c r="N181" s="416" t="s">
        <v>1137</v>
      </c>
      <c r="O181" s="417">
        <f>M171/24</f>
        <v>1782.1180555555554</v>
      </c>
      <c r="Q181" s="274" t="s">
        <v>1836</v>
      </c>
    </row>
    <row r="182" spans="1:17">
      <c r="A182" s="335">
        <v>176</v>
      </c>
      <c r="B182" s="335" t="s">
        <v>975</v>
      </c>
      <c r="C182" s="463" t="s">
        <v>140</v>
      </c>
      <c r="D182" s="335">
        <v>5</v>
      </c>
      <c r="E182" s="335">
        <v>540000</v>
      </c>
      <c r="F182" s="432" t="s">
        <v>319</v>
      </c>
      <c r="G182" s="335">
        <v>270000</v>
      </c>
      <c r="H182" s="335">
        <f t="shared" si="35"/>
        <v>16200000</v>
      </c>
      <c r="I182" s="431">
        <f t="shared" si="36"/>
        <v>67500</v>
      </c>
      <c r="J182" s="431">
        <f t="shared" si="37"/>
        <v>1125</v>
      </c>
      <c r="K182" s="490"/>
      <c r="M182" s="389">
        <f>SUM(M137,M157,M169)</f>
        <v>3346.3541666666665</v>
      </c>
      <c r="N182" s="418" t="s">
        <v>1134</v>
      </c>
      <c r="O182" s="419">
        <f>M169/3</f>
        <v>594.03935185185185</v>
      </c>
    </row>
    <row r="183" spans="1:17">
      <c r="A183" s="335">
        <v>177</v>
      </c>
      <c r="B183" s="335" t="s">
        <v>976</v>
      </c>
      <c r="C183" s="463" t="s">
        <v>140</v>
      </c>
      <c r="D183" s="335">
        <v>5</v>
      </c>
      <c r="E183" s="335">
        <v>540000</v>
      </c>
      <c r="F183" s="432" t="s">
        <v>319</v>
      </c>
      <c r="G183" s="335">
        <v>270000</v>
      </c>
      <c r="H183" s="335">
        <f t="shared" si="35"/>
        <v>16200000</v>
      </c>
      <c r="I183" s="431">
        <f t="shared" si="36"/>
        <v>67500</v>
      </c>
      <c r="J183" s="431">
        <f t="shared" si="37"/>
        <v>1125</v>
      </c>
      <c r="K183" s="432"/>
      <c r="M183" s="441" t="s">
        <v>1760</v>
      </c>
      <c r="N183" s="418" t="s">
        <v>1135</v>
      </c>
      <c r="O183" s="420">
        <f>M169/5</f>
        <v>356.42361111111109</v>
      </c>
      <c r="Q183" s="274" t="s">
        <v>1837</v>
      </c>
    </row>
    <row r="184" spans="1:17">
      <c r="A184" s="335">
        <v>178</v>
      </c>
      <c r="B184" s="335" t="s">
        <v>977</v>
      </c>
      <c r="C184" s="463" t="s">
        <v>140</v>
      </c>
      <c r="D184" s="335">
        <v>5</v>
      </c>
      <c r="E184" s="335">
        <v>540000</v>
      </c>
      <c r="F184" s="432" t="s">
        <v>319</v>
      </c>
      <c r="G184" s="335">
        <v>270000</v>
      </c>
      <c r="H184" s="335">
        <f t="shared" si="35"/>
        <v>16200000</v>
      </c>
      <c r="I184" s="431">
        <f t="shared" si="36"/>
        <v>67500</v>
      </c>
      <c r="J184" s="431">
        <f t="shared" si="37"/>
        <v>1125</v>
      </c>
      <c r="K184" s="490"/>
      <c r="M184" s="389">
        <f>SUM(M144,M164,M176)</f>
        <v>17473333.333333336</v>
      </c>
      <c r="N184" s="418" t="s">
        <v>1136</v>
      </c>
      <c r="O184" s="420">
        <f>M169/7</f>
        <v>254.58829365079364</v>
      </c>
    </row>
    <row r="185" spans="1:17">
      <c r="A185" s="325">
        <v>179</v>
      </c>
      <c r="B185" s="325" t="s">
        <v>978</v>
      </c>
      <c r="C185" s="464" t="s">
        <v>140</v>
      </c>
      <c r="D185" s="325">
        <v>10</v>
      </c>
      <c r="E185" s="325">
        <v>560000</v>
      </c>
      <c r="F185" s="434" t="s">
        <v>319</v>
      </c>
      <c r="G185" s="325">
        <v>280000</v>
      </c>
      <c r="H185" s="325">
        <f t="shared" si="35"/>
        <v>16800000</v>
      </c>
      <c r="I185" s="433">
        <f t="shared" si="36"/>
        <v>70000</v>
      </c>
      <c r="J185" s="433">
        <f t="shared" si="37"/>
        <v>1166.6666666666667</v>
      </c>
      <c r="K185" s="325"/>
    </row>
    <row r="186" spans="1:17">
      <c r="A186" s="335">
        <v>180</v>
      </c>
      <c r="B186" s="335" t="s">
        <v>979</v>
      </c>
      <c r="C186" s="463" t="s">
        <v>140</v>
      </c>
      <c r="D186" s="335">
        <v>5</v>
      </c>
      <c r="E186" s="335">
        <v>580000</v>
      </c>
      <c r="F186" s="432" t="s">
        <v>319</v>
      </c>
      <c r="G186" s="335">
        <v>290000</v>
      </c>
      <c r="H186" s="335">
        <f t="shared" si="35"/>
        <v>17400000</v>
      </c>
      <c r="I186" s="431">
        <f t="shared" si="36"/>
        <v>72500</v>
      </c>
      <c r="J186" s="431">
        <f t="shared" si="37"/>
        <v>1208.3333333333333</v>
      </c>
      <c r="K186" s="490"/>
    </row>
    <row r="187" spans="1:17">
      <c r="A187" s="335">
        <v>181</v>
      </c>
      <c r="B187" s="335" t="s">
        <v>980</v>
      </c>
      <c r="C187" s="463" t="s">
        <v>140</v>
      </c>
      <c r="D187" s="335">
        <v>5</v>
      </c>
      <c r="E187" s="335">
        <v>580000</v>
      </c>
      <c r="F187" s="432" t="s">
        <v>319</v>
      </c>
      <c r="G187" s="335">
        <v>290000</v>
      </c>
      <c r="H187" s="335">
        <f t="shared" si="35"/>
        <v>17400000</v>
      </c>
      <c r="I187" s="335">
        <f t="shared" si="36"/>
        <v>72500</v>
      </c>
      <c r="J187" s="431">
        <f t="shared" si="37"/>
        <v>1208.3333333333333</v>
      </c>
      <c r="K187" s="335"/>
    </row>
    <row r="188" spans="1:17">
      <c r="A188" s="335">
        <v>182</v>
      </c>
      <c r="B188" s="335" t="s">
        <v>981</v>
      </c>
      <c r="C188" s="463" t="s">
        <v>140</v>
      </c>
      <c r="D188" s="335">
        <v>5</v>
      </c>
      <c r="E188" s="335">
        <v>580000</v>
      </c>
      <c r="F188" s="432" t="s">
        <v>319</v>
      </c>
      <c r="G188" s="335">
        <v>290000</v>
      </c>
      <c r="H188" s="335">
        <f t="shared" si="35"/>
        <v>17400000</v>
      </c>
      <c r="I188" s="335">
        <f t="shared" si="36"/>
        <v>72500</v>
      </c>
      <c r="J188" s="431">
        <f t="shared" si="37"/>
        <v>1208.3333333333333</v>
      </c>
      <c r="K188" s="335"/>
      <c r="M188" s="484"/>
    </row>
    <row r="189" spans="1:17">
      <c r="A189" s="335">
        <v>183</v>
      </c>
      <c r="B189" s="335" t="s">
        <v>982</v>
      </c>
      <c r="C189" s="463" t="s">
        <v>140</v>
      </c>
      <c r="D189" s="335">
        <v>5</v>
      </c>
      <c r="E189" s="335">
        <v>600000</v>
      </c>
      <c r="F189" s="432" t="s">
        <v>319</v>
      </c>
      <c r="G189" s="335">
        <v>300000</v>
      </c>
      <c r="H189" s="335">
        <f t="shared" si="35"/>
        <v>18000000</v>
      </c>
      <c r="I189" s="335">
        <f t="shared" si="36"/>
        <v>75000</v>
      </c>
      <c r="J189" s="431">
        <f t="shared" si="37"/>
        <v>1250</v>
      </c>
      <c r="K189" s="335"/>
      <c r="Q189" s="274" t="s">
        <v>1845</v>
      </c>
    </row>
    <row r="190" spans="1:17">
      <c r="A190" s="335">
        <v>184</v>
      </c>
      <c r="B190" s="335" t="s">
        <v>983</v>
      </c>
      <c r="C190" s="463" t="s">
        <v>140</v>
      </c>
      <c r="D190" s="335">
        <v>5</v>
      </c>
      <c r="E190" s="335">
        <v>600000</v>
      </c>
      <c r="F190" s="432" t="s">
        <v>319</v>
      </c>
      <c r="G190" s="335">
        <v>300000</v>
      </c>
      <c r="H190" s="335">
        <f t="shared" si="35"/>
        <v>18000000</v>
      </c>
      <c r="I190" s="335">
        <f t="shared" si="36"/>
        <v>75000</v>
      </c>
      <c r="J190" s="431">
        <f t="shared" si="37"/>
        <v>1250</v>
      </c>
      <c r="K190" s="491"/>
      <c r="Q190" s="274" t="s">
        <v>1846</v>
      </c>
    </row>
    <row r="191" spans="1:17">
      <c r="A191" s="335">
        <v>185</v>
      </c>
      <c r="B191" s="335" t="s">
        <v>984</v>
      </c>
      <c r="C191" s="463" t="s">
        <v>140</v>
      </c>
      <c r="D191" s="335">
        <v>5</v>
      </c>
      <c r="E191" s="335">
        <v>600000</v>
      </c>
      <c r="F191" s="432" t="s">
        <v>319</v>
      </c>
      <c r="G191" s="335">
        <v>300000</v>
      </c>
      <c r="H191" s="335">
        <f t="shared" si="35"/>
        <v>18000000</v>
      </c>
      <c r="I191" s="335">
        <f t="shared" si="36"/>
        <v>75000</v>
      </c>
      <c r="J191" s="431">
        <f t="shared" si="37"/>
        <v>1250</v>
      </c>
      <c r="K191" s="335"/>
      <c r="Q191" s="274" t="s">
        <v>1847</v>
      </c>
    </row>
    <row r="192" spans="1:17">
      <c r="A192" s="325">
        <v>186</v>
      </c>
      <c r="B192" s="325" t="s">
        <v>985</v>
      </c>
      <c r="C192" s="464" t="s">
        <v>140</v>
      </c>
      <c r="D192" s="325">
        <v>10</v>
      </c>
      <c r="E192" s="325">
        <v>620000</v>
      </c>
      <c r="F192" s="434" t="s">
        <v>319</v>
      </c>
      <c r="G192" s="325">
        <v>310000</v>
      </c>
      <c r="H192" s="325">
        <f t="shared" si="35"/>
        <v>18600000</v>
      </c>
      <c r="I192" s="325">
        <f t="shared" si="36"/>
        <v>77500</v>
      </c>
      <c r="J192" s="433">
        <f t="shared" si="37"/>
        <v>1291.6666666666667</v>
      </c>
      <c r="K192" s="325"/>
      <c r="Q192" s="274" t="s">
        <v>1848</v>
      </c>
    </row>
    <row r="193" spans="1:17">
      <c r="A193" s="335">
        <v>187</v>
      </c>
      <c r="B193" s="335" t="s">
        <v>986</v>
      </c>
      <c r="C193" s="463" t="s">
        <v>140</v>
      </c>
      <c r="D193" s="335">
        <v>5</v>
      </c>
      <c r="E193" s="335">
        <v>640000</v>
      </c>
      <c r="F193" s="432" t="s">
        <v>319</v>
      </c>
      <c r="G193" s="335">
        <v>320000</v>
      </c>
      <c r="H193" s="335">
        <f t="shared" si="35"/>
        <v>19200000</v>
      </c>
      <c r="I193" s="335">
        <f t="shared" si="36"/>
        <v>80000</v>
      </c>
      <c r="J193" s="431">
        <f t="shared" si="37"/>
        <v>1333.3333333333333</v>
      </c>
      <c r="K193" s="335"/>
      <c r="Q193" s="274" t="s">
        <v>1849</v>
      </c>
    </row>
    <row r="194" spans="1:17">
      <c r="A194" s="335">
        <v>188</v>
      </c>
      <c r="B194" s="335" t="s">
        <v>987</v>
      </c>
      <c r="C194" s="463" t="s">
        <v>140</v>
      </c>
      <c r="D194" s="335">
        <v>5</v>
      </c>
      <c r="E194" s="335">
        <v>640000</v>
      </c>
      <c r="F194" s="432" t="s">
        <v>319</v>
      </c>
      <c r="G194" s="335">
        <v>320000</v>
      </c>
      <c r="H194" s="335">
        <f t="shared" si="35"/>
        <v>19200000</v>
      </c>
      <c r="I194" s="335">
        <f t="shared" si="36"/>
        <v>80000</v>
      </c>
      <c r="J194" s="431">
        <f t="shared" si="37"/>
        <v>1333.3333333333333</v>
      </c>
      <c r="K194" s="335"/>
      <c r="M194" s="371"/>
      <c r="Q194" s="287">
        <f>60000*4.4*150</f>
        <v>39600000</v>
      </c>
    </row>
    <row r="195" spans="1:17">
      <c r="A195" s="335">
        <v>189</v>
      </c>
      <c r="B195" s="335" t="s">
        <v>988</v>
      </c>
      <c r="C195" s="463" t="s">
        <v>140</v>
      </c>
      <c r="D195" s="335">
        <v>5</v>
      </c>
      <c r="E195" s="335">
        <v>640000</v>
      </c>
      <c r="F195" s="432" t="s">
        <v>319</v>
      </c>
      <c r="G195" s="335">
        <v>320000</v>
      </c>
      <c r="H195" s="335">
        <f t="shared" si="35"/>
        <v>19200000</v>
      </c>
      <c r="I195" s="335">
        <f t="shared" si="36"/>
        <v>80000</v>
      </c>
      <c r="J195" s="431">
        <f t="shared" si="37"/>
        <v>1333.3333333333333</v>
      </c>
      <c r="K195" s="335"/>
      <c r="M195" s="371"/>
    </row>
    <row r="196" spans="1:17">
      <c r="A196" s="325">
        <v>190</v>
      </c>
      <c r="B196" s="325" t="s">
        <v>989</v>
      </c>
      <c r="C196" s="464" t="s">
        <v>140</v>
      </c>
      <c r="D196" s="325">
        <v>10</v>
      </c>
      <c r="E196" s="325">
        <v>660000</v>
      </c>
      <c r="F196" s="434" t="s">
        <v>319</v>
      </c>
      <c r="G196" s="325">
        <v>330000</v>
      </c>
      <c r="H196" s="325">
        <f t="shared" si="35"/>
        <v>19800000</v>
      </c>
      <c r="I196" s="325">
        <f t="shared" si="36"/>
        <v>82500</v>
      </c>
      <c r="J196" s="433">
        <f t="shared" si="37"/>
        <v>1375</v>
      </c>
      <c r="K196" s="325"/>
      <c r="M196" s="389"/>
    </row>
    <row r="197" spans="1:17">
      <c r="A197" s="443">
        <v>191</v>
      </c>
      <c r="B197" s="443" t="s">
        <v>990</v>
      </c>
      <c r="C197" s="444" t="s">
        <v>140</v>
      </c>
      <c r="D197" s="443">
        <v>10</v>
      </c>
      <c r="E197" s="443">
        <v>680000</v>
      </c>
      <c r="F197" s="446" t="s">
        <v>319</v>
      </c>
      <c r="G197" s="443">
        <v>340000</v>
      </c>
      <c r="H197" s="443">
        <f t="shared" si="35"/>
        <v>20400000</v>
      </c>
      <c r="I197" s="443">
        <f t="shared" si="36"/>
        <v>85000</v>
      </c>
      <c r="J197" s="445">
        <f t="shared" si="37"/>
        <v>1416.6666666666667</v>
      </c>
      <c r="K197" s="443"/>
      <c r="M197" s="371"/>
    </row>
    <row r="198" spans="1:17">
      <c r="A198" s="485">
        <v>192</v>
      </c>
      <c r="B198" s="485" t="s">
        <v>991</v>
      </c>
      <c r="C198" s="486" t="s">
        <v>140</v>
      </c>
      <c r="D198" s="485">
        <v>3</v>
      </c>
      <c r="E198" s="485">
        <v>700000</v>
      </c>
      <c r="F198" s="487" t="s">
        <v>319</v>
      </c>
      <c r="G198" s="485">
        <v>350000</v>
      </c>
      <c r="H198" s="485">
        <f t="shared" si="35"/>
        <v>21000000</v>
      </c>
      <c r="I198" s="485">
        <f t="shared" si="36"/>
        <v>87500</v>
      </c>
      <c r="J198" s="492">
        <f t="shared" si="37"/>
        <v>1458.3333333333333</v>
      </c>
      <c r="K198" s="485"/>
      <c r="M198" s="389"/>
    </row>
    <row r="199" spans="1:17">
      <c r="A199" s="485">
        <v>193</v>
      </c>
      <c r="B199" s="485" t="s">
        <v>992</v>
      </c>
      <c r="C199" s="486" t="s">
        <v>140</v>
      </c>
      <c r="D199" s="485">
        <v>3</v>
      </c>
      <c r="E199" s="485">
        <v>700000</v>
      </c>
      <c r="F199" s="487" t="s">
        <v>319</v>
      </c>
      <c r="G199" s="485">
        <v>350000</v>
      </c>
      <c r="H199" s="485">
        <f t="shared" si="35"/>
        <v>21000000</v>
      </c>
      <c r="I199" s="485">
        <f t="shared" si="36"/>
        <v>87500</v>
      </c>
      <c r="J199" s="492">
        <f t="shared" si="37"/>
        <v>1458.3333333333333</v>
      </c>
      <c r="K199" s="485"/>
    </row>
    <row r="200" spans="1:17">
      <c r="A200" s="485">
        <v>194</v>
      </c>
      <c r="B200" s="485" t="s">
        <v>993</v>
      </c>
      <c r="C200" s="486" t="s">
        <v>140</v>
      </c>
      <c r="D200" s="485">
        <v>3</v>
      </c>
      <c r="E200" s="485">
        <v>700000</v>
      </c>
      <c r="F200" s="487" t="s">
        <v>319</v>
      </c>
      <c r="G200" s="485">
        <v>350000</v>
      </c>
      <c r="H200" s="485">
        <f t="shared" si="35"/>
        <v>21000000</v>
      </c>
      <c r="I200" s="485">
        <f t="shared" si="36"/>
        <v>87500</v>
      </c>
      <c r="J200" s="492">
        <f t="shared" si="37"/>
        <v>1458.3333333333333</v>
      </c>
      <c r="K200" s="485"/>
      <c r="M200" s="389"/>
    </row>
    <row r="201" spans="1:17">
      <c r="A201" s="485">
        <v>195</v>
      </c>
      <c r="B201" s="485" t="s">
        <v>994</v>
      </c>
      <c r="C201" s="486" t="s">
        <v>140</v>
      </c>
      <c r="D201" s="485">
        <v>3</v>
      </c>
      <c r="E201" s="485">
        <v>700000</v>
      </c>
      <c r="F201" s="487" t="s">
        <v>319</v>
      </c>
      <c r="G201" s="485">
        <v>350000</v>
      </c>
      <c r="H201" s="485">
        <f t="shared" si="35"/>
        <v>21000000</v>
      </c>
      <c r="I201" s="485">
        <f t="shared" si="36"/>
        <v>87500</v>
      </c>
      <c r="J201" s="492">
        <f t="shared" si="37"/>
        <v>1458.3333333333333</v>
      </c>
      <c r="K201" s="485"/>
    </row>
    <row r="202" spans="1:17">
      <c r="A202" s="443">
        <v>196</v>
      </c>
      <c r="B202" s="443" t="s">
        <v>995</v>
      </c>
      <c r="C202" s="444" t="s">
        <v>140</v>
      </c>
      <c r="D202" s="443">
        <v>10</v>
      </c>
      <c r="E202" s="443">
        <v>720000</v>
      </c>
      <c r="F202" s="446" t="s">
        <v>319</v>
      </c>
      <c r="G202" s="443">
        <v>360000</v>
      </c>
      <c r="H202" s="443">
        <f t="shared" si="35"/>
        <v>21600000</v>
      </c>
      <c r="I202" s="443">
        <f t="shared" si="36"/>
        <v>90000</v>
      </c>
      <c r="J202" s="445">
        <f t="shared" si="37"/>
        <v>1500</v>
      </c>
      <c r="K202" s="443"/>
    </row>
    <row r="203" spans="1:17">
      <c r="A203" s="485">
        <v>197</v>
      </c>
      <c r="B203" s="485" t="s">
        <v>996</v>
      </c>
      <c r="C203" s="486" t="s">
        <v>140</v>
      </c>
      <c r="D203" s="485">
        <v>3</v>
      </c>
      <c r="E203" s="485">
        <v>740000</v>
      </c>
      <c r="F203" s="487" t="s">
        <v>319</v>
      </c>
      <c r="G203" s="485">
        <v>370000</v>
      </c>
      <c r="H203" s="485">
        <f t="shared" si="35"/>
        <v>22200000</v>
      </c>
      <c r="I203" s="485">
        <f t="shared" si="36"/>
        <v>92500</v>
      </c>
      <c r="J203" s="492">
        <f t="shared" si="37"/>
        <v>1541.6666666666667</v>
      </c>
      <c r="K203" s="485"/>
    </row>
    <row r="204" spans="1:17">
      <c r="A204" s="485">
        <v>198</v>
      </c>
      <c r="B204" s="485" t="s">
        <v>997</v>
      </c>
      <c r="C204" s="486" t="s">
        <v>140</v>
      </c>
      <c r="D204" s="485">
        <v>3</v>
      </c>
      <c r="E204" s="485">
        <v>740000</v>
      </c>
      <c r="F204" s="487" t="s">
        <v>319</v>
      </c>
      <c r="G204" s="485">
        <v>370000</v>
      </c>
      <c r="H204" s="485">
        <f t="shared" si="35"/>
        <v>22200000</v>
      </c>
      <c r="I204" s="485">
        <f t="shared" si="36"/>
        <v>92500</v>
      </c>
      <c r="J204" s="492">
        <f t="shared" si="37"/>
        <v>1541.6666666666667</v>
      </c>
      <c r="K204" s="485"/>
    </row>
    <row r="205" spans="1:17">
      <c r="A205" s="485">
        <v>199</v>
      </c>
      <c r="B205" s="485" t="s">
        <v>998</v>
      </c>
      <c r="C205" s="486" t="s">
        <v>140</v>
      </c>
      <c r="D205" s="485">
        <v>3</v>
      </c>
      <c r="E205" s="485">
        <v>740000</v>
      </c>
      <c r="F205" s="487" t="s">
        <v>319</v>
      </c>
      <c r="G205" s="485">
        <v>370000</v>
      </c>
      <c r="H205" s="485">
        <f t="shared" si="35"/>
        <v>22200000</v>
      </c>
      <c r="I205" s="485">
        <f t="shared" si="36"/>
        <v>92500</v>
      </c>
      <c r="J205" s="492">
        <f t="shared" si="37"/>
        <v>1541.6666666666667</v>
      </c>
      <c r="K205" s="485"/>
    </row>
    <row r="206" spans="1:17">
      <c r="A206" s="485">
        <v>200</v>
      </c>
      <c r="B206" s="485" t="s">
        <v>999</v>
      </c>
      <c r="C206" s="486" t="s">
        <v>140</v>
      </c>
      <c r="D206" s="485">
        <v>3</v>
      </c>
      <c r="E206" s="485">
        <v>740000</v>
      </c>
      <c r="F206" s="487" t="s">
        <v>319</v>
      </c>
      <c r="G206" s="485">
        <v>370000</v>
      </c>
      <c r="H206" s="485">
        <f t="shared" si="35"/>
        <v>22200000</v>
      </c>
      <c r="I206" s="485">
        <f t="shared" si="36"/>
        <v>92500</v>
      </c>
      <c r="J206" s="492">
        <f t="shared" si="37"/>
        <v>1541.6666666666667</v>
      </c>
      <c r="K206" s="485"/>
    </row>
    <row r="207" spans="1:17">
      <c r="A207" s="485">
        <v>201</v>
      </c>
      <c r="B207" s="485" t="s">
        <v>1000</v>
      </c>
      <c r="C207" s="486" t="s">
        <v>140</v>
      </c>
      <c r="D207" s="485">
        <v>5</v>
      </c>
      <c r="E207" s="485">
        <v>760000</v>
      </c>
      <c r="F207" s="487" t="s">
        <v>319</v>
      </c>
      <c r="G207" s="485">
        <v>380000</v>
      </c>
      <c r="H207" s="485">
        <f t="shared" si="35"/>
        <v>22800000</v>
      </c>
      <c r="I207" s="485">
        <f t="shared" si="36"/>
        <v>95000</v>
      </c>
      <c r="J207" s="492">
        <f t="shared" si="37"/>
        <v>1583.3333333333333</v>
      </c>
      <c r="K207" s="485"/>
    </row>
    <row r="208" spans="1:17">
      <c r="A208" s="485">
        <v>202</v>
      </c>
      <c r="B208" s="485" t="s">
        <v>1001</v>
      </c>
      <c r="C208" s="486" t="s">
        <v>140</v>
      </c>
      <c r="D208" s="485">
        <v>5</v>
      </c>
      <c r="E208" s="485">
        <v>760000</v>
      </c>
      <c r="F208" s="487" t="s">
        <v>319</v>
      </c>
      <c r="G208" s="485">
        <v>380000</v>
      </c>
      <c r="H208" s="485">
        <f t="shared" si="35"/>
        <v>22800000</v>
      </c>
      <c r="I208" s="485">
        <f t="shared" si="36"/>
        <v>95000</v>
      </c>
      <c r="J208" s="492">
        <f t="shared" si="37"/>
        <v>1583.3333333333333</v>
      </c>
      <c r="K208" s="485"/>
    </row>
    <row r="209" spans="1:11">
      <c r="A209" s="485">
        <v>203</v>
      </c>
      <c r="B209" s="485" t="s">
        <v>1002</v>
      </c>
      <c r="C209" s="486" t="s">
        <v>140</v>
      </c>
      <c r="D209" s="485">
        <v>5</v>
      </c>
      <c r="E209" s="485">
        <v>760000</v>
      </c>
      <c r="F209" s="487" t="s">
        <v>319</v>
      </c>
      <c r="G209" s="485">
        <v>380000</v>
      </c>
      <c r="H209" s="485">
        <f t="shared" si="35"/>
        <v>22800000</v>
      </c>
      <c r="I209" s="485">
        <f t="shared" si="36"/>
        <v>95000</v>
      </c>
      <c r="J209" s="492">
        <f t="shared" si="37"/>
        <v>1583.3333333333333</v>
      </c>
      <c r="K209" s="485"/>
    </row>
    <row r="210" spans="1:11">
      <c r="A210" s="443">
        <v>204</v>
      </c>
      <c r="B210" s="443" t="s">
        <v>1003</v>
      </c>
      <c r="C210" s="444" t="s">
        <v>140</v>
      </c>
      <c r="D210" s="443">
        <v>10</v>
      </c>
      <c r="E210" s="443">
        <v>780000</v>
      </c>
      <c r="F210" s="446" t="s">
        <v>319</v>
      </c>
      <c r="G210" s="443">
        <v>390000</v>
      </c>
      <c r="H210" s="443">
        <f t="shared" si="35"/>
        <v>23400000</v>
      </c>
      <c r="I210" s="443">
        <f t="shared" si="36"/>
        <v>97500</v>
      </c>
      <c r="J210" s="445">
        <f t="shared" si="37"/>
        <v>1625</v>
      </c>
      <c r="K210" s="443"/>
    </row>
    <row r="211" spans="1:11">
      <c r="A211" s="485">
        <v>205</v>
      </c>
      <c r="B211" s="485" t="s">
        <v>1004</v>
      </c>
      <c r="C211" s="486" t="s">
        <v>140</v>
      </c>
      <c r="D211" s="485">
        <v>5</v>
      </c>
      <c r="E211" s="485">
        <v>800000</v>
      </c>
      <c r="F211" s="487" t="s">
        <v>319</v>
      </c>
      <c r="G211" s="485">
        <v>400000</v>
      </c>
      <c r="H211" s="485">
        <f t="shared" si="35"/>
        <v>24000000</v>
      </c>
      <c r="I211" s="485">
        <f t="shared" si="36"/>
        <v>100000</v>
      </c>
      <c r="J211" s="492">
        <f t="shared" si="37"/>
        <v>1666.6666666666667</v>
      </c>
      <c r="K211" s="485"/>
    </row>
    <row r="212" spans="1:11">
      <c r="A212" s="485">
        <v>206</v>
      </c>
      <c r="B212" s="485" t="s">
        <v>1005</v>
      </c>
      <c r="C212" s="486" t="s">
        <v>140</v>
      </c>
      <c r="D212" s="485">
        <v>5</v>
      </c>
      <c r="E212" s="485">
        <v>800000</v>
      </c>
      <c r="F212" s="487" t="s">
        <v>319</v>
      </c>
      <c r="G212" s="485">
        <v>400000</v>
      </c>
      <c r="H212" s="485">
        <f t="shared" si="35"/>
        <v>24000000</v>
      </c>
      <c r="I212" s="485">
        <f t="shared" si="36"/>
        <v>100000</v>
      </c>
      <c r="J212" s="492">
        <f t="shared" si="37"/>
        <v>1666.6666666666667</v>
      </c>
      <c r="K212" s="485"/>
    </row>
    <row r="213" spans="1:11">
      <c r="A213" s="485">
        <v>207</v>
      </c>
      <c r="B213" s="485" t="s">
        <v>1006</v>
      </c>
      <c r="C213" s="486" t="s">
        <v>140</v>
      </c>
      <c r="D213" s="485">
        <v>5</v>
      </c>
      <c r="E213" s="485">
        <v>800000</v>
      </c>
      <c r="F213" s="487" t="s">
        <v>319</v>
      </c>
      <c r="G213" s="485">
        <v>400000</v>
      </c>
      <c r="H213" s="485">
        <f t="shared" si="35"/>
        <v>24000000</v>
      </c>
      <c r="I213" s="485">
        <f t="shared" si="36"/>
        <v>100000</v>
      </c>
      <c r="J213" s="492">
        <f t="shared" si="37"/>
        <v>1666.6666666666667</v>
      </c>
      <c r="K213" s="485"/>
    </row>
    <row r="214" spans="1:11">
      <c r="A214" s="485">
        <v>208</v>
      </c>
      <c r="B214" s="485" t="s">
        <v>1007</v>
      </c>
      <c r="C214" s="486" t="s">
        <v>140</v>
      </c>
      <c r="D214" s="485">
        <v>5</v>
      </c>
      <c r="E214" s="485">
        <v>820000</v>
      </c>
      <c r="F214" s="487" t="s">
        <v>319</v>
      </c>
      <c r="G214" s="485">
        <v>410000</v>
      </c>
      <c r="H214" s="485">
        <f t="shared" si="35"/>
        <v>24600000</v>
      </c>
      <c r="I214" s="485">
        <f t="shared" si="36"/>
        <v>102500</v>
      </c>
      <c r="J214" s="492">
        <f t="shared" si="37"/>
        <v>1708.3333333333333</v>
      </c>
      <c r="K214" s="485"/>
    </row>
    <row r="215" spans="1:11">
      <c r="A215" s="485">
        <v>209</v>
      </c>
      <c r="B215" s="485" t="s">
        <v>1008</v>
      </c>
      <c r="C215" s="486" t="s">
        <v>140</v>
      </c>
      <c r="D215" s="485">
        <v>5</v>
      </c>
      <c r="E215" s="485">
        <v>820000</v>
      </c>
      <c r="F215" s="487" t="s">
        <v>319</v>
      </c>
      <c r="G215" s="485">
        <v>410000</v>
      </c>
      <c r="H215" s="485">
        <f t="shared" si="35"/>
        <v>24600000</v>
      </c>
      <c r="I215" s="485">
        <f t="shared" si="36"/>
        <v>102500</v>
      </c>
      <c r="J215" s="492">
        <f t="shared" si="37"/>
        <v>1708.3333333333333</v>
      </c>
      <c r="K215" s="485"/>
    </row>
    <row r="216" spans="1:11">
      <c r="A216" s="485">
        <v>210</v>
      </c>
      <c r="B216" s="485" t="s">
        <v>1009</v>
      </c>
      <c r="C216" s="486" t="s">
        <v>140</v>
      </c>
      <c r="D216" s="485">
        <v>5</v>
      </c>
      <c r="E216" s="485">
        <v>820000</v>
      </c>
      <c r="F216" s="487" t="s">
        <v>319</v>
      </c>
      <c r="G216" s="485">
        <v>410000</v>
      </c>
      <c r="H216" s="485">
        <f t="shared" si="35"/>
        <v>24600000</v>
      </c>
      <c r="I216" s="485">
        <f t="shared" si="36"/>
        <v>102500</v>
      </c>
      <c r="J216" s="492">
        <f t="shared" si="37"/>
        <v>1708.3333333333333</v>
      </c>
      <c r="K216" s="485"/>
    </row>
    <row r="217" spans="1:11">
      <c r="A217" s="412">
        <v>211</v>
      </c>
      <c r="B217" s="412" t="s">
        <v>1010</v>
      </c>
      <c r="C217" s="451" t="s">
        <v>140</v>
      </c>
      <c r="D217" s="412">
        <v>10</v>
      </c>
      <c r="E217" s="412">
        <v>840000</v>
      </c>
      <c r="F217" s="413" t="s">
        <v>319</v>
      </c>
      <c r="G217" s="412">
        <v>420000</v>
      </c>
      <c r="H217" s="412">
        <f t="shared" si="35"/>
        <v>25200000</v>
      </c>
      <c r="I217" s="412">
        <f t="shared" si="36"/>
        <v>105000</v>
      </c>
      <c r="J217" s="452">
        <f t="shared" si="37"/>
        <v>1750</v>
      </c>
      <c r="K217" s="412"/>
    </row>
    <row r="218" spans="1:11">
      <c r="A218" s="453">
        <v>212</v>
      </c>
      <c r="B218" s="453" t="s">
        <v>1011</v>
      </c>
      <c r="C218" s="454" t="s">
        <v>140</v>
      </c>
      <c r="D218" s="453">
        <v>7</v>
      </c>
      <c r="E218" s="453">
        <v>860000</v>
      </c>
      <c r="F218" s="456" t="s">
        <v>319</v>
      </c>
      <c r="G218" s="453">
        <v>430000</v>
      </c>
      <c r="H218" s="453">
        <f t="shared" si="35"/>
        <v>25800000</v>
      </c>
      <c r="I218" s="453">
        <f t="shared" si="36"/>
        <v>107500</v>
      </c>
      <c r="J218" s="455">
        <f t="shared" si="37"/>
        <v>1791.6666666666667</v>
      </c>
      <c r="K218" s="453"/>
    </row>
    <row r="219" spans="1:11">
      <c r="A219" s="453">
        <v>213</v>
      </c>
      <c r="B219" s="453" t="s">
        <v>1012</v>
      </c>
      <c r="C219" s="454" t="s">
        <v>140</v>
      </c>
      <c r="D219" s="453">
        <v>7</v>
      </c>
      <c r="E219" s="453">
        <v>860000</v>
      </c>
      <c r="F219" s="456" t="s">
        <v>319</v>
      </c>
      <c r="G219" s="453">
        <v>430000</v>
      </c>
      <c r="H219" s="453">
        <f t="shared" si="35"/>
        <v>25800000</v>
      </c>
      <c r="I219" s="453">
        <f t="shared" si="36"/>
        <v>107500</v>
      </c>
      <c r="J219" s="455">
        <f t="shared" si="37"/>
        <v>1791.6666666666667</v>
      </c>
      <c r="K219" s="453"/>
    </row>
    <row r="220" spans="1:11">
      <c r="A220" s="453">
        <v>214</v>
      </c>
      <c r="B220" s="453" t="s">
        <v>1013</v>
      </c>
      <c r="C220" s="454" t="s">
        <v>140</v>
      </c>
      <c r="D220" s="453">
        <v>7</v>
      </c>
      <c r="E220" s="453">
        <v>880000</v>
      </c>
      <c r="F220" s="456" t="s">
        <v>319</v>
      </c>
      <c r="G220" s="453">
        <v>440000</v>
      </c>
      <c r="H220" s="453">
        <f t="shared" si="35"/>
        <v>26400000</v>
      </c>
      <c r="I220" s="453">
        <f t="shared" si="36"/>
        <v>110000</v>
      </c>
      <c r="J220" s="455">
        <f t="shared" si="37"/>
        <v>1833.3333333333333</v>
      </c>
      <c r="K220" s="453"/>
    </row>
    <row r="221" spans="1:11">
      <c r="A221" s="453">
        <v>215</v>
      </c>
      <c r="B221" s="453" t="s">
        <v>1014</v>
      </c>
      <c r="C221" s="454" t="s">
        <v>140</v>
      </c>
      <c r="D221" s="453">
        <v>7</v>
      </c>
      <c r="E221" s="453">
        <v>880000</v>
      </c>
      <c r="F221" s="456" t="s">
        <v>319</v>
      </c>
      <c r="G221" s="453">
        <v>440000</v>
      </c>
      <c r="H221" s="453">
        <f t="shared" si="35"/>
        <v>26400000</v>
      </c>
      <c r="I221" s="453">
        <f t="shared" si="36"/>
        <v>110000</v>
      </c>
      <c r="J221" s="455">
        <f t="shared" si="37"/>
        <v>1833.3333333333333</v>
      </c>
      <c r="K221" s="453"/>
    </row>
    <row r="222" spans="1:11">
      <c r="A222" s="453">
        <v>216</v>
      </c>
      <c r="B222" s="453" t="s">
        <v>1015</v>
      </c>
      <c r="C222" s="454" t="s">
        <v>140</v>
      </c>
      <c r="D222" s="453">
        <v>7</v>
      </c>
      <c r="E222" s="453">
        <v>900000</v>
      </c>
      <c r="F222" s="456" t="s">
        <v>319</v>
      </c>
      <c r="G222" s="453">
        <v>450000</v>
      </c>
      <c r="H222" s="453">
        <f t="shared" si="35"/>
        <v>27000000</v>
      </c>
      <c r="I222" s="453">
        <f t="shared" si="36"/>
        <v>112500</v>
      </c>
      <c r="J222" s="455">
        <f t="shared" si="37"/>
        <v>1875</v>
      </c>
      <c r="K222" s="453"/>
    </row>
    <row r="223" spans="1:11">
      <c r="A223" s="453">
        <v>217</v>
      </c>
      <c r="B223" s="453" t="s">
        <v>1016</v>
      </c>
      <c r="C223" s="454" t="s">
        <v>140</v>
      </c>
      <c r="D223" s="453">
        <v>7</v>
      </c>
      <c r="E223" s="453">
        <v>900000</v>
      </c>
      <c r="F223" s="456" t="s">
        <v>319</v>
      </c>
      <c r="G223" s="453">
        <v>450000</v>
      </c>
      <c r="H223" s="453">
        <f t="shared" si="35"/>
        <v>27000000</v>
      </c>
      <c r="I223" s="453">
        <f t="shared" si="36"/>
        <v>112500</v>
      </c>
      <c r="J223" s="455">
        <f t="shared" si="37"/>
        <v>1875</v>
      </c>
      <c r="K223" s="453"/>
    </row>
    <row r="224" spans="1:11">
      <c r="A224" s="453">
        <v>218</v>
      </c>
      <c r="B224" s="453" t="s">
        <v>1017</v>
      </c>
      <c r="C224" s="454" t="s">
        <v>140</v>
      </c>
      <c r="D224" s="453">
        <v>3</v>
      </c>
      <c r="E224" s="453">
        <v>920000</v>
      </c>
      <c r="F224" s="456" t="s">
        <v>319</v>
      </c>
      <c r="G224" s="453">
        <v>460000</v>
      </c>
      <c r="H224" s="453">
        <f t="shared" si="35"/>
        <v>27600000</v>
      </c>
      <c r="I224" s="453">
        <f t="shared" si="36"/>
        <v>115000</v>
      </c>
      <c r="J224" s="455">
        <f t="shared" si="37"/>
        <v>1916.6666666666667</v>
      </c>
      <c r="K224" s="453"/>
    </row>
    <row r="225" spans="1:11">
      <c r="A225" s="453">
        <v>219</v>
      </c>
      <c r="B225" s="453" t="s">
        <v>1018</v>
      </c>
      <c r="C225" s="454" t="s">
        <v>140</v>
      </c>
      <c r="D225" s="453">
        <v>3</v>
      </c>
      <c r="E225" s="453">
        <v>920000</v>
      </c>
      <c r="F225" s="456" t="s">
        <v>319</v>
      </c>
      <c r="G225" s="453">
        <v>460000</v>
      </c>
      <c r="H225" s="453">
        <f t="shared" si="35"/>
        <v>27600000</v>
      </c>
      <c r="I225" s="453">
        <f t="shared" si="36"/>
        <v>115000</v>
      </c>
      <c r="J225" s="455">
        <f t="shared" si="37"/>
        <v>1916.6666666666667</v>
      </c>
      <c r="K225" s="453"/>
    </row>
    <row r="226" spans="1:11">
      <c r="A226" s="453">
        <v>220</v>
      </c>
      <c r="B226" s="453" t="s">
        <v>1019</v>
      </c>
      <c r="C226" s="454" t="s">
        <v>140</v>
      </c>
      <c r="D226" s="453">
        <v>3</v>
      </c>
      <c r="E226" s="453">
        <v>920000</v>
      </c>
      <c r="F226" s="456" t="s">
        <v>319</v>
      </c>
      <c r="G226" s="453">
        <v>460000</v>
      </c>
      <c r="H226" s="453">
        <f t="shared" si="35"/>
        <v>27600000</v>
      </c>
      <c r="I226" s="453">
        <f t="shared" si="36"/>
        <v>115000</v>
      </c>
      <c r="J226" s="455">
        <f t="shared" si="37"/>
        <v>1916.6666666666667</v>
      </c>
      <c r="K226" s="453"/>
    </row>
    <row r="227" spans="1:11">
      <c r="A227" s="453">
        <v>221</v>
      </c>
      <c r="B227" s="453" t="s">
        <v>1020</v>
      </c>
      <c r="C227" s="454" t="s">
        <v>140</v>
      </c>
      <c r="D227" s="453">
        <v>3</v>
      </c>
      <c r="E227" s="453">
        <v>920000</v>
      </c>
      <c r="F227" s="456" t="s">
        <v>319</v>
      </c>
      <c r="G227" s="453">
        <v>460000</v>
      </c>
      <c r="H227" s="453">
        <f t="shared" si="35"/>
        <v>27600000</v>
      </c>
      <c r="I227" s="453">
        <f t="shared" si="36"/>
        <v>115000</v>
      </c>
      <c r="J227" s="455">
        <f t="shared" si="37"/>
        <v>1916.6666666666667</v>
      </c>
      <c r="K227" s="453"/>
    </row>
    <row r="228" spans="1:11">
      <c r="A228" s="412">
        <v>222</v>
      </c>
      <c r="B228" s="412" t="s">
        <v>1021</v>
      </c>
      <c r="C228" s="451" t="s">
        <v>140</v>
      </c>
      <c r="D228" s="412">
        <v>10</v>
      </c>
      <c r="E228" s="412">
        <v>940000</v>
      </c>
      <c r="F228" s="413" t="s">
        <v>319</v>
      </c>
      <c r="G228" s="412">
        <v>470000</v>
      </c>
      <c r="H228" s="412">
        <f t="shared" si="35"/>
        <v>28200000</v>
      </c>
      <c r="I228" s="412">
        <f t="shared" si="36"/>
        <v>117500</v>
      </c>
      <c r="J228" s="452">
        <f t="shared" si="37"/>
        <v>1958.3333333333333</v>
      </c>
      <c r="K228" s="412"/>
    </row>
    <row r="229" spans="1:11">
      <c r="A229" s="453">
        <v>223</v>
      </c>
      <c r="B229" s="453" t="s">
        <v>1022</v>
      </c>
      <c r="C229" s="454" t="s">
        <v>140</v>
      </c>
      <c r="D229" s="453">
        <v>5</v>
      </c>
      <c r="E229" s="453">
        <v>960000</v>
      </c>
      <c r="F229" s="456" t="s">
        <v>319</v>
      </c>
      <c r="G229" s="453">
        <v>480000</v>
      </c>
      <c r="H229" s="453">
        <f t="shared" si="35"/>
        <v>28800000</v>
      </c>
      <c r="I229" s="453">
        <f t="shared" si="36"/>
        <v>120000</v>
      </c>
      <c r="J229" s="455">
        <f t="shared" si="37"/>
        <v>2000</v>
      </c>
      <c r="K229" s="453"/>
    </row>
    <row r="230" spans="1:11">
      <c r="A230" s="453">
        <v>224</v>
      </c>
      <c r="B230" s="453" t="s">
        <v>1023</v>
      </c>
      <c r="C230" s="454" t="s">
        <v>140</v>
      </c>
      <c r="D230" s="453">
        <v>5</v>
      </c>
      <c r="E230" s="453">
        <v>960000</v>
      </c>
      <c r="F230" s="456" t="s">
        <v>319</v>
      </c>
      <c r="G230" s="453">
        <v>480000</v>
      </c>
      <c r="H230" s="453">
        <f t="shared" si="35"/>
        <v>28800000</v>
      </c>
      <c r="I230" s="453">
        <f t="shared" si="36"/>
        <v>120000</v>
      </c>
      <c r="J230" s="455">
        <f t="shared" si="37"/>
        <v>2000</v>
      </c>
      <c r="K230" s="453"/>
    </row>
    <row r="231" spans="1:11">
      <c r="A231" s="453">
        <v>225</v>
      </c>
      <c r="B231" s="453" t="s">
        <v>1024</v>
      </c>
      <c r="C231" s="454" t="s">
        <v>140</v>
      </c>
      <c r="D231" s="453">
        <v>5</v>
      </c>
      <c r="E231" s="453">
        <v>960000</v>
      </c>
      <c r="F231" s="456" t="s">
        <v>319</v>
      </c>
      <c r="G231" s="453">
        <v>480000</v>
      </c>
      <c r="H231" s="453">
        <f t="shared" si="35"/>
        <v>28800000</v>
      </c>
      <c r="I231" s="453">
        <f t="shared" si="36"/>
        <v>120000</v>
      </c>
      <c r="J231" s="455">
        <f t="shared" si="37"/>
        <v>2000</v>
      </c>
      <c r="K231" s="453"/>
    </row>
    <row r="232" spans="1:11">
      <c r="A232" s="453">
        <v>226</v>
      </c>
      <c r="B232" s="453" t="s">
        <v>1025</v>
      </c>
      <c r="C232" s="454" t="s">
        <v>140</v>
      </c>
      <c r="D232" s="453">
        <v>5</v>
      </c>
      <c r="E232" s="453">
        <v>980000</v>
      </c>
      <c r="F232" s="456" t="s">
        <v>319</v>
      </c>
      <c r="G232" s="453">
        <v>490000</v>
      </c>
      <c r="H232" s="453">
        <f t="shared" si="35"/>
        <v>29400000</v>
      </c>
      <c r="I232" s="453">
        <f t="shared" si="36"/>
        <v>122500</v>
      </c>
      <c r="J232" s="455">
        <f t="shared" si="37"/>
        <v>2041.6666666666667</v>
      </c>
      <c r="K232" s="453"/>
    </row>
    <row r="233" spans="1:11">
      <c r="A233" s="453">
        <v>227</v>
      </c>
      <c r="B233" s="453" t="s">
        <v>1026</v>
      </c>
      <c r="C233" s="454" t="s">
        <v>140</v>
      </c>
      <c r="D233" s="453">
        <v>5</v>
      </c>
      <c r="E233" s="453">
        <v>980000</v>
      </c>
      <c r="F233" s="456" t="s">
        <v>319</v>
      </c>
      <c r="G233" s="453">
        <v>490000</v>
      </c>
      <c r="H233" s="453">
        <f t="shared" si="35"/>
        <v>29400000</v>
      </c>
      <c r="I233" s="453">
        <f t="shared" si="36"/>
        <v>122500</v>
      </c>
      <c r="J233" s="455">
        <f t="shared" si="37"/>
        <v>2041.6666666666667</v>
      </c>
      <c r="K233" s="453"/>
    </row>
    <row r="234" spans="1:11">
      <c r="A234" s="453">
        <v>228</v>
      </c>
      <c r="B234" s="453" t="s">
        <v>1027</v>
      </c>
      <c r="C234" s="454" t="s">
        <v>140</v>
      </c>
      <c r="D234" s="453">
        <v>5</v>
      </c>
      <c r="E234" s="453">
        <v>980000</v>
      </c>
      <c r="F234" s="456" t="s">
        <v>319</v>
      </c>
      <c r="G234" s="453">
        <v>490000</v>
      </c>
      <c r="H234" s="453">
        <f t="shared" si="35"/>
        <v>29400000</v>
      </c>
      <c r="I234" s="453">
        <f t="shared" si="36"/>
        <v>122500</v>
      </c>
      <c r="J234" s="455">
        <f t="shared" si="37"/>
        <v>2041.6666666666667</v>
      </c>
      <c r="K234" s="453"/>
    </row>
    <row r="235" spans="1:11">
      <c r="A235" s="412">
        <v>229</v>
      </c>
      <c r="B235" s="412" t="s">
        <v>1028</v>
      </c>
      <c r="C235" s="451" t="s">
        <v>140</v>
      </c>
      <c r="D235" s="412">
        <v>10</v>
      </c>
      <c r="E235" s="412">
        <v>1000000</v>
      </c>
      <c r="F235" s="413" t="s">
        <v>319</v>
      </c>
      <c r="G235" s="412">
        <v>500000</v>
      </c>
      <c r="H235" s="412">
        <f t="shared" si="35"/>
        <v>30000000</v>
      </c>
      <c r="I235" s="412">
        <f>G235/4</f>
        <v>125000</v>
      </c>
      <c r="J235" s="452">
        <f t="shared" si="37"/>
        <v>2083.3333333333335</v>
      </c>
      <c r="K235" s="412"/>
    </row>
    <row r="236" spans="1:11">
      <c r="E236" s="324">
        <f>SUM(E178:E235)</f>
        <v>43620000</v>
      </c>
      <c r="F236" s="371"/>
      <c r="G236" s="324">
        <f>SUM(G178:G235)</f>
        <v>21810000</v>
      </c>
    </row>
    <row r="237" spans="1:11">
      <c r="A237" s="325">
        <v>230</v>
      </c>
      <c r="B237" s="325" t="s">
        <v>1029</v>
      </c>
      <c r="C237" s="464" t="s">
        <v>140</v>
      </c>
      <c r="D237" s="325">
        <v>10</v>
      </c>
      <c r="E237" s="325">
        <v>1000000</v>
      </c>
      <c r="F237" s="434" t="s">
        <v>319</v>
      </c>
      <c r="G237" s="325">
        <v>250000</v>
      </c>
      <c r="H237" s="325">
        <f>G237*60</f>
        <v>15000000</v>
      </c>
      <c r="I237" s="325">
        <f>G237/4</f>
        <v>62500</v>
      </c>
      <c r="J237" s="433">
        <f>I237/60</f>
        <v>1041.6666666666667</v>
      </c>
      <c r="K237" s="325"/>
    </row>
    <row r="238" spans="1:11">
      <c r="A238" s="335">
        <v>231</v>
      </c>
      <c r="B238" s="335" t="s">
        <v>1030</v>
      </c>
      <c r="C238" s="463" t="s">
        <v>140</v>
      </c>
      <c r="D238" s="335">
        <v>7</v>
      </c>
      <c r="E238" s="335">
        <v>1050000</v>
      </c>
      <c r="F238" s="432" t="s">
        <v>319</v>
      </c>
      <c r="G238" s="335">
        <v>260000</v>
      </c>
      <c r="H238" s="335">
        <f t="shared" ref="H238:H301" si="38">G238*60</f>
        <v>15600000</v>
      </c>
      <c r="I238" s="335">
        <f t="shared" ref="I238:I301" si="39">G238/4</f>
        <v>65000</v>
      </c>
      <c r="J238" s="431">
        <f t="shared" ref="J238:J301" si="40">I238/60</f>
        <v>1083.3333333333333</v>
      </c>
      <c r="K238" s="335"/>
    </row>
    <row r="239" spans="1:11">
      <c r="A239" s="335">
        <v>232</v>
      </c>
      <c r="B239" s="335" t="s">
        <v>1031</v>
      </c>
      <c r="C239" s="463" t="s">
        <v>140</v>
      </c>
      <c r="D239" s="335">
        <v>7</v>
      </c>
      <c r="E239" s="335">
        <v>1050000</v>
      </c>
      <c r="F239" s="432" t="s">
        <v>319</v>
      </c>
      <c r="G239" s="335">
        <v>260000</v>
      </c>
      <c r="H239" s="335">
        <f t="shared" si="38"/>
        <v>15600000</v>
      </c>
      <c r="I239" s="335">
        <f t="shared" si="39"/>
        <v>65000</v>
      </c>
      <c r="J239" s="431">
        <f t="shared" si="40"/>
        <v>1083.3333333333333</v>
      </c>
      <c r="K239" s="335"/>
    </row>
    <row r="240" spans="1:11">
      <c r="A240" s="325">
        <v>233</v>
      </c>
      <c r="B240" s="325" t="s">
        <v>1032</v>
      </c>
      <c r="C240" s="464" t="s">
        <v>140</v>
      </c>
      <c r="D240" s="325">
        <v>10</v>
      </c>
      <c r="E240" s="325">
        <v>1100000</v>
      </c>
      <c r="F240" s="434" t="s">
        <v>319</v>
      </c>
      <c r="G240" s="325">
        <v>270000</v>
      </c>
      <c r="H240" s="325">
        <f t="shared" si="38"/>
        <v>16200000</v>
      </c>
      <c r="I240" s="325">
        <f t="shared" si="39"/>
        <v>67500</v>
      </c>
      <c r="J240" s="433">
        <f t="shared" si="40"/>
        <v>1125</v>
      </c>
      <c r="K240" s="325"/>
    </row>
    <row r="241" spans="1:11">
      <c r="A241" s="335">
        <v>234</v>
      </c>
      <c r="B241" s="335" t="s">
        <v>1033</v>
      </c>
      <c r="C241" s="463" t="s">
        <v>140</v>
      </c>
      <c r="D241" s="335">
        <v>5</v>
      </c>
      <c r="E241" s="335">
        <v>1150000</v>
      </c>
      <c r="F241" s="432" t="s">
        <v>319</v>
      </c>
      <c r="G241" s="335">
        <v>280000</v>
      </c>
      <c r="H241" s="335">
        <f t="shared" si="38"/>
        <v>16800000</v>
      </c>
      <c r="I241" s="335">
        <f t="shared" si="39"/>
        <v>70000</v>
      </c>
      <c r="J241" s="431">
        <f t="shared" si="40"/>
        <v>1166.6666666666667</v>
      </c>
      <c r="K241" s="335"/>
    </row>
    <row r="242" spans="1:11">
      <c r="A242" s="335">
        <v>235</v>
      </c>
      <c r="B242" s="335" t="s">
        <v>1034</v>
      </c>
      <c r="C242" s="463" t="s">
        <v>140</v>
      </c>
      <c r="D242" s="335">
        <v>5</v>
      </c>
      <c r="E242" s="335">
        <v>1150000</v>
      </c>
      <c r="F242" s="432" t="s">
        <v>319</v>
      </c>
      <c r="G242" s="335">
        <v>280000</v>
      </c>
      <c r="H242" s="335">
        <f t="shared" si="38"/>
        <v>16800000</v>
      </c>
      <c r="I242" s="335">
        <f t="shared" si="39"/>
        <v>70000</v>
      </c>
      <c r="J242" s="431">
        <f t="shared" si="40"/>
        <v>1166.6666666666667</v>
      </c>
      <c r="K242" s="335"/>
    </row>
    <row r="243" spans="1:11">
      <c r="A243" s="335">
        <v>236</v>
      </c>
      <c r="B243" s="335" t="s">
        <v>1035</v>
      </c>
      <c r="C243" s="463" t="s">
        <v>140</v>
      </c>
      <c r="D243" s="335">
        <v>5</v>
      </c>
      <c r="E243" s="335">
        <v>1150000</v>
      </c>
      <c r="F243" s="432" t="s">
        <v>319</v>
      </c>
      <c r="G243" s="335">
        <v>280000</v>
      </c>
      <c r="H243" s="335">
        <f t="shared" si="38"/>
        <v>16800000</v>
      </c>
      <c r="I243" s="335">
        <f t="shared" si="39"/>
        <v>70000</v>
      </c>
      <c r="J243" s="431">
        <f t="shared" si="40"/>
        <v>1166.6666666666667</v>
      </c>
      <c r="K243" s="335"/>
    </row>
    <row r="244" spans="1:11">
      <c r="A244" s="325">
        <v>237</v>
      </c>
      <c r="B244" s="325" t="s">
        <v>1036</v>
      </c>
      <c r="C244" s="464" t="s">
        <v>140</v>
      </c>
      <c r="D244" s="325">
        <v>10</v>
      </c>
      <c r="E244" s="325">
        <v>1200000</v>
      </c>
      <c r="F244" s="434" t="s">
        <v>319</v>
      </c>
      <c r="G244" s="325">
        <v>290000</v>
      </c>
      <c r="H244" s="325">
        <f t="shared" si="38"/>
        <v>17400000</v>
      </c>
      <c r="I244" s="325">
        <f t="shared" si="39"/>
        <v>72500</v>
      </c>
      <c r="J244" s="433">
        <f t="shared" si="40"/>
        <v>1208.3333333333333</v>
      </c>
      <c r="K244" s="325"/>
    </row>
    <row r="245" spans="1:11">
      <c r="A245" s="335">
        <v>238</v>
      </c>
      <c r="B245" s="335" t="s">
        <v>1037</v>
      </c>
      <c r="C245" s="463" t="s">
        <v>140</v>
      </c>
      <c r="D245" s="335">
        <v>5</v>
      </c>
      <c r="E245" s="335">
        <v>1250000</v>
      </c>
      <c r="F245" s="432" t="s">
        <v>319</v>
      </c>
      <c r="G245" s="335">
        <v>300000</v>
      </c>
      <c r="H245" s="335">
        <f t="shared" si="38"/>
        <v>18000000</v>
      </c>
      <c r="I245" s="335">
        <f t="shared" si="39"/>
        <v>75000</v>
      </c>
      <c r="J245" s="431">
        <f t="shared" si="40"/>
        <v>1250</v>
      </c>
      <c r="K245" s="335"/>
    </row>
    <row r="246" spans="1:11">
      <c r="A246" s="335">
        <v>239</v>
      </c>
      <c r="B246" s="335" t="s">
        <v>1038</v>
      </c>
      <c r="C246" s="463" t="s">
        <v>140</v>
      </c>
      <c r="D246" s="335">
        <v>5</v>
      </c>
      <c r="E246" s="335">
        <v>1250000</v>
      </c>
      <c r="F246" s="432" t="s">
        <v>319</v>
      </c>
      <c r="G246" s="335">
        <v>300000</v>
      </c>
      <c r="H246" s="335">
        <f t="shared" si="38"/>
        <v>18000000</v>
      </c>
      <c r="I246" s="335">
        <f t="shared" si="39"/>
        <v>75000</v>
      </c>
      <c r="J246" s="431">
        <f t="shared" si="40"/>
        <v>1250</v>
      </c>
      <c r="K246" s="335"/>
    </row>
    <row r="247" spans="1:11">
      <c r="A247" s="335">
        <v>240</v>
      </c>
      <c r="B247" s="335" t="s">
        <v>1039</v>
      </c>
      <c r="C247" s="463" t="s">
        <v>140</v>
      </c>
      <c r="D247" s="335">
        <v>5</v>
      </c>
      <c r="E247" s="335">
        <v>1250000</v>
      </c>
      <c r="F247" s="432" t="s">
        <v>319</v>
      </c>
      <c r="G247" s="335">
        <v>300000</v>
      </c>
      <c r="H247" s="335">
        <f t="shared" si="38"/>
        <v>18000000</v>
      </c>
      <c r="I247" s="335">
        <f t="shared" si="39"/>
        <v>75000</v>
      </c>
      <c r="J247" s="431">
        <f t="shared" si="40"/>
        <v>1250</v>
      </c>
      <c r="K247" s="335"/>
    </row>
    <row r="248" spans="1:11">
      <c r="A248" s="325">
        <v>241</v>
      </c>
      <c r="B248" s="325" t="s">
        <v>1040</v>
      </c>
      <c r="C248" s="464" t="s">
        <v>140</v>
      </c>
      <c r="D248" s="325">
        <v>10</v>
      </c>
      <c r="E248" s="325">
        <v>1300000</v>
      </c>
      <c r="F248" s="434" t="s">
        <v>319</v>
      </c>
      <c r="G248" s="325">
        <v>310000</v>
      </c>
      <c r="H248" s="325">
        <f t="shared" si="38"/>
        <v>18600000</v>
      </c>
      <c r="I248" s="325">
        <f t="shared" si="39"/>
        <v>77500</v>
      </c>
      <c r="J248" s="433">
        <f t="shared" si="40"/>
        <v>1291.6666666666667</v>
      </c>
      <c r="K248" s="325"/>
    </row>
    <row r="249" spans="1:11">
      <c r="A249" s="325">
        <v>242</v>
      </c>
      <c r="B249" s="325" t="s">
        <v>1041</v>
      </c>
      <c r="C249" s="464" t="s">
        <v>140</v>
      </c>
      <c r="D249" s="325">
        <v>10</v>
      </c>
      <c r="E249" s="325">
        <v>1350000</v>
      </c>
      <c r="F249" s="434" t="s">
        <v>319</v>
      </c>
      <c r="G249" s="325">
        <v>320000</v>
      </c>
      <c r="H249" s="325">
        <f t="shared" si="38"/>
        <v>19200000</v>
      </c>
      <c r="I249" s="325">
        <f t="shared" si="39"/>
        <v>80000</v>
      </c>
      <c r="J249" s="433">
        <f t="shared" si="40"/>
        <v>1333.3333333333333</v>
      </c>
      <c r="K249" s="325"/>
    </row>
    <row r="250" spans="1:11">
      <c r="A250" s="335">
        <v>243</v>
      </c>
      <c r="B250" s="335" t="s">
        <v>1042</v>
      </c>
      <c r="C250" s="463" t="s">
        <v>140</v>
      </c>
      <c r="D250" s="335">
        <v>3</v>
      </c>
      <c r="E250" s="335">
        <v>1400000</v>
      </c>
      <c r="F250" s="432" t="s">
        <v>319</v>
      </c>
      <c r="G250" s="335">
        <v>330000</v>
      </c>
      <c r="H250" s="335">
        <f t="shared" si="38"/>
        <v>19800000</v>
      </c>
      <c r="I250" s="335">
        <f t="shared" si="39"/>
        <v>82500</v>
      </c>
      <c r="J250" s="431">
        <f t="shared" si="40"/>
        <v>1375</v>
      </c>
      <c r="K250" s="335"/>
    </row>
    <row r="251" spans="1:11">
      <c r="A251" s="335">
        <v>244</v>
      </c>
      <c r="B251" s="335" t="s">
        <v>1043</v>
      </c>
      <c r="C251" s="463" t="s">
        <v>140</v>
      </c>
      <c r="D251" s="335">
        <v>3</v>
      </c>
      <c r="E251" s="335">
        <v>1400000</v>
      </c>
      <c r="F251" s="432" t="s">
        <v>319</v>
      </c>
      <c r="G251" s="335">
        <v>330000</v>
      </c>
      <c r="H251" s="335">
        <f t="shared" si="38"/>
        <v>19800000</v>
      </c>
      <c r="I251" s="335">
        <f t="shared" si="39"/>
        <v>82500</v>
      </c>
      <c r="J251" s="431">
        <f t="shared" si="40"/>
        <v>1375</v>
      </c>
      <c r="K251" s="335"/>
    </row>
    <row r="252" spans="1:11">
      <c r="A252" s="335">
        <v>245</v>
      </c>
      <c r="B252" s="335" t="s">
        <v>1044</v>
      </c>
      <c r="C252" s="463" t="s">
        <v>140</v>
      </c>
      <c r="D252" s="335">
        <v>3</v>
      </c>
      <c r="E252" s="335">
        <v>1400000</v>
      </c>
      <c r="F252" s="432" t="s">
        <v>319</v>
      </c>
      <c r="G252" s="335">
        <v>330000</v>
      </c>
      <c r="H252" s="335">
        <f t="shared" si="38"/>
        <v>19800000</v>
      </c>
      <c r="I252" s="335">
        <f t="shared" si="39"/>
        <v>82500</v>
      </c>
      <c r="J252" s="431">
        <f t="shared" si="40"/>
        <v>1375</v>
      </c>
      <c r="K252" s="335"/>
    </row>
    <row r="253" spans="1:11">
      <c r="A253" s="335">
        <v>246</v>
      </c>
      <c r="B253" s="335" t="s">
        <v>1045</v>
      </c>
      <c r="C253" s="463" t="s">
        <v>140</v>
      </c>
      <c r="D253" s="335">
        <v>3</v>
      </c>
      <c r="E253" s="335">
        <v>1400000</v>
      </c>
      <c r="F253" s="432" t="s">
        <v>319</v>
      </c>
      <c r="G253" s="335">
        <v>330000</v>
      </c>
      <c r="H253" s="335">
        <f t="shared" si="38"/>
        <v>19800000</v>
      </c>
      <c r="I253" s="335">
        <f t="shared" si="39"/>
        <v>82500</v>
      </c>
      <c r="J253" s="431">
        <f t="shared" si="40"/>
        <v>1375</v>
      </c>
      <c r="K253" s="335"/>
    </row>
    <row r="254" spans="1:11">
      <c r="A254" s="402">
        <v>247</v>
      </c>
      <c r="B254" s="402" t="s">
        <v>1046</v>
      </c>
      <c r="C254" s="422" t="s">
        <v>140</v>
      </c>
      <c r="D254" s="402">
        <v>10</v>
      </c>
      <c r="E254" s="402">
        <v>1450000</v>
      </c>
      <c r="F254" s="404" t="s">
        <v>319</v>
      </c>
      <c r="G254" s="402">
        <v>340000</v>
      </c>
      <c r="H254" s="402">
        <f t="shared" si="38"/>
        <v>20400000</v>
      </c>
      <c r="I254" s="402">
        <f t="shared" si="39"/>
        <v>85000</v>
      </c>
      <c r="J254" s="403">
        <f t="shared" si="40"/>
        <v>1416.6666666666667</v>
      </c>
      <c r="K254" s="402"/>
    </row>
    <row r="255" spans="1:11">
      <c r="A255" s="485">
        <v>248</v>
      </c>
      <c r="B255" s="485" t="s">
        <v>1047</v>
      </c>
      <c r="C255" s="486" t="s">
        <v>140</v>
      </c>
      <c r="D255" s="485">
        <v>3</v>
      </c>
      <c r="E255" s="485">
        <v>1500000</v>
      </c>
      <c r="F255" s="487" t="s">
        <v>319</v>
      </c>
      <c r="G255" s="485">
        <v>350000</v>
      </c>
      <c r="H255" s="485">
        <f t="shared" si="38"/>
        <v>21000000</v>
      </c>
      <c r="I255" s="485">
        <f t="shared" si="39"/>
        <v>87500</v>
      </c>
      <c r="J255" s="492">
        <f t="shared" si="40"/>
        <v>1458.3333333333333</v>
      </c>
      <c r="K255" s="485"/>
    </row>
    <row r="256" spans="1:11">
      <c r="A256" s="485">
        <v>249</v>
      </c>
      <c r="B256" s="485" t="s">
        <v>1048</v>
      </c>
      <c r="C256" s="486" t="s">
        <v>140</v>
      </c>
      <c r="D256" s="485">
        <v>3</v>
      </c>
      <c r="E256" s="485">
        <v>1500000</v>
      </c>
      <c r="F256" s="487" t="s">
        <v>319</v>
      </c>
      <c r="G256" s="485">
        <v>350000</v>
      </c>
      <c r="H256" s="485">
        <f t="shared" si="38"/>
        <v>21000000</v>
      </c>
      <c r="I256" s="485">
        <f t="shared" si="39"/>
        <v>87500</v>
      </c>
      <c r="J256" s="492">
        <f t="shared" si="40"/>
        <v>1458.3333333333333</v>
      </c>
      <c r="K256" s="485"/>
    </row>
    <row r="257" spans="1:11">
      <c r="A257" s="485">
        <v>250</v>
      </c>
      <c r="B257" s="485" t="s">
        <v>1049</v>
      </c>
      <c r="C257" s="486" t="s">
        <v>140</v>
      </c>
      <c r="D257" s="485">
        <v>3</v>
      </c>
      <c r="E257" s="485">
        <v>1500000</v>
      </c>
      <c r="F257" s="487" t="s">
        <v>319</v>
      </c>
      <c r="G257" s="485">
        <v>350000</v>
      </c>
      <c r="H257" s="485">
        <f t="shared" si="38"/>
        <v>21000000</v>
      </c>
      <c r="I257" s="485">
        <f t="shared" si="39"/>
        <v>87500</v>
      </c>
      <c r="J257" s="492">
        <f t="shared" si="40"/>
        <v>1458.3333333333333</v>
      </c>
      <c r="K257" s="485"/>
    </row>
    <row r="258" spans="1:11">
      <c r="A258" s="485">
        <v>251</v>
      </c>
      <c r="B258" s="485" t="s">
        <v>1050</v>
      </c>
      <c r="C258" s="486" t="s">
        <v>140</v>
      </c>
      <c r="D258" s="485">
        <v>3</v>
      </c>
      <c r="E258" s="485">
        <v>1500000</v>
      </c>
      <c r="F258" s="487" t="s">
        <v>319</v>
      </c>
      <c r="G258" s="485">
        <v>350000</v>
      </c>
      <c r="H258" s="485">
        <f t="shared" si="38"/>
        <v>21000000</v>
      </c>
      <c r="I258" s="485">
        <f t="shared" si="39"/>
        <v>87500</v>
      </c>
      <c r="J258" s="492">
        <f t="shared" si="40"/>
        <v>1458.3333333333333</v>
      </c>
      <c r="K258" s="485"/>
    </row>
    <row r="259" spans="1:11">
      <c r="A259" s="402">
        <v>252</v>
      </c>
      <c r="B259" s="402" t="s">
        <v>1051</v>
      </c>
      <c r="C259" s="422" t="s">
        <v>140</v>
      </c>
      <c r="D259" s="402">
        <v>10</v>
      </c>
      <c r="E259" s="402">
        <v>1550000</v>
      </c>
      <c r="F259" s="404" t="s">
        <v>319</v>
      </c>
      <c r="G259" s="402">
        <v>360000</v>
      </c>
      <c r="H259" s="402">
        <f t="shared" si="38"/>
        <v>21600000</v>
      </c>
      <c r="I259" s="402">
        <f t="shared" si="39"/>
        <v>90000</v>
      </c>
      <c r="J259" s="403">
        <f t="shared" si="40"/>
        <v>1500</v>
      </c>
      <c r="K259" s="402"/>
    </row>
    <row r="260" spans="1:11">
      <c r="A260" s="485">
        <v>253</v>
      </c>
      <c r="B260" s="485" t="s">
        <v>1052</v>
      </c>
      <c r="C260" s="486" t="s">
        <v>140</v>
      </c>
      <c r="D260" s="485">
        <v>5</v>
      </c>
      <c r="E260" s="485">
        <v>1600000</v>
      </c>
      <c r="F260" s="487" t="s">
        <v>319</v>
      </c>
      <c r="G260" s="485">
        <v>370000</v>
      </c>
      <c r="H260" s="485">
        <f t="shared" si="38"/>
        <v>22200000</v>
      </c>
      <c r="I260" s="485">
        <f t="shared" si="39"/>
        <v>92500</v>
      </c>
      <c r="J260" s="492">
        <f t="shared" si="40"/>
        <v>1541.6666666666667</v>
      </c>
      <c r="K260" s="485"/>
    </row>
    <row r="261" spans="1:11">
      <c r="A261" s="485">
        <v>254</v>
      </c>
      <c r="B261" s="485" t="s">
        <v>1053</v>
      </c>
      <c r="C261" s="486" t="s">
        <v>140</v>
      </c>
      <c r="D261" s="485">
        <v>5</v>
      </c>
      <c r="E261" s="485">
        <v>1600000</v>
      </c>
      <c r="F261" s="487" t="s">
        <v>319</v>
      </c>
      <c r="G261" s="485">
        <v>370000</v>
      </c>
      <c r="H261" s="485">
        <f t="shared" si="38"/>
        <v>22200000</v>
      </c>
      <c r="I261" s="485">
        <f t="shared" si="39"/>
        <v>92500</v>
      </c>
      <c r="J261" s="492">
        <f t="shared" si="40"/>
        <v>1541.6666666666667</v>
      </c>
      <c r="K261" s="485"/>
    </row>
    <row r="262" spans="1:11">
      <c r="A262" s="485">
        <v>255</v>
      </c>
      <c r="B262" s="485" t="s">
        <v>1054</v>
      </c>
      <c r="C262" s="486" t="s">
        <v>140</v>
      </c>
      <c r="D262" s="485">
        <v>5</v>
      </c>
      <c r="E262" s="485">
        <v>1600000</v>
      </c>
      <c r="F262" s="487" t="s">
        <v>319</v>
      </c>
      <c r="G262" s="485">
        <v>370000</v>
      </c>
      <c r="H262" s="485">
        <f t="shared" si="38"/>
        <v>22200000</v>
      </c>
      <c r="I262" s="485">
        <f t="shared" si="39"/>
        <v>92500</v>
      </c>
      <c r="J262" s="492">
        <f t="shared" si="40"/>
        <v>1541.6666666666667</v>
      </c>
      <c r="K262" s="485"/>
    </row>
    <row r="263" spans="1:11">
      <c r="A263" s="402">
        <v>256</v>
      </c>
      <c r="B263" s="402" t="s">
        <v>1055</v>
      </c>
      <c r="C263" s="422" t="s">
        <v>140</v>
      </c>
      <c r="D263" s="402">
        <v>10</v>
      </c>
      <c r="E263" s="402">
        <v>1650000</v>
      </c>
      <c r="F263" s="404" t="s">
        <v>319</v>
      </c>
      <c r="G263" s="402">
        <v>380000</v>
      </c>
      <c r="H263" s="402">
        <f t="shared" si="38"/>
        <v>22800000</v>
      </c>
      <c r="I263" s="402">
        <f t="shared" si="39"/>
        <v>95000</v>
      </c>
      <c r="J263" s="403">
        <f t="shared" si="40"/>
        <v>1583.3333333333333</v>
      </c>
      <c r="K263" s="402"/>
    </row>
    <row r="264" spans="1:11">
      <c r="A264" s="485">
        <v>257</v>
      </c>
      <c r="B264" s="485" t="s">
        <v>1056</v>
      </c>
      <c r="C264" s="486" t="s">
        <v>140</v>
      </c>
      <c r="D264" s="485">
        <v>3</v>
      </c>
      <c r="E264" s="485">
        <v>1700000</v>
      </c>
      <c r="F264" s="487" t="s">
        <v>319</v>
      </c>
      <c r="G264" s="485">
        <v>390000</v>
      </c>
      <c r="H264" s="485">
        <f t="shared" si="38"/>
        <v>23400000</v>
      </c>
      <c r="I264" s="485">
        <f t="shared" si="39"/>
        <v>97500</v>
      </c>
      <c r="J264" s="492">
        <f t="shared" si="40"/>
        <v>1625</v>
      </c>
      <c r="K264" s="485"/>
    </row>
    <row r="265" spans="1:11">
      <c r="A265" s="485">
        <v>258</v>
      </c>
      <c r="B265" s="485" t="s">
        <v>1057</v>
      </c>
      <c r="C265" s="486" t="s">
        <v>140</v>
      </c>
      <c r="D265" s="485">
        <v>3</v>
      </c>
      <c r="E265" s="485">
        <v>1700000</v>
      </c>
      <c r="F265" s="487" t="s">
        <v>319</v>
      </c>
      <c r="G265" s="485">
        <v>390000</v>
      </c>
      <c r="H265" s="485">
        <f t="shared" si="38"/>
        <v>23400000</v>
      </c>
      <c r="I265" s="485">
        <f t="shared" si="39"/>
        <v>97500</v>
      </c>
      <c r="J265" s="492">
        <f t="shared" si="40"/>
        <v>1625</v>
      </c>
      <c r="K265" s="485"/>
    </row>
    <row r="266" spans="1:11">
      <c r="A266" s="485">
        <v>259</v>
      </c>
      <c r="B266" s="485" t="s">
        <v>1058</v>
      </c>
      <c r="C266" s="486" t="s">
        <v>140</v>
      </c>
      <c r="D266" s="485">
        <v>3</v>
      </c>
      <c r="E266" s="485">
        <v>1700000</v>
      </c>
      <c r="F266" s="487" t="s">
        <v>319</v>
      </c>
      <c r="G266" s="485">
        <v>390000</v>
      </c>
      <c r="H266" s="485">
        <f t="shared" si="38"/>
        <v>23400000</v>
      </c>
      <c r="I266" s="485">
        <f t="shared" si="39"/>
        <v>97500</v>
      </c>
      <c r="J266" s="492">
        <f t="shared" si="40"/>
        <v>1625</v>
      </c>
      <c r="K266" s="485"/>
    </row>
    <row r="267" spans="1:11">
      <c r="A267" s="485">
        <v>260</v>
      </c>
      <c r="B267" s="485" t="s">
        <v>1059</v>
      </c>
      <c r="C267" s="486" t="s">
        <v>140</v>
      </c>
      <c r="D267" s="485">
        <v>3</v>
      </c>
      <c r="E267" s="485">
        <v>1700000</v>
      </c>
      <c r="F267" s="487" t="s">
        <v>319</v>
      </c>
      <c r="G267" s="485">
        <v>390000</v>
      </c>
      <c r="H267" s="485">
        <f t="shared" si="38"/>
        <v>23400000</v>
      </c>
      <c r="I267" s="485">
        <f t="shared" si="39"/>
        <v>97500</v>
      </c>
      <c r="J267" s="492">
        <f t="shared" si="40"/>
        <v>1625</v>
      </c>
      <c r="K267" s="485"/>
    </row>
    <row r="268" spans="1:11">
      <c r="A268" s="402">
        <v>261</v>
      </c>
      <c r="B268" s="402" t="s">
        <v>1060</v>
      </c>
      <c r="C268" s="422" t="s">
        <v>140</v>
      </c>
      <c r="D268" s="402">
        <v>10</v>
      </c>
      <c r="E268" s="402">
        <v>1750000</v>
      </c>
      <c r="F268" s="404" t="s">
        <v>319</v>
      </c>
      <c r="G268" s="402">
        <v>400000</v>
      </c>
      <c r="H268" s="402">
        <f t="shared" si="38"/>
        <v>24000000</v>
      </c>
      <c r="I268" s="402">
        <f t="shared" si="39"/>
        <v>100000</v>
      </c>
      <c r="J268" s="403">
        <f t="shared" si="40"/>
        <v>1666.6666666666667</v>
      </c>
      <c r="K268" s="402"/>
    </row>
    <row r="269" spans="1:11">
      <c r="A269" s="485">
        <v>262</v>
      </c>
      <c r="B269" s="485" t="s">
        <v>1061</v>
      </c>
      <c r="C269" s="486" t="s">
        <v>140</v>
      </c>
      <c r="D269" s="485">
        <v>5</v>
      </c>
      <c r="E269" s="485">
        <v>1800000</v>
      </c>
      <c r="F269" s="487" t="s">
        <v>319</v>
      </c>
      <c r="G269" s="485">
        <v>410000</v>
      </c>
      <c r="H269" s="485">
        <f t="shared" si="38"/>
        <v>24600000</v>
      </c>
      <c r="I269" s="485">
        <f t="shared" si="39"/>
        <v>102500</v>
      </c>
      <c r="J269" s="492">
        <f t="shared" si="40"/>
        <v>1708.3333333333333</v>
      </c>
      <c r="K269" s="485"/>
    </row>
    <row r="270" spans="1:11">
      <c r="A270" s="485">
        <v>263</v>
      </c>
      <c r="B270" s="485" t="s">
        <v>1062</v>
      </c>
      <c r="C270" s="486" t="s">
        <v>140</v>
      </c>
      <c r="D270" s="485">
        <v>5</v>
      </c>
      <c r="E270" s="485">
        <v>1800000</v>
      </c>
      <c r="F270" s="487" t="s">
        <v>319</v>
      </c>
      <c r="G270" s="485">
        <v>410000</v>
      </c>
      <c r="H270" s="485">
        <f t="shared" si="38"/>
        <v>24600000</v>
      </c>
      <c r="I270" s="485">
        <f t="shared" si="39"/>
        <v>102500</v>
      </c>
      <c r="J270" s="492">
        <f t="shared" si="40"/>
        <v>1708.3333333333333</v>
      </c>
      <c r="K270" s="485"/>
    </row>
    <row r="271" spans="1:11">
      <c r="A271" s="485">
        <v>264</v>
      </c>
      <c r="B271" s="485" t="s">
        <v>1063</v>
      </c>
      <c r="C271" s="486" t="s">
        <v>140</v>
      </c>
      <c r="D271" s="485">
        <v>5</v>
      </c>
      <c r="E271" s="485">
        <v>1800000</v>
      </c>
      <c r="F271" s="487" t="s">
        <v>319</v>
      </c>
      <c r="G271" s="485">
        <v>410000</v>
      </c>
      <c r="H271" s="485">
        <f t="shared" si="38"/>
        <v>24600000</v>
      </c>
      <c r="I271" s="485">
        <f t="shared" si="39"/>
        <v>102500</v>
      </c>
      <c r="J271" s="492">
        <f t="shared" si="40"/>
        <v>1708.3333333333333</v>
      </c>
      <c r="K271" s="485"/>
    </row>
    <row r="272" spans="1:11">
      <c r="A272" s="453">
        <v>265</v>
      </c>
      <c r="B272" s="453" t="s">
        <v>1064</v>
      </c>
      <c r="C272" s="454" t="s">
        <v>140</v>
      </c>
      <c r="D272" s="453">
        <v>10</v>
      </c>
      <c r="E272" s="453">
        <v>1850000</v>
      </c>
      <c r="F272" s="456" t="s">
        <v>319</v>
      </c>
      <c r="G272" s="453">
        <v>420000</v>
      </c>
      <c r="H272" s="453">
        <f t="shared" si="38"/>
        <v>25200000</v>
      </c>
      <c r="I272" s="453">
        <f t="shared" si="39"/>
        <v>105000</v>
      </c>
      <c r="J272" s="455">
        <f t="shared" si="40"/>
        <v>1750</v>
      </c>
      <c r="K272" s="453"/>
    </row>
    <row r="273" spans="1:11">
      <c r="A273" s="377">
        <v>266</v>
      </c>
      <c r="B273" s="377" t="s">
        <v>1065</v>
      </c>
      <c r="C273" s="488" t="s">
        <v>140</v>
      </c>
      <c r="D273" s="377">
        <v>5</v>
      </c>
      <c r="E273" s="377">
        <v>1900000</v>
      </c>
      <c r="F273" s="489" t="s">
        <v>319</v>
      </c>
      <c r="G273" s="377">
        <v>430000</v>
      </c>
      <c r="H273" s="377">
        <f t="shared" si="38"/>
        <v>25800000</v>
      </c>
      <c r="I273" s="377">
        <f t="shared" si="39"/>
        <v>107500</v>
      </c>
      <c r="J273" s="493">
        <f t="shared" si="40"/>
        <v>1791.6666666666667</v>
      </c>
      <c r="K273" s="377"/>
    </row>
    <row r="274" spans="1:11">
      <c r="A274" s="377">
        <v>267</v>
      </c>
      <c r="B274" s="377" t="s">
        <v>1066</v>
      </c>
      <c r="C274" s="488" t="s">
        <v>140</v>
      </c>
      <c r="D274" s="377">
        <v>5</v>
      </c>
      <c r="E274" s="377">
        <v>1900000</v>
      </c>
      <c r="F274" s="489" t="s">
        <v>319</v>
      </c>
      <c r="G274" s="377">
        <v>430000</v>
      </c>
      <c r="H274" s="377">
        <f t="shared" si="38"/>
        <v>25800000</v>
      </c>
      <c r="I274" s="377">
        <f t="shared" si="39"/>
        <v>107500</v>
      </c>
      <c r="J274" s="493">
        <f t="shared" si="40"/>
        <v>1791.6666666666667</v>
      </c>
      <c r="K274" s="377"/>
    </row>
    <row r="275" spans="1:11">
      <c r="A275" s="377">
        <v>268</v>
      </c>
      <c r="B275" s="377" t="s">
        <v>1067</v>
      </c>
      <c r="C275" s="488" t="s">
        <v>140</v>
      </c>
      <c r="D275" s="377">
        <v>5</v>
      </c>
      <c r="E275" s="377">
        <v>1900000</v>
      </c>
      <c r="F275" s="489" t="s">
        <v>319</v>
      </c>
      <c r="G275" s="377">
        <v>430000</v>
      </c>
      <c r="H275" s="377">
        <f t="shared" si="38"/>
        <v>25800000</v>
      </c>
      <c r="I275" s="377">
        <f t="shared" si="39"/>
        <v>107500</v>
      </c>
      <c r="J275" s="493">
        <f t="shared" si="40"/>
        <v>1791.6666666666667</v>
      </c>
      <c r="K275" s="377"/>
    </row>
    <row r="276" spans="1:11">
      <c r="A276" s="453">
        <v>269</v>
      </c>
      <c r="B276" s="453" t="s">
        <v>1068</v>
      </c>
      <c r="C276" s="454" t="s">
        <v>140</v>
      </c>
      <c r="D276" s="453">
        <v>10</v>
      </c>
      <c r="E276" s="453">
        <v>1950000</v>
      </c>
      <c r="F276" s="456" t="s">
        <v>319</v>
      </c>
      <c r="G276" s="453">
        <v>440000</v>
      </c>
      <c r="H276" s="453">
        <f t="shared" si="38"/>
        <v>26400000</v>
      </c>
      <c r="I276" s="453">
        <f t="shared" si="39"/>
        <v>110000</v>
      </c>
      <c r="J276" s="455">
        <f t="shared" si="40"/>
        <v>1833.3333333333333</v>
      </c>
      <c r="K276" s="453"/>
    </row>
    <row r="277" spans="1:11">
      <c r="A277" s="377">
        <v>270</v>
      </c>
      <c r="B277" s="377" t="s">
        <v>1069</v>
      </c>
      <c r="C277" s="488" t="s">
        <v>140</v>
      </c>
      <c r="D277" s="377">
        <v>3</v>
      </c>
      <c r="E277" s="377">
        <v>2000000</v>
      </c>
      <c r="F277" s="489" t="s">
        <v>319</v>
      </c>
      <c r="G277" s="377">
        <v>450000</v>
      </c>
      <c r="H277" s="377">
        <f t="shared" si="38"/>
        <v>27000000</v>
      </c>
      <c r="I277" s="377">
        <f t="shared" si="39"/>
        <v>112500</v>
      </c>
      <c r="J277" s="493">
        <f t="shared" si="40"/>
        <v>1875</v>
      </c>
      <c r="K277" s="377"/>
    </row>
    <row r="278" spans="1:11">
      <c r="A278" s="377">
        <v>271</v>
      </c>
      <c r="B278" s="377" t="s">
        <v>1070</v>
      </c>
      <c r="C278" s="488" t="s">
        <v>140</v>
      </c>
      <c r="D278" s="377">
        <v>3</v>
      </c>
      <c r="E278" s="377">
        <v>2000000</v>
      </c>
      <c r="F278" s="489" t="s">
        <v>319</v>
      </c>
      <c r="G278" s="377">
        <v>450000</v>
      </c>
      <c r="H278" s="377">
        <f t="shared" si="38"/>
        <v>27000000</v>
      </c>
      <c r="I278" s="377">
        <f t="shared" si="39"/>
        <v>112500</v>
      </c>
      <c r="J278" s="493">
        <f t="shared" si="40"/>
        <v>1875</v>
      </c>
      <c r="K278" s="377"/>
    </row>
    <row r="279" spans="1:11">
      <c r="A279" s="377">
        <v>272</v>
      </c>
      <c r="B279" s="377" t="s">
        <v>1071</v>
      </c>
      <c r="C279" s="488" t="s">
        <v>140</v>
      </c>
      <c r="D279" s="377">
        <v>3</v>
      </c>
      <c r="E279" s="377">
        <v>2000000</v>
      </c>
      <c r="F279" s="489" t="s">
        <v>319</v>
      </c>
      <c r="G279" s="377">
        <v>450000</v>
      </c>
      <c r="H279" s="377">
        <f t="shared" si="38"/>
        <v>27000000</v>
      </c>
      <c r="I279" s="377">
        <f t="shared" si="39"/>
        <v>112500</v>
      </c>
      <c r="J279" s="493">
        <f t="shared" si="40"/>
        <v>1875</v>
      </c>
      <c r="K279" s="377"/>
    </row>
    <row r="280" spans="1:11">
      <c r="A280" s="377">
        <v>273</v>
      </c>
      <c r="B280" s="377" t="s">
        <v>1072</v>
      </c>
      <c r="C280" s="488" t="s">
        <v>140</v>
      </c>
      <c r="D280" s="377">
        <v>3</v>
      </c>
      <c r="E280" s="377">
        <v>2000000</v>
      </c>
      <c r="F280" s="489" t="s">
        <v>319</v>
      </c>
      <c r="G280" s="377">
        <v>450000</v>
      </c>
      <c r="H280" s="377">
        <f t="shared" si="38"/>
        <v>27000000</v>
      </c>
      <c r="I280" s="377">
        <f t="shared" si="39"/>
        <v>112500</v>
      </c>
      <c r="J280" s="493">
        <f t="shared" si="40"/>
        <v>1875</v>
      </c>
      <c r="K280" s="377"/>
    </row>
    <row r="281" spans="1:11">
      <c r="A281" s="453">
        <v>274</v>
      </c>
      <c r="B281" s="453" t="s">
        <v>1073</v>
      </c>
      <c r="C281" s="454" t="s">
        <v>140</v>
      </c>
      <c r="D281" s="453">
        <v>10</v>
      </c>
      <c r="E281" s="453">
        <v>2050000</v>
      </c>
      <c r="F281" s="456" t="s">
        <v>319</v>
      </c>
      <c r="G281" s="453">
        <v>460000</v>
      </c>
      <c r="H281" s="453">
        <f t="shared" si="38"/>
        <v>27600000</v>
      </c>
      <c r="I281" s="453">
        <f t="shared" si="39"/>
        <v>115000</v>
      </c>
      <c r="J281" s="455">
        <f t="shared" si="40"/>
        <v>1916.6666666666667</v>
      </c>
      <c r="K281" s="453"/>
    </row>
    <row r="282" spans="1:11">
      <c r="A282" s="377">
        <v>275</v>
      </c>
      <c r="B282" s="377" t="s">
        <v>1074</v>
      </c>
      <c r="C282" s="488" t="s">
        <v>140</v>
      </c>
      <c r="D282" s="377">
        <v>5</v>
      </c>
      <c r="E282" s="377">
        <v>2100000</v>
      </c>
      <c r="F282" s="489" t="s">
        <v>319</v>
      </c>
      <c r="G282" s="377">
        <v>470000</v>
      </c>
      <c r="H282" s="377">
        <f t="shared" si="38"/>
        <v>28200000</v>
      </c>
      <c r="I282" s="377">
        <f t="shared" si="39"/>
        <v>117500</v>
      </c>
      <c r="J282" s="493">
        <f t="shared" si="40"/>
        <v>1958.3333333333333</v>
      </c>
      <c r="K282" s="377"/>
    </row>
    <row r="283" spans="1:11">
      <c r="A283" s="377">
        <v>276</v>
      </c>
      <c r="B283" s="377" t="s">
        <v>1075</v>
      </c>
      <c r="C283" s="488" t="s">
        <v>140</v>
      </c>
      <c r="D283" s="377">
        <v>5</v>
      </c>
      <c r="E283" s="377">
        <v>2100000</v>
      </c>
      <c r="F283" s="489" t="s">
        <v>319</v>
      </c>
      <c r="G283" s="377">
        <v>470000</v>
      </c>
      <c r="H283" s="377">
        <f t="shared" si="38"/>
        <v>28200000</v>
      </c>
      <c r="I283" s="377">
        <f t="shared" si="39"/>
        <v>117500</v>
      </c>
      <c r="J283" s="493">
        <f t="shared" si="40"/>
        <v>1958.3333333333333</v>
      </c>
      <c r="K283" s="377"/>
    </row>
    <row r="284" spans="1:11">
      <c r="A284" s="377">
        <v>277</v>
      </c>
      <c r="B284" s="377" t="s">
        <v>1076</v>
      </c>
      <c r="C284" s="488" t="s">
        <v>140</v>
      </c>
      <c r="D284" s="377">
        <v>5</v>
      </c>
      <c r="E284" s="377">
        <v>2100000</v>
      </c>
      <c r="F284" s="489" t="s">
        <v>319</v>
      </c>
      <c r="G284" s="377">
        <v>470000</v>
      </c>
      <c r="H284" s="377">
        <f t="shared" si="38"/>
        <v>28200000</v>
      </c>
      <c r="I284" s="377">
        <f t="shared" si="39"/>
        <v>117500</v>
      </c>
      <c r="J284" s="493">
        <f t="shared" si="40"/>
        <v>1958.3333333333333</v>
      </c>
      <c r="K284" s="377"/>
    </row>
    <row r="285" spans="1:11">
      <c r="A285" s="453">
        <v>278</v>
      </c>
      <c r="B285" s="453" t="s">
        <v>1077</v>
      </c>
      <c r="C285" s="454" t="s">
        <v>140</v>
      </c>
      <c r="D285" s="453">
        <v>3</v>
      </c>
      <c r="E285" s="453">
        <v>2150000</v>
      </c>
      <c r="F285" s="456" t="s">
        <v>319</v>
      </c>
      <c r="G285" s="453">
        <v>480000</v>
      </c>
      <c r="H285" s="453">
        <f t="shared" si="38"/>
        <v>28800000</v>
      </c>
      <c r="I285" s="453">
        <f t="shared" si="39"/>
        <v>120000</v>
      </c>
      <c r="J285" s="455">
        <f t="shared" si="40"/>
        <v>2000</v>
      </c>
      <c r="K285" s="453"/>
    </row>
    <row r="286" spans="1:11">
      <c r="A286" s="453">
        <v>279</v>
      </c>
      <c r="B286" s="453" t="s">
        <v>1078</v>
      </c>
      <c r="C286" s="454" t="s">
        <v>140</v>
      </c>
      <c r="D286" s="453">
        <v>3</v>
      </c>
      <c r="E286" s="453">
        <v>2150000</v>
      </c>
      <c r="F286" s="456" t="s">
        <v>319</v>
      </c>
      <c r="G286" s="453">
        <v>480000</v>
      </c>
      <c r="H286" s="453">
        <f t="shared" si="38"/>
        <v>28800000</v>
      </c>
      <c r="I286" s="453">
        <f t="shared" si="39"/>
        <v>120000</v>
      </c>
      <c r="J286" s="455">
        <f t="shared" si="40"/>
        <v>2000</v>
      </c>
      <c r="K286" s="453"/>
    </row>
    <row r="287" spans="1:11">
      <c r="A287" s="453">
        <v>280</v>
      </c>
      <c r="B287" s="453" t="s">
        <v>1079</v>
      </c>
      <c r="C287" s="454" t="s">
        <v>140</v>
      </c>
      <c r="D287" s="453">
        <v>3</v>
      </c>
      <c r="E287" s="453">
        <v>2150000</v>
      </c>
      <c r="F287" s="456" t="s">
        <v>319</v>
      </c>
      <c r="G287" s="453">
        <v>480000</v>
      </c>
      <c r="H287" s="453">
        <f t="shared" si="38"/>
        <v>28800000</v>
      </c>
      <c r="I287" s="453">
        <f t="shared" si="39"/>
        <v>120000</v>
      </c>
      <c r="J287" s="455">
        <f t="shared" si="40"/>
        <v>2000</v>
      </c>
      <c r="K287" s="453"/>
    </row>
    <row r="288" spans="1:11">
      <c r="A288" s="453">
        <v>281</v>
      </c>
      <c r="B288" s="453" t="s">
        <v>1080</v>
      </c>
      <c r="C288" s="454" t="s">
        <v>140</v>
      </c>
      <c r="D288" s="453">
        <v>3</v>
      </c>
      <c r="E288" s="453">
        <v>2150000</v>
      </c>
      <c r="F288" s="456" t="s">
        <v>319</v>
      </c>
      <c r="G288" s="453">
        <v>480000</v>
      </c>
      <c r="H288" s="453">
        <f t="shared" si="38"/>
        <v>28800000</v>
      </c>
      <c r="I288" s="453">
        <f t="shared" si="39"/>
        <v>120000</v>
      </c>
      <c r="J288" s="455">
        <f t="shared" si="40"/>
        <v>2000</v>
      </c>
      <c r="K288" s="453"/>
    </row>
    <row r="289" spans="1:11">
      <c r="A289" s="453">
        <v>282</v>
      </c>
      <c r="B289" s="453" t="s">
        <v>1081</v>
      </c>
      <c r="C289" s="454" t="s">
        <v>140</v>
      </c>
      <c r="D289" s="453">
        <v>3</v>
      </c>
      <c r="E289" s="453">
        <v>2150000</v>
      </c>
      <c r="F289" s="456" t="s">
        <v>319</v>
      </c>
      <c r="G289" s="453">
        <v>480000</v>
      </c>
      <c r="H289" s="453">
        <f t="shared" si="38"/>
        <v>28800000</v>
      </c>
      <c r="I289" s="453">
        <f t="shared" si="39"/>
        <v>120000</v>
      </c>
      <c r="J289" s="455">
        <f t="shared" si="40"/>
        <v>2000</v>
      </c>
      <c r="K289" s="453"/>
    </row>
    <row r="290" spans="1:11">
      <c r="A290" s="377">
        <v>283</v>
      </c>
      <c r="B290" s="377" t="s">
        <v>1082</v>
      </c>
      <c r="C290" s="488" t="s">
        <v>140</v>
      </c>
      <c r="D290" s="377">
        <v>3</v>
      </c>
      <c r="E290" s="377">
        <v>2200000</v>
      </c>
      <c r="F290" s="489" t="s">
        <v>319</v>
      </c>
      <c r="G290" s="377">
        <v>490000</v>
      </c>
      <c r="H290" s="377">
        <f t="shared" si="38"/>
        <v>29400000</v>
      </c>
      <c r="I290" s="377">
        <f t="shared" si="39"/>
        <v>122500</v>
      </c>
      <c r="J290" s="493">
        <f t="shared" si="40"/>
        <v>2041.6666666666667</v>
      </c>
      <c r="K290" s="377"/>
    </row>
    <row r="291" spans="1:11">
      <c r="A291" s="377">
        <v>284</v>
      </c>
      <c r="B291" s="377" t="s">
        <v>1083</v>
      </c>
      <c r="C291" s="488" t="s">
        <v>140</v>
      </c>
      <c r="D291" s="377">
        <v>3</v>
      </c>
      <c r="E291" s="377">
        <v>2200000</v>
      </c>
      <c r="F291" s="489" t="s">
        <v>319</v>
      </c>
      <c r="G291" s="377">
        <v>490000</v>
      </c>
      <c r="H291" s="377">
        <f t="shared" si="38"/>
        <v>29400000</v>
      </c>
      <c r="I291" s="377">
        <f t="shared" si="39"/>
        <v>122500</v>
      </c>
      <c r="J291" s="493">
        <f t="shared" si="40"/>
        <v>2041.6666666666667</v>
      </c>
      <c r="K291" s="377"/>
    </row>
    <row r="292" spans="1:11">
      <c r="A292" s="377">
        <v>285</v>
      </c>
      <c r="B292" s="377" t="s">
        <v>1084</v>
      </c>
      <c r="C292" s="488" t="s">
        <v>140</v>
      </c>
      <c r="D292" s="377">
        <v>3</v>
      </c>
      <c r="E292" s="377">
        <v>2200000</v>
      </c>
      <c r="F292" s="489" t="s">
        <v>319</v>
      </c>
      <c r="G292" s="377">
        <v>490000</v>
      </c>
      <c r="H292" s="377">
        <f t="shared" si="38"/>
        <v>29400000</v>
      </c>
      <c r="I292" s="377">
        <f t="shared" si="39"/>
        <v>122500</v>
      </c>
      <c r="J292" s="493">
        <f t="shared" si="40"/>
        <v>2041.6666666666667</v>
      </c>
      <c r="K292" s="377"/>
    </row>
    <row r="293" spans="1:11">
      <c r="A293" s="377">
        <v>286</v>
      </c>
      <c r="B293" s="377" t="s">
        <v>1085</v>
      </c>
      <c r="C293" s="488" t="s">
        <v>140</v>
      </c>
      <c r="D293" s="377">
        <v>3</v>
      </c>
      <c r="E293" s="377">
        <v>2200000</v>
      </c>
      <c r="F293" s="489" t="s">
        <v>319</v>
      </c>
      <c r="G293" s="377">
        <v>490000</v>
      </c>
      <c r="H293" s="377">
        <f t="shared" si="38"/>
        <v>29400000</v>
      </c>
      <c r="I293" s="377">
        <f t="shared" si="39"/>
        <v>122500</v>
      </c>
      <c r="J293" s="493">
        <f t="shared" si="40"/>
        <v>2041.6666666666667</v>
      </c>
      <c r="K293" s="377"/>
    </row>
    <row r="294" spans="1:11">
      <c r="A294" s="377">
        <v>287</v>
      </c>
      <c r="B294" s="377" t="s">
        <v>1086</v>
      </c>
      <c r="C294" s="488" t="s">
        <v>140</v>
      </c>
      <c r="D294" s="377">
        <v>3</v>
      </c>
      <c r="E294" s="377">
        <v>2200000</v>
      </c>
      <c r="F294" s="489" t="s">
        <v>319</v>
      </c>
      <c r="G294" s="377">
        <v>490000</v>
      </c>
      <c r="H294" s="377">
        <f t="shared" si="38"/>
        <v>29400000</v>
      </c>
      <c r="I294" s="377">
        <f t="shared" si="39"/>
        <v>122500</v>
      </c>
      <c r="J294" s="493">
        <f t="shared" si="40"/>
        <v>2041.6666666666667</v>
      </c>
      <c r="K294" s="377"/>
    </row>
    <row r="295" spans="1:11">
      <c r="A295" s="453">
        <v>288</v>
      </c>
      <c r="B295" s="453" t="s">
        <v>1087</v>
      </c>
      <c r="C295" s="454" t="s">
        <v>140</v>
      </c>
      <c r="D295" s="453">
        <v>3</v>
      </c>
      <c r="E295" s="453">
        <v>2250000</v>
      </c>
      <c r="F295" s="456" t="s">
        <v>319</v>
      </c>
      <c r="G295" s="453">
        <v>500000</v>
      </c>
      <c r="H295" s="453">
        <f t="shared" si="38"/>
        <v>30000000</v>
      </c>
      <c r="I295" s="453">
        <f t="shared" si="39"/>
        <v>125000</v>
      </c>
      <c r="J295" s="455">
        <f t="shared" si="40"/>
        <v>2083.3333333333335</v>
      </c>
      <c r="K295" s="453"/>
    </row>
    <row r="296" spans="1:11">
      <c r="A296" s="453">
        <v>289</v>
      </c>
      <c r="B296" s="453" t="s">
        <v>1088</v>
      </c>
      <c r="C296" s="454" t="s">
        <v>140</v>
      </c>
      <c r="D296" s="453">
        <v>3</v>
      </c>
      <c r="E296" s="453">
        <v>2250000</v>
      </c>
      <c r="F296" s="456" t="s">
        <v>319</v>
      </c>
      <c r="G296" s="453">
        <v>500000</v>
      </c>
      <c r="H296" s="453">
        <f t="shared" si="38"/>
        <v>30000000</v>
      </c>
      <c r="I296" s="453">
        <f t="shared" si="39"/>
        <v>125000</v>
      </c>
      <c r="J296" s="455">
        <f t="shared" si="40"/>
        <v>2083.3333333333335</v>
      </c>
      <c r="K296" s="453"/>
    </row>
    <row r="297" spans="1:11">
      <c r="A297" s="453">
        <v>290</v>
      </c>
      <c r="B297" s="453" t="s">
        <v>1089</v>
      </c>
      <c r="C297" s="454" t="s">
        <v>140</v>
      </c>
      <c r="D297" s="453">
        <v>3</v>
      </c>
      <c r="E297" s="453">
        <v>2250000</v>
      </c>
      <c r="F297" s="456" t="s">
        <v>319</v>
      </c>
      <c r="G297" s="453">
        <v>500000</v>
      </c>
      <c r="H297" s="453">
        <f t="shared" si="38"/>
        <v>30000000</v>
      </c>
      <c r="I297" s="453">
        <f t="shared" si="39"/>
        <v>125000</v>
      </c>
      <c r="J297" s="455">
        <f t="shared" si="40"/>
        <v>2083.3333333333335</v>
      </c>
      <c r="K297" s="453"/>
    </row>
    <row r="298" spans="1:11">
      <c r="A298" s="453">
        <v>291</v>
      </c>
      <c r="B298" s="453" t="s">
        <v>1090</v>
      </c>
      <c r="C298" s="454" t="s">
        <v>140</v>
      </c>
      <c r="D298" s="453">
        <v>3</v>
      </c>
      <c r="E298" s="453">
        <v>2250000</v>
      </c>
      <c r="F298" s="456" t="s">
        <v>319</v>
      </c>
      <c r="G298" s="453">
        <v>500000</v>
      </c>
      <c r="H298" s="453">
        <f t="shared" si="38"/>
        <v>30000000</v>
      </c>
      <c r="I298" s="453">
        <f t="shared" si="39"/>
        <v>125000</v>
      </c>
      <c r="J298" s="455">
        <f t="shared" si="40"/>
        <v>2083.3333333333335</v>
      </c>
      <c r="K298" s="453"/>
    </row>
    <row r="299" spans="1:11">
      <c r="A299" s="453">
        <v>292</v>
      </c>
      <c r="B299" s="453" t="s">
        <v>1091</v>
      </c>
      <c r="C299" s="454" t="s">
        <v>140</v>
      </c>
      <c r="D299" s="453">
        <v>3</v>
      </c>
      <c r="E299" s="453">
        <v>2250000</v>
      </c>
      <c r="F299" s="456" t="s">
        <v>319</v>
      </c>
      <c r="G299" s="453">
        <v>500000</v>
      </c>
      <c r="H299" s="453">
        <f t="shared" si="38"/>
        <v>30000000</v>
      </c>
      <c r="I299" s="453">
        <f t="shared" si="39"/>
        <v>125000</v>
      </c>
      <c r="J299" s="455">
        <f t="shared" si="40"/>
        <v>2083.3333333333335</v>
      </c>
      <c r="K299" s="453"/>
    </row>
    <row r="300" spans="1:11">
      <c r="A300" s="377">
        <v>293</v>
      </c>
      <c r="B300" s="377" t="s">
        <v>1092</v>
      </c>
      <c r="C300" s="488" t="s">
        <v>140</v>
      </c>
      <c r="D300" s="377">
        <v>5</v>
      </c>
      <c r="E300" s="377">
        <v>2300000</v>
      </c>
      <c r="F300" s="489" t="s">
        <v>319</v>
      </c>
      <c r="G300" s="377">
        <v>510000</v>
      </c>
      <c r="H300" s="377">
        <f t="shared" si="38"/>
        <v>30600000</v>
      </c>
      <c r="I300" s="377">
        <f t="shared" si="39"/>
        <v>127500</v>
      </c>
      <c r="J300" s="493">
        <f t="shared" si="40"/>
        <v>2125</v>
      </c>
      <c r="K300" s="377"/>
    </row>
    <row r="301" spans="1:11">
      <c r="A301" s="377">
        <v>294</v>
      </c>
      <c r="B301" s="377" t="s">
        <v>1093</v>
      </c>
      <c r="C301" s="488" t="s">
        <v>140</v>
      </c>
      <c r="D301" s="377">
        <v>5</v>
      </c>
      <c r="E301" s="377">
        <v>2300000</v>
      </c>
      <c r="F301" s="489" t="s">
        <v>319</v>
      </c>
      <c r="G301" s="377">
        <v>510000</v>
      </c>
      <c r="H301" s="377">
        <f t="shared" si="38"/>
        <v>30600000</v>
      </c>
      <c r="I301" s="377">
        <f t="shared" si="39"/>
        <v>127500</v>
      </c>
      <c r="J301" s="493">
        <f t="shared" si="40"/>
        <v>2125</v>
      </c>
      <c r="K301" s="377"/>
    </row>
    <row r="302" spans="1:11">
      <c r="A302" s="377">
        <v>295</v>
      </c>
      <c r="B302" s="377" t="s">
        <v>1094</v>
      </c>
      <c r="C302" s="488" t="s">
        <v>140</v>
      </c>
      <c r="D302" s="377">
        <v>5</v>
      </c>
      <c r="E302" s="377">
        <v>2300000</v>
      </c>
      <c r="F302" s="489" t="s">
        <v>319</v>
      </c>
      <c r="G302" s="377">
        <v>510000</v>
      </c>
      <c r="H302" s="377">
        <f t="shared" ref="H302" si="41">G302*60</f>
        <v>30600000</v>
      </c>
      <c r="I302" s="377">
        <f t="shared" ref="I302" si="42">G302/4</f>
        <v>127500</v>
      </c>
      <c r="J302" s="493">
        <f t="shared" ref="J302" si="43">I302/60</f>
        <v>2125</v>
      </c>
      <c r="K302" s="377"/>
    </row>
    <row r="303" spans="1:11">
      <c r="E303" s="324">
        <f>SUM(E237:E302)</f>
        <v>116000000</v>
      </c>
      <c r="G303" s="324">
        <f>SUM(G237:G302)</f>
        <v>26500000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G42 G82 G89 G101 E117" formula="1"/>
    <ignoredError sqref="M84" formulaRange="1"/>
    <ignoredError sqref="AG43:AG45 AG47 AK42 AK44 AK46" twoDigitTextYear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D105-4A17-45DB-B9CA-E7B56CB4ACD1}">
  <dimension ref="A1:AC301"/>
  <sheetViews>
    <sheetView topLeftCell="A238" zoomScale="85" zoomScaleNormal="85" workbookViewId="0">
      <selection activeCell="L259" sqref="L259"/>
    </sheetView>
  </sheetViews>
  <sheetFormatPr defaultRowHeight="16.5"/>
  <cols>
    <col min="1" max="1" width="4.5" style="274" bestFit="1" customWidth="1"/>
    <col min="2" max="2" width="4.5" style="274" customWidth="1"/>
    <col min="3" max="3" width="18.875" style="274" bestFit="1" customWidth="1"/>
    <col min="4" max="4" width="9" style="274"/>
    <col min="5" max="5" width="25.5" style="274" bestFit="1" customWidth="1"/>
    <col min="6" max="6" width="7" style="274" customWidth="1"/>
    <col min="7" max="15" width="8.75" style="274" bestFit="1" customWidth="1"/>
    <col min="16" max="16" width="12" style="274" bestFit="1" customWidth="1"/>
    <col min="17" max="19" width="13.375" style="274" bestFit="1" customWidth="1"/>
    <col min="20" max="25" width="12.25" style="274" bestFit="1" customWidth="1"/>
    <col min="26" max="26" width="13.375" style="274" bestFit="1" customWidth="1"/>
    <col min="27" max="27" width="11" style="274" bestFit="1" customWidth="1"/>
    <col min="28" max="28" width="8.5" style="274" bestFit="1" customWidth="1"/>
    <col min="29" max="16384" width="9" style="274"/>
  </cols>
  <sheetData>
    <row r="1" spans="1:26" s="412" customFormat="1">
      <c r="A1" s="412" t="s">
        <v>136</v>
      </c>
      <c r="B1" s="412" t="s">
        <v>3163</v>
      </c>
      <c r="C1" s="412" t="s">
        <v>831</v>
      </c>
      <c r="D1" s="412" t="s">
        <v>832</v>
      </c>
      <c r="E1" s="412" t="s">
        <v>2665</v>
      </c>
      <c r="F1" s="412" t="s">
        <v>2666</v>
      </c>
      <c r="G1" s="412" t="s">
        <v>2667</v>
      </c>
      <c r="H1" s="412" t="s">
        <v>2668</v>
      </c>
      <c r="I1" s="412" t="s">
        <v>2669</v>
      </c>
      <c r="J1" s="412" t="s">
        <v>2670</v>
      </c>
      <c r="K1" s="412" t="s">
        <v>2671</v>
      </c>
      <c r="L1" s="412" t="s">
        <v>2672</v>
      </c>
      <c r="M1" s="412" t="s">
        <v>2673</v>
      </c>
      <c r="N1" s="412" t="s">
        <v>2674</v>
      </c>
      <c r="O1" s="412" t="s">
        <v>2675</v>
      </c>
      <c r="P1" s="412" t="s">
        <v>2676</v>
      </c>
      <c r="Q1" s="412" t="s">
        <v>2677</v>
      </c>
      <c r="R1" s="412" t="s">
        <v>2678</v>
      </c>
      <c r="S1" s="412" t="s">
        <v>2679</v>
      </c>
      <c r="T1" s="412" t="s">
        <v>2680</v>
      </c>
      <c r="U1" s="412" t="s">
        <v>2681</v>
      </c>
      <c r="V1" s="412" t="s">
        <v>2682</v>
      </c>
      <c r="W1" s="412" t="s">
        <v>2683</v>
      </c>
      <c r="X1" s="412" t="s">
        <v>2684</v>
      </c>
      <c r="Y1" s="412" t="s">
        <v>2685</v>
      </c>
      <c r="Z1" s="412" t="s">
        <v>2686</v>
      </c>
    </row>
    <row r="2" spans="1:26">
      <c r="A2" s="395">
        <v>1</v>
      </c>
      <c r="B2" s="395" t="s">
        <v>1099</v>
      </c>
      <c r="C2" s="395" t="s">
        <v>2</v>
      </c>
      <c r="D2" s="395">
        <v>1</v>
      </c>
      <c r="E2" s="395" t="s">
        <v>1354</v>
      </c>
      <c r="F2" s="274">
        <v>0</v>
      </c>
      <c r="G2" s="424">
        <v>10</v>
      </c>
      <c r="H2" s="274">
        <v>-1</v>
      </c>
      <c r="I2" s="274">
        <v>-1</v>
      </c>
      <c r="J2" s="274">
        <v>-1</v>
      </c>
      <c r="K2" s="274">
        <v>-1</v>
      </c>
      <c r="L2" s="274">
        <v>-1</v>
      </c>
      <c r="M2" s="274">
        <v>-1</v>
      </c>
      <c r="N2" s="274">
        <v>-1</v>
      </c>
      <c r="O2" s="274">
        <v>-1</v>
      </c>
      <c r="P2" s="274">
        <v>-1</v>
      </c>
      <c r="Q2" s="274" t="s">
        <v>2687</v>
      </c>
      <c r="R2" s="274">
        <v>-1</v>
      </c>
      <c r="S2" s="274">
        <v>-1</v>
      </c>
      <c r="T2" s="274">
        <v>-1</v>
      </c>
      <c r="U2" s="274">
        <v>-1</v>
      </c>
      <c r="V2" s="274">
        <v>-1</v>
      </c>
      <c r="W2" s="274">
        <v>-1</v>
      </c>
      <c r="X2" s="274">
        <v>-1</v>
      </c>
      <c r="Y2" s="274">
        <v>-1</v>
      </c>
      <c r="Z2" s="274">
        <v>-1</v>
      </c>
    </row>
    <row r="3" spans="1:26">
      <c r="A3" s="402">
        <v>2</v>
      </c>
      <c r="B3" s="402" t="s">
        <v>1099</v>
      </c>
      <c r="C3" s="402" t="s">
        <v>833</v>
      </c>
      <c r="D3" s="402">
        <v>3</v>
      </c>
      <c r="E3" s="402" t="s">
        <v>1434</v>
      </c>
      <c r="F3" s="274">
        <v>1</v>
      </c>
      <c r="G3" s="274">
        <v>30</v>
      </c>
      <c r="H3" s="274">
        <v>60</v>
      </c>
      <c r="I3" s="393">
        <v>100</v>
      </c>
      <c r="J3" s="274">
        <v>-1</v>
      </c>
      <c r="K3" s="274">
        <v>-1</v>
      </c>
      <c r="L3" s="274">
        <v>-1</v>
      </c>
      <c r="M3" s="274">
        <v>-1</v>
      </c>
      <c r="N3" s="274">
        <v>-1</v>
      </c>
      <c r="O3" s="274">
        <v>-1</v>
      </c>
      <c r="P3" s="274">
        <v>-1</v>
      </c>
      <c r="Q3" s="274" t="s">
        <v>2688</v>
      </c>
      <c r="R3" s="274" t="s">
        <v>2689</v>
      </c>
      <c r="S3" s="274" t="s">
        <v>2690</v>
      </c>
      <c r="T3" s="274">
        <v>-1</v>
      </c>
      <c r="U3" s="274">
        <v>-1</v>
      </c>
      <c r="V3" s="274">
        <v>-1</v>
      </c>
      <c r="W3" s="274">
        <v>-1</v>
      </c>
      <c r="X3" s="274">
        <v>-1</v>
      </c>
      <c r="Y3" s="274">
        <v>-1</v>
      </c>
      <c r="Z3" s="274">
        <v>-1</v>
      </c>
    </row>
    <row r="4" spans="1:26">
      <c r="A4" s="395">
        <v>3</v>
      </c>
      <c r="B4" s="395" t="s">
        <v>1099</v>
      </c>
      <c r="C4" s="395" t="s">
        <v>834</v>
      </c>
      <c r="D4" s="395">
        <v>3</v>
      </c>
      <c r="E4" s="395" t="s">
        <v>1435</v>
      </c>
      <c r="F4" s="274">
        <v>1</v>
      </c>
      <c r="G4" s="274">
        <v>30</v>
      </c>
      <c r="H4" s="274">
        <v>60</v>
      </c>
      <c r="I4" s="393">
        <v>100</v>
      </c>
      <c r="J4" s="274">
        <v>-1</v>
      </c>
      <c r="K4" s="274">
        <v>-1</v>
      </c>
      <c r="L4" s="274">
        <v>-1</v>
      </c>
      <c r="M4" s="274">
        <v>-1</v>
      </c>
      <c r="N4" s="274">
        <v>-1</v>
      </c>
      <c r="O4" s="274">
        <v>-1</v>
      </c>
      <c r="P4" s="274">
        <v>-1</v>
      </c>
      <c r="Q4" s="274" t="s">
        <v>2691</v>
      </c>
      <c r="R4" s="274" t="s">
        <v>2692</v>
      </c>
      <c r="S4" s="274" t="s">
        <v>2693</v>
      </c>
      <c r="T4" s="274">
        <v>-1</v>
      </c>
      <c r="U4" s="274">
        <v>-1</v>
      </c>
      <c r="V4" s="274">
        <v>-1</v>
      </c>
      <c r="W4" s="274">
        <v>-1</v>
      </c>
      <c r="X4" s="274">
        <v>-1</v>
      </c>
      <c r="Y4" s="274">
        <v>-1</v>
      </c>
      <c r="Z4" s="274">
        <v>-1</v>
      </c>
    </row>
    <row r="5" spans="1:26">
      <c r="A5" s="395">
        <v>4</v>
      </c>
      <c r="B5" s="395" t="s">
        <v>1099</v>
      </c>
      <c r="C5" s="395" t="s">
        <v>835</v>
      </c>
      <c r="D5" s="395">
        <v>3</v>
      </c>
      <c r="E5" s="395" t="s">
        <v>1346</v>
      </c>
      <c r="F5" s="274">
        <v>0</v>
      </c>
      <c r="G5" s="274">
        <v>5</v>
      </c>
      <c r="H5" s="274">
        <v>10</v>
      </c>
      <c r="I5" s="412">
        <v>15</v>
      </c>
      <c r="J5" s="274">
        <v>-1</v>
      </c>
      <c r="K5" s="274">
        <v>-1</v>
      </c>
      <c r="L5" s="274">
        <v>-1</v>
      </c>
      <c r="M5" s="274">
        <v>-1</v>
      </c>
      <c r="N5" s="274">
        <v>-1</v>
      </c>
      <c r="O5" s="274">
        <v>-1</v>
      </c>
      <c r="P5" s="274">
        <v>-1</v>
      </c>
      <c r="Q5" s="274" t="s">
        <v>2691</v>
      </c>
      <c r="R5" s="274" t="s">
        <v>2692</v>
      </c>
      <c r="S5" s="274" t="s">
        <v>2693</v>
      </c>
      <c r="T5" s="274">
        <v>-1</v>
      </c>
      <c r="U5" s="274">
        <v>-1</v>
      </c>
      <c r="V5" s="274">
        <v>-1</v>
      </c>
      <c r="W5" s="274">
        <v>-1</v>
      </c>
      <c r="X5" s="274">
        <v>-1</v>
      </c>
      <c r="Y5" s="274">
        <v>-1</v>
      </c>
      <c r="Z5" s="274">
        <v>-1</v>
      </c>
    </row>
    <row r="6" spans="1:26">
      <c r="A6" s="395">
        <v>5</v>
      </c>
      <c r="B6" s="395" t="s">
        <v>1099</v>
      </c>
      <c r="C6" s="395" t="s">
        <v>836</v>
      </c>
      <c r="D6" s="395">
        <v>3</v>
      </c>
      <c r="E6" s="395" t="s">
        <v>1433</v>
      </c>
      <c r="F6" s="274">
        <v>1</v>
      </c>
      <c r="G6" s="274">
        <v>30</v>
      </c>
      <c r="H6" s="274">
        <v>60</v>
      </c>
      <c r="I6" s="393">
        <v>100</v>
      </c>
      <c r="J6" s="274">
        <v>-1</v>
      </c>
      <c r="K6" s="274">
        <v>-1</v>
      </c>
      <c r="L6" s="274">
        <v>-1</v>
      </c>
      <c r="M6" s="274">
        <v>-1</v>
      </c>
      <c r="N6" s="274">
        <v>-1</v>
      </c>
      <c r="O6" s="274">
        <v>-1</v>
      </c>
      <c r="P6" s="274">
        <v>-1</v>
      </c>
      <c r="Q6" s="274" t="s">
        <v>2691</v>
      </c>
      <c r="R6" s="274" t="s">
        <v>2692</v>
      </c>
      <c r="S6" s="274" t="s">
        <v>2693</v>
      </c>
      <c r="T6" s="274">
        <v>-1</v>
      </c>
      <c r="U6" s="274">
        <v>-1</v>
      </c>
      <c r="V6" s="274">
        <v>-1</v>
      </c>
      <c r="W6" s="274">
        <v>-1</v>
      </c>
      <c r="X6" s="274">
        <v>-1</v>
      </c>
      <c r="Y6" s="274">
        <v>-1</v>
      </c>
      <c r="Z6" s="274">
        <v>-1</v>
      </c>
    </row>
    <row r="7" spans="1:26">
      <c r="A7" s="402">
        <v>6</v>
      </c>
      <c r="B7" s="402" t="s">
        <v>1099</v>
      </c>
      <c r="C7" s="402" t="s">
        <v>3</v>
      </c>
      <c r="D7" s="402">
        <v>1</v>
      </c>
      <c r="E7" s="402" t="s">
        <v>1355</v>
      </c>
      <c r="F7" s="274">
        <v>0</v>
      </c>
      <c r="G7" s="325">
        <v>10</v>
      </c>
      <c r="H7" s="274">
        <v>-1</v>
      </c>
      <c r="I7" s="274">
        <v>-1</v>
      </c>
      <c r="J7" s="274">
        <v>-1</v>
      </c>
      <c r="K7" s="274">
        <v>-1</v>
      </c>
      <c r="L7" s="274">
        <v>-1</v>
      </c>
      <c r="M7" s="274">
        <v>-1</v>
      </c>
      <c r="N7" s="274">
        <v>-1</v>
      </c>
      <c r="O7" s="274">
        <v>-1</v>
      </c>
      <c r="P7" s="274">
        <v>-1</v>
      </c>
      <c r="Q7" s="274" t="s">
        <v>2694</v>
      </c>
      <c r="R7" s="274">
        <v>-1</v>
      </c>
      <c r="S7" s="274">
        <v>-1</v>
      </c>
      <c r="T7" s="274">
        <v>-1</v>
      </c>
      <c r="U7" s="274">
        <v>-1</v>
      </c>
      <c r="V7" s="274">
        <v>-1</v>
      </c>
      <c r="W7" s="274">
        <v>-1</v>
      </c>
      <c r="X7" s="274">
        <v>-1</v>
      </c>
      <c r="Y7" s="274">
        <v>-1</v>
      </c>
      <c r="Z7" s="274">
        <v>-1</v>
      </c>
    </row>
    <row r="8" spans="1:26">
      <c r="A8" s="395">
        <v>7</v>
      </c>
      <c r="B8" s="395" t="s">
        <v>1099</v>
      </c>
      <c r="C8" s="395" t="s">
        <v>837</v>
      </c>
      <c r="D8" s="395">
        <v>5</v>
      </c>
      <c r="E8" s="395" t="s">
        <v>1330</v>
      </c>
      <c r="F8" s="274">
        <v>0</v>
      </c>
      <c r="G8" s="274">
        <v>2</v>
      </c>
      <c r="H8" s="274">
        <v>4</v>
      </c>
      <c r="I8" s="274">
        <v>6</v>
      </c>
      <c r="J8" s="274">
        <v>8</v>
      </c>
      <c r="K8" s="471">
        <v>10</v>
      </c>
      <c r="L8" s="274">
        <v>-1</v>
      </c>
      <c r="M8" s="274">
        <v>-1</v>
      </c>
      <c r="N8" s="274">
        <v>-1</v>
      </c>
      <c r="O8" s="274">
        <v>-1</v>
      </c>
      <c r="P8" s="274">
        <v>-1</v>
      </c>
      <c r="Q8" s="274" t="s">
        <v>2695</v>
      </c>
      <c r="R8" s="274" t="s">
        <v>2696</v>
      </c>
      <c r="S8" s="274" t="s">
        <v>2697</v>
      </c>
      <c r="T8" s="274" t="s">
        <v>2698</v>
      </c>
      <c r="U8" s="274" t="s">
        <v>2699</v>
      </c>
      <c r="V8" s="274">
        <v>-1</v>
      </c>
      <c r="W8" s="274">
        <v>-1</v>
      </c>
      <c r="X8" s="274">
        <v>-1</v>
      </c>
      <c r="Y8" s="274">
        <v>-1</v>
      </c>
      <c r="Z8" s="274">
        <v>-1</v>
      </c>
    </row>
    <row r="9" spans="1:26">
      <c r="A9" s="395">
        <v>8</v>
      </c>
      <c r="B9" s="395" t="s">
        <v>1099</v>
      </c>
      <c r="C9" s="395" t="s">
        <v>838</v>
      </c>
      <c r="D9" s="395">
        <v>5</v>
      </c>
      <c r="E9" s="395" t="s">
        <v>1329</v>
      </c>
      <c r="F9" s="274">
        <v>1</v>
      </c>
      <c r="G9" s="274">
        <v>20</v>
      </c>
      <c r="H9" s="274">
        <v>40</v>
      </c>
      <c r="I9" s="274">
        <v>60</v>
      </c>
      <c r="J9" s="274">
        <v>80</v>
      </c>
      <c r="K9" s="505">
        <v>100</v>
      </c>
      <c r="L9" s="274">
        <v>-1</v>
      </c>
      <c r="M9" s="274">
        <v>-1</v>
      </c>
      <c r="N9" s="274">
        <v>-1</v>
      </c>
      <c r="O9" s="274">
        <v>-1</v>
      </c>
      <c r="P9" s="274">
        <v>-1</v>
      </c>
      <c r="Q9" s="274" t="s">
        <v>2695</v>
      </c>
      <c r="R9" s="274" t="s">
        <v>2696</v>
      </c>
      <c r="S9" s="274" t="s">
        <v>2697</v>
      </c>
      <c r="T9" s="274" t="s">
        <v>2698</v>
      </c>
      <c r="U9" s="274" t="s">
        <v>2699</v>
      </c>
      <c r="V9" s="274">
        <v>-1</v>
      </c>
      <c r="W9" s="274">
        <v>-1</v>
      </c>
      <c r="X9" s="274">
        <v>-1</v>
      </c>
      <c r="Y9" s="274">
        <v>-1</v>
      </c>
      <c r="Z9" s="274">
        <v>-1</v>
      </c>
    </row>
    <row r="10" spans="1:26">
      <c r="A10" s="395">
        <v>9</v>
      </c>
      <c r="B10" s="395" t="s">
        <v>1099</v>
      </c>
      <c r="C10" s="395" t="s">
        <v>839</v>
      </c>
      <c r="D10" s="395">
        <v>5</v>
      </c>
      <c r="E10" s="395" t="s">
        <v>1345</v>
      </c>
      <c r="F10" s="274">
        <v>0</v>
      </c>
      <c r="G10" s="274">
        <v>2</v>
      </c>
      <c r="H10" s="274">
        <v>4</v>
      </c>
      <c r="I10" s="274">
        <v>6</v>
      </c>
      <c r="J10" s="274">
        <v>8</v>
      </c>
      <c r="K10" s="506">
        <v>10</v>
      </c>
      <c r="L10" s="274">
        <v>-1</v>
      </c>
      <c r="M10" s="274">
        <v>-1</v>
      </c>
      <c r="N10" s="274">
        <v>-1</v>
      </c>
      <c r="O10" s="274">
        <v>-1</v>
      </c>
      <c r="P10" s="274">
        <v>-1</v>
      </c>
      <c r="Q10" s="274" t="s">
        <v>2695</v>
      </c>
      <c r="R10" s="274" t="s">
        <v>2696</v>
      </c>
      <c r="S10" s="274" t="s">
        <v>2697</v>
      </c>
      <c r="T10" s="274" t="s">
        <v>2698</v>
      </c>
      <c r="U10" s="274" t="s">
        <v>2699</v>
      </c>
      <c r="V10" s="274">
        <v>-1</v>
      </c>
      <c r="W10" s="274">
        <v>-1</v>
      </c>
      <c r="X10" s="274">
        <v>-1</v>
      </c>
      <c r="Y10" s="274">
        <v>-1</v>
      </c>
      <c r="Z10" s="274">
        <v>-1</v>
      </c>
    </row>
    <row r="11" spans="1:26">
      <c r="A11" s="402">
        <v>10</v>
      </c>
      <c r="B11" s="402" t="s">
        <v>1099</v>
      </c>
      <c r="C11" s="402" t="s">
        <v>840</v>
      </c>
      <c r="D11" s="402">
        <v>5</v>
      </c>
      <c r="E11" s="402" t="s">
        <v>1346</v>
      </c>
      <c r="F11" s="274">
        <v>0</v>
      </c>
      <c r="G11" s="274">
        <v>5</v>
      </c>
      <c r="H11" s="274">
        <v>10</v>
      </c>
      <c r="I11" s="274">
        <v>15</v>
      </c>
      <c r="J11" s="274">
        <v>20</v>
      </c>
      <c r="K11" s="412">
        <v>25</v>
      </c>
      <c r="L11" s="274">
        <v>-1</v>
      </c>
      <c r="M11" s="274">
        <v>-1</v>
      </c>
      <c r="N11" s="274">
        <v>-1</v>
      </c>
      <c r="O11" s="274">
        <v>-1</v>
      </c>
      <c r="P11" s="274">
        <v>-1</v>
      </c>
      <c r="Q11" s="274" t="s">
        <v>2700</v>
      </c>
      <c r="R11" s="274" t="s">
        <v>2701</v>
      </c>
      <c r="S11" s="274" t="s">
        <v>2702</v>
      </c>
      <c r="T11" s="274" t="s">
        <v>2703</v>
      </c>
      <c r="U11" s="274" t="s">
        <v>2704</v>
      </c>
      <c r="V11" s="274">
        <v>-1</v>
      </c>
      <c r="W11" s="274">
        <v>-1</v>
      </c>
      <c r="X11" s="274">
        <v>-1</v>
      </c>
      <c r="Y11" s="274">
        <v>-1</v>
      </c>
      <c r="Z11" s="274">
        <v>-1</v>
      </c>
    </row>
    <row r="12" spans="1:26">
      <c r="A12" s="402">
        <v>11</v>
      </c>
      <c r="B12" s="402" t="s">
        <v>1099</v>
      </c>
      <c r="C12" s="402" t="s">
        <v>841</v>
      </c>
      <c r="D12" s="402">
        <v>5</v>
      </c>
      <c r="E12" s="402" t="s">
        <v>1347</v>
      </c>
      <c r="F12" s="274">
        <v>0</v>
      </c>
      <c r="G12" s="274">
        <v>5</v>
      </c>
      <c r="H12" s="274">
        <v>10</v>
      </c>
      <c r="I12" s="274">
        <v>15</v>
      </c>
      <c r="J12" s="274">
        <v>20</v>
      </c>
      <c r="K12" s="475">
        <v>25</v>
      </c>
      <c r="L12" s="274">
        <v>-1</v>
      </c>
      <c r="M12" s="274">
        <v>-1</v>
      </c>
      <c r="N12" s="274">
        <v>-1</v>
      </c>
      <c r="O12" s="274">
        <v>-1</v>
      </c>
      <c r="P12" s="274">
        <v>-1</v>
      </c>
      <c r="Q12" s="274" t="s">
        <v>2700</v>
      </c>
      <c r="R12" s="274" t="s">
        <v>2701</v>
      </c>
      <c r="S12" s="274" t="s">
        <v>2702</v>
      </c>
      <c r="T12" s="274" t="s">
        <v>2703</v>
      </c>
      <c r="U12" s="274" t="s">
        <v>2704</v>
      </c>
      <c r="V12" s="274">
        <v>-1</v>
      </c>
      <c r="W12" s="274">
        <v>-1</v>
      </c>
      <c r="X12" s="274">
        <v>-1</v>
      </c>
      <c r="Y12" s="274">
        <v>-1</v>
      </c>
      <c r="Z12" s="274">
        <v>-1</v>
      </c>
    </row>
    <row r="13" spans="1:26">
      <c r="A13" s="402">
        <v>12</v>
      </c>
      <c r="B13" s="402" t="s">
        <v>1099</v>
      </c>
      <c r="C13" s="402" t="s">
        <v>842</v>
      </c>
      <c r="D13" s="402">
        <v>5</v>
      </c>
      <c r="E13" s="402" t="s">
        <v>1348</v>
      </c>
      <c r="F13" s="274">
        <v>0</v>
      </c>
      <c r="G13" s="274">
        <v>5</v>
      </c>
      <c r="H13" s="274">
        <v>10</v>
      </c>
      <c r="I13" s="274">
        <v>15</v>
      </c>
      <c r="J13" s="274">
        <v>20</v>
      </c>
      <c r="K13" s="393">
        <v>25</v>
      </c>
      <c r="L13" s="274">
        <v>-1</v>
      </c>
      <c r="M13" s="274">
        <v>-1</v>
      </c>
      <c r="N13" s="274">
        <v>-1</v>
      </c>
      <c r="O13" s="274">
        <v>-1</v>
      </c>
      <c r="P13" s="274">
        <v>-1</v>
      </c>
      <c r="Q13" s="274" t="s">
        <v>2700</v>
      </c>
      <c r="R13" s="274" t="s">
        <v>2701</v>
      </c>
      <c r="S13" s="274" t="s">
        <v>2702</v>
      </c>
      <c r="T13" s="274" t="s">
        <v>2703</v>
      </c>
      <c r="U13" s="274" t="s">
        <v>2704</v>
      </c>
      <c r="V13" s="274">
        <v>-1</v>
      </c>
      <c r="W13" s="274">
        <v>-1</v>
      </c>
      <c r="X13" s="274">
        <v>-1</v>
      </c>
      <c r="Y13" s="274">
        <v>-1</v>
      </c>
      <c r="Z13" s="274">
        <v>-1</v>
      </c>
    </row>
    <row r="14" spans="1:26">
      <c r="A14" s="402">
        <v>13</v>
      </c>
      <c r="B14" s="402" t="s">
        <v>1099</v>
      </c>
      <c r="C14" s="402" t="s">
        <v>843</v>
      </c>
      <c r="D14" s="402">
        <v>5</v>
      </c>
      <c r="E14" s="402" t="s">
        <v>1349</v>
      </c>
      <c r="F14" s="274">
        <v>0</v>
      </c>
      <c r="G14" s="274">
        <v>5</v>
      </c>
      <c r="H14" s="274">
        <v>10</v>
      </c>
      <c r="I14" s="274">
        <v>15</v>
      </c>
      <c r="J14" s="274">
        <v>20</v>
      </c>
      <c r="K14" s="393">
        <v>25</v>
      </c>
      <c r="L14" s="274">
        <v>-1</v>
      </c>
      <c r="M14" s="274">
        <v>-1</v>
      </c>
      <c r="N14" s="274">
        <v>-1</v>
      </c>
      <c r="O14" s="274">
        <v>-1</v>
      </c>
      <c r="P14" s="274">
        <v>-1</v>
      </c>
      <c r="Q14" s="274" t="s">
        <v>2700</v>
      </c>
      <c r="R14" s="274" t="s">
        <v>2701</v>
      </c>
      <c r="S14" s="274" t="s">
        <v>2702</v>
      </c>
      <c r="T14" s="274" t="s">
        <v>2703</v>
      </c>
      <c r="U14" s="274" t="s">
        <v>2704</v>
      </c>
      <c r="V14" s="274">
        <v>-1</v>
      </c>
      <c r="W14" s="274">
        <v>-1</v>
      </c>
      <c r="X14" s="274">
        <v>-1</v>
      </c>
      <c r="Y14" s="274">
        <v>-1</v>
      </c>
      <c r="Z14" s="274">
        <v>-1</v>
      </c>
    </row>
    <row r="15" spans="1:26">
      <c r="A15" s="395">
        <v>14</v>
      </c>
      <c r="B15" s="395" t="s">
        <v>1099</v>
      </c>
      <c r="C15" s="395" t="s">
        <v>4</v>
      </c>
      <c r="D15" s="395">
        <v>1</v>
      </c>
      <c r="E15" s="395" t="s">
        <v>1371</v>
      </c>
      <c r="F15" s="274">
        <v>0</v>
      </c>
      <c r="G15" s="424">
        <v>20</v>
      </c>
      <c r="H15" s="274">
        <v>-1</v>
      </c>
      <c r="I15" s="274">
        <v>-1</v>
      </c>
      <c r="J15" s="274">
        <v>-1</v>
      </c>
      <c r="K15" s="274">
        <v>-1</v>
      </c>
      <c r="L15" s="274">
        <v>-1</v>
      </c>
      <c r="M15" s="274">
        <v>-1</v>
      </c>
      <c r="N15" s="274">
        <v>-1</v>
      </c>
      <c r="O15" s="274">
        <v>-1</v>
      </c>
      <c r="P15" s="274">
        <v>-1</v>
      </c>
      <c r="Q15" s="274" t="s">
        <v>2705</v>
      </c>
      <c r="R15" s="274">
        <v>-1</v>
      </c>
      <c r="S15" s="274">
        <v>-1</v>
      </c>
      <c r="T15" s="274">
        <v>-1</v>
      </c>
      <c r="U15" s="274">
        <v>-1</v>
      </c>
      <c r="V15" s="274">
        <v>-1</v>
      </c>
      <c r="W15" s="274">
        <v>-1</v>
      </c>
      <c r="X15" s="274">
        <v>-1</v>
      </c>
      <c r="Y15" s="274">
        <v>-1</v>
      </c>
      <c r="Z15" s="274">
        <v>-1</v>
      </c>
    </row>
    <row r="16" spans="1:26">
      <c r="A16" s="402">
        <v>15</v>
      </c>
      <c r="B16" s="402" t="s">
        <v>1099</v>
      </c>
      <c r="C16" s="402" t="s">
        <v>844</v>
      </c>
      <c r="D16" s="402">
        <v>1</v>
      </c>
      <c r="E16" s="402" t="s">
        <v>1355</v>
      </c>
      <c r="F16" s="274">
        <v>0</v>
      </c>
      <c r="G16" s="325">
        <v>20</v>
      </c>
      <c r="H16" s="274">
        <v>-1</v>
      </c>
      <c r="I16" s="274">
        <v>-1</v>
      </c>
      <c r="J16" s="274">
        <v>-1</v>
      </c>
      <c r="K16" s="274">
        <v>-1</v>
      </c>
      <c r="L16" s="274">
        <v>-1</v>
      </c>
      <c r="M16" s="274">
        <v>-1</v>
      </c>
      <c r="N16" s="274">
        <v>-1</v>
      </c>
      <c r="O16" s="274">
        <v>-1</v>
      </c>
      <c r="P16" s="274">
        <v>-1</v>
      </c>
      <c r="Q16" s="274" t="s">
        <v>2706</v>
      </c>
      <c r="R16" s="274">
        <v>-1</v>
      </c>
      <c r="S16" s="274">
        <v>-1</v>
      </c>
      <c r="T16" s="274">
        <v>-1</v>
      </c>
      <c r="U16" s="274">
        <v>-1</v>
      </c>
      <c r="V16" s="274">
        <v>-1</v>
      </c>
      <c r="W16" s="274">
        <v>-1</v>
      </c>
      <c r="X16" s="274">
        <v>-1</v>
      </c>
      <c r="Y16" s="274">
        <v>-1</v>
      </c>
      <c r="Z16" s="274">
        <v>-1</v>
      </c>
    </row>
    <row r="17" spans="1:26">
      <c r="A17" s="395">
        <v>16</v>
      </c>
      <c r="B17" s="395" t="s">
        <v>1099</v>
      </c>
      <c r="C17" s="395" t="s">
        <v>845</v>
      </c>
      <c r="D17" s="395">
        <v>5</v>
      </c>
      <c r="E17" s="395" t="s">
        <v>1329</v>
      </c>
      <c r="F17" s="274">
        <v>1</v>
      </c>
      <c r="G17" s="274">
        <v>20</v>
      </c>
      <c r="H17" s="274">
        <v>40</v>
      </c>
      <c r="I17" s="274">
        <v>60</v>
      </c>
      <c r="J17" s="274">
        <v>80</v>
      </c>
      <c r="K17" s="505">
        <v>100</v>
      </c>
      <c r="L17" s="274">
        <v>-1</v>
      </c>
      <c r="M17" s="274">
        <v>-1</v>
      </c>
      <c r="N17" s="274">
        <v>-1</v>
      </c>
      <c r="O17" s="274">
        <v>-1</v>
      </c>
      <c r="P17" s="274">
        <v>-1</v>
      </c>
      <c r="Q17" s="274" t="s">
        <v>2707</v>
      </c>
      <c r="R17" s="274" t="s">
        <v>2708</v>
      </c>
      <c r="S17" s="274" t="s">
        <v>2709</v>
      </c>
      <c r="T17" s="274" t="s">
        <v>2710</v>
      </c>
      <c r="U17" s="274" t="s">
        <v>2711</v>
      </c>
      <c r="V17" s="274">
        <v>-1</v>
      </c>
      <c r="W17" s="274">
        <v>-1</v>
      </c>
      <c r="X17" s="274">
        <v>-1</v>
      </c>
      <c r="Y17" s="274">
        <v>-1</v>
      </c>
      <c r="Z17" s="274">
        <v>-1</v>
      </c>
    </row>
    <row r="18" spans="1:26">
      <c r="A18" s="395">
        <v>17</v>
      </c>
      <c r="B18" s="395" t="s">
        <v>1099</v>
      </c>
      <c r="C18" s="395" t="s">
        <v>846</v>
      </c>
      <c r="D18" s="395">
        <v>5</v>
      </c>
      <c r="E18" s="395" t="s">
        <v>1432</v>
      </c>
      <c r="F18" s="274">
        <v>1</v>
      </c>
      <c r="G18" s="274">
        <v>20</v>
      </c>
      <c r="H18" s="274">
        <v>40</v>
      </c>
      <c r="I18" s="274">
        <v>60</v>
      </c>
      <c r="J18" s="274">
        <v>80</v>
      </c>
      <c r="K18" s="393">
        <v>100</v>
      </c>
      <c r="L18" s="274">
        <v>-1</v>
      </c>
      <c r="M18" s="274">
        <v>-1</v>
      </c>
      <c r="N18" s="274">
        <v>-1</v>
      </c>
      <c r="O18" s="274">
        <v>-1</v>
      </c>
      <c r="P18" s="274">
        <v>-1</v>
      </c>
      <c r="Q18" s="274" t="s">
        <v>2707</v>
      </c>
      <c r="R18" s="274" t="s">
        <v>2708</v>
      </c>
      <c r="S18" s="274" t="s">
        <v>2709</v>
      </c>
      <c r="T18" s="274" t="s">
        <v>2710</v>
      </c>
      <c r="U18" s="274" t="s">
        <v>2711</v>
      </c>
      <c r="V18" s="274">
        <v>-1</v>
      </c>
      <c r="W18" s="274">
        <v>-1</v>
      </c>
      <c r="X18" s="274">
        <v>-1</v>
      </c>
      <c r="Y18" s="274">
        <v>-1</v>
      </c>
      <c r="Z18" s="274">
        <v>-1</v>
      </c>
    </row>
    <row r="19" spans="1:26">
      <c r="A19" s="402">
        <v>18</v>
      </c>
      <c r="B19" s="402" t="s">
        <v>1099</v>
      </c>
      <c r="C19" s="402" t="s">
        <v>847</v>
      </c>
      <c r="D19" s="402">
        <v>10</v>
      </c>
      <c r="E19" s="402" t="s">
        <v>1360</v>
      </c>
      <c r="F19" s="274">
        <v>0</v>
      </c>
      <c r="G19" s="274">
        <v>5</v>
      </c>
      <c r="H19" s="274">
        <v>10</v>
      </c>
      <c r="I19" s="274">
        <v>15</v>
      </c>
      <c r="J19" s="274">
        <v>20</v>
      </c>
      <c r="K19" s="274">
        <v>25</v>
      </c>
      <c r="L19" s="274">
        <v>30</v>
      </c>
      <c r="M19" s="274">
        <v>35</v>
      </c>
      <c r="N19" s="274">
        <v>40</v>
      </c>
      <c r="O19" s="274">
        <v>45</v>
      </c>
      <c r="P19" s="507">
        <v>50</v>
      </c>
      <c r="Q19" s="274" t="s">
        <v>2712</v>
      </c>
      <c r="R19" s="274" t="s">
        <v>2713</v>
      </c>
      <c r="S19" s="274" t="s">
        <v>2714</v>
      </c>
      <c r="T19" s="274" t="s">
        <v>2715</v>
      </c>
      <c r="U19" s="274" t="s">
        <v>2716</v>
      </c>
      <c r="V19" s="274" t="s">
        <v>2717</v>
      </c>
      <c r="W19" s="274" t="s">
        <v>2718</v>
      </c>
      <c r="X19" s="274" t="s">
        <v>2719</v>
      </c>
      <c r="Y19" s="274" t="s">
        <v>2720</v>
      </c>
      <c r="Z19" s="274" t="s">
        <v>2721</v>
      </c>
    </row>
    <row r="20" spans="1:26">
      <c r="A20" s="402">
        <v>19</v>
      </c>
      <c r="B20" s="402" t="s">
        <v>1099</v>
      </c>
      <c r="C20" s="402" t="s">
        <v>848</v>
      </c>
      <c r="D20" s="402">
        <v>10</v>
      </c>
      <c r="E20" s="402" t="s">
        <v>1362</v>
      </c>
      <c r="F20" s="274">
        <v>0</v>
      </c>
      <c r="G20" s="274">
        <v>5</v>
      </c>
      <c r="H20" s="274">
        <v>10</v>
      </c>
      <c r="I20" s="274">
        <v>15</v>
      </c>
      <c r="J20" s="274">
        <v>20</v>
      </c>
      <c r="K20" s="274">
        <v>25</v>
      </c>
      <c r="L20" s="274">
        <v>30</v>
      </c>
      <c r="M20" s="274">
        <v>35</v>
      </c>
      <c r="N20" s="274">
        <v>40</v>
      </c>
      <c r="O20" s="274">
        <v>45</v>
      </c>
      <c r="P20" s="508">
        <v>50</v>
      </c>
      <c r="Q20" s="274" t="s">
        <v>2712</v>
      </c>
      <c r="R20" s="274" t="s">
        <v>2713</v>
      </c>
      <c r="S20" s="274" t="s">
        <v>2714</v>
      </c>
      <c r="T20" s="274" t="s">
        <v>2715</v>
      </c>
      <c r="U20" s="274" t="s">
        <v>2716</v>
      </c>
      <c r="V20" s="274" t="s">
        <v>2717</v>
      </c>
      <c r="W20" s="274" t="s">
        <v>2718</v>
      </c>
      <c r="X20" s="274" t="s">
        <v>2719</v>
      </c>
      <c r="Y20" s="274" t="s">
        <v>2720</v>
      </c>
      <c r="Z20" s="274" t="s">
        <v>2721</v>
      </c>
    </row>
    <row r="21" spans="1:26">
      <c r="A21" s="402">
        <v>20</v>
      </c>
      <c r="B21" s="402" t="s">
        <v>1099</v>
      </c>
      <c r="C21" s="402" t="s">
        <v>849</v>
      </c>
      <c r="D21" s="402">
        <v>10</v>
      </c>
      <c r="E21" s="402" t="s">
        <v>1356</v>
      </c>
      <c r="F21" s="274">
        <v>0</v>
      </c>
      <c r="G21" s="274">
        <v>5</v>
      </c>
      <c r="H21" s="274">
        <v>10</v>
      </c>
      <c r="I21" s="274">
        <v>15</v>
      </c>
      <c r="J21" s="274">
        <v>20</v>
      </c>
      <c r="K21" s="274">
        <v>25</v>
      </c>
      <c r="L21" s="274">
        <v>30</v>
      </c>
      <c r="M21" s="274">
        <v>35</v>
      </c>
      <c r="N21" s="274">
        <v>40</v>
      </c>
      <c r="O21" s="274">
        <v>45</v>
      </c>
      <c r="P21" s="393">
        <v>50</v>
      </c>
      <c r="Q21" s="274" t="s">
        <v>2712</v>
      </c>
      <c r="R21" s="274" t="s">
        <v>2713</v>
      </c>
      <c r="S21" s="274" t="s">
        <v>2714</v>
      </c>
      <c r="T21" s="274" t="s">
        <v>2715</v>
      </c>
      <c r="U21" s="274" t="s">
        <v>2716</v>
      </c>
      <c r="V21" s="274" t="s">
        <v>2717</v>
      </c>
      <c r="W21" s="274" t="s">
        <v>2718</v>
      </c>
      <c r="X21" s="274" t="s">
        <v>2719</v>
      </c>
      <c r="Y21" s="274" t="s">
        <v>2720</v>
      </c>
      <c r="Z21" s="274" t="s">
        <v>2721</v>
      </c>
    </row>
    <row r="22" spans="1:26">
      <c r="A22" s="402">
        <v>21</v>
      </c>
      <c r="B22" s="402" t="s">
        <v>1099</v>
      </c>
      <c r="C22" s="402" t="s">
        <v>1095</v>
      </c>
      <c r="D22" s="402">
        <v>10</v>
      </c>
      <c r="E22" s="402" t="s">
        <v>1359</v>
      </c>
      <c r="F22" s="274">
        <v>0</v>
      </c>
      <c r="G22" s="274">
        <v>5</v>
      </c>
      <c r="H22" s="274">
        <v>10</v>
      </c>
      <c r="I22" s="274">
        <v>15</v>
      </c>
      <c r="J22" s="274">
        <v>20</v>
      </c>
      <c r="K22" s="274">
        <v>25</v>
      </c>
      <c r="L22" s="274">
        <v>30</v>
      </c>
      <c r="M22" s="274">
        <v>35</v>
      </c>
      <c r="N22" s="274">
        <v>40</v>
      </c>
      <c r="O22" s="274">
        <v>45</v>
      </c>
      <c r="P22" s="294">
        <v>50</v>
      </c>
      <c r="Q22" s="274" t="s">
        <v>2712</v>
      </c>
      <c r="R22" s="274" t="s">
        <v>2713</v>
      </c>
      <c r="S22" s="274" t="s">
        <v>2714</v>
      </c>
      <c r="T22" s="274" t="s">
        <v>2715</v>
      </c>
      <c r="U22" s="274" t="s">
        <v>2716</v>
      </c>
      <c r="V22" s="274" t="s">
        <v>2717</v>
      </c>
      <c r="W22" s="274" t="s">
        <v>2718</v>
      </c>
      <c r="X22" s="274" t="s">
        <v>2719</v>
      </c>
      <c r="Y22" s="274" t="s">
        <v>2720</v>
      </c>
      <c r="Z22" s="274" t="s">
        <v>2721</v>
      </c>
    </row>
    <row r="23" spans="1:26">
      <c r="A23" s="424">
        <v>22</v>
      </c>
      <c r="B23" s="424" t="s">
        <v>1099</v>
      </c>
      <c r="C23" s="424" t="s">
        <v>6</v>
      </c>
      <c r="D23" s="424">
        <v>1</v>
      </c>
      <c r="E23" s="424" t="s">
        <v>1345</v>
      </c>
      <c r="F23" s="274">
        <v>0</v>
      </c>
      <c r="G23" s="506">
        <v>30</v>
      </c>
      <c r="H23" s="274">
        <v>-1</v>
      </c>
      <c r="I23" s="274">
        <v>-1</v>
      </c>
      <c r="J23" s="274">
        <v>-1</v>
      </c>
      <c r="K23" s="274">
        <v>-1</v>
      </c>
      <c r="L23" s="274">
        <v>-1</v>
      </c>
      <c r="M23" s="274">
        <v>-1</v>
      </c>
      <c r="N23" s="274">
        <v>-1</v>
      </c>
      <c r="O23" s="274">
        <v>-1</v>
      </c>
      <c r="P23" s="274">
        <v>-1</v>
      </c>
      <c r="Q23" s="274" t="s">
        <v>2722</v>
      </c>
      <c r="R23" s="274">
        <v>-1</v>
      </c>
      <c r="S23" s="274">
        <v>-1</v>
      </c>
      <c r="T23" s="274">
        <v>-1</v>
      </c>
      <c r="U23" s="274">
        <v>-1</v>
      </c>
      <c r="V23" s="274">
        <v>-1</v>
      </c>
      <c r="W23" s="274">
        <v>-1</v>
      </c>
      <c r="X23" s="274">
        <v>-1</v>
      </c>
      <c r="Y23" s="274">
        <v>-1</v>
      </c>
      <c r="Z23" s="274">
        <v>-1</v>
      </c>
    </row>
    <row r="24" spans="1:26">
      <c r="A24" s="273">
        <v>23</v>
      </c>
      <c r="B24" s="273" t="s">
        <v>1099</v>
      </c>
      <c r="C24" s="273" t="s">
        <v>850</v>
      </c>
      <c r="D24" s="273">
        <v>3</v>
      </c>
      <c r="E24" s="273" t="s">
        <v>1331</v>
      </c>
      <c r="F24" s="274">
        <v>1</v>
      </c>
      <c r="G24" s="274">
        <v>1</v>
      </c>
      <c r="H24" s="274">
        <v>3</v>
      </c>
      <c r="I24" s="273">
        <v>5</v>
      </c>
      <c r="J24" s="274">
        <v>-1</v>
      </c>
      <c r="K24" s="274">
        <v>-1</v>
      </c>
      <c r="L24" s="274">
        <v>-1</v>
      </c>
      <c r="M24" s="274">
        <v>-1</v>
      </c>
      <c r="N24" s="274">
        <v>-1</v>
      </c>
      <c r="O24" s="274">
        <v>-1</v>
      </c>
      <c r="P24" s="274">
        <v>-1</v>
      </c>
      <c r="Q24" s="274" t="s">
        <v>2723</v>
      </c>
      <c r="R24" s="274" t="s">
        <v>2724</v>
      </c>
      <c r="S24" s="274" t="s">
        <v>2725</v>
      </c>
      <c r="T24" s="274">
        <v>-1</v>
      </c>
      <c r="U24" s="274">
        <v>-1</v>
      </c>
      <c r="V24" s="274">
        <v>-1</v>
      </c>
      <c r="W24" s="274">
        <v>-1</v>
      </c>
      <c r="X24" s="274">
        <v>-1</v>
      </c>
      <c r="Y24" s="274">
        <v>-1</v>
      </c>
      <c r="Z24" s="274">
        <v>-1</v>
      </c>
    </row>
    <row r="25" spans="1:26">
      <c r="A25" s="273">
        <v>24</v>
      </c>
      <c r="B25" s="273" t="s">
        <v>1099</v>
      </c>
      <c r="C25" s="273" t="s">
        <v>851</v>
      </c>
      <c r="D25" s="273">
        <v>3</v>
      </c>
      <c r="E25" s="273" t="s">
        <v>1333</v>
      </c>
      <c r="F25" s="274">
        <v>1</v>
      </c>
      <c r="G25" s="274">
        <v>5</v>
      </c>
      <c r="H25" s="274">
        <v>10</v>
      </c>
      <c r="I25" s="393">
        <v>15</v>
      </c>
      <c r="J25" s="274">
        <v>-1</v>
      </c>
      <c r="K25" s="274">
        <v>-1</v>
      </c>
      <c r="L25" s="274">
        <v>-1</v>
      </c>
      <c r="M25" s="274">
        <v>-1</v>
      </c>
      <c r="N25" s="274">
        <v>-1</v>
      </c>
      <c r="O25" s="274">
        <v>-1</v>
      </c>
      <c r="P25" s="274">
        <v>-1</v>
      </c>
      <c r="Q25" s="274" t="s">
        <v>2723</v>
      </c>
      <c r="R25" s="274" t="s">
        <v>2724</v>
      </c>
      <c r="S25" s="274" t="s">
        <v>2725</v>
      </c>
      <c r="T25" s="274">
        <v>-1</v>
      </c>
      <c r="U25" s="274">
        <v>-1</v>
      </c>
      <c r="V25" s="274">
        <v>-1</v>
      </c>
      <c r="W25" s="274">
        <v>-1</v>
      </c>
      <c r="X25" s="274">
        <v>-1</v>
      </c>
      <c r="Y25" s="274">
        <v>-1</v>
      </c>
      <c r="Z25" s="274">
        <v>-1</v>
      </c>
    </row>
    <row r="26" spans="1:26">
      <c r="A26" s="273">
        <v>25</v>
      </c>
      <c r="B26" s="273" t="s">
        <v>1099</v>
      </c>
      <c r="C26" s="273" t="s">
        <v>852</v>
      </c>
      <c r="D26" s="273">
        <v>3</v>
      </c>
      <c r="E26" s="273" t="s">
        <v>1336</v>
      </c>
      <c r="F26" s="274">
        <v>1</v>
      </c>
      <c r="G26" s="274">
        <v>5</v>
      </c>
      <c r="H26" s="274">
        <v>10</v>
      </c>
      <c r="I26" s="393">
        <v>15</v>
      </c>
      <c r="J26" s="274">
        <v>-1</v>
      </c>
      <c r="K26" s="274">
        <v>-1</v>
      </c>
      <c r="L26" s="274">
        <v>-1</v>
      </c>
      <c r="M26" s="274">
        <v>-1</v>
      </c>
      <c r="N26" s="274">
        <v>-1</v>
      </c>
      <c r="O26" s="274">
        <v>-1</v>
      </c>
      <c r="P26" s="274">
        <v>-1</v>
      </c>
      <c r="Q26" s="274" t="s">
        <v>2723</v>
      </c>
      <c r="R26" s="274" t="s">
        <v>2724</v>
      </c>
      <c r="S26" s="274" t="s">
        <v>2725</v>
      </c>
      <c r="T26" s="274">
        <v>-1</v>
      </c>
      <c r="U26" s="274">
        <v>-1</v>
      </c>
      <c r="V26" s="274">
        <v>-1</v>
      </c>
      <c r="W26" s="274">
        <v>-1</v>
      </c>
      <c r="X26" s="274">
        <v>-1</v>
      </c>
      <c r="Y26" s="274">
        <v>-1</v>
      </c>
      <c r="Z26" s="274">
        <v>-1</v>
      </c>
    </row>
    <row r="27" spans="1:26">
      <c r="A27" s="424">
        <v>26</v>
      </c>
      <c r="B27" s="424" t="s">
        <v>1099</v>
      </c>
      <c r="C27" s="424" t="s">
        <v>5</v>
      </c>
      <c r="D27" s="424">
        <v>1</v>
      </c>
      <c r="E27" s="424" t="s">
        <v>1346</v>
      </c>
      <c r="F27" s="274">
        <v>0</v>
      </c>
      <c r="G27" s="412">
        <v>50</v>
      </c>
      <c r="H27" s="274">
        <v>-1</v>
      </c>
      <c r="I27" s="274">
        <v>-1</v>
      </c>
      <c r="J27" s="274">
        <v>-1</v>
      </c>
      <c r="K27" s="274">
        <v>-1</v>
      </c>
      <c r="L27" s="274">
        <v>-1</v>
      </c>
      <c r="M27" s="274">
        <v>-1</v>
      </c>
      <c r="N27" s="274">
        <v>-1</v>
      </c>
      <c r="O27" s="274">
        <v>-1</v>
      </c>
      <c r="P27" s="274">
        <v>-1</v>
      </c>
      <c r="Q27" s="274" t="s">
        <v>2726</v>
      </c>
      <c r="R27" s="274">
        <v>-1</v>
      </c>
      <c r="S27" s="274">
        <v>-1</v>
      </c>
      <c r="T27" s="274">
        <v>-1</v>
      </c>
      <c r="U27" s="274">
        <v>-1</v>
      </c>
      <c r="V27" s="274">
        <v>-1</v>
      </c>
      <c r="W27" s="274">
        <v>-1</v>
      </c>
      <c r="X27" s="274">
        <v>-1</v>
      </c>
      <c r="Y27" s="274">
        <v>-1</v>
      </c>
      <c r="Z27" s="274">
        <v>-1</v>
      </c>
    </row>
    <row r="28" spans="1:26">
      <c r="A28" s="273">
        <v>27</v>
      </c>
      <c r="B28" s="273" t="s">
        <v>1099</v>
      </c>
      <c r="C28" s="273" t="s">
        <v>853</v>
      </c>
      <c r="D28" s="273">
        <v>10</v>
      </c>
      <c r="E28" s="273" t="s">
        <v>1347</v>
      </c>
      <c r="F28" s="274">
        <v>0</v>
      </c>
      <c r="G28" s="274">
        <v>10</v>
      </c>
      <c r="H28" s="274">
        <v>20</v>
      </c>
      <c r="I28" s="274">
        <v>30</v>
      </c>
      <c r="J28" s="274">
        <v>40</v>
      </c>
      <c r="K28" s="274">
        <v>50</v>
      </c>
      <c r="L28" s="274">
        <v>60</v>
      </c>
      <c r="M28" s="274">
        <v>70</v>
      </c>
      <c r="N28" s="274">
        <v>80</v>
      </c>
      <c r="O28" s="274">
        <v>90</v>
      </c>
      <c r="P28" s="475">
        <v>100</v>
      </c>
      <c r="Q28" s="274" t="s">
        <v>2727</v>
      </c>
      <c r="R28" s="274" t="s">
        <v>2728</v>
      </c>
      <c r="S28" s="274" t="s">
        <v>2729</v>
      </c>
      <c r="T28" s="274" t="s">
        <v>2730</v>
      </c>
      <c r="U28" s="274" t="s">
        <v>2731</v>
      </c>
      <c r="V28" s="274" t="s">
        <v>2732</v>
      </c>
      <c r="W28" s="274" t="s">
        <v>2733</v>
      </c>
      <c r="X28" s="274" t="s">
        <v>2734</v>
      </c>
      <c r="Y28" s="274" t="s">
        <v>2735</v>
      </c>
      <c r="Z28" s="274" t="s">
        <v>2736</v>
      </c>
    </row>
    <row r="29" spans="1:26">
      <c r="A29" s="273">
        <v>28</v>
      </c>
      <c r="B29" s="273" t="s">
        <v>1099</v>
      </c>
      <c r="C29" s="273" t="s">
        <v>854</v>
      </c>
      <c r="D29" s="273">
        <v>10</v>
      </c>
      <c r="E29" s="273" t="s">
        <v>1330</v>
      </c>
      <c r="F29" s="274">
        <v>0</v>
      </c>
      <c r="G29" s="274">
        <v>2</v>
      </c>
      <c r="H29" s="274">
        <v>4</v>
      </c>
      <c r="I29" s="274">
        <v>6</v>
      </c>
      <c r="J29" s="274">
        <v>8</v>
      </c>
      <c r="K29" s="274">
        <v>10</v>
      </c>
      <c r="L29" s="274">
        <v>12</v>
      </c>
      <c r="M29" s="274">
        <v>14</v>
      </c>
      <c r="N29" s="274">
        <v>16</v>
      </c>
      <c r="O29" s="274">
        <v>18</v>
      </c>
      <c r="P29" s="471">
        <v>20</v>
      </c>
      <c r="Q29" s="274" t="s">
        <v>2727</v>
      </c>
      <c r="R29" s="274" t="s">
        <v>2728</v>
      </c>
      <c r="S29" s="274" t="s">
        <v>2729</v>
      </c>
      <c r="T29" s="274" t="s">
        <v>2730</v>
      </c>
      <c r="U29" s="274" t="s">
        <v>2731</v>
      </c>
      <c r="V29" s="274" t="s">
        <v>2732</v>
      </c>
      <c r="W29" s="274" t="s">
        <v>2733</v>
      </c>
      <c r="X29" s="274" t="s">
        <v>2734</v>
      </c>
      <c r="Y29" s="274" t="s">
        <v>2735</v>
      </c>
      <c r="Z29" s="274" t="s">
        <v>2736</v>
      </c>
    </row>
    <row r="30" spans="1:26">
      <c r="A30" s="424">
        <v>29</v>
      </c>
      <c r="B30" s="424" t="s">
        <v>1099</v>
      </c>
      <c r="C30" s="424" t="s">
        <v>7</v>
      </c>
      <c r="D30" s="424">
        <v>10</v>
      </c>
      <c r="E30" s="424" t="s">
        <v>1354</v>
      </c>
      <c r="F30" s="274">
        <v>0</v>
      </c>
      <c r="G30" s="274">
        <v>10</v>
      </c>
      <c r="H30" s="274">
        <v>20</v>
      </c>
      <c r="I30" s="274">
        <v>30</v>
      </c>
      <c r="J30" s="274">
        <v>40</v>
      </c>
      <c r="K30" s="274">
        <v>50</v>
      </c>
      <c r="L30" s="274">
        <v>60</v>
      </c>
      <c r="M30" s="274">
        <v>70</v>
      </c>
      <c r="N30" s="274">
        <v>80</v>
      </c>
      <c r="O30" s="274">
        <v>90</v>
      </c>
      <c r="P30" s="424">
        <v>100</v>
      </c>
      <c r="Q30" s="274" t="s">
        <v>2737</v>
      </c>
      <c r="R30" s="274" t="s">
        <v>2738</v>
      </c>
      <c r="S30" s="274" t="s">
        <v>2739</v>
      </c>
      <c r="T30" s="274" t="s">
        <v>2740</v>
      </c>
      <c r="U30" s="274" t="s">
        <v>2741</v>
      </c>
      <c r="V30" s="274" t="s">
        <v>2742</v>
      </c>
      <c r="W30" s="274" t="s">
        <v>2743</v>
      </c>
      <c r="X30" s="274" t="s">
        <v>2744</v>
      </c>
      <c r="Y30" s="274" t="s">
        <v>2745</v>
      </c>
      <c r="Z30" s="274" t="s">
        <v>2746</v>
      </c>
    </row>
    <row r="31" spans="1:26">
      <c r="A31" s="424">
        <v>30</v>
      </c>
      <c r="B31" s="424" t="s">
        <v>1099</v>
      </c>
      <c r="C31" s="424" t="s">
        <v>8</v>
      </c>
      <c r="D31" s="424">
        <v>10</v>
      </c>
      <c r="E31" s="424" t="s">
        <v>1349</v>
      </c>
      <c r="F31" s="274">
        <v>0</v>
      </c>
      <c r="G31" s="274">
        <v>10</v>
      </c>
      <c r="H31" s="274">
        <v>20</v>
      </c>
      <c r="I31" s="274">
        <v>30</v>
      </c>
      <c r="J31" s="274">
        <v>40</v>
      </c>
      <c r="K31" s="274">
        <v>50</v>
      </c>
      <c r="L31" s="274">
        <v>60</v>
      </c>
      <c r="M31" s="274">
        <v>70</v>
      </c>
      <c r="N31" s="274">
        <v>80</v>
      </c>
      <c r="O31" s="274">
        <v>90</v>
      </c>
      <c r="P31" s="393">
        <v>100</v>
      </c>
      <c r="Q31" s="274" t="s">
        <v>2737</v>
      </c>
      <c r="R31" s="274" t="s">
        <v>2738</v>
      </c>
      <c r="S31" s="274" t="s">
        <v>2739</v>
      </c>
      <c r="T31" s="274" t="s">
        <v>2740</v>
      </c>
      <c r="U31" s="274" t="s">
        <v>2741</v>
      </c>
      <c r="V31" s="274" t="s">
        <v>2742</v>
      </c>
      <c r="W31" s="274" t="s">
        <v>2743</v>
      </c>
      <c r="X31" s="274" t="s">
        <v>2744</v>
      </c>
      <c r="Y31" s="274" t="s">
        <v>2745</v>
      </c>
      <c r="Z31" s="274" t="s">
        <v>2746</v>
      </c>
    </row>
    <row r="32" spans="1:26">
      <c r="A32" s="424">
        <v>31</v>
      </c>
      <c r="B32" s="424" t="s">
        <v>1099</v>
      </c>
      <c r="C32" s="424" t="s">
        <v>9</v>
      </c>
      <c r="D32" s="424">
        <v>10</v>
      </c>
      <c r="E32" s="424" t="s">
        <v>1355</v>
      </c>
      <c r="F32" s="274">
        <v>0</v>
      </c>
      <c r="G32" s="274">
        <v>10</v>
      </c>
      <c r="H32" s="274">
        <v>20</v>
      </c>
      <c r="I32" s="274">
        <v>30</v>
      </c>
      <c r="J32" s="274">
        <v>40</v>
      </c>
      <c r="K32" s="274">
        <v>50</v>
      </c>
      <c r="L32" s="274">
        <v>60</v>
      </c>
      <c r="M32" s="274">
        <v>70</v>
      </c>
      <c r="N32" s="274">
        <v>80</v>
      </c>
      <c r="O32" s="274">
        <v>90</v>
      </c>
      <c r="P32" s="325">
        <v>100</v>
      </c>
      <c r="Q32" s="274" t="s">
        <v>2737</v>
      </c>
      <c r="R32" s="274" t="s">
        <v>2738</v>
      </c>
      <c r="S32" s="274" t="s">
        <v>2739</v>
      </c>
      <c r="T32" s="274" t="s">
        <v>2740</v>
      </c>
      <c r="U32" s="274" t="s">
        <v>2741</v>
      </c>
      <c r="V32" s="274" t="s">
        <v>2742</v>
      </c>
      <c r="W32" s="274" t="s">
        <v>2743</v>
      </c>
      <c r="X32" s="274" t="s">
        <v>2744</v>
      </c>
      <c r="Y32" s="274" t="s">
        <v>2745</v>
      </c>
      <c r="Z32" s="274" t="s">
        <v>2746</v>
      </c>
    </row>
    <row r="33" spans="1:26">
      <c r="A33" s="424">
        <v>32</v>
      </c>
      <c r="B33" s="424" t="s">
        <v>1099</v>
      </c>
      <c r="C33" s="424" t="s">
        <v>10</v>
      </c>
      <c r="D33" s="424">
        <v>10</v>
      </c>
      <c r="E33" s="424" t="s">
        <v>1431</v>
      </c>
      <c r="F33" s="274">
        <v>1</v>
      </c>
      <c r="G33" s="274">
        <v>10</v>
      </c>
      <c r="H33" s="274">
        <v>20</v>
      </c>
      <c r="I33" s="274">
        <v>30</v>
      </c>
      <c r="J33" s="274">
        <v>40</v>
      </c>
      <c r="K33" s="274">
        <v>50</v>
      </c>
      <c r="L33" s="274">
        <v>60</v>
      </c>
      <c r="M33" s="274">
        <v>70</v>
      </c>
      <c r="N33" s="274">
        <v>80</v>
      </c>
      <c r="O33" s="274">
        <v>90</v>
      </c>
      <c r="P33" s="393">
        <v>100</v>
      </c>
      <c r="Q33" s="274" t="s">
        <v>2737</v>
      </c>
      <c r="R33" s="274" t="s">
        <v>2738</v>
      </c>
      <c r="S33" s="274" t="s">
        <v>2739</v>
      </c>
      <c r="T33" s="274" t="s">
        <v>2740</v>
      </c>
      <c r="U33" s="274" t="s">
        <v>2741</v>
      </c>
      <c r="V33" s="274" t="s">
        <v>2742</v>
      </c>
      <c r="W33" s="274" t="s">
        <v>2743</v>
      </c>
      <c r="X33" s="274" t="s">
        <v>2744</v>
      </c>
      <c r="Y33" s="274" t="s">
        <v>2745</v>
      </c>
      <c r="Z33" s="274" t="s">
        <v>2746</v>
      </c>
    </row>
    <row r="34" spans="1:26">
      <c r="A34" s="424">
        <v>33</v>
      </c>
      <c r="B34" s="424" t="s">
        <v>1099</v>
      </c>
      <c r="C34" s="424" t="s">
        <v>11</v>
      </c>
      <c r="D34" s="424">
        <v>10</v>
      </c>
      <c r="E34" s="424" t="s">
        <v>1348</v>
      </c>
      <c r="F34" s="274">
        <v>0</v>
      </c>
      <c r="G34" s="274">
        <v>10</v>
      </c>
      <c r="H34" s="274">
        <v>20</v>
      </c>
      <c r="I34" s="274">
        <v>30</v>
      </c>
      <c r="J34" s="274">
        <v>40</v>
      </c>
      <c r="K34" s="274">
        <v>50</v>
      </c>
      <c r="L34" s="274">
        <v>60</v>
      </c>
      <c r="M34" s="274">
        <v>70</v>
      </c>
      <c r="N34" s="274">
        <v>80</v>
      </c>
      <c r="O34" s="274">
        <v>90</v>
      </c>
      <c r="P34" s="393">
        <v>100</v>
      </c>
      <c r="Q34" s="274" t="s">
        <v>2737</v>
      </c>
      <c r="R34" s="274" t="s">
        <v>2738</v>
      </c>
      <c r="S34" s="274" t="s">
        <v>2739</v>
      </c>
      <c r="T34" s="274" t="s">
        <v>2740</v>
      </c>
      <c r="U34" s="274" t="s">
        <v>2741</v>
      </c>
      <c r="V34" s="274" t="s">
        <v>2742</v>
      </c>
      <c r="W34" s="274" t="s">
        <v>2743</v>
      </c>
      <c r="X34" s="274" t="s">
        <v>2744</v>
      </c>
      <c r="Y34" s="274" t="s">
        <v>2745</v>
      </c>
      <c r="Z34" s="274" t="s">
        <v>2746</v>
      </c>
    </row>
    <row r="35" spans="1:26">
      <c r="A35" s="273">
        <v>34</v>
      </c>
      <c r="B35" s="273" t="s">
        <v>1099</v>
      </c>
      <c r="C35" s="273" t="s">
        <v>855</v>
      </c>
      <c r="D35" s="273">
        <v>10</v>
      </c>
      <c r="E35" s="273" t="s">
        <v>1436</v>
      </c>
      <c r="F35" s="274">
        <v>1</v>
      </c>
      <c r="G35" s="274">
        <v>10</v>
      </c>
      <c r="H35" s="274">
        <v>20</v>
      </c>
      <c r="I35" s="274">
        <v>30</v>
      </c>
      <c r="J35" s="274">
        <v>40</v>
      </c>
      <c r="K35" s="274">
        <v>50</v>
      </c>
      <c r="L35" s="274">
        <v>60</v>
      </c>
      <c r="M35" s="274">
        <v>70</v>
      </c>
      <c r="N35" s="274">
        <v>80</v>
      </c>
      <c r="O35" s="274">
        <v>90</v>
      </c>
      <c r="P35" s="393">
        <v>100</v>
      </c>
      <c r="Q35" s="274" t="s">
        <v>2747</v>
      </c>
      <c r="R35" s="274" t="s">
        <v>2748</v>
      </c>
      <c r="S35" s="274" t="s">
        <v>2749</v>
      </c>
      <c r="T35" s="274" t="s">
        <v>2750</v>
      </c>
      <c r="U35" s="274" t="s">
        <v>2751</v>
      </c>
      <c r="V35" s="274" t="s">
        <v>2752</v>
      </c>
      <c r="W35" s="274" t="s">
        <v>2753</v>
      </c>
      <c r="X35" s="274" t="s">
        <v>2754</v>
      </c>
      <c r="Y35" s="274" t="s">
        <v>2755</v>
      </c>
      <c r="Z35" s="274" t="s">
        <v>2756</v>
      </c>
    </row>
    <row r="36" spans="1:26">
      <c r="A36" s="273">
        <v>35</v>
      </c>
      <c r="B36" s="273" t="s">
        <v>1099</v>
      </c>
      <c r="C36" s="273" t="s">
        <v>856</v>
      </c>
      <c r="D36" s="273">
        <v>10</v>
      </c>
      <c r="E36" s="273" t="s">
        <v>1437</v>
      </c>
      <c r="F36" s="274">
        <v>1</v>
      </c>
      <c r="G36" s="274">
        <v>10</v>
      </c>
      <c r="H36" s="274">
        <v>20</v>
      </c>
      <c r="I36" s="274">
        <v>30</v>
      </c>
      <c r="J36" s="274">
        <v>40</v>
      </c>
      <c r="K36" s="274">
        <v>50</v>
      </c>
      <c r="L36" s="274">
        <v>60</v>
      </c>
      <c r="M36" s="274">
        <v>70</v>
      </c>
      <c r="N36" s="274">
        <v>80</v>
      </c>
      <c r="O36" s="274">
        <v>90</v>
      </c>
      <c r="P36" s="393">
        <v>100</v>
      </c>
      <c r="Q36" s="274" t="s">
        <v>2757</v>
      </c>
      <c r="R36" s="274" t="s">
        <v>2758</v>
      </c>
      <c r="S36" s="274" t="s">
        <v>2759</v>
      </c>
      <c r="T36" s="274" t="s">
        <v>2760</v>
      </c>
      <c r="U36" s="274" t="s">
        <v>2761</v>
      </c>
      <c r="V36" s="274" t="s">
        <v>2718</v>
      </c>
      <c r="W36" s="274" t="s">
        <v>2762</v>
      </c>
      <c r="X36" s="274" t="s">
        <v>2720</v>
      </c>
      <c r="Y36" s="274" t="s">
        <v>2763</v>
      </c>
      <c r="Z36" s="274" t="s">
        <v>2764</v>
      </c>
    </row>
    <row r="37" spans="1:26">
      <c r="A37" s="273">
        <v>36</v>
      </c>
      <c r="B37" s="273" t="s">
        <v>1099</v>
      </c>
      <c r="C37" s="273" t="s">
        <v>857</v>
      </c>
      <c r="D37" s="273">
        <v>10</v>
      </c>
      <c r="E37" s="273" t="s">
        <v>1431</v>
      </c>
      <c r="F37" s="274">
        <v>1</v>
      </c>
      <c r="G37" s="274">
        <v>10</v>
      </c>
      <c r="H37" s="274">
        <v>20</v>
      </c>
      <c r="I37" s="274">
        <v>30</v>
      </c>
      <c r="J37" s="274">
        <v>40</v>
      </c>
      <c r="K37" s="274">
        <v>50</v>
      </c>
      <c r="L37" s="274">
        <v>60</v>
      </c>
      <c r="M37" s="274">
        <v>70</v>
      </c>
      <c r="N37" s="274">
        <v>80</v>
      </c>
      <c r="O37" s="274">
        <v>90</v>
      </c>
      <c r="P37" s="393">
        <v>100</v>
      </c>
      <c r="Q37" s="274" t="s">
        <v>2765</v>
      </c>
      <c r="R37" s="274" t="s">
        <v>2766</v>
      </c>
      <c r="S37" s="274" t="s">
        <v>2767</v>
      </c>
      <c r="T37" s="274" t="s">
        <v>2768</v>
      </c>
      <c r="U37" s="274" t="s">
        <v>2769</v>
      </c>
      <c r="V37" s="274" t="s">
        <v>2770</v>
      </c>
      <c r="W37" s="274" t="s">
        <v>2771</v>
      </c>
      <c r="X37" s="274" t="s">
        <v>2772</v>
      </c>
      <c r="Y37" s="274" t="s">
        <v>2773</v>
      </c>
      <c r="Z37" s="274" t="s">
        <v>2774</v>
      </c>
    </row>
    <row r="38" spans="1:26">
      <c r="A38" s="273">
        <v>37</v>
      </c>
      <c r="B38" s="273" t="s">
        <v>1099</v>
      </c>
      <c r="C38" s="273" t="s">
        <v>858</v>
      </c>
      <c r="D38" s="273">
        <v>10</v>
      </c>
      <c r="E38" s="273" t="s">
        <v>1432</v>
      </c>
      <c r="F38" s="274">
        <v>1</v>
      </c>
      <c r="G38" s="274">
        <v>10</v>
      </c>
      <c r="H38" s="274">
        <v>20</v>
      </c>
      <c r="I38" s="274">
        <v>30</v>
      </c>
      <c r="J38" s="274">
        <v>40</v>
      </c>
      <c r="K38" s="274">
        <v>50</v>
      </c>
      <c r="L38" s="274">
        <v>60</v>
      </c>
      <c r="M38" s="274">
        <v>70</v>
      </c>
      <c r="N38" s="274">
        <v>80</v>
      </c>
      <c r="O38" s="274">
        <v>90</v>
      </c>
      <c r="P38" s="393">
        <v>100</v>
      </c>
      <c r="Q38" s="274" t="s">
        <v>2712</v>
      </c>
      <c r="R38" s="274" t="s">
        <v>2713</v>
      </c>
      <c r="S38" s="274" t="s">
        <v>2714</v>
      </c>
      <c r="T38" s="274" t="s">
        <v>2715</v>
      </c>
      <c r="U38" s="274" t="s">
        <v>2716</v>
      </c>
      <c r="V38" s="274" t="s">
        <v>2717</v>
      </c>
      <c r="W38" s="274" t="s">
        <v>2718</v>
      </c>
      <c r="X38" s="274" t="s">
        <v>2719</v>
      </c>
      <c r="Y38" s="274" t="s">
        <v>2720</v>
      </c>
      <c r="Z38" s="274" t="s">
        <v>2721</v>
      </c>
    </row>
    <row r="39" spans="1:26">
      <c r="A39" s="273">
        <v>38</v>
      </c>
      <c r="B39" s="273" t="s">
        <v>1099</v>
      </c>
      <c r="C39" s="273" t="s">
        <v>859</v>
      </c>
      <c r="D39" s="273">
        <v>10</v>
      </c>
      <c r="E39" s="273" t="s">
        <v>1433</v>
      </c>
      <c r="F39" s="274">
        <v>1</v>
      </c>
      <c r="G39" s="274">
        <v>10</v>
      </c>
      <c r="H39" s="274">
        <v>20</v>
      </c>
      <c r="I39" s="274">
        <v>30</v>
      </c>
      <c r="J39" s="274">
        <v>40</v>
      </c>
      <c r="K39" s="274">
        <v>50</v>
      </c>
      <c r="L39" s="274">
        <v>60</v>
      </c>
      <c r="M39" s="274">
        <v>70</v>
      </c>
      <c r="N39" s="274">
        <v>80</v>
      </c>
      <c r="O39" s="274">
        <v>90</v>
      </c>
      <c r="P39" s="393">
        <v>100</v>
      </c>
      <c r="Q39" s="274" t="s">
        <v>2775</v>
      </c>
      <c r="R39" s="274" t="s">
        <v>2776</v>
      </c>
      <c r="S39" s="274" t="s">
        <v>2777</v>
      </c>
      <c r="T39" s="274" t="s">
        <v>2778</v>
      </c>
      <c r="U39" s="274" t="s">
        <v>2779</v>
      </c>
      <c r="V39" s="274" t="s">
        <v>2780</v>
      </c>
      <c r="W39" s="274" t="s">
        <v>2781</v>
      </c>
      <c r="X39" s="274" t="s">
        <v>2782</v>
      </c>
      <c r="Y39" s="274" t="s">
        <v>2783</v>
      </c>
      <c r="Z39" s="274" t="s">
        <v>2784</v>
      </c>
    </row>
    <row r="40" spans="1:26">
      <c r="A40" s="335">
        <v>39</v>
      </c>
      <c r="B40" s="335" t="s">
        <v>1099</v>
      </c>
      <c r="C40" s="335" t="s">
        <v>860</v>
      </c>
      <c r="D40" s="335">
        <v>1</v>
      </c>
      <c r="E40" s="335" t="s">
        <v>1354</v>
      </c>
      <c r="F40" s="274">
        <v>0</v>
      </c>
      <c r="G40" s="424">
        <v>50</v>
      </c>
      <c r="H40" s="274">
        <v>-1</v>
      </c>
      <c r="I40" s="274">
        <v>-1</v>
      </c>
      <c r="J40" s="274">
        <v>-1</v>
      </c>
      <c r="K40" s="274">
        <v>-1</v>
      </c>
      <c r="L40" s="274">
        <v>-1</v>
      </c>
      <c r="M40" s="274">
        <v>-1</v>
      </c>
      <c r="N40" s="274">
        <v>-1</v>
      </c>
      <c r="O40" s="274">
        <v>-1</v>
      </c>
      <c r="P40" s="274">
        <v>-1</v>
      </c>
      <c r="Q40" s="274" t="s">
        <v>2785</v>
      </c>
      <c r="R40" s="274">
        <v>-1</v>
      </c>
      <c r="S40" s="274">
        <v>-1</v>
      </c>
      <c r="T40" s="274">
        <v>-1</v>
      </c>
      <c r="U40" s="274">
        <v>-1</v>
      </c>
      <c r="V40" s="274">
        <v>-1</v>
      </c>
      <c r="W40" s="274">
        <v>-1</v>
      </c>
      <c r="X40" s="274">
        <v>-1</v>
      </c>
      <c r="Y40" s="274">
        <v>-1</v>
      </c>
      <c r="Z40" s="274">
        <v>-1</v>
      </c>
    </row>
    <row r="41" spans="1:26">
      <c r="A41" s="325">
        <v>40</v>
      </c>
      <c r="B41" s="325" t="s">
        <v>1099</v>
      </c>
      <c r="C41" s="325" t="s">
        <v>861</v>
      </c>
      <c r="D41" s="325">
        <v>5</v>
      </c>
      <c r="E41" s="325" t="s">
        <v>1329</v>
      </c>
      <c r="F41" s="274">
        <v>1</v>
      </c>
      <c r="G41" s="274">
        <v>20</v>
      </c>
      <c r="H41" s="274">
        <v>40</v>
      </c>
      <c r="I41" s="274">
        <v>60</v>
      </c>
      <c r="J41" s="274">
        <v>80</v>
      </c>
      <c r="K41" s="505">
        <v>100</v>
      </c>
      <c r="L41" s="274">
        <v>-1</v>
      </c>
      <c r="M41" s="274">
        <v>-1</v>
      </c>
      <c r="N41" s="274">
        <v>-1</v>
      </c>
      <c r="O41" s="274">
        <v>-1</v>
      </c>
      <c r="P41" s="274">
        <v>-1</v>
      </c>
      <c r="Q41" s="274" t="s">
        <v>2786</v>
      </c>
      <c r="R41" s="274" t="s">
        <v>2787</v>
      </c>
      <c r="S41" s="274" t="s">
        <v>2788</v>
      </c>
      <c r="T41" s="274" t="s">
        <v>2789</v>
      </c>
      <c r="U41" s="274" t="s">
        <v>2790</v>
      </c>
      <c r="V41" s="274">
        <v>-1</v>
      </c>
      <c r="W41" s="274">
        <v>-1</v>
      </c>
      <c r="X41" s="274">
        <v>-1</v>
      </c>
      <c r="Y41" s="274">
        <v>-1</v>
      </c>
      <c r="Z41" s="274">
        <v>-1</v>
      </c>
    </row>
    <row r="42" spans="1:26">
      <c r="A42" s="325">
        <v>41</v>
      </c>
      <c r="B42" s="325" t="s">
        <v>1099</v>
      </c>
      <c r="C42" s="325" t="s">
        <v>862</v>
      </c>
      <c r="D42" s="325">
        <v>5</v>
      </c>
      <c r="E42" s="325" t="s">
        <v>1434</v>
      </c>
      <c r="F42" s="274">
        <v>1</v>
      </c>
      <c r="G42" s="274">
        <v>20</v>
      </c>
      <c r="H42" s="274">
        <v>40</v>
      </c>
      <c r="I42" s="274">
        <v>60</v>
      </c>
      <c r="J42" s="274">
        <v>80</v>
      </c>
      <c r="K42" s="393">
        <v>100</v>
      </c>
      <c r="L42" s="274">
        <v>-1</v>
      </c>
      <c r="M42" s="274">
        <v>-1</v>
      </c>
      <c r="N42" s="274">
        <v>-1</v>
      </c>
      <c r="O42" s="274">
        <v>-1</v>
      </c>
      <c r="P42" s="274">
        <v>-1</v>
      </c>
      <c r="Q42" s="274" t="s">
        <v>2791</v>
      </c>
      <c r="R42" s="274" t="s">
        <v>2792</v>
      </c>
      <c r="S42" s="274" t="s">
        <v>2793</v>
      </c>
      <c r="T42" s="274" t="s">
        <v>2794</v>
      </c>
      <c r="U42" s="274" t="s">
        <v>2795</v>
      </c>
      <c r="V42" s="274">
        <v>-1</v>
      </c>
      <c r="W42" s="274">
        <v>-1</v>
      </c>
      <c r="X42" s="274">
        <v>-1</v>
      </c>
      <c r="Y42" s="274">
        <v>-1</v>
      </c>
      <c r="Z42" s="274">
        <v>-1</v>
      </c>
    </row>
    <row r="43" spans="1:26">
      <c r="A43" s="325">
        <v>42</v>
      </c>
      <c r="B43" s="325" t="s">
        <v>1099</v>
      </c>
      <c r="C43" s="325" t="s">
        <v>863</v>
      </c>
      <c r="D43" s="325">
        <v>5</v>
      </c>
      <c r="E43" s="325" t="s">
        <v>1330</v>
      </c>
      <c r="F43" s="274">
        <v>0</v>
      </c>
      <c r="G43" s="274">
        <v>2</v>
      </c>
      <c r="H43" s="274">
        <v>4</v>
      </c>
      <c r="I43" s="274">
        <v>6</v>
      </c>
      <c r="J43" s="274">
        <v>8</v>
      </c>
      <c r="K43" s="471">
        <v>10</v>
      </c>
      <c r="L43" s="274">
        <v>-1</v>
      </c>
      <c r="M43" s="274">
        <v>-1</v>
      </c>
      <c r="N43" s="274">
        <v>-1</v>
      </c>
      <c r="O43" s="274">
        <v>-1</v>
      </c>
      <c r="P43" s="274">
        <v>-1</v>
      </c>
      <c r="Q43" s="274" t="s">
        <v>2786</v>
      </c>
      <c r="R43" s="274" t="s">
        <v>2787</v>
      </c>
      <c r="S43" s="274" t="s">
        <v>2788</v>
      </c>
      <c r="T43" s="274" t="s">
        <v>2789</v>
      </c>
      <c r="U43" s="274" t="s">
        <v>2790</v>
      </c>
      <c r="V43" s="274">
        <v>-1</v>
      </c>
      <c r="W43" s="274">
        <v>-1</v>
      </c>
      <c r="X43" s="274">
        <v>-1</v>
      </c>
      <c r="Y43" s="274">
        <v>-1</v>
      </c>
      <c r="Z43" s="274">
        <v>-1</v>
      </c>
    </row>
    <row r="44" spans="1:26">
      <c r="A44" s="325">
        <v>43</v>
      </c>
      <c r="B44" s="325" t="s">
        <v>1099</v>
      </c>
      <c r="C44" s="325" t="s">
        <v>864</v>
      </c>
      <c r="D44" s="325">
        <v>5</v>
      </c>
      <c r="E44" s="325" t="s">
        <v>1345</v>
      </c>
      <c r="F44" s="274">
        <v>0</v>
      </c>
      <c r="G44" s="274">
        <v>5</v>
      </c>
      <c r="H44" s="274">
        <v>10</v>
      </c>
      <c r="I44" s="274">
        <v>15</v>
      </c>
      <c r="J44" s="274">
        <v>20</v>
      </c>
      <c r="K44" s="506">
        <v>25</v>
      </c>
      <c r="L44" s="274">
        <v>-1</v>
      </c>
      <c r="M44" s="274">
        <v>-1</v>
      </c>
      <c r="N44" s="274">
        <v>-1</v>
      </c>
      <c r="O44" s="274">
        <v>-1</v>
      </c>
      <c r="P44" s="274">
        <v>-1</v>
      </c>
      <c r="Q44" s="274" t="s">
        <v>2786</v>
      </c>
      <c r="R44" s="274" t="s">
        <v>2787</v>
      </c>
      <c r="S44" s="274" t="s">
        <v>2788</v>
      </c>
      <c r="T44" s="274" t="s">
        <v>2789</v>
      </c>
      <c r="U44" s="274" t="s">
        <v>2790</v>
      </c>
      <c r="V44" s="274">
        <v>-1</v>
      </c>
      <c r="W44" s="274">
        <v>-1</v>
      </c>
      <c r="X44" s="274">
        <v>-1</v>
      </c>
      <c r="Y44" s="274">
        <v>-1</v>
      </c>
      <c r="Z44" s="274">
        <v>-1</v>
      </c>
    </row>
    <row r="45" spans="1:26">
      <c r="A45" s="335">
        <v>44</v>
      </c>
      <c r="B45" s="335" t="s">
        <v>1099</v>
      </c>
      <c r="C45" s="335" t="s">
        <v>865</v>
      </c>
      <c r="D45" s="335">
        <v>10</v>
      </c>
      <c r="E45" s="335" t="s">
        <v>1356</v>
      </c>
      <c r="F45" s="274">
        <v>0</v>
      </c>
      <c r="G45" s="274">
        <v>10</v>
      </c>
      <c r="H45" s="274">
        <v>20</v>
      </c>
      <c r="I45" s="274">
        <v>30</v>
      </c>
      <c r="J45" s="274">
        <v>40</v>
      </c>
      <c r="K45" s="274">
        <v>50</v>
      </c>
      <c r="L45" s="274">
        <v>60</v>
      </c>
      <c r="M45" s="274">
        <v>70</v>
      </c>
      <c r="N45" s="274">
        <v>80</v>
      </c>
      <c r="O45" s="274">
        <v>90</v>
      </c>
      <c r="P45" s="393">
        <v>100</v>
      </c>
      <c r="Q45" s="274" t="s">
        <v>2757</v>
      </c>
      <c r="R45" s="274" t="s">
        <v>2758</v>
      </c>
      <c r="S45" s="274" t="s">
        <v>2759</v>
      </c>
      <c r="T45" s="274" t="s">
        <v>2760</v>
      </c>
      <c r="U45" s="274" t="s">
        <v>2761</v>
      </c>
      <c r="V45" s="274" t="s">
        <v>2718</v>
      </c>
      <c r="W45" s="274" t="s">
        <v>2762</v>
      </c>
      <c r="X45" s="274" t="s">
        <v>2720</v>
      </c>
      <c r="Y45" s="274" t="s">
        <v>2763</v>
      </c>
      <c r="Z45" s="274" t="s">
        <v>2764</v>
      </c>
    </row>
    <row r="46" spans="1:26">
      <c r="A46" s="335">
        <v>45</v>
      </c>
      <c r="B46" s="335" t="s">
        <v>1099</v>
      </c>
      <c r="C46" s="335" t="s">
        <v>866</v>
      </c>
      <c r="D46" s="335">
        <v>10</v>
      </c>
      <c r="E46" s="335" t="s">
        <v>1360</v>
      </c>
      <c r="F46" s="274">
        <v>0</v>
      </c>
      <c r="G46" s="274">
        <v>10</v>
      </c>
      <c r="H46" s="274">
        <v>20</v>
      </c>
      <c r="I46" s="274">
        <v>30</v>
      </c>
      <c r="J46" s="274">
        <v>40</v>
      </c>
      <c r="K46" s="274">
        <v>50</v>
      </c>
      <c r="L46" s="274">
        <v>60</v>
      </c>
      <c r="M46" s="274">
        <v>70</v>
      </c>
      <c r="N46" s="274">
        <v>80</v>
      </c>
      <c r="O46" s="274">
        <v>90</v>
      </c>
      <c r="P46" s="507">
        <v>100</v>
      </c>
      <c r="Q46" s="274" t="s">
        <v>2757</v>
      </c>
      <c r="R46" s="274" t="s">
        <v>2758</v>
      </c>
      <c r="S46" s="274" t="s">
        <v>2759</v>
      </c>
      <c r="T46" s="274" t="s">
        <v>2760</v>
      </c>
      <c r="U46" s="274" t="s">
        <v>2761</v>
      </c>
      <c r="V46" s="274" t="s">
        <v>2718</v>
      </c>
      <c r="W46" s="274" t="s">
        <v>2762</v>
      </c>
      <c r="X46" s="274" t="s">
        <v>2720</v>
      </c>
      <c r="Y46" s="274" t="s">
        <v>2763</v>
      </c>
      <c r="Z46" s="274" t="s">
        <v>2764</v>
      </c>
    </row>
    <row r="47" spans="1:26">
      <c r="A47" s="335">
        <v>46</v>
      </c>
      <c r="B47" s="335" t="s">
        <v>1099</v>
      </c>
      <c r="C47" s="335" t="s">
        <v>8</v>
      </c>
      <c r="D47" s="335">
        <v>10</v>
      </c>
      <c r="E47" s="335" t="s">
        <v>1329</v>
      </c>
      <c r="F47" s="274">
        <v>1</v>
      </c>
      <c r="G47" s="274">
        <v>10</v>
      </c>
      <c r="H47" s="274">
        <v>20</v>
      </c>
      <c r="I47" s="274">
        <v>30</v>
      </c>
      <c r="J47" s="274">
        <v>40</v>
      </c>
      <c r="K47" s="274">
        <v>50</v>
      </c>
      <c r="L47" s="274">
        <v>60</v>
      </c>
      <c r="M47" s="274">
        <v>70</v>
      </c>
      <c r="N47" s="274">
        <v>80</v>
      </c>
      <c r="O47" s="274">
        <v>90</v>
      </c>
      <c r="P47" s="505">
        <v>100</v>
      </c>
      <c r="Q47" s="274" t="s">
        <v>2757</v>
      </c>
      <c r="R47" s="274" t="s">
        <v>2758</v>
      </c>
      <c r="S47" s="274" t="s">
        <v>2759</v>
      </c>
      <c r="T47" s="274" t="s">
        <v>2760</v>
      </c>
      <c r="U47" s="274" t="s">
        <v>2761</v>
      </c>
      <c r="V47" s="274" t="s">
        <v>2718</v>
      </c>
      <c r="W47" s="274" t="s">
        <v>2762</v>
      </c>
      <c r="X47" s="274" t="s">
        <v>2720</v>
      </c>
      <c r="Y47" s="274" t="s">
        <v>2763</v>
      </c>
      <c r="Z47" s="274" t="s">
        <v>2764</v>
      </c>
    </row>
    <row r="48" spans="1:26">
      <c r="A48" s="325">
        <v>47</v>
      </c>
      <c r="B48" s="325" t="s">
        <v>1099</v>
      </c>
      <c r="C48" s="325" t="s">
        <v>867</v>
      </c>
      <c r="D48" s="325">
        <v>7</v>
      </c>
      <c r="E48" s="325" t="s">
        <v>1347</v>
      </c>
      <c r="F48" s="274">
        <v>0</v>
      </c>
      <c r="G48" s="274">
        <v>10</v>
      </c>
      <c r="H48" s="274">
        <v>25</v>
      </c>
      <c r="I48" s="274">
        <v>40</v>
      </c>
      <c r="J48" s="274">
        <v>55</v>
      </c>
      <c r="K48" s="274">
        <v>70</v>
      </c>
      <c r="L48" s="274">
        <v>85</v>
      </c>
      <c r="M48" s="475">
        <v>100</v>
      </c>
      <c r="N48" s="274">
        <v>-1</v>
      </c>
      <c r="O48" s="274">
        <v>-1</v>
      </c>
      <c r="P48" s="274">
        <v>-1</v>
      </c>
      <c r="Q48" s="274" t="s">
        <v>2796</v>
      </c>
      <c r="R48" s="274" t="s">
        <v>2797</v>
      </c>
      <c r="S48" s="274" t="s">
        <v>2798</v>
      </c>
      <c r="T48" s="274" t="s">
        <v>2799</v>
      </c>
      <c r="U48" s="274" t="s">
        <v>2800</v>
      </c>
      <c r="V48" s="274" t="s">
        <v>2801</v>
      </c>
      <c r="W48" s="274" t="s">
        <v>2802</v>
      </c>
      <c r="X48" s="274">
        <v>-1</v>
      </c>
      <c r="Y48" s="274">
        <v>-1</v>
      </c>
      <c r="Z48" s="274">
        <v>-1</v>
      </c>
    </row>
    <row r="49" spans="1:26">
      <c r="A49" s="325">
        <v>48</v>
      </c>
      <c r="B49" s="325" t="s">
        <v>1099</v>
      </c>
      <c r="C49" s="325" t="s">
        <v>868</v>
      </c>
      <c r="D49" s="325">
        <v>7</v>
      </c>
      <c r="E49" s="325" t="s">
        <v>1348</v>
      </c>
      <c r="F49" s="274">
        <v>0</v>
      </c>
      <c r="G49" s="274">
        <v>10</v>
      </c>
      <c r="H49" s="274">
        <v>25</v>
      </c>
      <c r="I49" s="274">
        <v>40</v>
      </c>
      <c r="J49" s="274">
        <v>55</v>
      </c>
      <c r="K49" s="274">
        <v>70</v>
      </c>
      <c r="L49" s="274">
        <v>85</v>
      </c>
      <c r="M49" s="393">
        <v>100</v>
      </c>
      <c r="N49" s="274">
        <v>-1</v>
      </c>
      <c r="O49" s="274">
        <v>-1</v>
      </c>
      <c r="P49" s="274">
        <v>-1</v>
      </c>
      <c r="Q49" s="274" t="s">
        <v>2796</v>
      </c>
      <c r="R49" s="274" t="s">
        <v>2797</v>
      </c>
      <c r="S49" s="274" t="s">
        <v>2798</v>
      </c>
      <c r="T49" s="274" t="s">
        <v>2799</v>
      </c>
      <c r="U49" s="274" t="s">
        <v>2800</v>
      </c>
      <c r="V49" s="274" t="s">
        <v>2801</v>
      </c>
      <c r="W49" s="274" t="s">
        <v>2802</v>
      </c>
      <c r="X49" s="274">
        <v>-1</v>
      </c>
      <c r="Y49" s="274">
        <v>-1</v>
      </c>
      <c r="Z49" s="274">
        <v>-1</v>
      </c>
    </row>
    <row r="50" spans="1:26">
      <c r="A50" s="325">
        <v>49</v>
      </c>
      <c r="B50" s="325" t="s">
        <v>1099</v>
      </c>
      <c r="C50" s="325" t="s">
        <v>662</v>
      </c>
      <c r="D50" s="325">
        <v>7</v>
      </c>
      <c r="E50" s="325" t="s">
        <v>1349</v>
      </c>
      <c r="F50" s="274">
        <v>0</v>
      </c>
      <c r="G50" s="274">
        <v>10</v>
      </c>
      <c r="H50" s="274">
        <v>25</v>
      </c>
      <c r="I50" s="274">
        <v>40</v>
      </c>
      <c r="J50" s="274">
        <v>55</v>
      </c>
      <c r="K50" s="274">
        <v>70</v>
      </c>
      <c r="L50" s="274">
        <v>85</v>
      </c>
      <c r="M50" s="393">
        <v>100</v>
      </c>
      <c r="N50" s="274">
        <v>-1</v>
      </c>
      <c r="O50" s="274">
        <v>-1</v>
      </c>
      <c r="P50" s="274">
        <v>-1</v>
      </c>
      <c r="Q50" s="274" t="s">
        <v>2796</v>
      </c>
      <c r="R50" s="274" t="s">
        <v>2797</v>
      </c>
      <c r="S50" s="274" t="s">
        <v>2798</v>
      </c>
      <c r="T50" s="274" t="s">
        <v>2799</v>
      </c>
      <c r="U50" s="274" t="s">
        <v>2800</v>
      </c>
      <c r="V50" s="274" t="s">
        <v>2801</v>
      </c>
      <c r="W50" s="274" t="s">
        <v>2802</v>
      </c>
      <c r="X50" s="274">
        <v>-1</v>
      </c>
      <c r="Y50" s="274">
        <v>-1</v>
      </c>
      <c r="Z50" s="274">
        <v>-1</v>
      </c>
    </row>
    <row r="51" spans="1:26">
      <c r="A51" s="335">
        <v>50</v>
      </c>
      <c r="B51" s="335" t="s">
        <v>1099</v>
      </c>
      <c r="C51" s="335" t="s">
        <v>18</v>
      </c>
      <c r="D51" s="335">
        <v>5</v>
      </c>
      <c r="E51" s="335" t="s">
        <v>1331</v>
      </c>
      <c r="F51" s="274">
        <v>1</v>
      </c>
      <c r="G51" s="274">
        <v>1</v>
      </c>
      <c r="H51" s="274">
        <v>2</v>
      </c>
      <c r="I51" s="274">
        <v>3</v>
      </c>
      <c r="J51" s="274">
        <v>4</v>
      </c>
      <c r="K51" s="273">
        <v>5</v>
      </c>
      <c r="L51" s="274">
        <v>-1</v>
      </c>
      <c r="M51" s="274">
        <v>-1</v>
      </c>
      <c r="N51" s="274">
        <v>-1</v>
      </c>
      <c r="O51" s="274">
        <v>-1</v>
      </c>
      <c r="P51" s="274">
        <v>-1</v>
      </c>
      <c r="Q51" s="274" t="s">
        <v>2803</v>
      </c>
      <c r="R51" s="274" t="s">
        <v>2804</v>
      </c>
      <c r="S51" s="274" t="s">
        <v>2805</v>
      </c>
      <c r="T51" s="274" t="s">
        <v>2806</v>
      </c>
      <c r="U51" s="274" t="s">
        <v>2807</v>
      </c>
      <c r="V51" s="274">
        <v>-1</v>
      </c>
      <c r="W51" s="274">
        <v>-1</v>
      </c>
      <c r="X51" s="274">
        <v>-1</v>
      </c>
      <c r="Y51" s="274">
        <v>-1</v>
      </c>
      <c r="Z51" s="274">
        <v>-1</v>
      </c>
    </row>
    <row r="52" spans="1:26">
      <c r="A52" s="335">
        <v>51</v>
      </c>
      <c r="B52" s="335" t="s">
        <v>1099</v>
      </c>
      <c r="C52" s="335" t="s">
        <v>21</v>
      </c>
      <c r="D52" s="335">
        <v>5</v>
      </c>
      <c r="E52" s="335" t="s">
        <v>1333</v>
      </c>
      <c r="F52" s="274">
        <v>1</v>
      </c>
      <c r="G52" s="274">
        <v>5</v>
      </c>
      <c r="H52" s="274">
        <v>10</v>
      </c>
      <c r="I52" s="274">
        <v>15</v>
      </c>
      <c r="J52" s="274">
        <v>20</v>
      </c>
      <c r="K52" s="393">
        <v>25</v>
      </c>
      <c r="L52" s="274">
        <v>-1</v>
      </c>
      <c r="M52" s="274">
        <v>-1</v>
      </c>
      <c r="N52" s="274">
        <v>-1</v>
      </c>
      <c r="O52" s="274">
        <v>-1</v>
      </c>
      <c r="P52" s="274">
        <v>-1</v>
      </c>
      <c r="Q52" s="274" t="s">
        <v>2803</v>
      </c>
      <c r="R52" s="274" t="s">
        <v>2804</v>
      </c>
      <c r="S52" s="274" t="s">
        <v>2805</v>
      </c>
      <c r="T52" s="274" t="s">
        <v>2806</v>
      </c>
      <c r="U52" s="274" t="s">
        <v>2807</v>
      </c>
      <c r="V52" s="274">
        <v>-1</v>
      </c>
      <c r="W52" s="274">
        <v>-1</v>
      </c>
      <c r="X52" s="274">
        <v>-1</v>
      </c>
      <c r="Y52" s="274">
        <v>-1</v>
      </c>
      <c r="Z52" s="274">
        <v>-1</v>
      </c>
    </row>
    <row r="53" spans="1:26">
      <c r="A53" s="335">
        <v>52</v>
      </c>
      <c r="B53" s="335" t="s">
        <v>1099</v>
      </c>
      <c r="C53" s="335" t="s">
        <v>15</v>
      </c>
      <c r="D53" s="335">
        <v>5</v>
      </c>
      <c r="E53" s="335" t="s">
        <v>1335</v>
      </c>
      <c r="F53" s="274">
        <v>1</v>
      </c>
      <c r="G53" s="274">
        <v>5</v>
      </c>
      <c r="H53" s="274">
        <v>10</v>
      </c>
      <c r="I53" s="274">
        <v>15</v>
      </c>
      <c r="J53" s="274">
        <v>20</v>
      </c>
      <c r="K53" s="393">
        <v>25</v>
      </c>
      <c r="L53" s="274">
        <v>-1</v>
      </c>
      <c r="M53" s="274">
        <v>-1</v>
      </c>
      <c r="N53" s="274">
        <v>-1</v>
      </c>
      <c r="O53" s="274">
        <v>-1</v>
      </c>
      <c r="P53" s="274">
        <v>-1</v>
      </c>
      <c r="Q53" s="274" t="s">
        <v>2803</v>
      </c>
      <c r="R53" s="274" t="s">
        <v>2804</v>
      </c>
      <c r="S53" s="274" t="s">
        <v>2805</v>
      </c>
      <c r="T53" s="274" t="s">
        <v>2806</v>
      </c>
      <c r="U53" s="274" t="s">
        <v>2807</v>
      </c>
      <c r="V53" s="274">
        <v>-1</v>
      </c>
      <c r="W53" s="274">
        <v>-1</v>
      </c>
      <c r="X53" s="274">
        <v>-1</v>
      </c>
      <c r="Y53" s="274">
        <v>-1</v>
      </c>
      <c r="Z53" s="274">
        <v>-1</v>
      </c>
    </row>
    <row r="54" spans="1:26">
      <c r="A54" s="325">
        <v>53</v>
      </c>
      <c r="B54" s="325" t="s">
        <v>1099</v>
      </c>
      <c r="C54" s="325" t="s">
        <v>869</v>
      </c>
      <c r="D54" s="325">
        <v>10</v>
      </c>
      <c r="E54" s="325" t="s">
        <v>1330</v>
      </c>
      <c r="F54" s="274">
        <v>0</v>
      </c>
      <c r="G54" s="274">
        <v>2</v>
      </c>
      <c r="H54" s="274">
        <v>4</v>
      </c>
      <c r="I54" s="274">
        <v>6</v>
      </c>
      <c r="J54" s="274">
        <v>8</v>
      </c>
      <c r="K54" s="274">
        <v>10</v>
      </c>
      <c r="L54" s="274">
        <v>12</v>
      </c>
      <c r="M54" s="274">
        <v>14</v>
      </c>
      <c r="N54" s="274">
        <v>16</v>
      </c>
      <c r="O54" s="274">
        <v>18</v>
      </c>
      <c r="P54" s="471">
        <v>20</v>
      </c>
      <c r="Q54" s="274" t="s">
        <v>2808</v>
      </c>
      <c r="R54" s="274" t="s">
        <v>2809</v>
      </c>
      <c r="S54" s="274" t="s">
        <v>2810</v>
      </c>
      <c r="T54" s="274" t="s">
        <v>2811</v>
      </c>
      <c r="U54" s="274" t="s">
        <v>2812</v>
      </c>
      <c r="V54" s="274" t="s">
        <v>2813</v>
      </c>
      <c r="W54" s="274" t="s">
        <v>2814</v>
      </c>
      <c r="X54" s="274" t="s">
        <v>2815</v>
      </c>
      <c r="Y54" s="274" t="s">
        <v>2816</v>
      </c>
      <c r="Z54" s="274" t="s">
        <v>2817</v>
      </c>
    </row>
    <row r="55" spans="1:26">
      <c r="A55" s="325">
        <v>54</v>
      </c>
      <c r="B55" s="325" t="s">
        <v>1099</v>
      </c>
      <c r="C55" s="325" t="s">
        <v>870</v>
      </c>
      <c r="D55" s="325">
        <v>10</v>
      </c>
      <c r="E55" s="325" t="s">
        <v>1329</v>
      </c>
      <c r="F55" s="274">
        <v>1</v>
      </c>
      <c r="G55" s="274">
        <v>10</v>
      </c>
      <c r="H55" s="274">
        <v>20</v>
      </c>
      <c r="I55" s="274">
        <v>30</v>
      </c>
      <c r="J55" s="274">
        <v>40</v>
      </c>
      <c r="K55" s="274">
        <v>50</v>
      </c>
      <c r="L55" s="274">
        <v>60</v>
      </c>
      <c r="M55" s="274">
        <v>70</v>
      </c>
      <c r="N55" s="274">
        <v>80</v>
      </c>
      <c r="O55" s="274">
        <v>90</v>
      </c>
      <c r="P55" s="505">
        <v>100</v>
      </c>
      <c r="Q55" s="274" t="s">
        <v>2808</v>
      </c>
      <c r="R55" s="274" t="s">
        <v>2809</v>
      </c>
      <c r="S55" s="274" t="s">
        <v>2810</v>
      </c>
      <c r="T55" s="274" t="s">
        <v>2811</v>
      </c>
      <c r="U55" s="274" t="s">
        <v>2812</v>
      </c>
      <c r="V55" s="274" t="s">
        <v>2813</v>
      </c>
      <c r="W55" s="274" t="s">
        <v>2814</v>
      </c>
      <c r="X55" s="274" t="s">
        <v>2815</v>
      </c>
      <c r="Y55" s="274" t="s">
        <v>2816</v>
      </c>
      <c r="Z55" s="274" t="s">
        <v>2817</v>
      </c>
    </row>
    <row r="56" spans="1:26">
      <c r="A56" s="335">
        <v>55</v>
      </c>
      <c r="B56" s="335" t="s">
        <v>1099</v>
      </c>
      <c r="C56" s="335" t="s">
        <v>871</v>
      </c>
      <c r="D56" s="335">
        <v>5</v>
      </c>
      <c r="E56" s="335" t="s">
        <v>1435</v>
      </c>
      <c r="F56" s="274">
        <v>1</v>
      </c>
      <c r="G56" s="274">
        <v>20</v>
      </c>
      <c r="H56" s="274">
        <v>40</v>
      </c>
      <c r="I56" s="274">
        <v>60</v>
      </c>
      <c r="J56" s="274">
        <v>80</v>
      </c>
      <c r="K56" s="393">
        <v>100</v>
      </c>
      <c r="L56" s="274">
        <v>-1</v>
      </c>
      <c r="M56" s="274">
        <v>-1</v>
      </c>
      <c r="N56" s="274">
        <v>-1</v>
      </c>
      <c r="O56" s="274">
        <v>-1</v>
      </c>
      <c r="P56" s="274">
        <v>-1</v>
      </c>
      <c r="Q56" s="274" t="s">
        <v>2791</v>
      </c>
      <c r="R56" s="274" t="s">
        <v>2792</v>
      </c>
      <c r="S56" s="274" t="s">
        <v>2793</v>
      </c>
      <c r="T56" s="274" t="s">
        <v>2794</v>
      </c>
      <c r="U56" s="274" t="s">
        <v>2795</v>
      </c>
      <c r="V56" s="274">
        <v>-1</v>
      </c>
      <c r="W56" s="274">
        <v>-1</v>
      </c>
      <c r="X56" s="274">
        <v>-1</v>
      </c>
      <c r="Y56" s="274">
        <v>-1</v>
      </c>
      <c r="Z56" s="274">
        <v>-1</v>
      </c>
    </row>
    <row r="57" spans="1:26">
      <c r="A57" s="335">
        <v>56</v>
      </c>
      <c r="B57" s="335" t="s">
        <v>1099</v>
      </c>
      <c r="C57" s="335" t="s">
        <v>724</v>
      </c>
      <c r="D57" s="335">
        <v>5</v>
      </c>
      <c r="E57" s="335" t="s">
        <v>1346</v>
      </c>
      <c r="F57" s="274">
        <v>0</v>
      </c>
      <c r="G57" s="274">
        <v>10</v>
      </c>
      <c r="H57" s="274">
        <v>20</v>
      </c>
      <c r="I57" s="274">
        <v>30</v>
      </c>
      <c r="J57" s="274">
        <v>40</v>
      </c>
      <c r="K57" s="412">
        <v>50</v>
      </c>
      <c r="L57" s="274">
        <v>-1</v>
      </c>
      <c r="M57" s="274">
        <v>-1</v>
      </c>
      <c r="N57" s="274">
        <v>-1</v>
      </c>
      <c r="O57" s="274">
        <v>-1</v>
      </c>
      <c r="P57" s="274">
        <v>-1</v>
      </c>
      <c r="Q57" s="274" t="s">
        <v>2786</v>
      </c>
      <c r="R57" s="274" t="s">
        <v>2787</v>
      </c>
      <c r="S57" s="274" t="s">
        <v>2788</v>
      </c>
      <c r="T57" s="274" t="s">
        <v>2789</v>
      </c>
      <c r="U57" s="274" t="s">
        <v>2790</v>
      </c>
      <c r="V57" s="274">
        <v>-1</v>
      </c>
      <c r="W57" s="274">
        <v>-1</v>
      </c>
      <c r="X57" s="274">
        <v>-1</v>
      </c>
      <c r="Y57" s="274">
        <v>-1</v>
      </c>
      <c r="Z57" s="274">
        <v>-1</v>
      </c>
    </row>
    <row r="58" spans="1:26">
      <c r="A58" s="325">
        <v>57</v>
      </c>
      <c r="B58" s="325" t="s">
        <v>1099</v>
      </c>
      <c r="C58" s="325" t="s">
        <v>872</v>
      </c>
      <c r="D58" s="325">
        <v>3</v>
      </c>
      <c r="E58" s="325" t="s">
        <v>1356</v>
      </c>
      <c r="F58" s="274">
        <v>0</v>
      </c>
      <c r="G58" s="274">
        <v>20</v>
      </c>
      <c r="H58" s="274">
        <v>40</v>
      </c>
      <c r="I58" s="393">
        <v>60</v>
      </c>
      <c r="J58" s="274">
        <v>-1</v>
      </c>
      <c r="K58" s="274">
        <v>-1</v>
      </c>
      <c r="L58" s="274">
        <v>-1</v>
      </c>
      <c r="M58" s="274">
        <v>-1</v>
      </c>
      <c r="N58" s="274">
        <v>-1</v>
      </c>
      <c r="O58" s="274">
        <v>-1</v>
      </c>
      <c r="P58" s="274">
        <v>-1</v>
      </c>
      <c r="Q58" s="274" t="s">
        <v>2818</v>
      </c>
      <c r="R58" s="274" t="s">
        <v>2819</v>
      </c>
      <c r="S58" s="274" t="s">
        <v>2820</v>
      </c>
      <c r="T58" s="274">
        <v>-1</v>
      </c>
      <c r="U58" s="274">
        <v>-1</v>
      </c>
      <c r="V58" s="274">
        <v>-1</v>
      </c>
      <c r="W58" s="274">
        <v>-1</v>
      </c>
      <c r="X58" s="274">
        <v>-1</v>
      </c>
      <c r="Y58" s="274">
        <v>-1</v>
      </c>
      <c r="Z58" s="274">
        <v>-1</v>
      </c>
    </row>
    <row r="59" spans="1:26">
      <c r="A59" s="325">
        <v>58</v>
      </c>
      <c r="B59" s="325" t="s">
        <v>1099</v>
      </c>
      <c r="C59" s="325" t="s">
        <v>873</v>
      </c>
      <c r="D59" s="325">
        <v>3</v>
      </c>
      <c r="E59" s="325" t="s">
        <v>1358</v>
      </c>
      <c r="F59" s="274">
        <v>0</v>
      </c>
      <c r="G59" s="274">
        <v>20</v>
      </c>
      <c r="H59" s="274">
        <v>40</v>
      </c>
      <c r="I59" s="294">
        <v>60</v>
      </c>
      <c r="J59" s="274">
        <v>-1</v>
      </c>
      <c r="K59" s="274">
        <v>-1</v>
      </c>
      <c r="L59" s="274">
        <v>-1</v>
      </c>
      <c r="M59" s="274">
        <v>-1</v>
      </c>
      <c r="N59" s="274">
        <v>-1</v>
      </c>
      <c r="O59" s="274">
        <v>-1</v>
      </c>
      <c r="P59" s="274">
        <v>-1</v>
      </c>
      <c r="Q59" s="274" t="s">
        <v>2818</v>
      </c>
      <c r="R59" s="274" t="s">
        <v>2819</v>
      </c>
      <c r="S59" s="274" t="s">
        <v>2820</v>
      </c>
      <c r="T59" s="274">
        <v>-1</v>
      </c>
      <c r="U59" s="274">
        <v>-1</v>
      </c>
      <c r="V59" s="274">
        <v>-1</v>
      </c>
      <c r="W59" s="274">
        <v>-1</v>
      </c>
      <c r="X59" s="274">
        <v>-1</v>
      </c>
      <c r="Y59" s="274">
        <v>-1</v>
      </c>
      <c r="Z59" s="274">
        <v>-1</v>
      </c>
    </row>
    <row r="60" spans="1:26">
      <c r="A60" s="325">
        <v>59</v>
      </c>
      <c r="B60" s="325" t="s">
        <v>1099</v>
      </c>
      <c r="C60" s="325" t="s">
        <v>874</v>
      </c>
      <c r="D60" s="325">
        <v>3</v>
      </c>
      <c r="E60" s="325" t="s">
        <v>1360</v>
      </c>
      <c r="F60" s="274">
        <v>0</v>
      </c>
      <c r="G60" s="274">
        <v>20</v>
      </c>
      <c r="H60" s="274">
        <v>40</v>
      </c>
      <c r="I60" s="507">
        <v>60</v>
      </c>
      <c r="J60" s="274">
        <v>-1</v>
      </c>
      <c r="K60" s="274">
        <v>-1</v>
      </c>
      <c r="L60" s="274">
        <v>-1</v>
      </c>
      <c r="M60" s="274">
        <v>-1</v>
      </c>
      <c r="N60" s="274">
        <v>-1</v>
      </c>
      <c r="O60" s="274">
        <v>-1</v>
      </c>
      <c r="P60" s="274">
        <v>-1</v>
      </c>
      <c r="Q60" s="274" t="s">
        <v>2818</v>
      </c>
      <c r="R60" s="274" t="s">
        <v>2819</v>
      </c>
      <c r="S60" s="274" t="s">
        <v>2820</v>
      </c>
      <c r="T60" s="274">
        <v>-1</v>
      </c>
      <c r="U60" s="274">
        <v>-1</v>
      </c>
      <c r="V60" s="274">
        <v>-1</v>
      </c>
      <c r="W60" s="274">
        <v>-1</v>
      </c>
      <c r="X60" s="274">
        <v>-1</v>
      </c>
      <c r="Y60" s="274">
        <v>-1</v>
      </c>
      <c r="Z60" s="274">
        <v>-1</v>
      </c>
    </row>
    <row r="61" spans="1:26">
      <c r="A61" s="325">
        <v>60</v>
      </c>
      <c r="B61" s="325" t="s">
        <v>1099</v>
      </c>
      <c r="C61" s="325" t="s">
        <v>875</v>
      </c>
      <c r="D61" s="325">
        <v>3</v>
      </c>
      <c r="E61" s="325" t="s">
        <v>1362</v>
      </c>
      <c r="F61" s="274">
        <v>0</v>
      </c>
      <c r="G61" s="274">
        <v>20</v>
      </c>
      <c r="H61" s="274">
        <v>40</v>
      </c>
      <c r="I61" s="508">
        <v>60</v>
      </c>
      <c r="J61" s="274">
        <v>-1</v>
      </c>
      <c r="K61" s="274">
        <v>-1</v>
      </c>
      <c r="L61" s="274">
        <v>-1</v>
      </c>
      <c r="M61" s="274">
        <v>-1</v>
      </c>
      <c r="N61" s="274">
        <v>-1</v>
      </c>
      <c r="O61" s="274">
        <v>-1</v>
      </c>
      <c r="P61" s="274">
        <v>-1</v>
      </c>
      <c r="Q61" s="274" t="s">
        <v>2818</v>
      </c>
      <c r="R61" s="274" t="s">
        <v>2819</v>
      </c>
      <c r="S61" s="274" t="s">
        <v>2820</v>
      </c>
      <c r="T61" s="274">
        <v>-1</v>
      </c>
      <c r="U61" s="274">
        <v>-1</v>
      </c>
      <c r="V61" s="274">
        <v>-1</v>
      </c>
      <c r="W61" s="274">
        <v>-1</v>
      </c>
      <c r="X61" s="274">
        <v>-1</v>
      </c>
      <c r="Y61" s="274">
        <v>-1</v>
      </c>
      <c r="Z61" s="274">
        <v>-1</v>
      </c>
    </row>
    <row r="62" spans="1:26">
      <c r="A62" s="335">
        <v>61</v>
      </c>
      <c r="B62" s="335" t="s">
        <v>1099</v>
      </c>
      <c r="C62" s="335" t="s">
        <v>876</v>
      </c>
      <c r="D62" s="335">
        <v>5</v>
      </c>
      <c r="E62" s="335" t="s">
        <v>1436</v>
      </c>
      <c r="F62" s="274">
        <v>1</v>
      </c>
      <c r="G62" s="274">
        <v>20</v>
      </c>
      <c r="H62" s="274">
        <v>40</v>
      </c>
      <c r="I62" s="274">
        <v>60</v>
      </c>
      <c r="J62" s="274">
        <v>80</v>
      </c>
      <c r="K62" s="393">
        <v>100</v>
      </c>
      <c r="L62" s="274">
        <v>-1</v>
      </c>
      <c r="M62" s="274">
        <v>-1</v>
      </c>
      <c r="N62" s="274">
        <v>-1</v>
      </c>
      <c r="O62" s="274">
        <v>-1</v>
      </c>
      <c r="P62" s="274">
        <v>-1</v>
      </c>
      <c r="Q62" s="274" t="s">
        <v>2821</v>
      </c>
      <c r="R62" s="274" t="s">
        <v>2822</v>
      </c>
      <c r="S62" s="274" t="s">
        <v>2823</v>
      </c>
      <c r="T62" s="274" t="s">
        <v>2824</v>
      </c>
      <c r="U62" s="274" t="s">
        <v>2825</v>
      </c>
      <c r="V62" s="274">
        <v>-1</v>
      </c>
      <c r="W62" s="274">
        <v>-1</v>
      </c>
      <c r="X62" s="274">
        <v>-1</v>
      </c>
      <c r="Y62" s="274">
        <v>-1</v>
      </c>
      <c r="Z62" s="274">
        <v>-1</v>
      </c>
    </row>
    <row r="63" spans="1:26">
      <c r="A63" s="335">
        <v>62</v>
      </c>
      <c r="B63" s="335" t="s">
        <v>1099</v>
      </c>
      <c r="C63" s="335" t="s">
        <v>877</v>
      </c>
      <c r="D63" s="335">
        <v>5</v>
      </c>
      <c r="E63" s="335" t="s">
        <v>1437</v>
      </c>
      <c r="F63" s="274">
        <v>1</v>
      </c>
      <c r="G63" s="274">
        <v>20</v>
      </c>
      <c r="H63" s="274">
        <v>40</v>
      </c>
      <c r="I63" s="274">
        <v>60</v>
      </c>
      <c r="J63" s="274">
        <v>80</v>
      </c>
      <c r="K63" s="393">
        <v>100</v>
      </c>
      <c r="L63" s="274">
        <v>-1</v>
      </c>
      <c r="M63" s="274">
        <v>-1</v>
      </c>
      <c r="N63" s="274">
        <v>-1</v>
      </c>
      <c r="O63" s="274">
        <v>-1</v>
      </c>
      <c r="P63" s="274">
        <v>-1</v>
      </c>
      <c r="Q63" s="274" t="s">
        <v>2826</v>
      </c>
      <c r="R63" s="274" t="s">
        <v>2827</v>
      </c>
      <c r="S63" s="274" t="s">
        <v>2828</v>
      </c>
      <c r="T63" s="274" t="s">
        <v>2829</v>
      </c>
      <c r="U63" s="274" t="s">
        <v>2830</v>
      </c>
      <c r="V63" s="274">
        <v>-1</v>
      </c>
      <c r="W63" s="274">
        <v>-1</v>
      </c>
      <c r="X63" s="274">
        <v>-1</v>
      </c>
      <c r="Y63" s="274">
        <v>-1</v>
      </c>
      <c r="Z63" s="274">
        <v>-1</v>
      </c>
    </row>
    <row r="64" spans="1:26">
      <c r="A64" s="325">
        <v>63</v>
      </c>
      <c r="B64" s="325" t="s">
        <v>1099</v>
      </c>
      <c r="C64" s="325" t="s">
        <v>878</v>
      </c>
      <c r="D64" s="325">
        <v>10</v>
      </c>
      <c r="E64" s="325" t="s">
        <v>1354</v>
      </c>
      <c r="F64" s="274">
        <v>0</v>
      </c>
      <c r="G64" s="274">
        <v>15</v>
      </c>
      <c r="H64" s="274">
        <v>30</v>
      </c>
      <c r="I64" s="274">
        <v>45</v>
      </c>
      <c r="J64" s="274">
        <v>60</v>
      </c>
      <c r="K64" s="274">
        <v>75</v>
      </c>
      <c r="L64" s="274">
        <v>90</v>
      </c>
      <c r="M64" s="274">
        <v>105</v>
      </c>
      <c r="N64" s="274">
        <v>120</v>
      </c>
      <c r="O64" s="274">
        <v>135</v>
      </c>
      <c r="P64" s="424">
        <v>150</v>
      </c>
      <c r="Q64" s="274" t="s">
        <v>2831</v>
      </c>
      <c r="R64" s="274" t="s">
        <v>2832</v>
      </c>
      <c r="S64" s="274" t="s">
        <v>2833</v>
      </c>
      <c r="T64" s="274" t="s">
        <v>2834</v>
      </c>
      <c r="U64" s="274" t="s">
        <v>2835</v>
      </c>
      <c r="V64" s="274" t="s">
        <v>2753</v>
      </c>
      <c r="W64" s="274" t="s">
        <v>2836</v>
      </c>
      <c r="X64" s="274" t="s">
        <v>2755</v>
      </c>
      <c r="Y64" s="274" t="s">
        <v>2837</v>
      </c>
      <c r="Z64" s="274" t="s">
        <v>2838</v>
      </c>
    </row>
    <row r="65" spans="1:26">
      <c r="A65" s="325">
        <v>64</v>
      </c>
      <c r="B65" s="325" t="s">
        <v>1099</v>
      </c>
      <c r="C65" s="325" t="s">
        <v>879</v>
      </c>
      <c r="D65" s="325">
        <v>10</v>
      </c>
      <c r="E65" s="325" t="s">
        <v>1355</v>
      </c>
      <c r="F65" s="274">
        <v>0</v>
      </c>
      <c r="G65" s="274">
        <v>15</v>
      </c>
      <c r="H65" s="274">
        <v>30</v>
      </c>
      <c r="I65" s="274">
        <v>45</v>
      </c>
      <c r="J65" s="274">
        <v>60</v>
      </c>
      <c r="K65" s="274">
        <v>75</v>
      </c>
      <c r="L65" s="274">
        <v>90</v>
      </c>
      <c r="M65" s="274">
        <v>105</v>
      </c>
      <c r="N65" s="274">
        <v>120</v>
      </c>
      <c r="O65" s="274">
        <v>135</v>
      </c>
      <c r="P65" s="325">
        <v>150</v>
      </c>
      <c r="Q65" s="274" t="s">
        <v>2831</v>
      </c>
      <c r="R65" s="274" t="s">
        <v>2832</v>
      </c>
      <c r="S65" s="274" t="s">
        <v>2833</v>
      </c>
      <c r="T65" s="274" t="s">
        <v>2834</v>
      </c>
      <c r="U65" s="274" t="s">
        <v>2835</v>
      </c>
      <c r="V65" s="274" t="s">
        <v>2753</v>
      </c>
      <c r="W65" s="274" t="s">
        <v>2836</v>
      </c>
      <c r="X65" s="274" t="s">
        <v>2755</v>
      </c>
      <c r="Y65" s="274" t="s">
        <v>2837</v>
      </c>
      <c r="Z65" s="274" t="s">
        <v>2838</v>
      </c>
    </row>
    <row r="66" spans="1:26" s="509" customFormat="1">
      <c r="A66" s="509" t="s">
        <v>1100</v>
      </c>
    </row>
    <row r="67" spans="1:26">
      <c r="A67" s="402">
        <v>65</v>
      </c>
      <c r="B67" s="402" t="s">
        <v>1100</v>
      </c>
      <c r="C67" s="402" t="s">
        <v>880</v>
      </c>
      <c r="D67" s="402">
        <v>1</v>
      </c>
      <c r="E67" s="402" t="s">
        <v>1354</v>
      </c>
      <c r="F67" s="274">
        <v>0</v>
      </c>
      <c r="G67" s="424">
        <v>70</v>
      </c>
      <c r="H67" s="274">
        <v>-1</v>
      </c>
      <c r="I67" s="274">
        <v>-1</v>
      </c>
      <c r="J67" s="274">
        <v>-1</v>
      </c>
      <c r="K67" s="274">
        <v>-1</v>
      </c>
      <c r="L67" s="274">
        <v>-1</v>
      </c>
      <c r="M67" s="274">
        <v>-1</v>
      </c>
      <c r="N67" s="274">
        <v>-1</v>
      </c>
      <c r="O67" s="274">
        <v>-1</v>
      </c>
      <c r="P67" s="274">
        <v>-1</v>
      </c>
      <c r="Q67" s="274" t="s">
        <v>2839</v>
      </c>
      <c r="R67" s="274">
        <v>-1</v>
      </c>
      <c r="S67" s="274">
        <v>-1</v>
      </c>
      <c r="T67" s="274">
        <v>-1</v>
      </c>
      <c r="U67" s="274">
        <v>-1</v>
      </c>
      <c r="V67" s="274">
        <v>-1</v>
      </c>
      <c r="W67" s="274">
        <v>-1</v>
      </c>
      <c r="X67" s="274">
        <v>-1</v>
      </c>
      <c r="Y67" s="274">
        <v>-1</v>
      </c>
      <c r="Z67" s="274">
        <v>-1</v>
      </c>
    </row>
    <row r="68" spans="1:26">
      <c r="A68" s="443">
        <v>66</v>
      </c>
      <c r="B68" s="443" t="s">
        <v>1100</v>
      </c>
      <c r="C68" s="443" t="s">
        <v>881</v>
      </c>
      <c r="D68" s="443">
        <v>5</v>
      </c>
      <c r="E68" s="443" t="s">
        <v>1522</v>
      </c>
      <c r="F68" s="274">
        <v>0</v>
      </c>
      <c r="G68" s="274">
        <v>5</v>
      </c>
      <c r="H68" s="274">
        <v>8</v>
      </c>
      <c r="I68" s="274">
        <v>12</v>
      </c>
      <c r="J68" s="274">
        <v>15</v>
      </c>
      <c r="K68" s="335">
        <v>20</v>
      </c>
      <c r="L68" s="274">
        <v>-1</v>
      </c>
      <c r="M68" s="274">
        <v>-1</v>
      </c>
      <c r="N68" s="274">
        <v>-1</v>
      </c>
      <c r="O68" s="274">
        <v>-1</v>
      </c>
      <c r="P68" s="274">
        <v>-1</v>
      </c>
      <c r="Q68" s="274" t="s">
        <v>2726</v>
      </c>
      <c r="R68" s="274" t="s">
        <v>2840</v>
      </c>
      <c r="S68" s="274" t="s">
        <v>2785</v>
      </c>
      <c r="T68" s="274" t="s">
        <v>2841</v>
      </c>
      <c r="U68" s="274" t="s">
        <v>2842</v>
      </c>
      <c r="V68" s="274">
        <v>-1</v>
      </c>
      <c r="W68" s="274">
        <v>-1</v>
      </c>
      <c r="X68" s="274">
        <v>-1</v>
      </c>
      <c r="Y68" s="274">
        <v>-1</v>
      </c>
      <c r="Z68" s="274">
        <v>-1</v>
      </c>
    </row>
    <row r="69" spans="1:26">
      <c r="A69" s="443">
        <v>67</v>
      </c>
      <c r="B69" s="443" t="s">
        <v>1100</v>
      </c>
      <c r="C69" s="443" t="s">
        <v>882</v>
      </c>
      <c r="D69" s="443">
        <v>5</v>
      </c>
      <c r="E69" s="443" t="s">
        <v>1523</v>
      </c>
      <c r="F69" s="274">
        <v>0</v>
      </c>
      <c r="G69" s="274">
        <v>2</v>
      </c>
      <c r="H69" s="274">
        <v>4</v>
      </c>
      <c r="I69" s="274">
        <v>6</v>
      </c>
      <c r="J69" s="274">
        <v>8</v>
      </c>
      <c r="K69" s="393">
        <v>10</v>
      </c>
      <c r="L69" s="274">
        <v>-1</v>
      </c>
      <c r="M69" s="274">
        <v>-1</v>
      </c>
      <c r="N69" s="274">
        <v>-1</v>
      </c>
      <c r="O69" s="274">
        <v>-1</v>
      </c>
      <c r="P69" s="274">
        <v>-1</v>
      </c>
      <c r="Q69" s="274" t="s">
        <v>2726</v>
      </c>
      <c r="R69" s="274" t="s">
        <v>2840</v>
      </c>
      <c r="S69" s="274" t="s">
        <v>2785</v>
      </c>
      <c r="T69" s="274" t="s">
        <v>2841</v>
      </c>
      <c r="U69" s="274" t="s">
        <v>2842</v>
      </c>
      <c r="V69" s="274">
        <v>-1</v>
      </c>
      <c r="W69" s="274">
        <v>-1</v>
      </c>
      <c r="X69" s="274">
        <v>-1</v>
      </c>
      <c r="Y69" s="274">
        <v>-1</v>
      </c>
      <c r="Z69" s="274">
        <v>-1</v>
      </c>
    </row>
    <row r="70" spans="1:26">
      <c r="A70" s="443">
        <v>68</v>
      </c>
      <c r="B70" s="443" t="s">
        <v>1100</v>
      </c>
      <c r="C70" s="443" t="s">
        <v>883</v>
      </c>
      <c r="D70" s="443">
        <v>5</v>
      </c>
      <c r="E70" s="443" t="s">
        <v>1547</v>
      </c>
      <c r="F70" s="274">
        <v>0</v>
      </c>
      <c r="G70" s="274">
        <v>5</v>
      </c>
      <c r="H70" s="274">
        <v>8</v>
      </c>
      <c r="I70" s="274">
        <v>12</v>
      </c>
      <c r="J70" s="274">
        <v>15</v>
      </c>
      <c r="K70" s="505">
        <v>20</v>
      </c>
      <c r="L70" s="274">
        <v>-1</v>
      </c>
      <c r="M70" s="274">
        <v>-1</v>
      </c>
      <c r="N70" s="274">
        <v>-1</v>
      </c>
      <c r="O70" s="274">
        <v>-1</v>
      </c>
      <c r="P70" s="274">
        <v>-1</v>
      </c>
      <c r="Q70" s="274" t="s">
        <v>2726</v>
      </c>
      <c r="R70" s="274" t="s">
        <v>2840</v>
      </c>
      <c r="S70" s="274" t="s">
        <v>2785</v>
      </c>
      <c r="T70" s="274" t="s">
        <v>2841</v>
      </c>
      <c r="U70" s="274" t="s">
        <v>2842</v>
      </c>
      <c r="V70" s="274">
        <v>-1</v>
      </c>
      <c r="W70" s="274">
        <v>-1</v>
      </c>
      <c r="X70" s="274">
        <v>-1</v>
      </c>
      <c r="Y70" s="274">
        <v>-1</v>
      </c>
      <c r="Z70" s="274">
        <v>-1</v>
      </c>
    </row>
    <row r="71" spans="1:26">
      <c r="A71" s="402">
        <v>69</v>
      </c>
      <c r="B71" s="402" t="s">
        <v>1100</v>
      </c>
      <c r="C71" s="402" t="s">
        <v>884</v>
      </c>
      <c r="D71" s="402">
        <v>3</v>
      </c>
      <c r="E71" s="402" t="s">
        <v>1345</v>
      </c>
      <c r="F71" s="274">
        <v>0</v>
      </c>
      <c r="G71" s="274">
        <v>10</v>
      </c>
      <c r="H71" s="274">
        <v>15</v>
      </c>
      <c r="I71" s="506">
        <v>20</v>
      </c>
      <c r="J71" s="274">
        <v>-1</v>
      </c>
      <c r="K71" s="274">
        <v>-1</v>
      </c>
      <c r="L71" s="274">
        <v>-1</v>
      </c>
      <c r="M71" s="274">
        <v>-1</v>
      </c>
      <c r="N71" s="274">
        <v>-1</v>
      </c>
      <c r="O71" s="274">
        <v>-1</v>
      </c>
      <c r="P71" s="274">
        <v>-1</v>
      </c>
      <c r="Q71" s="274" t="s">
        <v>2843</v>
      </c>
      <c r="R71" s="274" t="s">
        <v>2844</v>
      </c>
      <c r="S71" s="274" t="s">
        <v>2845</v>
      </c>
      <c r="T71" s="274">
        <v>-1</v>
      </c>
      <c r="U71" s="274">
        <v>-1</v>
      </c>
      <c r="V71" s="274">
        <v>-1</v>
      </c>
      <c r="W71" s="274">
        <v>-1</v>
      </c>
      <c r="X71" s="274">
        <v>-1</v>
      </c>
      <c r="Y71" s="274">
        <v>-1</v>
      </c>
      <c r="Z71" s="274">
        <v>-1</v>
      </c>
    </row>
    <row r="72" spans="1:26">
      <c r="A72" s="443">
        <v>70</v>
      </c>
      <c r="B72" s="443" t="s">
        <v>1100</v>
      </c>
      <c r="C72" s="443" t="s">
        <v>885</v>
      </c>
      <c r="D72" s="443">
        <v>1</v>
      </c>
      <c r="E72" s="443" t="s">
        <v>1355</v>
      </c>
      <c r="F72" s="274">
        <v>0</v>
      </c>
      <c r="G72" s="325">
        <v>70</v>
      </c>
      <c r="H72" s="274">
        <v>-1</v>
      </c>
      <c r="I72" s="274">
        <v>-1</v>
      </c>
      <c r="J72" s="274">
        <v>-1</v>
      </c>
      <c r="K72" s="274">
        <v>-1</v>
      </c>
      <c r="L72" s="274">
        <v>-1</v>
      </c>
      <c r="M72" s="274">
        <v>-1</v>
      </c>
      <c r="N72" s="274">
        <v>-1</v>
      </c>
      <c r="O72" s="274">
        <v>-1</v>
      </c>
      <c r="P72" s="274">
        <v>-1</v>
      </c>
      <c r="Q72" s="274" t="s">
        <v>2846</v>
      </c>
      <c r="R72" s="274">
        <v>-1</v>
      </c>
      <c r="S72" s="274">
        <v>-1</v>
      </c>
      <c r="T72" s="274">
        <v>-1</v>
      </c>
      <c r="U72" s="274">
        <v>-1</v>
      </c>
      <c r="V72" s="274">
        <v>-1</v>
      </c>
      <c r="W72" s="274">
        <v>-1</v>
      </c>
      <c r="X72" s="274">
        <v>-1</v>
      </c>
      <c r="Y72" s="274">
        <v>-1</v>
      </c>
      <c r="Z72" s="274">
        <v>-1</v>
      </c>
    </row>
    <row r="73" spans="1:26">
      <c r="A73" s="402">
        <v>71</v>
      </c>
      <c r="B73" s="402" t="s">
        <v>1100</v>
      </c>
      <c r="C73" s="402" t="s">
        <v>886</v>
      </c>
      <c r="D73" s="402">
        <v>10</v>
      </c>
      <c r="E73" s="402" t="s">
        <v>1329</v>
      </c>
      <c r="F73" s="274">
        <v>1</v>
      </c>
      <c r="G73" s="274">
        <v>10</v>
      </c>
      <c r="H73" s="274">
        <v>20</v>
      </c>
      <c r="I73" s="274">
        <v>30</v>
      </c>
      <c r="J73" s="274">
        <v>40</v>
      </c>
      <c r="K73" s="274">
        <v>50</v>
      </c>
      <c r="L73" s="274">
        <v>60</v>
      </c>
      <c r="M73" s="274">
        <v>70</v>
      </c>
      <c r="N73" s="274">
        <v>80</v>
      </c>
      <c r="O73" s="274">
        <v>90</v>
      </c>
      <c r="P73" s="505">
        <v>100</v>
      </c>
      <c r="Q73" s="274" t="s">
        <v>2847</v>
      </c>
      <c r="R73" s="274" t="s">
        <v>2848</v>
      </c>
      <c r="S73" s="274" t="s">
        <v>2849</v>
      </c>
      <c r="T73" s="274" t="s">
        <v>2850</v>
      </c>
      <c r="U73" s="274" t="s">
        <v>2851</v>
      </c>
      <c r="V73" s="274" t="s">
        <v>2852</v>
      </c>
      <c r="W73" s="274" t="s">
        <v>2853</v>
      </c>
      <c r="X73" s="274" t="s">
        <v>2854</v>
      </c>
      <c r="Y73" s="274" t="s">
        <v>2855</v>
      </c>
      <c r="Z73" s="274" t="s">
        <v>2856</v>
      </c>
    </row>
    <row r="74" spans="1:26">
      <c r="A74" s="402">
        <v>72</v>
      </c>
      <c r="B74" s="402" t="s">
        <v>1100</v>
      </c>
      <c r="C74" s="402" t="s">
        <v>887</v>
      </c>
      <c r="D74" s="402">
        <v>10</v>
      </c>
      <c r="E74" s="402" t="s">
        <v>1330</v>
      </c>
      <c r="F74" s="274">
        <v>0</v>
      </c>
      <c r="G74" s="274">
        <v>2</v>
      </c>
      <c r="H74" s="274">
        <v>4</v>
      </c>
      <c r="I74" s="274">
        <v>6</v>
      </c>
      <c r="J74" s="274">
        <v>8</v>
      </c>
      <c r="K74" s="274">
        <v>10</v>
      </c>
      <c r="L74" s="274">
        <v>12</v>
      </c>
      <c r="M74" s="274">
        <v>14</v>
      </c>
      <c r="N74" s="274">
        <v>16</v>
      </c>
      <c r="O74" s="274">
        <v>18</v>
      </c>
      <c r="P74" s="471">
        <v>20</v>
      </c>
      <c r="Q74" s="274" t="s">
        <v>2847</v>
      </c>
      <c r="R74" s="274" t="s">
        <v>2848</v>
      </c>
      <c r="S74" s="274" t="s">
        <v>2849</v>
      </c>
      <c r="T74" s="274" t="s">
        <v>2850</v>
      </c>
      <c r="U74" s="274" t="s">
        <v>2851</v>
      </c>
      <c r="V74" s="274" t="s">
        <v>2852</v>
      </c>
      <c r="W74" s="274" t="s">
        <v>2853</v>
      </c>
      <c r="X74" s="274" t="s">
        <v>2854</v>
      </c>
      <c r="Y74" s="274" t="s">
        <v>2855</v>
      </c>
      <c r="Z74" s="274" t="s">
        <v>2856</v>
      </c>
    </row>
    <row r="75" spans="1:26">
      <c r="A75" s="402">
        <v>73</v>
      </c>
      <c r="B75" s="402" t="s">
        <v>1100</v>
      </c>
      <c r="C75" s="402" t="s">
        <v>30</v>
      </c>
      <c r="D75" s="402">
        <v>10</v>
      </c>
      <c r="E75" s="402" t="s">
        <v>1346</v>
      </c>
      <c r="F75" s="274">
        <v>0</v>
      </c>
      <c r="G75" s="274">
        <v>3</v>
      </c>
      <c r="H75" s="274">
        <v>6</v>
      </c>
      <c r="I75" s="274">
        <v>9</v>
      </c>
      <c r="J75" s="274">
        <v>12</v>
      </c>
      <c r="K75" s="274">
        <v>15</v>
      </c>
      <c r="L75" s="274">
        <v>18</v>
      </c>
      <c r="M75" s="274">
        <v>21</v>
      </c>
      <c r="N75" s="274">
        <v>24</v>
      </c>
      <c r="O75" s="274">
        <v>27</v>
      </c>
      <c r="P75" s="412">
        <v>30</v>
      </c>
      <c r="Q75" s="274" t="s">
        <v>2847</v>
      </c>
      <c r="R75" s="274" t="s">
        <v>2848</v>
      </c>
      <c r="S75" s="274" t="s">
        <v>2849</v>
      </c>
      <c r="T75" s="274" t="s">
        <v>2850</v>
      </c>
      <c r="U75" s="274" t="s">
        <v>2851</v>
      </c>
      <c r="V75" s="274" t="s">
        <v>2852</v>
      </c>
      <c r="W75" s="274" t="s">
        <v>2853</v>
      </c>
      <c r="X75" s="274" t="s">
        <v>2854</v>
      </c>
      <c r="Y75" s="274" t="s">
        <v>2855</v>
      </c>
      <c r="Z75" s="274" t="s">
        <v>2856</v>
      </c>
    </row>
    <row r="76" spans="1:26">
      <c r="A76" s="443">
        <v>74</v>
      </c>
      <c r="B76" s="443" t="s">
        <v>1100</v>
      </c>
      <c r="C76" s="443" t="s">
        <v>888</v>
      </c>
      <c r="D76" s="443">
        <v>1</v>
      </c>
      <c r="E76" s="443" t="s">
        <v>1356</v>
      </c>
      <c r="F76" s="274">
        <v>0</v>
      </c>
      <c r="G76" s="393">
        <v>200</v>
      </c>
      <c r="H76" s="274">
        <v>-1</v>
      </c>
      <c r="I76" s="274">
        <v>-1</v>
      </c>
      <c r="J76" s="274">
        <v>-1</v>
      </c>
      <c r="K76" s="274">
        <v>-1</v>
      </c>
      <c r="L76" s="274">
        <v>-1</v>
      </c>
      <c r="M76" s="274">
        <v>-1</v>
      </c>
      <c r="N76" s="274">
        <v>-1</v>
      </c>
      <c r="O76" s="274">
        <v>-1</v>
      </c>
      <c r="P76" s="274">
        <v>-1</v>
      </c>
      <c r="Q76" s="274" t="s">
        <v>2846</v>
      </c>
      <c r="R76" s="274">
        <v>-1</v>
      </c>
      <c r="S76" s="274">
        <v>-1</v>
      </c>
      <c r="T76" s="274">
        <v>-1</v>
      </c>
      <c r="U76" s="274">
        <v>-1</v>
      </c>
      <c r="V76" s="274">
        <v>-1</v>
      </c>
      <c r="W76" s="274">
        <v>-1</v>
      </c>
      <c r="X76" s="274">
        <v>-1</v>
      </c>
      <c r="Y76" s="274">
        <v>-1</v>
      </c>
      <c r="Z76" s="274">
        <v>-1</v>
      </c>
    </row>
    <row r="77" spans="1:26">
      <c r="A77" s="402">
        <v>75</v>
      </c>
      <c r="B77" s="402" t="s">
        <v>1100</v>
      </c>
      <c r="C77" s="402" t="s">
        <v>889</v>
      </c>
      <c r="D77" s="402">
        <v>7</v>
      </c>
      <c r="E77" s="402" t="s">
        <v>1331</v>
      </c>
      <c r="F77" s="274">
        <v>1</v>
      </c>
      <c r="G77" s="274">
        <v>2</v>
      </c>
      <c r="H77" s="274">
        <v>5</v>
      </c>
      <c r="I77" s="274">
        <v>8</v>
      </c>
      <c r="J77" s="274">
        <v>11</v>
      </c>
      <c r="K77" s="274">
        <v>14</v>
      </c>
      <c r="L77" s="274">
        <v>17</v>
      </c>
      <c r="M77" s="273">
        <v>20</v>
      </c>
      <c r="N77" s="274">
        <v>-1</v>
      </c>
      <c r="O77" s="274">
        <v>-1</v>
      </c>
      <c r="P77" s="274">
        <v>-1</v>
      </c>
      <c r="Q77" s="274" t="s">
        <v>2857</v>
      </c>
      <c r="R77" s="274" t="s">
        <v>2858</v>
      </c>
      <c r="S77" s="274" t="s">
        <v>2859</v>
      </c>
      <c r="T77" s="274" t="s">
        <v>2860</v>
      </c>
      <c r="U77" s="274" t="s">
        <v>2861</v>
      </c>
      <c r="V77" s="274" t="s">
        <v>2862</v>
      </c>
      <c r="W77" s="274" t="s">
        <v>2863</v>
      </c>
      <c r="X77" s="274">
        <v>-1</v>
      </c>
      <c r="Y77" s="274">
        <v>-1</v>
      </c>
      <c r="Z77" s="274">
        <v>-1</v>
      </c>
    </row>
    <row r="78" spans="1:26">
      <c r="A78" s="402">
        <v>76</v>
      </c>
      <c r="B78" s="402" t="s">
        <v>1100</v>
      </c>
      <c r="C78" s="402" t="s">
        <v>890</v>
      </c>
      <c r="D78" s="402">
        <v>7</v>
      </c>
      <c r="E78" s="402" t="s">
        <v>1333</v>
      </c>
      <c r="F78" s="274">
        <v>1</v>
      </c>
      <c r="G78" s="274">
        <v>5</v>
      </c>
      <c r="H78" s="274">
        <v>10</v>
      </c>
      <c r="I78" s="274">
        <v>20</v>
      </c>
      <c r="J78" s="274">
        <v>30</v>
      </c>
      <c r="K78" s="274">
        <v>40</v>
      </c>
      <c r="L78" s="274">
        <v>50</v>
      </c>
      <c r="M78" s="393">
        <v>60</v>
      </c>
      <c r="N78" s="274">
        <v>-1</v>
      </c>
      <c r="O78" s="274">
        <v>-1</v>
      </c>
      <c r="P78" s="274">
        <v>-1</v>
      </c>
      <c r="Q78" s="274" t="s">
        <v>2857</v>
      </c>
      <c r="R78" s="274" t="s">
        <v>2858</v>
      </c>
      <c r="S78" s="274" t="s">
        <v>2859</v>
      </c>
      <c r="T78" s="274" t="s">
        <v>2860</v>
      </c>
      <c r="U78" s="274" t="s">
        <v>2861</v>
      </c>
      <c r="V78" s="274" t="s">
        <v>2862</v>
      </c>
      <c r="W78" s="274" t="s">
        <v>2863</v>
      </c>
      <c r="X78" s="274">
        <v>-1</v>
      </c>
      <c r="Y78" s="274">
        <v>-1</v>
      </c>
      <c r="Z78" s="274">
        <v>-1</v>
      </c>
    </row>
    <row r="79" spans="1:26">
      <c r="A79" s="402">
        <v>77</v>
      </c>
      <c r="B79" s="402" t="s">
        <v>1100</v>
      </c>
      <c r="C79" s="402" t="s">
        <v>891</v>
      </c>
      <c r="D79" s="402">
        <v>7</v>
      </c>
      <c r="E79" s="402" t="s">
        <v>1335</v>
      </c>
      <c r="F79" s="274">
        <v>1</v>
      </c>
      <c r="G79" s="274">
        <v>5</v>
      </c>
      <c r="H79" s="274">
        <v>10</v>
      </c>
      <c r="I79" s="274">
        <v>20</v>
      </c>
      <c r="J79" s="274">
        <v>30</v>
      </c>
      <c r="K79" s="274">
        <v>40</v>
      </c>
      <c r="L79" s="274">
        <v>50</v>
      </c>
      <c r="M79" s="393">
        <v>60</v>
      </c>
      <c r="N79" s="274">
        <v>-1</v>
      </c>
      <c r="O79" s="274">
        <v>-1</v>
      </c>
      <c r="P79" s="274">
        <v>-1</v>
      </c>
      <c r="Q79" s="274" t="s">
        <v>2857</v>
      </c>
      <c r="R79" s="274" t="s">
        <v>2858</v>
      </c>
      <c r="S79" s="274" t="s">
        <v>2859</v>
      </c>
      <c r="T79" s="274" t="s">
        <v>2860</v>
      </c>
      <c r="U79" s="274" t="s">
        <v>2861</v>
      </c>
      <c r="V79" s="274" t="s">
        <v>2862</v>
      </c>
      <c r="W79" s="274" t="s">
        <v>2863</v>
      </c>
      <c r="X79" s="274">
        <v>-1</v>
      </c>
      <c r="Y79" s="274">
        <v>-1</v>
      </c>
      <c r="Z79" s="274">
        <v>-1</v>
      </c>
    </row>
    <row r="80" spans="1:26">
      <c r="A80" s="443">
        <v>78</v>
      </c>
      <c r="B80" s="443" t="s">
        <v>1100</v>
      </c>
      <c r="C80" s="443" t="s">
        <v>892</v>
      </c>
      <c r="D80" s="443">
        <v>10</v>
      </c>
      <c r="E80" s="443" t="s">
        <v>1433</v>
      </c>
      <c r="F80" s="274">
        <v>1</v>
      </c>
      <c r="G80" s="274">
        <v>20</v>
      </c>
      <c r="H80" s="274">
        <v>40</v>
      </c>
      <c r="I80" s="274">
        <v>60</v>
      </c>
      <c r="J80" s="274">
        <v>80</v>
      </c>
      <c r="K80" s="274">
        <v>100</v>
      </c>
      <c r="L80" s="274">
        <v>120</v>
      </c>
      <c r="M80" s="274">
        <v>140</v>
      </c>
      <c r="N80" s="274">
        <v>160</v>
      </c>
      <c r="O80" s="274">
        <v>180</v>
      </c>
      <c r="P80" s="393">
        <v>200</v>
      </c>
      <c r="Q80" s="274" t="s">
        <v>2864</v>
      </c>
      <c r="R80" s="274" t="s">
        <v>2865</v>
      </c>
      <c r="S80" s="274" t="s">
        <v>2866</v>
      </c>
      <c r="T80" s="274" t="s">
        <v>2867</v>
      </c>
      <c r="U80" s="274" t="s">
        <v>2726</v>
      </c>
      <c r="V80" s="274" t="s">
        <v>2868</v>
      </c>
      <c r="W80" s="274" t="s">
        <v>2869</v>
      </c>
      <c r="X80" s="274" t="s">
        <v>2785</v>
      </c>
      <c r="Y80" s="274" t="s">
        <v>2870</v>
      </c>
      <c r="Z80" s="274" t="s">
        <v>2839</v>
      </c>
    </row>
    <row r="81" spans="1:26">
      <c r="A81" s="443">
        <v>79</v>
      </c>
      <c r="B81" s="443" t="s">
        <v>1100</v>
      </c>
      <c r="C81" s="443" t="s">
        <v>893</v>
      </c>
      <c r="D81" s="443">
        <v>10</v>
      </c>
      <c r="E81" s="443" t="s">
        <v>1435</v>
      </c>
      <c r="F81" s="274">
        <v>1</v>
      </c>
      <c r="G81" s="274">
        <v>20</v>
      </c>
      <c r="H81" s="274">
        <v>40</v>
      </c>
      <c r="I81" s="274">
        <v>60</v>
      </c>
      <c r="J81" s="274">
        <v>80</v>
      </c>
      <c r="K81" s="274">
        <v>100</v>
      </c>
      <c r="L81" s="274">
        <v>120</v>
      </c>
      <c r="M81" s="274">
        <v>140</v>
      </c>
      <c r="N81" s="274">
        <v>160</v>
      </c>
      <c r="O81" s="274">
        <v>180</v>
      </c>
      <c r="P81" s="393">
        <v>200</v>
      </c>
      <c r="Q81" s="274" t="s">
        <v>2871</v>
      </c>
      <c r="R81" s="274" t="s">
        <v>2872</v>
      </c>
      <c r="S81" s="274" t="s">
        <v>2873</v>
      </c>
      <c r="T81" s="274" t="s">
        <v>2874</v>
      </c>
      <c r="U81" s="274" t="s">
        <v>2875</v>
      </c>
      <c r="V81" s="274" t="s">
        <v>2876</v>
      </c>
      <c r="W81" s="274" t="s">
        <v>2877</v>
      </c>
      <c r="X81" s="274" t="s">
        <v>2878</v>
      </c>
      <c r="Y81" s="274" t="s">
        <v>2879</v>
      </c>
      <c r="Z81" s="274" t="s">
        <v>2880</v>
      </c>
    </row>
    <row r="82" spans="1:26">
      <c r="A82" s="443">
        <v>80</v>
      </c>
      <c r="B82" s="443" t="s">
        <v>1100</v>
      </c>
      <c r="C82" s="443" t="s">
        <v>894</v>
      </c>
      <c r="D82" s="443">
        <v>10</v>
      </c>
      <c r="E82" s="443" t="s">
        <v>1434</v>
      </c>
      <c r="F82" s="274">
        <v>1</v>
      </c>
      <c r="G82" s="274">
        <v>20</v>
      </c>
      <c r="H82" s="274">
        <v>40</v>
      </c>
      <c r="I82" s="274">
        <v>60</v>
      </c>
      <c r="J82" s="274">
        <v>80</v>
      </c>
      <c r="K82" s="274">
        <v>100</v>
      </c>
      <c r="L82" s="274">
        <v>120</v>
      </c>
      <c r="M82" s="274">
        <v>140</v>
      </c>
      <c r="N82" s="274">
        <v>160</v>
      </c>
      <c r="O82" s="274">
        <v>180</v>
      </c>
      <c r="P82" s="393">
        <v>200</v>
      </c>
      <c r="Q82" s="274" t="s">
        <v>2881</v>
      </c>
      <c r="R82" s="274" t="s">
        <v>2882</v>
      </c>
      <c r="S82" s="274" t="s">
        <v>2883</v>
      </c>
      <c r="T82" s="274" t="s">
        <v>2884</v>
      </c>
      <c r="U82" s="274" t="s">
        <v>2885</v>
      </c>
      <c r="V82" s="274" t="s">
        <v>2886</v>
      </c>
      <c r="W82" s="274" t="s">
        <v>2887</v>
      </c>
      <c r="X82" s="274" t="s">
        <v>2888</v>
      </c>
      <c r="Y82" s="274" t="s">
        <v>2889</v>
      </c>
      <c r="Z82" s="274" t="s">
        <v>2890</v>
      </c>
    </row>
    <row r="83" spans="1:26">
      <c r="A83" s="402">
        <v>81</v>
      </c>
      <c r="B83" s="402" t="s">
        <v>1100</v>
      </c>
      <c r="C83" s="402" t="s">
        <v>895</v>
      </c>
      <c r="D83" s="402">
        <v>10</v>
      </c>
      <c r="E83" s="402" t="s">
        <v>1345</v>
      </c>
      <c r="F83" s="274">
        <v>0</v>
      </c>
      <c r="G83" s="274">
        <v>5</v>
      </c>
      <c r="H83" s="274">
        <v>10</v>
      </c>
      <c r="I83" s="274">
        <v>15</v>
      </c>
      <c r="J83" s="274">
        <v>20</v>
      </c>
      <c r="K83" s="274">
        <v>25</v>
      </c>
      <c r="L83" s="274">
        <v>30</v>
      </c>
      <c r="M83" s="274">
        <v>35</v>
      </c>
      <c r="N83" s="274">
        <v>40</v>
      </c>
      <c r="O83" s="274">
        <v>45</v>
      </c>
      <c r="P83" s="506">
        <v>50</v>
      </c>
      <c r="Q83" s="274" t="s">
        <v>2871</v>
      </c>
      <c r="R83" s="274" t="s">
        <v>2872</v>
      </c>
      <c r="S83" s="274" t="s">
        <v>2873</v>
      </c>
      <c r="T83" s="274" t="s">
        <v>2874</v>
      </c>
      <c r="U83" s="274" t="s">
        <v>2875</v>
      </c>
      <c r="V83" s="274" t="s">
        <v>2876</v>
      </c>
      <c r="W83" s="274" t="s">
        <v>2877</v>
      </c>
      <c r="X83" s="274" t="s">
        <v>2878</v>
      </c>
      <c r="Y83" s="274" t="s">
        <v>2879</v>
      </c>
      <c r="Z83" s="274" t="s">
        <v>2880</v>
      </c>
    </row>
    <row r="84" spans="1:26">
      <c r="A84" s="402">
        <v>82</v>
      </c>
      <c r="B84" s="402" t="s">
        <v>1100</v>
      </c>
      <c r="C84" s="402" t="s">
        <v>896</v>
      </c>
      <c r="D84" s="402">
        <v>10</v>
      </c>
      <c r="E84" s="402" t="s">
        <v>1329</v>
      </c>
      <c r="F84" s="274">
        <v>1</v>
      </c>
      <c r="G84" s="274">
        <v>10</v>
      </c>
      <c r="H84" s="274">
        <v>20</v>
      </c>
      <c r="I84" s="274">
        <v>30</v>
      </c>
      <c r="J84" s="274">
        <v>40</v>
      </c>
      <c r="K84" s="274">
        <v>50</v>
      </c>
      <c r="L84" s="274">
        <v>60</v>
      </c>
      <c r="M84" s="274">
        <v>70</v>
      </c>
      <c r="N84" s="274">
        <v>80</v>
      </c>
      <c r="O84" s="274">
        <v>90</v>
      </c>
      <c r="P84" s="505">
        <v>100</v>
      </c>
      <c r="Q84" s="274" t="s">
        <v>2871</v>
      </c>
      <c r="R84" s="274" t="s">
        <v>2872</v>
      </c>
      <c r="S84" s="274" t="s">
        <v>2873</v>
      </c>
      <c r="T84" s="274" t="s">
        <v>2874</v>
      </c>
      <c r="U84" s="274" t="s">
        <v>2875</v>
      </c>
      <c r="V84" s="274" t="s">
        <v>2876</v>
      </c>
      <c r="W84" s="274" t="s">
        <v>2877</v>
      </c>
      <c r="X84" s="274" t="s">
        <v>2878</v>
      </c>
      <c r="Y84" s="274" t="s">
        <v>2879</v>
      </c>
      <c r="Z84" s="274" t="s">
        <v>2880</v>
      </c>
    </row>
    <row r="85" spans="1:26">
      <c r="A85" s="443">
        <v>83</v>
      </c>
      <c r="B85" s="443" t="s">
        <v>1100</v>
      </c>
      <c r="C85" s="443" t="s">
        <v>897</v>
      </c>
      <c r="D85" s="443">
        <v>1</v>
      </c>
      <c r="E85" s="443" t="s">
        <v>1354</v>
      </c>
      <c r="F85" s="274">
        <v>0</v>
      </c>
      <c r="G85" s="424">
        <v>100</v>
      </c>
      <c r="H85" s="274">
        <v>-1</v>
      </c>
      <c r="I85" s="274">
        <v>-1</v>
      </c>
      <c r="J85" s="274">
        <v>-1</v>
      </c>
      <c r="K85" s="274">
        <v>-1</v>
      </c>
      <c r="L85" s="274">
        <v>-1</v>
      </c>
      <c r="M85" s="274">
        <v>-1</v>
      </c>
      <c r="N85" s="274">
        <v>-1</v>
      </c>
      <c r="O85" s="274">
        <v>-1</v>
      </c>
      <c r="P85" s="274">
        <v>-1</v>
      </c>
      <c r="Q85" s="274" t="s">
        <v>2891</v>
      </c>
      <c r="R85" s="274">
        <v>-1</v>
      </c>
      <c r="S85" s="274">
        <v>-1</v>
      </c>
      <c r="T85" s="274">
        <v>-1</v>
      </c>
      <c r="U85" s="274">
        <v>-1</v>
      </c>
      <c r="V85" s="274">
        <v>-1</v>
      </c>
      <c r="W85" s="274">
        <v>-1</v>
      </c>
      <c r="X85" s="274">
        <v>-1</v>
      </c>
      <c r="Y85" s="274">
        <v>-1</v>
      </c>
      <c r="Z85" s="274">
        <v>-1</v>
      </c>
    </row>
    <row r="86" spans="1:26">
      <c r="A86" s="412">
        <v>84</v>
      </c>
      <c r="B86" s="412" t="s">
        <v>1100</v>
      </c>
      <c r="C86" s="412" t="s">
        <v>34</v>
      </c>
      <c r="D86" s="412">
        <v>1</v>
      </c>
      <c r="E86" s="412" t="s">
        <v>1346</v>
      </c>
      <c r="F86" s="274">
        <v>0</v>
      </c>
      <c r="G86" s="412">
        <v>60</v>
      </c>
      <c r="H86" s="274">
        <v>-1</v>
      </c>
      <c r="I86" s="274">
        <v>-1</v>
      </c>
      <c r="J86" s="274">
        <v>-1</v>
      </c>
      <c r="K86" s="274">
        <v>-1</v>
      </c>
      <c r="L86" s="274">
        <v>-1</v>
      </c>
      <c r="M86" s="274">
        <v>-1</v>
      </c>
      <c r="N86" s="274">
        <v>-1</v>
      </c>
      <c r="O86" s="274">
        <v>-1</v>
      </c>
      <c r="P86" s="274">
        <v>-1</v>
      </c>
      <c r="Q86" s="274" t="s">
        <v>2892</v>
      </c>
      <c r="R86" s="274">
        <v>-1</v>
      </c>
      <c r="S86" s="274">
        <v>-1</v>
      </c>
      <c r="T86" s="274">
        <v>-1</v>
      </c>
      <c r="U86" s="274">
        <v>-1</v>
      </c>
      <c r="V86" s="274">
        <v>-1</v>
      </c>
      <c r="W86" s="274">
        <v>-1</v>
      </c>
      <c r="X86" s="274">
        <v>-1</v>
      </c>
      <c r="Y86" s="274">
        <v>-1</v>
      </c>
      <c r="Z86" s="274">
        <v>-1</v>
      </c>
    </row>
    <row r="87" spans="1:26">
      <c r="A87" s="453">
        <v>85</v>
      </c>
      <c r="B87" s="453" t="s">
        <v>1100</v>
      </c>
      <c r="C87" s="453" t="s">
        <v>1762</v>
      </c>
      <c r="D87" s="453">
        <v>3</v>
      </c>
      <c r="E87" s="453" t="s">
        <v>1101</v>
      </c>
      <c r="F87" s="274">
        <v>0</v>
      </c>
      <c r="G87" s="274">
        <v>5</v>
      </c>
      <c r="H87" s="274">
        <v>10</v>
      </c>
      <c r="I87" s="471">
        <v>20</v>
      </c>
      <c r="J87" s="274">
        <v>-1</v>
      </c>
      <c r="K87" s="274">
        <v>-1</v>
      </c>
      <c r="L87" s="274">
        <v>-1</v>
      </c>
      <c r="M87" s="274">
        <v>-1</v>
      </c>
      <c r="N87" s="274">
        <v>-1</v>
      </c>
      <c r="O87" s="274">
        <v>-1</v>
      </c>
      <c r="P87" s="274">
        <v>-1</v>
      </c>
      <c r="Q87" s="274" t="s">
        <v>2869</v>
      </c>
      <c r="R87" s="274" t="s">
        <v>2841</v>
      </c>
      <c r="S87" s="274" t="s">
        <v>2893</v>
      </c>
      <c r="T87" s="274">
        <v>-1</v>
      </c>
      <c r="U87" s="274">
        <v>-1</v>
      </c>
      <c r="V87" s="274">
        <v>-1</v>
      </c>
      <c r="W87" s="274">
        <v>-1</v>
      </c>
      <c r="X87" s="274">
        <v>-1</v>
      </c>
      <c r="Y87" s="274">
        <v>-1</v>
      </c>
      <c r="Z87" s="274">
        <v>-1</v>
      </c>
    </row>
    <row r="88" spans="1:26">
      <c r="A88" s="453">
        <v>86</v>
      </c>
      <c r="B88" s="453" t="s">
        <v>1100</v>
      </c>
      <c r="C88" s="453" t="s">
        <v>35</v>
      </c>
      <c r="D88" s="453">
        <v>3</v>
      </c>
      <c r="E88" s="453" t="s">
        <v>1522</v>
      </c>
      <c r="F88" s="274">
        <v>0</v>
      </c>
      <c r="G88" s="274">
        <v>10</v>
      </c>
      <c r="H88" s="274">
        <v>20</v>
      </c>
      <c r="I88" s="335">
        <v>30</v>
      </c>
      <c r="J88" s="274">
        <v>-1</v>
      </c>
      <c r="K88" s="274">
        <v>-1</v>
      </c>
      <c r="L88" s="274">
        <v>-1</v>
      </c>
      <c r="M88" s="274">
        <v>-1</v>
      </c>
      <c r="N88" s="274">
        <v>-1</v>
      </c>
      <c r="O88" s="274">
        <v>-1</v>
      </c>
      <c r="P88" s="274">
        <v>-1</v>
      </c>
      <c r="Q88" s="274" t="s">
        <v>2869</v>
      </c>
      <c r="R88" s="274" t="s">
        <v>2841</v>
      </c>
      <c r="S88" s="274" t="s">
        <v>2893</v>
      </c>
      <c r="T88" s="274">
        <v>-1</v>
      </c>
      <c r="U88" s="274">
        <v>-1</v>
      </c>
      <c r="V88" s="274">
        <v>-1</v>
      </c>
      <c r="W88" s="274">
        <v>-1</v>
      </c>
      <c r="X88" s="274">
        <v>-1</v>
      </c>
      <c r="Y88" s="274">
        <v>-1</v>
      </c>
      <c r="Z88" s="274">
        <v>-1</v>
      </c>
    </row>
    <row r="89" spans="1:26">
      <c r="A89" s="412">
        <v>87</v>
      </c>
      <c r="B89" s="412" t="s">
        <v>1100</v>
      </c>
      <c r="C89" s="412" t="s">
        <v>898</v>
      </c>
      <c r="D89" s="412">
        <v>1</v>
      </c>
      <c r="E89" s="412" t="s">
        <v>1355</v>
      </c>
      <c r="F89" s="274">
        <v>0</v>
      </c>
      <c r="G89" s="325">
        <v>150</v>
      </c>
      <c r="H89" s="274">
        <v>-1</v>
      </c>
      <c r="I89" s="274">
        <v>-1</v>
      </c>
      <c r="J89" s="274">
        <v>-1</v>
      </c>
      <c r="K89" s="274">
        <v>-1</v>
      </c>
      <c r="L89" s="274">
        <v>-1</v>
      </c>
      <c r="M89" s="274">
        <v>-1</v>
      </c>
      <c r="N89" s="274">
        <v>-1</v>
      </c>
      <c r="O89" s="274">
        <v>-1</v>
      </c>
      <c r="P89" s="274">
        <v>-1</v>
      </c>
      <c r="Q89" s="274" t="s">
        <v>2894</v>
      </c>
      <c r="R89" s="274">
        <v>-1</v>
      </c>
      <c r="S89" s="274">
        <v>-1</v>
      </c>
      <c r="T89" s="274">
        <v>-1</v>
      </c>
      <c r="U89" s="274">
        <v>-1</v>
      </c>
      <c r="V89" s="274">
        <v>-1</v>
      </c>
      <c r="W89" s="274">
        <v>-1</v>
      </c>
      <c r="X89" s="274">
        <v>-1</v>
      </c>
      <c r="Y89" s="274">
        <v>-1</v>
      </c>
      <c r="Z89" s="274">
        <v>-1</v>
      </c>
    </row>
    <row r="90" spans="1:26">
      <c r="A90" s="453">
        <v>88</v>
      </c>
      <c r="B90" s="453" t="s">
        <v>1100</v>
      </c>
      <c r="C90" s="453" t="s">
        <v>36</v>
      </c>
      <c r="D90" s="453">
        <v>10</v>
      </c>
      <c r="E90" s="453" t="s">
        <v>1431</v>
      </c>
      <c r="F90" s="274">
        <v>1</v>
      </c>
      <c r="G90" s="274">
        <v>20</v>
      </c>
      <c r="H90" s="274">
        <v>40</v>
      </c>
      <c r="I90" s="274">
        <v>60</v>
      </c>
      <c r="J90" s="274">
        <v>80</v>
      </c>
      <c r="K90" s="274">
        <v>100</v>
      </c>
      <c r="L90" s="274">
        <v>120</v>
      </c>
      <c r="M90" s="274">
        <v>140</v>
      </c>
      <c r="N90" s="274">
        <v>160</v>
      </c>
      <c r="O90" s="274">
        <v>180</v>
      </c>
      <c r="P90" s="393">
        <v>200</v>
      </c>
      <c r="Q90" s="274" t="s">
        <v>2895</v>
      </c>
      <c r="R90" s="274" t="s">
        <v>2867</v>
      </c>
      <c r="S90" s="274" t="s">
        <v>2896</v>
      </c>
      <c r="T90" s="274" t="s">
        <v>2897</v>
      </c>
      <c r="U90" s="274" t="s">
        <v>2869</v>
      </c>
      <c r="V90" s="274" t="s">
        <v>2898</v>
      </c>
      <c r="W90" s="274" t="s">
        <v>2899</v>
      </c>
      <c r="X90" s="274" t="s">
        <v>2893</v>
      </c>
      <c r="Y90" s="274" t="s">
        <v>2900</v>
      </c>
      <c r="Z90" s="274" t="s">
        <v>2901</v>
      </c>
    </row>
    <row r="91" spans="1:26">
      <c r="A91" s="453">
        <v>89</v>
      </c>
      <c r="B91" s="453" t="s">
        <v>1100</v>
      </c>
      <c r="C91" s="453" t="s">
        <v>899</v>
      </c>
      <c r="D91" s="453">
        <v>10</v>
      </c>
      <c r="E91" s="453" t="s">
        <v>1432</v>
      </c>
      <c r="F91" s="274">
        <v>1</v>
      </c>
      <c r="G91" s="274">
        <v>20</v>
      </c>
      <c r="H91" s="274">
        <v>40</v>
      </c>
      <c r="I91" s="274">
        <v>60</v>
      </c>
      <c r="J91" s="274">
        <v>80</v>
      </c>
      <c r="K91" s="274">
        <v>100</v>
      </c>
      <c r="L91" s="274">
        <v>120</v>
      </c>
      <c r="M91" s="274">
        <v>140</v>
      </c>
      <c r="N91" s="274">
        <v>160</v>
      </c>
      <c r="O91" s="274">
        <v>180</v>
      </c>
      <c r="P91" s="393">
        <v>200</v>
      </c>
      <c r="Q91" s="274" t="s">
        <v>2902</v>
      </c>
      <c r="R91" s="274" t="s">
        <v>2866</v>
      </c>
      <c r="S91" s="274" t="s">
        <v>2903</v>
      </c>
      <c r="T91" s="274" t="s">
        <v>2896</v>
      </c>
      <c r="U91" s="274" t="s">
        <v>2868</v>
      </c>
      <c r="V91" s="274" t="s">
        <v>2904</v>
      </c>
      <c r="W91" s="274" t="s">
        <v>2898</v>
      </c>
      <c r="X91" s="274" t="s">
        <v>2870</v>
      </c>
      <c r="Y91" s="274" t="s">
        <v>2905</v>
      </c>
      <c r="Z91" s="274" t="s">
        <v>2906</v>
      </c>
    </row>
    <row r="92" spans="1:26">
      <c r="A92" s="412">
        <v>90</v>
      </c>
      <c r="B92" s="412" t="s">
        <v>1100</v>
      </c>
      <c r="C92" s="412" t="s">
        <v>900</v>
      </c>
      <c r="D92" s="412">
        <v>1</v>
      </c>
      <c r="E92" s="412" t="s">
        <v>1547</v>
      </c>
      <c r="F92" s="274">
        <v>0</v>
      </c>
      <c r="G92" s="505">
        <v>30</v>
      </c>
      <c r="H92" s="274">
        <v>-1</v>
      </c>
      <c r="I92" s="274">
        <v>-1</v>
      </c>
      <c r="J92" s="274">
        <v>-1</v>
      </c>
      <c r="K92" s="274">
        <v>-1</v>
      </c>
      <c r="L92" s="274">
        <v>-1</v>
      </c>
      <c r="M92" s="274">
        <v>-1</v>
      </c>
      <c r="N92" s="274">
        <v>-1</v>
      </c>
      <c r="O92" s="274">
        <v>-1</v>
      </c>
      <c r="P92" s="274">
        <v>-1</v>
      </c>
      <c r="Q92" s="274" t="s">
        <v>2907</v>
      </c>
      <c r="R92" s="274">
        <v>-1</v>
      </c>
      <c r="S92" s="274">
        <v>-1</v>
      </c>
      <c r="T92" s="274">
        <v>-1</v>
      </c>
      <c r="U92" s="274">
        <v>-1</v>
      </c>
      <c r="V92" s="274">
        <v>-1</v>
      </c>
      <c r="W92" s="274">
        <v>-1</v>
      </c>
      <c r="X92" s="274">
        <v>-1</v>
      </c>
      <c r="Y92" s="274">
        <v>-1</v>
      </c>
      <c r="Z92" s="274">
        <v>-1</v>
      </c>
    </row>
    <row r="93" spans="1:26">
      <c r="A93" s="453">
        <v>91</v>
      </c>
      <c r="B93" s="453" t="s">
        <v>1100</v>
      </c>
      <c r="C93" s="453" t="s">
        <v>901</v>
      </c>
      <c r="D93" s="453">
        <v>5</v>
      </c>
      <c r="E93" s="453" t="s">
        <v>1356</v>
      </c>
      <c r="F93" s="274">
        <v>0</v>
      </c>
      <c r="G93" s="274">
        <v>50</v>
      </c>
      <c r="H93" s="274">
        <v>100</v>
      </c>
      <c r="I93" s="274">
        <v>150</v>
      </c>
      <c r="J93" s="274">
        <v>200</v>
      </c>
      <c r="K93" s="393">
        <v>250</v>
      </c>
      <c r="L93" s="274">
        <v>-1</v>
      </c>
      <c r="M93" s="274">
        <v>-1</v>
      </c>
      <c r="N93" s="274">
        <v>-1</v>
      </c>
      <c r="O93" s="274">
        <v>-1</v>
      </c>
      <c r="P93" s="274">
        <v>-1</v>
      </c>
      <c r="Q93" s="274" t="s">
        <v>2908</v>
      </c>
      <c r="R93" s="274" t="s">
        <v>2909</v>
      </c>
      <c r="S93" s="274" t="s">
        <v>2841</v>
      </c>
      <c r="T93" s="274" t="s">
        <v>2910</v>
      </c>
      <c r="U93" s="274" t="s">
        <v>2911</v>
      </c>
      <c r="V93" s="274">
        <v>-1</v>
      </c>
      <c r="W93" s="274">
        <v>-1</v>
      </c>
      <c r="X93" s="274">
        <v>-1</v>
      </c>
      <c r="Y93" s="274">
        <v>-1</v>
      </c>
      <c r="Z93" s="274">
        <v>-1</v>
      </c>
    </row>
    <row r="94" spans="1:26">
      <c r="A94" s="453">
        <v>92</v>
      </c>
      <c r="B94" s="453" t="s">
        <v>1100</v>
      </c>
      <c r="C94" s="453" t="s">
        <v>902</v>
      </c>
      <c r="D94" s="453">
        <v>5</v>
      </c>
      <c r="E94" s="453" t="s">
        <v>1358</v>
      </c>
      <c r="F94" s="274">
        <v>0</v>
      </c>
      <c r="G94" s="274">
        <v>20</v>
      </c>
      <c r="H94" s="274">
        <v>40</v>
      </c>
      <c r="I94" s="274">
        <v>60</v>
      </c>
      <c r="J94" s="274">
        <v>80</v>
      </c>
      <c r="K94" s="294">
        <v>100</v>
      </c>
      <c r="L94" s="274">
        <v>-1</v>
      </c>
      <c r="M94" s="274">
        <v>-1</v>
      </c>
      <c r="N94" s="274">
        <v>-1</v>
      </c>
      <c r="O94" s="274">
        <v>-1</v>
      </c>
      <c r="P94" s="274">
        <v>-1</v>
      </c>
      <c r="Q94" s="274" t="s">
        <v>2908</v>
      </c>
      <c r="R94" s="274" t="s">
        <v>2909</v>
      </c>
      <c r="S94" s="274" t="s">
        <v>2841</v>
      </c>
      <c r="T94" s="274" t="s">
        <v>2910</v>
      </c>
      <c r="U94" s="274" t="s">
        <v>2911</v>
      </c>
      <c r="V94" s="274">
        <v>-1</v>
      </c>
      <c r="W94" s="274">
        <v>-1</v>
      </c>
      <c r="X94" s="274">
        <v>-1</v>
      </c>
      <c r="Y94" s="274">
        <v>-1</v>
      </c>
      <c r="Z94" s="274">
        <v>-1</v>
      </c>
    </row>
    <row r="95" spans="1:26">
      <c r="A95" s="453">
        <v>93</v>
      </c>
      <c r="B95" s="453" t="s">
        <v>1100</v>
      </c>
      <c r="C95" s="453" t="s">
        <v>903</v>
      </c>
      <c r="D95" s="453">
        <v>5</v>
      </c>
      <c r="E95" s="453" t="s">
        <v>1360</v>
      </c>
      <c r="F95" s="274">
        <v>0</v>
      </c>
      <c r="G95" s="274">
        <v>50</v>
      </c>
      <c r="H95" s="274">
        <v>100</v>
      </c>
      <c r="I95" s="274">
        <v>200</v>
      </c>
      <c r="J95" s="274">
        <v>300</v>
      </c>
      <c r="K95" s="507">
        <v>450</v>
      </c>
      <c r="L95" s="274">
        <v>-1</v>
      </c>
      <c r="M95" s="274">
        <v>-1</v>
      </c>
      <c r="N95" s="274">
        <v>-1</v>
      </c>
      <c r="O95" s="274">
        <v>-1</v>
      </c>
      <c r="P95" s="274">
        <v>-1</v>
      </c>
      <c r="Q95" s="274" t="s">
        <v>2908</v>
      </c>
      <c r="R95" s="274" t="s">
        <v>2909</v>
      </c>
      <c r="S95" s="274" t="s">
        <v>2841</v>
      </c>
      <c r="T95" s="274" t="s">
        <v>2910</v>
      </c>
      <c r="U95" s="274" t="s">
        <v>2911</v>
      </c>
      <c r="V95" s="274">
        <v>-1</v>
      </c>
      <c r="W95" s="274">
        <v>-1</v>
      </c>
      <c r="X95" s="274">
        <v>-1</v>
      </c>
      <c r="Y95" s="274">
        <v>-1</v>
      </c>
      <c r="Z95" s="274">
        <v>-1</v>
      </c>
    </row>
    <row r="96" spans="1:26">
      <c r="A96" s="453">
        <v>94</v>
      </c>
      <c r="B96" s="453" t="s">
        <v>1100</v>
      </c>
      <c r="C96" s="453" t="s">
        <v>904</v>
      </c>
      <c r="D96" s="453">
        <v>5</v>
      </c>
      <c r="E96" s="453" t="s">
        <v>1362</v>
      </c>
      <c r="F96" s="274">
        <v>0</v>
      </c>
      <c r="G96" s="274">
        <v>50</v>
      </c>
      <c r="H96" s="274">
        <v>100</v>
      </c>
      <c r="I96" s="274">
        <v>150</v>
      </c>
      <c r="J96" s="274">
        <v>200</v>
      </c>
      <c r="K96" s="508">
        <v>250</v>
      </c>
      <c r="L96" s="274">
        <v>-1</v>
      </c>
      <c r="M96" s="274">
        <v>-1</v>
      </c>
      <c r="N96" s="274">
        <v>-1</v>
      </c>
      <c r="O96" s="274">
        <v>-1</v>
      </c>
      <c r="P96" s="274">
        <v>-1</v>
      </c>
      <c r="Q96" s="274" t="s">
        <v>2908</v>
      </c>
      <c r="R96" s="274" t="s">
        <v>2909</v>
      </c>
      <c r="S96" s="274" t="s">
        <v>2841</v>
      </c>
      <c r="T96" s="274" t="s">
        <v>2910</v>
      </c>
      <c r="U96" s="274" t="s">
        <v>2911</v>
      </c>
      <c r="V96" s="274">
        <v>-1</v>
      </c>
      <c r="W96" s="274">
        <v>-1</v>
      </c>
      <c r="X96" s="274">
        <v>-1</v>
      </c>
      <c r="Y96" s="274">
        <v>-1</v>
      </c>
      <c r="Z96" s="274">
        <v>-1</v>
      </c>
    </row>
    <row r="97" spans="1:26">
      <c r="A97" s="412">
        <v>95</v>
      </c>
      <c r="B97" s="412" t="s">
        <v>1100</v>
      </c>
      <c r="C97" s="412" t="s">
        <v>905</v>
      </c>
      <c r="D97" s="412">
        <v>10</v>
      </c>
      <c r="E97" s="412" t="s">
        <v>1436</v>
      </c>
      <c r="F97" s="274">
        <v>1</v>
      </c>
      <c r="G97" s="274">
        <v>20</v>
      </c>
      <c r="H97" s="274">
        <v>40</v>
      </c>
      <c r="I97" s="274">
        <v>60</v>
      </c>
      <c r="J97" s="274">
        <v>80</v>
      </c>
      <c r="K97" s="274">
        <v>100</v>
      </c>
      <c r="L97" s="274">
        <v>120</v>
      </c>
      <c r="M97" s="274">
        <v>140</v>
      </c>
      <c r="N97" s="274">
        <v>160</v>
      </c>
      <c r="O97" s="274">
        <v>180</v>
      </c>
      <c r="P97" s="393">
        <v>200</v>
      </c>
      <c r="Q97" s="274" t="s">
        <v>2903</v>
      </c>
      <c r="R97" s="274" t="s">
        <v>2868</v>
      </c>
      <c r="S97" s="274" t="s">
        <v>2904</v>
      </c>
      <c r="T97" s="274" t="s">
        <v>2898</v>
      </c>
      <c r="U97" s="274" t="s">
        <v>2870</v>
      </c>
      <c r="V97" s="274" t="s">
        <v>2905</v>
      </c>
      <c r="W97" s="274" t="s">
        <v>2900</v>
      </c>
      <c r="X97" s="274" t="s">
        <v>2906</v>
      </c>
      <c r="Y97" s="274" t="s">
        <v>2912</v>
      </c>
      <c r="Z97" s="274" t="s">
        <v>2913</v>
      </c>
    </row>
    <row r="98" spans="1:26">
      <c r="A98" s="412">
        <v>96</v>
      </c>
      <c r="B98" s="412" t="s">
        <v>1100</v>
      </c>
      <c r="C98" s="412" t="s">
        <v>906</v>
      </c>
      <c r="D98" s="412">
        <v>10</v>
      </c>
      <c r="E98" s="412" t="s">
        <v>1437</v>
      </c>
      <c r="F98" s="274">
        <v>1</v>
      </c>
      <c r="G98" s="274">
        <v>20</v>
      </c>
      <c r="H98" s="274">
        <v>40</v>
      </c>
      <c r="I98" s="274">
        <v>60</v>
      </c>
      <c r="J98" s="274">
        <v>80</v>
      </c>
      <c r="K98" s="274">
        <v>100</v>
      </c>
      <c r="L98" s="274">
        <v>120</v>
      </c>
      <c r="M98" s="274">
        <v>140</v>
      </c>
      <c r="N98" s="274">
        <v>160</v>
      </c>
      <c r="O98" s="274">
        <v>180</v>
      </c>
      <c r="P98" s="393">
        <v>200</v>
      </c>
      <c r="Q98" s="274" t="s">
        <v>2866</v>
      </c>
      <c r="R98" s="274" t="s">
        <v>2726</v>
      </c>
      <c r="S98" s="274" t="s">
        <v>2868</v>
      </c>
      <c r="T98" s="274" t="s">
        <v>2869</v>
      </c>
      <c r="U98" s="274" t="s">
        <v>2785</v>
      </c>
      <c r="V98" s="274" t="s">
        <v>2870</v>
      </c>
      <c r="W98" s="274" t="s">
        <v>2893</v>
      </c>
      <c r="X98" s="274" t="s">
        <v>2839</v>
      </c>
      <c r="Y98" s="274" t="s">
        <v>2906</v>
      </c>
      <c r="Z98" s="274" t="s">
        <v>2914</v>
      </c>
    </row>
    <row r="99" spans="1:26">
      <c r="A99" s="453">
        <v>97</v>
      </c>
      <c r="B99" s="453" t="s">
        <v>1100</v>
      </c>
      <c r="C99" s="453" t="s">
        <v>907</v>
      </c>
      <c r="D99" s="453">
        <v>10</v>
      </c>
      <c r="E99" s="453" t="s">
        <v>1329</v>
      </c>
      <c r="F99" s="274">
        <v>1</v>
      </c>
      <c r="G99" s="274">
        <v>10</v>
      </c>
      <c r="H99" s="274">
        <v>20</v>
      </c>
      <c r="I99" s="274">
        <v>30</v>
      </c>
      <c r="J99" s="274">
        <v>40</v>
      </c>
      <c r="K99" s="274">
        <v>50</v>
      </c>
      <c r="L99" s="274">
        <v>60</v>
      </c>
      <c r="M99" s="274">
        <v>70</v>
      </c>
      <c r="N99" s="274">
        <v>80</v>
      </c>
      <c r="O99" s="274">
        <v>90</v>
      </c>
      <c r="P99" s="505">
        <v>100</v>
      </c>
      <c r="Q99" s="274" t="s">
        <v>2895</v>
      </c>
      <c r="R99" s="274" t="s">
        <v>2867</v>
      </c>
      <c r="S99" s="274" t="s">
        <v>2896</v>
      </c>
      <c r="T99" s="274" t="s">
        <v>2897</v>
      </c>
      <c r="U99" s="274" t="s">
        <v>2869</v>
      </c>
      <c r="V99" s="274" t="s">
        <v>2898</v>
      </c>
      <c r="W99" s="274" t="s">
        <v>2899</v>
      </c>
      <c r="X99" s="274" t="s">
        <v>2893</v>
      </c>
      <c r="Y99" s="274" t="s">
        <v>2900</v>
      </c>
      <c r="Z99" s="274" t="s">
        <v>2901</v>
      </c>
    </row>
    <row r="100" spans="1:26">
      <c r="A100" s="453">
        <v>98</v>
      </c>
      <c r="B100" s="453" t="s">
        <v>1100</v>
      </c>
      <c r="C100" s="453" t="s">
        <v>908</v>
      </c>
      <c r="D100" s="453">
        <v>10</v>
      </c>
      <c r="E100" s="453" t="s">
        <v>1523</v>
      </c>
      <c r="F100" s="274">
        <v>0</v>
      </c>
      <c r="G100" s="274">
        <v>1</v>
      </c>
      <c r="H100" s="274">
        <v>2</v>
      </c>
      <c r="I100" s="274">
        <v>3</v>
      </c>
      <c r="J100" s="274">
        <v>4</v>
      </c>
      <c r="K100" s="274">
        <v>5</v>
      </c>
      <c r="L100" s="274">
        <v>7</v>
      </c>
      <c r="M100" s="274">
        <v>9</v>
      </c>
      <c r="N100" s="274">
        <v>11</v>
      </c>
      <c r="O100" s="274">
        <v>13</v>
      </c>
      <c r="P100" s="393">
        <v>15</v>
      </c>
      <c r="Q100" s="274" t="s">
        <v>2895</v>
      </c>
      <c r="R100" s="274" t="s">
        <v>2867</v>
      </c>
      <c r="S100" s="274" t="s">
        <v>2896</v>
      </c>
      <c r="T100" s="274" t="s">
        <v>2897</v>
      </c>
      <c r="U100" s="274" t="s">
        <v>2869</v>
      </c>
      <c r="V100" s="274" t="s">
        <v>2898</v>
      </c>
      <c r="W100" s="274" t="s">
        <v>2899</v>
      </c>
      <c r="X100" s="274" t="s">
        <v>2893</v>
      </c>
      <c r="Y100" s="274" t="s">
        <v>2900</v>
      </c>
      <c r="Z100" s="274" t="s">
        <v>2901</v>
      </c>
    </row>
    <row r="101" spans="1:26">
      <c r="A101" s="335">
        <v>99</v>
      </c>
      <c r="B101" s="335" t="s">
        <v>1100</v>
      </c>
      <c r="C101" s="335" t="s">
        <v>909</v>
      </c>
      <c r="D101" s="335">
        <v>1</v>
      </c>
      <c r="E101" s="335" t="s">
        <v>1354</v>
      </c>
      <c r="F101" s="274">
        <v>0</v>
      </c>
      <c r="G101" s="424">
        <v>130</v>
      </c>
      <c r="H101" s="274">
        <v>-1</v>
      </c>
      <c r="I101" s="274">
        <v>-1</v>
      </c>
      <c r="J101" s="274">
        <v>-1</v>
      </c>
      <c r="K101" s="274">
        <v>-1</v>
      </c>
      <c r="L101" s="274">
        <v>-1</v>
      </c>
      <c r="M101" s="274">
        <v>-1</v>
      </c>
      <c r="N101" s="274">
        <v>-1</v>
      </c>
      <c r="O101" s="274">
        <v>-1</v>
      </c>
      <c r="P101" s="274">
        <v>-1</v>
      </c>
      <c r="Q101" s="274" t="s">
        <v>2914</v>
      </c>
      <c r="R101" s="274">
        <v>-1</v>
      </c>
      <c r="S101" s="274">
        <v>-1</v>
      </c>
      <c r="T101" s="274">
        <v>-1</v>
      </c>
      <c r="U101" s="274">
        <v>-1</v>
      </c>
      <c r="V101" s="274">
        <v>-1</v>
      </c>
      <c r="W101" s="274">
        <v>-1</v>
      </c>
      <c r="X101" s="274">
        <v>-1</v>
      </c>
      <c r="Y101" s="274">
        <v>-1</v>
      </c>
      <c r="Z101" s="274">
        <v>-1</v>
      </c>
    </row>
    <row r="102" spans="1:26">
      <c r="A102" s="325">
        <v>100</v>
      </c>
      <c r="B102" s="325" t="s">
        <v>1100</v>
      </c>
      <c r="C102" s="325" t="s">
        <v>910</v>
      </c>
      <c r="D102" s="325">
        <v>7</v>
      </c>
      <c r="E102" s="325" t="s">
        <v>1346</v>
      </c>
      <c r="F102" s="274">
        <v>0</v>
      </c>
      <c r="G102" s="274">
        <v>20</v>
      </c>
      <c r="H102" s="274">
        <v>30</v>
      </c>
      <c r="I102" s="274">
        <v>40</v>
      </c>
      <c r="J102" s="274">
        <v>50</v>
      </c>
      <c r="K102" s="274">
        <v>60</v>
      </c>
      <c r="L102" s="274">
        <v>70</v>
      </c>
      <c r="M102" s="412">
        <v>90</v>
      </c>
      <c r="N102" s="274">
        <v>-1</v>
      </c>
      <c r="O102" s="274">
        <v>-1</v>
      </c>
      <c r="P102" s="274">
        <v>-1</v>
      </c>
      <c r="Q102" s="274" t="s">
        <v>2915</v>
      </c>
      <c r="R102" s="274" t="s">
        <v>2860</v>
      </c>
      <c r="S102" s="274" t="s">
        <v>2916</v>
      </c>
      <c r="T102" s="274" t="s">
        <v>2917</v>
      </c>
      <c r="U102" s="274" t="s">
        <v>2863</v>
      </c>
      <c r="V102" s="274" t="s">
        <v>2918</v>
      </c>
      <c r="W102" s="274" t="s">
        <v>2919</v>
      </c>
      <c r="X102" s="274">
        <v>-1</v>
      </c>
      <c r="Y102" s="274">
        <v>-1</v>
      </c>
      <c r="Z102" s="274">
        <v>-1</v>
      </c>
    </row>
    <row r="103" spans="1:26">
      <c r="A103" s="325">
        <v>101</v>
      </c>
      <c r="B103" s="325" t="s">
        <v>1100</v>
      </c>
      <c r="C103" s="325" t="s">
        <v>911</v>
      </c>
      <c r="D103" s="325">
        <v>7</v>
      </c>
      <c r="E103" s="325" t="s">
        <v>1347</v>
      </c>
      <c r="F103" s="274">
        <v>0</v>
      </c>
      <c r="G103" s="274">
        <v>100</v>
      </c>
      <c r="H103" s="274">
        <v>150</v>
      </c>
      <c r="I103" s="274">
        <v>200</v>
      </c>
      <c r="J103" s="274">
        <v>250</v>
      </c>
      <c r="K103" s="274">
        <v>300</v>
      </c>
      <c r="L103" s="274">
        <v>350</v>
      </c>
      <c r="M103" s="475">
        <v>450</v>
      </c>
      <c r="N103" s="274">
        <v>-1</v>
      </c>
      <c r="O103" s="274">
        <v>-1</v>
      </c>
      <c r="P103" s="274">
        <v>-1</v>
      </c>
      <c r="Q103" s="274" t="s">
        <v>2915</v>
      </c>
      <c r="R103" s="274" t="s">
        <v>2860</v>
      </c>
      <c r="S103" s="274" t="s">
        <v>2916</v>
      </c>
      <c r="T103" s="274" t="s">
        <v>2917</v>
      </c>
      <c r="U103" s="274" t="s">
        <v>2863</v>
      </c>
      <c r="V103" s="274" t="s">
        <v>2918</v>
      </c>
      <c r="W103" s="274" t="s">
        <v>2919</v>
      </c>
      <c r="X103" s="274">
        <v>-1</v>
      </c>
      <c r="Y103" s="274">
        <v>-1</v>
      </c>
      <c r="Z103" s="274">
        <v>-1</v>
      </c>
    </row>
    <row r="104" spans="1:26">
      <c r="A104" s="325">
        <v>102</v>
      </c>
      <c r="B104" s="325" t="s">
        <v>1100</v>
      </c>
      <c r="C104" s="325" t="s">
        <v>912</v>
      </c>
      <c r="D104" s="325">
        <v>7</v>
      </c>
      <c r="E104" s="325" t="s">
        <v>1348</v>
      </c>
      <c r="F104" s="274">
        <v>0</v>
      </c>
      <c r="G104" s="274">
        <v>100</v>
      </c>
      <c r="H104" s="274">
        <v>150</v>
      </c>
      <c r="I104" s="274">
        <v>200</v>
      </c>
      <c r="J104" s="274">
        <v>250</v>
      </c>
      <c r="K104" s="274">
        <v>300</v>
      </c>
      <c r="L104" s="274">
        <v>350</v>
      </c>
      <c r="M104" s="393">
        <v>450</v>
      </c>
      <c r="N104" s="274">
        <v>-1</v>
      </c>
      <c r="O104" s="274">
        <v>-1</v>
      </c>
      <c r="P104" s="274">
        <v>-1</v>
      </c>
      <c r="Q104" s="274" t="s">
        <v>2915</v>
      </c>
      <c r="R104" s="274" t="s">
        <v>2860</v>
      </c>
      <c r="S104" s="274" t="s">
        <v>2916</v>
      </c>
      <c r="T104" s="274" t="s">
        <v>2917</v>
      </c>
      <c r="U104" s="274" t="s">
        <v>2863</v>
      </c>
      <c r="V104" s="274" t="s">
        <v>2918</v>
      </c>
      <c r="W104" s="274" t="s">
        <v>2919</v>
      </c>
      <c r="X104" s="274">
        <v>-1</v>
      </c>
      <c r="Y104" s="274">
        <v>-1</v>
      </c>
      <c r="Z104" s="274">
        <v>-1</v>
      </c>
    </row>
    <row r="105" spans="1:26">
      <c r="A105" s="325">
        <v>103</v>
      </c>
      <c r="B105" s="325" t="s">
        <v>1100</v>
      </c>
      <c r="C105" s="325" t="s">
        <v>913</v>
      </c>
      <c r="D105" s="325">
        <v>7</v>
      </c>
      <c r="E105" s="325" t="s">
        <v>1349</v>
      </c>
      <c r="F105" s="274">
        <v>0</v>
      </c>
      <c r="G105" s="274">
        <v>100</v>
      </c>
      <c r="H105" s="274">
        <v>150</v>
      </c>
      <c r="I105" s="274">
        <v>200</v>
      </c>
      <c r="J105" s="274">
        <v>250</v>
      </c>
      <c r="K105" s="274">
        <v>300</v>
      </c>
      <c r="L105" s="274">
        <v>350</v>
      </c>
      <c r="M105" s="393">
        <v>450</v>
      </c>
      <c r="N105" s="274">
        <v>-1</v>
      </c>
      <c r="O105" s="274">
        <v>-1</v>
      </c>
      <c r="P105" s="274">
        <v>-1</v>
      </c>
      <c r="Q105" s="274" t="s">
        <v>2915</v>
      </c>
      <c r="R105" s="274" t="s">
        <v>2860</v>
      </c>
      <c r="S105" s="274" t="s">
        <v>2916</v>
      </c>
      <c r="T105" s="274" t="s">
        <v>2917</v>
      </c>
      <c r="U105" s="274" t="s">
        <v>2863</v>
      </c>
      <c r="V105" s="274" t="s">
        <v>2918</v>
      </c>
      <c r="W105" s="274" t="s">
        <v>2919</v>
      </c>
      <c r="X105" s="274">
        <v>-1</v>
      </c>
      <c r="Y105" s="274">
        <v>-1</v>
      </c>
      <c r="Z105" s="274">
        <v>-1</v>
      </c>
    </row>
    <row r="106" spans="1:26">
      <c r="A106" s="335">
        <v>104</v>
      </c>
      <c r="B106" s="335" t="s">
        <v>1100</v>
      </c>
      <c r="C106" s="335" t="s">
        <v>914</v>
      </c>
      <c r="D106" s="335">
        <v>5</v>
      </c>
      <c r="E106" s="335" t="s">
        <v>1355</v>
      </c>
      <c r="F106" s="274">
        <v>0</v>
      </c>
      <c r="G106" s="274">
        <v>40</v>
      </c>
      <c r="H106" s="274">
        <v>80</v>
      </c>
      <c r="I106" s="274">
        <v>120</v>
      </c>
      <c r="J106" s="274">
        <v>160</v>
      </c>
      <c r="K106" s="325">
        <v>200</v>
      </c>
      <c r="L106" s="274">
        <v>-1</v>
      </c>
      <c r="M106" s="274">
        <v>-1</v>
      </c>
      <c r="N106" s="274">
        <v>-1</v>
      </c>
      <c r="O106" s="274">
        <v>-1</v>
      </c>
      <c r="P106" s="274">
        <v>-1</v>
      </c>
      <c r="Q106" s="274" t="s">
        <v>2908</v>
      </c>
      <c r="R106" s="274" t="s">
        <v>2909</v>
      </c>
      <c r="S106" s="274" t="s">
        <v>2841</v>
      </c>
      <c r="T106" s="274" t="s">
        <v>2910</v>
      </c>
      <c r="U106" s="274" t="s">
        <v>2911</v>
      </c>
      <c r="V106" s="274">
        <v>-1</v>
      </c>
      <c r="W106" s="274">
        <v>-1</v>
      </c>
      <c r="X106" s="274">
        <v>-1</v>
      </c>
      <c r="Y106" s="274">
        <v>-1</v>
      </c>
      <c r="Z106" s="274">
        <v>-1</v>
      </c>
    </row>
    <row r="107" spans="1:26">
      <c r="A107" s="335">
        <v>105</v>
      </c>
      <c r="B107" s="335" t="s">
        <v>1100</v>
      </c>
      <c r="C107" s="335" t="s">
        <v>915</v>
      </c>
      <c r="D107" s="335">
        <v>5</v>
      </c>
      <c r="E107" s="335" t="s">
        <v>1523</v>
      </c>
      <c r="F107" s="274">
        <v>0</v>
      </c>
      <c r="G107" s="274">
        <v>4</v>
      </c>
      <c r="H107" s="274">
        <v>8</v>
      </c>
      <c r="I107" s="274">
        <v>12</v>
      </c>
      <c r="J107" s="274">
        <v>16</v>
      </c>
      <c r="K107" s="393">
        <v>20</v>
      </c>
      <c r="L107" s="274">
        <v>-1</v>
      </c>
      <c r="M107" s="274">
        <v>-1</v>
      </c>
      <c r="N107" s="274">
        <v>-1</v>
      </c>
      <c r="O107" s="274">
        <v>-1</v>
      </c>
      <c r="P107" s="274">
        <v>-1</v>
      </c>
      <c r="Q107" s="274" t="s">
        <v>2908</v>
      </c>
      <c r="R107" s="274" t="s">
        <v>2909</v>
      </c>
      <c r="S107" s="274" t="s">
        <v>2841</v>
      </c>
      <c r="T107" s="274" t="s">
        <v>2910</v>
      </c>
      <c r="U107" s="274" t="s">
        <v>2911</v>
      </c>
      <c r="V107" s="274">
        <v>-1</v>
      </c>
      <c r="W107" s="274">
        <v>-1</v>
      </c>
      <c r="X107" s="274">
        <v>-1</v>
      </c>
      <c r="Y107" s="274">
        <v>-1</v>
      </c>
      <c r="Z107" s="274">
        <v>-1</v>
      </c>
    </row>
    <row r="108" spans="1:26">
      <c r="A108" s="325">
        <v>106</v>
      </c>
      <c r="B108" s="325" t="s">
        <v>1100</v>
      </c>
      <c r="C108" s="325" t="s">
        <v>916</v>
      </c>
      <c r="D108" s="325">
        <v>10</v>
      </c>
      <c r="E108" s="325" t="s">
        <v>1354</v>
      </c>
      <c r="F108" s="274">
        <v>0</v>
      </c>
      <c r="G108" s="274">
        <v>20</v>
      </c>
      <c r="H108" s="274">
        <v>30</v>
      </c>
      <c r="I108" s="274">
        <v>40</v>
      </c>
      <c r="J108" s="274">
        <v>50</v>
      </c>
      <c r="K108" s="274">
        <v>70</v>
      </c>
      <c r="L108" s="274">
        <v>90</v>
      </c>
      <c r="M108" s="274">
        <v>110</v>
      </c>
      <c r="N108" s="274">
        <v>130</v>
      </c>
      <c r="O108" s="274">
        <v>150</v>
      </c>
      <c r="P108" s="424">
        <v>170</v>
      </c>
      <c r="Q108" s="274" t="s">
        <v>2895</v>
      </c>
      <c r="R108" s="274" t="s">
        <v>2867</v>
      </c>
      <c r="S108" s="274" t="s">
        <v>2896</v>
      </c>
      <c r="T108" s="274" t="s">
        <v>2897</v>
      </c>
      <c r="U108" s="274" t="s">
        <v>2869</v>
      </c>
      <c r="V108" s="274" t="s">
        <v>2898</v>
      </c>
      <c r="W108" s="274" t="s">
        <v>2899</v>
      </c>
      <c r="X108" s="274" t="s">
        <v>2893</v>
      </c>
      <c r="Y108" s="274" t="s">
        <v>2900</v>
      </c>
      <c r="Z108" s="274" t="s">
        <v>2901</v>
      </c>
    </row>
    <row r="109" spans="1:26">
      <c r="A109" s="325">
        <v>107</v>
      </c>
      <c r="B109" s="325" t="s">
        <v>1100</v>
      </c>
      <c r="C109" s="325" t="s">
        <v>687</v>
      </c>
      <c r="D109" s="325">
        <v>10</v>
      </c>
      <c r="E109" s="325" t="s">
        <v>1346</v>
      </c>
      <c r="F109" s="274">
        <v>0</v>
      </c>
      <c r="G109" s="274">
        <v>20</v>
      </c>
      <c r="H109" s="274">
        <v>30</v>
      </c>
      <c r="I109" s="274">
        <v>40</v>
      </c>
      <c r="J109" s="274">
        <v>50</v>
      </c>
      <c r="K109" s="274">
        <v>60</v>
      </c>
      <c r="L109" s="274">
        <v>70</v>
      </c>
      <c r="M109" s="274">
        <v>80</v>
      </c>
      <c r="N109" s="274">
        <v>90</v>
      </c>
      <c r="O109" s="274">
        <v>100</v>
      </c>
      <c r="P109" s="412">
        <v>120</v>
      </c>
      <c r="Q109" s="274" t="s">
        <v>2895</v>
      </c>
      <c r="R109" s="274" t="s">
        <v>2867</v>
      </c>
      <c r="S109" s="274" t="s">
        <v>2896</v>
      </c>
      <c r="T109" s="274" t="s">
        <v>2897</v>
      </c>
      <c r="U109" s="274" t="s">
        <v>2869</v>
      </c>
      <c r="V109" s="274" t="s">
        <v>2898</v>
      </c>
      <c r="W109" s="274" t="s">
        <v>2899</v>
      </c>
      <c r="X109" s="274" t="s">
        <v>2893</v>
      </c>
      <c r="Y109" s="274" t="s">
        <v>2900</v>
      </c>
      <c r="Z109" s="274" t="s">
        <v>2901</v>
      </c>
    </row>
    <row r="110" spans="1:26">
      <c r="A110" s="325">
        <v>108</v>
      </c>
      <c r="B110" s="325" t="s">
        <v>1100</v>
      </c>
      <c r="C110" s="325" t="s">
        <v>663</v>
      </c>
      <c r="D110" s="325">
        <v>10</v>
      </c>
      <c r="E110" s="325" t="s">
        <v>1330</v>
      </c>
      <c r="F110" s="274">
        <v>0</v>
      </c>
      <c r="G110" s="274">
        <v>2</v>
      </c>
      <c r="H110" s="274">
        <v>4</v>
      </c>
      <c r="I110" s="274">
        <v>6</v>
      </c>
      <c r="J110" s="274">
        <v>8</v>
      </c>
      <c r="K110" s="274">
        <v>10</v>
      </c>
      <c r="L110" s="274">
        <v>12</v>
      </c>
      <c r="M110" s="274">
        <v>14</v>
      </c>
      <c r="N110" s="274">
        <v>16</v>
      </c>
      <c r="O110" s="274">
        <v>18</v>
      </c>
      <c r="P110" s="471">
        <v>20</v>
      </c>
      <c r="Q110" s="274" t="s">
        <v>2895</v>
      </c>
      <c r="R110" s="274" t="s">
        <v>2867</v>
      </c>
      <c r="S110" s="274" t="s">
        <v>2896</v>
      </c>
      <c r="T110" s="274" t="s">
        <v>2897</v>
      </c>
      <c r="U110" s="274" t="s">
        <v>2869</v>
      </c>
      <c r="V110" s="274" t="s">
        <v>2898</v>
      </c>
      <c r="W110" s="274" t="s">
        <v>2899</v>
      </c>
      <c r="X110" s="274" t="s">
        <v>2893</v>
      </c>
      <c r="Y110" s="274" t="s">
        <v>2900</v>
      </c>
      <c r="Z110" s="274" t="s">
        <v>2901</v>
      </c>
    </row>
    <row r="111" spans="1:26">
      <c r="A111" s="325">
        <v>109</v>
      </c>
      <c r="B111" s="325" t="s">
        <v>1100</v>
      </c>
      <c r="C111" s="325" t="s">
        <v>756</v>
      </c>
      <c r="D111" s="325">
        <v>10</v>
      </c>
      <c r="E111" s="325" t="s">
        <v>1329</v>
      </c>
      <c r="F111" s="274">
        <v>1</v>
      </c>
      <c r="G111" s="274">
        <v>20</v>
      </c>
      <c r="H111" s="274">
        <v>40</v>
      </c>
      <c r="I111" s="274">
        <v>60</v>
      </c>
      <c r="J111" s="274">
        <v>80</v>
      </c>
      <c r="K111" s="274">
        <v>100</v>
      </c>
      <c r="L111" s="274">
        <v>120</v>
      </c>
      <c r="M111" s="274">
        <v>140</v>
      </c>
      <c r="N111" s="274">
        <v>160</v>
      </c>
      <c r="O111" s="274">
        <v>180</v>
      </c>
      <c r="P111" s="505">
        <v>200</v>
      </c>
      <c r="Q111" s="274" t="s">
        <v>2895</v>
      </c>
      <c r="R111" s="274" t="s">
        <v>2867</v>
      </c>
      <c r="S111" s="274" t="s">
        <v>2896</v>
      </c>
      <c r="T111" s="274" t="s">
        <v>2897</v>
      </c>
      <c r="U111" s="274" t="s">
        <v>2869</v>
      </c>
      <c r="V111" s="274" t="s">
        <v>2898</v>
      </c>
      <c r="W111" s="274" t="s">
        <v>2899</v>
      </c>
      <c r="X111" s="274" t="s">
        <v>2893</v>
      </c>
      <c r="Y111" s="274" t="s">
        <v>2900</v>
      </c>
      <c r="Z111" s="274" t="s">
        <v>2901</v>
      </c>
    </row>
    <row r="112" spans="1:26">
      <c r="A112" s="335">
        <v>110</v>
      </c>
      <c r="B112" s="335" t="s">
        <v>1100</v>
      </c>
      <c r="C112" s="335" t="s">
        <v>917</v>
      </c>
      <c r="D112" s="335">
        <v>1</v>
      </c>
      <c r="E112" s="335" t="s">
        <v>1547</v>
      </c>
      <c r="F112" s="274">
        <v>0</v>
      </c>
      <c r="G112" s="505">
        <v>50</v>
      </c>
      <c r="H112" s="274">
        <v>-1</v>
      </c>
      <c r="I112" s="274">
        <v>-1</v>
      </c>
      <c r="J112" s="274">
        <v>-1</v>
      </c>
      <c r="K112" s="274">
        <v>-1</v>
      </c>
      <c r="L112" s="274">
        <v>-1</v>
      </c>
      <c r="M112" s="274">
        <v>-1</v>
      </c>
      <c r="N112" s="274">
        <v>-1</v>
      </c>
      <c r="O112" s="274">
        <v>-1</v>
      </c>
      <c r="P112" s="274">
        <v>-1</v>
      </c>
      <c r="Q112" s="274" t="s">
        <v>2920</v>
      </c>
      <c r="R112" s="274">
        <v>-1</v>
      </c>
      <c r="S112" s="274">
        <v>-1</v>
      </c>
      <c r="T112" s="274">
        <v>-1</v>
      </c>
      <c r="U112" s="274">
        <v>-1</v>
      </c>
      <c r="V112" s="274">
        <v>-1</v>
      </c>
      <c r="W112" s="274">
        <v>-1</v>
      </c>
      <c r="X112" s="274">
        <v>-1</v>
      </c>
      <c r="Y112" s="274">
        <v>-1</v>
      </c>
      <c r="Z112" s="274">
        <v>-1</v>
      </c>
    </row>
    <row r="113" spans="1:26">
      <c r="A113" s="325">
        <v>111</v>
      </c>
      <c r="B113" s="325" t="s">
        <v>1100</v>
      </c>
      <c r="C113" s="325" t="s">
        <v>918</v>
      </c>
      <c r="D113" s="325">
        <v>5</v>
      </c>
      <c r="E113" s="325" t="s">
        <v>1358</v>
      </c>
      <c r="F113" s="274">
        <v>0</v>
      </c>
      <c r="G113" s="274">
        <v>20</v>
      </c>
      <c r="H113" s="274">
        <v>50</v>
      </c>
      <c r="I113" s="274">
        <v>80</v>
      </c>
      <c r="J113" s="274">
        <v>110</v>
      </c>
      <c r="K113" s="294">
        <v>150</v>
      </c>
      <c r="L113" s="274">
        <v>-1</v>
      </c>
      <c r="M113" s="274">
        <v>-1</v>
      </c>
      <c r="N113" s="274">
        <v>-1</v>
      </c>
      <c r="O113" s="274">
        <v>-1</v>
      </c>
      <c r="P113" s="274">
        <v>-1</v>
      </c>
      <c r="Q113" s="274" t="s">
        <v>2921</v>
      </c>
      <c r="R113" s="274" t="s">
        <v>2922</v>
      </c>
      <c r="S113" s="274" t="s">
        <v>2923</v>
      </c>
      <c r="T113" s="274" t="s">
        <v>2924</v>
      </c>
      <c r="U113" s="274" t="s">
        <v>2846</v>
      </c>
      <c r="V113" s="274">
        <v>-1</v>
      </c>
      <c r="W113" s="274">
        <v>-1</v>
      </c>
      <c r="X113" s="274">
        <v>-1</v>
      </c>
      <c r="Y113" s="274">
        <v>-1</v>
      </c>
      <c r="Z113" s="274">
        <v>-1</v>
      </c>
    </row>
    <row r="114" spans="1:26">
      <c r="A114" s="335">
        <v>112</v>
      </c>
      <c r="B114" s="335" t="s">
        <v>1100</v>
      </c>
      <c r="C114" s="335" t="s">
        <v>919</v>
      </c>
      <c r="D114" s="335">
        <v>10</v>
      </c>
      <c r="E114" s="335" t="s">
        <v>1354</v>
      </c>
      <c r="F114" s="274">
        <v>0</v>
      </c>
      <c r="G114" s="274">
        <v>20</v>
      </c>
      <c r="H114" s="274">
        <v>40</v>
      </c>
      <c r="I114" s="274">
        <v>60</v>
      </c>
      <c r="J114" s="274">
        <v>80</v>
      </c>
      <c r="K114" s="274">
        <v>100</v>
      </c>
      <c r="L114" s="274">
        <v>120</v>
      </c>
      <c r="M114" s="274">
        <v>140</v>
      </c>
      <c r="N114" s="274">
        <v>160</v>
      </c>
      <c r="O114" s="274">
        <v>180</v>
      </c>
      <c r="P114" s="424">
        <v>200</v>
      </c>
      <c r="Q114" s="274" t="s">
        <v>2925</v>
      </c>
      <c r="R114" s="274" t="s">
        <v>2926</v>
      </c>
      <c r="S114" s="274" t="s">
        <v>2927</v>
      </c>
      <c r="T114" s="274" t="s">
        <v>2840</v>
      </c>
      <c r="U114" s="274" t="s">
        <v>2843</v>
      </c>
      <c r="V114" s="274" t="s">
        <v>2928</v>
      </c>
      <c r="W114" s="274" t="s">
        <v>2842</v>
      </c>
      <c r="X114" s="274" t="s">
        <v>2929</v>
      </c>
      <c r="Y114" s="274" t="s">
        <v>2930</v>
      </c>
      <c r="Z114" s="274" t="s">
        <v>2931</v>
      </c>
    </row>
    <row r="115" spans="1:26">
      <c r="A115" s="335">
        <v>113</v>
      </c>
      <c r="B115" s="335" t="s">
        <v>1100</v>
      </c>
      <c r="C115" s="335" t="s">
        <v>920</v>
      </c>
      <c r="D115" s="335">
        <v>10</v>
      </c>
      <c r="E115" s="335" t="s">
        <v>1355</v>
      </c>
      <c r="F115" s="274">
        <v>0</v>
      </c>
      <c r="G115" s="274">
        <v>30</v>
      </c>
      <c r="H115" s="274">
        <v>60</v>
      </c>
      <c r="I115" s="274">
        <v>90</v>
      </c>
      <c r="J115" s="274">
        <v>120</v>
      </c>
      <c r="K115" s="274">
        <v>150</v>
      </c>
      <c r="L115" s="274">
        <v>180</v>
      </c>
      <c r="M115" s="274">
        <v>210</v>
      </c>
      <c r="N115" s="274">
        <v>240</v>
      </c>
      <c r="O115" s="274">
        <v>270</v>
      </c>
      <c r="P115" s="325">
        <v>300</v>
      </c>
      <c r="Q115" s="274" t="s">
        <v>2925</v>
      </c>
      <c r="R115" s="274" t="s">
        <v>2926</v>
      </c>
      <c r="S115" s="274" t="s">
        <v>2927</v>
      </c>
      <c r="T115" s="274" t="s">
        <v>2840</v>
      </c>
      <c r="U115" s="274" t="s">
        <v>2843</v>
      </c>
      <c r="V115" s="274" t="s">
        <v>2928</v>
      </c>
      <c r="W115" s="274" t="s">
        <v>2842</v>
      </c>
      <c r="X115" s="274" t="s">
        <v>2929</v>
      </c>
      <c r="Y115" s="274" t="s">
        <v>2930</v>
      </c>
      <c r="Z115" s="274" t="s">
        <v>2931</v>
      </c>
    </row>
    <row r="116" spans="1:26">
      <c r="A116" s="325">
        <v>114</v>
      </c>
      <c r="B116" s="325" t="s">
        <v>1100</v>
      </c>
      <c r="C116" s="325" t="s">
        <v>921</v>
      </c>
      <c r="D116" s="325">
        <v>3</v>
      </c>
      <c r="E116" s="325" t="s">
        <v>1345</v>
      </c>
      <c r="F116" s="274">
        <v>0</v>
      </c>
      <c r="G116" s="274">
        <v>20</v>
      </c>
      <c r="H116" s="274">
        <v>50</v>
      </c>
      <c r="I116" s="506">
        <v>80</v>
      </c>
      <c r="J116" s="274">
        <v>-1</v>
      </c>
      <c r="K116" s="274">
        <v>-1</v>
      </c>
      <c r="L116" s="274">
        <v>-1</v>
      </c>
      <c r="M116" s="274">
        <v>-1</v>
      </c>
      <c r="N116" s="274">
        <v>-1</v>
      </c>
      <c r="O116" s="274">
        <v>-1</v>
      </c>
      <c r="P116" s="274">
        <v>-1</v>
      </c>
      <c r="Q116" s="274" t="s">
        <v>2932</v>
      </c>
      <c r="R116" s="274" t="s">
        <v>2891</v>
      </c>
      <c r="S116" s="274" t="s">
        <v>2933</v>
      </c>
      <c r="T116" s="274">
        <v>-1</v>
      </c>
      <c r="U116" s="274">
        <v>-1</v>
      </c>
      <c r="V116" s="274">
        <v>-1</v>
      </c>
      <c r="W116" s="274">
        <v>-1</v>
      </c>
      <c r="X116" s="274">
        <v>-1</v>
      </c>
      <c r="Y116" s="274">
        <v>-1</v>
      </c>
      <c r="Z116" s="274">
        <v>-1</v>
      </c>
    </row>
    <row r="117" spans="1:26" s="509" customFormat="1">
      <c r="A117" s="509" t="s">
        <v>2934</v>
      </c>
    </row>
    <row r="118" spans="1:26">
      <c r="A118" s="412">
        <v>115</v>
      </c>
      <c r="B118" s="412" t="s">
        <v>2934</v>
      </c>
      <c r="C118" s="412" t="s">
        <v>922</v>
      </c>
      <c r="D118" s="412">
        <v>3</v>
      </c>
      <c r="E118" s="412" t="s">
        <v>1354</v>
      </c>
      <c r="F118" s="274">
        <v>0</v>
      </c>
      <c r="G118" s="274">
        <v>50</v>
      </c>
      <c r="H118" s="274">
        <v>100</v>
      </c>
      <c r="I118" s="424">
        <v>200</v>
      </c>
      <c r="J118" s="274">
        <v>-1</v>
      </c>
      <c r="K118" s="274">
        <v>-1</v>
      </c>
      <c r="L118" s="274">
        <v>-1</v>
      </c>
      <c r="M118" s="274">
        <v>-1</v>
      </c>
      <c r="N118" s="274">
        <v>-1</v>
      </c>
      <c r="O118" s="274">
        <v>-1</v>
      </c>
      <c r="P118" s="274">
        <v>-1</v>
      </c>
      <c r="Q118" s="274" t="s">
        <v>2935</v>
      </c>
      <c r="R118" s="274" t="s">
        <v>2936</v>
      </c>
      <c r="S118" s="274" t="s">
        <v>2937</v>
      </c>
      <c r="T118" s="274">
        <v>-1</v>
      </c>
      <c r="U118" s="274">
        <v>-1</v>
      </c>
      <c r="V118" s="274">
        <v>-1</v>
      </c>
      <c r="W118" s="274">
        <v>-1</v>
      </c>
      <c r="X118" s="274">
        <v>-1</v>
      </c>
      <c r="Y118" s="274">
        <v>-1</v>
      </c>
      <c r="Z118" s="274">
        <v>-1</v>
      </c>
    </row>
    <row r="119" spans="1:26">
      <c r="A119" s="453">
        <v>116</v>
      </c>
      <c r="B119" s="453" t="s">
        <v>2934</v>
      </c>
      <c r="C119" s="453" t="s">
        <v>923</v>
      </c>
      <c r="D119" s="453">
        <v>10</v>
      </c>
      <c r="E119" s="453" t="s">
        <v>1331</v>
      </c>
      <c r="F119" s="274">
        <v>1</v>
      </c>
      <c r="G119" s="274">
        <v>5</v>
      </c>
      <c r="H119" s="274">
        <v>10</v>
      </c>
      <c r="I119" s="274">
        <v>15</v>
      </c>
      <c r="J119" s="274">
        <v>20</v>
      </c>
      <c r="K119" s="274">
        <v>25</v>
      </c>
      <c r="L119" s="274">
        <v>35</v>
      </c>
      <c r="M119" s="274">
        <v>45</v>
      </c>
      <c r="N119" s="274">
        <v>55</v>
      </c>
      <c r="O119" s="274">
        <v>70</v>
      </c>
      <c r="P119" s="273">
        <v>80</v>
      </c>
      <c r="Q119" s="274" t="s">
        <v>2938</v>
      </c>
      <c r="R119" s="274" t="s">
        <v>2939</v>
      </c>
      <c r="S119" s="274" t="s">
        <v>2940</v>
      </c>
      <c r="T119" s="274" t="s">
        <v>2941</v>
      </c>
      <c r="U119" s="274" t="s">
        <v>2942</v>
      </c>
      <c r="V119" s="274" t="s">
        <v>2943</v>
      </c>
      <c r="W119" s="274" t="s">
        <v>2944</v>
      </c>
      <c r="X119" s="274" t="s">
        <v>2945</v>
      </c>
      <c r="Y119" s="274" t="s">
        <v>2946</v>
      </c>
      <c r="Z119" s="274" t="s">
        <v>2947</v>
      </c>
    </row>
    <row r="120" spans="1:26">
      <c r="A120" s="453">
        <v>117</v>
      </c>
      <c r="B120" s="453" t="s">
        <v>2934</v>
      </c>
      <c r="C120" s="453" t="s">
        <v>924</v>
      </c>
      <c r="D120" s="453">
        <v>10</v>
      </c>
      <c r="E120" s="453" t="s">
        <v>1333</v>
      </c>
      <c r="F120" s="274">
        <v>1</v>
      </c>
      <c r="G120" s="274">
        <v>5</v>
      </c>
      <c r="H120" s="274">
        <v>10</v>
      </c>
      <c r="I120" s="274">
        <v>15</v>
      </c>
      <c r="J120" s="274">
        <v>20</v>
      </c>
      <c r="K120" s="274">
        <v>30</v>
      </c>
      <c r="L120" s="274">
        <v>40</v>
      </c>
      <c r="M120" s="274">
        <v>50</v>
      </c>
      <c r="N120" s="274">
        <v>65</v>
      </c>
      <c r="O120" s="274">
        <v>80</v>
      </c>
      <c r="P120" s="393">
        <v>100</v>
      </c>
      <c r="Q120" s="274" t="s">
        <v>2938</v>
      </c>
      <c r="R120" s="274" t="s">
        <v>2939</v>
      </c>
      <c r="S120" s="274" t="s">
        <v>2940</v>
      </c>
      <c r="T120" s="274" t="s">
        <v>2941</v>
      </c>
      <c r="U120" s="274" t="s">
        <v>2942</v>
      </c>
      <c r="V120" s="274" t="s">
        <v>2943</v>
      </c>
      <c r="W120" s="274" t="s">
        <v>2944</v>
      </c>
      <c r="X120" s="274" t="s">
        <v>2945</v>
      </c>
      <c r="Y120" s="274" t="s">
        <v>2946</v>
      </c>
      <c r="Z120" s="274" t="s">
        <v>2947</v>
      </c>
    </row>
    <row r="121" spans="1:26">
      <c r="A121" s="453">
        <v>118</v>
      </c>
      <c r="B121" s="453" t="s">
        <v>2934</v>
      </c>
      <c r="C121" s="453" t="s">
        <v>925</v>
      </c>
      <c r="D121" s="453">
        <v>10</v>
      </c>
      <c r="E121" s="453" t="s">
        <v>1335</v>
      </c>
      <c r="F121" s="274">
        <v>1</v>
      </c>
      <c r="G121" s="274">
        <v>5</v>
      </c>
      <c r="H121" s="274">
        <v>10</v>
      </c>
      <c r="I121" s="274">
        <v>15</v>
      </c>
      <c r="J121" s="274">
        <v>20</v>
      </c>
      <c r="K121" s="274">
        <v>30</v>
      </c>
      <c r="L121" s="274">
        <v>40</v>
      </c>
      <c r="M121" s="274">
        <v>50</v>
      </c>
      <c r="N121" s="274">
        <v>65</v>
      </c>
      <c r="O121" s="274">
        <v>80</v>
      </c>
      <c r="P121" s="393">
        <v>100</v>
      </c>
      <c r="Q121" s="274" t="s">
        <v>2938</v>
      </c>
      <c r="R121" s="274" t="s">
        <v>2939</v>
      </c>
      <c r="S121" s="274" t="s">
        <v>2940</v>
      </c>
      <c r="T121" s="274" t="s">
        <v>2941</v>
      </c>
      <c r="U121" s="274" t="s">
        <v>2942</v>
      </c>
      <c r="V121" s="274" t="s">
        <v>2943</v>
      </c>
      <c r="W121" s="274" t="s">
        <v>2944</v>
      </c>
      <c r="X121" s="274" t="s">
        <v>2945</v>
      </c>
      <c r="Y121" s="274" t="s">
        <v>2946</v>
      </c>
      <c r="Z121" s="274" t="s">
        <v>2947</v>
      </c>
    </row>
    <row r="122" spans="1:26">
      <c r="A122" s="412">
        <v>119</v>
      </c>
      <c r="B122" s="412" t="s">
        <v>2934</v>
      </c>
      <c r="C122" s="412" t="s">
        <v>926</v>
      </c>
      <c r="D122" s="412">
        <v>1</v>
      </c>
      <c r="E122" s="412" t="s">
        <v>1355</v>
      </c>
      <c r="F122" s="274">
        <v>0</v>
      </c>
      <c r="G122" s="325">
        <v>300</v>
      </c>
      <c r="H122" s="274">
        <v>-1</v>
      </c>
      <c r="I122" s="274">
        <v>-1</v>
      </c>
      <c r="J122" s="274">
        <v>-1</v>
      </c>
      <c r="K122" s="274">
        <v>-1</v>
      </c>
      <c r="L122" s="274">
        <v>-1</v>
      </c>
      <c r="M122" s="274">
        <v>-1</v>
      </c>
      <c r="N122" s="274">
        <v>-1</v>
      </c>
      <c r="O122" s="274">
        <v>-1</v>
      </c>
      <c r="P122" s="274">
        <v>-1</v>
      </c>
      <c r="Q122" s="274" t="s">
        <v>2948</v>
      </c>
      <c r="R122" s="274">
        <v>-1</v>
      </c>
      <c r="S122" s="274">
        <v>-1</v>
      </c>
      <c r="T122" s="274">
        <v>-1</v>
      </c>
      <c r="U122" s="274">
        <v>-1</v>
      </c>
      <c r="V122" s="274">
        <v>-1</v>
      </c>
      <c r="W122" s="274">
        <v>-1</v>
      </c>
      <c r="X122" s="274">
        <v>-1</v>
      </c>
      <c r="Y122" s="274">
        <v>-1</v>
      </c>
      <c r="Z122" s="274">
        <v>-1</v>
      </c>
    </row>
    <row r="123" spans="1:26">
      <c r="A123" s="453">
        <v>120</v>
      </c>
      <c r="B123" s="453" t="s">
        <v>2934</v>
      </c>
      <c r="C123" s="453" t="s">
        <v>927</v>
      </c>
      <c r="D123" s="453">
        <v>5</v>
      </c>
      <c r="E123" s="453" t="s">
        <v>1436</v>
      </c>
      <c r="F123" s="274">
        <v>1</v>
      </c>
      <c r="G123" s="274">
        <v>10</v>
      </c>
      <c r="H123" s="274">
        <v>20</v>
      </c>
      <c r="I123" s="274">
        <v>30</v>
      </c>
      <c r="J123" s="274">
        <v>40</v>
      </c>
      <c r="K123" s="393">
        <v>50</v>
      </c>
      <c r="L123" s="274">
        <v>-1</v>
      </c>
      <c r="M123" s="274">
        <v>-1</v>
      </c>
      <c r="N123" s="274">
        <v>-1</v>
      </c>
      <c r="O123" s="274">
        <v>-1</v>
      </c>
      <c r="P123" s="274">
        <v>-1</v>
      </c>
      <c r="Q123" s="274" t="s">
        <v>2949</v>
      </c>
      <c r="R123" s="274" t="s">
        <v>2950</v>
      </c>
      <c r="S123" s="274" t="s">
        <v>2951</v>
      </c>
      <c r="T123" s="274" t="s">
        <v>2952</v>
      </c>
      <c r="U123" s="274" t="s">
        <v>2953</v>
      </c>
      <c r="V123" s="274">
        <v>-1</v>
      </c>
      <c r="W123" s="274">
        <v>-1</v>
      </c>
      <c r="X123" s="274">
        <v>-1</v>
      </c>
      <c r="Y123" s="274">
        <v>-1</v>
      </c>
      <c r="Z123" s="274">
        <v>-1</v>
      </c>
    </row>
    <row r="124" spans="1:26">
      <c r="A124" s="453">
        <v>121</v>
      </c>
      <c r="B124" s="453" t="s">
        <v>2934</v>
      </c>
      <c r="C124" s="453" t="s">
        <v>928</v>
      </c>
      <c r="D124" s="453">
        <v>5</v>
      </c>
      <c r="E124" s="453" t="s">
        <v>1437</v>
      </c>
      <c r="F124" s="274">
        <v>1</v>
      </c>
      <c r="G124" s="274">
        <v>40</v>
      </c>
      <c r="H124" s="274">
        <v>80</v>
      </c>
      <c r="I124" s="274">
        <v>120</v>
      </c>
      <c r="J124" s="274">
        <v>160</v>
      </c>
      <c r="K124" s="393">
        <v>200</v>
      </c>
      <c r="L124" s="274">
        <v>-1</v>
      </c>
      <c r="M124" s="274">
        <v>-1</v>
      </c>
      <c r="N124" s="274">
        <v>-1</v>
      </c>
      <c r="O124" s="274">
        <v>-1</v>
      </c>
      <c r="P124" s="274">
        <v>-1</v>
      </c>
      <c r="Q124" s="274" t="s">
        <v>2954</v>
      </c>
      <c r="R124" s="274" t="s">
        <v>2955</v>
      </c>
      <c r="S124" s="274" t="s">
        <v>2956</v>
      </c>
      <c r="T124" s="274" t="s">
        <v>2957</v>
      </c>
      <c r="U124" s="274" t="s">
        <v>2958</v>
      </c>
      <c r="V124" s="274">
        <v>-1</v>
      </c>
      <c r="W124" s="274">
        <v>-1</v>
      </c>
      <c r="X124" s="274">
        <v>-1</v>
      </c>
      <c r="Y124" s="274">
        <v>-1</v>
      </c>
      <c r="Z124" s="274">
        <v>-1</v>
      </c>
    </row>
    <row r="125" spans="1:26">
      <c r="A125" s="412">
        <v>122</v>
      </c>
      <c r="B125" s="412" t="s">
        <v>2934</v>
      </c>
      <c r="C125" s="412" t="s">
        <v>42</v>
      </c>
      <c r="D125" s="412">
        <v>1</v>
      </c>
      <c r="E125" s="412" t="s">
        <v>1358</v>
      </c>
      <c r="F125" s="274">
        <v>0</v>
      </c>
      <c r="G125" s="294">
        <v>380</v>
      </c>
      <c r="H125" s="274">
        <v>-1</v>
      </c>
      <c r="I125" s="274">
        <v>-1</v>
      </c>
      <c r="J125" s="274">
        <v>-1</v>
      </c>
      <c r="K125" s="274">
        <v>-1</v>
      </c>
      <c r="L125" s="274">
        <v>-1</v>
      </c>
      <c r="M125" s="274">
        <v>-1</v>
      </c>
      <c r="N125" s="274">
        <v>-1</v>
      </c>
      <c r="O125" s="274">
        <v>-1</v>
      </c>
      <c r="P125" s="274">
        <v>-1</v>
      </c>
      <c r="Q125" s="274" t="s">
        <v>2959</v>
      </c>
      <c r="R125" s="274">
        <v>-1</v>
      </c>
      <c r="S125" s="274">
        <v>-1</v>
      </c>
      <c r="T125" s="274">
        <v>-1</v>
      </c>
      <c r="U125" s="274">
        <v>-1</v>
      </c>
      <c r="V125" s="274">
        <v>-1</v>
      </c>
      <c r="W125" s="274">
        <v>-1</v>
      </c>
      <c r="X125" s="274">
        <v>-1</v>
      </c>
      <c r="Y125" s="274">
        <v>-1</v>
      </c>
      <c r="Z125" s="274">
        <v>-1</v>
      </c>
    </row>
    <row r="126" spans="1:26">
      <c r="A126" s="453">
        <v>123</v>
      </c>
      <c r="B126" s="453" t="s">
        <v>2934</v>
      </c>
      <c r="C126" s="453" t="s">
        <v>929</v>
      </c>
      <c r="D126" s="453">
        <v>10</v>
      </c>
      <c r="E126" s="453" t="s">
        <v>1431</v>
      </c>
      <c r="F126" s="274">
        <v>1</v>
      </c>
      <c r="G126" s="274">
        <v>20</v>
      </c>
      <c r="H126" s="274">
        <v>40</v>
      </c>
      <c r="I126" s="274">
        <v>60</v>
      </c>
      <c r="J126" s="274">
        <v>80</v>
      </c>
      <c r="K126" s="274">
        <v>100</v>
      </c>
      <c r="L126" s="274">
        <v>120</v>
      </c>
      <c r="M126" s="274">
        <v>140</v>
      </c>
      <c r="N126" s="274">
        <v>160</v>
      </c>
      <c r="O126" s="274">
        <v>180</v>
      </c>
      <c r="P126" s="393">
        <v>200</v>
      </c>
      <c r="Q126" s="274" t="s">
        <v>2960</v>
      </c>
      <c r="R126" s="274" t="s">
        <v>2961</v>
      </c>
      <c r="S126" s="274" t="s">
        <v>2962</v>
      </c>
      <c r="T126" s="274" t="s">
        <v>2963</v>
      </c>
      <c r="U126" s="274" t="s">
        <v>2964</v>
      </c>
      <c r="V126" s="274" t="s">
        <v>2965</v>
      </c>
      <c r="W126" s="274" t="s">
        <v>2966</v>
      </c>
      <c r="X126" s="274" t="s">
        <v>2967</v>
      </c>
      <c r="Y126" s="274" t="s">
        <v>2968</v>
      </c>
      <c r="Z126" s="274" t="s">
        <v>2946</v>
      </c>
    </row>
    <row r="127" spans="1:26">
      <c r="A127" s="453">
        <v>124</v>
      </c>
      <c r="B127" s="453" t="s">
        <v>2934</v>
      </c>
      <c r="C127" s="453" t="s">
        <v>930</v>
      </c>
      <c r="D127" s="453">
        <v>10</v>
      </c>
      <c r="E127" s="453" t="s">
        <v>1432</v>
      </c>
      <c r="F127" s="274">
        <v>1</v>
      </c>
      <c r="G127" s="274">
        <v>20</v>
      </c>
      <c r="H127" s="274">
        <v>40</v>
      </c>
      <c r="I127" s="274">
        <v>60</v>
      </c>
      <c r="J127" s="274">
        <v>80</v>
      </c>
      <c r="K127" s="274">
        <v>100</v>
      </c>
      <c r="L127" s="274">
        <v>120</v>
      </c>
      <c r="M127" s="274">
        <v>140</v>
      </c>
      <c r="N127" s="274">
        <v>160</v>
      </c>
      <c r="O127" s="274">
        <v>180</v>
      </c>
      <c r="P127" s="393">
        <v>200</v>
      </c>
      <c r="Q127" s="274" t="s">
        <v>2969</v>
      </c>
      <c r="R127" s="274" t="s">
        <v>2970</v>
      </c>
      <c r="S127" s="274" t="s">
        <v>2971</v>
      </c>
      <c r="T127" s="274" t="s">
        <v>2972</v>
      </c>
      <c r="U127" s="274" t="s">
        <v>2973</v>
      </c>
      <c r="V127" s="274" t="s">
        <v>2974</v>
      </c>
      <c r="W127" s="274" t="s">
        <v>2975</v>
      </c>
      <c r="X127" s="274" t="s">
        <v>2976</v>
      </c>
      <c r="Y127" s="274" t="s">
        <v>2977</v>
      </c>
      <c r="Z127" s="274" t="s">
        <v>2978</v>
      </c>
    </row>
    <row r="128" spans="1:26">
      <c r="A128" s="453">
        <v>125</v>
      </c>
      <c r="B128" s="453" t="s">
        <v>2934</v>
      </c>
      <c r="C128" s="453" t="s">
        <v>931</v>
      </c>
      <c r="D128" s="453">
        <v>10</v>
      </c>
      <c r="E128" s="453" t="s">
        <v>1433</v>
      </c>
      <c r="F128" s="274">
        <v>1</v>
      </c>
      <c r="G128" s="274">
        <v>20</v>
      </c>
      <c r="H128" s="274">
        <v>40</v>
      </c>
      <c r="I128" s="274">
        <v>60</v>
      </c>
      <c r="J128" s="274">
        <v>80</v>
      </c>
      <c r="K128" s="274">
        <v>100</v>
      </c>
      <c r="L128" s="274">
        <v>120</v>
      </c>
      <c r="M128" s="274">
        <v>140</v>
      </c>
      <c r="N128" s="274">
        <v>160</v>
      </c>
      <c r="O128" s="274">
        <v>180</v>
      </c>
      <c r="P128" s="393">
        <v>200</v>
      </c>
      <c r="Q128" s="274" t="s">
        <v>2979</v>
      </c>
      <c r="R128" s="274" t="s">
        <v>2980</v>
      </c>
      <c r="S128" s="274" t="s">
        <v>2981</v>
      </c>
      <c r="T128" s="274" t="s">
        <v>2982</v>
      </c>
      <c r="U128" s="274" t="s">
        <v>2983</v>
      </c>
      <c r="V128" s="274" t="s">
        <v>2984</v>
      </c>
      <c r="W128" s="274" t="s">
        <v>2985</v>
      </c>
      <c r="X128" s="274" t="s">
        <v>2986</v>
      </c>
      <c r="Y128" s="274" t="s">
        <v>2987</v>
      </c>
      <c r="Z128" s="274" t="s">
        <v>2988</v>
      </c>
    </row>
    <row r="129" spans="1:26">
      <c r="A129" s="453">
        <v>126</v>
      </c>
      <c r="B129" s="453" t="s">
        <v>2934</v>
      </c>
      <c r="C129" s="453" t="s">
        <v>932</v>
      </c>
      <c r="D129" s="453">
        <v>10</v>
      </c>
      <c r="E129" s="453" t="s">
        <v>1435</v>
      </c>
      <c r="F129" s="274">
        <v>1</v>
      </c>
      <c r="G129" s="274">
        <v>20</v>
      </c>
      <c r="H129" s="274">
        <v>40</v>
      </c>
      <c r="I129" s="274">
        <v>60</v>
      </c>
      <c r="J129" s="274">
        <v>80</v>
      </c>
      <c r="K129" s="274">
        <v>100</v>
      </c>
      <c r="L129" s="274">
        <v>120</v>
      </c>
      <c r="M129" s="274">
        <v>140</v>
      </c>
      <c r="N129" s="274">
        <v>160</v>
      </c>
      <c r="O129" s="274">
        <v>180</v>
      </c>
      <c r="P129" s="393">
        <v>200</v>
      </c>
      <c r="Q129" s="274" t="s">
        <v>2989</v>
      </c>
      <c r="R129" s="274" t="s">
        <v>2990</v>
      </c>
      <c r="S129" s="274" t="s">
        <v>2991</v>
      </c>
      <c r="T129" s="274" t="s">
        <v>2992</v>
      </c>
      <c r="U129" s="274" t="s">
        <v>2993</v>
      </c>
      <c r="V129" s="274" t="s">
        <v>2994</v>
      </c>
      <c r="W129" s="274" t="s">
        <v>2995</v>
      </c>
      <c r="X129" s="274" t="s">
        <v>2996</v>
      </c>
      <c r="Y129" s="274" t="s">
        <v>2997</v>
      </c>
      <c r="Z129" s="274" t="s">
        <v>2998</v>
      </c>
    </row>
    <row r="130" spans="1:26">
      <c r="A130" s="453">
        <v>127</v>
      </c>
      <c r="B130" s="453" t="s">
        <v>2934</v>
      </c>
      <c r="C130" s="453" t="s">
        <v>933</v>
      </c>
      <c r="D130" s="453">
        <v>10</v>
      </c>
      <c r="E130" s="453" t="s">
        <v>1434</v>
      </c>
      <c r="F130" s="274">
        <v>1</v>
      </c>
      <c r="G130" s="274">
        <v>20</v>
      </c>
      <c r="H130" s="274">
        <v>40</v>
      </c>
      <c r="I130" s="274">
        <v>60</v>
      </c>
      <c r="J130" s="274">
        <v>80</v>
      </c>
      <c r="K130" s="274">
        <v>100</v>
      </c>
      <c r="L130" s="274">
        <v>120</v>
      </c>
      <c r="M130" s="274">
        <v>140</v>
      </c>
      <c r="N130" s="274">
        <v>160</v>
      </c>
      <c r="O130" s="274">
        <v>180</v>
      </c>
      <c r="P130" s="393">
        <v>200</v>
      </c>
      <c r="Q130" s="274" t="s">
        <v>2999</v>
      </c>
      <c r="R130" s="274" t="s">
        <v>3000</v>
      </c>
      <c r="S130" s="274" t="s">
        <v>3001</v>
      </c>
      <c r="T130" s="274" t="s">
        <v>3002</v>
      </c>
      <c r="U130" s="274" t="s">
        <v>3003</v>
      </c>
      <c r="V130" s="274" t="s">
        <v>3004</v>
      </c>
      <c r="W130" s="274" t="s">
        <v>2984</v>
      </c>
      <c r="X130" s="274" t="s">
        <v>3005</v>
      </c>
      <c r="Y130" s="274" t="s">
        <v>3006</v>
      </c>
      <c r="Z130" s="274" t="s">
        <v>2968</v>
      </c>
    </row>
    <row r="131" spans="1:26">
      <c r="A131" s="412">
        <v>128</v>
      </c>
      <c r="B131" s="412" t="s">
        <v>2934</v>
      </c>
      <c r="C131" s="412" t="s">
        <v>934</v>
      </c>
      <c r="D131" s="412">
        <v>5</v>
      </c>
      <c r="E131" s="412" t="s">
        <v>1547</v>
      </c>
      <c r="F131" s="274">
        <v>0</v>
      </c>
      <c r="G131" s="274">
        <v>5</v>
      </c>
      <c r="H131" s="274">
        <v>15</v>
      </c>
      <c r="I131" s="274">
        <v>30</v>
      </c>
      <c r="J131" s="274">
        <v>50</v>
      </c>
      <c r="K131" s="505">
        <v>100</v>
      </c>
      <c r="L131" s="274">
        <v>-1</v>
      </c>
      <c r="M131" s="274">
        <v>-1</v>
      </c>
      <c r="N131" s="274">
        <v>-1</v>
      </c>
      <c r="O131" s="274">
        <v>-1</v>
      </c>
      <c r="P131" s="274">
        <v>-1</v>
      </c>
      <c r="Q131" s="274" t="s">
        <v>2949</v>
      </c>
      <c r="R131" s="274" t="s">
        <v>2950</v>
      </c>
      <c r="S131" s="274" t="s">
        <v>2951</v>
      </c>
      <c r="T131" s="274" t="s">
        <v>2952</v>
      </c>
      <c r="U131" s="274" t="s">
        <v>2953</v>
      </c>
      <c r="V131" s="274">
        <v>-1</v>
      </c>
      <c r="W131" s="274">
        <v>-1</v>
      </c>
      <c r="X131" s="274">
        <v>-1</v>
      </c>
      <c r="Y131" s="274">
        <v>-1</v>
      </c>
      <c r="Z131" s="274">
        <v>-1</v>
      </c>
    </row>
    <row r="132" spans="1:26">
      <c r="A132" s="412">
        <v>129</v>
      </c>
      <c r="B132" s="412" t="s">
        <v>2934</v>
      </c>
      <c r="C132" s="412" t="s">
        <v>935</v>
      </c>
      <c r="D132" s="412">
        <v>5</v>
      </c>
      <c r="E132" s="412" t="s">
        <v>2211</v>
      </c>
      <c r="F132" s="274">
        <v>1</v>
      </c>
      <c r="G132" s="274">
        <v>1</v>
      </c>
      <c r="H132" s="274">
        <v>2</v>
      </c>
      <c r="I132" s="274">
        <v>4</v>
      </c>
      <c r="J132" s="274">
        <v>6</v>
      </c>
      <c r="K132" s="412">
        <v>10</v>
      </c>
      <c r="L132" s="274">
        <v>-1</v>
      </c>
      <c r="M132" s="274">
        <v>-1</v>
      </c>
      <c r="N132" s="274">
        <v>-1</v>
      </c>
      <c r="O132" s="274">
        <v>-1</v>
      </c>
      <c r="P132" s="274">
        <v>-1</v>
      </c>
      <c r="Q132" s="274" t="s">
        <v>2949</v>
      </c>
      <c r="R132" s="274" t="s">
        <v>2950</v>
      </c>
      <c r="S132" s="274" t="s">
        <v>2951</v>
      </c>
      <c r="T132" s="274" t="s">
        <v>2952</v>
      </c>
      <c r="U132" s="274" t="s">
        <v>2953</v>
      </c>
      <c r="V132" s="274">
        <v>-1</v>
      </c>
      <c r="W132" s="274">
        <v>-1</v>
      </c>
      <c r="X132" s="274">
        <v>-1</v>
      </c>
      <c r="Y132" s="274">
        <v>-1</v>
      </c>
      <c r="Z132" s="274">
        <v>-1</v>
      </c>
    </row>
    <row r="133" spans="1:26">
      <c r="A133" s="412">
        <v>130</v>
      </c>
      <c r="B133" s="412" t="s">
        <v>2934</v>
      </c>
      <c r="C133" s="412" t="s">
        <v>43</v>
      </c>
      <c r="D133" s="412">
        <v>5</v>
      </c>
      <c r="E133" s="412" t="s">
        <v>2212</v>
      </c>
      <c r="F133" s="274">
        <v>1</v>
      </c>
      <c r="G133" s="274">
        <v>1</v>
      </c>
      <c r="H133" s="274">
        <v>2</v>
      </c>
      <c r="I133" s="274">
        <v>4</v>
      </c>
      <c r="J133" s="274">
        <v>6</v>
      </c>
      <c r="K133" s="393">
        <v>10</v>
      </c>
      <c r="L133" s="274">
        <v>-1</v>
      </c>
      <c r="M133" s="274">
        <v>-1</v>
      </c>
      <c r="N133" s="274">
        <v>-1</v>
      </c>
      <c r="O133" s="274">
        <v>-1</v>
      </c>
      <c r="P133" s="274">
        <v>-1</v>
      </c>
      <c r="Q133" s="274" t="s">
        <v>2949</v>
      </c>
      <c r="R133" s="274" t="s">
        <v>2950</v>
      </c>
      <c r="S133" s="274" t="s">
        <v>2951</v>
      </c>
      <c r="T133" s="274" t="s">
        <v>2952</v>
      </c>
      <c r="U133" s="274" t="s">
        <v>2953</v>
      </c>
      <c r="V133" s="274">
        <v>-1</v>
      </c>
      <c r="W133" s="274">
        <v>-1</v>
      </c>
      <c r="X133" s="274">
        <v>-1</v>
      </c>
      <c r="Y133" s="274">
        <v>-1</v>
      </c>
      <c r="Z133" s="274">
        <v>-1</v>
      </c>
    </row>
    <row r="134" spans="1:26">
      <c r="A134" s="453">
        <v>131</v>
      </c>
      <c r="B134" s="453" t="s">
        <v>2934</v>
      </c>
      <c r="C134" s="453" t="s">
        <v>936</v>
      </c>
      <c r="D134" s="453">
        <v>3</v>
      </c>
      <c r="E134" s="453" t="s">
        <v>1345</v>
      </c>
      <c r="F134" s="274">
        <v>0</v>
      </c>
      <c r="G134" s="274">
        <v>30</v>
      </c>
      <c r="H134" s="274">
        <v>60</v>
      </c>
      <c r="I134" s="506">
        <v>100</v>
      </c>
      <c r="J134" s="274">
        <v>-1</v>
      </c>
      <c r="K134" s="274">
        <v>-1</v>
      </c>
      <c r="L134" s="274">
        <v>-1</v>
      </c>
      <c r="M134" s="274">
        <v>-1</v>
      </c>
      <c r="N134" s="274">
        <v>-1</v>
      </c>
      <c r="O134" s="274">
        <v>-1</v>
      </c>
      <c r="P134" s="274">
        <v>-1</v>
      </c>
      <c r="Q134" s="274" t="s">
        <v>3007</v>
      </c>
      <c r="R134" s="274" t="s">
        <v>3008</v>
      </c>
      <c r="S134" s="274" t="s">
        <v>2892</v>
      </c>
      <c r="T134" s="274">
        <v>-1</v>
      </c>
      <c r="U134" s="274">
        <v>-1</v>
      </c>
      <c r="V134" s="274">
        <v>-1</v>
      </c>
      <c r="W134" s="274">
        <v>-1</v>
      </c>
      <c r="X134" s="274">
        <v>-1</v>
      </c>
      <c r="Y134" s="274">
        <v>-1</v>
      </c>
      <c r="Z134" s="274">
        <v>-1</v>
      </c>
    </row>
    <row r="135" spans="1:26">
      <c r="A135" s="412">
        <v>132</v>
      </c>
      <c r="B135" s="412" t="s">
        <v>2934</v>
      </c>
      <c r="C135" s="412" t="s">
        <v>937</v>
      </c>
      <c r="D135" s="412">
        <v>10</v>
      </c>
      <c r="E135" s="412" t="s">
        <v>1330</v>
      </c>
      <c r="F135" s="274">
        <v>0</v>
      </c>
      <c r="G135" s="274">
        <v>1</v>
      </c>
      <c r="H135" s="274">
        <v>2</v>
      </c>
      <c r="I135" s="274">
        <v>3</v>
      </c>
      <c r="J135" s="274">
        <v>4</v>
      </c>
      <c r="K135" s="274">
        <v>5</v>
      </c>
      <c r="L135" s="274">
        <v>7</v>
      </c>
      <c r="M135" s="274">
        <v>9</v>
      </c>
      <c r="N135" s="274">
        <v>12</v>
      </c>
      <c r="O135" s="274">
        <v>15</v>
      </c>
      <c r="P135" s="471">
        <v>20</v>
      </c>
      <c r="Q135" s="274" t="s">
        <v>2939</v>
      </c>
      <c r="R135" s="274" t="s">
        <v>3009</v>
      </c>
      <c r="S135" s="274" t="s">
        <v>3010</v>
      </c>
      <c r="T135" s="274" t="s">
        <v>3011</v>
      </c>
      <c r="U135" s="274" t="s">
        <v>3012</v>
      </c>
      <c r="V135" s="274" t="s">
        <v>3013</v>
      </c>
      <c r="W135" s="274" t="s">
        <v>3014</v>
      </c>
      <c r="X135" s="274" t="s">
        <v>3015</v>
      </c>
      <c r="Y135" s="274" t="s">
        <v>3016</v>
      </c>
      <c r="Z135" s="274" t="s">
        <v>3017</v>
      </c>
    </row>
    <row r="136" spans="1:26">
      <c r="A136" s="412">
        <v>133</v>
      </c>
      <c r="B136" s="412" t="s">
        <v>2934</v>
      </c>
      <c r="C136" s="412" t="s">
        <v>938</v>
      </c>
      <c r="D136" s="412">
        <v>10</v>
      </c>
      <c r="E136" s="412" t="s">
        <v>2213</v>
      </c>
      <c r="F136" s="274">
        <v>1</v>
      </c>
      <c r="G136" s="274">
        <v>1</v>
      </c>
      <c r="H136" s="274">
        <v>2</v>
      </c>
      <c r="I136" s="274">
        <v>3</v>
      </c>
      <c r="J136" s="274">
        <v>4</v>
      </c>
      <c r="K136" s="274">
        <v>5</v>
      </c>
      <c r="L136" s="274">
        <v>6</v>
      </c>
      <c r="M136" s="274">
        <v>7</v>
      </c>
      <c r="N136" s="274">
        <v>8</v>
      </c>
      <c r="O136" s="274">
        <v>9</v>
      </c>
      <c r="P136" s="507">
        <v>10</v>
      </c>
      <c r="Q136" s="274" t="s">
        <v>2939</v>
      </c>
      <c r="R136" s="274" t="s">
        <v>3009</v>
      </c>
      <c r="S136" s="274" t="s">
        <v>3010</v>
      </c>
      <c r="T136" s="274" t="s">
        <v>3011</v>
      </c>
      <c r="U136" s="274" t="s">
        <v>3012</v>
      </c>
      <c r="V136" s="274" t="s">
        <v>3013</v>
      </c>
      <c r="W136" s="274" t="s">
        <v>3014</v>
      </c>
      <c r="X136" s="274" t="s">
        <v>3015</v>
      </c>
      <c r="Y136" s="274" t="s">
        <v>3016</v>
      </c>
      <c r="Z136" s="274" t="s">
        <v>3017</v>
      </c>
    </row>
    <row r="137" spans="1:26">
      <c r="A137" s="412">
        <v>134</v>
      </c>
      <c r="B137" s="412" t="s">
        <v>2934</v>
      </c>
      <c r="C137" s="412" t="s">
        <v>939</v>
      </c>
      <c r="D137" s="412">
        <v>10</v>
      </c>
      <c r="E137" s="412" t="s">
        <v>2214</v>
      </c>
      <c r="F137" s="274">
        <v>1</v>
      </c>
      <c r="G137" s="274">
        <v>1</v>
      </c>
      <c r="H137" s="274">
        <v>2</v>
      </c>
      <c r="I137" s="274">
        <v>3</v>
      </c>
      <c r="J137" s="274">
        <v>4</v>
      </c>
      <c r="K137" s="274">
        <v>5</v>
      </c>
      <c r="L137" s="274">
        <v>6</v>
      </c>
      <c r="M137" s="274">
        <v>7</v>
      </c>
      <c r="N137" s="274">
        <v>8</v>
      </c>
      <c r="O137" s="274">
        <v>9</v>
      </c>
      <c r="P137" s="424">
        <v>10</v>
      </c>
      <c r="Q137" s="274" t="s">
        <v>2939</v>
      </c>
      <c r="R137" s="274" t="s">
        <v>3009</v>
      </c>
      <c r="S137" s="274" t="s">
        <v>3010</v>
      </c>
      <c r="T137" s="274" t="s">
        <v>3011</v>
      </c>
      <c r="U137" s="274" t="s">
        <v>3012</v>
      </c>
      <c r="V137" s="274" t="s">
        <v>3013</v>
      </c>
      <c r="W137" s="274" t="s">
        <v>3014</v>
      </c>
      <c r="X137" s="274" t="s">
        <v>3015</v>
      </c>
      <c r="Y137" s="274" t="s">
        <v>3016</v>
      </c>
      <c r="Z137" s="274" t="s">
        <v>3017</v>
      </c>
    </row>
    <row r="138" spans="1:26">
      <c r="A138" s="471">
        <v>135</v>
      </c>
      <c r="B138" s="471" t="s">
        <v>2934</v>
      </c>
      <c r="C138" s="471" t="s">
        <v>44</v>
      </c>
      <c r="D138" s="471">
        <v>3</v>
      </c>
      <c r="E138" s="471" t="s">
        <v>1547</v>
      </c>
      <c r="F138" s="274">
        <v>0</v>
      </c>
      <c r="G138" s="274">
        <v>40</v>
      </c>
      <c r="H138" s="274">
        <v>70</v>
      </c>
      <c r="I138" s="505">
        <v>100</v>
      </c>
      <c r="J138" s="274">
        <v>-1</v>
      </c>
      <c r="K138" s="274">
        <v>-1</v>
      </c>
      <c r="L138" s="274">
        <v>-1</v>
      </c>
      <c r="M138" s="274">
        <v>-1</v>
      </c>
      <c r="N138" s="274">
        <v>-1</v>
      </c>
      <c r="O138" s="274">
        <v>-1</v>
      </c>
      <c r="P138" s="274">
        <v>-1</v>
      </c>
      <c r="Q138" s="274" t="s">
        <v>3018</v>
      </c>
      <c r="R138" s="274" t="s">
        <v>3019</v>
      </c>
      <c r="S138" s="274" t="s">
        <v>3020</v>
      </c>
      <c r="T138" s="274">
        <v>-1</v>
      </c>
      <c r="U138" s="274">
        <v>-1</v>
      </c>
      <c r="V138" s="274">
        <v>-1</v>
      </c>
      <c r="W138" s="274">
        <v>-1</v>
      </c>
      <c r="X138" s="274">
        <v>-1</v>
      </c>
      <c r="Y138" s="274">
        <v>-1</v>
      </c>
      <c r="Z138" s="274">
        <v>-1</v>
      </c>
    </row>
    <row r="139" spans="1:26">
      <c r="A139" s="475">
        <v>136</v>
      </c>
      <c r="B139" s="475" t="s">
        <v>2934</v>
      </c>
      <c r="C139" s="475" t="s">
        <v>940</v>
      </c>
      <c r="D139" s="475">
        <v>7</v>
      </c>
      <c r="E139" s="475" t="s">
        <v>1330</v>
      </c>
      <c r="F139" s="274">
        <v>0</v>
      </c>
      <c r="G139" s="274">
        <v>1</v>
      </c>
      <c r="H139" s="274">
        <v>2</v>
      </c>
      <c r="I139" s="274">
        <v>4</v>
      </c>
      <c r="J139" s="274">
        <v>7</v>
      </c>
      <c r="K139" s="274">
        <v>11</v>
      </c>
      <c r="L139" s="274">
        <v>15</v>
      </c>
      <c r="M139" s="471">
        <v>20</v>
      </c>
      <c r="N139" s="274">
        <v>-1</v>
      </c>
      <c r="O139" s="274">
        <v>-1</v>
      </c>
      <c r="P139" s="274">
        <v>-1</v>
      </c>
      <c r="Q139" s="274" t="s">
        <v>3021</v>
      </c>
      <c r="R139" s="274" t="s">
        <v>3022</v>
      </c>
      <c r="S139" s="274" t="s">
        <v>3023</v>
      </c>
      <c r="T139" s="274" t="s">
        <v>3024</v>
      </c>
      <c r="U139" s="274" t="s">
        <v>3025</v>
      </c>
      <c r="V139" s="274" t="s">
        <v>3026</v>
      </c>
      <c r="W139" s="274" t="s">
        <v>3027</v>
      </c>
      <c r="X139" s="274">
        <v>-1</v>
      </c>
      <c r="Y139" s="274">
        <v>-1</v>
      </c>
      <c r="Z139" s="274">
        <v>-1</v>
      </c>
    </row>
    <row r="140" spans="1:26">
      <c r="A140" s="475">
        <v>137</v>
      </c>
      <c r="B140" s="475" t="s">
        <v>2934</v>
      </c>
      <c r="C140" s="475" t="s">
        <v>941</v>
      </c>
      <c r="D140" s="475">
        <v>7</v>
      </c>
      <c r="E140" s="475" t="s">
        <v>1329</v>
      </c>
      <c r="F140" s="274">
        <v>1</v>
      </c>
      <c r="G140" s="274">
        <v>20</v>
      </c>
      <c r="H140" s="274">
        <v>40</v>
      </c>
      <c r="I140" s="274">
        <v>60</v>
      </c>
      <c r="J140" s="274">
        <v>90</v>
      </c>
      <c r="K140" s="274">
        <v>120</v>
      </c>
      <c r="L140" s="274">
        <v>150</v>
      </c>
      <c r="M140" s="505">
        <v>200</v>
      </c>
      <c r="N140" s="274">
        <v>-1</v>
      </c>
      <c r="O140" s="274">
        <v>-1</v>
      </c>
      <c r="P140" s="274">
        <v>-1</v>
      </c>
      <c r="Q140" s="274" t="s">
        <v>3021</v>
      </c>
      <c r="R140" s="274" t="s">
        <v>3022</v>
      </c>
      <c r="S140" s="274" t="s">
        <v>3023</v>
      </c>
      <c r="T140" s="274" t="s">
        <v>3024</v>
      </c>
      <c r="U140" s="274" t="s">
        <v>3025</v>
      </c>
      <c r="V140" s="274" t="s">
        <v>3026</v>
      </c>
      <c r="W140" s="274" t="s">
        <v>3027</v>
      </c>
      <c r="X140" s="274">
        <v>-1</v>
      </c>
      <c r="Y140" s="274">
        <v>-1</v>
      </c>
      <c r="Z140" s="274">
        <v>-1</v>
      </c>
    </row>
    <row r="141" spans="1:26">
      <c r="A141" s="471">
        <v>138</v>
      </c>
      <c r="B141" s="471" t="s">
        <v>2934</v>
      </c>
      <c r="C141" s="471" t="s">
        <v>942</v>
      </c>
      <c r="D141" s="471">
        <v>1</v>
      </c>
      <c r="E141" s="471" t="s">
        <v>1354</v>
      </c>
      <c r="F141" s="274">
        <v>0</v>
      </c>
      <c r="G141" s="424">
        <v>200</v>
      </c>
      <c r="H141" s="274">
        <v>-1</v>
      </c>
      <c r="I141" s="274">
        <v>-1</v>
      </c>
      <c r="J141" s="274">
        <v>-1</v>
      </c>
      <c r="K141" s="274">
        <v>-1</v>
      </c>
      <c r="L141" s="274">
        <v>-1</v>
      </c>
      <c r="M141" s="274">
        <v>-1</v>
      </c>
      <c r="N141" s="274">
        <v>-1</v>
      </c>
      <c r="O141" s="274">
        <v>-1</v>
      </c>
      <c r="P141" s="274">
        <v>-1</v>
      </c>
      <c r="Q141" s="274" t="s">
        <v>3028</v>
      </c>
      <c r="R141" s="274">
        <v>-1</v>
      </c>
      <c r="S141" s="274">
        <v>-1</v>
      </c>
      <c r="T141" s="274">
        <v>-1</v>
      </c>
      <c r="U141" s="274">
        <v>-1</v>
      </c>
      <c r="V141" s="274">
        <v>-1</v>
      </c>
      <c r="W141" s="274">
        <v>-1</v>
      </c>
      <c r="X141" s="274">
        <v>-1</v>
      </c>
      <c r="Y141" s="274">
        <v>-1</v>
      </c>
      <c r="Z141" s="274">
        <v>-1</v>
      </c>
    </row>
    <row r="142" spans="1:26">
      <c r="A142" s="475">
        <v>139</v>
      </c>
      <c r="B142" s="475" t="s">
        <v>2934</v>
      </c>
      <c r="C142" s="475" t="s">
        <v>943</v>
      </c>
      <c r="D142" s="475">
        <v>10</v>
      </c>
      <c r="E142" s="475" t="s">
        <v>1346</v>
      </c>
      <c r="F142" s="274">
        <v>0</v>
      </c>
      <c r="G142" s="274">
        <v>10</v>
      </c>
      <c r="H142" s="274">
        <v>20</v>
      </c>
      <c r="I142" s="274">
        <v>30</v>
      </c>
      <c r="J142" s="274">
        <v>40</v>
      </c>
      <c r="K142" s="274">
        <v>55</v>
      </c>
      <c r="L142" s="274">
        <v>70</v>
      </c>
      <c r="M142" s="274">
        <v>85</v>
      </c>
      <c r="N142" s="274">
        <v>100</v>
      </c>
      <c r="O142" s="274">
        <v>115</v>
      </c>
      <c r="P142" s="412">
        <v>130</v>
      </c>
      <c r="Q142" s="274" t="s">
        <v>2940</v>
      </c>
      <c r="R142" s="274" t="s">
        <v>3010</v>
      </c>
      <c r="S142" s="274" t="s">
        <v>2966</v>
      </c>
      <c r="T142" s="274" t="s">
        <v>3029</v>
      </c>
      <c r="U142" s="274" t="s">
        <v>2967</v>
      </c>
      <c r="V142" s="274" t="s">
        <v>2968</v>
      </c>
      <c r="W142" s="274" t="s">
        <v>2988</v>
      </c>
      <c r="X142" s="274" t="s">
        <v>3030</v>
      </c>
      <c r="Y142" s="274" t="s">
        <v>3031</v>
      </c>
      <c r="Z142" s="274" t="s">
        <v>3032</v>
      </c>
    </row>
    <row r="143" spans="1:26">
      <c r="A143" s="475">
        <v>140</v>
      </c>
      <c r="B143" s="475" t="s">
        <v>2934</v>
      </c>
      <c r="C143" s="475" t="s">
        <v>944</v>
      </c>
      <c r="D143" s="475">
        <v>10</v>
      </c>
      <c r="E143" s="475" t="s">
        <v>1347</v>
      </c>
      <c r="F143" s="274">
        <v>0</v>
      </c>
      <c r="G143" s="274">
        <v>10</v>
      </c>
      <c r="H143" s="274">
        <v>20</v>
      </c>
      <c r="I143" s="274">
        <v>40</v>
      </c>
      <c r="J143" s="274">
        <v>60</v>
      </c>
      <c r="K143" s="274">
        <v>80</v>
      </c>
      <c r="L143" s="274">
        <v>110</v>
      </c>
      <c r="M143" s="274">
        <v>140</v>
      </c>
      <c r="N143" s="274">
        <v>180</v>
      </c>
      <c r="O143" s="274">
        <v>220</v>
      </c>
      <c r="P143" s="475">
        <v>275</v>
      </c>
      <c r="Q143" s="274" t="s">
        <v>2940</v>
      </c>
      <c r="R143" s="274" t="s">
        <v>3010</v>
      </c>
      <c r="S143" s="274" t="s">
        <v>2966</v>
      </c>
      <c r="T143" s="274" t="s">
        <v>3029</v>
      </c>
      <c r="U143" s="274" t="s">
        <v>2967</v>
      </c>
      <c r="V143" s="274" t="s">
        <v>2968</v>
      </c>
      <c r="W143" s="274" t="s">
        <v>2988</v>
      </c>
      <c r="X143" s="274" t="s">
        <v>3030</v>
      </c>
      <c r="Y143" s="274" t="s">
        <v>3031</v>
      </c>
      <c r="Z143" s="274" t="s">
        <v>3032</v>
      </c>
    </row>
    <row r="144" spans="1:26">
      <c r="A144" s="475">
        <v>141</v>
      </c>
      <c r="B144" s="475" t="s">
        <v>2934</v>
      </c>
      <c r="C144" s="475" t="s">
        <v>945</v>
      </c>
      <c r="D144" s="475">
        <v>10</v>
      </c>
      <c r="E144" s="475" t="s">
        <v>1348</v>
      </c>
      <c r="F144" s="274">
        <v>0</v>
      </c>
      <c r="G144" s="274">
        <v>10</v>
      </c>
      <c r="H144" s="274">
        <v>20</v>
      </c>
      <c r="I144" s="274">
        <v>40</v>
      </c>
      <c r="J144" s="274">
        <v>60</v>
      </c>
      <c r="K144" s="274">
        <v>80</v>
      </c>
      <c r="L144" s="274">
        <v>110</v>
      </c>
      <c r="M144" s="274">
        <v>140</v>
      </c>
      <c r="N144" s="274">
        <v>180</v>
      </c>
      <c r="O144" s="274">
        <v>220</v>
      </c>
      <c r="P144" s="393">
        <v>275</v>
      </c>
      <c r="Q144" s="274" t="s">
        <v>2940</v>
      </c>
      <c r="R144" s="274" t="s">
        <v>3010</v>
      </c>
      <c r="S144" s="274" t="s">
        <v>2966</v>
      </c>
      <c r="T144" s="274" t="s">
        <v>3029</v>
      </c>
      <c r="U144" s="274" t="s">
        <v>2967</v>
      </c>
      <c r="V144" s="274" t="s">
        <v>2968</v>
      </c>
      <c r="W144" s="274" t="s">
        <v>2988</v>
      </c>
      <c r="X144" s="274" t="s">
        <v>3030</v>
      </c>
      <c r="Y144" s="274" t="s">
        <v>3031</v>
      </c>
      <c r="Z144" s="274" t="s">
        <v>3032</v>
      </c>
    </row>
    <row r="145" spans="1:26">
      <c r="A145" s="475">
        <v>142</v>
      </c>
      <c r="B145" s="475" t="s">
        <v>2934</v>
      </c>
      <c r="C145" s="475" t="s">
        <v>946</v>
      </c>
      <c r="D145" s="475">
        <v>10</v>
      </c>
      <c r="E145" s="475" t="s">
        <v>1349</v>
      </c>
      <c r="F145" s="274">
        <v>0</v>
      </c>
      <c r="G145" s="274">
        <v>10</v>
      </c>
      <c r="H145" s="274">
        <v>20</v>
      </c>
      <c r="I145" s="274">
        <v>40</v>
      </c>
      <c r="J145" s="274">
        <v>60</v>
      </c>
      <c r="K145" s="274">
        <v>80</v>
      </c>
      <c r="L145" s="274">
        <v>110</v>
      </c>
      <c r="M145" s="274">
        <v>140</v>
      </c>
      <c r="N145" s="274">
        <v>180</v>
      </c>
      <c r="O145" s="274">
        <v>220</v>
      </c>
      <c r="P145" s="393">
        <v>275</v>
      </c>
      <c r="Q145" s="274" t="s">
        <v>2940</v>
      </c>
      <c r="R145" s="274" t="s">
        <v>3010</v>
      </c>
      <c r="S145" s="274" t="s">
        <v>2966</v>
      </c>
      <c r="T145" s="274" t="s">
        <v>3029</v>
      </c>
      <c r="U145" s="274" t="s">
        <v>2967</v>
      </c>
      <c r="V145" s="274" t="s">
        <v>2968</v>
      </c>
      <c r="W145" s="274" t="s">
        <v>2988</v>
      </c>
      <c r="X145" s="274" t="s">
        <v>3030</v>
      </c>
      <c r="Y145" s="274" t="s">
        <v>3031</v>
      </c>
      <c r="Z145" s="274" t="s">
        <v>3032</v>
      </c>
    </row>
    <row r="146" spans="1:26">
      <c r="A146" s="471">
        <v>143</v>
      </c>
      <c r="B146" s="471" t="s">
        <v>2934</v>
      </c>
      <c r="C146" s="471" t="s">
        <v>47</v>
      </c>
      <c r="D146" s="471">
        <v>3</v>
      </c>
      <c r="E146" s="471" t="s">
        <v>1356</v>
      </c>
      <c r="F146" s="274">
        <v>0</v>
      </c>
      <c r="G146" s="274">
        <v>50</v>
      </c>
      <c r="H146" s="274">
        <v>100</v>
      </c>
      <c r="I146" s="393">
        <v>200</v>
      </c>
      <c r="J146" s="274">
        <v>-1</v>
      </c>
      <c r="K146" s="274">
        <v>-1</v>
      </c>
      <c r="L146" s="274">
        <v>-1</v>
      </c>
      <c r="M146" s="274">
        <v>-1</v>
      </c>
      <c r="N146" s="274">
        <v>-1</v>
      </c>
      <c r="O146" s="274">
        <v>-1</v>
      </c>
      <c r="P146" s="274">
        <v>-1</v>
      </c>
      <c r="Q146" s="274" t="s">
        <v>3033</v>
      </c>
      <c r="R146" s="274" t="s">
        <v>3034</v>
      </c>
      <c r="S146" s="274" t="s">
        <v>3035</v>
      </c>
      <c r="T146" s="274">
        <v>-1</v>
      </c>
      <c r="U146" s="274">
        <v>-1</v>
      </c>
      <c r="V146" s="274">
        <v>-1</v>
      </c>
      <c r="W146" s="274">
        <v>-1</v>
      </c>
      <c r="X146" s="274">
        <v>-1</v>
      </c>
      <c r="Y146" s="274">
        <v>-1</v>
      </c>
      <c r="Z146" s="274">
        <v>-1</v>
      </c>
    </row>
    <row r="147" spans="1:26">
      <c r="A147" s="475">
        <v>144</v>
      </c>
      <c r="B147" s="475" t="s">
        <v>2934</v>
      </c>
      <c r="C147" s="475" t="s">
        <v>947</v>
      </c>
      <c r="D147" s="475">
        <v>10</v>
      </c>
      <c r="E147" s="475" t="s">
        <v>1345</v>
      </c>
      <c r="F147" s="274">
        <v>0</v>
      </c>
      <c r="G147" s="274">
        <v>20</v>
      </c>
      <c r="H147" s="274">
        <v>30</v>
      </c>
      <c r="I147" s="274">
        <v>40</v>
      </c>
      <c r="J147" s="274">
        <v>50</v>
      </c>
      <c r="K147" s="274">
        <v>60</v>
      </c>
      <c r="L147" s="274">
        <v>70</v>
      </c>
      <c r="M147" s="274">
        <v>80</v>
      </c>
      <c r="N147" s="274">
        <v>90</v>
      </c>
      <c r="O147" s="274">
        <v>100</v>
      </c>
      <c r="P147" s="506">
        <v>110</v>
      </c>
      <c r="Q147" s="274" t="s">
        <v>2942</v>
      </c>
      <c r="R147" s="274" t="s">
        <v>3012</v>
      </c>
      <c r="S147" s="274" t="s">
        <v>2967</v>
      </c>
      <c r="T147" s="274" t="s">
        <v>3036</v>
      </c>
      <c r="U147" s="274" t="s">
        <v>3037</v>
      </c>
      <c r="V147" s="274" t="s">
        <v>3038</v>
      </c>
      <c r="W147" s="274" t="s">
        <v>3030</v>
      </c>
      <c r="X147" s="274" t="s">
        <v>3039</v>
      </c>
      <c r="Y147" s="274" t="s">
        <v>3040</v>
      </c>
      <c r="Z147" s="274" t="s">
        <v>3041</v>
      </c>
    </row>
    <row r="148" spans="1:26">
      <c r="A148" s="475">
        <v>145</v>
      </c>
      <c r="B148" s="475" t="s">
        <v>2934</v>
      </c>
      <c r="C148" s="475" t="s">
        <v>48</v>
      </c>
      <c r="D148" s="475">
        <v>10</v>
      </c>
      <c r="E148" s="475" t="s">
        <v>1330</v>
      </c>
      <c r="F148" s="274">
        <v>0</v>
      </c>
      <c r="G148" s="274">
        <v>1</v>
      </c>
      <c r="H148" s="274">
        <v>2</v>
      </c>
      <c r="I148" s="274">
        <v>3</v>
      </c>
      <c r="J148" s="274">
        <v>4</v>
      </c>
      <c r="K148" s="274">
        <v>5</v>
      </c>
      <c r="L148" s="274">
        <v>7</v>
      </c>
      <c r="M148" s="274">
        <v>9</v>
      </c>
      <c r="N148" s="274">
        <v>12</v>
      </c>
      <c r="O148" s="274">
        <v>15</v>
      </c>
      <c r="P148" s="471">
        <v>20</v>
      </c>
      <c r="Q148" s="274" t="s">
        <v>2942</v>
      </c>
      <c r="R148" s="274" t="s">
        <v>3012</v>
      </c>
      <c r="S148" s="274" t="s">
        <v>2967</v>
      </c>
      <c r="T148" s="274" t="s">
        <v>3036</v>
      </c>
      <c r="U148" s="274" t="s">
        <v>3037</v>
      </c>
      <c r="V148" s="274" t="s">
        <v>3038</v>
      </c>
      <c r="W148" s="274" t="s">
        <v>3030</v>
      </c>
      <c r="X148" s="274" t="s">
        <v>3039</v>
      </c>
      <c r="Y148" s="274" t="s">
        <v>3040</v>
      </c>
      <c r="Z148" s="274" t="s">
        <v>3041</v>
      </c>
    </row>
    <row r="149" spans="1:26">
      <c r="A149" s="475">
        <v>146</v>
      </c>
      <c r="B149" s="475" t="s">
        <v>2934</v>
      </c>
      <c r="C149" s="475" t="s">
        <v>948</v>
      </c>
      <c r="D149" s="475">
        <v>10</v>
      </c>
      <c r="E149" s="475" t="s">
        <v>1329</v>
      </c>
      <c r="F149" s="274">
        <v>1</v>
      </c>
      <c r="G149" s="274">
        <v>30</v>
      </c>
      <c r="H149" s="274">
        <v>60</v>
      </c>
      <c r="I149" s="274">
        <v>90</v>
      </c>
      <c r="J149" s="274">
        <v>120</v>
      </c>
      <c r="K149" s="274">
        <v>150</v>
      </c>
      <c r="L149" s="274">
        <v>180</v>
      </c>
      <c r="M149" s="274">
        <v>210</v>
      </c>
      <c r="N149" s="274">
        <v>240</v>
      </c>
      <c r="O149" s="274">
        <v>270</v>
      </c>
      <c r="P149" s="505">
        <v>300</v>
      </c>
      <c r="Q149" s="274" t="s">
        <v>2942</v>
      </c>
      <c r="R149" s="274" t="s">
        <v>3012</v>
      </c>
      <c r="S149" s="274" t="s">
        <v>2967</v>
      </c>
      <c r="T149" s="274" t="s">
        <v>3036</v>
      </c>
      <c r="U149" s="274" t="s">
        <v>3037</v>
      </c>
      <c r="V149" s="274" t="s">
        <v>3038</v>
      </c>
      <c r="W149" s="274" t="s">
        <v>3030</v>
      </c>
      <c r="X149" s="274" t="s">
        <v>3039</v>
      </c>
      <c r="Y149" s="274" t="s">
        <v>3040</v>
      </c>
      <c r="Z149" s="274" t="s">
        <v>3041</v>
      </c>
    </row>
    <row r="150" spans="1:26">
      <c r="A150" s="471">
        <v>147</v>
      </c>
      <c r="B150" s="471" t="s">
        <v>2934</v>
      </c>
      <c r="C150" s="471" t="s">
        <v>949</v>
      </c>
      <c r="D150" s="471">
        <v>7</v>
      </c>
      <c r="E150" s="471" t="s">
        <v>1522</v>
      </c>
      <c r="F150" s="274">
        <v>0</v>
      </c>
      <c r="G150" s="274">
        <v>1</v>
      </c>
      <c r="H150" s="274">
        <v>2</v>
      </c>
      <c r="I150" s="274">
        <v>4</v>
      </c>
      <c r="J150" s="274">
        <v>6</v>
      </c>
      <c r="K150" s="274">
        <v>9</v>
      </c>
      <c r="L150" s="274">
        <v>13</v>
      </c>
      <c r="M150" s="335">
        <v>20</v>
      </c>
      <c r="N150" s="274">
        <v>-1</v>
      </c>
      <c r="O150" s="274">
        <v>-1</v>
      </c>
      <c r="P150" s="274">
        <v>-1</v>
      </c>
      <c r="Q150" s="274" t="s">
        <v>3042</v>
      </c>
      <c r="R150" s="274" t="s">
        <v>3043</v>
      </c>
      <c r="S150" s="274" t="s">
        <v>3044</v>
      </c>
      <c r="T150" s="274" t="s">
        <v>3045</v>
      </c>
      <c r="U150" s="274" t="s">
        <v>3046</v>
      </c>
      <c r="V150" s="274" t="s">
        <v>3047</v>
      </c>
      <c r="W150" s="274" t="s">
        <v>3048</v>
      </c>
      <c r="X150" s="274">
        <v>-1</v>
      </c>
      <c r="Y150" s="274">
        <v>-1</v>
      </c>
      <c r="Z150" s="274">
        <v>-1</v>
      </c>
    </row>
    <row r="151" spans="1:26">
      <c r="A151" s="471">
        <v>148</v>
      </c>
      <c r="B151" s="471" t="s">
        <v>2934</v>
      </c>
      <c r="C151" s="471" t="s">
        <v>950</v>
      </c>
      <c r="D151" s="471">
        <v>7</v>
      </c>
      <c r="E151" s="471" t="s">
        <v>1523</v>
      </c>
      <c r="F151" s="274">
        <v>0</v>
      </c>
      <c r="G151" s="274">
        <v>1</v>
      </c>
      <c r="H151" s="274">
        <v>2</v>
      </c>
      <c r="I151" s="274">
        <v>4</v>
      </c>
      <c r="J151" s="274">
        <v>6</v>
      </c>
      <c r="K151" s="274">
        <v>9</v>
      </c>
      <c r="L151" s="274">
        <v>13</v>
      </c>
      <c r="M151" s="393">
        <v>20</v>
      </c>
      <c r="N151" s="274">
        <v>-1</v>
      </c>
      <c r="O151" s="274">
        <v>-1</v>
      </c>
      <c r="P151" s="274">
        <v>-1</v>
      </c>
      <c r="Q151" s="274" t="s">
        <v>3042</v>
      </c>
      <c r="R151" s="274" t="s">
        <v>3043</v>
      </c>
      <c r="S151" s="274" t="s">
        <v>3044</v>
      </c>
      <c r="T151" s="274" t="s">
        <v>3045</v>
      </c>
      <c r="U151" s="274" t="s">
        <v>3046</v>
      </c>
      <c r="V151" s="274" t="s">
        <v>3047</v>
      </c>
      <c r="W151" s="274" t="s">
        <v>3048</v>
      </c>
      <c r="X151" s="274">
        <v>-1</v>
      </c>
      <c r="Y151" s="274">
        <v>-1</v>
      </c>
      <c r="Z151" s="274">
        <v>-1</v>
      </c>
    </row>
    <row r="152" spans="1:26">
      <c r="A152" s="273">
        <v>149</v>
      </c>
      <c r="B152" s="273" t="s">
        <v>2934</v>
      </c>
      <c r="C152" s="273" t="s">
        <v>749</v>
      </c>
      <c r="D152" s="273">
        <v>5</v>
      </c>
      <c r="E152" s="273" t="s">
        <v>1354</v>
      </c>
      <c r="F152" s="274">
        <v>0</v>
      </c>
      <c r="G152" s="274">
        <v>50</v>
      </c>
      <c r="H152" s="274">
        <v>100</v>
      </c>
      <c r="I152" s="274">
        <v>200</v>
      </c>
      <c r="J152" s="274">
        <v>300</v>
      </c>
      <c r="K152" s="424">
        <v>400</v>
      </c>
      <c r="L152" s="274">
        <v>-1</v>
      </c>
      <c r="M152" s="274">
        <v>-1</v>
      </c>
      <c r="N152" s="274">
        <v>-1</v>
      </c>
      <c r="O152" s="274">
        <v>-1</v>
      </c>
      <c r="P152" s="274">
        <v>-1</v>
      </c>
      <c r="Q152" s="274" t="s">
        <v>3049</v>
      </c>
      <c r="R152" s="274" t="s">
        <v>3050</v>
      </c>
      <c r="S152" s="274" t="s">
        <v>3051</v>
      </c>
      <c r="T152" s="274" t="s">
        <v>3052</v>
      </c>
      <c r="U152" s="274" t="s">
        <v>3053</v>
      </c>
      <c r="V152" s="274">
        <v>-1</v>
      </c>
      <c r="W152" s="274">
        <v>-1</v>
      </c>
      <c r="X152" s="274">
        <v>-1</v>
      </c>
      <c r="Y152" s="274">
        <v>-1</v>
      </c>
      <c r="Z152" s="274">
        <v>-1</v>
      </c>
    </row>
    <row r="153" spans="1:26">
      <c r="A153" s="480">
        <v>150</v>
      </c>
      <c r="B153" s="480" t="s">
        <v>2934</v>
      </c>
      <c r="C153" s="480" t="s">
        <v>951</v>
      </c>
      <c r="D153" s="480">
        <v>7</v>
      </c>
      <c r="E153" s="480" t="s">
        <v>1345</v>
      </c>
      <c r="F153" s="274">
        <v>0</v>
      </c>
      <c r="G153" s="274">
        <v>20</v>
      </c>
      <c r="H153" s="274">
        <v>50</v>
      </c>
      <c r="I153" s="274">
        <v>80</v>
      </c>
      <c r="J153" s="274">
        <v>120</v>
      </c>
      <c r="K153" s="274">
        <v>160</v>
      </c>
      <c r="L153" s="274">
        <v>200</v>
      </c>
      <c r="M153" s="506">
        <v>300</v>
      </c>
      <c r="N153" s="274">
        <v>-1</v>
      </c>
      <c r="O153" s="274">
        <v>-1</v>
      </c>
      <c r="P153" s="274">
        <v>-1</v>
      </c>
      <c r="Q153" s="274" t="s">
        <v>3054</v>
      </c>
      <c r="R153" s="274" t="s">
        <v>3055</v>
      </c>
      <c r="S153" s="274" t="s">
        <v>3056</v>
      </c>
      <c r="T153" s="274" t="s">
        <v>3057</v>
      </c>
      <c r="U153" s="274" t="s">
        <v>3058</v>
      </c>
      <c r="V153" s="274" t="s">
        <v>3059</v>
      </c>
      <c r="W153" s="274" t="s">
        <v>3060</v>
      </c>
      <c r="X153" s="274">
        <v>-1</v>
      </c>
      <c r="Y153" s="274">
        <v>-1</v>
      </c>
      <c r="Z153" s="274">
        <v>-1</v>
      </c>
    </row>
    <row r="154" spans="1:26">
      <c r="A154" s="480">
        <v>151</v>
      </c>
      <c r="B154" s="480" t="s">
        <v>2934</v>
      </c>
      <c r="C154" s="480" t="s">
        <v>952</v>
      </c>
      <c r="D154" s="480">
        <v>7</v>
      </c>
      <c r="E154" s="480" t="s">
        <v>1330</v>
      </c>
      <c r="F154" s="274">
        <v>0</v>
      </c>
      <c r="G154" s="274">
        <v>1</v>
      </c>
      <c r="H154" s="274">
        <v>2</v>
      </c>
      <c r="I154" s="274">
        <v>4</v>
      </c>
      <c r="J154" s="274">
        <v>7</v>
      </c>
      <c r="K154" s="274">
        <v>11</v>
      </c>
      <c r="L154" s="274">
        <v>15</v>
      </c>
      <c r="M154" s="471">
        <v>20</v>
      </c>
      <c r="N154" s="274">
        <v>-1</v>
      </c>
      <c r="O154" s="274">
        <v>-1</v>
      </c>
      <c r="P154" s="274">
        <v>-1</v>
      </c>
      <c r="Q154" s="274" t="s">
        <v>3054</v>
      </c>
      <c r="R154" s="274" t="s">
        <v>3055</v>
      </c>
      <c r="S154" s="274" t="s">
        <v>3056</v>
      </c>
      <c r="T154" s="274" t="s">
        <v>3057</v>
      </c>
      <c r="U154" s="274" t="s">
        <v>3058</v>
      </c>
      <c r="V154" s="274" t="s">
        <v>3059</v>
      </c>
      <c r="W154" s="274" t="s">
        <v>3060</v>
      </c>
      <c r="X154" s="274">
        <v>-1</v>
      </c>
      <c r="Y154" s="274">
        <v>-1</v>
      </c>
      <c r="Z154" s="274">
        <v>-1</v>
      </c>
    </row>
    <row r="155" spans="1:26">
      <c r="A155" s="480">
        <v>152</v>
      </c>
      <c r="B155" s="480" t="s">
        <v>2934</v>
      </c>
      <c r="C155" s="480" t="s">
        <v>953</v>
      </c>
      <c r="D155" s="480">
        <v>7</v>
      </c>
      <c r="E155" s="480" t="s">
        <v>1547</v>
      </c>
      <c r="F155" s="274">
        <v>0</v>
      </c>
      <c r="G155" s="274">
        <v>10</v>
      </c>
      <c r="H155" s="274">
        <v>20</v>
      </c>
      <c r="I155" s="274">
        <v>40</v>
      </c>
      <c r="J155" s="274">
        <v>60</v>
      </c>
      <c r="K155" s="274">
        <v>80</v>
      </c>
      <c r="L155" s="274">
        <v>100</v>
      </c>
      <c r="M155" s="505">
        <v>200</v>
      </c>
      <c r="N155" s="274">
        <v>-1</v>
      </c>
      <c r="O155" s="274">
        <v>-1</v>
      </c>
      <c r="P155" s="274">
        <v>-1</v>
      </c>
      <c r="Q155" s="274" t="s">
        <v>3054</v>
      </c>
      <c r="R155" s="274" t="s">
        <v>3055</v>
      </c>
      <c r="S155" s="274" t="s">
        <v>3056</v>
      </c>
      <c r="T155" s="274" t="s">
        <v>3057</v>
      </c>
      <c r="U155" s="274" t="s">
        <v>3058</v>
      </c>
      <c r="V155" s="274" t="s">
        <v>3059</v>
      </c>
      <c r="W155" s="274" t="s">
        <v>3060</v>
      </c>
      <c r="X155" s="274">
        <v>-1</v>
      </c>
      <c r="Y155" s="274">
        <v>-1</v>
      </c>
      <c r="Z155" s="274">
        <v>-1</v>
      </c>
    </row>
    <row r="156" spans="1:26">
      <c r="A156" s="273">
        <v>153</v>
      </c>
      <c r="B156" s="273" t="s">
        <v>2934</v>
      </c>
      <c r="C156" s="273" t="s">
        <v>954</v>
      </c>
      <c r="D156" s="273">
        <v>3</v>
      </c>
      <c r="E156" s="273" t="s">
        <v>1360</v>
      </c>
      <c r="F156" s="274">
        <v>0</v>
      </c>
      <c r="G156" s="274">
        <v>110</v>
      </c>
      <c r="H156" s="274">
        <v>220</v>
      </c>
      <c r="I156" s="507">
        <v>440</v>
      </c>
      <c r="J156" s="274">
        <v>-1</v>
      </c>
      <c r="K156" s="274">
        <v>-1</v>
      </c>
      <c r="L156" s="274">
        <v>-1</v>
      </c>
      <c r="M156" s="274">
        <v>-1</v>
      </c>
      <c r="N156" s="274">
        <v>-1</v>
      </c>
      <c r="O156" s="274">
        <v>-1</v>
      </c>
      <c r="P156" s="274">
        <v>-1</v>
      </c>
      <c r="Q156" s="274" t="s">
        <v>3061</v>
      </c>
      <c r="R156" s="274" t="s">
        <v>3062</v>
      </c>
      <c r="S156" s="274" t="s">
        <v>3063</v>
      </c>
      <c r="T156" s="274">
        <v>-1</v>
      </c>
      <c r="U156" s="274">
        <v>-1</v>
      </c>
      <c r="V156" s="274">
        <v>-1</v>
      </c>
      <c r="W156" s="274">
        <v>-1</v>
      </c>
      <c r="X156" s="274">
        <v>-1</v>
      </c>
      <c r="Y156" s="274">
        <v>-1</v>
      </c>
      <c r="Z156" s="274">
        <v>-1</v>
      </c>
    </row>
    <row r="157" spans="1:26">
      <c r="A157" s="480">
        <v>154</v>
      </c>
      <c r="B157" s="480" t="s">
        <v>2934</v>
      </c>
      <c r="C157" s="480" t="s">
        <v>955</v>
      </c>
      <c r="D157" s="480">
        <v>5</v>
      </c>
      <c r="E157" s="480" t="s">
        <v>1522</v>
      </c>
      <c r="F157" s="274">
        <v>0</v>
      </c>
      <c r="G157" s="274">
        <v>2</v>
      </c>
      <c r="H157" s="274">
        <v>6</v>
      </c>
      <c r="I157" s="274">
        <v>12</v>
      </c>
      <c r="J157" s="274">
        <v>20</v>
      </c>
      <c r="K157" s="335">
        <v>30</v>
      </c>
      <c r="L157" s="274">
        <v>-1</v>
      </c>
      <c r="M157" s="274">
        <v>-1</v>
      </c>
      <c r="N157" s="274">
        <v>-1</v>
      </c>
      <c r="O157" s="274">
        <v>-1</v>
      </c>
      <c r="P157" s="274">
        <v>-1</v>
      </c>
      <c r="Q157" s="274" t="s">
        <v>3064</v>
      </c>
      <c r="R157" s="274" t="s">
        <v>3065</v>
      </c>
      <c r="S157" s="274" t="s">
        <v>3066</v>
      </c>
      <c r="T157" s="274" t="s">
        <v>3067</v>
      </c>
      <c r="U157" s="274" t="s">
        <v>3068</v>
      </c>
      <c r="V157" s="274">
        <v>-1</v>
      </c>
      <c r="W157" s="274">
        <v>-1</v>
      </c>
      <c r="X157" s="274">
        <v>-1</v>
      </c>
      <c r="Y157" s="274">
        <v>-1</v>
      </c>
      <c r="Z157" s="274">
        <v>-1</v>
      </c>
    </row>
    <row r="158" spans="1:26">
      <c r="A158" s="480">
        <v>155</v>
      </c>
      <c r="B158" s="480" t="s">
        <v>2934</v>
      </c>
      <c r="C158" s="480" t="s">
        <v>956</v>
      </c>
      <c r="D158" s="480">
        <v>5</v>
      </c>
      <c r="E158" s="480" t="s">
        <v>1523</v>
      </c>
      <c r="F158" s="274">
        <v>0</v>
      </c>
      <c r="G158" s="274">
        <v>3</v>
      </c>
      <c r="H158" s="274">
        <v>7</v>
      </c>
      <c r="I158" s="274">
        <v>13</v>
      </c>
      <c r="J158" s="274">
        <v>20</v>
      </c>
      <c r="K158" s="393">
        <v>35</v>
      </c>
      <c r="L158" s="274">
        <v>-1</v>
      </c>
      <c r="M158" s="274">
        <v>-1</v>
      </c>
      <c r="N158" s="274">
        <v>-1</v>
      </c>
      <c r="O158" s="274">
        <v>-1</v>
      </c>
      <c r="P158" s="274">
        <v>-1</v>
      </c>
      <c r="Q158" s="274" t="s">
        <v>3064</v>
      </c>
      <c r="R158" s="274" t="s">
        <v>3065</v>
      </c>
      <c r="S158" s="274" t="s">
        <v>3066</v>
      </c>
      <c r="T158" s="274" t="s">
        <v>3067</v>
      </c>
      <c r="U158" s="274" t="s">
        <v>3068</v>
      </c>
      <c r="V158" s="274">
        <v>-1</v>
      </c>
      <c r="W158" s="274">
        <v>-1</v>
      </c>
      <c r="X158" s="274">
        <v>-1</v>
      </c>
      <c r="Y158" s="274">
        <v>-1</v>
      </c>
      <c r="Z158" s="274">
        <v>-1</v>
      </c>
    </row>
    <row r="159" spans="1:26">
      <c r="A159" s="273">
        <v>156</v>
      </c>
      <c r="B159" s="273" t="s">
        <v>2934</v>
      </c>
      <c r="C159" s="273" t="s">
        <v>54</v>
      </c>
      <c r="D159" s="273">
        <v>3</v>
      </c>
      <c r="E159" s="273" t="s">
        <v>1355</v>
      </c>
      <c r="F159" s="274">
        <v>0</v>
      </c>
      <c r="G159" s="274">
        <v>100</v>
      </c>
      <c r="H159" s="274">
        <v>200</v>
      </c>
      <c r="I159" s="325">
        <v>400</v>
      </c>
      <c r="J159" s="274">
        <v>-1</v>
      </c>
      <c r="K159" s="274">
        <v>-1</v>
      </c>
      <c r="L159" s="274">
        <v>-1</v>
      </c>
      <c r="M159" s="274">
        <v>-1</v>
      </c>
      <c r="N159" s="274">
        <v>-1</v>
      </c>
      <c r="O159" s="274">
        <v>-1</v>
      </c>
      <c r="P159" s="274">
        <v>-1</v>
      </c>
      <c r="Q159" s="274" t="s">
        <v>3061</v>
      </c>
      <c r="R159" s="274" t="s">
        <v>3062</v>
      </c>
      <c r="S159" s="274" t="s">
        <v>3063</v>
      </c>
      <c r="T159" s="274">
        <v>-1</v>
      </c>
      <c r="U159" s="274">
        <v>-1</v>
      </c>
      <c r="V159" s="274">
        <v>-1</v>
      </c>
      <c r="W159" s="274">
        <v>-1</v>
      </c>
      <c r="X159" s="274">
        <v>-1</v>
      </c>
      <c r="Y159" s="274">
        <v>-1</v>
      </c>
      <c r="Z159" s="274">
        <v>-1</v>
      </c>
    </row>
    <row r="160" spans="1:26">
      <c r="A160" s="480">
        <v>157</v>
      </c>
      <c r="B160" s="480" t="s">
        <v>2934</v>
      </c>
      <c r="C160" s="480" t="s">
        <v>957</v>
      </c>
      <c r="D160" s="480">
        <v>10</v>
      </c>
      <c r="E160" s="480" t="s">
        <v>1329</v>
      </c>
      <c r="F160" s="274">
        <v>1</v>
      </c>
      <c r="G160" s="274">
        <v>50</v>
      </c>
      <c r="H160" s="274">
        <v>100</v>
      </c>
      <c r="I160" s="274">
        <v>150</v>
      </c>
      <c r="J160" s="274">
        <v>200</v>
      </c>
      <c r="K160" s="274">
        <v>250</v>
      </c>
      <c r="L160" s="274">
        <v>300</v>
      </c>
      <c r="M160" s="274">
        <v>350</v>
      </c>
      <c r="N160" s="274">
        <v>400</v>
      </c>
      <c r="O160" s="274">
        <v>450</v>
      </c>
      <c r="P160" s="505">
        <v>500</v>
      </c>
      <c r="Q160" s="274" t="s">
        <v>3069</v>
      </c>
      <c r="R160" s="274" t="s">
        <v>3070</v>
      </c>
      <c r="S160" s="274" t="s">
        <v>2998</v>
      </c>
      <c r="T160" s="274" t="s">
        <v>3071</v>
      </c>
      <c r="U160" s="274" t="s">
        <v>3072</v>
      </c>
      <c r="V160" s="274" t="s">
        <v>3073</v>
      </c>
      <c r="W160" s="274" t="s">
        <v>3074</v>
      </c>
      <c r="X160" s="274" t="s">
        <v>3075</v>
      </c>
      <c r="Y160" s="274" t="s">
        <v>3076</v>
      </c>
      <c r="Z160" s="274" t="s">
        <v>3077</v>
      </c>
    </row>
    <row r="161" spans="1:29">
      <c r="A161" s="480">
        <v>158</v>
      </c>
      <c r="B161" s="480" t="s">
        <v>2934</v>
      </c>
      <c r="C161" s="480" t="s">
        <v>958</v>
      </c>
      <c r="D161" s="480">
        <v>10</v>
      </c>
      <c r="E161" s="480" t="s">
        <v>1346</v>
      </c>
      <c r="F161" s="274">
        <v>0</v>
      </c>
      <c r="G161" s="274">
        <v>20</v>
      </c>
      <c r="H161" s="274">
        <v>40</v>
      </c>
      <c r="I161" s="274">
        <v>60</v>
      </c>
      <c r="J161" s="274">
        <v>80</v>
      </c>
      <c r="K161" s="274">
        <v>120</v>
      </c>
      <c r="L161" s="274">
        <v>160</v>
      </c>
      <c r="M161" s="274">
        <v>200</v>
      </c>
      <c r="N161" s="274">
        <v>250</v>
      </c>
      <c r="O161" s="274">
        <v>300</v>
      </c>
      <c r="P161" s="412">
        <v>350</v>
      </c>
      <c r="Q161" s="274" t="s">
        <v>3069</v>
      </c>
      <c r="R161" s="274" t="s">
        <v>3070</v>
      </c>
      <c r="S161" s="274" t="s">
        <v>2998</v>
      </c>
      <c r="T161" s="274" t="s">
        <v>3071</v>
      </c>
      <c r="U161" s="274" t="s">
        <v>3072</v>
      </c>
      <c r="V161" s="274" t="s">
        <v>3073</v>
      </c>
      <c r="W161" s="274" t="s">
        <v>3074</v>
      </c>
      <c r="X161" s="274" t="s">
        <v>3075</v>
      </c>
      <c r="Y161" s="274" t="s">
        <v>3076</v>
      </c>
      <c r="Z161" s="274" t="s">
        <v>3077</v>
      </c>
    </row>
    <row r="162" spans="1:29">
      <c r="A162" s="480">
        <v>159</v>
      </c>
      <c r="B162" s="480" t="s">
        <v>2934</v>
      </c>
      <c r="C162" s="480" t="s">
        <v>959</v>
      </c>
      <c r="D162" s="480">
        <v>10</v>
      </c>
      <c r="E162" s="480" t="s">
        <v>1347</v>
      </c>
      <c r="F162" s="274">
        <v>0</v>
      </c>
      <c r="G162" s="274">
        <v>10</v>
      </c>
      <c r="H162" s="274">
        <v>30</v>
      </c>
      <c r="I162" s="274">
        <v>60</v>
      </c>
      <c r="J162" s="274">
        <v>100</v>
      </c>
      <c r="K162" s="274">
        <v>150</v>
      </c>
      <c r="L162" s="274">
        <v>210</v>
      </c>
      <c r="M162" s="274">
        <v>280</v>
      </c>
      <c r="N162" s="274">
        <v>360</v>
      </c>
      <c r="O162" s="274">
        <v>450</v>
      </c>
      <c r="P162" s="475">
        <v>550</v>
      </c>
      <c r="Q162" s="274" t="s">
        <v>3069</v>
      </c>
      <c r="R162" s="274" t="s">
        <v>3070</v>
      </c>
      <c r="S162" s="274" t="s">
        <v>2998</v>
      </c>
      <c r="T162" s="274" t="s">
        <v>3071</v>
      </c>
      <c r="U162" s="274" t="s">
        <v>3072</v>
      </c>
      <c r="V162" s="274" t="s">
        <v>3073</v>
      </c>
      <c r="W162" s="274" t="s">
        <v>3074</v>
      </c>
      <c r="X162" s="274" t="s">
        <v>3075</v>
      </c>
      <c r="Y162" s="274" t="s">
        <v>3076</v>
      </c>
      <c r="Z162" s="274" t="s">
        <v>3077</v>
      </c>
    </row>
    <row r="163" spans="1:29">
      <c r="A163" s="480">
        <v>160</v>
      </c>
      <c r="B163" s="480" t="s">
        <v>2934</v>
      </c>
      <c r="C163" s="480" t="s">
        <v>960</v>
      </c>
      <c r="D163" s="480">
        <v>10</v>
      </c>
      <c r="E163" s="480" t="s">
        <v>1348</v>
      </c>
      <c r="F163" s="274">
        <v>0</v>
      </c>
      <c r="G163" s="274">
        <v>10</v>
      </c>
      <c r="H163" s="274">
        <v>30</v>
      </c>
      <c r="I163" s="274">
        <v>60</v>
      </c>
      <c r="J163" s="274">
        <v>100</v>
      </c>
      <c r="K163" s="274">
        <v>150</v>
      </c>
      <c r="L163" s="274">
        <v>210</v>
      </c>
      <c r="M163" s="274">
        <v>280</v>
      </c>
      <c r="N163" s="274">
        <v>360</v>
      </c>
      <c r="O163" s="274">
        <v>450</v>
      </c>
      <c r="P163" s="393">
        <v>550</v>
      </c>
      <c r="Q163" s="274" t="s">
        <v>3069</v>
      </c>
      <c r="R163" s="274" t="s">
        <v>3070</v>
      </c>
      <c r="S163" s="274" t="s">
        <v>2998</v>
      </c>
      <c r="T163" s="274" t="s">
        <v>3071</v>
      </c>
      <c r="U163" s="274" t="s">
        <v>3072</v>
      </c>
      <c r="V163" s="274" t="s">
        <v>3073</v>
      </c>
      <c r="W163" s="274" t="s">
        <v>3074</v>
      </c>
      <c r="X163" s="274" t="s">
        <v>3075</v>
      </c>
      <c r="Y163" s="274" t="s">
        <v>3076</v>
      </c>
      <c r="Z163" s="274" t="s">
        <v>3077</v>
      </c>
    </row>
    <row r="164" spans="1:29">
      <c r="A164" s="480">
        <v>161</v>
      </c>
      <c r="B164" s="480" t="s">
        <v>2934</v>
      </c>
      <c r="C164" s="480" t="s">
        <v>961</v>
      </c>
      <c r="D164" s="480">
        <v>10</v>
      </c>
      <c r="E164" s="480" t="s">
        <v>1349</v>
      </c>
      <c r="F164" s="274">
        <v>0</v>
      </c>
      <c r="G164" s="274">
        <v>10</v>
      </c>
      <c r="H164" s="274">
        <v>30</v>
      </c>
      <c r="I164" s="274">
        <v>60</v>
      </c>
      <c r="J164" s="274">
        <v>100</v>
      </c>
      <c r="K164" s="274">
        <v>150</v>
      </c>
      <c r="L164" s="274">
        <v>210</v>
      </c>
      <c r="M164" s="274">
        <v>280</v>
      </c>
      <c r="N164" s="274">
        <v>360</v>
      </c>
      <c r="O164" s="274">
        <v>450</v>
      </c>
      <c r="P164" s="393">
        <v>550</v>
      </c>
      <c r="Q164" s="274" t="s">
        <v>3069</v>
      </c>
      <c r="R164" s="274" t="s">
        <v>3070</v>
      </c>
      <c r="S164" s="274" t="s">
        <v>2998</v>
      </c>
      <c r="T164" s="274" t="s">
        <v>3071</v>
      </c>
      <c r="U164" s="274" t="s">
        <v>3072</v>
      </c>
      <c r="V164" s="274" t="s">
        <v>3073</v>
      </c>
      <c r="W164" s="274" t="s">
        <v>3074</v>
      </c>
      <c r="X164" s="274" t="s">
        <v>3075</v>
      </c>
      <c r="Y164" s="274" t="s">
        <v>3076</v>
      </c>
      <c r="Z164" s="274" t="s">
        <v>3077</v>
      </c>
    </row>
    <row r="165" spans="1:29">
      <c r="A165" s="273">
        <v>162</v>
      </c>
      <c r="B165" s="273" t="s">
        <v>2934</v>
      </c>
      <c r="C165" s="273" t="s">
        <v>55</v>
      </c>
      <c r="D165" s="273">
        <v>5</v>
      </c>
      <c r="E165" s="273" t="s">
        <v>1362</v>
      </c>
      <c r="F165" s="274">
        <v>0</v>
      </c>
      <c r="G165" s="274">
        <v>40</v>
      </c>
      <c r="H165" s="274">
        <v>100</v>
      </c>
      <c r="I165" s="274">
        <v>180</v>
      </c>
      <c r="J165" s="274">
        <v>270</v>
      </c>
      <c r="K165" s="508">
        <v>380</v>
      </c>
      <c r="L165" s="274">
        <v>-1</v>
      </c>
      <c r="M165" s="274">
        <v>-1</v>
      </c>
      <c r="N165" s="274">
        <v>-1</v>
      </c>
      <c r="O165" s="274">
        <v>-1</v>
      </c>
      <c r="P165" s="274">
        <v>-1</v>
      </c>
      <c r="Q165" s="274" t="s">
        <v>3078</v>
      </c>
      <c r="R165" s="274" t="s">
        <v>3079</v>
      </c>
      <c r="S165" s="274" t="s">
        <v>3080</v>
      </c>
      <c r="T165" s="274" t="s">
        <v>3081</v>
      </c>
      <c r="U165" s="274" t="s">
        <v>3082</v>
      </c>
      <c r="V165" s="274">
        <v>-1</v>
      </c>
      <c r="W165" s="274">
        <v>-1</v>
      </c>
      <c r="X165" s="274">
        <v>-1</v>
      </c>
      <c r="Y165" s="274">
        <v>-1</v>
      </c>
      <c r="Z165" s="274">
        <v>-1</v>
      </c>
    </row>
    <row r="166" spans="1:29">
      <c r="A166" s="480">
        <v>163</v>
      </c>
      <c r="B166" s="480" t="s">
        <v>2934</v>
      </c>
      <c r="C166" s="480" t="s">
        <v>962</v>
      </c>
      <c r="D166" s="480">
        <v>10</v>
      </c>
      <c r="E166" s="480" t="s">
        <v>1436</v>
      </c>
      <c r="F166" s="274">
        <v>1</v>
      </c>
      <c r="G166" s="274">
        <v>15</v>
      </c>
      <c r="H166" s="274">
        <v>30</v>
      </c>
      <c r="I166" s="274">
        <v>45</v>
      </c>
      <c r="J166" s="274">
        <v>60</v>
      </c>
      <c r="K166" s="274">
        <v>75</v>
      </c>
      <c r="L166" s="274">
        <v>90</v>
      </c>
      <c r="M166" s="274">
        <v>105</v>
      </c>
      <c r="N166" s="274">
        <v>120</v>
      </c>
      <c r="O166" s="274">
        <v>135</v>
      </c>
      <c r="P166" s="393">
        <v>150</v>
      </c>
      <c r="Q166" s="274" t="s">
        <v>3083</v>
      </c>
      <c r="R166" s="274" t="s">
        <v>3084</v>
      </c>
      <c r="S166" s="274" t="s">
        <v>3085</v>
      </c>
      <c r="T166" s="274" t="s">
        <v>3086</v>
      </c>
      <c r="U166" s="274" t="s">
        <v>3087</v>
      </c>
      <c r="V166" s="274" t="s">
        <v>3088</v>
      </c>
      <c r="W166" s="274" t="s">
        <v>3089</v>
      </c>
      <c r="X166" s="274" t="s">
        <v>3090</v>
      </c>
      <c r="Y166" s="274" t="s">
        <v>3091</v>
      </c>
      <c r="Z166" s="274" t="s">
        <v>3092</v>
      </c>
    </row>
    <row r="167" spans="1:29">
      <c r="A167" s="480">
        <v>164</v>
      </c>
      <c r="B167" s="480" t="s">
        <v>2934</v>
      </c>
      <c r="C167" s="480" t="s">
        <v>963</v>
      </c>
      <c r="D167" s="480">
        <v>10</v>
      </c>
      <c r="E167" s="480" t="s">
        <v>1356</v>
      </c>
      <c r="F167" s="274">
        <v>0</v>
      </c>
      <c r="G167" s="274">
        <v>100</v>
      </c>
      <c r="H167" s="274">
        <v>180</v>
      </c>
      <c r="I167" s="274">
        <v>270</v>
      </c>
      <c r="J167" s="274">
        <v>360</v>
      </c>
      <c r="K167" s="274">
        <v>450</v>
      </c>
      <c r="L167" s="274">
        <v>540</v>
      </c>
      <c r="M167" s="274">
        <v>630</v>
      </c>
      <c r="N167" s="274">
        <v>700</v>
      </c>
      <c r="O167" s="274">
        <v>800</v>
      </c>
      <c r="P167" s="393">
        <v>900</v>
      </c>
      <c r="Q167" s="274" t="s">
        <v>3083</v>
      </c>
      <c r="R167" s="274" t="s">
        <v>3084</v>
      </c>
      <c r="S167" s="274" t="s">
        <v>3085</v>
      </c>
      <c r="T167" s="274" t="s">
        <v>3086</v>
      </c>
      <c r="U167" s="274" t="s">
        <v>3087</v>
      </c>
      <c r="V167" s="274" t="s">
        <v>3088</v>
      </c>
      <c r="W167" s="274" t="s">
        <v>3089</v>
      </c>
      <c r="X167" s="274" t="s">
        <v>3093</v>
      </c>
      <c r="Y167" s="274" t="s">
        <v>3094</v>
      </c>
      <c r="Z167" s="274" t="s">
        <v>3095</v>
      </c>
    </row>
    <row r="168" spans="1:29">
      <c r="A168" s="480">
        <v>165</v>
      </c>
      <c r="B168" s="480" t="s">
        <v>2934</v>
      </c>
      <c r="C168" s="480" t="s">
        <v>964</v>
      </c>
      <c r="D168" s="480">
        <v>10</v>
      </c>
      <c r="E168" s="480" t="s">
        <v>1358</v>
      </c>
      <c r="F168" s="274">
        <v>0</v>
      </c>
      <c r="G168" s="274">
        <v>20</v>
      </c>
      <c r="H168" s="274">
        <v>70</v>
      </c>
      <c r="I168" s="274">
        <v>140</v>
      </c>
      <c r="J168" s="274">
        <v>230</v>
      </c>
      <c r="K168" s="274">
        <v>340</v>
      </c>
      <c r="L168" s="274">
        <v>480</v>
      </c>
      <c r="M168" s="274">
        <v>640</v>
      </c>
      <c r="N168" s="274">
        <v>820</v>
      </c>
      <c r="O168" s="274">
        <v>1030</v>
      </c>
      <c r="P168" s="294">
        <v>1260</v>
      </c>
      <c r="Q168" s="274" t="s">
        <v>3083</v>
      </c>
      <c r="R168" s="274" t="s">
        <v>3084</v>
      </c>
      <c r="S168" s="274" t="s">
        <v>3085</v>
      </c>
      <c r="T168" s="274" t="s">
        <v>3086</v>
      </c>
      <c r="U168" s="274" t="s">
        <v>3087</v>
      </c>
      <c r="V168" s="274" t="s">
        <v>3088</v>
      </c>
      <c r="W168" s="274" t="s">
        <v>3089</v>
      </c>
      <c r="X168" s="274" t="s">
        <v>3090</v>
      </c>
      <c r="Y168" s="274" t="s">
        <v>3091</v>
      </c>
      <c r="Z168" s="274" t="s">
        <v>3092</v>
      </c>
    </row>
    <row r="169" spans="1:29">
      <c r="A169" s="480">
        <v>166</v>
      </c>
      <c r="B169" s="480" t="s">
        <v>2934</v>
      </c>
      <c r="C169" s="480" t="s">
        <v>965</v>
      </c>
      <c r="D169" s="480">
        <v>10</v>
      </c>
      <c r="E169" s="480" t="s">
        <v>1360</v>
      </c>
      <c r="F169" s="274">
        <v>0</v>
      </c>
      <c r="G169" s="274">
        <v>100</v>
      </c>
      <c r="H169" s="274">
        <v>180</v>
      </c>
      <c r="I169" s="274">
        <v>270</v>
      </c>
      <c r="J169" s="274">
        <v>360</v>
      </c>
      <c r="K169" s="274">
        <v>450</v>
      </c>
      <c r="L169" s="274">
        <v>540</v>
      </c>
      <c r="M169" s="274">
        <v>630</v>
      </c>
      <c r="N169" s="274">
        <v>700</v>
      </c>
      <c r="O169" s="274">
        <v>800</v>
      </c>
      <c r="P169" s="507">
        <v>900</v>
      </c>
      <c r="Q169" s="274" t="s">
        <v>3083</v>
      </c>
      <c r="R169" s="274" t="s">
        <v>3084</v>
      </c>
      <c r="S169" s="274" t="s">
        <v>3085</v>
      </c>
      <c r="T169" s="274" t="s">
        <v>3086</v>
      </c>
      <c r="U169" s="274" t="s">
        <v>3087</v>
      </c>
      <c r="V169" s="274" t="s">
        <v>3088</v>
      </c>
      <c r="W169" s="274" t="s">
        <v>3089</v>
      </c>
      <c r="X169" s="274" t="s">
        <v>3090</v>
      </c>
      <c r="Y169" s="274" t="s">
        <v>3091</v>
      </c>
      <c r="Z169" s="274" t="s">
        <v>3092</v>
      </c>
    </row>
    <row r="170" spans="1:29">
      <c r="A170" s="480">
        <v>167</v>
      </c>
      <c r="B170" s="480" t="s">
        <v>2934</v>
      </c>
      <c r="C170" s="480" t="s">
        <v>966</v>
      </c>
      <c r="D170" s="480">
        <v>10</v>
      </c>
      <c r="E170" s="480" t="s">
        <v>1362</v>
      </c>
      <c r="F170" s="274">
        <v>0</v>
      </c>
      <c r="G170" s="274">
        <v>20</v>
      </c>
      <c r="H170" s="274">
        <v>70</v>
      </c>
      <c r="I170" s="274">
        <v>140</v>
      </c>
      <c r="J170" s="274">
        <v>230</v>
      </c>
      <c r="K170" s="274">
        <v>340</v>
      </c>
      <c r="L170" s="274">
        <v>480</v>
      </c>
      <c r="M170" s="274">
        <v>640</v>
      </c>
      <c r="N170" s="274">
        <v>820</v>
      </c>
      <c r="O170" s="274">
        <v>1030</v>
      </c>
      <c r="P170" s="508">
        <v>1260</v>
      </c>
      <c r="Q170" s="274" t="s">
        <v>3083</v>
      </c>
      <c r="R170" s="274" t="s">
        <v>3084</v>
      </c>
      <c r="S170" s="274" t="s">
        <v>3085</v>
      </c>
      <c r="T170" s="274" t="s">
        <v>3086</v>
      </c>
      <c r="U170" s="274" t="s">
        <v>3087</v>
      </c>
      <c r="V170" s="274" t="s">
        <v>3088</v>
      </c>
      <c r="W170" s="274" t="s">
        <v>3089</v>
      </c>
      <c r="X170" s="274" t="s">
        <v>3090</v>
      </c>
      <c r="Y170" s="274" t="s">
        <v>3091</v>
      </c>
      <c r="Z170" s="274" t="s">
        <v>3092</v>
      </c>
    </row>
    <row r="171" spans="1:29">
      <c r="A171" s="273">
        <v>168</v>
      </c>
      <c r="B171" s="273" t="s">
        <v>2934</v>
      </c>
      <c r="C171" s="273" t="s">
        <v>967</v>
      </c>
      <c r="D171" s="273">
        <v>3</v>
      </c>
      <c r="E171" s="273" t="s">
        <v>2214</v>
      </c>
      <c r="F171" s="274">
        <v>1</v>
      </c>
      <c r="G171" s="274">
        <v>1</v>
      </c>
      <c r="H171" s="274">
        <v>5</v>
      </c>
      <c r="I171" s="424">
        <v>10</v>
      </c>
      <c r="J171" s="274">
        <v>-1</v>
      </c>
      <c r="K171" s="274">
        <v>-1</v>
      </c>
      <c r="L171" s="274">
        <v>-1</v>
      </c>
      <c r="M171" s="274">
        <v>-1</v>
      </c>
      <c r="N171" s="274">
        <v>-1</v>
      </c>
      <c r="O171" s="274">
        <v>-1</v>
      </c>
      <c r="P171" s="274">
        <v>-1</v>
      </c>
      <c r="Q171" s="274" t="s">
        <v>3096</v>
      </c>
      <c r="R171" s="274" t="s">
        <v>3097</v>
      </c>
      <c r="S171" s="274" t="s">
        <v>3098</v>
      </c>
      <c r="T171" s="274">
        <v>-1</v>
      </c>
      <c r="U171" s="274">
        <v>-1</v>
      </c>
      <c r="V171" s="274">
        <v>-1</v>
      </c>
      <c r="W171" s="274">
        <v>-1</v>
      </c>
      <c r="X171" s="274">
        <v>-1</v>
      </c>
      <c r="Y171" s="274">
        <v>-1</v>
      </c>
      <c r="Z171" s="274">
        <v>-1</v>
      </c>
    </row>
    <row r="172" spans="1:29">
      <c r="A172" s="480">
        <v>169</v>
      </c>
      <c r="B172" s="480" t="s">
        <v>2934</v>
      </c>
      <c r="C172" s="480" t="s">
        <v>968</v>
      </c>
      <c r="D172" s="480">
        <v>10</v>
      </c>
      <c r="E172" s="480" t="s">
        <v>1339</v>
      </c>
      <c r="F172" s="274">
        <v>1</v>
      </c>
      <c r="G172" s="274">
        <v>1</v>
      </c>
      <c r="H172" s="274">
        <v>2</v>
      </c>
      <c r="I172" s="274">
        <v>3</v>
      </c>
      <c r="J172" s="274">
        <v>4</v>
      </c>
      <c r="K172" s="274">
        <v>5</v>
      </c>
      <c r="L172" s="274">
        <v>6</v>
      </c>
      <c r="M172" s="274">
        <v>7</v>
      </c>
      <c r="N172" s="274">
        <v>8</v>
      </c>
      <c r="O172" s="274">
        <v>9</v>
      </c>
      <c r="P172" s="412">
        <v>10</v>
      </c>
      <c r="Q172" s="274" t="s">
        <v>3099</v>
      </c>
      <c r="R172" s="274" t="s">
        <v>3100</v>
      </c>
      <c r="S172" s="274" t="s">
        <v>2929</v>
      </c>
      <c r="T172" s="274" t="s">
        <v>3101</v>
      </c>
      <c r="U172" s="274" t="s">
        <v>3102</v>
      </c>
      <c r="V172" s="274" t="s">
        <v>3103</v>
      </c>
      <c r="W172" s="274" t="s">
        <v>3104</v>
      </c>
      <c r="X172" s="274" t="s">
        <v>3105</v>
      </c>
      <c r="Y172" s="274" t="s">
        <v>3106</v>
      </c>
      <c r="Z172" s="274" t="s">
        <v>3107</v>
      </c>
    </row>
    <row r="173" spans="1:29">
      <c r="A173" s="480">
        <v>170</v>
      </c>
      <c r="B173" s="480" t="s">
        <v>2934</v>
      </c>
      <c r="C173" s="480" t="s">
        <v>969</v>
      </c>
      <c r="D173" s="480">
        <v>10</v>
      </c>
      <c r="E173" s="480" t="s">
        <v>2212</v>
      </c>
      <c r="F173" s="274">
        <v>1</v>
      </c>
      <c r="G173" s="274">
        <v>1</v>
      </c>
      <c r="H173" s="274">
        <v>2</v>
      </c>
      <c r="I173" s="274">
        <v>3</v>
      </c>
      <c r="J173" s="274">
        <v>4</v>
      </c>
      <c r="K173" s="274">
        <v>5</v>
      </c>
      <c r="L173" s="274">
        <v>6</v>
      </c>
      <c r="M173" s="274">
        <v>7</v>
      </c>
      <c r="N173" s="274">
        <v>8</v>
      </c>
      <c r="O173" s="274">
        <v>9</v>
      </c>
      <c r="P173" s="393">
        <v>10</v>
      </c>
      <c r="Q173" s="274" t="s">
        <v>3099</v>
      </c>
      <c r="R173" s="274" t="s">
        <v>3100</v>
      </c>
      <c r="S173" s="274" t="s">
        <v>2929</v>
      </c>
      <c r="T173" s="274" t="s">
        <v>3101</v>
      </c>
      <c r="U173" s="274" t="s">
        <v>3102</v>
      </c>
      <c r="V173" s="274" t="s">
        <v>3103</v>
      </c>
      <c r="W173" s="274" t="s">
        <v>3104</v>
      </c>
      <c r="X173" s="274" t="s">
        <v>3105</v>
      </c>
      <c r="Y173" s="274" t="s">
        <v>3106</v>
      </c>
      <c r="Z173" s="274" t="s">
        <v>3107</v>
      </c>
    </row>
    <row r="174" spans="1:29">
      <c r="A174" s="480">
        <v>171</v>
      </c>
      <c r="B174" s="480" t="s">
        <v>2934</v>
      </c>
      <c r="C174" s="480" t="s">
        <v>970</v>
      </c>
      <c r="D174" s="480">
        <v>10</v>
      </c>
      <c r="E174" s="480" t="s">
        <v>2213</v>
      </c>
      <c r="F174" s="274">
        <v>1</v>
      </c>
      <c r="G174" s="274">
        <v>1</v>
      </c>
      <c r="H174" s="274">
        <v>2</v>
      </c>
      <c r="I174" s="274">
        <v>3</v>
      </c>
      <c r="J174" s="274">
        <v>4</v>
      </c>
      <c r="K174" s="274">
        <v>5</v>
      </c>
      <c r="L174" s="274">
        <v>6</v>
      </c>
      <c r="M174" s="274">
        <v>7</v>
      </c>
      <c r="N174" s="274">
        <v>8</v>
      </c>
      <c r="O174" s="274">
        <v>9</v>
      </c>
      <c r="P174" s="507">
        <v>10</v>
      </c>
      <c r="Q174" s="274" t="s">
        <v>3099</v>
      </c>
      <c r="R174" s="274" t="s">
        <v>3100</v>
      </c>
      <c r="S174" s="274" t="s">
        <v>2929</v>
      </c>
      <c r="T174" s="274" t="s">
        <v>3101</v>
      </c>
      <c r="U174" s="274" t="s">
        <v>3102</v>
      </c>
      <c r="V174" s="274" t="s">
        <v>3103</v>
      </c>
      <c r="W174" s="274" t="s">
        <v>3104</v>
      </c>
      <c r="X174" s="274" t="s">
        <v>3105</v>
      </c>
      <c r="Y174" s="274" t="s">
        <v>3106</v>
      </c>
      <c r="Z174" s="274" t="s">
        <v>3107</v>
      </c>
    </row>
    <row r="175" spans="1:29" s="509" customFormat="1">
      <c r="A175" s="509" t="s">
        <v>2256</v>
      </c>
      <c r="AA175" s="510" t="s">
        <v>1131</v>
      </c>
      <c r="AB175" s="509" t="s">
        <v>3108</v>
      </c>
      <c r="AC175" s="509" t="s">
        <v>3109</v>
      </c>
    </row>
    <row r="176" spans="1:29">
      <c r="A176" s="325">
        <v>172</v>
      </c>
      <c r="B176" s="325" t="s">
        <v>2256</v>
      </c>
      <c r="C176" s="325" t="s">
        <v>971</v>
      </c>
      <c r="D176" s="325">
        <v>10</v>
      </c>
      <c r="E176" s="511" t="s">
        <v>3110</v>
      </c>
      <c r="F176" s="464">
        <v>0</v>
      </c>
      <c r="G176" s="512">
        <v>1</v>
      </c>
      <c r="H176" s="325">
        <v>2</v>
      </c>
      <c r="I176" s="325">
        <v>3</v>
      </c>
      <c r="J176" s="325">
        <v>4</v>
      </c>
      <c r="K176" s="325">
        <v>5</v>
      </c>
      <c r="L176" s="325">
        <v>6</v>
      </c>
      <c r="M176" s="325">
        <v>7</v>
      </c>
      <c r="N176" s="325">
        <v>8</v>
      </c>
      <c r="O176" s="325">
        <v>9</v>
      </c>
      <c r="P176" s="511">
        <v>10</v>
      </c>
      <c r="Q176" s="325" t="s">
        <v>3111</v>
      </c>
      <c r="R176" s="325" t="s">
        <v>3111</v>
      </c>
      <c r="S176" s="325" t="s">
        <v>3111</v>
      </c>
      <c r="T176" s="325" t="s">
        <v>3111</v>
      </c>
      <c r="U176" s="325" t="s">
        <v>3111</v>
      </c>
      <c r="V176" s="325" t="s">
        <v>3111</v>
      </c>
      <c r="W176" s="325" t="s">
        <v>3111</v>
      </c>
      <c r="X176" s="325" t="s">
        <v>3111</v>
      </c>
      <c r="Y176" s="325" t="s">
        <v>3111</v>
      </c>
      <c r="Z176" s="325" t="s">
        <v>3111</v>
      </c>
      <c r="AA176" s="325">
        <v>250000</v>
      </c>
      <c r="AB176" s="300">
        <f>AA176/10</f>
        <v>25000</v>
      </c>
      <c r="AC176" s="325">
        <v>10</v>
      </c>
    </row>
    <row r="177" spans="1:29">
      <c r="A177" s="335">
        <v>173</v>
      </c>
      <c r="B177" s="335" t="s">
        <v>2256</v>
      </c>
      <c r="C177" s="335" t="s">
        <v>972</v>
      </c>
      <c r="D177" s="335">
        <v>5</v>
      </c>
      <c r="E177" s="513" t="s">
        <v>1362</v>
      </c>
      <c r="F177" s="463">
        <v>0</v>
      </c>
      <c r="G177" s="514">
        <v>100</v>
      </c>
      <c r="H177" s="335">
        <v>150</v>
      </c>
      <c r="I177" s="335">
        <v>200</v>
      </c>
      <c r="J177" s="335">
        <v>250</v>
      </c>
      <c r="K177" s="513">
        <v>300</v>
      </c>
      <c r="L177" s="274">
        <v>-1</v>
      </c>
      <c r="M177" s="274">
        <v>-1</v>
      </c>
      <c r="N177" s="274">
        <v>-1</v>
      </c>
      <c r="O177" s="274">
        <v>-1</v>
      </c>
      <c r="P177" s="274">
        <v>-1</v>
      </c>
      <c r="Q177" s="335" t="s">
        <v>3112</v>
      </c>
      <c r="R177" s="335" t="s">
        <v>3112</v>
      </c>
      <c r="S177" s="335" t="s">
        <v>3112</v>
      </c>
      <c r="T177" s="335" t="s">
        <v>3112</v>
      </c>
      <c r="U177" s="335" t="s">
        <v>3112</v>
      </c>
      <c r="V177" s="274">
        <v>-1</v>
      </c>
      <c r="W177" s="274">
        <v>-1</v>
      </c>
      <c r="X177" s="274">
        <v>-1</v>
      </c>
      <c r="Y177" s="274">
        <v>-1</v>
      </c>
      <c r="Z177" s="274">
        <v>-1</v>
      </c>
      <c r="AA177" s="335">
        <v>260000</v>
      </c>
      <c r="AB177" s="300">
        <f>AA177/5</f>
        <v>52000</v>
      </c>
      <c r="AC177" s="335">
        <v>5</v>
      </c>
    </row>
    <row r="178" spans="1:29">
      <c r="A178" s="335">
        <v>174</v>
      </c>
      <c r="B178" s="335" t="s">
        <v>2256</v>
      </c>
      <c r="C178" s="335" t="s">
        <v>973</v>
      </c>
      <c r="D178" s="335">
        <v>5</v>
      </c>
      <c r="E178" s="513" t="s">
        <v>1349</v>
      </c>
      <c r="F178" s="463">
        <v>0</v>
      </c>
      <c r="G178" s="514">
        <v>100</v>
      </c>
      <c r="H178" s="335">
        <v>120</v>
      </c>
      <c r="I178" s="335">
        <v>140</v>
      </c>
      <c r="J178" s="335">
        <v>160</v>
      </c>
      <c r="K178" s="513">
        <v>200</v>
      </c>
      <c r="L178" s="274">
        <v>-1</v>
      </c>
      <c r="M178" s="274">
        <v>-1</v>
      </c>
      <c r="N178" s="274">
        <v>-1</v>
      </c>
      <c r="O178" s="274">
        <v>-1</v>
      </c>
      <c r="P178" s="274">
        <v>-1</v>
      </c>
      <c r="Q178" s="335" t="s">
        <v>3112</v>
      </c>
      <c r="R178" s="335" t="s">
        <v>3112</v>
      </c>
      <c r="S178" s="335" t="s">
        <v>3112</v>
      </c>
      <c r="T178" s="335" t="s">
        <v>3112</v>
      </c>
      <c r="U178" s="335" t="s">
        <v>3112</v>
      </c>
      <c r="V178" s="274">
        <v>-1</v>
      </c>
      <c r="W178" s="274">
        <v>-1</v>
      </c>
      <c r="X178" s="274">
        <v>-1</v>
      </c>
      <c r="Y178" s="274">
        <v>-1</v>
      </c>
      <c r="Z178" s="274">
        <v>-1</v>
      </c>
      <c r="AA178" s="335">
        <v>260000</v>
      </c>
      <c r="AB178" s="300">
        <f t="shared" ref="AB178:AB182" si="0">AA178/5</f>
        <v>52000</v>
      </c>
      <c r="AC178" s="335">
        <v>5</v>
      </c>
    </row>
    <row r="179" spans="1:29">
      <c r="A179" s="335">
        <v>175</v>
      </c>
      <c r="B179" s="335" t="s">
        <v>2256</v>
      </c>
      <c r="C179" s="335" t="s">
        <v>974</v>
      </c>
      <c r="D179" s="335">
        <v>5</v>
      </c>
      <c r="E179" s="513" t="s">
        <v>2212</v>
      </c>
      <c r="F179" s="463">
        <v>1</v>
      </c>
      <c r="G179" s="514">
        <v>1</v>
      </c>
      <c r="H179" s="335">
        <v>2</v>
      </c>
      <c r="I179" s="335">
        <v>3</v>
      </c>
      <c r="J179" s="335">
        <v>4</v>
      </c>
      <c r="K179" s="513">
        <v>5</v>
      </c>
      <c r="L179" s="274">
        <v>-1</v>
      </c>
      <c r="M179" s="274">
        <v>-1</v>
      </c>
      <c r="N179" s="274">
        <v>-1</v>
      </c>
      <c r="O179" s="274">
        <v>-1</v>
      </c>
      <c r="P179" s="274">
        <v>-1</v>
      </c>
      <c r="Q179" s="335" t="s">
        <v>3112</v>
      </c>
      <c r="R179" s="335" t="s">
        <v>3112</v>
      </c>
      <c r="S179" s="335" t="s">
        <v>3112</v>
      </c>
      <c r="T179" s="335" t="s">
        <v>3112</v>
      </c>
      <c r="U179" s="335" t="s">
        <v>3112</v>
      </c>
      <c r="V179" s="274">
        <v>-1</v>
      </c>
      <c r="W179" s="274">
        <v>-1</v>
      </c>
      <c r="X179" s="274">
        <v>-1</v>
      </c>
      <c r="Y179" s="274">
        <v>-1</v>
      </c>
      <c r="Z179" s="274">
        <v>-1</v>
      </c>
      <c r="AA179" s="335">
        <v>260000</v>
      </c>
      <c r="AB179" s="300">
        <f t="shared" si="0"/>
        <v>52000</v>
      </c>
      <c r="AC179" s="335">
        <v>5</v>
      </c>
    </row>
    <row r="180" spans="1:29">
      <c r="A180" s="335">
        <v>176</v>
      </c>
      <c r="B180" s="335" t="s">
        <v>2256</v>
      </c>
      <c r="C180" s="335" t="s">
        <v>975</v>
      </c>
      <c r="D180" s="335">
        <v>5</v>
      </c>
      <c r="E180" s="513" t="s">
        <v>1329</v>
      </c>
      <c r="F180" s="463">
        <v>1</v>
      </c>
      <c r="G180" s="514">
        <v>20</v>
      </c>
      <c r="H180" s="335">
        <v>40</v>
      </c>
      <c r="I180" s="335">
        <v>60</v>
      </c>
      <c r="J180" s="335">
        <v>80</v>
      </c>
      <c r="K180" s="513">
        <v>100</v>
      </c>
      <c r="L180" s="274">
        <v>-1</v>
      </c>
      <c r="M180" s="274">
        <v>-1</v>
      </c>
      <c r="N180" s="274">
        <v>-1</v>
      </c>
      <c r="O180" s="274">
        <v>-1</v>
      </c>
      <c r="P180" s="274">
        <v>-1</v>
      </c>
      <c r="Q180" s="335" t="s">
        <v>3113</v>
      </c>
      <c r="R180" s="335" t="s">
        <v>3113</v>
      </c>
      <c r="S180" s="335" t="s">
        <v>3113</v>
      </c>
      <c r="T180" s="335" t="s">
        <v>3113</v>
      </c>
      <c r="U180" s="335" t="s">
        <v>3113</v>
      </c>
      <c r="V180" s="274">
        <v>-1</v>
      </c>
      <c r="W180" s="274">
        <v>-1</v>
      </c>
      <c r="X180" s="274">
        <v>-1</v>
      </c>
      <c r="Y180" s="274">
        <v>-1</v>
      </c>
      <c r="Z180" s="274">
        <v>-1</v>
      </c>
      <c r="AA180" s="335">
        <v>270000</v>
      </c>
      <c r="AB180" s="300">
        <f t="shared" si="0"/>
        <v>54000</v>
      </c>
      <c r="AC180" s="335">
        <v>5</v>
      </c>
    </row>
    <row r="181" spans="1:29">
      <c r="A181" s="335">
        <v>177</v>
      </c>
      <c r="B181" s="335" t="s">
        <v>2256</v>
      </c>
      <c r="C181" s="335" t="s">
        <v>976</v>
      </c>
      <c r="D181" s="335">
        <v>5</v>
      </c>
      <c r="E181" s="513" t="s">
        <v>1356</v>
      </c>
      <c r="F181" s="463">
        <v>0</v>
      </c>
      <c r="G181" s="514">
        <v>100</v>
      </c>
      <c r="H181" s="335">
        <v>200</v>
      </c>
      <c r="I181" s="335">
        <v>300</v>
      </c>
      <c r="J181" s="335">
        <v>400</v>
      </c>
      <c r="K181" s="513">
        <v>500</v>
      </c>
      <c r="L181" s="274">
        <v>-1</v>
      </c>
      <c r="M181" s="274">
        <v>-1</v>
      </c>
      <c r="N181" s="274">
        <v>-1</v>
      </c>
      <c r="O181" s="274">
        <v>-1</v>
      </c>
      <c r="P181" s="274">
        <v>-1</v>
      </c>
      <c r="Q181" s="335" t="s">
        <v>3113</v>
      </c>
      <c r="R181" s="335" t="s">
        <v>3113</v>
      </c>
      <c r="S181" s="335" t="s">
        <v>3113</v>
      </c>
      <c r="T181" s="335" t="s">
        <v>3113</v>
      </c>
      <c r="U181" s="335" t="s">
        <v>3113</v>
      </c>
      <c r="V181" s="274">
        <v>-1</v>
      </c>
      <c r="W181" s="274">
        <v>-1</v>
      </c>
      <c r="X181" s="274">
        <v>-1</v>
      </c>
      <c r="Y181" s="274">
        <v>-1</v>
      </c>
      <c r="Z181" s="274">
        <v>-1</v>
      </c>
      <c r="AA181" s="335">
        <v>270000</v>
      </c>
      <c r="AB181" s="300">
        <f t="shared" si="0"/>
        <v>54000</v>
      </c>
      <c r="AC181" s="335">
        <v>5</v>
      </c>
    </row>
    <row r="182" spans="1:29">
      <c r="A182" s="335">
        <v>178</v>
      </c>
      <c r="B182" s="335" t="s">
        <v>2256</v>
      </c>
      <c r="C182" s="335" t="s">
        <v>977</v>
      </c>
      <c r="D182" s="335">
        <v>5</v>
      </c>
      <c r="E182" s="513" t="s">
        <v>1360</v>
      </c>
      <c r="F182" s="463">
        <v>0</v>
      </c>
      <c r="G182" s="514">
        <v>25</v>
      </c>
      <c r="H182" s="335">
        <v>50</v>
      </c>
      <c r="I182" s="335">
        <v>100</v>
      </c>
      <c r="J182" s="335">
        <v>150</v>
      </c>
      <c r="K182" s="513">
        <v>200</v>
      </c>
      <c r="L182" s="274">
        <v>-1</v>
      </c>
      <c r="M182" s="274">
        <v>-1</v>
      </c>
      <c r="N182" s="274">
        <v>-1</v>
      </c>
      <c r="O182" s="274">
        <v>-1</v>
      </c>
      <c r="P182" s="274">
        <v>-1</v>
      </c>
      <c r="Q182" s="335" t="s">
        <v>3113</v>
      </c>
      <c r="R182" s="335" t="s">
        <v>3113</v>
      </c>
      <c r="S182" s="335" t="s">
        <v>3113</v>
      </c>
      <c r="T182" s="335" t="s">
        <v>3113</v>
      </c>
      <c r="U182" s="335" t="s">
        <v>3113</v>
      </c>
      <c r="V182" s="274">
        <v>-1</v>
      </c>
      <c r="W182" s="274">
        <v>-1</v>
      </c>
      <c r="X182" s="274">
        <v>-1</v>
      </c>
      <c r="Y182" s="274">
        <v>-1</v>
      </c>
      <c r="Z182" s="274">
        <v>-1</v>
      </c>
      <c r="AA182" s="335">
        <v>270000</v>
      </c>
      <c r="AB182" s="300">
        <f t="shared" si="0"/>
        <v>54000</v>
      </c>
      <c r="AC182" s="335">
        <v>5</v>
      </c>
    </row>
    <row r="183" spans="1:29">
      <c r="A183" s="325">
        <v>179</v>
      </c>
      <c r="B183" s="325" t="s">
        <v>2256</v>
      </c>
      <c r="C183" s="325" t="s">
        <v>978</v>
      </c>
      <c r="D183" s="325">
        <v>10</v>
      </c>
      <c r="E183" s="511" t="s">
        <v>3114</v>
      </c>
      <c r="F183" s="464">
        <v>0</v>
      </c>
      <c r="G183" s="512">
        <v>2</v>
      </c>
      <c r="H183" s="325">
        <v>4</v>
      </c>
      <c r="I183" s="325">
        <v>6</v>
      </c>
      <c r="J183" s="325">
        <v>8</v>
      </c>
      <c r="K183" s="325">
        <v>10</v>
      </c>
      <c r="L183" s="325">
        <v>12</v>
      </c>
      <c r="M183" s="325">
        <v>14</v>
      </c>
      <c r="N183" s="325">
        <v>16</v>
      </c>
      <c r="O183" s="325">
        <v>18</v>
      </c>
      <c r="P183" s="511">
        <v>20</v>
      </c>
      <c r="Q183" s="325" t="s">
        <v>3115</v>
      </c>
      <c r="R183" s="325" t="s">
        <v>3115</v>
      </c>
      <c r="S183" s="325" t="s">
        <v>3115</v>
      </c>
      <c r="T183" s="325" t="s">
        <v>3115</v>
      </c>
      <c r="U183" s="325" t="s">
        <v>3115</v>
      </c>
      <c r="V183" s="325" t="s">
        <v>3115</v>
      </c>
      <c r="W183" s="325" t="s">
        <v>3115</v>
      </c>
      <c r="X183" s="325" t="s">
        <v>3115</v>
      </c>
      <c r="Y183" s="325" t="s">
        <v>3115</v>
      </c>
      <c r="Z183" s="325" t="s">
        <v>3115</v>
      </c>
      <c r="AA183" s="325">
        <v>280000</v>
      </c>
      <c r="AB183" s="300">
        <f t="shared" ref="AB183:AB233" si="1">AA183/10</f>
        <v>28000</v>
      </c>
      <c r="AC183" s="325">
        <v>10</v>
      </c>
    </row>
    <row r="184" spans="1:29">
      <c r="A184" s="335">
        <v>180</v>
      </c>
      <c r="B184" s="335" t="s">
        <v>2256</v>
      </c>
      <c r="C184" s="335" t="s">
        <v>979</v>
      </c>
      <c r="D184" s="335">
        <v>5</v>
      </c>
      <c r="E184" s="513" t="s">
        <v>3116</v>
      </c>
      <c r="F184" s="463">
        <v>0</v>
      </c>
      <c r="G184" s="514">
        <v>10</v>
      </c>
      <c r="H184" s="335">
        <v>20</v>
      </c>
      <c r="I184" s="335">
        <v>30</v>
      </c>
      <c r="J184" s="335">
        <v>40</v>
      </c>
      <c r="K184" s="513">
        <v>50</v>
      </c>
      <c r="L184" s="274">
        <v>-1</v>
      </c>
      <c r="M184" s="274">
        <v>-1</v>
      </c>
      <c r="N184" s="274">
        <v>-1</v>
      </c>
      <c r="O184" s="274">
        <v>-1</v>
      </c>
      <c r="P184" s="274">
        <v>-1</v>
      </c>
      <c r="Q184" s="335" t="s">
        <v>3117</v>
      </c>
      <c r="R184" s="335" t="s">
        <v>3117</v>
      </c>
      <c r="S184" s="335" t="s">
        <v>3117</v>
      </c>
      <c r="T184" s="335" t="s">
        <v>3117</v>
      </c>
      <c r="U184" s="335" t="s">
        <v>3117</v>
      </c>
      <c r="V184" s="274">
        <v>-1</v>
      </c>
      <c r="W184" s="274">
        <v>-1</v>
      </c>
      <c r="X184" s="274">
        <v>-1</v>
      </c>
      <c r="Y184" s="274">
        <v>-1</v>
      </c>
      <c r="Z184" s="274">
        <v>-1</v>
      </c>
      <c r="AA184" s="335">
        <v>290000</v>
      </c>
      <c r="AB184" s="300">
        <f>AA184/5</f>
        <v>58000</v>
      </c>
      <c r="AC184" s="335">
        <v>5</v>
      </c>
    </row>
    <row r="185" spans="1:29">
      <c r="A185" s="335">
        <v>181</v>
      </c>
      <c r="B185" s="335" t="s">
        <v>2256</v>
      </c>
      <c r="C185" s="335" t="s">
        <v>980</v>
      </c>
      <c r="D185" s="335">
        <v>5</v>
      </c>
      <c r="E185" s="513" t="s">
        <v>3118</v>
      </c>
      <c r="F185" s="463">
        <v>1</v>
      </c>
      <c r="G185" s="514">
        <v>1</v>
      </c>
      <c r="H185" s="335">
        <v>2</v>
      </c>
      <c r="I185" s="335">
        <v>3</v>
      </c>
      <c r="J185" s="335">
        <v>4</v>
      </c>
      <c r="K185" s="513">
        <v>5</v>
      </c>
      <c r="L185" s="274">
        <v>-1</v>
      </c>
      <c r="M185" s="274">
        <v>-1</v>
      </c>
      <c r="N185" s="274">
        <v>-1</v>
      </c>
      <c r="O185" s="274">
        <v>-1</v>
      </c>
      <c r="P185" s="274">
        <v>-1</v>
      </c>
      <c r="Q185" s="335" t="s">
        <v>3117</v>
      </c>
      <c r="R185" s="335" t="s">
        <v>3117</v>
      </c>
      <c r="S185" s="335" t="s">
        <v>3117</v>
      </c>
      <c r="T185" s="335" t="s">
        <v>3117</v>
      </c>
      <c r="U185" s="335" t="s">
        <v>3117</v>
      </c>
      <c r="V185" s="274">
        <v>-1</v>
      </c>
      <c r="W185" s="274">
        <v>-1</v>
      </c>
      <c r="X185" s="274">
        <v>-1</v>
      </c>
      <c r="Y185" s="274">
        <v>-1</v>
      </c>
      <c r="Z185" s="274">
        <v>-1</v>
      </c>
      <c r="AA185" s="335">
        <v>290000</v>
      </c>
      <c r="AB185" s="300">
        <f t="shared" ref="AB185:AB189" si="2">AA185/5</f>
        <v>58000</v>
      </c>
      <c r="AC185" s="335">
        <v>5</v>
      </c>
    </row>
    <row r="186" spans="1:29">
      <c r="A186" s="335">
        <v>182</v>
      </c>
      <c r="B186" s="335" t="s">
        <v>2256</v>
      </c>
      <c r="C186" s="335" t="s">
        <v>981</v>
      </c>
      <c r="D186" s="335">
        <v>5</v>
      </c>
      <c r="E186" s="513" t="s">
        <v>1348</v>
      </c>
      <c r="F186" s="463">
        <v>0</v>
      </c>
      <c r="G186" s="514">
        <v>100</v>
      </c>
      <c r="H186" s="335">
        <v>200</v>
      </c>
      <c r="I186" s="335">
        <v>300</v>
      </c>
      <c r="J186" s="335">
        <v>400</v>
      </c>
      <c r="K186" s="513">
        <v>500</v>
      </c>
      <c r="L186" s="274">
        <v>-1</v>
      </c>
      <c r="M186" s="274">
        <v>-1</v>
      </c>
      <c r="N186" s="274">
        <v>-1</v>
      </c>
      <c r="O186" s="274">
        <v>-1</v>
      </c>
      <c r="P186" s="274">
        <v>-1</v>
      </c>
      <c r="Q186" s="335" t="s">
        <v>3117</v>
      </c>
      <c r="R186" s="335" t="s">
        <v>3117</v>
      </c>
      <c r="S186" s="335" t="s">
        <v>3117</v>
      </c>
      <c r="T186" s="335" t="s">
        <v>3117</v>
      </c>
      <c r="U186" s="335" t="s">
        <v>3117</v>
      </c>
      <c r="V186" s="274">
        <v>-1</v>
      </c>
      <c r="W186" s="274">
        <v>-1</v>
      </c>
      <c r="X186" s="274">
        <v>-1</v>
      </c>
      <c r="Y186" s="274">
        <v>-1</v>
      </c>
      <c r="Z186" s="274">
        <v>-1</v>
      </c>
      <c r="AA186" s="335">
        <v>290000</v>
      </c>
      <c r="AB186" s="300">
        <f t="shared" si="2"/>
        <v>58000</v>
      </c>
      <c r="AC186" s="335">
        <v>5</v>
      </c>
    </row>
    <row r="187" spans="1:29">
      <c r="A187" s="335">
        <v>183</v>
      </c>
      <c r="B187" s="335" t="s">
        <v>2256</v>
      </c>
      <c r="C187" s="335" t="s">
        <v>982</v>
      </c>
      <c r="D187" s="335">
        <v>5</v>
      </c>
      <c r="E187" s="513" t="s">
        <v>3119</v>
      </c>
      <c r="F187" s="463">
        <v>1</v>
      </c>
      <c r="G187" s="514">
        <v>2</v>
      </c>
      <c r="H187" s="335">
        <v>4</v>
      </c>
      <c r="I187" s="335">
        <v>6</v>
      </c>
      <c r="J187" s="335">
        <v>8</v>
      </c>
      <c r="K187" s="513">
        <v>10</v>
      </c>
      <c r="L187" s="274">
        <v>-1</v>
      </c>
      <c r="M187" s="274">
        <v>-1</v>
      </c>
      <c r="N187" s="274">
        <v>-1</v>
      </c>
      <c r="O187" s="274">
        <v>-1</v>
      </c>
      <c r="P187" s="274">
        <v>-1</v>
      </c>
      <c r="Q187" s="335" t="s">
        <v>3120</v>
      </c>
      <c r="R187" s="335" t="s">
        <v>3120</v>
      </c>
      <c r="S187" s="335" t="s">
        <v>3120</v>
      </c>
      <c r="T187" s="335" t="s">
        <v>3120</v>
      </c>
      <c r="U187" s="335" t="s">
        <v>3120</v>
      </c>
      <c r="V187" s="274">
        <v>-1</v>
      </c>
      <c r="W187" s="274">
        <v>-1</v>
      </c>
      <c r="X187" s="274">
        <v>-1</v>
      </c>
      <c r="Y187" s="274">
        <v>-1</v>
      </c>
      <c r="Z187" s="274">
        <v>-1</v>
      </c>
      <c r="AA187" s="335">
        <v>300000</v>
      </c>
      <c r="AB187" s="300">
        <f t="shared" si="2"/>
        <v>60000</v>
      </c>
      <c r="AC187" s="335">
        <v>5</v>
      </c>
    </row>
    <row r="188" spans="1:29">
      <c r="A188" s="335">
        <v>184</v>
      </c>
      <c r="B188" s="335" t="s">
        <v>2256</v>
      </c>
      <c r="C188" s="335" t="s">
        <v>983</v>
      </c>
      <c r="D188" s="335">
        <v>5</v>
      </c>
      <c r="E188" s="513" t="s">
        <v>2214</v>
      </c>
      <c r="F188" s="463">
        <v>1</v>
      </c>
      <c r="G188" s="514">
        <v>2</v>
      </c>
      <c r="H188" s="335">
        <v>4</v>
      </c>
      <c r="I188" s="335">
        <v>6</v>
      </c>
      <c r="J188" s="335">
        <v>8</v>
      </c>
      <c r="K188" s="513">
        <v>10</v>
      </c>
      <c r="L188" s="274">
        <v>-1</v>
      </c>
      <c r="M188" s="274">
        <v>-1</v>
      </c>
      <c r="N188" s="274">
        <v>-1</v>
      </c>
      <c r="O188" s="274">
        <v>-1</v>
      </c>
      <c r="P188" s="274">
        <v>-1</v>
      </c>
      <c r="Q188" s="335" t="s">
        <v>3120</v>
      </c>
      <c r="R188" s="335" t="s">
        <v>3120</v>
      </c>
      <c r="S188" s="335" t="s">
        <v>3120</v>
      </c>
      <c r="T188" s="335" t="s">
        <v>3120</v>
      </c>
      <c r="U188" s="335" t="s">
        <v>3120</v>
      </c>
      <c r="V188" s="274">
        <v>-1</v>
      </c>
      <c r="W188" s="274">
        <v>-1</v>
      </c>
      <c r="X188" s="274">
        <v>-1</v>
      </c>
      <c r="Y188" s="274">
        <v>-1</v>
      </c>
      <c r="Z188" s="274">
        <v>-1</v>
      </c>
      <c r="AA188" s="335">
        <v>300000</v>
      </c>
      <c r="AB188" s="300">
        <f t="shared" si="2"/>
        <v>60000</v>
      </c>
      <c r="AC188" s="335">
        <v>5</v>
      </c>
    </row>
    <row r="189" spans="1:29">
      <c r="A189" s="335">
        <v>185</v>
      </c>
      <c r="B189" s="335" t="s">
        <v>2256</v>
      </c>
      <c r="C189" s="335" t="s">
        <v>984</v>
      </c>
      <c r="D189" s="335">
        <v>5</v>
      </c>
      <c r="E189" s="513" t="s">
        <v>1330</v>
      </c>
      <c r="F189" s="463">
        <v>0</v>
      </c>
      <c r="G189" s="514">
        <v>4</v>
      </c>
      <c r="H189" s="335">
        <v>8</v>
      </c>
      <c r="I189" s="335">
        <v>12</v>
      </c>
      <c r="J189" s="335">
        <v>16</v>
      </c>
      <c r="K189" s="513">
        <v>20</v>
      </c>
      <c r="L189" s="274">
        <v>-1</v>
      </c>
      <c r="M189" s="274">
        <v>-1</v>
      </c>
      <c r="N189" s="274">
        <v>-1</v>
      </c>
      <c r="O189" s="274">
        <v>-1</v>
      </c>
      <c r="P189" s="274">
        <v>-1</v>
      </c>
      <c r="Q189" s="335" t="s">
        <v>3120</v>
      </c>
      <c r="R189" s="335" t="s">
        <v>3120</v>
      </c>
      <c r="S189" s="335" t="s">
        <v>3120</v>
      </c>
      <c r="T189" s="335" t="s">
        <v>3120</v>
      </c>
      <c r="U189" s="335" t="s">
        <v>3120</v>
      </c>
      <c r="V189" s="274">
        <v>-1</v>
      </c>
      <c r="W189" s="274">
        <v>-1</v>
      </c>
      <c r="X189" s="274">
        <v>-1</v>
      </c>
      <c r="Y189" s="274">
        <v>-1</v>
      </c>
      <c r="Z189" s="274">
        <v>-1</v>
      </c>
      <c r="AA189" s="335">
        <v>300000</v>
      </c>
      <c r="AB189" s="300">
        <f t="shared" si="2"/>
        <v>60000</v>
      </c>
      <c r="AC189" s="335">
        <v>5</v>
      </c>
    </row>
    <row r="190" spans="1:29">
      <c r="A190" s="325">
        <v>186</v>
      </c>
      <c r="B190" s="325" t="s">
        <v>2256</v>
      </c>
      <c r="C190" s="325" t="s">
        <v>985</v>
      </c>
      <c r="D190" s="325">
        <v>10</v>
      </c>
      <c r="E190" s="511" t="s">
        <v>3114</v>
      </c>
      <c r="F190" s="464">
        <v>0</v>
      </c>
      <c r="G190" s="512">
        <v>5</v>
      </c>
      <c r="H190" s="325">
        <v>10</v>
      </c>
      <c r="I190" s="325">
        <v>15</v>
      </c>
      <c r="J190" s="325">
        <v>20</v>
      </c>
      <c r="K190" s="325">
        <v>25</v>
      </c>
      <c r="L190" s="325">
        <v>30</v>
      </c>
      <c r="M190" s="325">
        <v>35</v>
      </c>
      <c r="N190" s="325">
        <v>40</v>
      </c>
      <c r="O190" s="325">
        <v>45</v>
      </c>
      <c r="P190" s="511">
        <v>50</v>
      </c>
      <c r="Q190" s="325" t="s">
        <v>3121</v>
      </c>
      <c r="R190" s="325" t="s">
        <v>3121</v>
      </c>
      <c r="S190" s="325" t="s">
        <v>3121</v>
      </c>
      <c r="T190" s="325" t="s">
        <v>3121</v>
      </c>
      <c r="U190" s="325" t="s">
        <v>3121</v>
      </c>
      <c r="V190" s="325" t="s">
        <v>3121</v>
      </c>
      <c r="W190" s="325" t="s">
        <v>3121</v>
      </c>
      <c r="X190" s="325" t="s">
        <v>3121</v>
      </c>
      <c r="Y190" s="325" t="s">
        <v>3121</v>
      </c>
      <c r="Z190" s="325" t="s">
        <v>3121</v>
      </c>
      <c r="AA190" s="325">
        <v>310000</v>
      </c>
      <c r="AB190" s="300">
        <f t="shared" si="1"/>
        <v>31000</v>
      </c>
      <c r="AC190" s="325">
        <v>10</v>
      </c>
    </row>
    <row r="191" spans="1:29">
      <c r="A191" s="335">
        <v>187</v>
      </c>
      <c r="B191" s="335" t="s">
        <v>2256</v>
      </c>
      <c r="C191" s="335" t="s">
        <v>986</v>
      </c>
      <c r="D191" s="335">
        <v>5</v>
      </c>
      <c r="E191" s="513" t="s">
        <v>1329</v>
      </c>
      <c r="F191" s="463">
        <v>1</v>
      </c>
      <c r="G191" s="514">
        <v>30</v>
      </c>
      <c r="H191" s="335">
        <v>60</v>
      </c>
      <c r="I191" s="335">
        <v>90</v>
      </c>
      <c r="J191" s="335">
        <v>120</v>
      </c>
      <c r="K191" s="513">
        <v>150</v>
      </c>
      <c r="L191" s="274">
        <v>-1</v>
      </c>
      <c r="M191" s="274">
        <v>-1</v>
      </c>
      <c r="N191" s="274">
        <v>-1</v>
      </c>
      <c r="O191" s="274">
        <v>-1</v>
      </c>
      <c r="P191" s="274">
        <v>-1</v>
      </c>
      <c r="Q191" s="335" t="s">
        <v>3122</v>
      </c>
      <c r="R191" s="335" t="s">
        <v>3122</v>
      </c>
      <c r="S191" s="335" t="s">
        <v>3122</v>
      </c>
      <c r="T191" s="335" t="s">
        <v>3122</v>
      </c>
      <c r="U191" s="335" t="s">
        <v>3122</v>
      </c>
      <c r="V191" s="274">
        <v>-1</v>
      </c>
      <c r="W191" s="274">
        <v>-1</v>
      </c>
      <c r="X191" s="274">
        <v>-1</v>
      </c>
      <c r="Y191" s="274">
        <v>-1</v>
      </c>
      <c r="Z191" s="274">
        <v>-1</v>
      </c>
      <c r="AA191" s="335">
        <v>320000</v>
      </c>
      <c r="AB191" s="300">
        <f>AA191/5</f>
        <v>64000</v>
      </c>
      <c r="AC191" s="335">
        <v>5</v>
      </c>
    </row>
    <row r="192" spans="1:29">
      <c r="A192" s="335">
        <v>188</v>
      </c>
      <c r="B192" s="335" t="s">
        <v>2256</v>
      </c>
      <c r="C192" s="335" t="s">
        <v>987</v>
      </c>
      <c r="D192" s="335">
        <v>5</v>
      </c>
      <c r="E192" s="513" t="s">
        <v>1346</v>
      </c>
      <c r="F192" s="463">
        <v>0</v>
      </c>
      <c r="G192" s="514">
        <v>100</v>
      </c>
      <c r="H192" s="335">
        <v>150</v>
      </c>
      <c r="I192" s="335">
        <v>200</v>
      </c>
      <c r="J192" s="335">
        <v>250</v>
      </c>
      <c r="K192" s="513">
        <v>300</v>
      </c>
      <c r="L192" s="274">
        <v>-1</v>
      </c>
      <c r="M192" s="274">
        <v>-1</v>
      </c>
      <c r="N192" s="274">
        <v>-1</v>
      </c>
      <c r="O192" s="274">
        <v>-1</v>
      </c>
      <c r="P192" s="274">
        <v>-1</v>
      </c>
      <c r="Q192" s="335" t="s">
        <v>3122</v>
      </c>
      <c r="R192" s="335" t="s">
        <v>3122</v>
      </c>
      <c r="S192" s="335" t="s">
        <v>3122</v>
      </c>
      <c r="T192" s="335" t="s">
        <v>3122</v>
      </c>
      <c r="U192" s="335" t="s">
        <v>3122</v>
      </c>
      <c r="V192" s="274">
        <v>-1</v>
      </c>
      <c r="W192" s="274">
        <v>-1</v>
      </c>
      <c r="X192" s="274">
        <v>-1</v>
      </c>
      <c r="Y192" s="274">
        <v>-1</v>
      </c>
      <c r="Z192" s="274">
        <v>-1</v>
      </c>
      <c r="AA192" s="335">
        <v>320000</v>
      </c>
      <c r="AB192" s="300">
        <f t="shared" ref="AB192:AB193" si="3">AA192/5</f>
        <v>64000</v>
      </c>
      <c r="AC192" s="335">
        <v>5</v>
      </c>
    </row>
    <row r="193" spans="1:29">
      <c r="A193" s="335">
        <v>189</v>
      </c>
      <c r="B193" s="335" t="s">
        <v>2256</v>
      </c>
      <c r="C193" s="335" t="s">
        <v>988</v>
      </c>
      <c r="D193" s="335">
        <v>5</v>
      </c>
      <c r="E193" s="513" t="s">
        <v>1362</v>
      </c>
      <c r="F193" s="463">
        <v>0</v>
      </c>
      <c r="G193" s="514">
        <v>100</v>
      </c>
      <c r="H193" s="335">
        <v>200</v>
      </c>
      <c r="I193" s="335">
        <v>400</v>
      </c>
      <c r="J193" s="335">
        <v>600</v>
      </c>
      <c r="K193" s="513">
        <v>800</v>
      </c>
      <c r="L193" s="274">
        <v>-1</v>
      </c>
      <c r="M193" s="274">
        <v>-1</v>
      </c>
      <c r="N193" s="274">
        <v>-1</v>
      </c>
      <c r="O193" s="274">
        <v>-1</v>
      </c>
      <c r="P193" s="274">
        <v>-1</v>
      </c>
      <c r="Q193" s="335" t="s">
        <v>3122</v>
      </c>
      <c r="R193" s="335" t="s">
        <v>3122</v>
      </c>
      <c r="S193" s="335" t="s">
        <v>3122</v>
      </c>
      <c r="T193" s="335" t="s">
        <v>3122</v>
      </c>
      <c r="U193" s="335" t="s">
        <v>3122</v>
      </c>
      <c r="V193" s="274">
        <v>-1</v>
      </c>
      <c r="W193" s="274">
        <v>-1</v>
      </c>
      <c r="X193" s="274">
        <v>-1</v>
      </c>
      <c r="Y193" s="274">
        <v>-1</v>
      </c>
      <c r="Z193" s="274">
        <v>-1</v>
      </c>
      <c r="AA193" s="335">
        <v>320000</v>
      </c>
      <c r="AB193" s="300">
        <f t="shared" si="3"/>
        <v>64000</v>
      </c>
      <c r="AC193" s="335">
        <v>5</v>
      </c>
    </row>
    <row r="194" spans="1:29">
      <c r="A194" s="325">
        <v>190</v>
      </c>
      <c r="B194" s="325" t="s">
        <v>2256</v>
      </c>
      <c r="C194" s="325" t="s">
        <v>989</v>
      </c>
      <c r="D194" s="325">
        <v>10</v>
      </c>
      <c r="E194" s="511" t="s">
        <v>3110</v>
      </c>
      <c r="F194" s="464">
        <v>0</v>
      </c>
      <c r="G194" s="512">
        <v>2</v>
      </c>
      <c r="H194" s="325">
        <v>4</v>
      </c>
      <c r="I194" s="325">
        <v>6</v>
      </c>
      <c r="J194" s="325">
        <v>8</v>
      </c>
      <c r="K194" s="325">
        <v>10</v>
      </c>
      <c r="L194" s="325">
        <v>12</v>
      </c>
      <c r="M194" s="325">
        <v>14</v>
      </c>
      <c r="N194" s="325">
        <v>16</v>
      </c>
      <c r="O194" s="325">
        <v>18</v>
      </c>
      <c r="P194" s="511">
        <v>20</v>
      </c>
      <c r="Q194" s="325" t="s">
        <v>3123</v>
      </c>
      <c r="R194" s="325" t="s">
        <v>3123</v>
      </c>
      <c r="S194" s="325" t="s">
        <v>3123</v>
      </c>
      <c r="T194" s="325" t="s">
        <v>3123</v>
      </c>
      <c r="U194" s="325" t="s">
        <v>3123</v>
      </c>
      <c r="V194" s="325" t="s">
        <v>3123</v>
      </c>
      <c r="W194" s="325" t="s">
        <v>3123</v>
      </c>
      <c r="X194" s="325" t="s">
        <v>3123</v>
      </c>
      <c r="Y194" s="325" t="s">
        <v>3123</v>
      </c>
      <c r="Z194" s="325" t="s">
        <v>3123</v>
      </c>
      <c r="AA194" s="325">
        <v>330000</v>
      </c>
      <c r="AB194" s="300">
        <f t="shared" si="1"/>
        <v>33000</v>
      </c>
      <c r="AC194" s="325">
        <v>10</v>
      </c>
    </row>
    <row r="195" spans="1:29">
      <c r="A195" s="443">
        <v>191</v>
      </c>
      <c r="B195" s="443" t="s">
        <v>2256</v>
      </c>
      <c r="C195" s="443" t="s">
        <v>990</v>
      </c>
      <c r="D195" s="443">
        <v>10</v>
      </c>
      <c r="E195" s="515" t="s">
        <v>3114</v>
      </c>
      <c r="F195" s="444">
        <v>0</v>
      </c>
      <c r="G195" s="516">
        <v>6</v>
      </c>
      <c r="H195" s="443">
        <v>12</v>
      </c>
      <c r="I195" s="443">
        <v>18</v>
      </c>
      <c r="J195" s="443">
        <v>24</v>
      </c>
      <c r="K195" s="443">
        <v>30</v>
      </c>
      <c r="L195" s="443">
        <v>36</v>
      </c>
      <c r="M195" s="443">
        <v>42</v>
      </c>
      <c r="N195" s="443">
        <v>48</v>
      </c>
      <c r="O195" s="443">
        <v>54</v>
      </c>
      <c r="P195" s="515">
        <v>60</v>
      </c>
      <c r="Q195" s="443" t="s">
        <v>3124</v>
      </c>
      <c r="R195" s="443" t="s">
        <v>3124</v>
      </c>
      <c r="S195" s="443" t="s">
        <v>3124</v>
      </c>
      <c r="T195" s="443" t="s">
        <v>3124</v>
      </c>
      <c r="U195" s="443" t="s">
        <v>3124</v>
      </c>
      <c r="V195" s="443" t="s">
        <v>3124</v>
      </c>
      <c r="W195" s="443" t="s">
        <v>3124</v>
      </c>
      <c r="X195" s="443" t="s">
        <v>3124</v>
      </c>
      <c r="Y195" s="443" t="s">
        <v>3124</v>
      </c>
      <c r="Z195" s="443" t="s">
        <v>3124</v>
      </c>
      <c r="AA195" s="443">
        <v>340000</v>
      </c>
      <c r="AB195" s="300">
        <f t="shared" si="1"/>
        <v>34000</v>
      </c>
      <c r="AC195" s="443">
        <v>10</v>
      </c>
    </row>
    <row r="196" spans="1:29">
      <c r="A196" s="485">
        <v>192</v>
      </c>
      <c r="B196" s="485" t="s">
        <v>2256</v>
      </c>
      <c r="C196" s="485" t="s">
        <v>991</v>
      </c>
      <c r="D196" s="485">
        <v>3</v>
      </c>
      <c r="E196" s="517" t="s">
        <v>1347</v>
      </c>
      <c r="F196" s="486">
        <v>0</v>
      </c>
      <c r="G196" s="518">
        <v>200</v>
      </c>
      <c r="H196" s="518">
        <v>300</v>
      </c>
      <c r="I196" s="519">
        <v>500</v>
      </c>
      <c r="J196" s="274">
        <v>-1</v>
      </c>
      <c r="K196" s="274">
        <v>-1</v>
      </c>
      <c r="L196" s="274">
        <v>-1</v>
      </c>
      <c r="M196" s="274">
        <v>-1</v>
      </c>
      <c r="N196" s="274">
        <v>-1</v>
      </c>
      <c r="O196" s="274">
        <v>-1</v>
      </c>
      <c r="P196" s="274">
        <v>-1</v>
      </c>
      <c r="Q196" s="485" t="s">
        <v>3125</v>
      </c>
      <c r="R196" s="485" t="s">
        <v>3125</v>
      </c>
      <c r="S196" s="485" t="s">
        <v>3125</v>
      </c>
      <c r="T196" s="274">
        <v>-1</v>
      </c>
      <c r="U196" s="274">
        <v>-1</v>
      </c>
      <c r="V196" s="274">
        <v>-1</v>
      </c>
      <c r="W196" s="274">
        <v>-1</v>
      </c>
      <c r="X196" s="274">
        <v>-1</v>
      </c>
      <c r="Y196" s="274">
        <v>-1</v>
      </c>
      <c r="Z196" s="274">
        <v>-1</v>
      </c>
      <c r="AA196" s="485">
        <v>350000</v>
      </c>
      <c r="AB196" s="300">
        <f>AA196/3</f>
        <v>116666.66666666667</v>
      </c>
      <c r="AC196" s="485">
        <v>3</v>
      </c>
    </row>
    <row r="197" spans="1:29">
      <c r="A197" s="485">
        <v>193</v>
      </c>
      <c r="B197" s="485" t="s">
        <v>2256</v>
      </c>
      <c r="C197" s="485" t="s">
        <v>992</v>
      </c>
      <c r="D197" s="485">
        <v>3</v>
      </c>
      <c r="E197" s="517" t="s">
        <v>2211</v>
      </c>
      <c r="F197" s="486">
        <v>1</v>
      </c>
      <c r="G197" s="518">
        <v>1</v>
      </c>
      <c r="H197" s="518">
        <v>3</v>
      </c>
      <c r="I197" s="519">
        <v>5</v>
      </c>
      <c r="J197" s="274">
        <v>-1</v>
      </c>
      <c r="K197" s="274">
        <v>-1</v>
      </c>
      <c r="L197" s="274">
        <v>-1</v>
      </c>
      <c r="M197" s="274">
        <v>-1</v>
      </c>
      <c r="N197" s="274">
        <v>-1</v>
      </c>
      <c r="O197" s="274">
        <v>-1</v>
      </c>
      <c r="P197" s="274">
        <v>-1</v>
      </c>
      <c r="Q197" s="485" t="s">
        <v>3125</v>
      </c>
      <c r="R197" s="485" t="s">
        <v>3125</v>
      </c>
      <c r="S197" s="485" t="s">
        <v>3125</v>
      </c>
      <c r="T197" s="274">
        <v>-1</v>
      </c>
      <c r="U197" s="274">
        <v>-1</v>
      </c>
      <c r="V197" s="274">
        <v>-1</v>
      </c>
      <c r="W197" s="274">
        <v>-1</v>
      </c>
      <c r="X197" s="274">
        <v>-1</v>
      </c>
      <c r="Y197" s="274">
        <v>-1</v>
      </c>
      <c r="Z197" s="274">
        <v>-1</v>
      </c>
      <c r="AA197" s="485">
        <v>350000</v>
      </c>
      <c r="AB197" s="300">
        <f t="shared" ref="AB197:AB199" si="4">AA197/3</f>
        <v>116666.66666666667</v>
      </c>
      <c r="AC197" s="485">
        <v>3</v>
      </c>
    </row>
    <row r="198" spans="1:29">
      <c r="A198" s="485">
        <v>194</v>
      </c>
      <c r="B198" s="485" t="s">
        <v>2256</v>
      </c>
      <c r="C198" s="485" t="s">
        <v>993</v>
      </c>
      <c r="D198" s="485">
        <v>3</v>
      </c>
      <c r="E198" s="517" t="s">
        <v>2213</v>
      </c>
      <c r="F198" s="486">
        <v>1</v>
      </c>
      <c r="G198" s="518">
        <v>1</v>
      </c>
      <c r="H198" s="518">
        <v>3</v>
      </c>
      <c r="I198" s="519">
        <v>5</v>
      </c>
      <c r="J198" s="274">
        <v>-1</v>
      </c>
      <c r="K198" s="274">
        <v>-1</v>
      </c>
      <c r="L198" s="274">
        <v>-1</v>
      </c>
      <c r="M198" s="274">
        <v>-1</v>
      </c>
      <c r="N198" s="274">
        <v>-1</v>
      </c>
      <c r="O198" s="274">
        <v>-1</v>
      </c>
      <c r="P198" s="274">
        <v>-1</v>
      </c>
      <c r="Q198" s="485" t="s">
        <v>3125</v>
      </c>
      <c r="R198" s="485" t="s">
        <v>3125</v>
      </c>
      <c r="S198" s="485" t="s">
        <v>3125</v>
      </c>
      <c r="T198" s="274">
        <v>-1</v>
      </c>
      <c r="U198" s="274">
        <v>-1</v>
      </c>
      <c r="V198" s="274">
        <v>-1</v>
      </c>
      <c r="W198" s="274">
        <v>-1</v>
      </c>
      <c r="X198" s="274">
        <v>-1</v>
      </c>
      <c r="Y198" s="274">
        <v>-1</v>
      </c>
      <c r="Z198" s="274">
        <v>-1</v>
      </c>
      <c r="AA198" s="485">
        <v>350000</v>
      </c>
      <c r="AB198" s="300">
        <f t="shared" si="4"/>
        <v>116666.66666666667</v>
      </c>
      <c r="AC198" s="485">
        <v>3</v>
      </c>
    </row>
    <row r="199" spans="1:29">
      <c r="A199" s="485">
        <v>195</v>
      </c>
      <c r="B199" s="485" t="s">
        <v>2256</v>
      </c>
      <c r="C199" s="485" t="s">
        <v>994</v>
      </c>
      <c r="D199" s="485">
        <v>3</v>
      </c>
      <c r="E199" s="517" t="s">
        <v>1360</v>
      </c>
      <c r="F199" s="486">
        <v>0</v>
      </c>
      <c r="G199" s="518">
        <v>200</v>
      </c>
      <c r="H199" s="518">
        <v>400</v>
      </c>
      <c r="I199" s="519">
        <v>600</v>
      </c>
      <c r="J199" s="274">
        <v>-1</v>
      </c>
      <c r="K199" s="274">
        <v>-1</v>
      </c>
      <c r="L199" s="274">
        <v>-1</v>
      </c>
      <c r="M199" s="274">
        <v>-1</v>
      </c>
      <c r="N199" s="274">
        <v>-1</v>
      </c>
      <c r="O199" s="274">
        <v>-1</v>
      </c>
      <c r="P199" s="274">
        <v>-1</v>
      </c>
      <c r="Q199" s="485" t="s">
        <v>3125</v>
      </c>
      <c r="R199" s="485" t="s">
        <v>3125</v>
      </c>
      <c r="S199" s="485" t="s">
        <v>3125</v>
      </c>
      <c r="T199" s="274">
        <v>-1</v>
      </c>
      <c r="U199" s="274">
        <v>-1</v>
      </c>
      <c r="V199" s="274">
        <v>-1</v>
      </c>
      <c r="W199" s="274">
        <v>-1</v>
      </c>
      <c r="X199" s="274">
        <v>-1</v>
      </c>
      <c r="Y199" s="274">
        <v>-1</v>
      </c>
      <c r="Z199" s="274">
        <v>-1</v>
      </c>
      <c r="AA199" s="485">
        <v>350000</v>
      </c>
      <c r="AB199" s="300">
        <f t="shared" si="4"/>
        <v>116666.66666666667</v>
      </c>
      <c r="AC199" s="485">
        <v>3</v>
      </c>
    </row>
    <row r="200" spans="1:29">
      <c r="A200" s="443">
        <v>196</v>
      </c>
      <c r="B200" s="443" t="s">
        <v>2256</v>
      </c>
      <c r="C200" s="443" t="s">
        <v>995</v>
      </c>
      <c r="D200" s="443">
        <v>10</v>
      </c>
      <c r="E200" s="515" t="s">
        <v>3110</v>
      </c>
      <c r="F200" s="444">
        <v>0</v>
      </c>
      <c r="G200" s="516">
        <v>8</v>
      </c>
      <c r="H200" s="443">
        <v>11</v>
      </c>
      <c r="I200" s="443">
        <v>14</v>
      </c>
      <c r="J200" s="443">
        <v>17</v>
      </c>
      <c r="K200" s="443">
        <v>20</v>
      </c>
      <c r="L200" s="443">
        <v>25</v>
      </c>
      <c r="M200" s="443">
        <v>30</v>
      </c>
      <c r="N200" s="443">
        <v>35</v>
      </c>
      <c r="O200" s="443">
        <v>40</v>
      </c>
      <c r="P200" s="515">
        <v>45</v>
      </c>
      <c r="Q200" s="443" t="s">
        <v>3126</v>
      </c>
      <c r="R200" s="443" t="s">
        <v>3126</v>
      </c>
      <c r="S200" s="443" t="s">
        <v>3126</v>
      </c>
      <c r="T200" s="443" t="s">
        <v>3126</v>
      </c>
      <c r="U200" s="443" t="s">
        <v>3126</v>
      </c>
      <c r="V200" s="443" t="s">
        <v>3126</v>
      </c>
      <c r="W200" s="443" t="s">
        <v>3126</v>
      </c>
      <c r="X200" s="443" t="s">
        <v>3126</v>
      </c>
      <c r="Y200" s="443" t="s">
        <v>3126</v>
      </c>
      <c r="Z200" s="443" t="s">
        <v>3126</v>
      </c>
      <c r="AA200" s="443">
        <v>360000</v>
      </c>
      <c r="AB200" s="300">
        <f t="shared" si="1"/>
        <v>36000</v>
      </c>
      <c r="AC200" s="443">
        <v>10</v>
      </c>
    </row>
    <row r="201" spans="1:29">
      <c r="A201" s="485">
        <v>197</v>
      </c>
      <c r="B201" s="485" t="s">
        <v>2256</v>
      </c>
      <c r="C201" s="485" t="s">
        <v>996</v>
      </c>
      <c r="D201" s="485">
        <v>3</v>
      </c>
      <c r="E201" s="517" t="s">
        <v>1358</v>
      </c>
      <c r="F201" s="486">
        <v>0</v>
      </c>
      <c r="G201" s="518">
        <v>100</v>
      </c>
      <c r="H201" s="518">
        <v>200</v>
      </c>
      <c r="I201" s="519">
        <v>300</v>
      </c>
      <c r="J201" s="274">
        <v>-1</v>
      </c>
      <c r="K201" s="274">
        <v>-1</v>
      </c>
      <c r="L201" s="274">
        <v>-1</v>
      </c>
      <c r="M201" s="274">
        <v>-1</v>
      </c>
      <c r="N201" s="274">
        <v>-1</v>
      </c>
      <c r="O201" s="274">
        <v>-1</v>
      </c>
      <c r="P201" s="274">
        <v>-1</v>
      </c>
      <c r="Q201" s="485" t="s">
        <v>3127</v>
      </c>
      <c r="R201" s="485" t="s">
        <v>3127</v>
      </c>
      <c r="S201" s="485" t="s">
        <v>3127</v>
      </c>
      <c r="T201" s="274">
        <v>-1</v>
      </c>
      <c r="U201" s="274">
        <v>-1</v>
      </c>
      <c r="V201" s="274">
        <v>-1</v>
      </c>
      <c r="W201" s="274">
        <v>-1</v>
      </c>
      <c r="X201" s="274">
        <v>-1</v>
      </c>
      <c r="Y201" s="274">
        <v>-1</v>
      </c>
      <c r="Z201" s="274">
        <v>-1</v>
      </c>
      <c r="AA201" s="485">
        <v>370000</v>
      </c>
      <c r="AB201" s="300">
        <f>AA201/3</f>
        <v>123333.33333333333</v>
      </c>
      <c r="AC201" s="485">
        <v>3</v>
      </c>
    </row>
    <row r="202" spans="1:29">
      <c r="A202" s="485">
        <v>198</v>
      </c>
      <c r="B202" s="485" t="s">
        <v>2256</v>
      </c>
      <c r="C202" s="485" t="s">
        <v>997</v>
      </c>
      <c r="D202" s="485">
        <v>3</v>
      </c>
      <c r="E202" s="517" t="s">
        <v>1349</v>
      </c>
      <c r="F202" s="486">
        <v>0</v>
      </c>
      <c r="G202" s="518">
        <v>200</v>
      </c>
      <c r="H202" s="518">
        <v>300</v>
      </c>
      <c r="I202" s="519">
        <v>500</v>
      </c>
      <c r="J202" s="274">
        <v>-1</v>
      </c>
      <c r="K202" s="274">
        <v>-1</v>
      </c>
      <c r="L202" s="274">
        <v>-1</v>
      </c>
      <c r="M202" s="274">
        <v>-1</v>
      </c>
      <c r="N202" s="274">
        <v>-1</v>
      </c>
      <c r="O202" s="274">
        <v>-1</v>
      </c>
      <c r="P202" s="274">
        <v>-1</v>
      </c>
      <c r="Q202" s="485" t="s">
        <v>3127</v>
      </c>
      <c r="R202" s="485" t="s">
        <v>3127</v>
      </c>
      <c r="S202" s="485" t="s">
        <v>3127</v>
      </c>
      <c r="T202" s="274">
        <v>-1</v>
      </c>
      <c r="U202" s="274">
        <v>-1</v>
      </c>
      <c r="V202" s="274">
        <v>-1</v>
      </c>
      <c r="W202" s="274">
        <v>-1</v>
      </c>
      <c r="X202" s="274">
        <v>-1</v>
      </c>
      <c r="Y202" s="274">
        <v>-1</v>
      </c>
      <c r="Z202" s="274">
        <v>-1</v>
      </c>
      <c r="AA202" s="485">
        <v>370000</v>
      </c>
      <c r="AB202" s="300">
        <f t="shared" ref="AB202:AB204" si="5">AA202/3</f>
        <v>123333.33333333333</v>
      </c>
      <c r="AC202" s="485">
        <v>3</v>
      </c>
    </row>
    <row r="203" spans="1:29">
      <c r="A203" s="485">
        <v>199</v>
      </c>
      <c r="B203" s="485" t="s">
        <v>2256</v>
      </c>
      <c r="C203" s="485" t="s">
        <v>998</v>
      </c>
      <c r="D203" s="485">
        <v>3</v>
      </c>
      <c r="E203" s="517" t="s">
        <v>2212</v>
      </c>
      <c r="F203" s="486">
        <v>1</v>
      </c>
      <c r="G203" s="518">
        <v>1</v>
      </c>
      <c r="H203" s="518">
        <v>3</v>
      </c>
      <c r="I203" s="519">
        <v>5</v>
      </c>
      <c r="J203" s="274">
        <v>-1</v>
      </c>
      <c r="K203" s="274">
        <v>-1</v>
      </c>
      <c r="L203" s="274">
        <v>-1</v>
      </c>
      <c r="M203" s="274">
        <v>-1</v>
      </c>
      <c r="N203" s="274">
        <v>-1</v>
      </c>
      <c r="O203" s="274">
        <v>-1</v>
      </c>
      <c r="P203" s="274">
        <v>-1</v>
      </c>
      <c r="Q203" s="485" t="s">
        <v>3127</v>
      </c>
      <c r="R203" s="485" t="s">
        <v>3127</v>
      </c>
      <c r="S203" s="485" t="s">
        <v>3127</v>
      </c>
      <c r="T203" s="274">
        <v>-1</v>
      </c>
      <c r="U203" s="274">
        <v>-1</v>
      </c>
      <c r="V203" s="274">
        <v>-1</v>
      </c>
      <c r="W203" s="274">
        <v>-1</v>
      </c>
      <c r="X203" s="274">
        <v>-1</v>
      </c>
      <c r="Y203" s="274">
        <v>-1</v>
      </c>
      <c r="Z203" s="274">
        <v>-1</v>
      </c>
      <c r="AA203" s="485">
        <v>370000</v>
      </c>
      <c r="AB203" s="300">
        <f t="shared" si="5"/>
        <v>123333.33333333333</v>
      </c>
      <c r="AC203" s="485">
        <v>3</v>
      </c>
    </row>
    <row r="204" spans="1:29">
      <c r="A204" s="485">
        <v>200</v>
      </c>
      <c r="B204" s="485" t="s">
        <v>2256</v>
      </c>
      <c r="C204" s="485" t="s">
        <v>999</v>
      </c>
      <c r="D204" s="485">
        <v>3</v>
      </c>
      <c r="E204" s="517" t="s">
        <v>2213</v>
      </c>
      <c r="F204" s="486">
        <v>1</v>
      </c>
      <c r="G204" s="518">
        <v>1</v>
      </c>
      <c r="H204" s="518">
        <v>3</v>
      </c>
      <c r="I204" s="519">
        <v>5</v>
      </c>
      <c r="J204" s="274">
        <v>-1</v>
      </c>
      <c r="K204" s="274">
        <v>-1</v>
      </c>
      <c r="L204" s="274">
        <v>-1</v>
      </c>
      <c r="M204" s="274">
        <v>-1</v>
      </c>
      <c r="N204" s="274">
        <v>-1</v>
      </c>
      <c r="O204" s="274">
        <v>-1</v>
      </c>
      <c r="P204" s="274">
        <v>-1</v>
      </c>
      <c r="Q204" s="485" t="s">
        <v>3127</v>
      </c>
      <c r="R204" s="485" t="s">
        <v>3127</v>
      </c>
      <c r="S204" s="485" t="s">
        <v>3127</v>
      </c>
      <c r="T204" s="274">
        <v>-1</v>
      </c>
      <c r="U204" s="274">
        <v>-1</v>
      </c>
      <c r="V204" s="274">
        <v>-1</v>
      </c>
      <c r="W204" s="274">
        <v>-1</v>
      </c>
      <c r="X204" s="274">
        <v>-1</v>
      </c>
      <c r="Y204" s="274">
        <v>-1</v>
      </c>
      <c r="Z204" s="274">
        <v>-1</v>
      </c>
      <c r="AA204" s="485">
        <v>370000</v>
      </c>
      <c r="AB204" s="300">
        <f t="shared" si="5"/>
        <v>123333.33333333333</v>
      </c>
      <c r="AC204" s="485">
        <v>3</v>
      </c>
    </row>
    <row r="205" spans="1:29">
      <c r="A205" s="485">
        <v>201</v>
      </c>
      <c r="B205" s="485" t="s">
        <v>2256</v>
      </c>
      <c r="C205" s="485" t="s">
        <v>1000</v>
      </c>
      <c r="D205" s="485">
        <v>5</v>
      </c>
      <c r="E205" s="517" t="s">
        <v>1329</v>
      </c>
      <c r="F205" s="486">
        <v>1</v>
      </c>
      <c r="G205" s="518">
        <v>25</v>
      </c>
      <c r="H205" s="518">
        <v>50</v>
      </c>
      <c r="I205" s="518">
        <v>100</v>
      </c>
      <c r="J205" s="518">
        <v>150</v>
      </c>
      <c r="K205" s="519">
        <v>200</v>
      </c>
      <c r="L205" s="274">
        <v>-1</v>
      </c>
      <c r="M205" s="274">
        <v>-1</v>
      </c>
      <c r="N205" s="274">
        <v>-1</v>
      </c>
      <c r="O205" s="274">
        <v>-1</v>
      </c>
      <c r="P205" s="274">
        <v>-1</v>
      </c>
      <c r="Q205" s="485" t="s">
        <v>3128</v>
      </c>
      <c r="R205" s="485" t="s">
        <v>3128</v>
      </c>
      <c r="S205" s="485" t="s">
        <v>3128</v>
      </c>
      <c r="T205" s="485" t="s">
        <v>3128</v>
      </c>
      <c r="U205" s="485" t="s">
        <v>3128</v>
      </c>
      <c r="V205" s="274">
        <v>-1</v>
      </c>
      <c r="W205" s="274">
        <v>-1</v>
      </c>
      <c r="X205" s="274">
        <v>-1</v>
      </c>
      <c r="Y205" s="274">
        <v>-1</v>
      </c>
      <c r="Z205" s="274">
        <v>-1</v>
      </c>
      <c r="AA205" s="485">
        <v>380000</v>
      </c>
      <c r="AB205" s="300">
        <f>AA205/5</f>
        <v>76000</v>
      </c>
      <c r="AC205" s="485">
        <v>5</v>
      </c>
    </row>
    <row r="206" spans="1:29">
      <c r="A206" s="485">
        <v>202</v>
      </c>
      <c r="B206" s="485" t="s">
        <v>2256</v>
      </c>
      <c r="C206" s="485" t="s">
        <v>1001</v>
      </c>
      <c r="D206" s="485">
        <v>5</v>
      </c>
      <c r="E206" s="517" t="s">
        <v>1345</v>
      </c>
      <c r="F206" s="486">
        <v>0</v>
      </c>
      <c r="G206" s="518">
        <v>100</v>
      </c>
      <c r="H206" s="518">
        <v>200</v>
      </c>
      <c r="I206" s="518">
        <v>300</v>
      </c>
      <c r="J206" s="518">
        <v>400</v>
      </c>
      <c r="K206" s="519">
        <v>500</v>
      </c>
      <c r="L206" s="274">
        <v>-1</v>
      </c>
      <c r="M206" s="274">
        <v>-1</v>
      </c>
      <c r="N206" s="274">
        <v>-1</v>
      </c>
      <c r="O206" s="274">
        <v>-1</v>
      </c>
      <c r="P206" s="274">
        <v>-1</v>
      </c>
      <c r="Q206" s="485" t="s">
        <v>3128</v>
      </c>
      <c r="R206" s="485" t="s">
        <v>3128</v>
      </c>
      <c r="S206" s="485" t="s">
        <v>3128</v>
      </c>
      <c r="T206" s="485" t="s">
        <v>3128</v>
      </c>
      <c r="U206" s="485" t="s">
        <v>3128</v>
      </c>
      <c r="V206" s="274">
        <v>-1</v>
      </c>
      <c r="W206" s="274">
        <v>-1</v>
      </c>
      <c r="X206" s="274">
        <v>-1</v>
      </c>
      <c r="Y206" s="274">
        <v>-1</v>
      </c>
      <c r="Z206" s="274">
        <v>-1</v>
      </c>
      <c r="AA206" s="485">
        <v>380000</v>
      </c>
      <c r="AB206" s="300">
        <f t="shared" ref="AB206:AB207" si="6">AA206/5</f>
        <v>76000</v>
      </c>
      <c r="AC206" s="485">
        <v>5</v>
      </c>
    </row>
    <row r="207" spans="1:29">
      <c r="A207" s="485">
        <v>203</v>
      </c>
      <c r="B207" s="485" t="s">
        <v>2256</v>
      </c>
      <c r="C207" s="485" t="s">
        <v>1002</v>
      </c>
      <c r="D207" s="485">
        <v>5</v>
      </c>
      <c r="E207" s="517" t="s">
        <v>1358</v>
      </c>
      <c r="F207" s="486">
        <v>0</v>
      </c>
      <c r="G207" s="518">
        <v>100</v>
      </c>
      <c r="H207" s="518">
        <v>200</v>
      </c>
      <c r="I207" s="518">
        <v>400</v>
      </c>
      <c r="J207" s="518">
        <v>600</v>
      </c>
      <c r="K207" s="519">
        <v>800</v>
      </c>
      <c r="L207" s="274">
        <v>-1</v>
      </c>
      <c r="M207" s="274">
        <v>-1</v>
      </c>
      <c r="N207" s="274">
        <v>-1</v>
      </c>
      <c r="O207" s="274">
        <v>-1</v>
      </c>
      <c r="P207" s="274">
        <v>-1</v>
      </c>
      <c r="Q207" s="485" t="s">
        <v>3128</v>
      </c>
      <c r="R207" s="485" t="s">
        <v>3128</v>
      </c>
      <c r="S207" s="485" t="s">
        <v>3128</v>
      </c>
      <c r="T207" s="485" t="s">
        <v>3128</v>
      </c>
      <c r="U207" s="485" t="s">
        <v>3128</v>
      </c>
      <c r="V207" s="274">
        <v>-1</v>
      </c>
      <c r="W207" s="274">
        <v>-1</v>
      </c>
      <c r="X207" s="274">
        <v>-1</v>
      </c>
      <c r="Y207" s="274">
        <v>-1</v>
      </c>
      <c r="Z207" s="274">
        <v>-1</v>
      </c>
      <c r="AA207" s="485">
        <v>380000</v>
      </c>
      <c r="AB207" s="300">
        <f t="shared" si="6"/>
        <v>76000</v>
      </c>
      <c r="AC207" s="485">
        <v>5</v>
      </c>
    </row>
    <row r="208" spans="1:29">
      <c r="A208" s="443">
        <v>204</v>
      </c>
      <c r="B208" s="443" t="s">
        <v>2256</v>
      </c>
      <c r="C208" s="443" t="s">
        <v>1003</v>
      </c>
      <c r="D208" s="443">
        <v>10</v>
      </c>
      <c r="E208" s="515" t="s">
        <v>3110</v>
      </c>
      <c r="F208" s="444">
        <v>0</v>
      </c>
      <c r="G208" s="516">
        <v>10</v>
      </c>
      <c r="H208" s="443">
        <v>15</v>
      </c>
      <c r="I208" s="443">
        <v>20</v>
      </c>
      <c r="J208" s="443">
        <v>25</v>
      </c>
      <c r="K208" s="443">
        <v>30</v>
      </c>
      <c r="L208" s="443">
        <v>35</v>
      </c>
      <c r="M208" s="443">
        <v>40</v>
      </c>
      <c r="N208" s="443">
        <v>45</v>
      </c>
      <c r="O208" s="443">
        <v>50</v>
      </c>
      <c r="P208" s="515">
        <v>65</v>
      </c>
      <c r="Q208" s="443" t="s">
        <v>3129</v>
      </c>
      <c r="R208" s="443" t="s">
        <v>3129</v>
      </c>
      <c r="S208" s="443" t="s">
        <v>3129</v>
      </c>
      <c r="T208" s="443" t="s">
        <v>3129</v>
      </c>
      <c r="U208" s="443" t="s">
        <v>3129</v>
      </c>
      <c r="V208" s="443" t="s">
        <v>3129</v>
      </c>
      <c r="W208" s="443" t="s">
        <v>3129</v>
      </c>
      <c r="X208" s="443" t="s">
        <v>3129</v>
      </c>
      <c r="Y208" s="443" t="s">
        <v>3129</v>
      </c>
      <c r="Z208" s="443" t="s">
        <v>3129</v>
      </c>
      <c r="AA208" s="443">
        <v>390000</v>
      </c>
      <c r="AB208" s="300">
        <f t="shared" si="1"/>
        <v>39000</v>
      </c>
      <c r="AC208" s="443">
        <v>10</v>
      </c>
    </row>
    <row r="209" spans="1:29">
      <c r="A209" s="485">
        <v>205</v>
      </c>
      <c r="B209" s="485" t="s">
        <v>2256</v>
      </c>
      <c r="C209" s="485" t="s">
        <v>1004</v>
      </c>
      <c r="D209" s="485">
        <v>5</v>
      </c>
      <c r="E209" s="517" t="s">
        <v>1362</v>
      </c>
      <c r="F209" s="486">
        <v>0</v>
      </c>
      <c r="G209" s="518">
        <v>300</v>
      </c>
      <c r="H209" s="518">
        <v>500</v>
      </c>
      <c r="I209" s="518">
        <v>1000</v>
      </c>
      <c r="J209" s="518">
        <v>1500</v>
      </c>
      <c r="K209" s="519">
        <v>2100</v>
      </c>
      <c r="L209" s="274">
        <v>-1</v>
      </c>
      <c r="M209" s="274">
        <v>-1</v>
      </c>
      <c r="N209" s="274">
        <v>-1</v>
      </c>
      <c r="O209" s="274">
        <v>-1</v>
      </c>
      <c r="P209" s="274">
        <v>-1</v>
      </c>
      <c r="Q209" s="485" t="s">
        <v>3130</v>
      </c>
      <c r="R209" s="485" t="s">
        <v>3130</v>
      </c>
      <c r="S209" s="485" t="s">
        <v>3130</v>
      </c>
      <c r="T209" s="485" t="s">
        <v>3130</v>
      </c>
      <c r="U209" s="485" t="s">
        <v>3130</v>
      </c>
      <c r="V209" s="274">
        <v>-1</v>
      </c>
      <c r="W209" s="274">
        <v>-1</v>
      </c>
      <c r="X209" s="274">
        <v>-1</v>
      </c>
      <c r="Y209" s="274">
        <v>-1</v>
      </c>
      <c r="Z209" s="274">
        <v>-1</v>
      </c>
      <c r="AA209" s="485">
        <v>400000</v>
      </c>
      <c r="AB209" s="300">
        <f>AA209/5</f>
        <v>80000</v>
      </c>
      <c r="AC209" s="485">
        <v>5</v>
      </c>
    </row>
    <row r="210" spans="1:29">
      <c r="A210" s="485">
        <v>206</v>
      </c>
      <c r="B210" s="485" t="s">
        <v>2256</v>
      </c>
      <c r="C210" s="485" t="s">
        <v>1005</v>
      </c>
      <c r="D210" s="485">
        <v>5</v>
      </c>
      <c r="E210" s="517" t="s">
        <v>1349</v>
      </c>
      <c r="F210" s="486">
        <v>0</v>
      </c>
      <c r="G210" s="518">
        <v>300</v>
      </c>
      <c r="H210" s="518">
        <v>500</v>
      </c>
      <c r="I210" s="518">
        <v>700</v>
      </c>
      <c r="J210" s="518">
        <v>1000</v>
      </c>
      <c r="K210" s="519">
        <v>1300</v>
      </c>
      <c r="L210" s="274">
        <v>-1</v>
      </c>
      <c r="M210" s="274">
        <v>-1</v>
      </c>
      <c r="N210" s="274">
        <v>-1</v>
      </c>
      <c r="O210" s="274">
        <v>-1</v>
      </c>
      <c r="P210" s="274">
        <v>-1</v>
      </c>
      <c r="Q210" s="485" t="s">
        <v>3130</v>
      </c>
      <c r="R210" s="485" t="s">
        <v>3130</v>
      </c>
      <c r="S210" s="485" t="s">
        <v>3130</v>
      </c>
      <c r="T210" s="485" t="s">
        <v>3130</v>
      </c>
      <c r="U210" s="485" t="s">
        <v>3130</v>
      </c>
      <c r="V210" s="274">
        <v>-1</v>
      </c>
      <c r="W210" s="274">
        <v>-1</v>
      </c>
      <c r="X210" s="274">
        <v>-1</v>
      </c>
      <c r="Y210" s="274">
        <v>-1</v>
      </c>
      <c r="Z210" s="274">
        <v>-1</v>
      </c>
      <c r="AA210" s="485">
        <v>400000</v>
      </c>
      <c r="AB210" s="300">
        <f t="shared" ref="AB210:AB214" si="7">AA210/5</f>
        <v>80000</v>
      </c>
      <c r="AC210" s="485">
        <v>5</v>
      </c>
    </row>
    <row r="211" spans="1:29">
      <c r="A211" s="485">
        <v>207</v>
      </c>
      <c r="B211" s="485" t="s">
        <v>2256</v>
      </c>
      <c r="C211" s="485" t="s">
        <v>1006</v>
      </c>
      <c r="D211" s="485">
        <v>5</v>
      </c>
      <c r="E211" s="517" t="s">
        <v>2212</v>
      </c>
      <c r="F211" s="486">
        <v>1</v>
      </c>
      <c r="G211" s="518">
        <v>2</v>
      </c>
      <c r="H211" s="518">
        <v>4</v>
      </c>
      <c r="I211" s="518">
        <v>6</v>
      </c>
      <c r="J211" s="518">
        <v>8</v>
      </c>
      <c r="K211" s="519">
        <v>10</v>
      </c>
      <c r="L211" s="274">
        <v>-1</v>
      </c>
      <c r="M211" s="274">
        <v>-1</v>
      </c>
      <c r="N211" s="274">
        <v>-1</v>
      </c>
      <c r="O211" s="274">
        <v>-1</v>
      </c>
      <c r="P211" s="274">
        <v>-1</v>
      </c>
      <c r="Q211" s="485" t="s">
        <v>3130</v>
      </c>
      <c r="R211" s="485" t="s">
        <v>3130</v>
      </c>
      <c r="S211" s="485" t="s">
        <v>3130</v>
      </c>
      <c r="T211" s="485" t="s">
        <v>3130</v>
      </c>
      <c r="U211" s="485" t="s">
        <v>3130</v>
      </c>
      <c r="V211" s="274">
        <v>-1</v>
      </c>
      <c r="W211" s="274">
        <v>-1</v>
      </c>
      <c r="X211" s="274">
        <v>-1</v>
      </c>
      <c r="Y211" s="274">
        <v>-1</v>
      </c>
      <c r="Z211" s="274">
        <v>-1</v>
      </c>
      <c r="AA211" s="485">
        <v>400000</v>
      </c>
      <c r="AB211" s="300">
        <f t="shared" si="7"/>
        <v>80000</v>
      </c>
      <c r="AC211" s="485">
        <v>5</v>
      </c>
    </row>
    <row r="212" spans="1:29">
      <c r="A212" s="485">
        <v>208</v>
      </c>
      <c r="B212" s="485" t="s">
        <v>2256</v>
      </c>
      <c r="C212" s="485" t="s">
        <v>1007</v>
      </c>
      <c r="D212" s="485">
        <v>5</v>
      </c>
      <c r="E212" s="517" t="s">
        <v>1329</v>
      </c>
      <c r="F212" s="486">
        <v>1</v>
      </c>
      <c r="G212" s="518">
        <v>50</v>
      </c>
      <c r="H212" s="518">
        <v>100</v>
      </c>
      <c r="I212" s="518">
        <v>150</v>
      </c>
      <c r="J212" s="518">
        <v>200</v>
      </c>
      <c r="K212" s="519">
        <v>250</v>
      </c>
      <c r="L212" s="274">
        <v>-1</v>
      </c>
      <c r="M212" s="274">
        <v>-1</v>
      </c>
      <c r="N212" s="274">
        <v>-1</v>
      </c>
      <c r="O212" s="274">
        <v>-1</v>
      </c>
      <c r="P212" s="274">
        <v>-1</v>
      </c>
      <c r="Q212" s="485" t="s">
        <v>3131</v>
      </c>
      <c r="R212" s="485" t="s">
        <v>3131</v>
      </c>
      <c r="S212" s="485" t="s">
        <v>3131</v>
      </c>
      <c r="T212" s="485" t="s">
        <v>3131</v>
      </c>
      <c r="U212" s="485" t="s">
        <v>3131</v>
      </c>
      <c r="V212" s="274">
        <v>-1</v>
      </c>
      <c r="W212" s="274">
        <v>-1</v>
      </c>
      <c r="X212" s="274">
        <v>-1</v>
      </c>
      <c r="Y212" s="274">
        <v>-1</v>
      </c>
      <c r="Z212" s="274">
        <v>-1</v>
      </c>
      <c r="AA212" s="485">
        <v>410000</v>
      </c>
      <c r="AB212" s="300">
        <f t="shared" si="7"/>
        <v>82000</v>
      </c>
      <c r="AC212" s="485">
        <v>5</v>
      </c>
    </row>
    <row r="213" spans="1:29">
      <c r="A213" s="485">
        <v>209</v>
      </c>
      <c r="B213" s="485" t="s">
        <v>2256</v>
      </c>
      <c r="C213" s="485" t="s">
        <v>1008</v>
      </c>
      <c r="D213" s="485">
        <v>5</v>
      </c>
      <c r="E213" s="517" t="s">
        <v>1356</v>
      </c>
      <c r="F213" s="486">
        <v>0</v>
      </c>
      <c r="G213" s="518">
        <v>300</v>
      </c>
      <c r="H213" s="518">
        <v>500</v>
      </c>
      <c r="I213" s="518">
        <v>1000</v>
      </c>
      <c r="J213" s="518">
        <v>1500</v>
      </c>
      <c r="K213" s="519">
        <v>2000</v>
      </c>
      <c r="L213" s="274">
        <v>-1</v>
      </c>
      <c r="M213" s="274">
        <v>-1</v>
      </c>
      <c r="N213" s="274">
        <v>-1</v>
      </c>
      <c r="O213" s="274">
        <v>-1</v>
      </c>
      <c r="P213" s="274">
        <v>-1</v>
      </c>
      <c r="Q213" s="485" t="s">
        <v>3131</v>
      </c>
      <c r="R213" s="485" t="s">
        <v>3131</v>
      </c>
      <c r="S213" s="485" t="s">
        <v>3131</v>
      </c>
      <c r="T213" s="485" t="s">
        <v>3131</v>
      </c>
      <c r="U213" s="485" t="s">
        <v>3131</v>
      </c>
      <c r="V213" s="274">
        <v>-1</v>
      </c>
      <c r="W213" s="274">
        <v>-1</v>
      </c>
      <c r="X213" s="274">
        <v>-1</v>
      </c>
      <c r="Y213" s="274">
        <v>-1</v>
      </c>
      <c r="Z213" s="274">
        <v>-1</v>
      </c>
      <c r="AA213" s="485">
        <v>410000</v>
      </c>
      <c r="AB213" s="300">
        <f t="shared" si="7"/>
        <v>82000</v>
      </c>
      <c r="AC213" s="485">
        <v>5</v>
      </c>
    </row>
    <row r="214" spans="1:29">
      <c r="A214" s="485">
        <v>210</v>
      </c>
      <c r="B214" s="485" t="s">
        <v>2256</v>
      </c>
      <c r="C214" s="485" t="s">
        <v>1009</v>
      </c>
      <c r="D214" s="485">
        <v>5</v>
      </c>
      <c r="E214" s="517" t="s">
        <v>1360</v>
      </c>
      <c r="F214" s="486">
        <v>0</v>
      </c>
      <c r="G214" s="518">
        <v>300</v>
      </c>
      <c r="H214" s="518">
        <v>500</v>
      </c>
      <c r="I214" s="518">
        <v>1000</v>
      </c>
      <c r="J214" s="518">
        <v>1200</v>
      </c>
      <c r="K214" s="519">
        <v>1700</v>
      </c>
      <c r="L214" s="274">
        <v>-1</v>
      </c>
      <c r="M214" s="274">
        <v>-1</v>
      </c>
      <c r="N214" s="274">
        <v>-1</v>
      </c>
      <c r="O214" s="274">
        <v>-1</v>
      </c>
      <c r="P214" s="274">
        <v>-1</v>
      </c>
      <c r="Q214" s="485" t="s">
        <v>3131</v>
      </c>
      <c r="R214" s="485" t="s">
        <v>3131</v>
      </c>
      <c r="S214" s="485" t="s">
        <v>3131</v>
      </c>
      <c r="T214" s="485" t="s">
        <v>3131</v>
      </c>
      <c r="U214" s="485" t="s">
        <v>3131</v>
      </c>
      <c r="V214" s="274">
        <v>-1</v>
      </c>
      <c r="W214" s="274">
        <v>-1</v>
      </c>
      <c r="X214" s="274">
        <v>-1</v>
      </c>
      <c r="Y214" s="274">
        <v>-1</v>
      </c>
      <c r="Z214" s="274">
        <v>-1</v>
      </c>
      <c r="AA214" s="485">
        <v>410000</v>
      </c>
      <c r="AB214" s="300">
        <f t="shared" si="7"/>
        <v>82000</v>
      </c>
      <c r="AC214" s="485">
        <v>5</v>
      </c>
    </row>
    <row r="215" spans="1:29">
      <c r="A215" s="412">
        <v>211</v>
      </c>
      <c r="B215" s="412" t="s">
        <v>2256</v>
      </c>
      <c r="C215" s="412" t="s">
        <v>1010</v>
      </c>
      <c r="D215" s="412">
        <v>10</v>
      </c>
      <c r="E215" s="520" t="s">
        <v>3110</v>
      </c>
      <c r="F215" s="451">
        <v>0</v>
      </c>
      <c r="G215" s="521">
        <v>10</v>
      </c>
      <c r="H215" s="521">
        <v>20</v>
      </c>
      <c r="I215" s="521">
        <v>30</v>
      </c>
      <c r="J215" s="521">
        <v>40</v>
      </c>
      <c r="K215" s="521">
        <v>50</v>
      </c>
      <c r="L215" s="521">
        <v>60</v>
      </c>
      <c r="M215" s="521">
        <v>70</v>
      </c>
      <c r="N215" s="521">
        <v>80</v>
      </c>
      <c r="O215" s="521">
        <v>90</v>
      </c>
      <c r="P215" s="522">
        <v>100</v>
      </c>
      <c r="Q215" s="412" t="s">
        <v>3132</v>
      </c>
      <c r="R215" s="412" t="s">
        <v>3132</v>
      </c>
      <c r="S215" s="412" t="s">
        <v>3132</v>
      </c>
      <c r="T215" s="412" t="s">
        <v>3132</v>
      </c>
      <c r="U215" s="412" t="s">
        <v>3132</v>
      </c>
      <c r="V215" s="412" t="s">
        <v>3132</v>
      </c>
      <c r="W215" s="412" t="s">
        <v>3132</v>
      </c>
      <c r="X215" s="412" t="s">
        <v>3132</v>
      </c>
      <c r="Y215" s="412" t="s">
        <v>3132</v>
      </c>
      <c r="Z215" s="412" t="s">
        <v>3132</v>
      </c>
      <c r="AA215" s="412">
        <v>420000</v>
      </c>
      <c r="AB215" s="300">
        <f t="shared" si="1"/>
        <v>42000</v>
      </c>
      <c r="AC215" s="412">
        <v>10</v>
      </c>
    </row>
    <row r="216" spans="1:29">
      <c r="A216" s="453">
        <v>212</v>
      </c>
      <c r="B216" s="453" t="s">
        <v>2256</v>
      </c>
      <c r="C216" s="453" t="s">
        <v>1011</v>
      </c>
      <c r="D216" s="453">
        <v>7</v>
      </c>
      <c r="E216" s="523" t="s">
        <v>3116</v>
      </c>
      <c r="F216" s="454">
        <v>0</v>
      </c>
      <c r="G216" s="524">
        <v>20</v>
      </c>
      <c r="H216" s="524">
        <v>40</v>
      </c>
      <c r="I216" s="524">
        <v>60</v>
      </c>
      <c r="J216" s="524">
        <v>80</v>
      </c>
      <c r="K216" s="524">
        <v>100</v>
      </c>
      <c r="L216" s="524">
        <v>150</v>
      </c>
      <c r="M216" s="525">
        <v>200</v>
      </c>
      <c r="N216" s="274">
        <v>-1</v>
      </c>
      <c r="O216" s="274">
        <v>-1</v>
      </c>
      <c r="P216" s="274">
        <v>-1</v>
      </c>
      <c r="Q216" s="453" t="s">
        <v>3133</v>
      </c>
      <c r="R216" s="453" t="s">
        <v>3133</v>
      </c>
      <c r="S216" s="453" t="s">
        <v>3133</v>
      </c>
      <c r="T216" s="453" t="s">
        <v>3133</v>
      </c>
      <c r="U216" s="453" t="s">
        <v>3133</v>
      </c>
      <c r="V216" s="453" t="s">
        <v>3133</v>
      </c>
      <c r="W216" s="453" t="s">
        <v>3133</v>
      </c>
      <c r="X216" s="274">
        <v>-1</v>
      </c>
      <c r="Y216" s="274">
        <v>-1</v>
      </c>
      <c r="Z216" s="274">
        <v>-1</v>
      </c>
      <c r="AA216" s="453">
        <v>430000</v>
      </c>
      <c r="AB216" s="300">
        <f>AA216/7</f>
        <v>61428.571428571428</v>
      </c>
      <c r="AC216" s="453">
        <v>7</v>
      </c>
    </row>
    <row r="217" spans="1:29">
      <c r="A217" s="453">
        <v>213</v>
      </c>
      <c r="B217" s="453" t="s">
        <v>2256</v>
      </c>
      <c r="C217" s="453" t="s">
        <v>1012</v>
      </c>
      <c r="D217" s="453">
        <v>7</v>
      </c>
      <c r="E217" s="523" t="s">
        <v>3118</v>
      </c>
      <c r="F217" s="454">
        <v>1</v>
      </c>
      <c r="G217" s="524">
        <v>1</v>
      </c>
      <c r="H217" s="524">
        <v>2</v>
      </c>
      <c r="I217" s="524">
        <v>3</v>
      </c>
      <c r="J217" s="524">
        <v>4</v>
      </c>
      <c r="K217" s="524">
        <v>5</v>
      </c>
      <c r="L217" s="524">
        <v>6</v>
      </c>
      <c r="M217" s="525">
        <v>10</v>
      </c>
      <c r="N217" s="274">
        <v>-1</v>
      </c>
      <c r="O217" s="274">
        <v>-1</v>
      </c>
      <c r="P217" s="274">
        <v>-1</v>
      </c>
      <c r="Q217" s="453" t="s">
        <v>3133</v>
      </c>
      <c r="R217" s="453" t="s">
        <v>3133</v>
      </c>
      <c r="S217" s="453" t="s">
        <v>3133</v>
      </c>
      <c r="T217" s="453" t="s">
        <v>3133</v>
      </c>
      <c r="U217" s="453" t="s">
        <v>3133</v>
      </c>
      <c r="V217" s="453" t="s">
        <v>3133</v>
      </c>
      <c r="W217" s="453" t="s">
        <v>3133</v>
      </c>
      <c r="X217" s="274">
        <v>-1</v>
      </c>
      <c r="Y217" s="274">
        <v>-1</v>
      </c>
      <c r="Z217" s="274">
        <v>-1</v>
      </c>
      <c r="AA217" s="453">
        <v>430000</v>
      </c>
      <c r="AB217" s="300">
        <f t="shared" ref="AB217:AB221" si="8">AA217/7</f>
        <v>61428.571428571428</v>
      </c>
      <c r="AC217" s="453">
        <v>7</v>
      </c>
    </row>
    <row r="218" spans="1:29">
      <c r="A218" s="453">
        <v>214</v>
      </c>
      <c r="B218" s="453" t="s">
        <v>2256</v>
      </c>
      <c r="C218" s="453" t="s">
        <v>1013</v>
      </c>
      <c r="D218" s="453">
        <v>7</v>
      </c>
      <c r="E218" s="523" t="s">
        <v>1347</v>
      </c>
      <c r="F218" s="454">
        <v>0</v>
      </c>
      <c r="G218" s="524">
        <v>100</v>
      </c>
      <c r="H218" s="524">
        <v>200</v>
      </c>
      <c r="I218" s="524">
        <v>400</v>
      </c>
      <c r="J218" s="524">
        <v>600</v>
      </c>
      <c r="K218" s="524">
        <v>800</v>
      </c>
      <c r="L218" s="524">
        <v>1000</v>
      </c>
      <c r="M218" s="525">
        <v>1500</v>
      </c>
      <c r="N218" s="274">
        <v>-1</v>
      </c>
      <c r="O218" s="274">
        <v>-1</v>
      </c>
      <c r="P218" s="274">
        <v>-1</v>
      </c>
      <c r="Q218" s="453" t="s">
        <v>3134</v>
      </c>
      <c r="R218" s="453" t="s">
        <v>3134</v>
      </c>
      <c r="S218" s="453" t="s">
        <v>3134</v>
      </c>
      <c r="T218" s="453" t="s">
        <v>3134</v>
      </c>
      <c r="U218" s="453" t="s">
        <v>3134</v>
      </c>
      <c r="V218" s="453" t="s">
        <v>3134</v>
      </c>
      <c r="W218" s="453" t="s">
        <v>3134</v>
      </c>
      <c r="X218" s="274">
        <v>-1</v>
      </c>
      <c r="Y218" s="274">
        <v>-1</v>
      </c>
      <c r="Z218" s="274">
        <v>-1</v>
      </c>
      <c r="AA218" s="453">
        <v>440000</v>
      </c>
      <c r="AB218" s="300">
        <f t="shared" si="8"/>
        <v>62857.142857142855</v>
      </c>
      <c r="AC218" s="453">
        <v>7</v>
      </c>
    </row>
    <row r="219" spans="1:29">
      <c r="A219" s="453">
        <v>215</v>
      </c>
      <c r="B219" s="453" t="s">
        <v>2256</v>
      </c>
      <c r="C219" s="453" t="s">
        <v>1014</v>
      </c>
      <c r="D219" s="453">
        <v>7</v>
      </c>
      <c r="E219" s="523" t="s">
        <v>2211</v>
      </c>
      <c r="F219" s="454">
        <v>1</v>
      </c>
      <c r="G219" s="524">
        <v>1</v>
      </c>
      <c r="H219" s="524">
        <v>1</v>
      </c>
      <c r="I219" s="524">
        <v>2</v>
      </c>
      <c r="J219" s="524">
        <v>2</v>
      </c>
      <c r="K219" s="524">
        <v>3</v>
      </c>
      <c r="L219" s="524">
        <v>4</v>
      </c>
      <c r="M219" s="525">
        <v>5</v>
      </c>
      <c r="N219" s="274">
        <v>-1</v>
      </c>
      <c r="O219" s="274">
        <v>-1</v>
      </c>
      <c r="P219" s="274">
        <v>-1</v>
      </c>
      <c r="Q219" s="453" t="s">
        <v>3134</v>
      </c>
      <c r="R219" s="453" t="s">
        <v>3134</v>
      </c>
      <c r="S219" s="453" t="s">
        <v>3134</v>
      </c>
      <c r="T219" s="453" t="s">
        <v>3134</v>
      </c>
      <c r="U219" s="453" t="s">
        <v>3134</v>
      </c>
      <c r="V219" s="453" t="s">
        <v>3134</v>
      </c>
      <c r="W219" s="453" t="s">
        <v>3134</v>
      </c>
      <c r="X219" s="274">
        <v>-1</v>
      </c>
      <c r="Y219" s="274">
        <v>-1</v>
      </c>
      <c r="Z219" s="274">
        <v>-1</v>
      </c>
      <c r="AA219" s="453">
        <v>440000</v>
      </c>
      <c r="AB219" s="300">
        <f t="shared" si="8"/>
        <v>62857.142857142855</v>
      </c>
      <c r="AC219" s="453">
        <v>7</v>
      </c>
    </row>
    <row r="220" spans="1:29">
      <c r="A220" s="453">
        <v>216</v>
      </c>
      <c r="B220" s="453" t="s">
        <v>2256</v>
      </c>
      <c r="C220" s="453" t="s">
        <v>1015</v>
      </c>
      <c r="D220" s="453">
        <v>7</v>
      </c>
      <c r="E220" s="523" t="s">
        <v>1329</v>
      </c>
      <c r="F220" s="454">
        <v>1</v>
      </c>
      <c r="G220" s="524">
        <v>60</v>
      </c>
      <c r="H220" s="524">
        <v>90</v>
      </c>
      <c r="I220" s="524">
        <v>120</v>
      </c>
      <c r="J220" s="524">
        <v>150</v>
      </c>
      <c r="K220" s="524">
        <v>200</v>
      </c>
      <c r="L220" s="524">
        <v>250</v>
      </c>
      <c r="M220" s="525">
        <v>300</v>
      </c>
      <c r="N220" s="274">
        <v>-1</v>
      </c>
      <c r="O220" s="274">
        <v>-1</v>
      </c>
      <c r="P220" s="274">
        <v>-1</v>
      </c>
      <c r="Q220" s="453" t="s">
        <v>3135</v>
      </c>
      <c r="R220" s="453" t="s">
        <v>3135</v>
      </c>
      <c r="S220" s="453" t="s">
        <v>3135</v>
      </c>
      <c r="T220" s="453" t="s">
        <v>3135</v>
      </c>
      <c r="U220" s="453" t="s">
        <v>3135</v>
      </c>
      <c r="V220" s="453" t="s">
        <v>3135</v>
      </c>
      <c r="W220" s="453" t="s">
        <v>3135</v>
      </c>
      <c r="X220" s="274">
        <v>-1</v>
      </c>
      <c r="Y220" s="274">
        <v>-1</v>
      </c>
      <c r="Z220" s="274">
        <v>-1</v>
      </c>
      <c r="AA220" s="453">
        <v>450000</v>
      </c>
      <c r="AB220" s="300">
        <f t="shared" si="8"/>
        <v>64285.714285714283</v>
      </c>
      <c r="AC220" s="453">
        <v>7</v>
      </c>
    </row>
    <row r="221" spans="1:29">
      <c r="A221" s="453">
        <v>217</v>
      </c>
      <c r="B221" s="453" t="s">
        <v>2256</v>
      </c>
      <c r="C221" s="453" t="s">
        <v>1016</v>
      </c>
      <c r="D221" s="453">
        <v>7</v>
      </c>
      <c r="E221" s="523" t="s">
        <v>1346</v>
      </c>
      <c r="F221" s="454">
        <v>0</v>
      </c>
      <c r="G221" s="524">
        <v>100</v>
      </c>
      <c r="H221" s="524">
        <v>200</v>
      </c>
      <c r="I221" s="524">
        <v>300</v>
      </c>
      <c r="J221" s="524">
        <v>400</v>
      </c>
      <c r="K221" s="524">
        <v>500</v>
      </c>
      <c r="L221" s="524">
        <v>600</v>
      </c>
      <c r="M221" s="525">
        <v>700</v>
      </c>
      <c r="N221" s="274">
        <v>-1</v>
      </c>
      <c r="O221" s="274">
        <v>-1</v>
      </c>
      <c r="P221" s="274">
        <v>-1</v>
      </c>
      <c r="Q221" s="453" t="s">
        <v>3135</v>
      </c>
      <c r="R221" s="453" t="s">
        <v>3135</v>
      </c>
      <c r="S221" s="453" t="s">
        <v>3135</v>
      </c>
      <c r="T221" s="453" t="s">
        <v>3135</v>
      </c>
      <c r="U221" s="453" t="s">
        <v>3135</v>
      </c>
      <c r="V221" s="453" t="s">
        <v>3135</v>
      </c>
      <c r="W221" s="453" t="s">
        <v>3135</v>
      </c>
      <c r="X221" s="274">
        <v>-1</v>
      </c>
      <c r="Y221" s="274">
        <v>-1</v>
      </c>
      <c r="Z221" s="274">
        <v>-1</v>
      </c>
      <c r="AA221" s="453">
        <v>450000</v>
      </c>
      <c r="AB221" s="300">
        <f t="shared" si="8"/>
        <v>64285.714285714283</v>
      </c>
      <c r="AC221" s="453">
        <v>7</v>
      </c>
    </row>
    <row r="222" spans="1:29">
      <c r="A222" s="453">
        <v>218</v>
      </c>
      <c r="B222" s="453" t="s">
        <v>2256</v>
      </c>
      <c r="C222" s="453" t="s">
        <v>1017</v>
      </c>
      <c r="D222" s="453">
        <v>3</v>
      </c>
      <c r="E222" s="523" t="s">
        <v>2213</v>
      </c>
      <c r="F222" s="454">
        <v>1</v>
      </c>
      <c r="G222" s="524">
        <v>3</v>
      </c>
      <c r="H222" s="524">
        <v>6</v>
      </c>
      <c r="I222" s="525">
        <v>10</v>
      </c>
      <c r="J222" s="274">
        <v>-1</v>
      </c>
      <c r="K222" s="274">
        <v>-1</v>
      </c>
      <c r="L222" s="274">
        <v>-1</v>
      </c>
      <c r="M222" s="274">
        <v>-1</v>
      </c>
      <c r="N222" s="274">
        <v>-1</v>
      </c>
      <c r="O222" s="274">
        <v>-1</v>
      </c>
      <c r="P222" s="274">
        <v>-1</v>
      </c>
      <c r="Q222" s="453" t="s">
        <v>3136</v>
      </c>
      <c r="R222" s="453" t="s">
        <v>3136</v>
      </c>
      <c r="S222" s="453" t="s">
        <v>3136</v>
      </c>
      <c r="T222" s="274">
        <v>-1</v>
      </c>
      <c r="U222" s="274">
        <v>-1</v>
      </c>
      <c r="V222" s="274">
        <v>-1</v>
      </c>
      <c r="W222" s="274">
        <v>-1</v>
      </c>
      <c r="X222" s="274">
        <v>-1</v>
      </c>
      <c r="Y222" s="274">
        <v>-1</v>
      </c>
      <c r="Z222" s="274">
        <v>-1</v>
      </c>
      <c r="AA222" s="453">
        <v>460000</v>
      </c>
      <c r="AB222" s="300">
        <f>AA222/3</f>
        <v>153333.33333333334</v>
      </c>
      <c r="AC222" s="453">
        <v>3</v>
      </c>
    </row>
    <row r="223" spans="1:29">
      <c r="A223" s="453">
        <v>219</v>
      </c>
      <c r="B223" s="453" t="s">
        <v>2256</v>
      </c>
      <c r="C223" s="453" t="s">
        <v>1018</v>
      </c>
      <c r="D223" s="453">
        <v>3</v>
      </c>
      <c r="E223" s="523" t="s">
        <v>1358</v>
      </c>
      <c r="F223" s="454">
        <v>0</v>
      </c>
      <c r="G223" s="524">
        <v>500</v>
      </c>
      <c r="H223" s="524">
        <v>1000</v>
      </c>
      <c r="I223" s="525">
        <v>2100</v>
      </c>
      <c r="J223" s="274">
        <v>-1</v>
      </c>
      <c r="K223" s="274">
        <v>-1</v>
      </c>
      <c r="L223" s="274">
        <v>-1</v>
      </c>
      <c r="M223" s="274">
        <v>-1</v>
      </c>
      <c r="N223" s="274">
        <v>-1</v>
      </c>
      <c r="O223" s="274">
        <v>-1</v>
      </c>
      <c r="P223" s="274">
        <v>-1</v>
      </c>
      <c r="Q223" s="453" t="s">
        <v>3136</v>
      </c>
      <c r="R223" s="453" t="s">
        <v>3136</v>
      </c>
      <c r="S223" s="453" t="s">
        <v>3136</v>
      </c>
      <c r="T223" s="274">
        <v>-1</v>
      </c>
      <c r="U223" s="274">
        <v>-1</v>
      </c>
      <c r="V223" s="274">
        <v>-1</v>
      </c>
      <c r="W223" s="274">
        <v>-1</v>
      </c>
      <c r="X223" s="274">
        <v>-1</v>
      </c>
      <c r="Y223" s="274">
        <v>-1</v>
      </c>
      <c r="Z223" s="274">
        <v>-1</v>
      </c>
      <c r="AA223" s="453">
        <v>460000</v>
      </c>
      <c r="AB223" s="300">
        <f t="shared" ref="AB223:AB225" si="9">AA223/3</f>
        <v>153333.33333333334</v>
      </c>
      <c r="AC223" s="453">
        <v>3</v>
      </c>
    </row>
    <row r="224" spans="1:29">
      <c r="A224" s="453">
        <v>220</v>
      </c>
      <c r="B224" s="453" t="s">
        <v>2256</v>
      </c>
      <c r="C224" s="453" t="s">
        <v>1019</v>
      </c>
      <c r="D224" s="453">
        <v>3</v>
      </c>
      <c r="E224" s="523" t="s">
        <v>3118</v>
      </c>
      <c r="F224" s="454">
        <v>1</v>
      </c>
      <c r="G224" s="524">
        <v>3</v>
      </c>
      <c r="H224" s="524">
        <v>6</v>
      </c>
      <c r="I224" s="525">
        <v>10</v>
      </c>
      <c r="J224" s="274">
        <v>-1</v>
      </c>
      <c r="K224" s="274">
        <v>-1</v>
      </c>
      <c r="L224" s="274">
        <v>-1</v>
      </c>
      <c r="M224" s="274">
        <v>-1</v>
      </c>
      <c r="N224" s="274">
        <v>-1</v>
      </c>
      <c r="O224" s="274">
        <v>-1</v>
      </c>
      <c r="P224" s="274">
        <v>-1</v>
      </c>
      <c r="Q224" s="453" t="s">
        <v>3136</v>
      </c>
      <c r="R224" s="453" t="s">
        <v>3136</v>
      </c>
      <c r="S224" s="453" t="s">
        <v>3136</v>
      </c>
      <c r="T224" s="274">
        <v>-1</v>
      </c>
      <c r="U224" s="274">
        <v>-1</v>
      </c>
      <c r="V224" s="274">
        <v>-1</v>
      </c>
      <c r="W224" s="274">
        <v>-1</v>
      </c>
      <c r="X224" s="274">
        <v>-1</v>
      </c>
      <c r="Y224" s="274">
        <v>-1</v>
      </c>
      <c r="Z224" s="274">
        <v>-1</v>
      </c>
      <c r="AA224" s="453">
        <v>460000</v>
      </c>
      <c r="AB224" s="300">
        <f t="shared" si="9"/>
        <v>153333.33333333334</v>
      </c>
      <c r="AC224" s="453">
        <v>3</v>
      </c>
    </row>
    <row r="225" spans="1:29">
      <c r="A225" s="453">
        <v>221</v>
      </c>
      <c r="B225" s="453" t="s">
        <v>2256</v>
      </c>
      <c r="C225" s="453" t="s">
        <v>1020</v>
      </c>
      <c r="D225" s="453">
        <v>3</v>
      </c>
      <c r="E225" s="523" t="s">
        <v>2211</v>
      </c>
      <c r="F225" s="454">
        <v>1</v>
      </c>
      <c r="G225" s="524">
        <v>3</v>
      </c>
      <c r="H225" s="524">
        <v>6</v>
      </c>
      <c r="I225" s="525">
        <v>10</v>
      </c>
      <c r="J225" s="274">
        <v>-1</v>
      </c>
      <c r="K225" s="274">
        <v>-1</v>
      </c>
      <c r="L225" s="274">
        <v>-1</v>
      </c>
      <c r="M225" s="274">
        <v>-1</v>
      </c>
      <c r="N225" s="274">
        <v>-1</v>
      </c>
      <c r="O225" s="274">
        <v>-1</v>
      </c>
      <c r="P225" s="274">
        <v>-1</v>
      </c>
      <c r="Q225" s="453" t="s">
        <v>3136</v>
      </c>
      <c r="R225" s="453" t="s">
        <v>3136</v>
      </c>
      <c r="S225" s="453" t="s">
        <v>3136</v>
      </c>
      <c r="T225" s="274">
        <v>-1</v>
      </c>
      <c r="U225" s="274">
        <v>-1</v>
      </c>
      <c r="V225" s="274">
        <v>-1</v>
      </c>
      <c r="W225" s="274">
        <v>-1</v>
      </c>
      <c r="X225" s="274">
        <v>-1</v>
      </c>
      <c r="Y225" s="274">
        <v>-1</v>
      </c>
      <c r="Z225" s="274">
        <v>-1</v>
      </c>
      <c r="AA225" s="453">
        <v>460000</v>
      </c>
      <c r="AB225" s="300">
        <f t="shared" si="9"/>
        <v>153333.33333333334</v>
      </c>
      <c r="AC225" s="453">
        <v>3</v>
      </c>
    </row>
    <row r="226" spans="1:29">
      <c r="A226" s="412">
        <v>222</v>
      </c>
      <c r="B226" s="412" t="s">
        <v>2256</v>
      </c>
      <c r="C226" s="412" t="s">
        <v>1021</v>
      </c>
      <c r="D226" s="412">
        <v>10</v>
      </c>
      <c r="E226" s="520" t="s">
        <v>3114</v>
      </c>
      <c r="F226" s="451">
        <v>0</v>
      </c>
      <c r="G226" s="521">
        <v>30</v>
      </c>
      <c r="H226" s="521">
        <v>40</v>
      </c>
      <c r="I226" s="521">
        <v>50</v>
      </c>
      <c r="J226" s="521">
        <v>60</v>
      </c>
      <c r="K226" s="521">
        <v>70</v>
      </c>
      <c r="L226" s="521">
        <v>90</v>
      </c>
      <c r="M226" s="521">
        <v>110</v>
      </c>
      <c r="N226" s="521">
        <v>130</v>
      </c>
      <c r="O226" s="521">
        <v>150</v>
      </c>
      <c r="P226" s="522">
        <v>170</v>
      </c>
      <c r="Q226" s="412" t="s">
        <v>3137</v>
      </c>
      <c r="R226" s="412" t="s">
        <v>3137</v>
      </c>
      <c r="S226" s="412" t="s">
        <v>3137</v>
      </c>
      <c r="T226" s="412" t="s">
        <v>3137</v>
      </c>
      <c r="U226" s="412" t="s">
        <v>3137</v>
      </c>
      <c r="V226" s="412" t="s">
        <v>3137</v>
      </c>
      <c r="W226" s="412" t="s">
        <v>3137</v>
      </c>
      <c r="X226" s="412" t="s">
        <v>3137</v>
      </c>
      <c r="Y226" s="412" t="s">
        <v>3137</v>
      </c>
      <c r="Z226" s="412" t="s">
        <v>3137</v>
      </c>
      <c r="AA226" s="412">
        <v>470000</v>
      </c>
      <c r="AB226" s="300">
        <f t="shared" si="1"/>
        <v>47000</v>
      </c>
      <c r="AC226" s="412">
        <v>10</v>
      </c>
    </row>
    <row r="227" spans="1:29">
      <c r="A227" s="453">
        <v>223</v>
      </c>
      <c r="B227" s="453" t="s">
        <v>2256</v>
      </c>
      <c r="C227" s="453" t="s">
        <v>1022</v>
      </c>
      <c r="D227" s="453">
        <v>5</v>
      </c>
      <c r="E227" s="523" t="s">
        <v>1329</v>
      </c>
      <c r="F227" s="454">
        <v>1</v>
      </c>
      <c r="G227" s="526">
        <v>200</v>
      </c>
      <c r="H227" s="526">
        <v>400</v>
      </c>
      <c r="I227" s="526">
        <v>600</v>
      </c>
      <c r="J227" s="526">
        <v>800</v>
      </c>
      <c r="K227" s="527">
        <v>1000</v>
      </c>
      <c r="L227" s="274">
        <v>-1</v>
      </c>
      <c r="M227" s="274">
        <v>-1</v>
      </c>
      <c r="N227" s="274">
        <v>-1</v>
      </c>
      <c r="O227" s="274">
        <v>-1</v>
      </c>
      <c r="P227" s="274">
        <v>-1</v>
      </c>
      <c r="Q227" s="453" t="s">
        <v>3138</v>
      </c>
      <c r="R227" s="453" t="s">
        <v>3138</v>
      </c>
      <c r="S227" s="453" t="s">
        <v>3138</v>
      </c>
      <c r="T227" s="453" t="s">
        <v>3138</v>
      </c>
      <c r="U227" s="453" t="s">
        <v>3138</v>
      </c>
      <c r="V227" s="274">
        <v>-1</v>
      </c>
      <c r="W227" s="274">
        <v>-1</v>
      </c>
      <c r="X227" s="274">
        <v>-1</v>
      </c>
      <c r="Y227" s="274">
        <v>-1</v>
      </c>
      <c r="Z227" s="274">
        <v>-1</v>
      </c>
      <c r="AA227" s="453">
        <v>480000</v>
      </c>
      <c r="AB227" s="300">
        <f>AA227/5</f>
        <v>96000</v>
      </c>
      <c r="AC227" s="453">
        <v>5</v>
      </c>
    </row>
    <row r="228" spans="1:29">
      <c r="A228" s="453">
        <v>224</v>
      </c>
      <c r="B228" s="453" t="s">
        <v>2256</v>
      </c>
      <c r="C228" s="453" t="s">
        <v>1023</v>
      </c>
      <c r="D228" s="453">
        <v>5</v>
      </c>
      <c r="E228" s="523" t="s">
        <v>1345</v>
      </c>
      <c r="F228" s="454">
        <v>0</v>
      </c>
      <c r="G228" s="526">
        <v>100</v>
      </c>
      <c r="H228" s="526">
        <v>200</v>
      </c>
      <c r="I228" s="526">
        <v>300</v>
      </c>
      <c r="J228" s="526">
        <v>500</v>
      </c>
      <c r="K228" s="527">
        <v>1000</v>
      </c>
      <c r="L228" s="274">
        <v>-1</v>
      </c>
      <c r="M228" s="274">
        <v>-1</v>
      </c>
      <c r="N228" s="274">
        <v>-1</v>
      </c>
      <c r="O228" s="274">
        <v>-1</v>
      </c>
      <c r="P228" s="274">
        <v>-1</v>
      </c>
      <c r="Q228" s="453" t="s">
        <v>3138</v>
      </c>
      <c r="R228" s="453" t="s">
        <v>3138</v>
      </c>
      <c r="S228" s="453" t="s">
        <v>3138</v>
      </c>
      <c r="T228" s="453" t="s">
        <v>3138</v>
      </c>
      <c r="U228" s="453" t="s">
        <v>3138</v>
      </c>
      <c r="V228" s="274">
        <v>-1</v>
      </c>
      <c r="W228" s="274">
        <v>-1</v>
      </c>
      <c r="X228" s="274">
        <v>-1</v>
      </c>
      <c r="Y228" s="274">
        <v>-1</v>
      </c>
      <c r="Z228" s="274">
        <v>-1</v>
      </c>
      <c r="AA228" s="453">
        <v>480000</v>
      </c>
      <c r="AB228" s="300">
        <f t="shared" ref="AB228:AB232" si="10">AA228/5</f>
        <v>96000</v>
      </c>
      <c r="AC228" s="453">
        <v>5</v>
      </c>
    </row>
    <row r="229" spans="1:29">
      <c r="A229" s="453">
        <v>225</v>
      </c>
      <c r="B229" s="453" t="s">
        <v>2256</v>
      </c>
      <c r="C229" s="453" t="s">
        <v>1024</v>
      </c>
      <c r="D229" s="453">
        <v>5</v>
      </c>
      <c r="E229" s="523" t="s">
        <v>1348</v>
      </c>
      <c r="F229" s="454">
        <v>0</v>
      </c>
      <c r="G229" s="526">
        <v>300</v>
      </c>
      <c r="H229" s="526">
        <v>600</v>
      </c>
      <c r="I229" s="526">
        <v>900</v>
      </c>
      <c r="J229" s="526">
        <v>1200</v>
      </c>
      <c r="K229" s="527">
        <v>1500</v>
      </c>
      <c r="L229" s="274">
        <v>-1</v>
      </c>
      <c r="M229" s="274">
        <v>-1</v>
      </c>
      <c r="N229" s="274">
        <v>-1</v>
      </c>
      <c r="O229" s="274">
        <v>-1</v>
      </c>
      <c r="P229" s="274">
        <v>-1</v>
      </c>
      <c r="Q229" s="453" t="s">
        <v>3138</v>
      </c>
      <c r="R229" s="453" t="s">
        <v>3138</v>
      </c>
      <c r="S229" s="453" t="s">
        <v>3138</v>
      </c>
      <c r="T229" s="453" t="s">
        <v>3138</v>
      </c>
      <c r="U229" s="453" t="s">
        <v>3138</v>
      </c>
      <c r="V229" s="274">
        <v>-1</v>
      </c>
      <c r="W229" s="274">
        <v>-1</v>
      </c>
      <c r="X229" s="274">
        <v>-1</v>
      </c>
      <c r="Y229" s="274">
        <v>-1</v>
      </c>
      <c r="Z229" s="274">
        <v>-1</v>
      </c>
      <c r="AA229" s="453">
        <v>480000</v>
      </c>
      <c r="AB229" s="300">
        <f t="shared" si="10"/>
        <v>96000</v>
      </c>
      <c r="AC229" s="453">
        <v>5</v>
      </c>
    </row>
    <row r="230" spans="1:29">
      <c r="A230" s="453">
        <v>226</v>
      </c>
      <c r="B230" s="453" t="s">
        <v>2256</v>
      </c>
      <c r="C230" s="453" t="s">
        <v>1025</v>
      </c>
      <c r="D230" s="453">
        <v>5</v>
      </c>
      <c r="E230" s="523" t="s">
        <v>3119</v>
      </c>
      <c r="F230" s="454">
        <v>1</v>
      </c>
      <c r="G230" s="526">
        <v>3</v>
      </c>
      <c r="H230" s="526">
        <v>6</v>
      </c>
      <c r="I230" s="526">
        <v>9</v>
      </c>
      <c r="J230" s="526">
        <v>12</v>
      </c>
      <c r="K230" s="527">
        <v>15</v>
      </c>
      <c r="L230" s="274">
        <v>-1</v>
      </c>
      <c r="M230" s="274">
        <v>-1</v>
      </c>
      <c r="N230" s="274">
        <v>-1</v>
      </c>
      <c r="O230" s="274">
        <v>-1</v>
      </c>
      <c r="P230" s="274">
        <v>-1</v>
      </c>
      <c r="Q230" s="453" t="s">
        <v>3139</v>
      </c>
      <c r="R230" s="453" t="s">
        <v>3139</v>
      </c>
      <c r="S230" s="453" t="s">
        <v>3139</v>
      </c>
      <c r="T230" s="453" t="s">
        <v>3139</v>
      </c>
      <c r="U230" s="453" t="s">
        <v>3139</v>
      </c>
      <c r="V230" s="274">
        <v>-1</v>
      </c>
      <c r="W230" s="274">
        <v>-1</v>
      </c>
      <c r="X230" s="274">
        <v>-1</v>
      </c>
      <c r="Y230" s="274">
        <v>-1</v>
      </c>
      <c r="Z230" s="274">
        <v>-1</v>
      </c>
      <c r="AA230" s="453">
        <v>490000</v>
      </c>
      <c r="AB230" s="300">
        <f t="shared" si="10"/>
        <v>98000</v>
      </c>
      <c r="AC230" s="453">
        <v>5</v>
      </c>
    </row>
    <row r="231" spans="1:29">
      <c r="A231" s="453">
        <v>227</v>
      </c>
      <c r="B231" s="453" t="s">
        <v>2256</v>
      </c>
      <c r="C231" s="453" t="s">
        <v>1026</v>
      </c>
      <c r="D231" s="453">
        <v>5</v>
      </c>
      <c r="E231" s="523" t="s">
        <v>2214</v>
      </c>
      <c r="F231" s="454">
        <v>1</v>
      </c>
      <c r="G231" s="526">
        <v>1</v>
      </c>
      <c r="H231" s="526">
        <v>3</v>
      </c>
      <c r="I231" s="526">
        <v>5</v>
      </c>
      <c r="J231" s="526">
        <v>7</v>
      </c>
      <c r="K231" s="527">
        <v>10</v>
      </c>
      <c r="L231" s="274">
        <v>-1</v>
      </c>
      <c r="M231" s="274">
        <v>-1</v>
      </c>
      <c r="N231" s="274">
        <v>-1</v>
      </c>
      <c r="O231" s="274">
        <v>-1</v>
      </c>
      <c r="P231" s="274">
        <v>-1</v>
      </c>
      <c r="Q231" s="453" t="s">
        <v>3139</v>
      </c>
      <c r="R231" s="453" t="s">
        <v>3139</v>
      </c>
      <c r="S231" s="453" t="s">
        <v>3139</v>
      </c>
      <c r="T231" s="453" t="s">
        <v>3139</v>
      </c>
      <c r="U231" s="453" t="s">
        <v>3139</v>
      </c>
      <c r="V231" s="274">
        <v>-1</v>
      </c>
      <c r="W231" s="274">
        <v>-1</v>
      </c>
      <c r="X231" s="274">
        <v>-1</v>
      </c>
      <c r="Y231" s="274">
        <v>-1</v>
      </c>
      <c r="Z231" s="274">
        <v>-1</v>
      </c>
      <c r="AA231" s="453">
        <v>490000</v>
      </c>
      <c r="AB231" s="300">
        <f t="shared" si="10"/>
        <v>98000</v>
      </c>
      <c r="AC231" s="453">
        <v>5</v>
      </c>
    </row>
    <row r="232" spans="1:29">
      <c r="A232" s="453">
        <v>228</v>
      </c>
      <c r="B232" s="453" t="s">
        <v>2256</v>
      </c>
      <c r="C232" s="453" t="s">
        <v>1027</v>
      </c>
      <c r="D232" s="453">
        <v>5</v>
      </c>
      <c r="E232" s="523" t="s">
        <v>1330</v>
      </c>
      <c r="F232" s="454">
        <v>0</v>
      </c>
      <c r="G232" s="526">
        <v>10</v>
      </c>
      <c r="H232" s="526">
        <v>20</v>
      </c>
      <c r="I232" s="526">
        <v>40</v>
      </c>
      <c r="J232" s="526">
        <v>60</v>
      </c>
      <c r="K232" s="527">
        <v>80</v>
      </c>
      <c r="L232" s="274">
        <v>-1</v>
      </c>
      <c r="M232" s="274">
        <v>-1</v>
      </c>
      <c r="N232" s="274">
        <v>-1</v>
      </c>
      <c r="O232" s="274">
        <v>-1</v>
      </c>
      <c r="P232" s="274">
        <v>-1</v>
      </c>
      <c r="Q232" s="453" t="s">
        <v>3139</v>
      </c>
      <c r="R232" s="453" t="s">
        <v>3139</v>
      </c>
      <c r="S232" s="453" t="s">
        <v>3139</v>
      </c>
      <c r="T232" s="453" t="s">
        <v>3139</v>
      </c>
      <c r="U232" s="453" t="s">
        <v>3139</v>
      </c>
      <c r="V232" s="274">
        <v>-1</v>
      </c>
      <c r="W232" s="274">
        <v>-1</v>
      </c>
      <c r="X232" s="274">
        <v>-1</v>
      </c>
      <c r="Y232" s="274">
        <v>-1</v>
      </c>
      <c r="Z232" s="274">
        <v>-1</v>
      </c>
      <c r="AA232" s="453">
        <v>490000</v>
      </c>
      <c r="AB232" s="300">
        <f t="shared" si="10"/>
        <v>98000</v>
      </c>
      <c r="AC232" s="453">
        <v>5</v>
      </c>
    </row>
    <row r="233" spans="1:29">
      <c r="A233" s="412">
        <v>229</v>
      </c>
      <c r="B233" s="412" t="s">
        <v>2256</v>
      </c>
      <c r="C233" s="412" t="s">
        <v>1028</v>
      </c>
      <c r="D233" s="412">
        <v>10</v>
      </c>
      <c r="E233" s="520" t="s">
        <v>3110</v>
      </c>
      <c r="F233" s="451">
        <v>0</v>
      </c>
      <c r="G233" s="521">
        <v>20</v>
      </c>
      <c r="H233" s="521">
        <v>30</v>
      </c>
      <c r="I233" s="521">
        <v>40</v>
      </c>
      <c r="J233" s="521">
        <v>50</v>
      </c>
      <c r="K233" s="521">
        <v>60</v>
      </c>
      <c r="L233" s="521">
        <v>80</v>
      </c>
      <c r="M233" s="521">
        <v>100</v>
      </c>
      <c r="N233" s="521">
        <v>120</v>
      </c>
      <c r="O233" s="521">
        <v>140</v>
      </c>
      <c r="P233" s="522">
        <v>160</v>
      </c>
      <c r="Q233" s="412" t="s">
        <v>3140</v>
      </c>
      <c r="R233" s="412" t="s">
        <v>3140</v>
      </c>
      <c r="S233" s="412" t="s">
        <v>3140</v>
      </c>
      <c r="T233" s="412" t="s">
        <v>3140</v>
      </c>
      <c r="U233" s="412" t="s">
        <v>3140</v>
      </c>
      <c r="V233" s="412" t="s">
        <v>3140</v>
      </c>
      <c r="W233" s="412" t="s">
        <v>3140</v>
      </c>
      <c r="X233" s="412" t="s">
        <v>3140</v>
      </c>
      <c r="Y233" s="412" t="s">
        <v>3140</v>
      </c>
      <c r="Z233" s="412" t="s">
        <v>3140</v>
      </c>
      <c r="AA233" s="412">
        <v>500000</v>
      </c>
      <c r="AB233" s="300">
        <f t="shared" si="1"/>
        <v>50000</v>
      </c>
      <c r="AC233" s="412">
        <v>10</v>
      </c>
    </row>
    <row r="234" spans="1:29" s="509" customFormat="1">
      <c r="A234" s="509" t="s">
        <v>3141</v>
      </c>
      <c r="E234" s="528"/>
      <c r="F234" s="528"/>
      <c r="P234" s="529"/>
      <c r="AB234" s="530"/>
    </row>
    <row r="235" spans="1:29">
      <c r="A235" s="325">
        <v>230</v>
      </c>
      <c r="B235" s="325" t="s">
        <v>3141</v>
      </c>
      <c r="C235" s="325" t="s">
        <v>1029</v>
      </c>
      <c r="D235" s="325">
        <v>10</v>
      </c>
      <c r="E235" s="532" t="s">
        <v>3114</v>
      </c>
      <c r="F235" s="464">
        <v>0</v>
      </c>
      <c r="G235" s="512">
        <v>10</v>
      </c>
      <c r="H235" s="512">
        <v>20</v>
      </c>
      <c r="I235" s="512">
        <v>30</v>
      </c>
      <c r="J235" s="512">
        <v>40</v>
      </c>
      <c r="K235" s="512">
        <v>50</v>
      </c>
      <c r="L235" s="512">
        <v>60</v>
      </c>
      <c r="M235" s="512">
        <v>70</v>
      </c>
      <c r="N235" s="512">
        <v>80</v>
      </c>
      <c r="O235" s="512">
        <v>90</v>
      </c>
      <c r="P235" s="533">
        <v>100</v>
      </c>
      <c r="Q235" s="325" t="s">
        <v>3111</v>
      </c>
      <c r="R235" s="325" t="s">
        <v>3111</v>
      </c>
      <c r="S235" s="325" t="s">
        <v>3111</v>
      </c>
      <c r="T235" s="325" t="s">
        <v>3111</v>
      </c>
      <c r="U235" s="325" t="s">
        <v>3111</v>
      </c>
      <c r="V235" s="325" t="s">
        <v>3111</v>
      </c>
      <c r="W235" s="325" t="s">
        <v>3111</v>
      </c>
      <c r="X235" s="325" t="s">
        <v>3111</v>
      </c>
      <c r="Y235" s="325" t="s">
        <v>3111</v>
      </c>
      <c r="Z235" s="325" t="s">
        <v>3111</v>
      </c>
      <c r="AA235" s="325">
        <v>250000</v>
      </c>
      <c r="AB235" s="531">
        <f>AA235/10</f>
        <v>25000</v>
      </c>
      <c r="AC235" s="325">
        <v>10</v>
      </c>
    </row>
    <row r="236" spans="1:29">
      <c r="A236" s="335">
        <v>231</v>
      </c>
      <c r="B236" s="335" t="s">
        <v>3141</v>
      </c>
      <c r="C236" s="335" t="s">
        <v>1030</v>
      </c>
      <c r="D236" s="335">
        <v>7</v>
      </c>
      <c r="E236" s="545" t="s">
        <v>1329</v>
      </c>
      <c r="F236" s="463">
        <v>1</v>
      </c>
      <c r="G236" s="514">
        <v>10</v>
      </c>
      <c r="H236" s="514">
        <v>20</v>
      </c>
      <c r="I236" s="514">
        <v>30</v>
      </c>
      <c r="J236" s="514">
        <v>40</v>
      </c>
      <c r="K236" s="514">
        <v>60</v>
      </c>
      <c r="L236" s="514">
        <v>80</v>
      </c>
      <c r="M236" s="546">
        <v>100</v>
      </c>
      <c r="N236" s="274">
        <v>-1</v>
      </c>
      <c r="O236" s="274">
        <v>-1</v>
      </c>
      <c r="P236" s="274">
        <v>-1</v>
      </c>
      <c r="Q236" s="335" t="s">
        <v>3142</v>
      </c>
      <c r="R236" s="335" t="s">
        <v>3142</v>
      </c>
      <c r="S236" s="335" t="s">
        <v>3142</v>
      </c>
      <c r="T236" s="335" t="s">
        <v>3142</v>
      </c>
      <c r="U236" s="335" t="s">
        <v>3142</v>
      </c>
      <c r="V236" s="335" t="s">
        <v>3142</v>
      </c>
      <c r="W236" s="335" t="s">
        <v>3142</v>
      </c>
      <c r="X236" s="274">
        <v>-1</v>
      </c>
      <c r="Y236" s="274">
        <v>-1</v>
      </c>
      <c r="Z236" s="274">
        <v>-1</v>
      </c>
      <c r="AA236" s="335">
        <v>260000</v>
      </c>
      <c r="AB236" s="531">
        <f>AA236/7</f>
        <v>37142.857142857145</v>
      </c>
      <c r="AC236" s="335">
        <v>7</v>
      </c>
    </row>
    <row r="237" spans="1:29">
      <c r="A237" s="335">
        <v>232</v>
      </c>
      <c r="B237" s="335" t="s">
        <v>3141</v>
      </c>
      <c r="C237" s="335" t="s">
        <v>1031</v>
      </c>
      <c r="D237" s="335">
        <v>7</v>
      </c>
      <c r="E237" s="545" t="s">
        <v>1356</v>
      </c>
      <c r="F237" s="463">
        <v>0</v>
      </c>
      <c r="G237" s="514">
        <v>100</v>
      </c>
      <c r="H237" s="514">
        <v>300</v>
      </c>
      <c r="I237" s="514">
        <v>500</v>
      </c>
      <c r="J237" s="514">
        <v>700</v>
      </c>
      <c r="K237" s="514">
        <v>1000</v>
      </c>
      <c r="L237" s="514">
        <v>1500</v>
      </c>
      <c r="M237" s="546">
        <v>2000</v>
      </c>
      <c r="N237" s="274">
        <v>-1</v>
      </c>
      <c r="O237" s="274">
        <v>-1</v>
      </c>
      <c r="P237" s="274">
        <v>-1</v>
      </c>
      <c r="Q237" s="335" t="s">
        <v>3142</v>
      </c>
      <c r="R237" s="335" t="s">
        <v>3142</v>
      </c>
      <c r="S237" s="335" t="s">
        <v>3142</v>
      </c>
      <c r="T237" s="335" t="s">
        <v>3142</v>
      </c>
      <c r="U237" s="335" t="s">
        <v>3142</v>
      </c>
      <c r="V237" s="335" t="s">
        <v>3142</v>
      </c>
      <c r="W237" s="335" t="s">
        <v>3142</v>
      </c>
      <c r="X237" s="274">
        <v>-1</v>
      </c>
      <c r="Y237" s="274">
        <v>-1</v>
      </c>
      <c r="Z237" s="274">
        <v>-1</v>
      </c>
      <c r="AA237" s="335">
        <v>260000</v>
      </c>
      <c r="AB237" s="531">
        <f>AA237/7</f>
        <v>37142.857142857145</v>
      </c>
      <c r="AC237" s="335">
        <v>7</v>
      </c>
    </row>
    <row r="238" spans="1:29">
      <c r="A238" s="325">
        <v>233</v>
      </c>
      <c r="B238" s="325" t="s">
        <v>3141</v>
      </c>
      <c r="C238" s="325" t="s">
        <v>1032</v>
      </c>
      <c r="D238" s="325">
        <v>10</v>
      </c>
      <c r="E238" s="532" t="s">
        <v>3110</v>
      </c>
      <c r="F238" s="464">
        <v>0</v>
      </c>
      <c r="G238" s="512">
        <v>10</v>
      </c>
      <c r="H238" s="512">
        <v>20</v>
      </c>
      <c r="I238" s="512">
        <v>30</v>
      </c>
      <c r="J238" s="512">
        <v>40</v>
      </c>
      <c r="K238" s="512">
        <v>50</v>
      </c>
      <c r="L238" s="512">
        <v>60</v>
      </c>
      <c r="M238" s="512">
        <v>70</v>
      </c>
      <c r="N238" s="512">
        <v>80</v>
      </c>
      <c r="O238" s="512">
        <v>90</v>
      </c>
      <c r="P238" s="533">
        <v>100</v>
      </c>
      <c r="Q238" s="325" t="s">
        <v>3143</v>
      </c>
      <c r="R238" s="325" t="s">
        <v>3143</v>
      </c>
      <c r="S238" s="325" t="s">
        <v>3143</v>
      </c>
      <c r="T238" s="325" t="s">
        <v>3143</v>
      </c>
      <c r="U238" s="325" t="s">
        <v>3143</v>
      </c>
      <c r="V238" s="325" t="s">
        <v>3143</v>
      </c>
      <c r="W238" s="325" t="s">
        <v>3143</v>
      </c>
      <c r="X238" s="325" t="s">
        <v>3143</v>
      </c>
      <c r="Y238" s="325" t="s">
        <v>3143</v>
      </c>
      <c r="Z238" s="325" t="s">
        <v>3143</v>
      </c>
      <c r="AA238" s="325">
        <v>270000</v>
      </c>
      <c r="AB238" s="531">
        <f t="shared" ref="AB238:AB279" si="11">AA238/10</f>
        <v>27000</v>
      </c>
      <c r="AC238" s="325">
        <v>10</v>
      </c>
    </row>
    <row r="239" spans="1:29">
      <c r="A239" s="335">
        <v>234</v>
      </c>
      <c r="B239" s="335" t="s">
        <v>3141</v>
      </c>
      <c r="C239" s="335" t="s">
        <v>1033</v>
      </c>
      <c r="D239" s="335">
        <v>5</v>
      </c>
      <c r="E239" s="545" t="s">
        <v>3116</v>
      </c>
      <c r="F239" s="463">
        <v>0</v>
      </c>
      <c r="G239" s="514">
        <v>20</v>
      </c>
      <c r="H239" s="514">
        <v>40</v>
      </c>
      <c r="I239" s="514">
        <v>60</v>
      </c>
      <c r="J239" s="514">
        <v>80</v>
      </c>
      <c r="K239" s="546">
        <v>100</v>
      </c>
      <c r="L239" s="274">
        <v>-1</v>
      </c>
      <c r="M239" s="274">
        <v>-1</v>
      </c>
      <c r="N239" s="274">
        <v>-1</v>
      </c>
      <c r="O239" s="274">
        <v>-1</v>
      </c>
      <c r="P239" s="274">
        <v>-1</v>
      </c>
      <c r="Q239" s="335" t="s">
        <v>3144</v>
      </c>
      <c r="R239" s="335" t="s">
        <v>3144</v>
      </c>
      <c r="S239" s="335" t="s">
        <v>3144</v>
      </c>
      <c r="T239" s="335" t="s">
        <v>3144</v>
      </c>
      <c r="U239" s="335" t="s">
        <v>3144</v>
      </c>
      <c r="V239" s="274">
        <v>-1</v>
      </c>
      <c r="W239" s="274">
        <v>-1</v>
      </c>
      <c r="X239" s="274">
        <v>-1</v>
      </c>
      <c r="Y239" s="274">
        <v>-1</v>
      </c>
      <c r="Z239" s="274">
        <v>-1</v>
      </c>
      <c r="AA239" s="335">
        <v>280000</v>
      </c>
      <c r="AB239" s="531">
        <f>AA239/5</f>
        <v>56000</v>
      </c>
      <c r="AC239" s="335">
        <v>5</v>
      </c>
    </row>
    <row r="240" spans="1:29">
      <c r="A240" s="335">
        <v>235</v>
      </c>
      <c r="B240" s="335" t="s">
        <v>3141</v>
      </c>
      <c r="C240" s="335" t="s">
        <v>1034</v>
      </c>
      <c r="D240" s="335">
        <v>5</v>
      </c>
      <c r="E240" s="545" t="s">
        <v>1324</v>
      </c>
      <c r="F240" s="463">
        <v>0</v>
      </c>
      <c r="G240" s="514">
        <v>200</v>
      </c>
      <c r="H240" s="514">
        <v>400</v>
      </c>
      <c r="I240" s="514">
        <v>600</v>
      </c>
      <c r="J240" s="514">
        <v>800</v>
      </c>
      <c r="K240" s="546">
        <v>1000</v>
      </c>
      <c r="L240" s="274">
        <v>-1</v>
      </c>
      <c r="M240" s="274">
        <v>-1</v>
      </c>
      <c r="N240" s="274">
        <v>-1</v>
      </c>
      <c r="O240" s="274">
        <v>-1</v>
      </c>
      <c r="P240" s="274">
        <v>-1</v>
      </c>
      <c r="Q240" s="335" t="s">
        <v>3144</v>
      </c>
      <c r="R240" s="335" t="s">
        <v>3144</v>
      </c>
      <c r="S240" s="335" t="s">
        <v>3144</v>
      </c>
      <c r="T240" s="335" t="s">
        <v>3144</v>
      </c>
      <c r="U240" s="335" t="s">
        <v>3144</v>
      </c>
      <c r="V240" s="274">
        <v>-1</v>
      </c>
      <c r="W240" s="274">
        <v>-1</v>
      </c>
      <c r="X240" s="274">
        <v>-1</v>
      </c>
      <c r="Y240" s="274">
        <v>-1</v>
      </c>
      <c r="Z240" s="274">
        <v>-1</v>
      </c>
      <c r="AA240" s="335">
        <v>280000</v>
      </c>
      <c r="AB240" s="531">
        <f t="shared" ref="AB240:AB241" si="12">AA240/5</f>
        <v>56000</v>
      </c>
      <c r="AC240" s="335">
        <v>5</v>
      </c>
    </row>
    <row r="241" spans="1:29">
      <c r="A241" s="335">
        <v>236</v>
      </c>
      <c r="B241" s="335" t="s">
        <v>3141</v>
      </c>
      <c r="C241" s="335" t="s">
        <v>1035</v>
      </c>
      <c r="D241" s="335">
        <v>5</v>
      </c>
      <c r="E241" s="545" t="s">
        <v>1348</v>
      </c>
      <c r="F241" s="463">
        <v>0</v>
      </c>
      <c r="G241" s="514">
        <v>200</v>
      </c>
      <c r="H241" s="514">
        <v>400</v>
      </c>
      <c r="I241" s="514">
        <v>600</v>
      </c>
      <c r="J241" s="514">
        <v>800</v>
      </c>
      <c r="K241" s="546">
        <v>1000</v>
      </c>
      <c r="L241" s="274">
        <v>-1</v>
      </c>
      <c r="M241" s="274">
        <v>-1</v>
      </c>
      <c r="N241" s="274">
        <v>-1</v>
      </c>
      <c r="O241" s="274">
        <v>-1</v>
      </c>
      <c r="P241" s="274">
        <v>-1</v>
      </c>
      <c r="Q241" s="335" t="s">
        <v>3144</v>
      </c>
      <c r="R241" s="335" t="s">
        <v>3144</v>
      </c>
      <c r="S241" s="335" t="s">
        <v>3144</v>
      </c>
      <c r="T241" s="335" t="s">
        <v>3144</v>
      </c>
      <c r="U241" s="335" t="s">
        <v>3144</v>
      </c>
      <c r="V241" s="274">
        <v>-1</v>
      </c>
      <c r="W241" s="274">
        <v>-1</v>
      </c>
      <c r="X241" s="274">
        <v>-1</v>
      </c>
      <c r="Y241" s="274">
        <v>-1</v>
      </c>
      <c r="Z241" s="274">
        <v>-1</v>
      </c>
      <c r="AA241" s="335">
        <v>280000</v>
      </c>
      <c r="AB241" s="531">
        <f t="shared" si="12"/>
        <v>56000</v>
      </c>
      <c r="AC241" s="335">
        <v>5</v>
      </c>
    </row>
    <row r="242" spans="1:29">
      <c r="A242" s="325">
        <v>237</v>
      </c>
      <c r="B242" s="325" t="s">
        <v>3141</v>
      </c>
      <c r="C242" s="325" t="s">
        <v>1036</v>
      </c>
      <c r="D242" s="325">
        <v>10</v>
      </c>
      <c r="E242" s="532" t="s">
        <v>3114</v>
      </c>
      <c r="F242" s="464">
        <v>0</v>
      </c>
      <c r="G242" s="512">
        <v>10</v>
      </c>
      <c r="H242" s="512">
        <v>20</v>
      </c>
      <c r="I242" s="512">
        <v>30</v>
      </c>
      <c r="J242" s="512">
        <v>40</v>
      </c>
      <c r="K242" s="512">
        <v>50</v>
      </c>
      <c r="L242" s="512">
        <v>60</v>
      </c>
      <c r="M242" s="512">
        <v>70</v>
      </c>
      <c r="N242" s="512">
        <v>80</v>
      </c>
      <c r="O242" s="512">
        <v>100</v>
      </c>
      <c r="P242" s="533">
        <v>120</v>
      </c>
      <c r="Q242" s="325" t="s">
        <v>3145</v>
      </c>
      <c r="R242" s="325" t="s">
        <v>3145</v>
      </c>
      <c r="S242" s="325" t="s">
        <v>3145</v>
      </c>
      <c r="T242" s="325" t="s">
        <v>3145</v>
      </c>
      <c r="U242" s="325" t="s">
        <v>3145</v>
      </c>
      <c r="V242" s="325" t="s">
        <v>3145</v>
      </c>
      <c r="W242" s="325" t="s">
        <v>3145</v>
      </c>
      <c r="X242" s="325" t="s">
        <v>3145</v>
      </c>
      <c r="Y242" s="325" t="s">
        <v>3145</v>
      </c>
      <c r="Z242" s="325" t="s">
        <v>3145</v>
      </c>
      <c r="AA242" s="325">
        <v>290000</v>
      </c>
      <c r="AB242" s="531">
        <f>AA242/10</f>
        <v>29000</v>
      </c>
      <c r="AC242" s="325">
        <v>10</v>
      </c>
    </row>
    <row r="243" spans="1:29">
      <c r="A243" s="335">
        <v>238</v>
      </c>
      <c r="B243" s="335" t="s">
        <v>3141</v>
      </c>
      <c r="C243" s="335" t="s">
        <v>1037</v>
      </c>
      <c r="D243" s="335">
        <v>5</v>
      </c>
      <c r="E243" s="545" t="s">
        <v>3119</v>
      </c>
      <c r="F243" s="463">
        <v>1</v>
      </c>
      <c r="G243" s="514">
        <v>1</v>
      </c>
      <c r="H243" s="514">
        <v>2</v>
      </c>
      <c r="I243" s="514">
        <v>3</v>
      </c>
      <c r="J243" s="514">
        <v>4</v>
      </c>
      <c r="K243" s="546">
        <v>5</v>
      </c>
      <c r="L243" s="274">
        <v>-1</v>
      </c>
      <c r="M243" s="274">
        <v>-1</v>
      </c>
      <c r="N243" s="274">
        <v>-1</v>
      </c>
      <c r="O243" s="274">
        <v>-1</v>
      </c>
      <c r="P243" s="274">
        <v>-1</v>
      </c>
      <c r="Q243" s="335" t="s">
        <v>3120</v>
      </c>
      <c r="R243" s="335" t="s">
        <v>3120</v>
      </c>
      <c r="S243" s="335" t="s">
        <v>3120</v>
      </c>
      <c r="T243" s="335" t="s">
        <v>3120</v>
      </c>
      <c r="U243" s="335" t="s">
        <v>3120</v>
      </c>
      <c r="V243" s="274">
        <v>-1</v>
      </c>
      <c r="W243" s="274">
        <v>-1</v>
      </c>
      <c r="X243" s="274">
        <v>-1</v>
      </c>
      <c r="Y243" s="274">
        <v>-1</v>
      </c>
      <c r="Z243" s="274">
        <v>-1</v>
      </c>
      <c r="AA243" s="335">
        <v>300000</v>
      </c>
      <c r="AB243" s="531">
        <f>AA243/5</f>
        <v>60000</v>
      </c>
      <c r="AC243" s="335">
        <v>5</v>
      </c>
    </row>
    <row r="244" spans="1:29">
      <c r="A244" s="335">
        <v>239</v>
      </c>
      <c r="B244" s="335" t="s">
        <v>3141</v>
      </c>
      <c r="C244" s="335" t="s">
        <v>1038</v>
      </c>
      <c r="D244" s="335">
        <v>5</v>
      </c>
      <c r="E244" s="545" t="s">
        <v>2214</v>
      </c>
      <c r="F244" s="463">
        <v>1</v>
      </c>
      <c r="G244" s="514">
        <v>1</v>
      </c>
      <c r="H244" s="514">
        <v>2</v>
      </c>
      <c r="I244" s="514">
        <v>3</v>
      </c>
      <c r="J244" s="514">
        <v>4</v>
      </c>
      <c r="K244" s="546">
        <v>5</v>
      </c>
      <c r="L244" s="274">
        <v>-1</v>
      </c>
      <c r="M244" s="274">
        <v>-1</v>
      </c>
      <c r="N244" s="274">
        <v>-1</v>
      </c>
      <c r="O244" s="274">
        <v>-1</v>
      </c>
      <c r="P244" s="274">
        <v>-1</v>
      </c>
      <c r="Q244" s="335" t="s">
        <v>3120</v>
      </c>
      <c r="R244" s="335" t="s">
        <v>3120</v>
      </c>
      <c r="S244" s="335" t="s">
        <v>3120</v>
      </c>
      <c r="T244" s="335" t="s">
        <v>3120</v>
      </c>
      <c r="U244" s="335" t="s">
        <v>3120</v>
      </c>
      <c r="V244" s="274">
        <v>-1</v>
      </c>
      <c r="W244" s="274">
        <v>-1</v>
      </c>
      <c r="X244" s="274">
        <v>-1</v>
      </c>
      <c r="Y244" s="274">
        <v>-1</v>
      </c>
      <c r="Z244" s="274">
        <v>-1</v>
      </c>
      <c r="AA244" s="335">
        <v>300000</v>
      </c>
      <c r="AB244" s="531">
        <f t="shared" ref="AB244:AB245" si="13">AA244/5</f>
        <v>60000</v>
      </c>
      <c r="AC244" s="335">
        <v>5</v>
      </c>
    </row>
    <row r="245" spans="1:29">
      <c r="A245" s="335">
        <v>240</v>
      </c>
      <c r="B245" s="335" t="s">
        <v>3141</v>
      </c>
      <c r="C245" s="335" t="s">
        <v>1039</v>
      </c>
      <c r="D245" s="335">
        <v>5</v>
      </c>
      <c r="E245" s="545" t="s">
        <v>1330</v>
      </c>
      <c r="F245" s="463">
        <v>0</v>
      </c>
      <c r="G245" s="514">
        <v>3</v>
      </c>
      <c r="H245" s="514">
        <v>7</v>
      </c>
      <c r="I245" s="514">
        <v>10</v>
      </c>
      <c r="J245" s="514">
        <v>15</v>
      </c>
      <c r="K245" s="546">
        <v>20</v>
      </c>
      <c r="L245" s="274">
        <v>-1</v>
      </c>
      <c r="M245" s="274">
        <v>-1</v>
      </c>
      <c r="N245" s="274">
        <v>-1</v>
      </c>
      <c r="O245" s="274">
        <v>-1</v>
      </c>
      <c r="P245" s="274">
        <v>-1</v>
      </c>
      <c r="Q245" s="335" t="s">
        <v>3120</v>
      </c>
      <c r="R245" s="335" t="s">
        <v>3120</v>
      </c>
      <c r="S245" s="335" t="s">
        <v>3120</v>
      </c>
      <c r="T245" s="335" t="s">
        <v>3120</v>
      </c>
      <c r="U245" s="335" t="s">
        <v>3120</v>
      </c>
      <c r="V245" s="274">
        <v>-1</v>
      </c>
      <c r="W245" s="274">
        <v>-1</v>
      </c>
      <c r="X245" s="274">
        <v>-1</v>
      </c>
      <c r="Y245" s="274">
        <v>-1</v>
      </c>
      <c r="Z245" s="274">
        <v>-1</v>
      </c>
      <c r="AA245" s="335">
        <v>300000</v>
      </c>
      <c r="AB245" s="531">
        <f t="shared" si="13"/>
        <v>60000</v>
      </c>
      <c r="AC245" s="335">
        <v>5</v>
      </c>
    </row>
    <row r="246" spans="1:29">
      <c r="A246" s="325">
        <v>241</v>
      </c>
      <c r="B246" s="325" t="s">
        <v>3141</v>
      </c>
      <c r="C246" s="325" t="s">
        <v>1040</v>
      </c>
      <c r="D246" s="325">
        <v>10</v>
      </c>
      <c r="E246" s="532" t="s">
        <v>1329</v>
      </c>
      <c r="F246" s="464">
        <v>1</v>
      </c>
      <c r="G246" s="512">
        <v>20</v>
      </c>
      <c r="H246" s="512">
        <v>40</v>
      </c>
      <c r="I246" s="512">
        <v>60</v>
      </c>
      <c r="J246" s="512">
        <v>80</v>
      </c>
      <c r="K246" s="512">
        <v>100</v>
      </c>
      <c r="L246" s="512">
        <v>120</v>
      </c>
      <c r="M246" s="512">
        <v>140</v>
      </c>
      <c r="N246" s="512">
        <v>160</v>
      </c>
      <c r="O246" s="512">
        <v>180</v>
      </c>
      <c r="P246" s="533">
        <v>200</v>
      </c>
      <c r="Q246" s="325" t="s">
        <v>3121</v>
      </c>
      <c r="R246" s="325" t="s">
        <v>3121</v>
      </c>
      <c r="S246" s="325" t="s">
        <v>3121</v>
      </c>
      <c r="T246" s="325" t="s">
        <v>3121</v>
      </c>
      <c r="U246" s="325" t="s">
        <v>3121</v>
      </c>
      <c r="V246" s="325" t="s">
        <v>3121</v>
      </c>
      <c r="W246" s="325" t="s">
        <v>3121</v>
      </c>
      <c r="X246" s="325" t="s">
        <v>3121</v>
      </c>
      <c r="Y246" s="325" t="s">
        <v>3121</v>
      </c>
      <c r="Z246" s="325" t="s">
        <v>3121</v>
      </c>
      <c r="AA246" s="325">
        <v>310000</v>
      </c>
      <c r="AB246" s="531">
        <f t="shared" si="11"/>
        <v>31000</v>
      </c>
      <c r="AC246" s="325">
        <v>10</v>
      </c>
    </row>
    <row r="247" spans="1:29">
      <c r="A247" s="325">
        <v>242</v>
      </c>
      <c r="B247" s="325" t="s">
        <v>3141</v>
      </c>
      <c r="C247" s="325" t="s">
        <v>1041</v>
      </c>
      <c r="D247" s="325">
        <v>10</v>
      </c>
      <c r="E247" s="532" t="s">
        <v>3110</v>
      </c>
      <c r="F247" s="464">
        <v>0</v>
      </c>
      <c r="G247" s="512">
        <v>10</v>
      </c>
      <c r="H247" s="512">
        <v>20</v>
      </c>
      <c r="I247" s="512">
        <v>30</v>
      </c>
      <c r="J247" s="512">
        <v>40</v>
      </c>
      <c r="K247" s="512">
        <v>50</v>
      </c>
      <c r="L247" s="512">
        <v>60</v>
      </c>
      <c r="M247" s="512">
        <v>70</v>
      </c>
      <c r="N247" s="512">
        <v>80</v>
      </c>
      <c r="O247" s="512">
        <v>90</v>
      </c>
      <c r="P247" s="533">
        <v>110</v>
      </c>
      <c r="Q247" s="325" t="s">
        <v>3146</v>
      </c>
      <c r="R247" s="325" t="s">
        <v>3146</v>
      </c>
      <c r="S247" s="325" t="s">
        <v>3146</v>
      </c>
      <c r="T247" s="325" t="s">
        <v>3146</v>
      </c>
      <c r="U247" s="325" t="s">
        <v>3146</v>
      </c>
      <c r="V247" s="325" t="s">
        <v>3146</v>
      </c>
      <c r="W247" s="325" t="s">
        <v>3146</v>
      </c>
      <c r="X247" s="325" t="s">
        <v>3146</v>
      </c>
      <c r="Y247" s="325" t="s">
        <v>3146</v>
      </c>
      <c r="Z247" s="325" t="s">
        <v>3146</v>
      </c>
      <c r="AA247" s="325">
        <v>320000</v>
      </c>
      <c r="AB247" s="531">
        <f t="shared" si="11"/>
        <v>32000</v>
      </c>
      <c r="AC247" s="325">
        <v>10</v>
      </c>
    </row>
    <row r="248" spans="1:29">
      <c r="A248" s="335">
        <v>243</v>
      </c>
      <c r="B248" s="335" t="s">
        <v>3141</v>
      </c>
      <c r="C248" s="335" t="s">
        <v>1042</v>
      </c>
      <c r="D248" s="335">
        <v>3</v>
      </c>
      <c r="E248" s="545" t="s">
        <v>1329</v>
      </c>
      <c r="F248" s="463">
        <v>1</v>
      </c>
      <c r="G248" s="514">
        <v>100</v>
      </c>
      <c r="H248" s="514">
        <v>200</v>
      </c>
      <c r="I248" s="546">
        <v>300</v>
      </c>
      <c r="J248" s="274">
        <v>-1</v>
      </c>
      <c r="K248" s="274">
        <v>-1</v>
      </c>
      <c r="L248" s="274">
        <v>-1</v>
      </c>
      <c r="M248" s="274">
        <v>-1</v>
      </c>
      <c r="N248" s="274">
        <v>-1</v>
      </c>
      <c r="O248" s="274">
        <v>-1</v>
      </c>
      <c r="P248" s="274">
        <v>-1</v>
      </c>
      <c r="Q248" s="335" t="s">
        <v>3147</v>
      </c>
      <c r="R248" s="335" t="s">
        <v>3147</v>
      </c>
      <c r="S248" s="335" t="s">
        <v>3147</v>
      </c>
      <c r="T248" s="274">
        <v>-1</v>
      </c>
      <c r="U248" s="274">
        <v>-1</v>
      </c>
      <c r="V248" s="274">
        <v>-1</v>
      </c>
      <c r="W248" s="274">
        <v>-1</v>
      </c>
      <c r="X248" s="274">
        <v>-1</v>
      </c>
      <c r="Y248" s="274">
        <v>-1</v>
      </c>
      <c r="Z248" s="274">
        <v>-1</v>
      </c>
      <c r="AA248" s="335">
        <v>330000</v>
      </c>
      <c r="AB248" s="531">
        <f>AA248/3</f>
        <v>110000</v>
      </c>
      <c r="AC248" s="335">
        <v>3</v>
      </c>
    </row>
    <row r="249" spans="1:29">
      <c r="A249" s="335">
        <v>244</v>
      </c>
      <c r="B249" s="335" t="s">
        <v>3141</v>
      </c>
      <c r="C249" s="335" t="s">
        <v>1043</v>
      </c>
      <c r="D249" s="335">
        <v>3</v>
      </c>
      <c r="E249" s="545" t="s">
        <v>1346</v>
      </c>
      <c r="F249" s="463">
        <v>0</v>
      </c>
      <c r="G249" s="514">
        <v>100</v>
      </c>
      <c r="H249" s="514">
        <v>300</v>
      </c>
      <c r="I249" s="546">
        <v>500</v>
      </c>
      <c r="J249" s="274">
        <v>-1</v>
      </c>
      <c r="K249" s="274">
        <v>-1</v>
      </c>
      <c r="L249" s="274">
        <v>-1</v>
      </c>
      <c r="M249" s="274">
        <v>-1</v>
      </c>
      <c r="N249" s="274">
        <v>-1</v>
      </c>
      <c r="O249" s="274">
        <v>-1</v>
      </c>
      <c r="P249" s="274">
        <v>-1</v>
      </c>
      <c r="Q249" s="335" t="s">
        <v>3147</v>
      </c>
      <c r="R249" s="335" t="s">
        <v>3147</v>
      </c>
      <c r="S249" s="335" t="s">
        <v>3147</v>
      </c>
      <c r="T249" s="274">
        <v>-1</v>
      </c>
      <c r="U249" s="274">
        <v>-1</v>
      </c>
      <c r="V249" s="274">
        <v>-1</v>
      </c>
      <c r="W249" s="274">
        <v>-1</v>
      </c>
      <c r="X249" s="274">
        <v>-1</v>
      </c>
      <c r="Y249" s="274">
        <v>-1</v>
      </c>
      <c r="Z249" s="274">
        <v>-1</v>
      </c>
      <c r="AA249" s="335">
        <v>330000</v>
      </c>
      <c r="AB249" s="531">
        <f t="shared" ref="AB249:AB251" si="14">AA249/3</f>
        <v>110000</v>
      </c>
      <c r="AC249" s="335">
        <v>3</v>
      </c>
    </row>
    <row r="250" spans="1:29">
      <c r="A250" s="335">
        <v>245</v>
      </c>
      <c r="B250" s="335" t="s">
        <v>3141</v>
      </c>
      <c r="C250" s="335" t="s">
        <v>1044</v>
      </c>
      <c r="D250" s="335">
        <v>3</v>
      </c>
      <c r="E250" s="545" t="s">
        <v>1360</v>
      </c>
      <c r="F250" s="463">
        <v>0</v>
      </c>
      <c r="G250" s="514">
        <v>200</v>
      </c>
      <c r="H250" s="514">
        <v>600</v>
      </c>
      <c r="I250" s="546">
        <v>1000</v>
      </c>
      <c r="J250" s="274">
        <v>-1</v>
      </c>
      <c r="K250" s="274">
        <v>-1</v>
      </c>
      <c r="L250" s="274">
        <v>-1</v>
      </c>
      <c r="M250" s="274">
        <v>-1</v>
      </c>
      <c r="N250" s="274">
        <v>-1</v>
      </c>
      <c r="O250" s="274">
        <v>-1</v>
      </c>
      <c r="P250" s="274">
        <v>-1</v>
      </c>
      <c r="Q250" s="335" t="s">
        <v>3147</v>
      </c>
      <c r="R250" s="335" t="s">
        <v>3147</v>
      </c>
      <c r="S250" s="335" t="s">
        <v>3147</v>
      </c>
      <c r="T250" s="274">
        <v>-1</v>
      </c>
      <c r="U250" s="274">
        <v>-1</v>
      </c>
      <c r="V250" s="274">
        <v>-1</v>
      </c>
      <c r="W250" s="274">
        <v>-1</v>
      </c>
      <c r="X250" s="274">
        <v>-1</v>
      </c>
      <c r="Y250" s="274">
        <v>-1</v>
      </c>
      <c r="Z250" s="274">
        <v>-1</v>
      </c>
      <c r="AA250" s="335">
        <v>330000</v>
      </c>
      <c r="AB250" s="531">
        <f t="shared" si="14"/>
        <v>110000</v>
      </c>
      <c r="AC250" s="335">
        <v>3</v>
      </c>
    </row>
    <row r="251" spans="1:29">
      <c r="A251" s="335">
        <v>246</v>
      </c>
      <c r="B251" s="335" t="s">
        <v>3141</v>
      </c>
      <c r="C251" s="335" t="s">
        <v>1045</v>
      </c>
      <c r="D251" s="335">
        <v>3</v>
      </c>
      <c r="E251" s="545" t="s">
        <v>1349</v>
      </c>
      <c r="F251" s="463">
        <v>0</v>
      </c>
      <c r="G251" s="514">
        <v>100</v>
      </c>
      <c r="H251" s="514">
        <v>300</v>
      </c>
      <c r="I251" s="546">
        <v>500</v>
      </c>
      <c r="J251" s="274">
        <v>-1</v>
      </c>
      <c r="K251" s="274">
        <v>-1</v>
      </c>
      <c r="L251" s="274">
        <v>-1</v>
      </c>
      <c r="M251" s="274">
        <v>-1</v>
      </c>
      <c r="N251" s="274">
        <v>-1</v>
      </c>
      <c r="O251" s="274">
        <v>-1</v>
      </c>
      <c r="P251" s="274">
        <v>-1</v>
      </c>
      <c r="Q251" s="335" t="s">
        <v>3147</v>
      </c>
      <c r="R251" s="335" t="s">
        <v>3147</v>
      </c>
      <c r="S251" s="335" t="s">
        <v>3147</v>
      </c>
      <c r="T251" s="274">
        <v>-1</v>
      </c>
      <c r="U251" s="274">
        <v>-1</v>
      </c>
      <c r="V251" s="274">
        <v>-1</v>
      </c>
      <c r="W251" s="274">
        <v>-1</v>
      </c>
      <c r="X251" s="274">
        <v>-1</v>
      </c>
      <c r="Y251" s="274">
        <v>-1</v>
      </c>
      <c r="Z251" s="274">
        <v>-1</v>
      </c>
      <c r="AA251" s="335">
        <v>330000</v>
      </c>
      <c r="AB251" s="531">
        <f t="shared" si="14"/>
        <v>110000</v>
      </c>
      <c r="AC251" s="335">
        <v>3</v>
      </c>
    </row>
    <row r="252" spans="1:29">
      <c r="A252" s="402">
        <v>247</v>
      </c>
      <c r="B252" s="402" t="s">
        <v>3141</v>
      </c>
      <c r="C252" s="402" t="s">
        <v>1046</v>
      </c>
      <c r="D252" s="402">
        <v>10</v>
      </c>
      <c r="E252" s="535" t="s">
        <v>3114</v>
      </c>
      <c r="F252" s="422">
        <v>0</v>
      </c>
      <c r="G252" s="534">
        <v>10</v>
      </c>
      <c r="H252" s="534">
        <v>20</v>
      </c>
      <c r="I252" s="534">
        <v>30</v>
      </c>
      <c r="J252" s="534">
        <v>40</v>
      </c>
      <c r="K252" s="534">
        <v>60</v>
      </c>
      <c r="L252" s="534">
        <v>80</v>
      </c>
      <c r="M252" s="534">
        <v>100</v>
      </c>
      <c r="N252" s="534">
        <v>120</v>
      </c>
      <c r="O252" s="534">
        <v>140</v>
      </c>
      <c r="P252" s="536">
        <v>160</v>
      </c>
      <c r="Q252" s="402" t="s">
        <v>3124</v>
      </c>
      <c r="R252" s="402" t="s">
        <v>3124</v>
      </c>
      <c r="S252" s="402" t="s">
        <v>3124</v>
      </c>
      <c r="T252" s="402" t="s">
        <v>3124</v>
      </c>
      <c r="U252" s="402" t="s">
        <v>3124</v>
      </c>
      <c r="V252" s="402" t="s">
        <v>3124</v>
      </c>
      <c r="W252" s="402" t="s">
        <v>3124</v>
      </c>
      <c r="X252" s="402" t="s">
        <v>3124</v>
      </c>
      <c r="Y252" s="402" t="s">
        <v>3124</v>
      </c>
      <c r="Z252" s="402" t="s">
        <v>3124</v>
      </c>
      <c r="AA252" s="402">
        <v>340000</v>
      </c>
      <c r="AB252" s="531">
        <f t="shared" si="11"/>
        <v>34000</v>
      </c>
      <c r="AC252" s="402">
        <v>10</v>
      </c>
    </row>
    <row r="253" spans="1:29">
      <c r="A253" s="485">
        <v>248</v>
      </c>
      <c r="B253" s="485" t="s">
        <v>3141</v>
      </c>
      <c r="C253" s="485" t="s">
        <v>1047</v>
      </c>
      <c r="D253" s="485">
        <v>3</v>
      </c>
      <c r="E253" s="547" t="s">
        <v>1347</v>
      </c>
      <c r="F253" s="486">
        <v>0</v>
      </c>
      <c r="G253" s="518">
        <v>500</v>
      </c>
      <c r="H253" s="518">
        <v>1000</v>
      </c>
      <c r="I253" s="519">
        <v>1500</v>
      </c>
      <c r="J253" s="274">
        <v>-1</v>
      </c>
      <c r="K253" s="274">
        <v>-1</v>
      </c>
      <c r="L253" s="274">
        <v>-1</v>
      </c>
      <c r="M253" s="274">
        <v>-1</v>
      </c>
      <c r="N253" s="274">
        <v>-1</v>
      </c>
      <c r="O253" s="274">
        <v>-1</v>
      </c>
      <c r="P253" s="274">
        <v>-1</v>
      </c>
      <c r="Q253" s="485" t="s">
        <v>3125</v>
      </c>
      <c r="R253" s="485" t="s">
        <v>3125</v>
      </c>
      <c r="S253" s="485" t="s">
        <v>3125</v>
      </c>
      <c r="T253" s="274">
        <v>-1</v>
      </c>
      <c r="U253" s="274">
        <v>-1</v>
      </c>
      <c r="V253" s="274">
        <v>-1</v>
      </c>
      <c r="W253" s="274">
        <v>-1</v>
      </c>
      <c r="X253" s="274">
        <v>-1</v>
      </c>
      <c r="Y253" s="274">
        <v>-1</v>
      </c>
      <c r="Z253" s="274">
        <v>-1</v>
      </c>
      <c r="AA253" s="485">
        <v>350000</v>
      </c>
      <c r="AB253" s="531">
        <f>AA253/3</f>
        <v>116666.66666666667</v>
      </c>
      <c r="AC253" s="485">
        <v>3</v>
      </c>
    </row>
    <row r="254" spans="1:29">
      <c r="A254" s="485">
        <v>249</v>
      </c>
      <c r="B254" s="485" t="s">
        <v>3141</v>
      </c>
      <c r="C254" s="485" t="s">
        <v>1048</v>
      </c>
      <c r="D254" s="485">
        <v>3</v>
      </c>
      <c r="E254" s="547" t="s">
        <v>2211</v>
      </c>
      <c r="F254" s="486">
        <v>1</v>
      </c>
      <c r="G254" s="518">
        <v>3</v>
      </c>
      <c r="H254" s="518">
        <v>5</v>
      </c>
      <c r="I254" s="519">
        <v>10</v>
      </c>
      <c r="J254" s="274">
        <v>-1</v>
      </c>
      <c r="K254" s="274">
        <v>-1</v>
      </c>
      <c r="L254" s="274">
        <v>-1</v>
      </c>
      <c r="M254" s="274">
        <v>-1</v>
      </c>
      <c r="N254" s="274">
        <v>-1</v>
      </c>
      <c r="O254" s="274">
        <v>-1</v>
      </c>
      <c r="P254" s="274">
        <v>-1</v>
      </c>
      <c r="Q254" s="485" t="s">
        <v>3125</v>
      </c>
      <c r="R254" s="485" t="s">
        <v>3125</v>
      </c>
      <c r="S254" s="485" t="s">
        <v>3125</v>
      </c>
      <c r="T254" s="274">
        <v>-1</v>
      </c>
      <c r="U254" s="274">
        <v>-1</v>
      </c>
      <c r="V254" s="274">
        <v>-1</v>
      </c>
      <c r="W254" s="274">
        <v>-1</v>
      </c>
      <c r="X254" s="274">
        <v>-1</v>
      </c>
      <c r="Y254" s="274">
        <v>-1</v>
      </c>
      <c r="Z254" s="274">
        <v>-1</v>
      </c>
      <c r="AA254" s="485">
        <v>350000</v>
      </c>
      <c r="AB254" s="531">
        <f t="shared" ref="AB254:AB256" si="15">AA254/3</f>
        <v>116666.66666666667</v>
      </c>
      <c r="AC254" s="485">
        <v>3</v>
      </c>
    </row>
    <row r="255" spans="1:29">
      <c r="A255" s="485">
        <v>250</v>
      </c>
      <c r="B255" s="485" t="s">
        <v>3141</v>
      </c>
      <c r="C255" s="485" t="s">
        <v>1049</v>
      </c>
      <c r="D255" s="485">
        <v>3</v>
      </c>
      <c r="E255" s="547" t="s">
        <v>1362</v>
      </c>
      <c r="F255" s="486">
        <v>0</v>
      </c>
      <c r="G255" s="518">
        <v>200</v>
      </c>
      <c r="H255" s="518">
        <v>500</v>
      </c>
      <c r="I255" s="519">
        <v>1000</v>
      </c>
      <c r="J255" s="274">
        <v>-1</v>
      </c>
      <c r="K255" s="274">
        <v>-1</v>
      </c>
      <c r="L255" s="274">
        <v>-1</v>
      </c>
      <c r="M255" s="274">
        <v>-1</v>
      </c>
      <c r="N255" s="274">
        <v>-1</v>
      </c>
      <c r="O255" s="274">
        <v>-1</v>
      </c>
      <c r="P255" s="274">
        <v>-1</v>
      </c>
      <c r="Q255" s="485" t="s">
        <v>3125</v>
      </c>
      <c r="R255" s="485" t="s">
        <v>3125</v>
      </c>
      <c r="S255" s="485" t="s">
        <v>3125</v>
      </c>
      <c r="T255" s="274">
        <v>-1</v>
      </c>
      <c r="U255" s="274">
        <v>-1</v>
      </c>
      <c r="V255" s="274">
        <v>-1</v>
      </c>
      <c r="W255" s="274">
        <v>-1</v>
      </c>
      <c r="X255" s="274">
        <v>-1</v>
      </c>
      <c r="Y255" s="274">
        <v>-1</v>
      </c>
      <c r="Z255" s="274">
        <v>-1</v>
      </c>
      <c r="AA255" s="485">
        <v>350000</v>
      </c>
      <c r="AB255" s="531">
        <f t="shared" si="15"/>
        <v>116666.66666666667</v>
      </c>
      <c r="AC255" s="485">
        <v>3</v>
      </c>
    </row>
    <row r="256" spans="1:29">
      <c r="A256" s="485">
        <v>251</v>
      </c>
      <c r="B256" s="485" t="s">
        <v>3141</v>
      </c>
      <c r="C256" s="485" t="s">
        <v>1050</v>
      </c>
      <c r="D256" s="485">
        <v>3</v>
      </c>
      <c r="E256" s="547" t="s">
        <v>2212</v>
      </c>
      <c r="F256" s="486">
        <v>1</v>
      </c>
      <c r="G256" s="518">
        <v>1</v>
      </c>
      <c r="H256" s="518">
        <v>3</v>
      </c>
      <c r="I256" s="519">
        <v>5</v>
      </c>
      <c r="J256" s="274">
        <v>-1</v>
      </c>
      <c r="K256" s="274">
        <v>-1</v>
      </c>
      <c r="L256" s="274">
        <v>-1</v>
      </c>
      <c r="M256" s="274">
        <v>-1</v>
      </c>
      <c r="N256" s="274">
        <v>-1</v>
      </c>
      <c r="O256" s="274">
        <v>-1</v>
      </c>
      <c r="P256" s="274">
        <v>-1</v>
      </c>
      <c r="Q256" s="485" t="s">
        <v>3125</v>
      </c>
      <c r="R256" s="485" t="s">
        <v>3125</v>
      </c>
      <c r="S256" s="485" t="s">
        <v>3125</v>
      </c>
      <c r="T256" s="274">
        <v>-1</v>
      </c>
      <c r="U256" s="274">
        <v>-1</v>
      </c>
      <c r="V256" s="274">
        <v>-1</v>
      </c>
      <c r="W256" s="274">
        <v>-1</v>
      </c>
      <c r="X256" s="274">
        <v>-1</v>
      </c>
      <c r="Y256" s="274">
        <v>-1</v>
      </c>
      <c r="Z256" s="274">
        <v>-1</v>
      </c>
      <c r="AA256" s="485">
        <v>350000</v>
      </c>
      <c r="AB256" s="531">
        <f t="shared" si="15"/>
        <v>116666.66666666667</v>
      </c>
      <c r="AC256" s="485">
        <v>3</v>
      </c>
    </row>
    <row r="257" spans="1:29">
      <c r="A257" s="402">
        <v>252</v>
      </c>
      <c r="B257" s="402" t="s">
        <v>3141</v>
      </c>
      <c r="C257" s="402" t="s">
        <v>1051</v>
      </c>
      <c r="D257" s="402">
        <v>10</v>
      </c>
      <c r="E257" s="535" t="s">
        <v>3110</v>
      </c>
      <c r="F257" s="422">
        <v>0</v>
      </c>
      <c r="G257" s="534">
        <v>10</v>
      </c>
      <c r="H257" s="534">
        <v>20</v>
      </c>
      <c r="I257" s="534">
        <v>30</v>
      </c>
      <c r="J257" s="534">
        <v>40</v>
      </c>
      <c r="K257" s="534">
        <v>50</v>
      </c>
      <c r="L257" s="534">
        <v>60</v>
      </c>
      <c r="M257" s="534">
        <v>70</v>
      </c>
      <c r="N257" s="534">
        <v>80</v>
      </c>
      <c r="O257" s="534">
        <v>100</v>
      </c>
      <c r="P257" s="536">
        <v>130</v>
      </c>
      <c r="Q257" s="402" t="s">
        <v>3126</v>
      </c>
      <c r="R257" s="402" t="s">
        <v>3126</v>
      </c>
      <c r="S257" s="402" t="s">
        <v>3126</v>
      </c>
      <c r="T257" s="402" t="s">
        <v>3126</v>
      </c>
      <c r="U257" s="402" t="s">
        <v>3126</v>
      </c>
      <c r="V257" s="402" t="s">
        <v>3126</v>
      </c>
      <c r="W257" s="402" t="s">
        <v>3126</v>
      </c>
      <c r="X257" s="402" t="s">
        <v>3126</v>
      </c>
      <c r="Y257" s="402" t="s">
        <v>3126</v>
      </c>
      <c r="Z257" s="402" t="s">
        <v>3126</v>
      </c>
      <c r="AA257" s="402">
        <v>360000</v>
      </c>
      <c r="AB257" s="531">
        <f t="shared" si="11"/>
        <v>36000</v>
      </c>
      <c r="AC257" s="402">
        <v>10</v>
      </c>
    </row>
    <row r="258" spans="1:29">
      <c r="A258" s="485">
        <v>253</v>
      </c>
      <c r="B258" s="485" t="s">
        <v>3141</v>
      </c>
      <c r="C258" s="485" t="s">
        <v>1052</v>
      </c>
      <c r="D258" s="485">
        <v>5</v>
      </c>
      <c r="E258" s="547" t="s">
        <v>1329</v>
      </c>
      <c r="F258" s="486">
        <v>1</v>
      </c>
      <c r="G258" s="518">
        <v>50</v>
      </c>
      <c r="H258" s="518">
        <v>100</v>
      </c>
      <c r="I258" s="518">
        <v>200</v>
      </c>
      <c r="J258" s="518">
        <v>300</v>
      </c>
      <c r="K258" s="519">
        <v>400</v>
      </c>
      <c r="L258" s="274">
        <v>-1</v>
      </c>
      <c r="M258" s="274">
        <v>-1</v>
      </c>
      <c r="N258" s="274">
        <v>-1</v>
      </c>
      <c r="O258" s="274">
        <v>-1</v>
      </c>
      <c r="P258" s="274">
        <v>-1</v>
      </c>
      <c r="Q258" s="485" t="s">
        <v>3148</v>
      </c>
      <c r="R258" s="485" t="s">
        <v>3148</v>
      </c>
      <c r="S258" s="485" t="s">
        <v>3148</v>
      </c>
      <c r="T258" s="485" t="s">
        <v>3148</v>
      </c>
      <c r="U258" s="485" t="s">
        <v>3148</v>
      </c>
      <c r="V258" s="274">
        <v>-1</v>
      </c>
      <c r="W258" s="274">
        <v>-1</v>
      </c>
      <c r="X258" s="274">
        <v>-1</v>
      </c>
      <c r="Y258" s="274">
        <v>-1</v>
      </c>
      <c r="Z258" s="274">
        <v>-1</v>
      </c>
      <c r="AA258" s="485">
        <v>370000</v>
      </c>
      <c r="AB258" s="531">
        <f>AA258/5</f>
        <v>74000</v>
      </c>
      <c r="AC258" s="485">
        <v>5</v>
      </c>
    </row>
    <row r="259" spans="1:29">
      <c r="A259" s="485">
        <v>254</v>
      </c>
      <c r="B259" s="485" t="s">
        <v>3141</v>
      </c>
      <c r="C259" s="485" t="s">
        <v>1053</v>
      </c>
      <c r="D259" s="485">
        <v>5</v>
      </c>
      <c r="E259" s="547" t="s">
        <v>1345</v>
      </c>
      <c r="F259" s="486">
        <v>0</v>
      </c>
      <c r="G259" s="518">
        <v>200</v>
      </c>
      <c r="H259" s="518">
        <v>400</v>
      </c>
      <c r="I259" s="518">
        <v>600</v>
      </c>
      <c r="J259" s="518">
        <v>800</v>
      </c>
      <c r="K259" s="519">
        <v>1000</v>
      </c>
      <c r="L259" s="274">
        <v>-1</v>
      </c>
      <c r="M259" s="274">
        <v>-1</v>
      </c>
      <c r="N259" s="274">
        <v>-1</v>
      </c>
      <c r="O259" s="274">
        <v>-1</v>
      </c>
      <c r="P259" s="274">
        <v>-1</v>
      </c>
      <c r="Q259" s="485" t="s">
        <v>3148</v>
      </c>
      <c r="R259" s="485" t="s">
        <v>3148</v>
      </c>
      <c r="S259" s="485" t="s">
        <v>3148</v>
      </c>
      <c r="T259" s="485" t="s">
        <v>3148</v>
      </c>
      <c r="U259" s="485" t="s">
        <v>3148</v>
      </c>
      <c r="V259" s="274">
        <v>-1</v>
      </c>
      <c r="W259" s="274">
        <v>-1</v>
      </c>
      <c r="X259" s="274">
        <v>-1</v>
      </c>
      <c r="Y259" s="274">
        <v>-1</v>
      </c>
      <c r="Z259" s="274">
        <v>-1</v>
      </c>
      <c r="AA259" s="485">
        <v>370000</v>
      </c>
      <c r="AB259" s="531">
        <f t="shared" ref="AB259:AB260" si="16">AA259/5</f>
        <v>74000</v>
      </c>
      <c r="AC259" s="485">
        <v>5</v>
      </c>
    </row>
    <row r="260" spans="1:29">
      <c r="A260" s="485">
        <v>255</v>
      </c>
      <c r="B260" s="485" t="s">
        <v>3141</v>
      </c>
      <c r="C260" s="485" t="s">
        <v>1054</v>
      </c>
      <c r="D260" s="485">
        <v>5</v>
      </c>
      <c r="E260" s="547" t="s">
        <v>1349</v>
      </c>
      <c r="F260" s="486">
        <v>0</v>
      </c>
      <c r="G260" s="518">
        <v>200</v>
      </c>
      <c r="H260" s="518">
        <v>400</v>
      </c>
      <c r="I260" s="518">
        <v>600</v>
      </c>
      <c r="J260" s="518">
        <v>800</v>
      </c>
      <c r="K260" s="519">
        <v>1000</v>
      </c>
      <c r="L260" s="274">
        <v>-1</v>
      </c>
      <c r="M260" s="274">
        <v>-1</v>
      </c>
      <c r="N260" s="274">
        <v>-1</v>
      </c>
      <c r="O260" s="274">
        <v>-1</v>
      </c>
      <c r="P260" s="274">
        <v>-1</v>
      </c>
      <c r="Q260" s="485" t="s">
        <v>3148</v>
      </c>
      <c r="R260" s="485" t="s">
        <v>3148</v>
      </c>
      <c r="S260" s="485" t="s">
        <v>3148</v>
      </c>
      <c r="T260" s="485" t="s">
        <v>3148</v>
      </c>
      <c r="U260" s="485" t="s">
        <v>3148</v>
      </c>
      <c r="V260" s="274">
        <v>-1</v>
      </c>
      <c r="W260" s="274">
        <v>-1</v>
      </c>
      <c r="X260" s="274">
        <v>-1</v>
      </c>
      <c r="Y260" s="274">
        <v>-1</v>
      </c>
      <c r="Z260" s="274">
        <v>-1</v>
      </c>
      <c r="AA260" s="485">
        <v>370000</v>
      </c>
      <c r="AB260" s="531">
        <f t="shared" si="16"/>
        <v>74000</v>
      </c>
      <c r="AC260" s="485">
        <v>5</v>
      </c>
    </row>
    <row r="261" spans="1:29">
      <c r="A261" s="402">
        <v>256</v>
      </c>
      <c r="B261" s="402" t="s">
        <v>3141</v>
      </c>
      <c r="C261" s="402" t="s">
        <v>1055</v>
      </c>
      <c r="D261" s="402">
        <v>10</v>
      </c>
      <c r="E261" s="535" t="s">
        <v>3114</v>
      </c>
      <c r="F261" s="422">
        <v>0</v>
      </c>
      <c r="G261" s="534">
        <v>20</v>
      </c>
      <c r="H261" s="534">
        <v>40</v>
      </c>
      <c r="I261" s="534">
        <v>60</v>
      </c>
      <c r="J261" s="534">
        <v>80</v>
      </c>
      <c r="K261" s="534">
        <v>100</v>
      </c>
      <c r="L261" s="534">
        <v>120</v>
      </c>
      <c r="M261" s="534">
        <v>140</v>
      </c>
      <c r="N261" s="534">
        <v>160</v>
      </c>
      <c r="O261" s="534">
        <v>180</v>
      </c>
      <c r="P261" s="536">
        <v>220</v>
      </c>
      <c r="Q261" s="402" t="s">
        <v>3149</v>
      </c>
      <c r="R261" s="402" t="s">
        <v>3149</v>
      </c>
      <c r="S261" s="402" t="s">
        <v>3149</v>
      </c>
      <c r="T261" s="402" t="s">
        <v>3149</v>
      </c>
      <c r="U261" s="402" t="s">
        <v>3149</v>
      </c>
      <c r="V261" s="402" t="s">
        <v>3149</v>
      </c>
      <c r="W261" s="402" t="s">
        <v>3149</v>
      </c>
      <c r="X261" s="402" t="s">
        <v>3149</v>
      </c>
      <c r="Y261" s="402" t="s">
        <v>3149</v>
      </c>
      <c r="Z261" s="402" t="s">
        <v>3149</v>
      </c>
      <c r="AA261" s="402">
        <v>380000</v>
      </c>
      <c r="AB261" s="531">
        <f t="shared" si="11"/>
        <v>38000</v>
      </c>
      <c r="AC261" s="402">
        <v>10</v>
      </c>
    </row>
    <row r="262" spans="1:29">
      <c r="A262" s="485">
        <v>257</v>
      </c>
      <c r="B262" s="485" t="s">
        <v>3141</v>
      </c>
      <c r="C262" s="485" t="s">
        <v>1056</v>
      </c>
      <c r="D262" s="485">
        <v>3</v>
      </c>
      <c r="E262" s="547" t="s">
        <v>1330</v>
      </c>
      <c r="F262" s="486">
        <v>0</v>
      </c>
      <c r="G262" s="518">
        <v>10</v>
      </c>
      <c r="H262" s="518">
        <v>20</v>
      </c>
      <c r="I262" s="519">
        <v>30</v>
      </c>
      <c r="J262" s="274">
        <v>-1</v>
      </c>
      <c r="K262" s="274">
        <v>-1</v>
      </c>
      <c r="L262" s="274">
        <v>-1</v>
      </c>
      <c r="M262" s="274">
        <v>-1</v>
      </c>
      <c r="N262" s="274">
        <v>-1</v>
      </c>
      <c r="O262" s="274">
        <v>-1</v>
      </c>
      <c r="P262" s="274">
        <v>-1</v>
      </c>
      <c r="Q262" s="485" t="s">
        <v>3150</v>
      </c>
      <c r="R262" s="485" t="s">
        <v>3150</v>
      </c>
      <c r="S262" s="485" t="s">
        <v>3150</v>
      </c>
      <c r="T262" s="274">
        <v>-1</v>
      </c>
      <c r="U262" s="274">
        <v>-1</v>
      </c>
      <c r="V262" s="274">
        <v>-1</v>
      </c>
      <c r="W262" s="274">
        <v>-1</v>
      </c>
      <c r="X262" s="274">
        <v>-1</v>
      </c>
      <c r="Y262" s="274">
        <v>-1</v>
      </c>
      <c r="Z262" s="274">
        <v>-1</v>
      </c>
      <c r="AA262" s="485">
        <v>390000</v>
      </c>
      <c r="AB262" s="531">
        <f>AA262/3</f>
        <v>130000</v>
      </c>
      <c r="AC262" s="485">
        <v>3</v>
      </c>
    </row>
    <row r="263" spans="1:29">
      <c r="A263" s="485">
        <v>258</v>
      </c>
      <c r="B263" s="485" t="s">
        <v>3141</v>
      </c>
      <c r="C263" s="485" t="s">
        <v>1057</v>
      </c>
      <c r="D263" s="485">
        <v>3</v>
      </c>
      <c r="E263" s="547" t="s">
        <v>3116</v>
      </c>
      <c r="F263" s="486">
        <v>0</v>
      </c>
      <c r="G263" s="518">
        <v>100</v>
      </c>
      <c r="H263" s="518">
        <v>150</v>
      </c>
      <c r="I263" s="519">
        <v>250</v>
      </c>
      <c r="J263" s="274">
        <v>-1</v>
      </c>
      <c r="K263" s="274">
        <v>-1</v>
      </c>
      <c r="L263" s="274">
        <v>-1</v>
      </c>
      <c r="M263" s="274">
        <v>-1</v>
      </c>
      <c r="N263" s="274">
        <v>-1</v>
      </c>
      <c r="O263" s="274">
        <v>-1</v>
      </c>
      <c r="P263" s="274">
        <v>-1</v>
      </c>
      <c r="Q263" s="485" t="s">
        <v>3150</v>
      </c>
      <c r="R263" s="485" t="s">
        <v>3150</v>
      </c>
      <c r="S263" s="485" t="s">
        <v>3150</v>
      </c>
      <c r="T263" s="274">
        <v>-1</v>
      </c>
      <c r="U263" s="274">
        <v>-1</v>
      </c>
      <c r="V263" s="274">
        <v>-1</v>
      </c>
      <c r="W263" s="274">
        <v>-1</v>
      </c>
      <c r="X263" s="274">
        <v>-1</v>
      </c>
      <c r="Y263" s="274">
        <v>-1</v>
      </c>
      <c r="Z263" s="274">
        <v>-1</v>
      </c>
      <c r="AA263" s="485">
        <v>390000</v>
      </c>
      <c r="AB263" s="531">
        <f t="shared" ref="AB263:AB265" si="17">AA263/3</f>
        <v>130000</v>
      </c>
      <c r="AC263" s="485">
        <v>3</v>
      </c>
    </row>
    <row r="264" spans="1:29">
      <c r="A264" s="485">
        <v>259</v>
      </c>
      <c r="B264" s="485" t="s">
        <v>3141</v>
      </c>
      <c r="C264" s="485" t="s">
        <v>1058</v>
      </c>
      <c r="D264" s="485">
        <v>3</v>
      </c>
      <c r="E264" s="547" t="s">
        <v>3118</v>
      </c>
      <c r="F264" s="486">
        <v>1</v>
      </c>
      <c r="G264" s="518">
        <v>3</v>
      </c>
      <c r="H264" s="518">
        <v>5</v>
      </c>
      <c r="I264" s="519">
        <v>10</v>
      </c>
      <c r="J264" s="274">
        <v>-1</v>
      </c>
      <c r="K264" s="274">
        <v>-1</v>
      </c>
      <c r="L264" s="274">
        <v>-1</v>
      </c>
      <c r="M264" s="274">
        <v>-1</v>
      </c>
      <c r="N264" s="274">
        <v>-1</v>
      </c>
      <c r="O264" s="274">
        <v>-1</v>
      </c>
      <c r="P264" s="274">
        <v>-1</v>
      </c>
      <c r="Q264" s="485" t="s">
        <v>3150</v>
      </c>
      <c r="R264" s="485" t="s">
        <v>3150</v>
      </c>
      <c r="S264" s="485" t="s">
        <v>3150</v>
      </c>
      <c r="T264" s="274">
        <v>-1</v>
      </c>
      <c r="U264" s="274">
        <v>-1</v>
      </c>
      <c r="V264" s="274">
        <v>-1</v>
      </c>
      <c r="W264" s="274">
        <v>-1</v>
      </c>
      <c r="X264" s="274">
        <v>-1</v>
      </c>
      <c r="Y264" s="274">
        <v>-1</v>
      </c>
      <c r="Z264" s="274">
        <v>-1</v>
      </c>
      <c r="AA264" s="485">
        <v>390000</v>
      </c>
      <c r="AB264" s="531">
        <f t="shared" si="17"/>
        <v>130000</v>
      </c>
      <c r="AC264" s="485">
        <v>3</v>
      </c>
    </row>
    <row r="265" spans="1:29">
      <c r="A265" s="485">
        <v>260</v>
      </c>
      <c r="B265" s="485" t="s">
        <v>3141</v>
      </c>
      <c r="C265" s="485" t="s">
        <v>1059</v>
      </c>
      <c r="D265" s="485">
        <v>3</v>
      </c>
      <c r="E265" s="547" t="s">
        <v>1346</v>
      </c>
      <c r="F265" s="486">
        <v>0</v>
      </c>
      <c r="G265" s="518">
        <v>200</v>
      </c>
      <c r="H265" s="518">
        <v>400</v>
      </c>
      <c r="I265" s="519">
        <v>800</v>
      </c>
      <c r="J265" s="274">
        <v>-1</v>
      </c>
      <c r="K265" s="274">
        <v>-1</v>
      </c>
      <c r="L265" s="274">
        <v>-1</v>
      </c>
      <c r="M265" s="274">
        <v>-1</v>
      </c>
      <c r="N265" s="274">
        <v>-1</v>
      </c>
      <c r="O265" s="274">
        <v>-1</v>
      </c>
      <c r="P265" s="274">
        <v>-1</v>
      </c>
      <c r="Q265" s="485" t="s">
        <v>3150</v>
      </c>
      <c r="R265" s="485" t="s">
        <v>3150</v>
      </c>
      <c r="S265" s="485" t="s">
        <v>3150</v>
      </c>
      <c r="T265" s="274">
        <v>-1</v>
      </c>
      <c r="U265" s="274">
        <v>-1</v>
      </c>
      <c r="V265" s="274">
        <v>-1</v>
      </c>
      <c r="W265" s="274">
        <v>-1</v>
      </c>
      <c r="X265" s="274">
        <v>-1</v>
      </c>
      <c r="Y265" s="274">
        <v>-1</v>
      </c>
      <c r="Z265" s="274">
        <v>-1</v>
      </c>
      <c r="AA265" s="485">
        <v>390000</v>
      </c>
      <c r="AB265" s="531">
        <f t="shared" si="17"/>
        <v>130000</v>
      </c>
      <c r="AC265" s="485">
        <v>3</v>
      </c>
    </row>
    <row r="266" spans="1:29">
      <c r="A266" s="402">
        <v>261</v>
      </c>
      <c r="B266" s="402" t="s">
        <v>3141</v>
      </c>
      <c r="C266" s="402" t="s">
        <v>1060</v>
      </c>
      <c r="D266" s="402">
        <v>10</v>
      </c>
      <c r="E266" s="535" t="s">
        <v>3110</v>
      </c>
      <c r="F266" s="422">
        <v>0</v>
      </c>
      <c r="G266" s="534">
        <v>15</v>
      </c>
      <c r="H266" s="534">
        <v>30</v>
      </c>
      <c r="I266" s="534">
        <v>45</v>
      </c>
      <c r="J266" s="534">
        <v>60</v>
      </c>
      <c r="K266" s="534">
        <v>75</v>
      </c>
      <c r="L266" s="534">
        <v>90</v>
      </c>
      <c r="M266" s="534">
        <v>105</v>
      </c>
      <c r="N266" s="534">
        <v>120</v>
      </c>
      <c r="O266" s="534">
        <v>140</v>
      </c>
      <c r="P266" s="536">
        <v>160</v>
      </c>
      <c r="Q266" s="402" t="s">
        <v>3151</v>
      </c>
      <c r="R266" s="402" t="s">
        <v>3151</v>
      </c>
      <c r="S266" s="402" t="s">
        <v>3151</v>
      </c>
      <c r="T266" s="402" t="s">
        <v>3151</v>
      </c>
      <c r="U266" s="402" t="s">
        <v>3151</v>
      </c>
      <c r="V266" s="402" t="s">
        <v>3151</v>
      </c>
      <c r="W266" s="402" t="s">
        <v>3151</v>
      </c>
      <c r="X266" s="402" t="s">
        <v>3151</v>
      </c>
      <c r="Y266" s="402" t="s">
        <v>3151</v>
      </c>
      <c r="Z266" s="402" t="s">
        <v>3151</v>
      </c>
      <c r="AA266" s="402">
        <v>400000</v>
      </c>
      <c r="AB266" s="531">
        <f t="shared" si="11"/>
        <v>40000</v>
      </c>
      <c r="AC266" s="402">
        <v>10</v>
      </c>
    </row>
    <row r="267" spans="1:29">
      <c r="A267" s="485">
        <v>262</v>
      </c>
      <c r="B267" s="485" t="s">
        <v>3141</v>
      </c>
      <c r="C267" s="485" t="s">
        <v>1061</v>
      </c>
      <c r="D267" s="485">
        <v>5</v>
      </c>
      <c r="E267" s="547" t="s">
        <v>1329</v>
      </c>
      <c r="F267" s="486">
        <v>1</v>
      </c>
      <c r="G267" s="518">
        <v>100</v>
      </c>
      <c r="H267" s="518">
        <v>200</v>
      </c>
      <c r="I267" s="518">
        <v>300</v>
      </c>
      <c r="J267" s="518">
        <v>400</v>
      </c>
      <c r="K267" s="519">
        <v>500</v>
      </c>
      <c r="L267" s="274">
        <v>-1</v>
      </c>
      <c r="M267" s="274">
        <v>-1</v>
      </c>
      <c r="N267" s="274">
        <v>-1</v>
      </c>
      <c r="O267" s="274">
        <v>-1</v>
      </c>
      <c r="P267" s="274">
        <v>-1</v>
      </c>
      <c r="Q267" s="485" t="s">
        <v>3131</v>
      </c>
      <c r="R267" s="485" t="s">
        <v>3131</v>
      </c>
      <c r="S267" s="485" t="s">
        <v>3131</v>
      </c>
      <c r="T267" s="485" t="s">
        <v>3131</v>
      </c>
      <c r="U267" s="485" t="s">
        <v>3131</v>
      </c>
      <c r="V267" s="274">
        <v>-1</v>
      </c>
      <c r="W267" s="274">
        <v>-1</v>
      </c>
      <c r="X267" s="274">
        <v>-1</v>
      </c>
      <c r="Y267" s="274">
        <v>-1</v>
      </c>
      <c r="Z267" s="274">
        <v>-1</v>
      </c>
      <c r="AA267" s="485">
        <v>410000</v>
      </c>
      <c r="AB267" s="531">
        <f>AA267/5</f>
        <v>82000</v>
      </c>
      <c r="AC267" s="485">
        <v>5</v>
      </c>
    </row>
    <row r="268" spans="1:29">
      <c r="A268" s="485">
        <v>263</v>
      </c>
      <c r="B268" s="485" t="s">
        <v>3141</v>
      </c>
      <c r="C268" s="485" t="s">
        <v>1062</v>
      </c>
      <c r="D268" s="485">
        <v>5</v>
      </c>
      <c r="E268" s="547" t="s">
        <v>1356</v>
      </c>
      <c r="F268" s="486">
        <v>0</v>
      </c>
      <c r="G268" s="518">
        <v>500</v>
      </c>
      <c r="H268" s="518">
        <v>1000</v>
      </c>
      <c r="I268" s="518">
        <v>2000</v>
      </c>
      <c r="J268" s="518">
        <v>3000</v>
      </c>
      <c r="K268" s="519">
        <v>4000</v>
      </c>
      <c r="L268" s="274">
        <v>-1</v>
      </c>
      <c r="M268" s="274">
        <v>-1</v>
      </c>
      <c r="N268" s="274">
        <v>-1</v>
      </c>
      <c r="O268" s="274">
        <v>-1</v>
      </c>
      <c r="P268" s="274">
        <v>-1</v>
      </c>
      <c r="Q268" s="485" t="s">
        <v>3131</v>
      </c>
      <c r="R268" s="485" t="s">
        <v>3131</v>
      </c>
      <c r="S268" s="485" t="s">
        <v>3131</v>
      </c>
      <c r="T268" s="485" t="s">
        <v>3131</v>
      </c>
      <c r="U268" s="485" t="s">
        <v>3131</v>
      </c>
      <c r="V268" s="274">
        <v>-1</v>
      </c>
      <c r="W268" s="274">
        <v>-1</v>
      </c>
      <c r="X268" s="274">
        <v>-1</v>
      </c>
      <c r="Y268" s="274">
        <v>-1</v>
      </c>
      <c r="Z268" s="274">
        <v>-1</v>
      </c>
      <c r="AA268" s="485">
        <v>410000</v>
      </c>
      <c r="AB268" s="531">
        <f t="shared" ref="AB268:AB269" si="18">AA268/5</f>
        <v>82000</v>
      </c>
      <c r="AC268" s="485">
        <v>5</v>
      </c>
    </row>
    <row r="269" spans="1:29">
      <c r="A269" s="485">
        <v>264</v>
      </c>
      <c r="B269" s="485" t="s">
        <v>3141</v>
      </c>
      <c r="C269" s="485" t="s">
        <v>1063</v>
      </c>
      <c r="D269" s="485">
        <v>5</v>
      </c>
      <c r="E269" s="547" t="s">
        <v>1345</v>
      </c>
      <c r="F269" s="486">
        <v>0</v>
      </c>
      <c r="G269" s="518">
        <v>300</v>
      </c>
      <c r="H269" s="518">
        <v>600</v>
      </c>
      <c r="I269" s="518">
        <v>900</v>
      </c>
      <c r="J269" s="518">
        <v>1200</v>
      </c>
      <c r="K269" s="519">
        <v>1500</v>
      </c>
      <c r="L269" s="274">
        <v>-1</v>
      </c>
      <c r="M269" s="274">
        <v>-1</v>
      </c>
      <c r="N269" s="274">
        <v>-1</v>
      </c>
      <c r="O269" s="274">
        <v>-1</v>
      </c>
      <c r="P269" s="274">
        <v>-1</v>
      </c>
      <c r="Q269" s="485" t="s">
        <v>3131</v>
      </c>
      <c r="R269" s="485" t="s">
        <v>3131</v>
      </c>
      <c r="S269" s="485" t="s">
        <v>3131</v>
      </c>
      <c r="T269" s="485" t="s">
        <v>3131</v>
      </c>
      <c r="U269" s="485" t="s">
        <v>3131</v>
      </c>
      <c r="V269" s="274">
        <v>-1</v>
      </c>
      <c r="W269" s="274">
        <v>-1</v>
      </c>
      <c r="X269" s="274">
        <v>-1</v>
      </c>
      <c r="Y269" s="274">
        <v>-1</v>
      </c>
      <c r="Z269" s="274">
        <v>-1</v>
      </c>
      <c r="AA269" s="485">
        <v>410000</v>
      </c>
      <c r="AB269" s="531">
        <f t="shared" si="18"/>
        <v>82000</v>
      </c>
      <c r="AC269" s="485">
        <v>5</v>
      </c>
    </row>
    <row r="270" spans="1:29">
      <c r="A270" s="453">
        <v>265</v>
      </c>
      <c r="B270" s="453" t="s">
        <v>3141</v>
      </c>
      <c r="C270" s="453" t="s">
        <v>1064</v>
      </c>
      <c r="D270" s="453">
        <v>10</v>
      </c>
      <c r="E270" s="538" t="s">
        <v>3114</v>
      </c>
      <c r="F270" s="454">
        <v>0</v>
      </c>
      <c r="G270" s="526">
        <v>40</v>
      </c>
      <c r="H270" s="526">
        <v>80</v>
      </c>
      <c r="I270" s="526">
        <v>120</v>
      </c>
      <c r="J270" s="526">
        <v>160</v>
      </c>
      <c r="K270" s="526">
        <v>200</v>
      </c>
      <c r="L270" s="526">
        <v>240</v>
      </c>
      <c r="M270" s="526">
        <v>280</v>
      </c>
      <c r="N270" s="526">
        <v>320</v>
      </c>
      <c r="O270" s="526">
        <v>360</v>
      </c>
      <c r="P270" s="527">
        <v>400</v>
      </c>
      <c r="Q270" s="453" t="s">
        <v>3132</v>
      </c>
      <c r="R270" s="453" t="s">
        <v>3132</v>
      </c>
      <c r="S270" s="453" t="s">
        <v>3132</v>
      </c>
      <c r="T270" s="453" t="s">
        <v>3132</v>
      </c>
      <c r="U270" s="453" t="s">
        <v>3132</v>
      </c>
      <c r="V270" s="453" t="s">
        <v>3132</v>
      </c>
      <c r="W270" s="453" t="s">
        <v>3132</v>
      </c>
      <c r="X270" s="453" t="s">
        <v>3132</v>
      </c>
      <c r="Y270" s="453" t="s">
        <v>3132</v>
      </c>
      <c r="Z270" s="453" t="s">
        <v>3132</v>
      </c>
      <c r="AA270" s="453">
        <v>420000</v>
      </c>
      <c r="AB270" s="531">
        <f t="shared" si="11"/>
        <v>42000</v>
      </c>
      <c r="AC270" s="453">
        <v>10</v>
      </c>
    </row>
    <row r="271" spans="1:29">
      <c r="A271" s="377">
        <v>266</v>
      </c>
      <c r="B271" s="377" t="s">
        <v>3141</v>
      </c>
      <c r="C271" s="377" t="s">
        <v>1065</v>
      </c>
      <c r="D271" s="377">
        <v>5</v>
      </c>
      <c r="E271" s="539" t="s">
        <v>1348</v>
      </c>
      <c r="F271" s="488">
        <v>0</v>
      </c>
      <c r="G271" s="537">
        <v>300</v>
      </c>
      <c r="H271" s="537">
        <v>600</v>
      </c>
      <c r="I271" s="537">
        <v>900</v>
      </c>
      <c r="J271" s="537">
        <v>1200</v>
      </c>
      <c r="K271" s="540">
        <v>1500</v>
      </c>
      <c r="L271" s="274">
        <v>-1</v>
      </c>
      <c r="M271" s="274">
        <v>-1</v>
      </c>
      <c r="N271" s="274">
        <v>-1</v>
      </c>
      <c r="O271" s="274">
        <v>-1</v>
      </c>
      <c r="P271" s="274">
        <v>-1</v>
      </c>
      <c r="Q271" s="377" t="s">
        <v>3152</v>
      </c>
      <c r="R271" s="377" t="s">
        <v>3152</v>
      </c>
      <c r="S271" s="377" t="s">
        <v>3152</v>
      </c>
      <c r="T271" s="377" t="s">
        <v>3152</v>
      </c>
      <c r="U271" s="377" t="s">
        <v>3152</v>
      </c>
      <c r="V271" s="274">
        <v>-1</v>
      </c>
      <c r="W271" s="274">
        <v>-1</v>
      </c>
      <c r="X271" s="274">
        <v>-1</v>
      </c>
      <c r="Y271" s="274">
        <v>-1</v>
      </c>
      <c r="Z271" s="274">
        <v>-1</v>
      </c>
      <c r="AA271" s="377">
        <v>430000</v>
      </c>
      <c r="AB271" s="531">
        <f>AA271/5</f>
        <v>86000</v>
      </c>
      <c r="AC271" s="377">
        <v>5</v>
      </c>
    </row>
    <row r="272" spans="1:29">
      <c r="A272" s="377">
        <v>267</v>
      </c>
      <c r="B272" s="377" t="s">
        <v>3141</v>
      </c>
      <c r="C272" s="377" t="s">
        <v>1066</v>
      </c>
      <c r="D272" s="377">
        <v>5</v>
      </c>
      <c r="E272" s="539" t="s">
        <v>2213</v>
      </c>
      <c r="F272" s="488">
        <v>1</v>
      </c>
      <c r="G272" s="537">
        <v>2</v>
      </c>
      <c r="H272" s="537">
        <v>4</v>
      </c>
      <c r="I272" s="537">
        <v>6</v>
      </c>
      <c r="J272" s="537">
        <v>8</v>
      </c>
      <c r="K272" s="540">
        <v>10</v>
      </c>
      <c r="L272" s="274">
        <v>-1</v>
      </c>
      <c r="M272" s="274">
        <v>-1</v>
      </c>
      <c r="N272" s="274">
        <v>-1</v>
      </c>
      <c r="O272" s="274">
        <v>-1</v>
      </c>
      <c r="P272" s="274">
        <v>-1</v>
      </c>
      <c r="Q272" s="377" t="s">
        <v>3152</v>
      </c>
      <c r="R272" s="377" t="s">
        <v>3152</v>
      </c>
      <c r="S272" s="377" t="s">
        <v>3152</v>
      </c>
      <c r="T272" s="377" t="s">
        <v>3152</v>
      </c>
      <c r="U272" s="377" t="s">
        <v>3152</v>
      </c>
      <c r="V272" s="274">
        <v>-1</v>
      </c>
      <c r="W272" s="274">
        <v>-1</v>
      </c>
      <c r="X272" s="274">
        <v>-1</v>
      </c>
      <c r="Y272" s="274">
        <v>-1</v>
      </c>
      <c r="Z272" s="274">
        <v>-1</v>
      </c>
      <c r="AA272" s="377">
        <v>430000</v>
      </c>
      <c r="AB272" s="531">
        <f t="shared" ref="AB272:AB273" si="19">AA272/5</f>
        <v>86000</v>
      </c>
      <c r="AC272" s="377">
        <v>5</v>
      </c>
    </row>
    <row r="273" spans="1:29">
      <c r="A273" s="377">
        <v>268</v>
      </c>
      <c r="B273" s="377" t="s">
        <v>3141</v>
      </c>
      <c r="C273" s="377" t="s">
        <v>1067</v>
      </c>
      <c r="D273" s="377">
        <v>5</v>
      </c>
      <c r="E273" s="539" t="s">
        <v>1358</v>
      </c>
      <c r="F273" s="488">
        <v>0</v>
      </c>
      <c r="G273" s="537">
        <v>600</v>
      </c>
      <c r="H273" s="537">
        <v>1200</v>
      </c>
      <c r="I273" s="537">
        <v>1800</v>
      </c>
      <c r="J273" s="537">
        <v>2400</v>
      </c>
      <c r="K273" s="540">
        <v>3000</v>
      </c>
      <c r="L273" s="274">
        <v>-1</v>
      </c>
      <c r="M273" s="274">
        <v>-1</v>
      </c>
      <c r="N273" s="274">
        <v>-1</v>
      </c>
      <c r="O273" s="274">
        <v>-1</v>
      </c>
      <c r="P273" s="274">
        <v>-1</v>
      </c>
      <c r="Q273" s="377" t="s">
        <v>3152</v>
      </c>
      <c r="R273" s="377" t="s">
        <v>3152</v>
      </c>
      <c r="S273" s="377" t="s">
        <v>3152</v>
      </c>
      <c r="T273" s="377" t="s">
        <v>3152</v>
      </c>
      <c r="U273" s="377" t="s">
        <v>3152</v>
      </c>
      <c r="V273" s="274">
        <v>-1</v>
      </c>
      <c r="W273" s="274">
        <v>-1</v>
      </c>
      <c r="X273" s="274">
        <v>-1</v>
      </c>
      <c r="Y273" s="274">
        <v>-1</v>
      </c>
      <c r="Z273" s="274">
        <v>-1</v>
      </c>
      <c r="AA273" s="377">
        <v>430000</v>
      </c>
      <c r="AB273" s="531">
        <f t="shared" si="19"/>
        <v>86000</v>
      </c>
      <c r="AC273" s="377">
        <v>5</v>
      </c>
    </row>
    <row r="274" spans="1:29">
      <c r="A274" s="453">
        <v>269</v>
      </c>
      <c r="B274" s="453" t="s">
        <v>3141</v>
      </c>
      <c r="C274" s="453" t="s">
        <v>1068</v>
      </c>
      <c r="D274" s="453">
        <v>10</v>
      </c>
      <c r="E274" s="538" t="s">
        <v>3110</v>
      </c>
      <c r="F274" s="454">
        <v>0</v>
      </c>
      <c r="G274" s="526">
        <v>20</v>
      </c>
      <c r="H274" s="526">
        <v>40</v>
      </c>
      <c r="I274" s="526">
        <v>60</v>
      </c>
      <c r="J274" s="526">
        <v>80</v>
      </c>
      <c r="K274" s="526">
        <v>100</v>
      </c>
      <c r="L274" s="526">
        <v>120</v>
      </c>
      <c r="M274" s="526">
        <v>140</v>
      </c>
      <c r="N274" s="526">
        <v>160</v>
      </c>
      <c r="O274" s="526">
        <v>180</v>
      </c>
      <c r="P274" s="527">
        <v>200</v>
      </c>
      <c r="Q274" s="453" t="s">
        <v>3153</v>
      </c>
      <c r="R274" s="453" t="s">
        <v>3153</v>
      </c>
      <c r="S274" s="453" t="s">
        <v>3153</v>
      </c>
      <c r="T274" s="453" t="s">
        <v>3153</v>
      </c>
      <c r="U274" s="453" t="s">
        <v>3153</v>
      </c>
      <c r="V274" s="453" t="s">
        <v>3153</v>
      </c>
      <c r="W274" s="453" t="s">
        <v>3153</v>
      </c>
      <c r="X274" s="453" t="s">
        <v>3153</v>
      </c>
      <c r="Y274" s="453" t="s">
        <v>3153</v>
      </c>
      <c r="Z274" s="453" t="s">
        <v>3153</v>
      </c>
      <c r="AA274" s="453">
        <v>440000</v>
      </c>
      <c r="AB274" s="531">
        <f t="shared" si="11"/>
        <v>44000</v>
      </c>
      <c r="AC274" s="453">
        <v>10</v>
      </c>
    </row>
    <row r="275" spans="1:29">
      <c r="A275" s="377">
        <v>270</v>
      </c>
      <c r="B275" s="377" t="s">
        <v>3141</v>
      </c>
      <c r="C275" s="377" t="s">
        <v>1069</v>
      </c>
      <c r="D275" s="377">
        <v>3</v>
      </c>
      <c r="E275" s="539" t="s">
        <v>1360</v>
      </c>
      <c r="F275" s="488">
        <v>0</v>
      </c>
      <c r="G275" s="537">
        <v>500</v>
      </c>
      <c r="H275" s="537">
        <v>1000</v>
      </c>
      <c r="I275" s="540">
        <v>2000</v>
      </c>
      <c r="J275" s="274">
        <v>-1</v>
      </c>
      <c r="K275" s="274">
        <v>-1</v>
      </c>
      <c r="L275" s="274">
        <v>-1</v>
      </c>
      <c r="M275" s="274">
        <v>-1</v>
      </c>
      <c r="N275" s="274">
        <v>-1</v>
      </c>
      <c r="O275" s="274">
        <v>-1</v>
      </c>
      <c r="P275" s="274">
        <v>-1</v>
      </c>
      <c r="Q275" s="377" t="s">
        <v>3154</v>
      </c>
      <c r="R275" s="377" t="s">
        <v>3154</v>
      </c>
      <c r="S275" s="377" t="s">
        <v>3154</v>
      </c>
      <c r="T275" s="274">
        <v>-1</v>
      </c>
      <c r="U275" s="274">
        <v>-1</v>
      </c>
      <c r="V275" s="274">
        <v>-1</v>
      </c>
      <c r="W275" s="274">
        <v>-1</v>
      </c>
      <c r="X275" s="274">
        <v>-1</v>
      </c>
      <c r="Y275" s="274">
        <v>-1</v>
      </c>
      <c r="Z275" s="274">
        <v>-1</v>
      </c>
      <c r="AA275" s="377">
        <v>450000</v>
      </c>
      <c r="AB275" s="531">
        <f>AA275/3</f>
        <v>150000</v>
      </c>
      <c r="AC275" s="377">
        <v>3</v>
      </c>
    </row>
    <row r="276" spans="1:29">
      <c r="A276" s="377">
        <v>271</v>
      </c>
      <c r="B276" s="377" t="s">
        <v>3141</v>
      </c>
      <c r="C276" s="377" t="s">
        <v>1070</v>
      </c>
      <c r="D276" s="377">
        <v>3</v>
      </c>
      <c r="E276" s="539" t="s">
        <v>1362</v>
      </c>
      <c r="F276" s="488">
        <v>0</v>
      </c>
      <c r="G276" s="537">
        <v>1000</v>
      </c>
      <c r="H276" s="537">
        <v>2000</v>
      </c>
      <c r="I276" s="540">
        <v>3000</v>
      </c>
      <c r="J276" s="274">
        <v>-1</v>
      </c>
      <c r="K276" s="274">
        <v>-1</v>
      </c>
      <c r="L276" s="274">
        <v>-1</v>
      </c>
      <c r="M276" s="274">
        <v>-1</v>
      </c>
      <c r="N276" s="274">
        <v>-1</v>
      </c>
      <c r="O276" s="274">
        <v>-1</v>
      </c>
      <c r="P276" s="274">
        <v>-1</v>
      </c>
      <c r="Q276" s="377" t="s">
        <v>3154</v>
      </c>
      <c r="R276" s="377" t="s">
        <v>3154</v>
      </c>
      <c r="S276" s="377" t="s">
        <v>3154</v>
      </c>
      <c r="T276" s="274">
        <v>-1</v>
      </c>
      <c r="U276" s="274">
        <v>-1</v>
      </c>
      <c r="V276" s="274">
        <v>-1</v>
      </c>
      <c r="W276" s="274">
        <v>-1</v>
      </c>
      <c r="X276" s="274">
        <v>-1</v>
      </c>
      <c r="Y276" s="274">
        <v>-1</v>
      </c>
      <c r="Z276" s="274">
        <v>-1</v>
      </c>
      <c r="AA276" s="377">
        <v>450000</v>
      </c>
      <c r="AB276" s="531">
        <f t="shared" ref="AB276:AB278" si="20">AA276/3</f>
        <v>150000</v>
      </c>
      <c r="AC276" s="377">
        <v>3</v>
      </c>
    </row>
    <row r="277" spans="1:29">
      <c r="A277" s="377">
        <v>272</v>
      </c>
      <c r="B277" s="377" t="s">
        <v>3141</v>
      </c>
      <c r="C277" s="377" t="s">
        <v>1071</v>
      </c>
      <c r="D277" s="377">
        <v>3</v>
      </c>
      <c r="E277" s="539" t="s">
        <v>1349</v>
      </c>
      <c r="F277" s="488">
        <v>0</v>
      </c>
      <c r="G277" s="537">
        <v>500</v>
      </c>
      <c r="H277" s="537">
        <v>1000</v>
      </c>
      <c r="I277" s="540">
        <v>1500</v>
      </c>
      <c r="J277" s="274">
        <v>-1</v>
      </c>
      <c r="K277" s="274">
        <v>-1</v>
      </c>
      <c r="L277" s="274">
        <v>-1</v>
      </c>
      <c r="M277" s="274">
        <v>-1</v>
      </c>
      <c r="N277" s="274">
        <v>-1</v>
      </c>
      <c r="O277" s="274">
        <v>-1</v>
      </c>
      <c r="P277" s="274">
        <v>-1</v>
      </c>
      <c r="Q277" s="377" t="s">
        <v>3154</v>
      </c>
      <c r="R277" s="377" t="s">
        <v>3154</v>
      </c>
      <c r="S277" s="377" t="s">
        <v>3154</v>
      </c>
      <c r="T277" s="274">
        <v>-1</v>
      </c>
      <c r="U277" s="274">
        <v>-1</v>
      </c>
      <c r="V277" s="274">
        <v>-1</v>
      </c>
      <c r="W277" s="274">
        <v>-1</v>
      </c>
      <c r="X277" s="274">
        <v>-1</v>
      </c>
      <c r="Y277" s="274">
        <v>-1</v>
      </c>
      <c r="Z277" s="274">
        <v>-1</v>
      </c>
      <c r="AA277" s="377">
        <v>450000</v>
      </c>
      <c r="AB277" s="531">
        <f t="shared" si="20"/>
        <v>150000</v>
      </c>
      <c r="AC277" s="377">
        <v>3</v>
      </c>
    </row>
    <row r="278" spans="1:29">
      <c r="A278" s="377">
        <v>273</v>
      </c>
      <c r="B278" s="377" t="s">
        <v>3141</v>
      </c>
      <c r="C278" s="377" t="s">
        <v>1072</v>
      </c>
      <c r="D278" s="377">
        <v>3</v>
      </c>
      <c r="E278" s="539" t="s">
        <v>2212</v>
      </c>
      <c r="F278" s="488">
        <v>1</v>
      </c>
      <c r="G278" s="537">
        <v>1</v>
      </c>
      <c r="H278" s="537">
        <v>3</v>
      </c>
      <c r="I278" s="540">
        <v>5</v>
      </c>
      <c r="J278" s="274">
        <v>-1</v>
      </c>
      <c r="K278" s="274">
        <v>-1</v>
      </c>
      <c r="L278" s="274">
        <v>-1</v>
      </c>
      <c r="M278" s="274">
        <v>-1</v>
      </c>
      <c r="N278" s="274">
        <v>-1</v>
      </c>
      <c r="O278" s="274">
        <v>-1</v>
      </c>
      <c r="P278" s="274">
        <v>-1</v>
      </c>
      <c r="Q278" s="377" t="s">
        <v>3154</v>
      </c>
      <c r="R278" s="377" t="s">
        <v>3154</v>
      </c>
      <c r="S278" s="377" t="s">
        <v>3154</v>
      </c>
      <c r="T278" s="274">
        <v>-1</v>
      </c>
      <c r="U278" s="274">
        <v>-1</v>
      </c>
      <c r="V278" s="274">
        <v>-1</v>
      </c>
      <c r="W278" s="274">
        <v>-1</v>
      </c>
      <c r="X278" s="274">
        <v>-1</v>
      </c>
      <c r="Y278" s="274">
        <v>-1</v>
      </c>
      <c r="Z278" s="274">
        <v>-1</v>
      </c>
      <c r="AA278" s="377">
        <v>450000</v>
      </c>
      <c r="AB278" s="531">
        <f t="shared" si="20"/>
        <v>150000</v>
      </c>
      <c r="AC278" s="377">
        <v>3</v>
      </c>
    </row>
    <row r="279" spans="1:29">
      <c r="A279" s="453">
        <v>274</v>
      </c>
      <c r="B279" s="453" t="s">
        <v>3141</v>
      </c>
      <c r="C279" s="453" t="s">
        <v>1073</v>
      </c>
      <c r="D279" s="453">
        <v>10</v>
      </c>
      <c r="E279" s="538" t="s">
        <v>3110</v>
      </c>
      <c r="F279" s="454">
        <v>0</v>
      </c>
      <c r="G279" s="526">
        <v>20</v>
      </c>
      <c r="H279" s="526">
        <v>40</v>
      </c>
      <c r="I279" s="526">
        <v>60</v>
      </c>
      <c r="J279" s="526">
        <v>80</v>
      </c>
      <c r="K279" s="526">
        <v>100</v>
      </c>
      <c r="L279" s="526">
        <v>120</v>
      </c>
      <c r="M279" s="526">
        <v>140</v>
      </c>
      <c r="N279" s="526">
        <v>160</v>
      </c>
      <c r="O279" s="526">
        <v>200</v>
      </c>
      <c r="P279" s="527">
        <v>240</v>
      </c>
      <c r="Q279" s="453" t="s">
        <v>3155</v>
      </c>
      <c r="R279" s="453" t="s">
        <v>3155</v>
      </c>
      <c r="S279" s="453" t="s">
        <v>3155</v>
      </c>
      <c r="T279" s="453" t="s">
        <v>3155</v>
      </c>
      <c r="U279" s="453" t="s">
        <v>3155</v>
      </c>
      <c r="V279" s="453" t="s">
        <v>3155</v>
      </c>
      <c r="W279" s="453" t="s">
        <v>3155</v>
      </c>
      <c r="X279" s="453" t="s">
        <v>3155</v>
      </c>
      <c r="Y279" s="453" t="s">
        <v>3155</v>
      </c>
      <c r="Z279" s="453" t="s">
        <v>3155</v>
      </c>
      <c r="AA279" s="453">
        <v>460000</v>
      </c>
      <c r="AB279" s="531">
        <f t="shared" si="11"/>
        <v>46000</v>
      </c>
      <c r="AC279" s="453">
        <v>10</v>
      </c>
    </row>
    <row r="280" spans="1:29">
      <c r="A280" s="377">
        <v>275</v>
      </c>
      <c r="B280" s="377" t="s">
        <v>3141</v>
      </c>
      <c r="C280" s="377" t="s">
        <v>1074</v>
      </c>
      <c r="D280" s="377">
        <v>5</v>
      </c>
      <c r="E280" s="539" t="s">
        <v>3119</v>
      </c>
      <c r="F280" s="488">
        <v>1</v>
      </c>
      <c r="G280" s="537">
        <v>1</v>
      </c>
      <c r="H280" s="537">
        <v>2</v>
      </c>
      <c r="I280" s="537">
        <v>3</v>
      </c>
      <c r="J280" s="537">
        <v>5</v>
      </c>
      <c r="K280" s="540">
        <v>10</v>
      </c>
      <c r="L280" s="274">
        <v>-1</v>
      </c>
      <c r="M280" s="274">
        <v>-1</v>
      </c>
      <c r="N280" s="274">
        <v>-1</v>
      </c>
      <c r="O280" s="274">
        <v>-1</v>
      </c>
      <c r="P280" s="274">
        <v>-1</v>
      </c>
      <c r="Q280" s="377" t="s">
        <v>3156</v>
      </c>
      <c r="R280" s="377" t="s">
        <v>3156</v>
      </c>
      <c r="S280" s="377" t="s">
        <v>3156</v>
      </c>
      <c r="T280" s="377" t="s">
        <v>3156</v>
      </c>
      <c r="U280" s="377" t="s">
        <v>3156</v>
      </c>
      <c r="V280" s="274">
        <v>-1</v>
      </c>
      <c r="W280" s="274">
        <v>-1</v>
      </c>
      <c r="X280" s="274">
        <v>-1</v>
      </c>
      <c r="Y280" s="274">
        <v>-1</v>
      </c>
      <c r="Z280" s="274">
        <v>-1</v>
      </c>
      <c r="AA280" s="377">
        <v>470000</v>
      </c>
      <c r="AB280" s="531">
        <f>AA280/5</f>
        <v>94000</v>
      </c>
      <c r="AC280" s="377">
        <v>5</v>
      </c>
    </row>
    <row r="281" spans="1:29">
      <c r="A281" s="377">
        <v>276</v>
      </c>
      <c r="B281" s="377" t="s">
        <v>3141</v>
      </c>
      <c r="C281" s="377" t="s">
        <v>1075</v>
      </c>
      <c r="D281" s="377">
        <v>5</v>
      </c>
      <c r="E281" s="539" t="s">
        <v>2214</v>
      </c>
      <c r="F281" s="488">
        <v>1</v>
      </c>
      <c r="G281" s="537">
        <v>1</v>
      </c>
      <c r="H281" s="537">
        <v>2</v>
      </c>
      <c r="I281" s="537">
        <v>3</v>
      </c>
      <c r="J281" s="537">
        <v>4</v>
      </c>
      <c r="K281" s="540">
        <v>5</v>
      </c>
      <c r="L281" s="274">
        <v>-1</v>
      </c>
      <c r="M281" s="274">
        <v>-1</v>
      </c>
      <c r="N281" s="274">
        <v>-1</v>
      </c>
      <c r="O281" s="274">
        <v>-1</v>
      </c>
      <c r="P281" s="274">
        <v>-1</v>
      </c>
      <c r="Q281" s="377" t="s">
        <v>3156</v>
      </c>
      <c r="R281" s="377" t="s">
        <v>3156</v>
      </c>
      <c r="S281" s="377" t="s">
        <v>3156</v>
      </c>
      <c r="T281" s="377" t="s">
        <v>3156</v>
      </c>
      <c r="U281" s="377" t="s">
        <v>3156</v>
      </c>
      <c r="V281" s="274">
        <v>-1</v>
      </c>
      <c r="W281" s="274">
        <v>-1</v>
      </c>
      <c r="X281" s="274">
        <v>-1</v>
      </c>
      <c r="Y281" s="274">
        <v>-1</v>
      </c>
      <c r="Z281" s="274">
        <v>-1</v>
      </c>
      <c r="AA281" s="377">
        <v>470000</v>
      </c>
      <c r="AB281" s="531">
        <f t="shared" ref="AB281:AB282" si="21">AA281/5</f>
        <v>94000</v>
      </c>
      <c r="AC281" s="377">
        <v>5</v>
      </c>
    </row>
    <row r="282" spans="1:29">
      <c r="A282" s="377">
        <v>277</v>
      </c>
      <c r="B282" s="377" t="s">
        <v>3141</v>
      </c>
      <c r="C282" s="377" t="s">
        <v>1076</v>
      </c>
      <c r="D282" s="377">
        <v>5</v>
      </c>
      <c r="E282" s="539" t="s">
        <v>1330</v>
      </c>
      <c r="F282" s="488">
        <v>0</v>
      </c>
      <c r="G282" s="537">
        <v>20</v>
      </c>
      <c r="H282" s="537">
        <v>40</v>
      </c>
      <c r="I282" s="537">
        <v>60</v>
      </c>
      <c r="J282" s="537">
        <v>80</v>
      </c>
      <c r="K282" s="540">
        <v>100</v>
      </c>
      <c r="L282" s="274">
        <v>-1</v>
      </c>
      <c r="M282" s="274">
        <v>-1</v>
      </c>
      <c r="N282" s="274">
        <v>-1</v>
      </c>
      <c r="O282" s="274">
        <v>-1</v>
      </c>
      <c r="P282" s="274">
        <v>-1</v>
      </c>
      <c r="Q282" s="377" t="s">
        <v>3156</v>
      </c>
      <c r="R282" s="377" t="s">
        <v>3156</v>
      </c>
      <c r="S282" s="377" t="s">
        <v>3156</v>
      </c>
      <c r="T282" s="377" t="s">
        <v>3156</v>
      </c>
      <c r="U282" s="377" t="s">
        <v>3156</v>
      </c>
      <c r="V282" s="274">
        <v>-1</v>
      </c>
      <c r="W282" s="274">
        <v>-1</v>
      </c>
      <c r="X282" s="274">
        <v>-1</v>
      </c>
      <c r="Y282" s="274">
        <v>-1</v>
      </c>
      <c r="Z282" s="274">
        <v>-1</v>
      </c>
      <c r="AA282" s="377">
        <v>470000</v>
      </c>
      <c r="AB282" s="531">
        <f t="shared" si="21"/>
        <v>94000</v>
      </c>
      <c r="AC282" s="377">
        <v>5</v>
      </c>
    </row>
    <row r="283" spans="1:29">
      <c r="A283" s="453">
        <v>278</v>
      </c>
      <c r="B283" s="453" t="s">
        <v>3141</v>
      </c>
      <c r="C283" s="453" t="s">
        <v>1077</v>
      </c>
      <c r="D283" s="453">
        <v>3</v>
      </c>
      <c r="E283" s="538" t="s">
        <v>1329</v>
      </c>
      <c r="F283" s="454">
        <v>1</v>
      </c>
      <c r="G283" s="526">
        <v>200</v>
      </c>
      <c r="H283" s="526">
        <v>500</v>
      </c>
      <c r="I283" s="527">
        <v>1000</v>
      </c>
      <c r="J283" s="274">
        <v>-1</v>
      </c>
      <c r="K283" s="274">
        <v>-1</v>
      </c>
      <c r="L283" s="274">
        <v>-1</v>
      </c>
      <c r="M283" s="274">
        <v>-1</v>
      </c>
      <c r="N283" s="274">
        <v>-1</v>
      </c>
      <c r="O283" s="274">
        <v>-1</v>
      </c>
      <c r="P283" s="274">
        <v>-1</v>
      </c>
      <c r="Q283" s="453" t="s">
        <v>3157</v>
      </c>
      <c r="R283" s="453" t="s">
        <v>3157</v>
      </c>
      <c r="S283" s="453" t="s">
        <v>3157</v>
      </c>
      <c r="T283" s="274">
        <v>-1</v>
      </c>
      <c r="U283" s="274">
        <v>-1</v>
      </c>
      <c r="V283" s="274">
        <v>-1</v>
      </c>
      <c r="W283" s="274">
        <v>-1</v>
      </c>
      <c r="X283" s="274">
        <v>-1</v>
      </c>
      <c r="Y283" s="274">
        <v>-1</v>
      </c>
      <c r="Z283" s="274">
        <v>-1</v>
      </c>
      <c r="AA283" s="453">
        <v>480000</v>
      </c>
      <c r="AB283" s="531">
        <f>AA283/3</f>
        <v>160000</v>
      </c>
      <c r="AC283" s="453">
        <v>3</v>
      </c>
    </row>
    <row r="284" spans="1:29">
      <c r="A284" s="453">
        <v>279</v>
      </c>
      <c r="B284" s="453" t="s">
        <v>3141</v>
      </c>
      <c r="C284" s="453" t="s">
        <v>1078</v>
      </c>
      <c r="D284" s="453">
        <v>3</v>
      </c>
      <c r="E284" s="538" t="s">
        <v>1346</v>
      </c>
      <c r="F284" s="454">
        <v>0</v>
      </c>
      <c r="G284" s="526">
        <v>300</v>
      </c>
      <c r="H284" s="526">
        <v>700</v>
      </c>
      <c r="I284" s="527">
        <v>1200</v>
      </c>
      <c r="J284" s="274">
        <v>-1</v>
      </c>
      <c r="K284" s="274">
        <v>-1</v>
      </c>
      <c r="L284" s="274">
        <v>-1</v>
      </c>
      <c r="M284" s="274">
        <v>-1</v>
      </c>
      <c r="N284" s="274">
        <v>-1</v>
      </c>
      <c r="O284" s="274">
        <v>-1</v>
      </c>
      <c r="P284" s="274">
        <v>-1</v>
      </c>
      <c r="Q284" s="453" t="s">
        <v>3157</v>
      </c>
      <c r="R284" s="453" t="s">
        <v>3157</v>
      </c>
      <c r="S284" s="453" t="s">
        <v>3157</v>
      </c>
      <c r="T284" s="274">
        <v>-1</v>
      </c>
      <c r="U284" s="274">
        <v>-1</v>
      </c>
      <c r="V284" s="274">
        <v>-1</v>
      </c>
      <c r="W284" s="274">
        <v>-1</v>
      </c>
      <c r="X284" s="274">
        <v>-1</v>
      </c>
      <c r="Y284" s="274">
        <v>-1</v>
      </c>
      <c r="Z284" s="274">
        <v>-1</v>
      </c>
      <c r="AA284" s="453">
        <v>480000</v>
      </c>
      <c r="AB284" s="531">
        <f t="shared" ref="AB284:AB287" si="22">AA284/3</f>
        <v>160000</v>
      </c>
      <c r="AC284" s="453">
        <v>3</v>
      </c>
    </row>
    <row r="285" spans="1:29">
      <c r="A285" s="453">
        <v>280</v>
      </c>
      <c r="B285" s="453" t="s">
        <v>3141</v>
      </c>
      <c r="C285" s="453" t="s">
        <v>1079</v>
      </c>
      <c r="D285" s="453">
        <v>3</v>
      </c>
      <c r="E285" s="538" t="s">
        <v>1347</v>
      </c>
      <c r="F285" s="454">
        <v>0</v>
      </c>
      <c r="G285" s="526">
        <v>500</v>
      </c>
      <c r="H285" s="526">
        <v>1000</v>
      </c>
      <c r="I285" s="527">
        <v>2500</v>
      </c>
      <c r="J285" s="274">
        <v>-1</v>
      </c>
      <c r="K285" s="274">
        <v>-1</v>
      </c>
      <c r="L285" s="274">
        <v>-1</v>
      </c>
      <c r="M285" s="274">
        <v>-1</v>
      </c>
      <c r="N285" s="274">
        <v>-1</v>
      </c>
      <c r="O285" s="274">
        <v>-1</v>
      </c>
      <c r="P285" s="274">
        <v>-1</v>
      </c>
      <c r="Q285" s="453" t="s">
        <v>3157</v>
      </c>
      <c r="R285" s="453" t="s">
        <v>3157</v>
      </c>
      <c r="S285" s="453" t="s">
        <v>3157</v>
      </c>
      <c r="T285" s="274">
        <v>-1</v>
      </c>
      <c r="U285" s="274">
        <v>-1</v>
      </c>
      <c r="V285" s="274">
        <v>-1</v>
      </c>
      <c r="W285" s="274">
        <v>-1</v>
      </c>
      <c r="X285" s="274">
        <v>-1</v>
      </c>
      <c r="Y285" s="274">
        <v>-1</v>
      </c>
      <c r="Z285" s="274">
        <v>-1</v>
      </c>
      <c r="AA285" s="453">
        <v>480000</v>
      </c>
      <c r="AB285" s="531">
        <f t="shared" si="22"/>
        <v>160000</v>
      </c>
      <c r="AC285" s="453">
        <v>3</v>
      </c>
    </row>
    <row r="286" spans="1:29">
      <c r="A286" s="453">
        <v>281</v>
      </c>
      <c r="B286" s="453" t="s">
        <v>3141</v>
      </c>
      <c r="C286" s="453" t="s">
        <v>1080</v>
      </c>
      <c r="D286" s="453">
        <v>3</v>
      </c>
      <c r="E286" s="538" t="s">
        <v>2211</v>
      </c>
      <c r="F286" s="454">
        <v>1</v>
      </c>
      <c r="G286" s="526">
        <v>3</v>
      </c>
      <c r="H286" s="526">
        <v>5</v>
      </c>
      <c r="I286" s="527">
        <v>10</v>
      </c>
      <c r="J286" s="274">
        <v>-1</v>
      </c>
      <c r="K286" s="274">
        <v>-1</v>
      </c>
      <c r="L286" s="274">
        <v>-1</v>
      </c>
      <c r="M286" s="274">
        <v>-1</v>
      </c>
      <c r="N286" s="274">
        <v>-1</v>
      </c>
      <c r="O286" s="274">
        <v>-1</v>
      </c>
      <c r="P286" s="274">
        <v>-1</v>
      </c>
      <c r="Q286" s="453" t="s">
        <v>3157</v>
      </c>
      <c r="R286" s="453" t="s">
        <v>3157</v>
      </c>
      <c r="S286" s="453" t="s">
        <v>3157</v>
      </c>
      <c r="T286" s="274">
        <v>-1</v>
      </c>
      <c r="U286" s="274">
        <v>-1</v>
      </c>
      <c r="V286" s="274">
        <v>-1</v>
      </c>
      <c r="W286" s="274">
        <v>-1</v>
      </c>
      <c r="X286" s="274">
        <v>-1</v>
      </c>
      <c r="Y286" s="274">
        <v>-1</v>
      </c>
      <c r="Z286" s="274">
        <v>-1</v>
      </c>
      <c r="AA286" s="453">
        <v>480000</v>
      </c>
      <c r="AB286" s="531">
        <f t="shared" si="22"/>
        <v>160000</v>
      </c>
      <c r="AC286" s="453">
        <v>3</v>
      </c>
    </row>
    <row r="287" spans="1:29">
      <c r="A287" s="453">
        <v>282</v>
      </c>
      <c r="B287" s="453" t="s">
        <v>3141</v>
      </c>
      <c r="C287" s="453" t="s">
        <v>1081</v>
      </c>
      <c r="D287" s="453">
        <v>3</v>
      </c>
      <c r="E287" s="538" t="s">
        <v>1360</v>
      </c>
      <c r="F287" s="454">
        <v>0</v>
      </c>
      <c r="G287" s="526">
        <v>1000</v>
      </c>
      <c r="H287" s="526">
        <v>2000</v>
      </c>
      <c r="I287" s="527">
        <v>3000</v>
      </c>
      <c r="J287" s="274">
        <v>-1</v>
      </c>
      <c r="K287" s="274">
        <v>-1</v>
      </c>
      <c r="L287" s="274">
        <v>-1</v>
      </c>
      <c r="M287" s="274">
        <v>-1</v>
      </c>
      <c r="N287" s="274">
        <v>-1</v>
      </c>
      <c r="O287" s="274">
        <v>-1</v>
      </c>
      <c r="P287" s="274">
        <v>-1</v>
      </c>
      <c r="Q287" s="453" t="s">
        <v>3157</v>
      </c>
      <c r="R287" s="453" t="s">
        <v>3157</v>
      </c>
      <c r="S287" s="453" t="s">
        <v>3157</v>
      </c>
      <c r="T287" s="274">
        <v>-1</v>
      </c>
      <c r="U287" s="274">
        <v>-1</v>
      </c>
      <c r="V287" s="274">
        <v>-1</v>
      </c>
      <c r="W287" s="274">
        <v>-1</v>
      </c>
      <c r="X287" s="274">
        <v>-1</v>
      </c>
      <c r="Y287" s="274">
        <v>-1</v>
      </c>
      <c r="Z287" s="274">
        <v>-1</v>
      </c>
      <c r="AA287" s="453">
        <v>480000</v>
      </c>
      <c r="AB287" s="531">
        <f t="shared" si="22"/>
        <v>160000</v>
      </c>
      <c r="AC287" s="453">
        <v>3</v>
      </c>
    </row>
    <row r="288" spans="1:29">
      <c r="A288" s="377">
        <v>283</v>
      </c>
      <c r="B288" s="377" t="s">
        <v>3141</v>
      </c>
      <c r="C288" s="377" t="s">
        <v>1082</v>
      </c>
      <c r="D288" s="377">
        <v>3</v>
      </c>
      <c r="E288" s="539" t="s">
        <v>3116</v>
      </c>
      <c r="F288" s="488">
        <v>0</v>
      </c>
      <c r="G288" s="537">
        <v>100</v>
      </c>
      <c r="H288" s="537">
        <v>200</v>
      </c>
      <c r="I288" s="540">
        <v>400</v>
      </c>
      <c r="J288" s="274">
        <v>-1</v>
      </c>
      <c r="K288" s="274">
        <v>-1</v>
      </c>
      <c r="L288" s="274">
        <v>-1</v>
      </c>
      <c r="M288" s="274">
        <v>-1</v>
      </c>
      <c r="N288" s="274">
        <v>-1</v>
      </c>
      <c r="O288" s="274">
        <v>-1</v>
      </c>
      <c r="P288" s="274">
        <v>-1</v>
      </c>
      <c r="Q288" s="377" t="s">
        <v>3158</v>
      </c>
      <c r="R288" s="377" t="s">
        <v>3158</v>
      </c>
      <c r="S288" s="377" t="s">
        <v>3158</v>
      </c>
      <c r="T288" s="274">
        <v>-1</v>
      </c>
      <c r="U288" s="274">
        <v>-1</v>
      </c>
      <c r="V288" s="274">
        <v>-1</v>
      </c>
      <c r="W288" s="274">
        <v>-1</v>
      </c>
      <c r="X288" s="274">
        <v>-1</v>
      </c>
      <c r="Y288" s="274">
        <v>-1</v>
      </c>
      <c r="Z288" s="274">
        <v>-1</v>
      </c>
      <c r="AA288" s="377">
        <v>490000</v>
      </c>
      <c r="AB288" s="531">
        <f>AA288/3</f>
        <v>163333.33333333334</v>
      </c>
      <c r="AC288" s="377">
        <v>3</v>
      </c>
    </row>
    <row r="289" spans="1:29">
      <c r="A289" s="377">
        <v>284</v>
      </c>
      <c r="B289" s="377" t="s">
        <v>3141</v>
      </c>
      <c r="C289" s="377" t="s">
        <v>1083</v>
      </c>
      <c r="D289" s="377">
        <v>3</v>
      </c>
      <c r="E289" s="539" t="s">
        <v>1362</v>
      </c>
      <c r="F289" s="488">
        <v>0</v>
      </c>
      <c r="G289" s="537">
        <v>1000</v>
      </c>
      <c r="H289" s="537">
        <v>2000</v>
      </c>
      <c r="I289" s="540">
        <v>4000</v>
      </c>
      <c r="J289" s="274">
        <v>-1</v>
      </c>
      <c r="K289" s="274">
        <v>-1</v>
      </c>
      <c r="L289" s="274">
        <v>-1</v>
      </c>
      <c r="M289" s="274">
        <v>-1</v>
      </c>
      <c r="N289" s="274">
        <v>-1</v>
      </c>
      <c r="O289" s="274">
        <v>-1</v>
      </c>
      <c r="P289" s="274">
        <v>-1</v>
      </c>
      <c r="Q289" s="377" t="s">
        <v>3158</v>
      </c>
      <c r="R289" s="377" t="s">
        <v>3158</v>
      </c>
      <c r="S289" s="377" t="s">
        <v>3158</v>
      </c>
      <c r="T289" s="274">
        <v>-1</v>
      </c>
      <c r="U289" s="274">
        <v>-1</v>
      </c>
      <c r="V289" s="274">
        <v>-1</v>
      </c>
      <c r="W289" s="274">
        <v>-1</v>
      </c>
      <c r="X289" s="274">
        <v>-1</v>
      </c>
      <c r="Y289" s="274">
        <v>-1</v>
      </c>
      <c r="Z289" s="274">
        <v>-1</v>
      </c>
      <c r="AA289" s="377">
        <v>490000</v>
      </c>
      <c r="AB289" s="531">
        <f t="shared" ref="AB289:AB292" si="23">AA289/3</f>
        <v>163333.33333333334</v>
      </c>
      <c r="AC289" s="377">
        <v>3</v>
      </c>
    </row>
    <row r="290" spans="1:29">
      <c r="A290" s="377">
        <v>285</v>
      </c>
      <c r="B290" s="377" t="s">
        <v>3141</v>
      </c>
      <c r="C290" s="377" t="s">
        <v>1084</v>
      </c>
      <c r="D290" s="377">
        <v>3</v>
      </c>
      <c r="E290" s="539" t="s">
        <v>1349</v>
      </c>
      <c r="F290" s="488">
        <v>0</v>
      </c>
      <c r="G290" s="537">
        <v>500</v>
      </c>
      <c r="H290" s="537">
        <v>1000</v>
      </c>
      <c r="I290" s="540">
        <v>2000</v>
      </c>
      <c r="J290" s="274">
        <v>-1</v>
      </c>
      <c r="K290" s="274">
        <v>-1</v>
      </c>
      <c r="L290" s="274">
        <v>-1</v>
      </c>
      <c r="M290" s="274">
        <v>-1</v>
      </c>
      <c r="N290" s="274">
        <v>-1</v>
      </c>
      <c r="O290" s="274">
        <v>-1</v>
      </c>
      <c r="P290" s="274">
        <v>-1</v>
      </c>
      <c r="Q290" s="377" t="s">
        <v>3158</v>
      </c>
      <c r="R290" s="377" t="s">
        <v>3158</v>
      </c>
      <c r="S290" s="377" t="s">
        <v>3158</v>
      </c>
      <c r="T290" s="274">
        <v>-1</v>
      </c>
      <c r="U290" s="274">
        <v>-1</v>
      </c>
      <c r="V290" s="274">
        <v>-1</v>
      </c>
      <c r="W290" s="274">
        <v>-1</v>
      </c>
      <c r="X290" s="274">
        <v>-1</v>
      </c>
      <c r="Y290" s="274">
        <v>-1</v>
      </c>
      <c r="Z290" s="274">
        <v>-1</v>
      </c>
      <c r="AA290" s="377">
        <v>490000</v>
      </c>
      <c r="AB290" s="531">
        <f t="shared" si="23"/>
        <v>163333.33333333334</v>
      </c>
      <c r="AC290" s="377">
        <v>3</v>
      </c>
    </row>
    <row r="291" spans="1:29">
      <c r="A291" s="377">
        <v>286</v>
      </c>
      <c r="B291" s="377" t="s">
        <v>3141</v>
      </c>
      <c r="C291" s="377" t="s">
        <v>1085</v>
      </c>
      <c r="D291" s="377">
        <v>3</v>
      </c>
      <c r="E291" s="539" t="s">
        <v>2212</v>
      </c>
      <c r="F291" s="488">
        <v>1</v>
      </c>
      <c r="G291" s="537">
        <v>3</v>
      </c>
      <c r="H291" s="537">
        <v>5</v>
      </c>
      <c r="I291" s="540">
        <v>10</v>
      </c>
      <c r="J291" s="274">
        <v>-1</v>
      </c>
      <c r="K291" s="274">
        <v>-1</v>
      </c>
      <c r="L291" s="274">
        <v>-1</v>
      </c>
      <c r="M291" s="274">
        <v>-1</v>
      </c>
      <c r="N291" s="274">
        <v>-1</v>
      </c>
      <c r="O291" s="274">
        <v>-1</v>
      </c>
      <c r="P291" s="274">
        <v>-1</v>
      </c>
      <c r="Q291" s="377" t="s">
        <v>3158</v>
      </c>
      <c r="R291" s="377" t="s">
        <v>3158</v>
      </c>
      <c r="S291" s="377" t="s">
        <v>3158</v>
      </c>
      <c r="T291" s="274">
        <v>-1</v>
      </c>
      <c r="U291" s="274">
        <v>-1</v>
      </c>
      <c r="V291" s="274">
        <v>-1</v>
      </c>
      <c r="W291" s="274">
        <v>-1</v>
      </c>
      <c r="X291" s="274">
        <v>-1</v>
      </c>
      <c r="Y291" s="274">
        <v>-1</v>
      </c>
      <c r="Z291" s="274">
        <v>-1</v>
      </c>
      <c r="AA291" s="377">
        <v>490000</v>
      </c>
      <c r="AB291" s="531">
        <f t="shared" si="23"/>
        <v>163333.33333333334</v>
      </c>
      <c r="AC291" s="377">
        <v>3</v>
      </c>
    </row>
    <row r="292" spans="1:29">
      <c r="A292" s="377">
        <v>287</v>
      </c>
      <c r="B292" s="377" t="s">
        <v>3141</v>
      </c>
      <c r="C292" s="377" t="s">
        <v>1086</v>
      </c>
      <c r="D292" s="377">
        <v>3</v>
      </c>
      <c r="E292" s="539" t="s">
        <v>3118</v>
      </c>
      <c r="F292" s="488">
        <v>1</v>
      </c>
      <c r="G292" s="537">
        <v>5</v>
      </c>
      <c r="H292" s="537">
        <v>10</v>
      </c>
      <c r="I292" s="540">
        <v>15</v>
      </c>
      <c r="J292" s="274">
        <v>-1</v>
      </c>
      <c r="K292" s="274">
        <v>-1</v>
      </c>
      <c r="L292" s="274">
        <v>-1</v>
      </c>
      <c r="M292" s="274">
        <v>-1</v>
      </c>
      <c r="N292" s="274">
        <v>-1</v>
      </c>
      <c r="O292" s="274">
        <v>-1</v>
      </c>
      <c r="P292" s="274">
        <v>-1</v>
      </c>
      <c r="Q292" s="377" t="s">
        <v>3158</v>
      </c>
      <c r="R292" s="377" t="s">
        <v>3158</v>
      </c>
      <c r="S292" s="377" t="s">
        <v>3158</v>
      </c>
      <c r="T292" s="274">
        <v>-1</v>
      </c>
      <c r="U292" s="274">
        <v>-1</v>
      </c>
      <c r="V292" s="274">
        <v>-1</v>
      </c>
      <c r="W292" s="274">
        <v>-1</v>
      </c>
      <c r="X292" s="274">
        <v>-1</v>
      </c>
      <c r="Y292" s="274">
        <v>-1</v>
      </c>
      <c r="Z292" s="274">
        <v>-1</v>
      </c>
      <c r="AA292" s="377">
        <v>490000</v>
      </c>
      <c r="AB292" s="531">
        <f t="shared" si="23"/>
        <v>163333.33333333334</v>
      </c>
      <c r="AC292" s="377">
        <v>3</v>
      </c>
    </row>
    <row r="293" spans="1:29">
      <c r="A293" s="453">
        <v>288</v>
      </c>
      <c r="B293" s="453" t="s">
        <v>3141</v>
      </c>
      <c r="C293" s="453" t="s">
        <v>1087</v>
      </c>
      <c r="D293" s="453">
        <v>3</v>
      </c>
      <c r="E293" s="538" t="s">
        <v>1329</v>
      </c>
      <c r="F293" s="454">
        <v>1</v>
      </c>
      <c r="G293" s="526">
        <v>500</v>
      </c>
      <c r="H293" s="526">
        <v>1000</v>
      </c>
      <c r="I293" s="527">
        <v>1500</v>
      </c>
      <c r="J293" s="274">
        <v>-1</v>
      </c>
      <c r="K293" s="274">
        <v>-1</v>
      </c>
      <c r="L293" s="274">
        <v>-1</v>
      </c>
      <c r="M293" s="274">
        <v>-1</v>
      </c>
      <c r="N293" s="274">
        <v>-1</v>
      </c>
      <c r="O293" s="274">
        <v>-1</v>
      </c>
      <c r="P293" s="274">
        <v>-1</v>
      </c>
      <c r="Q293" s="453" t="s">
        <v>3159</v>
      </c>
      <c r="R293" s="453" t="s">
        <v>3159</v>
      </c>
      <c r="S293" s="453" t="s">
        <v>3159</v>
      </c>
      <c r="T293" s="274">
        <v>-1</v>
      </c>
      <c r="U293" s="274">
        <v>-1</v>
      </c>
      <c r="V293" s="274">
        <v>-1</v>
      </c>
      <c r="W293" s="274">
        <v>-1</v>
      </c>
      <c r="X293" s="274">
        <v>-1</v>
      </c>
      <c r="Y293" s="274">
        <v>-1</v>
      </c>
      <c r="Z293" s="274">
        <v>-1</v>
      </c>
      <c r="AA293" s="453">
        <v>500000</v>
      </c>
      <c r="AB293" s="531">
        <f>AA293/3</f>
        <v>166666.66666666666</v>
      </c>
      <c r="AC293" s="453">
        <v>3</v>
      </c>
    </row>
    <row r="294" spans="1:29">
      <c r="A294" s="453">
        <v>289</v>
      </c>
      <c r="B294" s="453" t="s">
        <v>3141</v>
      </c>
      <c r="C294" s="453" t="s">
        <v>1088</v>
      </c>
      <c r="D294" s="453">
        <v>3</v>
      </c>
      <c r="E294" s="538" t="s">
        <v>1345</v>
      </c>
      <c r="F294" s="454">
        <v>0</v>
      </c>
      <c r="G294" s="526">
        <v>500</v>
      </c>
      <c r="H294" s="526">
        <v>1000</v>
      </c>
      <c r="I294" s="527">
        <v>2500</v>
      </c>
      <c r="J294" s="274">
        <v>-1</v>
      </c>
      <c r="K294" s="274">
        <v>-1</v>
      </c>
      <c r="L294" s="274">
        <v>-1</v>
      </c>
      <c r="M294" s="274">
        <v>-1</v>
      </c>
      <c r="N294" s="274">
        <v>-1</v>
      </c>
      <c r="O294" s="274">
        <v>-1</v>
      </c>
      <c r="P294" s="274">
        <v>-1</v>
      </c>
      <c r="Q294" s="453" t="s">
        <v>3159</v>
      </c>
      <c r="R294" s="453" t="s">
        <v>3159</v>
      </c>
      <c r="S294" s="453" t="s">
        <v>3159</v>
      </c>
      <c r="T294" s="274">
        <v>-1</v>
      </c>
      <c r="U294" s="274">
        <v>-1</v>
      </c>
      <c r="V294" s="274">
        <v>-1</v>
      </c>
      <c r="W294" s="274">
        <v>-1</v>
      </c>
      <c r="X294" s="274">
        <v>-1</v>
      </c>
      <c r="Y294" s="274">
        <v>-1</v>
      </c>
      <c r="Z294" s="274">
        <v>-1</v>
      </c>
      <c r="AA294" s="453">
        <v>500000</v>
      </c>
      <c r="AB294" s="531">
        <f t="shared" ref="AB294:AB297" si="24">AA294/3</f>
        <v>166666.66666666666</v>
      </c>
      <c r="AC294" s="453">
        <v>3</v>
      </c>
    </row>
    <row r="295" spans="1:29">
      <c r="A295" s="453">
        <v>290</v>
      </c>
      <c r="B295" s="453" t="s">
        <v>3141</v>
      </c>
      <c r="C295" s="453" t="s">
        <v>1089</v>
      </c>
      <c r="D295" s="453">
        <v>3</v>
      </c>
      <c r="E295" s="538" t="s">
        <v>1348</v>
      </c>
      <c r="F295" s="454">
        <v>0</v>
      </c>
      <c r="G295" s="526">
        <v>500</v>
      </c>
      <c r="H295" s="526">
        <v>1000</v>
      </c>
      <c r="I295" s="527">
        <v>2500</v>
      </c>
      <c r="J295" s="274">
        <v>-1</v>
      </c>
      <c r="K295" s="274">
        <v>-1</v>
      </c>
      <c r="L295" s="274">
        <v>-1</v>
      </c>
      <c r="M295" s="274">
        <v>-1</v>
      </c>
      <c r="N295" s="274">
        <v>-1</v>
      </c>
      <c r="O295" s="274">
        <v>-1</v>
      </c>
      <c r="P295" s="274">
        <v>-1</v>
      </c>
      <c r="Q295" s="453" t="s">
        <v>3159</v>
      </c>
      <c r="R295" s="453" t="s">
        <v>3159</v>
      </c>
      <c r="S295" s="453" t="s">
        <v>3159</v>
      </c>
      <c r="T295" s="274">
        <v>-1</v>
      </c>
      <c r="U295" s="274">
        <v>-1</v>
      </c>
      <c r="V295" s="274">
        <v>-1</v>
      </c>
      <c r="W295" s="274">
        <v>-1</v>
      </c>
      <c r="X295" s="274">
        <v>-1</v>
      </c>
      <c r="Y295" s="274">
        <v>-1</v>
      </c>
      <c r="Z295" s="274">
        <v>-1</v>
      </c>
      <c r="AA295" s="453">
        <v>500000</v>
      </c>
      <c r="AB295" s="531">
        <f t="shared" si="24"/>
        <v>166666.66666666666</v>
      </c>
      <c r="AC295" s="453">
        <v>3</v>
      </c>
    </row>
    <row r="296" spans="1:29">
      <c r="A296" s="453">
        <v>291</v>
      </c>
      <c r="B296" s="453" t="s">
        <v>3141</v>
      </c>
      <c r="C296" s="453" t="s">
        <v>1090</v>
      </c>
      <c r="D296" s="453">
        <v>3</v>
      </c>
      <c r="E296" s="538" t="s">
        <v>2213</v>
      </c>
      <c r="F296" s="454">
        <v>1</v>
      </c>
      <c r="G296" s="526">
        <v>3</v>
      </c>
      <c r="H296" s="526">
        <v>5</v>
      </c>
      <c r="I296" s="527">
        <v>10</v>
      </c>
      <c r="J296" s="274">
        <v>-1</v>
      </c>
      <c r="K296" s="274">
        <v>-1</v>
      </c>
      <c r="L296" s="274">
        <v>-1</v>
      </c>
      <c r="M296" s="274">
        <v>-1</v>
      </c>
      <c r="N296" s="274">
        <v>-1</v>
      </c>
      <c r="O296" s="274">
        <v>-1</v>
      </c>
      <c r="P296" s="274">
        <v>-1</v>
      </c>
      <c r="Q296" s="453" t="s">
        <v>3159</v>
      </c>
      <c r="R296" s="453" t="s">
        <v>3159</v>
      </c>
      <c r="S296" s="453" t="s">
        <v>3159</v>
      </c>
      <c r="T296" s="274">
        <v>-1</v>
      </c>
      <c r="U296" s="274">
        <v>-1</v>
      </c>
      <c r="V296" s="274">
        <v>-1</v>
      </c>
      <c r="W296" s="274">
        <v>-1</v>
      </c>
      <c r="X296" s="274">
        <v>-1</v>
      </c>
      <c r="Y296" s="274">
        <v>-1</v>
      </c>
      <c r="Z296" s="274">
        <v>-1</v>
      </c>
      <c r="AA296" s="453">
        <v>500000</v>
      </c>
      <c r="AB296" s="531">
        <f t="shared" si="24"/>
        <v>166666.66666666666</v>
      </c>
      <c r="AC296" s="453">
        <v>3</v>
      </c>
    </row>
    <row r="297" spans="1:29">
      <c r="A297" s="453">
        <v>292</v>
      </c>
      <c r="B297" s="453" t="s">
        <v>3141</v>
      </c>
      <c r="C297" s="453" t="s">
        <v>1091</v>
      </c>
      <c r="D297" s="453">
        <v>3</v>
      </c>
      <c r="E297" s="538" t="s">
        <v>1358</v>
      </c>
      <c r="F297" s="454">
        <v>0</v>
      </c>
      <c r="G297" s="526">
        <v>1000</v>
      </c>
      <c r="H297" s="526">
        <v>2500</v>
      </c>
      <c r="I297" s="527">
        <v>5000</v>
      </c>
      <c r="J297" s="274">
        <v>-1</v>
      </c>
      <c r="K297" s="274">
        <v>-1</v>
      </c>
      <c r="L297" s="274">
        <v>-1</v>
      </c>
      <c r="M297" s="274">
        <v>-1</v>
      </c>
      <c r="N297" s="274">
        <v>-1</v>
      </c>
      <c r="O297" s="274">
        <v>-1</v>
      </c>
      <c r="P297" s="274">
        <v>-1</v>
      </c>
      <c r="Q297" s="453" t="s">
        <v>3159</v>
      </c>
      <c r="R297" s="453" t="s">
        <v>3159</v>
      </c>
      <c r="S297" s="453" t="s">
        <v>3159</v>
      </c>
      <c r="T297" s="274">
        <v>-1</v>
      </c>
      <c r="U297" s="274">
        <v>-1</v>
      </c>
      <c r="V297" s="274">
        <v>-1</v>
      </c>
      <c r="W297" s="274">
        <v>-1</v>
      </c>
      <c r="X297" s="274">
        <v>-1</v>
      </c>
      <c r="Y297" s="274">
        <v>-1</v>
      </c>
      <c r="Z297" s="274">
        <v>-1</v>
      </c>
      <c r="AA297" s="453">
        <v>500000</v>
      </c>
      <c r="AB297" s="531">
        <f t="shared" si="24"/>
        <v>166666.66666666666</v>
      </c>
      <c r="AC297" s="453">
        <v>3</v>
      </c>
    </row>
    <row r="298" spans="1:29">
      <c r="A298" s="377">
        <v>293</v>
      </c>
      <c r="B298" s="377" t="s">
        <v>3141</v>
      </c>
      <c r="C298" s="377" t="s">
        <v>1092</v>
      </c>
      <c r="D298" s="377">
        <v>5</v>
      </c>
      <c r="E298" s="539" t="s">
        <v>2214</v>
      </c>
      <c r="F298" s="488">
        <v>1</v>
      </c>
      <c r="G298" s="537">
        <v>2</v>
      </c>
      <c r="H298" s="537">
        <v>4</v>
      </c>
      <c r="I298" s="537">
        <v>6</v>
      </c>
      <c r="J298" s="537">
        <v>8</v>
      </c>
      <c r="K298" s="540">
        <v>10</v>
      </c>
      <c r="L298" s="274">
        <v>-1</v>
      </c>
      <c r="M298" s="274">
        <v>-1</v>
      </c>
      <c r="N298" s="274">
        <v>-1</v>
      </c>
      <c r="O298" s="274">
        <v>-1</v>
      </c>
      <c r="P298" s="274">
        <v>-1</v>
      </c>
      <c r="Q298" s="377" t="s">
        <v>3160</v>
      </c>
      <c r="R298" s="377" t="s">
        <v>3160</v>
      </c>
      <c r="S298" s="377" t="s">
        <v>3160</v>
      </c>
      <c r="T298" s="377" t="s">
        <v>3160</v>
      </c>
      <c r="U298" s="377" t="s">
        <v>3160</v>
      </c>
      <c r="V298" s="274">
        <v>-1</v>
      </c>
      <c r="W298" s="274">
        <v>-1</v>
      </c>
      <c r="X298" s="274">
        <v>-1</v>
      </c>
      <c r="Y298" s="274">
        <v>-1</v>
      </c>
      <c r="Z298" s="274">
        <v>-1</v>
      </c>
      <c r="AA298" s="377">
        <v>510000</v>
      </c>
      <c r="AB298" s="531">
        <f>AA298/5</f>
        <v>102000</v>
      </c>
      <c r="AC298" s="377">
        <v>5</v>
      </c>
    </row>
    <row r="299" spans="1:29">
      <c r="A299" s="377">
        <v>294</v>
      </c>
      <c r="B299" s="377" t="s">
        <v>3141</v>
      </c>
      <c r="C299" s="377" t="s">
        <v>1093</v>
      </c>
      <c r="D299" s="377">
        <v>5</v>
      </c>
      <c r="E299" s="539" t="s">
        <v>3110</v>
      </c>
      <c r="F299" s="488">
        <v>0</v>
      </c>
      <c r="G299" s="537">
        <v>50</v>
      </c>
      <c r="H299" s="537">
        <v>100</v>
      </c>
      <c r="I299" s="537">
        <v>150</v>
      </c>
      <c r="J299" s="537">
        <v>200</v>
      </c>
      <c r="K299" s="540">
        <v>260</v>
      </c>
      <c r="L299" s="274">
        <v>-1</v>
      </c>
      <c r="M299" s="274">
        <v>-1</v>
      </c>
      <c r="N299" s="274">
        <v>-1</v>
      </c>
      <c r="O299" s="274">
        <v>-1</v>
      </c>
      <c r="P299" s="274">
        <v>-1</v>
      </c>
      <c r="Q299" s="377" t="s">
        <v>3160</v>
      </c>
      <c r="R299" s="377" t="s">
        <v>3160</v>
      </c>
      <c r="S299" s="377" t="s">
        <v>3160</v>
      </c>
      <c r="T299" s="377" t="s">
        <v>3160</v>
      </c>
      <c r="U299" s="377" t="s">
        <v>3160</v>
      </c>
      <c r="V299" s="274">
        <v>-1</v>
      </c>
      <c r="W299" s="274">
        <v>-1</v>
      </c>
      <c r="X299" s="274">
        <v>-1</v>
      </c>
      <c r="Y299" s="274">
        <v>-1</v>
      </c>
      <c r="Z299" s="274">
        <v>-1</v>
      </c>
      <c r="AA299" s="377">
        <v>510000</v>
      </c>
      <c r="AB299" s="531">
        <f t="shared" ref="AB299:AB300" si="25">AA299/5</f>
        <v>102000</v>
      </c>
      <c r="AC299" s="377">
        <v>5</v>
      </c>
    </row>
    <row r="300" spans="1:29">
      <c r="A300" s="377">
        <v>295</v>
      </c>
      <c r="B300" s="377" t="s">
        <v>3141</v>
      </c>
      <c r="C300" s="377" t="s">
        <v>1094</v>
      </c>
      <c r="D300" s="377">
        <v>5</v>
      </c>
      <c r="E300" s="539" t="s">
        <v>3119</v>
      </c>
      <c r="F300" s="488">
        <v>1</v>
      </c>
      <c r="G300" s="537">
        <v>2</v>
      </c>
      <c r="H300" s="537">
        <v>4</v>
      </c>
      <c r="I300" s="537">
        <v>6</v>
      </c>
      <c r="J300" s="537">
        <v>8</v>
      </c>
      <c r="K300" s="540">
        <v>10</v>
      </c>
      <c r="L300" s="274">
        <v>-1</v>
      </c>
      <c r="M300" s="274">
        <v>-1</v>
      </c>
      <c r="N300" s="274">
        <v>-1</v>
      </c>
      <c r="O300" s="274">
        <v>-1</v>
      </c>
      <c r="P300" s="274">
        <v>-1</v>
      </c>
      <c r="Q300" s="377" t="s">
        <v>3160</v>
      </c>
      <c r="R300" s="377" t="s">
        <v>3160</v>
      </c>
      <c r="S300" s="377" t="s">
        <v>3160</v>
      </c>
      <c r="T300" s="377" t="s">
        <v>3160</v>
      </c>
      <c r="U300" s="377" t="s">
        <v>3160</v>
      </c>
      <c r="V300" s="274">
        <v>-1</v>
      </c>
      <c r="W300" s="274">
        <v>-1</v>
      </c>
      <c r="X300" s="274">
        <v>-1</v>
      </c>
      <c r="Y300" s="274">
        <v>-1</v>
      </c>
      <c r="Z300" s="274">
        <v>-1</v>
      </c>
      <c r="AA300" s="377">
        <v>510000</v>
      </c>
      <c r="AB300" s="531">
        <f t="shared" si="25"/>
        <v>102000</v>
      </c>
      <c r="AC300" s="377">
        <v>5</v>
      </c>
    </row>
    <row r="301" spans="1:29">
      <c r="P301" s="541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B5E0-A682-4C79-A8FD-346699252515}">
  <dimension ref="A1:L28"/>
  <sheetViews>
    <sheetView workbookViewId="0">
      <selection activeCell="G39" sqref="G39"/>
    </sheetView>
  </sheetViews>
  <sheetFormatPr defaultRowHeight="16.5"/>
  <cols>
    <col min="1" max="1" width="7.25" style="108" bestFit="1" customWidth="1"/>
    <col min="2" max="2" width="11.625" style="108" bestFit="1" customWidth="1"/>
    <col min="3" max="3" width="5.125" style="108" customWidth="1"/>
    <col min="4" max="7" width="15.625" style="108" customWidth="1"/>
    <col min="8" max="8" width="11.625" style="108" bestFit="1" customWidth="1"/>
    <col min="9" max="12" width="11.625" style="108" customWidth="1"/>
    <col min="13" max="16384" width="9" style="108"/>
  </cols>
  <sheetData>
    <row r="1" spans="1:12">
      <c r="A1" s="108" t="s">
        <v>1594</v>
      </c>
      <c r="B1" s="108" t="s">
        <v>1595</v>
      </c>
      <c r="C1" s="108" t="s">
        <v>1550</v>
      </c>
      <c r="D1" s="108">
        <v>1</v>
      </c>
      <c r="E1" s="108">
        <v>2</v>
      </c>
      <c r="F1" s="108">
        <v>3</v>
      </c>
      <c r="G1" s="108">
        <v>4</v>
      </c>
      <c r="I1" s="108" t="s">
        <v>1752</v>
      </c>
      <c r="J1" s="108" t="s">
        <v>1751</v>
      </c>
      <c r="K1" s="108" t="s">
        <v>1753</v>
      </c>
      <c r="L1" s="108" t="s">
        <v>1754</v>
      </c>
    </row>
    <row r="2" spans="1:12">
      <c r="D2" s="231" t="s">
        <v>1589</v>
      </c>
      <c r="E2" s="231" t="s">
        <v>1590</v>
      </c>
      <c r="F2" s="231" t="s">
        <v>1591</v>
      </c>
      <c r="G2" s="231" t="s">
        <v>1592</v>
      </c>
      <c r="I2" s="108" t="s">
        <v>1755</v>
      </c>
    </row>
    <row r="3" spans="1:12">
      <c r="A3" s="108" t="s">
        <v>1593</v>
      </c>
      <c r="B3" s="127" t="s">
        <v>1596</v>
      </c>
      <c r="C3" s="108">
        <v>50</v>
      </c>
      <c r="D3" s="108" t="s">
        <v>1647</v>
      </c>
      <c r="E3" s="108" t="s">
        <v>1676</v>
      </c>
      <c r="F3" s="108" t="s">
        <v>1748</v>
      </c>
      <c r="G3" s="108" t="s">
        <v>1722</v>
      </c>
    </row>
    <row r="4" spans="1:12">
      <c r="A4" s="108" t="s">
        <v>1616</v>
      </c>
      <c r="B4" s="127" t="s">
        <v>1609</v>
      </c>
      <c r="C4" s="108">
        <v>100</v>
      </c>
      <c r="D4" s="108" t="s">
        <v>1648</v>
      </c>
      <c r="E4" s="108" t="s">
        <v>1677</v>
      </c>
      <c r="F4" s="108" t="s">
        <v>1749</v>
      </c>
      <c r="G4" s="108" t="s">
        <v>1723</v>
      </c>
    </row>
    <row r="5" spans="1:12">
      <c r="A5" s="108" t="s">
        <v>1617</v>
      </c>
      <c r="B5" s="127" t="s">
        <v>1597</v>
      </c>
      <c r="C5" s="108">
        <v>150</v>
      </c>
      <c r="D5" s="108" t="s">
        <v>1649</v>
      </c>
      <c r="E5" s="108" t="s">
        <v>1678</v>
      </c>
      <c r="F5" s="108" t="s">
        <v>1750</v>
      </c>
      <c r="G5" s="108" t="s">
        <v>1724</v>
      </c>
    </row>
    <row r="6" spans="1:12">
      <c r="A6" s="108" t="s">
        <v>1618</v>
      </c>
      <c r="B6" s="124" t="s">
        <v>1598</v>
      </c>
      <c r="C6" s="108">
        <v>200</v>
      </c>
      <c r="D6" s="108" t="s">
        <v>1650</v>
      </c>
      <c r="E6" s="108" t="s">
        <v>1682</v>
      </c>
      <c r="F6" s="108" t="s">
        <v>1699</v>
      </c>
      <c r="G6" s="108" t="s">
        <v>1725</v>
      </c>
    </row>
    <row r="7" spans="1:12">
      <c r="A7" s="108" t="s">
        <v>1619</v>
      </c>
      <c r="B7" s="124" t="s">
        <v>1599</v>
      </c>
      <c r="C7" s="108">
        <v>250</v>
      </c>
      <c r="D7" s="108" t="s">
        <v>1651</v>
      </c>
      <c r="E7" s="108" t="s">
        <v>1683</v>
      </c>
      <c r="F7" s="108" t="s">
        <v>1700</v>
      </c>
      <c r="G7" s="108" t="s">
        <v>1726</v>
      </c>
    </row>
    <row r="8" spans="1:12">
      <c r="A8" s="108" t="s">
        <v>1620</v>
      </c>
      <c r="B8" s="124" t="s">
        <v>1600</v>
      </c>
      <c r="C8" s="108">
        <v>300</v>
      </c>
      <c r="D8" s="108" t="s">
        <v>1652</v>
      </c>
      <c r="E8" s="108" t="s">
        <v>1684</v>
      </c>
      <c r="F8" s="108" t="s">
        <v>1701</v>
      </c>
      <c r="G8" s="108" t="s">
        <v>1727</v>
      </c>
    </row>
    <row r="9" spans="1:12">
      <c r="A9" s="108" t="s">
        <v>1621</v>
      </c>
      <c r="B9" s="209" t="s">
        <v>1637</v>
      </c>
      <c r="C9" s="108">
        <v>350</v>
      </c>
      <c r="D9" s="108" t="s">
        <v>1653</v>
      </c>
      <c r="E9" s="108" t="s">
        <v>1679</v>
      </c>
      <c r="F9" s="108" t="s">
        <v>1702</v>
      </c>
      <c r="G9" s="108" t="s">
        <v>1728</v>
      </c>
    </row>
    <row r="10" spans="1:12">
      <c r="A10" s="108" t="s">
        <v>1622</v>
      </c>
      <c r="B10" s="209" t="s">
        <v>1610</v>
      </c>
      <c r="C10" s="108">
        <v>400</v>
      </c>
      <c r="D10" s="108" t="s">
        <v>1654</v>
      </c>
      <c r="E10" s="108" t="s">
        <v>1680</v>
      </c>
      <c r="F10" s="108" t="s">
        <v>1703</v>
      </c>
      <c r="G10" s="108" t="s">
        <v>1729</v>
      </c>
    </row>
    <row r="11" spans="1:12">
      <c r="A11" s="108" t="s">
        <v>1623</v>
      </c>
      <c r="B11" s="209" t="s">
        <v>1636</v>
      </c>
      <c r="C11" s="108">
        <v>450</v>
      </c>
      <c r="D11" s="108" t="s">
        <v>1655</v>
      </c>
      <c r="E11" s="108" t="s">
        <v>1681</v>
      </c>
      <c r="F11" s="108" t="s">
        <v>1704</v>
      </c>
      <c r="G11" s="108" t="s">
        <v>1730</v>
      </c>
    </row>
    <row r="12" spans="1:12">
      <c r="A12" s="108" t="s">
        <v>1624</v>
      </c>
      <c r="B12" s="117" t="s">
        <v>1638</v>
      </c>
      <c r="C12" s="108">
        <v>500</v>
      </c>
      <c r="D12" s="108" t="s">
        <v>1656</v>
      </c>
      <c r="E12" s="108" t="s">
        <v>1673</v>
      </c>
      <c r="F12" s="108" t="s">
        <v>1705</v>
      </c>
      <c r="G12" s="108" t="s">
        <v>1731</v>
      </c>
    </row>
    <row r="13" spans="1:12">
      <c r="A13" s="108" t="s">
        <v>1625</v>
      </c>
      <c r="B13" s="117" t="s">
        <v>1601</v>
      </c>
      <c r="C13" s="108">
        <v>550</v>
      </c>
      <c r="D13" s="108" t="s">
        <v>1657</v>
      </c>
      <c r="E13" s="108" t="s">
        <v>1674</v>
      </c>
      <c r="F13" s="108" t="s">
        <v>1706</v>
      </c>
      <c r="G13" s="108" t="s">
        <v>1732</v>
      </c>
    </row>
    <row r="14" spans="1:12">
      <c r="A14" s="108" t="s">
        <v>1626</v>
      </c>
      <c r="B14" s="117" t="s">
        <v>1602</v>
      </c>
      <c r="C14" s="108">
        <v>600</v>
      </c>
      <c r="D14" s="108" t="s">
        <v>1658</v>
      </c>
      <c r="E14" s="108" t="s">
        <v>1675</v>
      </c>
      <c r="F14" s="108" t="s">
        <v>1707</v>
      </c>
      <c r="G14" s="108" t="s">
        <v>1733</v>
      </c>
    </row>
    <row r="15" spans="1:12">
      <c r="A15" s="108" t="s">
        <v>1627</v>
      </c>
      <c r="B15" s="107" t="s">
        <v>1603</v>
      </c>
      <c r="C15" s="108">
        <v>650</v>
      </c>
      <c r="D15" s="108" t="s">
        <v>1665</v>
      </c>
      <c r="E15" s="108" t="s">
        <v>1685</v>
      </c>
      <c r="F15" s="108" t="s">
        <v>1708</v>
      </c>
      <c r="G15" s="108" t="s">
        <v>1734</v>
      </c>
    </row>
    <row r="16" spans="1:12">
      <c r="A16" s="108" t="s">
        <v>1628</v>
      </c>
      <c r="B16" s="107" t="s">
        <v>1604</v>
      </c>
      <c r="C16" s="108">
        <v>700</v>
      </c>
      <c r="D16" s="108" t="s">
        <v>1666</v>
      </c>
      <c r="E16" s="108" t="s">
        <v>1686</v>
      </c>
      <c r="F16" s="108" t="s">
        <v>1710</v>
      </c>
      <c r="G16" s="108" t="s">
        <v>1735</v>
      </c>
    </row>
    <row r="17" spans="1:7">
      <c r="A17" s="108" t="s">
        <v>1629</v>
      </c>
      <c r="B17" s="107" t="s">
        <v>1605</v>
      </c>
      <c r="C17" s="108">
        <v>750</v>
      </c>
      <c r="D17" s="108" t="s">
        <v>1667</v>
      </c>
      <c r="E17" s="108" t="s">
        <v>1687</v>
      </c>
      <c r="F17" s="108" t="s">
        <v>1709</v>
      </c>
      <c r="G17" s="108" t="s">
        <v>1736</v>
      </c>
    </row>
    <row r="18" spans="1:7">
      <c r="A18" s="108" t="s">
        <v>1630</v>
      </c>
      <c r="B18" s="213" t="s">
        <v>1607</v>
      </c>
      <c r="C18" s="108">
        <v>800</v>
      </c>
      <c r="D18" s="108" t="s">
        <v>1662</v>
      </c>
      <c r="E18" s="108" t="s">
        <v>1688</v>
      </c>
      <c r="F18" s="108" t="s">
        <v>1711</v>
      </c>
      <c r="G18" s="108" t="s">
        <v>1737</v>
      </c>
    </row>
    <row r="19" spans="1:7">
      <c r="A19" s="108" t="s">
        <v>1631</v>
      </c>
      <c r="B19" s="213" t="s">
        <v>1608</v>
      </c>
      <c r="C19" s="108">
        <v>850</v>
      </c>
      <c r="D19" s="108" t="s">
        <v>1663</v>
      </c>
      <c r="E19" s="108" t="s">
        <v>1689</v>
      </c>
      <c r="F19" s="108" t="s">
        <v>1712</v>
      </c>
      <c r="G19" s="108" t="s">
        <v>1738</v>
      </c>
    </row>
    <row r="20" spans="1:7">
      <c r="A20" s="108" t="s">
        <v>1632</v>
      </c>
      <c r="B20" s="213" t="s">
        <v>1612</v>
      </c>
      <c r="C20" s="108">
        <v>900</v>
      </c>
      <c r="D20" s="108" t="s">
        <v>1664</v>
      </c>
      <c r="E20" s="108" t="s">
        <v>1690</v>
      </c>
      <c r="F20" s="108" t="s">
        <v>1713</v>
      </c>
      <c r="G20" s="108" t="s">
        <v>1739</v>
      </c>
    </row>
    <row r="21" spans="1:7">
      <c r="A21" s="108" t="s">
        <v>1633</v>
      </c>
      <c r="B21" s="233" t="s">
        <v>1613</v>
      </c>
      <c r="C21" s="108">
        <v>950</v>
      </c>
      <c r="D21" s="108" t="s">
        <v>1659</v>
      </c>
      <c r="E21" s="108" t="s">
        <v>1691</v>
      </c>
      <c r="F21" s="108" t="s">
        <v>1714</v>
      </c>
      <c r="G21" s="108" t="s">
        <v>1740</v>
      </c>
    </row>
    <row r="22" spans="1:7">
      <c r="A22" s="108" t="s">
        <v>1634</v>
      </c>
      <c r="B22" s="233" t="s">
        <v>1614</v>
      </c>
      <c r="C22" s="108">
        <v>1000</v>
      </c>
      <c r="D22" s="108" t="s">
        <v>1660</v>
      </c>
      <c r="E22" s="108" t="s">
        <v>1692</v>
      </c>
      <c r="F22" s="108" t="s">
        <v>1715</v>
      </c>
      <c r="G22" s="108" t="s">
        <v>1741</v>
      </c>
    </row>
    <row r="23" spans="1:7">
      <c r="A23" s="108" t="s">
        <v>1635</v>
      </c>
      <c r="B23" s="233" t="s">
        <v>1644</v>
      </c>
      <c r="C23" s="108">
        <v>1050</v>
      </c>
      <c r="D23" s="108" t="s">
        <v>1661</v>
      </c>
      <c r="E23" s="108" t="s">
        <v>1693</v>
      </c>
      <c r="F23" s="108" t="s">
        <v>1716</v>
      </c>
      <c r="G23" s="108" t="s">
        <v>1742</v>
      </c>
    </row>
    <row r="24" spans="1:7">
      <c r="A24" s="108" t="s">
        <v>1639</v>
      </c>
      <c r="B24" s="232" t="s">
        <v>1646</v>
      </c>
      <c r="C24" s="108">
        <v>1100</v>
      </c>
      <c r="D24" s="108" t="s">
        <v>1668</v>
      </c>
      <c r="E24" s="108" t="s">
        <v>1694</v>
      </c>
      <c r="F24" s="108" t="s">
        <v>1717</v>
      </c>
      <c r="G24" s="108" t="s">
        <v>1743</v>
      </c>
    </row>
    <row r="25" spans="1:7">
      <c r="A25" s="108" t="s">
        <v>1640</v>
      </c>
      <c r="B25" s="232" t="s">
        <v>1606</v>
      </c>
      <c r="C25" s="108">
        <v>1150</v>
      </c>
      <c r="D25" s="108" t="s">
        <v>1669</v>
      </c>
      <c r="E25" s="108" t="s">
        <v>1695</v>
      </c>
      <c r="F25" s="108" t="s">
        <v>1718</v>
      </c>
      <c r="G25" s="108" t="s">
        <v>1744</v>
      </c>
    </row>
    <row r="26" spans="1:7">
      <c r="A26" s="108" t="s">
        <v>1641</v>
      </c>
      <c r="B26" s="232" t="s">
        <v>1611</v>
      </c>
      <c r="C26" s="108">
        <v>1200</v>
      </c>
      <c r="D26" s="108" t="s">
        <v>1670</v>
      </c>
      <c r="E26" s="108" t="s">
        <v>1696</v>
      </c>
      <c r="F26" s="108" t="s">
        <v>1719</v>
      </c>
      <c r="G26" s="108" t="s">
        <v>1745</v>
      </c>
    </row>
    <row r="27" spans="1:7">
      <c r="A27" s="108" t="s">
        <v>1642</v>
      </c>
      <c r="B27" s="212" t="s">
        <v>1615</v>
      </c>
      <c r="C27" s="108">
        <v>1250</v>
      </c>
      <c r="D27" s="108" t="s">
        <v>1671</v>
      </c>
      <c r="E27" s="108" t="s">
        <v>1697</v>
      </c>
      <c r="F27" s="108" t="s">
        <v>1720</v>
      </c>
      <c r="G27" s="108" t="s">
        <v>1746</v>
      </c>
    </row>
    <row r="28" spans="1:7">
      <c r="A28" s="108" t="s">
        <v>1643</v>
      </c>
      <c r="B28" s="212" t="s">
        <v>1645</v>
      </c>
      <c r="C28" s="108">
        <v>1300</v>
      </c>
      <c r="D28" s="108" t="s">
        <v>1672</v>
      </c>
      <c r="E28" s="108" t="s">
        <v>1698</v>
      </c>
      <c r="F28" s="108" t="s">
        <v>1721</v>
      </c>
      <c r="G28" s="108" t="s">
        <v>1747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76BD-D9BB-4C5A-8987-609D587934E3}">
  <dimension ref="A1:O21"/>
  <sheetViews>
    <sheetView workbookViewId="0">
      <selection activeCell="K7" sqref="K7"/>
    </sheetView>
  </sheetViews>
  <sheetFormatPr defaultRowHeight="16.5"/>
  <cols>
    <col min="1" max="1" width="3.5" style="108" bestFit="1" customWidth="1"/>
    <col min="2" max="2" width="7.125" style="108" bestFit="1" customWidth="1"/>
    <col min="3" max="3" width="7.75" style="108" bestFit="1" customWidth="1"/>
    <col min="4" max="4" width="11.625" style="108" bestFit="1" customWidth="1"/>
    <col min="5" max="5" width="13" style="108" bestFit="1" customWidth="1"/>
    <col min="6" max="8" width="9" style="108"/>
    <col min="9" max="9" width="25.75" style="108" bestFit="1" customWidth="1"/>
    <col min="10" max="13" width="12.75" style="108" bestFit="1" customWidth="1"/>
    <col min="14" max="14" width="14.375" style="108" bestFit="1" customWidth="1"/>
    <col min="15" max="16" width="10.25" style="108" bestFit="1" customWidth="1"/>
    <col min="17" max="16384" width="9" style="108"/>
  </cols>
  <sheetData>
    <row r="1" spans="1:15">
      <c r="A1" s="108" t="s">
        <v>1538</v>
      </c>
      <c r="B1" s="108" t="s">
        <v>2433</v>
      </c>
      <c r="C1" s="108" t="s">
        <v>2393</v>
      </c>
      <c r="D1" s="108" t="s">
        <v>2394</v>
      </c>
      <c r="E1" s="108" t="s">
        <v>2395</v>
      </c>
      <c r="F1" s="108" t="s">
        <v>2396</v>
      </c>
      <c r="G1" s="108" t="s">
        <v>2397</v>
      </c>
      <c r="J1" s="108" t="s">
        <v>2414</v>
      </c>
      <c r="K1" s="108" t="s">
        <v>2415</v>
      </c>
      <c r="L1" s="108" t="s">
        <v>2416</v>
      </c>
      <c r="M1" s="108" t="s">
        <v>2426</v>
      </c>
      <c r="N1" s="108" t="s">
        <v>2428</v>
      </c>
      <c r="O1" s="108" t="s">
        <v>2417</v>
      </c>
    </row>
    <row r="2" spans="1:15">
      <c r="A2" s="107">
        <v>1</v>
      </c>
      <c r="B2" s="107" t="s">
        <v>2434</v>
      </c>
      <c r="C2" s="107" t="s">
        <v>2398</v>
      </c>
      <c r="D2" s="107">
        <v>370</v>
      </c>
      <c r="E2" s="107">
        <v>390</v>
      </c>
      <c r="F2" s="107">
        <v>5</v>
      </c>
      <c r="G2" s="107">
        <v>5</v>
      </c>
      <c r="I2" s="108" t="s">
        <v>2422</v>
      </c>
      <c r="J2" s="108">
        <v>1</v>
      </c>
      <c r="K2" s="108">
        <v>5</v>
      </c>
      <c r="L2" s="108">
        <v>10</v>
      </c>
      <c r="M2" s="108">
        <v>20</v>
      </c>
      <c r="N2" s="108">
        <v>40</v>
      </c>
    </row>
    <row r="3" spans="1:15">
      <c r="A3" s="107">
        <v>2</v>
      </c>
      <c r="B3" s="107" t="s">
        <v>2434</v>
      </c>
      <c r="C3" s="107" t="s">
        <v>2399</v>
      </c>
      <c r="D3" s="107">
        <v>390</v>
      </c>
      <c r="E3" s="107">
        <v>390</v>
      </c>
      <c r="F3" s="107">
        <v>2.5</v>
      </c>
      <c r="G3" s="107">
        <v>-1</v>
      </c>
      <c r="I3" s="108" t="s">
        <v>2423</v>
      </c>
      <c r="J3" s="108">
        <v>2</v>
      </c>
      <c r="K3" s="108">
        <v>6</v>
      </c>
      <c r="L3" s="108">
        <v>12</v>
      </c>
      <c r="M3" s="108">
        <v>24</v>
      </c>
      <c r="N3" s="108">
        <v>48</v>
      </c>
    </row>
    <row r="4" spans="1:15">
      <c r="A4" s="107">
        <v>3</v>
      </c>
      <c r="B4" s="107" t="s">
        <v>2434</v>
      </c>
      <c r="C4" s="107" t="s">
        <v>2400</v>
      </c>
      <c r="D4" s="107">
        <v>410</v>
      </c>
      <c r="E4" s="107">
        <v>410</v>
      </c>
      <c r="F4" s="107">
        <v>5</v>
      </c>
      <c r="G4" s="107">
        <v>1.5</v>
      </c>
      <c r="I4" s="108" t="s">
        <v>2424</v>
      </c>
      <c r="J4" s="108">
        <v>3</v>
      </c>
      <c r="K4" s="108">
        <v>7</v>
      </c>
      <c r="L4" s="108">
        <v>14</v>
      </c>
      <c r="M4" s="108">
        <v>28</v>
      </c>
      <c r="N4" s="108">
        <v>56</v>
      </c>
    </row>
    <row r="5" spans="1:15">
      <c r="A5" s="107">
        <v>4</v>
      </c>
      <c r="B5" s="107" t="s">
        <v>2434</v>
      </c>
      <c r="C5" s="107" t="s">
        <v>2401</v>
      </c>
      <c r="D5" s="107">
        <v>430</v>
      </c>
      <c r="E5" s="107">
        <v>470</v>
      </c>
      <c r="F5" s="107">
        <v>5</v>
      </c>
      <c r="G5" s="107">
        <v>-1</v>
      </c>
      <c r="I5" s="108" t="s">
        <v>2425</v>
      </c>
      <c r="J5" s="108">
        <v>4</v>
      </c>
      <c r="K5" s="108">
        <v>8</v>
      </c>
      <c r="L5" s="108">
        <v>16</v>
      </c>
      <c r="M5" s="108">
        <v>32</v>
      </c>
      <c r="N5" s="108">
        <v>64</v>
      </c>
    </row>
    <row r="6" spans="1:15">
      <c r="A6" s="108">
        <v>5</v>
      </c>
      <c r="B6" s="108" t="s">
        <v>2435</v>
      </c>
      <c r="C6" s="108" t="s">
        <v>2402</v>
      </c>
      <c r="D6" s="108">
        <v>600</v>
      </c>
      <c r="E6" s="108">
        <v>620</v>
      </c>
      <c r="F6" s="108">
        <v>5</v>
      </c>
      <c r="G6" s="108">
        <v>4.5</v>
      </c>
      <c r="I6" s="108" t="s">
        <v>2418</v>
      </c>
      <c r="J6" s="122">
        <f>SUM(J2:J5)</f>
        <v>10</v>
      </c>
      <c r="K6" s="122">
        <f>SUM(K2:K5)</f>
        <v>26</v>
      </c>
      <c r="L6" s="122">
        <f>SUM(L2:L5)</f>
        <v>52</v>
      </c>
      <c r="M6" s="122">
        <f>SUM(M2:M5)</f>
        <v>104</v>
      </c>
      <c r="N6" s="122">
        <f>SUM(N2:N5)</f>
        <v>208</v>
      </c>
    </row>
    <row r="7" spans="1:15">
      <c r="A7" s="108">
        <v>6</v>
      </c>
      <c r="B7" s="108" t="s">
        <v>2435</v>
      </c>
      <c r="C7" s="108" t="s">
        <v>2403</v>
      </c>
      <c r="D7" s="108">
        <v>620</v>
      </c>
      <c r="E7" s="108">
        <v>620</v>
      </c>
      <c r="F7" s="108">
        <v>2</v>
      </c>
      <c r="G7" s="108">
        <v>-1</v>
      </c>
      <c r="I7" s="108" t="s">
        <v>2419</v>
      </c>
      <c r="J7" s="108">
        <f>J6*30</f>
        <v>300</v>
      </c>
      <c r="K7" s="108">
        <f>K6*30</f>
        <v>780</v>
      </c>
      <c r="L7" s="108">
        <f>L6*30</f>
        <v>1560</v>
      </c>
      <c r="M7" s="108">
        <f>M6*30</f>
        <v>3120</v>
      </c>
      <c r="N7" s="108">
        <f>N6*30</f>
        <v>6240</v>
      </c>
    </row>
    <row r="8" spans="1:15">
      <c r="A8" s="108">
        <v>7</v>
      </c>
      <c r="B8" s="108" t="s">
        <v>2435</v>
      </c>
      <c r="C8" s="108" t="s">
        <v>2404</v>
      </c>
      <c r="D8" s="108">
        <v>640</v>
      </c>
      <c r="E8" s="108">
        <v>640</v>
      </c>
      <c r="F8" s="108">
        <v>4.5</v>
      </c>
      <c r="G8" s="108">
        <v>1.5</v>
      </c>
    </row>
    <row r="9" spans="1:15">
      <c r="A9" s="108">
        <v>8</v>
      </c>
      <c r="B9" s="108" t="s">
        <v>2435</v>
      </c>
      <c r="C9" s="108" t="s">
        <v>2405</v>
      </c>
      <c r="D9" s="108">
        <v>660</v>
      </c>
      <c r="E9" s="108">
        <v>700</v>
      </c>
      <c r="F9" s="108">
        <v>4.5</v>
      </c>
      <c r="G9" s="108">
        <v>-1</v>
      </c>
      <c r="I9" s="108" t="s">
        <v>2421</v>
      </c>
      <c r="J9" s="109">
        <f>25000/J7</f>
        <v>83.333333333333329</v>
      </c>
      <c r="K9" s="109">
        <f>25000/K7</f>
        <v>32.051282051282051</v>
      </c>
      <c r="L9" s="109">
        <f>25000/L7</f>
        <v>16.025641025641026</v>
      </c>
      <c r="M9" s="109">
        <f>25000/M7</f>
        <v>8.0128205128205128</v>
      </c>
      <c r="N9" s="109">
        <f>25000/N7</f>
        <v>4.0064102564102564</v>
      </c>
    </row>
    <row r="10" spans="1:15">
      <c r="A10" s="107">
        <v>9</v>
      </c>
      <c r="B10" s="107" t="s">
        <v>2436</v>
      </c>
      <c r="C10" s="107" t="s">
        <v>2406</v>
      </c>
      <c r="D10" s="107">
        <v>800</v>
      </c>
      <c r="E10" s="107">
        <v>820</v>
      </c>
      <c r="F10" s="107">
        <v>5</v>
      </c>
      <c r="G10" s="107">
        <v>4</v>
      </c>
    </row>
    <row r="11" spans="1:15">
      <c r="A11" s="107">
        <v>10</v>
      </c>
      <c r="B11" s="107" t="s">
        <v>2436</v>
      </c>
      <c r="C11" s="107" t="s">
        <v>2407</v>
      </c>
      <c r="D11" s="107">
        <v>820</v>
      </c>
      <c r="E11" s="107">
        <v>820</v>
      </c>
      <c r="F11" s="107">
        <v>1.5</v>
      </c>
      <c r="G11" s="107">
        <v>-1</v>
      </c>
      <c r="I11" s="108" t="s">
        <v>2420</v>
      </c>
    </row>
    <row r="12" spans="1:15">
      <c r="A12" s="107">
        <v>11</v>
      </c>
      <c r="B12" s="107" t="s">
        <v>2436</v>
      </c>
      <c r="C12" s="107" t="s">
        <v>2408</v>
      </c>
      <c r="D12" s="107">
        <v>840</v>
      </c>
      <c r="E12" s="107">
        <v>840</v>
      </c>
      <c r="F12" s="107">
        <v>4</v>
      </c>
      <c r="G12" s="107">
        <v>1.5</v>
      </c>
    </row>
    <row r="13" spans="1:15">
      <c r="A13" s="107">
        <v>12</v>
      </c>
      <c r="B13" s="107" t="s">
        <v>2436</v>
      </c>
      <c r="C13" s="107" t="s">
        <v>2409</v>
      </c>
      <c r="D13" s="107">
        <v>860</v>
      </c>
      <c r="E13" s="107">
        <v>900</v>
      </c>
      <c r="F13" s="107">
        <v>4</v>
      </c>
      <c r="G13" s="107">
        <v>-1</v>
      </c>
    </row>
    <row r="14" spans="1:15">
      <c r="A14" s="108">
        <v>13</v>
      </c>
      <c r="B14" s="108" t="s">
        <v>2437</v>
      </c>
      <c r="C14" s="108" t="s">
        <v>2410</v>
      </c>
      <c r="D14" s="108">
        <v>1100</v>
      </c>
      <c r="E14" s="108">
        <v>1200</v>
      </c>
      <c r="F14" s="108">
        <v>5</v>
      </c>
      <c r="G14" s="108">
        <v>4</v>
      </c>
    </row>
    <row r="15" spans="1:15">
      <c r="A15" s="108">
        <v>14</v>
      </c>
      <c r="B15" s="108" t="s">
        <v>2437</v>
      </c>
      <c r="C15" s="108" t="s">
        <v>2411</v>
      </c>
      <c r="D15" s="108">
        <v>1120</v>
      </c>
      <c r="E15" s="108">
        <v>1200</v>
      </c>
      <c r="F15" s="108">
        <v>1</v>
      </c>
      <c r="G15" s="108">
        <v>-1</v>
      </c>
    </row>
    <row r="16" spans="1:15">
      <c r="A16" s="108">
        <v>15</v>
      </c>
      <c r="B16" s="108" t="s">
        <v>2437</v>
      </c>
      <c r="C16" s="108" t="s">
        <v>2412</v>
      </c>
      <c r="D16" s="108">
        <v>1140</v>
      </c>
      <c r="E16" s="108">
        <v>1220</v>
      </c>
      <c r="F16" s="108">
        <v>3.5</v>
      </c>
      <c r="G16" s="108">
        <v>1.5</v>
      </c>
    </row>
    <row r="17" spans="1:7">
      <c r="A17" s="108">
        <v>16</v>
      </c>
      <c r="B17" s="108" t="s">
        <v>2437</v>
      </c>
      <c r="C17" s="108" t="s">
        <v>2413</v>
      </c>
      <c r="D17" s="108">
        <v>1160</v>
      </c>
      <c r="E17" s="108">
        <v>1280</v>
      </c>
      <c r="F17" s="108">
        <v>3.5</v>
      </c>
      <c r="G17" s="108">
        <v>-1</v>
      </c>
    </row>
    <row r="18" spans="1:7">
      <c r="A18" s="107">
        <v>17</v>
      </c>
      <c r="B18" s="107" t="s">
        <v>2427</v>
      </c>
      <c r="C18" s="107" t="s">
        <v>2429</v>
      </c>
      <c r="D18" s="107">
        <v>1250</v>
      </c>
      <c r="E18" s="107">
        <v>1350</v>
      </c>
      <c r="F18" s="107"/>
      <c r="G18" s="107"/>
    </row>
    <row r="19" spans="1:7">
      <c r="A19" s="107">
        <v>18</v>
      </c>
      <c r="B19" s="107" t="s">
        <v>2427</v>
      </c>
      <c r="C19" s="107" t="s">
        <v>2430</v>
      </c>
      <c r="D19" s="107">
        <v>1270</v>
      </c>
      <c r="E19" s="107">
        <v>1370</v>
      </c>
      <c r="F19" s="107"/>
      <c r="G19" s="107"/>
    </row>
    <row r="20" spans="1:7">
      <c r="A20" s="107">
        <v>19</v>
      </c>
      <c r="B20" s="107" t="s">
        <v>2427</v>
      </c>
      <c r="C20" s="107" t="s">
        <v>2431</v>
      </c>
      <c r="D20" s="107">
        <v>1290</v>
      </c>
      <c r="E20" s="107">
        <v>1390</v>
      </c>
      <c r="F20" s="107"/>
      <c r="G20" s="107"/>
    </row>
    <row r="21" spans="1:7">
      <c r="A21" s="107">
        <v>20</v>
      </c>
      <c r="B21" s="107" t="s">
        <v>2427</v>
      </c>
      <c r="C21" s="107" t="s">
        <v>2432</v>
      </c>
      <c r="D21" s="107">
        <v>1310</v>
      </c>
      <c r="E21" s="107">
        <v>1410</v>
      </c>
      <c r="F21" s="107"/>
      <c r="G21" s="107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E79E-0C94-4786-B832-3E76FF7E428E}">
  <dimension ref="A1:Y393"/>
  <sheetViews>
    <sheetView topLeftCell="L1" zoomScaleNormal="100" workbookViewId="0">
      <selection activeCell="N59" sqref="N59"/>
    </sheetView>
  </sheetViews>
  <sheetFormatPr defaultRowHeight="16.5"/>
  <cols>
    <col min="1" max="1" width="17.375" style="274" bestFit="1" customWidth="1"/>
    <col min="2" max="2" width="22.75" style="274" bestFit="1" customWidth="1"/>
    <col min="3" max="3" width="30.625" style="274" bestFit="1" customWidth="1"/>
    <col min="4" max="4" width="35.25" style="274" bestFit="1" customWidth="1"/>
    <col min="5" max="5" width="18.875" style="274" customWidth="1"/>
    <col min="6" max="6" width="18.75" style="274" customWidth="1"/>
    <col min="7" max="7" width="16.875" style="274" bestFit="1" customWidth="1"/>
    <col min="8" max="8" width="19" style="274" bestFit="1" customWidth="1"/>
    <col min="9" max="9" width="14.875" style="274" customWidth="1"/>
    <col min="10" max="10" width="16.875" style="274" bestFit="1" customWidth="1"/>
    <col min="11" max="11" width="17.875" style="274" bestFit="1" customWidth="1"/>
    <col min="12" max="12" width="15" style="274" bestFit="1" customWidth="1"/>
    <col min="13" max="13" width="19" style="274" bestFit="1" customWidth="1"/>
    <col min="14" max="14" width="16.875" style="274" bestFit="1" customWidth="1"/>
    <col min="15" max="15" width="15" style="274" bestFit="1" customWidth="1"/>
    <col min="16" max="16" width="13.5" style="274" bestFit="1" customWidth="1"/>
    <col min="17" max="18" width="15" style="274" bestFit="1" customWidth="1"/>
    <col min="19" max="19" width="17.375" style="274" customWidth="1"/>
    <col min="20" max="20" width="11.625" style="274" bestFit="1" customWidth="1"/>
    <col min="21" max="21" width="9" style="274" bestFit="1" customWidth="1"/>
    <col min="22" max="22" width="6.25" style="274" bestFit="1" customWidth="1"/>
    <col min="23" max="23" width="9.625" style="274" bestFit="1" customWidth="1"/>
    <col min="24" max="24" width="17.375" style="274" bestFit="1" customWidth="1"/>
    <col min="25" max="25" width="10.25" style="274" bestFit="1" customWidth="1"/>
    <col min="26" max="16384" width="9" style="274"/>
  </cols>
  <sheetData>
    <row r="1" spans="1:25">
      <c r="A1" s="304" t="s">
        <v>2438</v>
      </c>
      <c r="B1" s="274" t="s">
        <v>2442</v>
      </c>
      <c r="C1" s="274" t="s">
        <v>2449</v>
      </c>
      <c r="D1" s="274" t="s">
        <v>2501</v>
      </c>
      <c r="T1" s="273" t="s">
        <v>2440</v>
      </c>
    </row>
    <row r="2" spans="1:25">
      <c r="A2" s="274">
        <v>1</v>
      </c>
      <c r="B2" s="274" t="s">
        <v>2480</v>
      </c>
      <c r="C2" s="274" t="s">
        <v>2481</v>
      </c>
      <c r="D2" s="275">
        <v>100</v>
      </c>
      <c r="E2" s="275"/>
      <c r="T2" s="274" t="s">
        <v>2504</v>
      </c>
      <c r="U2" s="274" t="s">
        <v>69</v>
      </c>
      <c r="V2" s="274" t="s">
        <v>2450</v>
      </c>
      <c r="W2" s="274" t="s">
        <v>2460</v>
      </c>
      <c r="Y2" s="274" t="s">
        <v>2457</v>
      </c>
    </row>
    <row r="3" spans="1:25">
      <c r="A3" s="274">
        <v>2</v>
      </c>
      <c r="B3" s="274" t="s">
        <v>2443</v>
      </c>
      <c r="C3" s="274" t="s">
        <v>2453</v>
      </c>
      <c r="D3" s="275">
        <v>100</v>
      </c>
      <c r="E3" s="275"/>
      <c r="T3" s="274">
        <v>1</v>
      </c>
      <c r="U3" s="274">
        <v>50</v>
      </c>
      <c r="V3" s="274">
        <v>100</v>
      </c>
      <c r="W3" s="274">
        <f>SUM($V$3:V3)</f>
        <v>100</v>
      </c>
      <c r="Y3" s="274">
        <v>10</v>
      </c>
    </row>
    <row r="4" spans="1:25">
      <c r="A4" s="274">
        <v>3</v>
      </c>
      <c r="B4" s="274" t="s">
        <v>2444</v>
      </c>
      <c r="C4" s="274" t="s">
        <v>2452</v>
      </c>
      <c r="D4" s="275">
        <v>100</v>
      </c>
      <c r="E4" s="275"/>
      <c r="T4" s="274">
        <v>2</v>
      </c>
      <c r="U4" s="274">
        <v>55</v>
      </c>
      <c r="V4" s="274">
        <v>100</v>
      </c>
      <c r="W4" s="274">
        <f>SUM($V$3:V4)</f>
        <v>200</v>
      </c>
      <c r="Y4" s="274">
        <v>20</v>
      </c>
    </row>
    <row r="5" spans="1:25">
      <c r="A5" s="274">
        <v>4</v>
      </c>
      <c r="B5" s="274" t="s">
        <v>2445</v>
      </c>
      <c r="C5" s="274" t="s">
        <v>2451</v>
      </c>
      <c r="D5" s="275">
        <v>100</v>
      </c>
      <c r="E5" s="275"/>
      <c r="F5" s="274" t="s">
        <v>2455</v>
      </c>
      <c r="G5" s="274" t="s">
        <v>2456</v>
      </c>
      <c r="T5" s="274">
        <v>3</v>
      </c>
      <c r="U5" s="274">
        <v>60</v>
      </c>
      <c r="V5" s="274">
        <v>100</v>
      </c>
      <c r="W5" s="274">
        <f>SUM($V$3:V5)</f>
        <v>300</v>
      </c>
      <c r="Y5" s="274">
        <v>30</v>
      </c>
    </row>
    <row r="6" spans="1:25">
      <c r="A6" s="274">
        <v>5</v>
      </c>
      <c r="B6" s="274" t="s">
        <v>2446</v>
      </c>
      <c r="C6" s="274" t="s">
        <v>2452</v>
      </c>
      <c r="D6" s="275">
        <v>100</v>
      </c>
      <c r="E6" s="275"/>
      <c r="T6" s="274">
        <v>4</v>
      </c>
      <c r="U6" s="274">
        <v>65</v>
      </c>
      <c r="V6" s="274">
        <v>100</v>
      </c>
      <c r="W6" s="274">
        <f>SUM($V$3:V6)</f>
        <v>400</v>
      </c>
      <c r="Y6" s="274">
        <v>40</v>
      </c>
    </row>
    <row r="7" spans="1:25">
      <c r="A7" s="274">
        <v>6</v>
      </c>
      <c r="B7" s="274" t="s">
        <v>2447</v>
      </c>
      <c r="C7" s="274" t="s">
        <v>2454</v>
      </c>
      <c r="D7" s="275">
        <v>100</v>
      </c>
      <c r="E7" s="275"/>
      <c r="G7" s="274" t="s">
        <v>2526</v>
      </c>
      <c r="T7" s="274">
        <v>5</v>
      </c>
      <c r="U7" s="274">
        <v>70</v>
      </c>
      <c r="V7" s="274">
        <v>100</v>
      </c>
      <c r="W7" s="274">
        <f>SUM($V$3:V7)</f>
        <v>500</v>
      </c>
      <c r="Y7" s="274">
        <v>50</v>
      </c>
    </row>
    <row r="8" spans="1:25">
      <c r="A8" s="274">
        <v>7</v>
      </c>
      <c r="B8" s="274" t="s">
        <v>2448</v>
      </c>
      <c r="C8" s="274" t="s">
        <v>2454</v>
      </c>
      <c r="D8" s="275">
        <v>100</v>
      </c>
      <c r="E8" s="275"/>
      <c r="F8" s="274" t="s">
        <v>2458</v>
      </c>
      <c r="G8" s="278">
        <f>30*D9</f>
        <v>21000</v>
      </c>
      <c r="T8" s="274">
        <v>6</v>
      </c>
      <c r="U8" s="274">
        <v>75</v>
      </c>
      <c r="V8" s="274">
        <v>100</v>
      </c>
      <c r="W8" s="274">
        <f>SUM($V$3:V8)</f>
        <v>600</v>
      </c>
      <c r="Y8" s="274">
        <v>60</v>
      </c>
    </row>
    <row r="9" spans="1:25">
      <c r="D9" s="277">
        <f>SUM(D2:D8)</f>
        <v>700</v>
      </c>
      <c r="E9" s="277"/>
      <c r="F9" s="274" t="s">
        <v>2439</v>
      </c>
      <c r="G9" s="278">
        <f>C22*30</f>
        <v>21450</v>
      </c>
      <c r="T9" s="274">
        <v>7</v>
      </c>
      <c r="U9" s="274">
        <v>80</v>
      </c>
      <c r="V9" s="274">
        <v>100</v>
      </c>
      <c r="W9" s="274">
        <f>SUM($V$3:V9)</f>
        <v>700</v>
      </c>
      <c r="Y9" s="274">
        <v>70</v>
      </c>
    </row>
    <row r="10" spans="1:25">
      <c r="F10" s="274" t="s">
        <v>2459</v>
      </c>
      <c r="G10" s="278">
        <f>D27</f>
        <v>20400</v>
      </c>
      <c r="T10" s="274">
        <v>8</v>
      </c>
      <c r="U10" s="274">
        <v>85</v>
      </c>
      <c r="V10" s="274">
        <v>100</v>
      </c>
      <c r="W10" s="274">
        <f>SUM($V$3:V10)</f>
        <v>800</v>
      </c>
      <c r="Y10" s="274">
        <v>80</v>
      </c>
    </row>
    <row r="11" spans="1:25">
      <c r="A11" s="304" t="s">
        <v>2439</v>
      </c>
      <c r="B11" s="276" t="s">
        <v>2527</v>
      </c>
      <c r="C11" s="276" t="s">
        <v>2528</v>
      </c>
      <c r="D11" s="276" t="s">
        <v>2460</v>
      </c>
      <c r="E11" s="276"/>
      <c r="F11" s="274" t="s">
        <v>2525</v>
      </c>
      <c r="G11" s="279"/>
      <c r="I11" s="276"/>
      <c r="T11" s="274">
        <v>9</v>
      </c>
      <c r="U11" s="274">
        <v>90</v>
      </c>
      <c r="V11" s="274">
        <v>100</v>
      </c>
      <c r="W11" s="274">
        <f>SUM($V$3:V11)</f>
        <v>900</v>
      </c>
      <c r="Y11" s="274">
        <v>90</v>
      </c>
    </row>
    <row r="12" spans="1:25">
      <c r="A12" s="274">
        <v>1</v>
      </c>
      <c r="B12" s="274">
        <v>1</v>
      </c>
      <c r="C12" s="274">
        <v>13</v>
      </c>
      <c r="D12" s="274">
        <f>SUM(C$12:$C12)</f>
        <v>13</v>
      </c>
      <c r="G12" s="307">
        <f>SUM(G8:G11)</f>
        <v>62850</v>
      </c>
      <c r="T12" s="274">
        <v>10</v>
      </c>
      <c r="U12" s="274">
        <v>95</v>
      </c>
      <c r="V12" s="274">
        <v>100</v>
      </c>
      <c r="W12" s="274">
        <f>SUM($V$3:V12)</f>
        <v>1000</v>
      </c>
      <c r="Y12" s="274">
        <v>100</v>
      </c>
    </row>
    <row r="13" spans="1:25">
      <c r="A13" s="274">
        <v>2</v>
      </c>
      <c r="B13" s="274">
        <v>5</v>
      </c>
      <c r="C13" s="274">
        <v>26</v>
      </c>
      <c r="D13" s="274">
        <f>SUM(C$12:$C13)</f>
        <v>39</v>
      </c>
      <c r="F13" s="300"/>
      <c r="T13" s="274">
        <v>11</v>
      </c>
      <c r="U13" s="274">
        <v>100</v>
      </c>
      <c r="V13" s="274">
        <v>100</v>
      </c>
      <c r="W13" s="274">
        <f>SUM($V$3:V13)</f>
        <v>1100</v>
      </c>
      <c r="Y13" s="274">
        <v>110</v>
      </c>
    </row>
    <row r="14" spans="1:25">
      <c r="A14" s="274">
        <v>3</v>
      </c>
      <c r="B14" s="274">
        <v>7</v>
      </c>
      <c r="C14" s="274">
        <v>39</v>
      </c>
      <c r="D14" s="274">
        <f>SUM(C$12:$C14)</f>
        <v>78</v>
      </c>
      <c r="F14" s="300"/>
      <c r="T14" s="274">
        <v>12</v>
      </c>
      <c r="U14" s="274">
        <v>105</v>
      </c>
      <c r="V14" s="274">
        <v>100</v>
      </c>
      <c r="W14" s="274">
        <f>SUM($V$3:V14)</f>
        <v>1200</v>
      </c>
      <c r="Y14" s="274">
        <v>120</v>
      </c>
    </row>
    <row r="15" spans="1:25">
      <c r="A15" s="274">
        <v>4</v>
      </c>
      <c r="B15" s="274">
        <v>10</v>
      </c>
      <c r="C15" s="274">
        <v>52</v>
      </c>
      <c r="D15" s="274">
        <f>SUM(C$12:$C15)</f>
        <v>130</v>
      </c>
      <c r="F15" s="300"/>
      <c r="T15" s="274">
        <v>13</v>
      </c>
      <c r="U15" s="274">
        <v>110</v>
      </c>
      <c r="V15" s="274">
        <v>100</v>
      </c>
      <c r="W15" s="274">
        <f>SUM($V$3:V15)</f>
        <v>1300</v>
      </c>
      <c r="Y15" s="274">
        <v>130</v>
      </c>
    </row>
    <row r="16" spans="1:25">
      <c r="A16" s="274">
        <v>5</v>
      </c>
      <c r="B16" s="274">
        <v>13</v>
      </c>
      <c r="C16" s="274">
        <v>65</v>
      </c>
      <c r="D16" s="274">
        <f>SUM(C$12:$C16)</f>
        <v>195</v>
      </c>
      <c r="F16" s="300"/>
      <c r="T16" s="274">
        <v>14</v>
      </c>
      <c r="U16" s="274">
        <v>115</v>
      </c>
      <c r="V16" s="274">
        <v>100</v>
      </c>
      <c r="W16" s="274">
        <f>SUM($V$3:V16)</f>
        <v>1400</v>
      </c>
      <c r="Y16" s="274">
        <v>140</v>
      </c>
    </row>
    <row r="17" spans="1:25">
      <c r="A17" s="274">
        <v>6</v>
      </c>
      <c r="B17" s="274">
        <v>17</v>
      </c>
      <c r="C17" s="274">
        <v>78</v>
      </c>
      <c r="D17" s="274">
        <f>SUM(C$12:$C17)</f>
        <v>273</v>
      </c>
      <c r="F17" s="300"/>
      <c r="T17" s="274">
        <v>15</v>
      </c>
      <c r="U17" s="274">
        <v>120</v>
      </c>
      <c r="V17" s="274">
        <v>100</v>
      </c>
      <c r="W17" s="274">
        <f>SUM($V$3:V17)</f>
        <v>1500</v>
      </c>
      <c r="Y17" s="274">
        <v>150</v>
      </c>
    </row>
    <row r="18" spans="1:25">
      <c r="A18" s="274">
        <v>7</v>
      </c>
      <c r="B18" s="274">
        <v>20</v>
      </c>
      <c r="C18" s="274">
        <v>91</v>
      </c>
      <c r="D18" s="274">
        <f>SUM(C$12:$C18)</f>
        <v>364</v>
      </c>
      <c r="F18" s="300"/>
      <c r="T18" s="274">
        <v>16</v>
      </c>
      <c r="U18" s="274">
        <v>125</v>
      </c>
      <c r="V18" s="274">
        <v>100</v>
      </c>
      <c r="W18" s="274">
        <f>SUM($V$3:V18)</f>
        <v>1600</v>
      </c>
      <c r="Y18" s="274">
        <v>160</v>
      </c>
    </row>
    <row r="19" spans="1:25">
      <c r="A19" s="274">
        <v>8</v>
      </c>
      <c r="B19" s="274">
        <v>23</v>
      </c>
      <c r="C19" s="274">
        <v>104</v>
      </c>
      <c r="D19" s="274">
        <f>SUM(C$12:$C19)</f>
        <v>468</v>
      </c>
      <c r="F19" s="300"/>
      <c r="T19" s="274">
        <v>17</v>
      </c>
      <c r="U19" s="274">
        <v>130</v>
      </c>
      <c r="V19" s="274">
        <v>100</v>
      </c>
      <c r="W19" s="274">
        <f>SUM($V$3:V19)</f>
        <v>1700</v>
      </c>
      <c r="Y19" s="274">
        <v>170</v>
      </c>
    </row>
    <row r="20" spans="1:25">
      <c r="A20" s="274">
        <v>9</v>
      </c>
      <c r="B20" s="274">
        <v>26</v>
      </c>
      <c r="C20" s="274">
        <v>117</v>
      </c>
      <c r="D20" s="274">
        <f>SUM(C$12:$C20)</f>
        <v>585</v>
      </c>
      <c r="F20" s="300"/>
      <c r="T20" s="274">
        <v>18</v>
      </c>
      <c r="U20" s="274">
        <v>135</v>
      </c>
      <c r="V20" s="274">
        <v>100</v>
      </c>
      <c r="W20" s="274">
        <f>SUM($V$3:V20)</f>
        <v>1800</v>
      </c>
      <c r="Y20" s="274">
        <v>180</v>
      </c>
    </row>
    <row r="21" spans="1:25">
      <c r="A21" s="274">
        <v>10</v>
      </c>
      <c r="B21" s="274">
        <v>29.999999999999982</v>
      </c>
      <c r="C21" s="274">
        <v>130</v>
      </c>
      <c r="D21" s="274">
        <f>SUM(C$12:$C21)</f>
        <v>715</v>
      </c>
      <c r="F21" s="300"/>
      <c r="T21" s="274">
        <v>19</v>
      </c>
      <c r="U21" s="274">
        <v>140</v>
      </c>
      <c r="V21" s="274">
        <v>100</v>
      </c>
      <c r="W21" s="274">
        <f>SUM($V$3:V21)</f>
        <v>1900</v>
      </c>
      <c r="Y21" s="274">
        <v>190</v>
      </c>
    </row>
    <row r="22" spans="1:25">
      <c r="C22" s="277">
        <f>SUM(C12:C21)</f>
        <v>715</v>
      </c>
      <c r="F22" s="277"/>
      <c r="T22" s="274">
        <v>20</v>
      </c>
      <c r="U22" s="274">
        <v>145</v>
      </c>
      <c r="V22" s="274">
        <v>100</v>
      </c>
      <c r="W22" s="274">
        <f>SUM($V$3:V22)</f>
        <v>2000</v>
      </c>
      <c r="Y22" s="274">
        <v>200</v>
      </c>
    </row>
    <row r="23" spans="1:25">
      <c r="T23" s="274">
        <v>21</v>
      </c>
      <c r="U23" s="274">
        <v>150</v>
      </c>
      <c r="V23" s="274">
        <v>100</v>
      </c>
      <c r="W23" s="274">
        <f>SUM($V$3:V23)</f>
        <v>2100</v>
      </c>
      <c r="Y23" s="274">
        <v>210</v>
      </c>
    </row>
    <row r="24" spans="1:25">
      <c r="A24" s="304" t="s">
        <v>2440</v>
      </c>
      <c r="T24" s="274">
        <v>22</v>
      </c>
      <c r="U24" s="274">
        <v>155</v>
      </c>
      <c r="V24" s="274">
        <v>100</v>
      </c>
      <c r="W24" s="274">
        <f>SUM($V$3:V24)</f>
        <v>2200</v>
      </c>
      <c r="Y24" s="274">
        <v>220</v>
      </c>
    </row>
    <row r="25" spans="1:25">
      <c r="A25" s="280" t="s">
        <v>2489</v>
      </c>
      <c r="B25" s="280" t="s">
        <v>2497</v>
      </c>
      <c r="C25" s="280" t="s">
        <v>2490</v>
      </c>
      <c r="D25" s="280" t="s">
        <v>2500</v>
      </c>
      <c r="T25" s="274">
        <v>23</v>
      </c>
      <c r="U25" s="274">
        <v>160</v>
      </c>
      <c r="V25" s="274">
        <v>100</v>
      </c>
      <c r="W25" s="274">
        <f>SUM($V$3:V25)</f>
        <v>2300</v>
      </c>
      <c r="Y25" s="274">
        <v>230</v>
      </c>
    </row>
    <row r="26" spans="1:25">
      <c r="A26" s="281" t="s">
        <v>2491</v>
      </c>
      <c r="B26" s="281">
        <v>31</v>
      </c>
      <c r="C26" s="303">
        <f>W33</f>
        <v>3100</v>
      </c>
      <c r="D26" s="282">
        <f t="shared" ref="D26:D31" si="0">C26*4</f>
        <v>12400</v>
      </c>
      <c r="E26" s="274" t="s">
        <v>2534</v>
      </c>
      <c r="T26" s="274">
        <v>24</v>
      </c>
      <c r="U26" s="274">
        <v>165</v>
      </c>
      <c r="V26" s="274">
        <v>100</v>
      </c>
      <c r="W26" s="274">
        <f>SUM($V$3:V26)</f>
        <v>2400</v>
      </c>
      <c r="Y26" s="274">
        <v>240</v>
      </c>
    </row>
    <row r="27" spans="1:25">
      <c r="B27" s="274">
        <v>51</v>
      </c>
      <c r="C27" s="303">
        <f>W53</f>
        <v>5100</v>
      </c>
      <c r="D27" s="282">
        <f>C27*4</f>
        <v>20400</v>
      </c>
      <c r="E27" s="274" t="s">
        <v>2546</v>
      </c>
      <c r="T27" s="274">
        <v>25</v>
      </c>
      <c r="U27" s="274">
        <v>170</v>
      </c>
      <c r="V27" s="274">
        <v>100</v>
      </c>
      <c r="W27" s="274">
        <f>SUM($V$3:V27)</f>
        <v>2500</v>
      </c>
      <c r="Y27" s="274">
        <v>250</v>
      </c>
    </row>
    <row r="28" spans="1:25">
      <c r="A28" s="281" t="s">
        <v>2492</v>
      </c>
      <c r="B28" s="281">
        <v>71</v>
      </c>
      <c r="C28" s="303">
        <f>W73</f>
        <v>7100</v>
      </c>
      <c r="D28" s="282">
        <f t="shared" si="0"/>
        <v>28400</v>
      </c>
      <c r="E28" s="274" t="s">
        <v>2535</v>
      </c>
      <c r="T28" s="274">
        <v>26</v>
      </c>
      <c r="U28" s="274">
        <v>175</v>
      </c>
      <c r="V28" s="274">
        <v>100</v>
      </c>
      <c r="W28" s="274">
        <f>SUM($V$3:V28)</f>
        <v>2600</v>
      </c>
      <c r="Y28" s="274">
        <v>260</v>
      </c>
    </row>
    <row r="29" spans="1:25">
      <c r="A29" s="281" t="s">
        <v>2493</v>
      </c>
      <c r="B29" s="281">
        <v>111</v>
      </c>
      <c r="C29" s="303">
        <f>W113</f>
        <v>11100</v>
      </c>
      <c r="D29" s="282">
        <f t="shared" si="0"/>
        <v>44400</v>
      </c>
      <c r="E29" s="274" t="s">
        <v>2536</v>
      </c>
      <c r="T29" s="274">
        <v>27</v>
      </c>
      <c r="U29" s="274">
        <v>180</v>
      </c>
      <c r="V29" s="274">
        <v>100</v>
      </c>
      <c r="W29" s="274">
        <f>SUM($V$3:V29)</f>
        <v>2700</v>
      </c>
      <c r="Y29" s="274">
        <v>270</v>
      </c>
    </row>
    <row r="30" spans="1:25">
      <c r="A30" s="281" t="s">
        <v>2494</v>
      </c>
      <c r="B30" s="281">
        <v>151</v>
      </c>
      <c r="C30" s="303">
        <f>W153</f>
        <v>15100</v>
      </c>
      <c r="D30" s="282">
        <f t="shared" si="0"/>
        <v>60400</v>
      </c>
      <c r="E30" s="274" t="s">
        <v>2537</v>
      </c>
      <c r="T30" s="274">
        <v>28</v>
      </c>
      <c r="U30" s="274">
        <v>185</v>
      </c>
      <c r="V30" s="274">
        <v>100</v>
      </c>
      <c r="W30" s="274">
        <f>SUM($V$3:V30)</f>
        <v>2800</v>
      </c>
      <c r="Y30" s="274">
        <v>280</v>
      </c>
    </row>
    <row r="31" spans="1:25">
      <c r="A31" s="281" t="s">
        <v>2495</v>
      </c>
      <c r="B31" s="281">
        <v>216</v>
      </c>
      <c r="C31" s="303">
        <f>W218</f>
        <v>21600</v>
      </c>
      <c r="D31" s="282">
        <f t="shared" si="0"/>
        <v>86400</v>
      </c>
      <c r="E31" s="274" t="s">
        <v>2538</v>
      </c>
      <c r="T31" s="274">
        <v>29</v>
      </c>
      <c r="U31" s="274">
        <v>190</v>
      </c>
      <c r="V31" s="274">
        <v>100</v>
      </c>
      <c r="W31" s="274">
        <f>SUM($V$3:V31)</f>
        <v>2900</v>
      </c>
      <c r="Y31" s="274">
        <v>290</v>
      </c>
    </row>
    <row r="32" spans="1:25">
      <c r="A32" s="304" t="s">
        <v>2441</v>
      </c>
      <c r="T32" s="274">
        <v>30</v>
      </c>
      <c r="U32" s="274">
        <v>195</v>
      </c>
      <c r="V32" s="274">
        <v>100</v>
      </c>
      <c r="W32" s="274">
        <f>SUM($V$3:V32)</f>
        <v>3000</v>
      </c>
      <c r="Y32" s="274">
        <v>300</v>
      </c>
    </row>
    <row r="33" spans="1:25">
      <c r="A33" s="283" t="s">
        <v>2461</v>
      </c>
      <c r="B33" s="283" t="s">
        <v>2462</v>
      </c>
      <c r="C33" s="283" t="s">
        <v>2463</v>
      </c>
      <c r="D33" s="309" t="s">
        <v>2479</v>
      </c>
      <c r="E33" s="284" t="s">
        <v>701</v>
      </c>
      <c r="F33" s="285" t="s">
        <v>1151</v>
      </c>
      <c r="G33" s="286" t="s">
        <v>425</v>
      </c>
      <c r="H33" s="283" t="s">
        <v>2464</v>
      </c>
      <c r="I33" s="283" t="s">
        <v>2465</v>
      </c>
      <c r="J33" s="283" t="s">
        <v>2466</v>
      </c>
      <c r="K33" s="283" t="s">
        <v>2467</v>
      </c>
      <c r="L33" s="283" t="s">
        <v>2468</v>
      </c>
      <c r="M33" s="274" t="s">
        <v>2470</v>
      </c>
      <c r="T33" s="309">
        <v>31</v>
      </c>
      <c r="U33" s="309">
        <v>200</v>
      </c>
      <c r="V33" s="274">
        <v>100</v>
      </c>
      <c r="W33" s="309">
        <f>SUM($V$3:V33)</f>
        <v>3100</v>
      </c>
      <c r="X33" s="281" t="s">
        <v>2491</v>
      </c>
      <c r="Y33" s="302">
        <v>310</v>
      </c>
    </row>
    <row r="34" spans="1:25">
      <c r="B34" s="274" t="s">
        <v>317</v>
      </c>
      <c r="C34" s="274" t="s">
        <v>701</v>
      </c>
      <c r="E34" s="288"/>
      <c r="F34" s="289"/>
      <c r="G34" s="290">
        <f>250000/2</f>
        <v>125000</v>
      </c>
      <c r="H34" s="274">
        <v>59000</v>
      </c>
      <c r="J34" s="274">
        <f>H34/G34</f>
        <v>0.47199999999999998</v>
      </c>
      <c r="K34" s="291">
        <f>G34/H34</f>
        <v>2.1186440677966103</v>
      </c>
      <c r="L34" s="292">
        <f>K34/K$34</f>
        <v>1</v>
      </c>
      <c r="M34" s="274" t="s">
        <v>2471</v>
      </c>
      <c r="T34" s="274">
        <v>32</v>
      </c>
      <c r="U34" s="274">
        <v>205</v>
      </c>
      <c r="V34" s="274">
        <v>100</v>
      </c>
      <c r="W34" s="274">
        <f>SUM($V$3:V34)</f>
        <v>3200</v>
      </c>
      <c r="Y34" s="274">
        <v>320</v>
      </c>
    </row>
    <row r="35" spans="1:25">
      <c r="M35" s="274" t="s">
        <v>2579</v>
      </c>
      <c r="T35" s="274">
        <v>33</v>
      </c>
      <c r="U35" s="274">
        <v>210</v>
      </c>
      <c r="V35" s="274">
        <v>100</v>
      </c>
      <c r="W35" s="274">
        <f>SUM($V$3:V35)</f>
        <v>3300</v>
      </c>
      <c r="Y35" s="274">
        <v>330</v>
      </c>
    </row>
    <row r="36" spans="1:25">
      <c r="A36" s="294" t="s">
        <v>2571</v>
      </c>
      <c r="B36" s="295" t="s">
        <v>2558</v>
      </c>
      <c r="C36" s="294" t="s">
        <v>2562</v>
      </c>
      <c r="D36" s="294" t="s">
        <v>2563</v>
      </c>
      <c r="E36" s="294" t="s">
        <v>669</v>
      </c>
      <c r="F36" s="294" t="s">
        <v>2564</v>
      </c>
      <c r="G36" s="296" t="s">
        <v>2565</v>
      </c>
      <c r="H36" s="297" t="s">
        <v>2566</v>
      </c>
      <c r="I36" s="297" t="s">
        <v>2567</v>
      </c>
      <c r="J36" s="298" t="s">
        <v>2568</v>
      </c>
      <c r="K36" s="294" t="s">
        <v>2569</v>
      </c>
      <c r="L36" s="294" t="s">
        <v>2570</v>
      </c>
      <c r="M36" s="274" t="s">
        <v>2472</v>
      </c>
      <c r="O36" s="292"/>
      <c r="T36" s="274">
        <v>34</v>
      </c>
      <c r="U36" s="274">
        <v>215</v>
      </c>
      <c r="V36" s="274">
        <v>100</v>
      </c>
      <c r="W36" s="274">
        <f>SUM($V$3:V36)</f>
        <v>3400</v>
      </c>
      <c r="Y36" s="274">
        <v>340</v>
      </c>
    </row>
    <row r="37" spans="1:25">
      <c r="A37" s="274" t="s">
        <v>2469</v>
      </c>
      <c r="B37" s="325"/>
      <c r="C37" s="325" t="s">
        <v>2572</v>
      </c>
      <c r="D37" s="325">
        <v>3000</v>
      </c>
      <c r="E37" s="328">
        <v>0</v>
      </c>
      <c r="F37" s="329">
        <v>110000</v>
      </c>
      <c r="G37" s="330">
        <f>(F37/7500*2500)+E37+(D37*25)</f>
        <v>111666.66666666666</v>
      </c>
      <c r="H37" s="331">
        <v>5500</v>
      </c>
      <c r="I37" s="332">
        <f t="shared" ref="I37:I40" si="1">H37/10</f>
        <v>550</v>
      </c>
      <c r="J37" s="333">
        <f t="shared" ref="J37:J38" si="2">H37/G37</f>
        <v>4.9253731343283584E-2</v>
      </c>
      <c r="K37" s="333">
        <f t="shared" ref="K37:K38" si="3">G37/H37</f>
        <v>20.303030303030301</v>
      </c>
      <c r="L37" s="334">
        <f t="shared" ref="L37:L43" si="4">K37/K$34</f>
        <v>9.5830303030303021</v>
      </c>
      <c r="M37" s="274" t="s">
        <v>2473</v>
      </c>
      <c r="O37" s="274">
        <v>1300</v>
      </c>
      <c r="T37" s="274">
        <v>35</v>
      </c>
      <c r="U37" s="274">
        <v>220</v>
      </c>
      <c r="V37" s="274">
        <v>100</v>
      </c>
      <c r="W37" s="274">
        <f>SUM($V$3:V37)</f>
        <v>3500</v>
      </c>
      <c r="Y37" s="274">
        <v>350</v>
      </c>
    </row>
    <row r="38" spans="1:25">
      <c r="A38" s="274" t="s">
        <v>2469</v>
      </c>
      <c r="B38" s="325"/>
      <c r="C38" s="335" t="s">
        <v>2573</v>
      </c>
      <c r="D38" s="325">
        <v>6000</v>
      </c>
      <c r="E38" s="328">
        <v>0</v>
      </c>
      <c r="F38" s="329">
        <v>800</v>
      </c>
      <c r="G38" s="330">
        <f>F38*100+E38+(D38*25)</f>
        <v>230000</v>
      </c>
      <c r="H38" s="331">
        <v>11000</v>
      </c>
      <c r="I38" s="332">
        <f t="shared" si="1"/>
        <v>1100</v>
      </c>
      <c r="J38" s="333">
        <f t="shared" si="2"/>
        <v>4.7826086956521741E-2</v>
      </c>
      <c r="K38" s="333">
        <f t="shared" si="3"/>
        <v>20.90909090909091</v>
      </c>
      <c r="L38" s="334">
        <f t="shared" si="4"/>
        <v>9.8690909090909091</v>
      </c>
      <c r="M38" s="274" t="s">
        <v>2474</v>
      </c>
      <c r="O38" s="274">
        <v>1300</v>
      </c>
      <c r="T38" s="274">
        <v>36</v>
      </c>
      <c r="U38" s="274">
        <v>225</v>
      </c>
      <c r="V38" s="274">
        <v>100</v>
      </c>
      <c r="W38" s="274">
        <f>SUM($V$3:V38)</f>
        <v>3600</v>
      </c>
      <c r="Y38" s="274">
        <v>360</v>
      </c>
    </row>
    <row r="39" spans="1:25">
      <c r="A39" s="274" t="s">
        <v>2469</v>
      </c>
      <c r="B39" s="325"/>
      <c r="C39" s="335" t="s">
        <v>2574</v>
      </c>
      <c r="D39" s="325">
        <v>6000</v>
      </c>
      <c r="E39" s="328">
        <v>0</v>
      </c>
      <c r="F39" s="329">
        <v>800</v>
      </c>
      <c r="G39" s="330">
        <f>F39*100+E39+(D39*25)</f>
        <v>230000</v>
      </c>
      <c r="H39" s="331">
        <v>11000</v>
      </c>
      <c r="I39" s="332">
        <f t="shared" si="1"/>
        <v>1100</v>
      </c>
      <c r="J39" s="333">
        <f>H39/G39</f>
        <v>4.7826086956521741E-2</v>
      </c>
      <c r="K39" s="333">
        <f>G39/H39</f>
        <v>20.90909090909091</v>
      </c>
      <c r="L39" s="334">
        <f t="shared" si="4"/>
        <v>9.8690909090909091</v>
      </c>
      <c r="M39" s="274" t="s">
        <v>2475</v>
      </c>
      <c r="O39" s="274">
        <v>1300</v>
      </c>
      <c r="T39" s="274">
        <v>37</v>
      </c>
      <c r="U39" s="274">
        <v>230</v>
      </c>
      <c r="V39" s="274">
        <v>100</v>
      </c>
      <c r="W39" s="274">
        <f>SUM($V$3:V39)</f>
        <v>3700</v>
      </c>
      <c r="Y39" s="274">
        <v>370</v>
      </c>
    </row>
    <row r="40" spans="1:25">
      <c r="A40" s="274" t="s">
        <v>2469</v>
      </c>
      <c r="B40" s="325"/>
      <c r="C40" s="325" t="s">
        <v>2575</v>
      </c>
      <c r="D40" s="325">
        <v>18000</v>
      </c>
      <c r="E40" s="328">
        <v>0</v>
      </c>
      <c r="F40" s="336">
        <v>1600</v>
      </c>
      <c r="G40" s="337">
        <f>F40*150+E40+(D40*25)</f>
        <v>690000</v>
      </c>
      <c r="H40" s="331">
        <v>33000</v>
      </c>
      <c r="I40" s="332">
        <f t="shared" si="1"/>
        <v>3300</v>
      </c>
      <c r="J40" s="333">
        <f>H40/G40</f>
        <v>4.7826086956521741E-2</v>
      </c>
      <c r="K40" s="333">
        <f>G40/H40</f>
        <v>20.90909090909091</v>
      </c>
      <c r="L40" s="334">
        <f t="shared" si="4"/>
        <v>9.8690909090909091</v>
      </c>
      <c r="M40" s="274" t="s">
        <v>2476</v>
      </c>
      <c r="O40" s="274">
        <v>1300</v>
      </c>
      <c r="T40" s="274">
        <v>38</v>
      </c>
      <c r="U40" s="274">
        <v>235</v>
      </c>
      <c r="V40" s="274">
        <v>100</v>
      </c>
      <c r="W40" s="274">
        <f>SUM($V$3:V40)</f>
        <v>3800</v>
      </c>
      <c r="Y40" s="274">
        <v>380</v>
      </c>
    </row>
    <row r="41" spans="1:25">
      <c r="A41" s="274" t="s">
        <v>2469</v>
      </c>
      <c r="B41" s="325"/>
      <c r="C41" s="325" t="s">
        <v>2576</v>
      </c>
      <c r="D41" s="325">
        <v>18000</v>
      </c>
      <c r="E41" s="328">
        <v>0</v>
      </c>
      <c r="F41" s="329">
        <v>1600</v>
      </c>
      <c r="G41" s="330">
        <f>F41*150+E41+(D41*25)</f>
        <v>690000</v>
      </c>
      <c r="H41" s="331">
        <v>33000</v>
      </c>
      <c r="I41" s="332">
        <f t="shared" ref="I41" si="5">H41/10</f>
        <v>3300</v>
      </c>
      <c r="J41" s="333">
        <f t="shared" ref="J41" si="6">H41/G41</f>
        <v>4.7826086956521741E-2</v>
      </c>
      <c r="K41" s="333">
        <f t="shared" ref="K41" si="7">G41/H41</f>
        <v>20.90909090909091</v>
      </c>
      <c r="L41" s="334">
        <f t="shared" si="4"/>
        <v>9.8690909090909091</v>
      </c>
      <c r="M41" s="274" t="s">
        <v>2477</v>
      </c>
      <c r="O41" s="274">
        <v>1300</v>
      </c>
      <c r="T41" s="274">
        <v>39</v>
      </c>
      <c r="U41" s="274">
        <v>240</v>
      </c>
      <c r="V41" s="274">
        <v>100</v>
      </c>
      <c r="W41" s="274">
        <f>SUM($V$3:V41)</f>
        <v>3900</v>
      </c>
      <c r="Y41" s="274">
        <v>390</v>
      </c>
    </row>
    <row r="42" spans="1:25">
      <c r="A42" s="274" t="s">
        <v>2469</v>
      </c>
      <c r="B42" s="325"/>
      <c r="C42" s="325" t="s">
        <v>2577</v>
      </c>
      <c r="D42" s="325">
        <v>33000</v>
      </c>
      <c r="E42" s="328">
        <v>0</v>
      </c>
      <c r="F42" s="325">
        <v>15</v>
      </c>
      <c r="G42" s="330">
        <f>(F42*40000)+E42+(D42*25)</f>
        <v>1425000</v>
      </c>
      <c r="H42" s="331">
        <v>55000</v>
      </c>
      <c r="I42" s="332">
        <f>H42/10</f>
        <v>5500</v>
      </c>
      <c r="J42" s="333">
        <f>H42/G42</f>
        <v>3.8596491228070177E-2</v>
      </c>
      <c r="K42" s="333">
        <f>G42/H42</f>
        <v>25.90909090909091</v>
      </c>
      <c r="L42" s="334">
        <f t="shared" si="4"/>
        <v>12.229090909090909</v>
      </c>
      <c r="M42" s="274" t="s">
        <v>2478</v>
      </c>
      <c r="O42" s="274">
        <v>1300</v>
      </c>
      <c r="T42" s="274">
        <v>40</v>
      </c>
      <c r="U42" s="274">
        <v>245</v>
      </c>
      <c r="V42" s="274">
        <v>100</v>
      </c>
      <c r="W42" s="274">
        <f>SUM($V$3:V42)</f>
        <v>4000</v>
      </c>
      <c r="Y42" s="274">
        <v>400</v>
      </c>
    </row>
    <row r="43" spans="1:25">
      <c r="A43" s="274" t="s">
        <v>2469</v>
      </c>
      <c r="B43" s="325"/>
      <c r="C43" s="325" t="s">
        <v>2578</v>
      </c>
      <c r="D43" s="325">
        <v>40000</v>
      </c>
      <c r="E43" s="328">
        <v>500000</v>
      </c>
      <c r="F43" s="336">
        <v>0</v>
      </c>
      <c r="G43" s="330">
        <f>(F43)+E43+(D43*25)</f>
        <v>1500000</v>
      </c>
      <c r="H43" s="331">
        <v>55000</v>
      </c>
      <c r="I43" s="332">
        <f>H43/10</f>
        <v>5500</v>
      </c>
      <c r="J43" s="333">
        <f>H43/G43</f>
        <v>3.6666666666666667E-2</v>
      </c>
      <c r="K43" s="333">
        <f>G43/H43</f>
        <v>27.272727272727273</v>
      </c>
      <c r="L43" s="334">
        <f t="shared" si="4"/>
        <v>12.872727272727273</v>
      </c>
      <c r="O43" s="274">
        <v>1300</v>
      </c>
      <c r="T43" s="274">
        <v>41</v>
      </c>
      <c r="U43" s="274">
        <v>250</v>
      </c>
      <c r="V43" s="274">
        <v>100</v>
      </c>
      <c r="W43" s="274">
        <f>SUM($V$3:V43)</f>
        <v>4100</v>
      </c>
      <c r="Y43" s="274">
        <v>410</v>
      </c>
    </row>
    <row r="44" spans="1:25">
      <c r="D44" s="327">
        <f>SUM(D37:D43)+D43+D42+D41+D40</f>
        <v>233000</v>
      </c>
      <c r="H44" s="326">
        <f>H37+H38+H39+(H40*2)+(H41*2)+(H42*2)+(H43*2)</f>
        <v>379500</v>
      </c>
      <c r="T44" s="274">
        <v>42</v>
      </c>
      <c r="U44" s="274">
        <v>255</v>
      </c>
      <c r="V44" s="274">
        <v>100</v>
      </c>
      <c r="W44" s="274">
        <f>SUM($V$3:V44)</f>
        <v>4200</v>
      </c>
      <c r="Y44" s="274">
        <v>420</v>
      </c>
    </row>
    <row r="45" spans="1:25">
      <c r="A45" s="294" t="s">
        <v>2571</v>
      </c>
      <c r="B45" s="295" t="s">
        <v>2558</v>
      </c>
      <c r="C45" s="294" t="s">
        <v>2562</v>
      </c>
      <c r="D45" s="294" t="s">
        <v>2563</v>
      </c>
      <c r="E45" s="294" t="s">
        <v>669</v>
      </c>
      <c r="F45" s="294" t="s">
        <v>2564</v>
      </c>
      <c r="G45" s="296" t="s">
        <v>2565</v>
      </c>
      <c r="H45" s="297" t="s">
        <v>2566</v>
      </c>
      <c r="I45" s="297" t="s">
        <v>2567</v>
      </c>
      <c r="J45" s="298" t="s">
        <v>2568</v>
      </c>
      <c r="K45" s="294" t="s">
        <v>2569</v>
      </c>
      <c r="L45" s="294" t="s">
        <v>2570</v>
      </c>
      <c r="M45" s="274" t="s">
        <v>2472</v>
      </c>
      <c r="O45" s="292"/>
      <c r="T45" s="274">
        <v>43</v>
      </c>
      <c r="U45" s="274">
        <v>260</v>
      </c>
      <c r="V45" s="274">
        <v>100</v>
      </c>
      <c r="W45" s="274">
        <f>SUM($V$3:V45)</f>
        <v>4300</v>
      </c>
      <c r="Y45" s="274">
        <v>430</v>
      </c>
    </row>
    <row r="46" spans="1:25">
      <c r="A46" s="274" t="s">
        <v>2469</v>
      </c>
      <c r="B46" s="325"/>
      <c r="C46" s="325" t="s">
        <v>2572</v>
      </c>
      <c r="D46" s="325">
        <v>2000</v>
      </c>
      <c r="E46" s="328">
        <v>0</v>
      </c>
      <c r="F46" s="329">
        <v>200000</v>
      </c>
      <c r="G46" s="330">
        <f>(F46/7500*2500)+E46+(D46*25)</f>
        <v>116666.66666666667</v>
      </c>
      <c r="H46" s="331">
        <v>5500</v>
      </c>
      <c r="I46" s="332">
        <f t="shared" ref="I46:I50" si="8">H46/10</f>
        <v>550</v>
      </c>
      <c r="J46" s="333">
        <f t="shared" ref="J46:J47" si="9">H46/G46</f>
        <v>4.7142857142857139E-2</v>
      </c>
      <c r="K46" s="333">
        <f t="shared" ref="K46:K47" si="10">G46/H46</f>
        <v>21.212121212121215</v>
      </c>
      <c r="L46" s="334">
        <f t="shared" ref="L46:L52" si="11">K46/K$34</f>
        <v>10.012121212121214</v>
      </c>
      <c r="M46" s="274" t="s">
        <v>2473</v>
      </c>
      <c r="O46" s="274">
        <v>1300</v>
      </c>
      <c r="T46" s="274">
        <v>44</v>
      </c>
      <c r="U46" s="274">
        <v>265</v>
      </c>
      <c r="V46" s="274">
        <v>100</v>
      </c>
      <c r="W46" s="274">
        <f>SUM($V$3:V46)</f>
        <v>4400</v>
      </c>
      <c r="Y46" s="274">
        <v>440</v>
      </c>
    </row>
    <row r="47" spans="1:25">
      <c r="A47" s="274" t="s">
        <v>2469</v>
      </c>
      <c r="B47" s="325"/>
      <c r="C47" s="335" t="s">
        <v>2573</v>
      </c>
      <c r="D47" s="325">
        <v>5000</v>
      </c>
      <c r="E47" s="328">
        <v>0</v>
      </c>
      <c r="F47" s="329">
        <v>700</v>
      </c>
      <c r="G47" s="330">
        <f>F47*100+E47+(D47*25)</f>
        <v>195000</v>
      </c>
      <c r="H47" s="331">
        <v>11000</v>
      </c>
      <c r="I47" s="332">
        <f t="shared" si="8"/>
        <v>1100</v>
      </c>
      <c r="J47" s="333">
        <f t="shared" si="9"/>
        <v>5.6410256410256411E-2</v>
      </c>
      <c r="K47" s="333">
        <f t="shared" si="10"/>
        <v>17.727272727272727</v>
      </c>
      <c r="L47" s="334">
        <f t="shared" si="11"/>
        <v>8.3672727272727272</v>
      </c>
      <c r="M47" s="274" t="s">
        <v>2474</v>
      </c>
      <c r="O47" s="274">
        <v>1300</v>
      </c>
      <c r="T47" s="274">
        <v>45</v>
      </c>
      <c r="U47" s="274">
        <v>270</v>
      </c>
      <c r="V47" s="274">
        <v>100</v>
      </c>
      <c r="W47" s="274">
        <f>SUM($V$3:V47)</f>
        <v>4500</v>
      </c>
      <c r="Y47" s="274">
        <v>450</v>
      </c>
    </row>
    <row r="48" spans="1:25">
      <c r="A48" s="274" t="s">
        <v>2469</v>
      </c>
      <c r="B48" s="325"/>
      <c r="C48" s="335" t="s">
        <v>2574</v>
      </c>
      <c r="D48" s="325">
        <v>5000</v>
      </c>
      <c r="E48" s="328">
        <v>0</v>
      </c>
      <c r="F48" s="329">
        <v>700</v>
      </c>
      <c r="G48" s="330">
        <f>F48*100+E48+(D48*25)</f>
        <v>195000</v>
      </c>
      <c r="H48" s="331">
        <v>11000</v>
      </c>
      <c r="I48" s="332">
        <f t="shared" si="8"/>
        <v>1100</v>
      </c>
      <c r="J48" s="333">
        <f>H48/G48</f>
        <v>5.6410256410256411E-2</v>
      </c>
      <c r="K48" s="333">
        <f>G48/H48</f>
        <v>17.727272727272727</v>
      </c>
      <c r="L48" s="334">
        <f t="shared" si="11"/>
        <v>8.3672727272727272</v>
      </c>
      <c r="M48" s="274" t="s">
        <v>2475</v>
      </c>
      <c r="O48" s="274">
        <v>1300</v>
      </c>
      <c r="T48" s="274">
        <v>46</v>
      </c>
      <c r="U48" s="274">
        <v>275</v>
      </c>
      <c r="V48" s="274">
        <v>100</v>
      </c>
      <c r="W48" s="274">
        <f>SUM($V$3:V48)</f>
        <v>4600</v>
      </c>
      <c r="Y48" s="274">
        <v>460</v>
      </c>
    </row>
    <row r="49" spans="1:25">
      <c r="A49" s="274" t="s">
        <v>2469</v>
      </c>
      <c r="B49" s="325"/>
      <c r="C49" s="325" t="s">
        <v>2575</v>
      </c>
      <c r="D49" s="325">
        <v>15000</v>
      </c>
      <c r="E49" s="328">
        <v>0</v>
      </c>
      <c r="F49" s="336">
        <v>1400</v>
      </c>
      <c r="G49" s="337">
        <f>F49*150+E49+(D49*25)</f>
        <v>585000</v>
      </c>
      <c r="H49" s="331">
        <v>33000</v>
      </c>
      <c r="I49" s="332">
        <f t="shared" si="8"/>
        <v>3300</v>
      </c>
      <c r="J49" s="333">
        <f>H49/G49</f>
        <v>5.6410256410256411E-2</v>
      </c>
      <c r="K49" s="333">
        <f>G49/H49</f>
        <v>17.727272727272727</v>
      </c>
      <c r="L49" s="334">
        <f t="shared" si="11"/>
        <v>8.3672727272727272</v>
      </c>
      <c r="M49" s="274" t="s">
        <v>2476</v>
      </c>
      <c r="O49" s="274">
        <v>1300</v>
      </c>
      <c r="T49" s="274">
        <v>47</v>
      </c>
      <c r="U49" s="274">
        <v>280</v>
      </c>
      <c r="V49" s="274">
        <v>100</v>
      </c>
      <c r="W49" s="274">
        <f>SUM($V$3:V49)</f>
        <v>4700</v>
      </c>
      <c r="Y49" s="274">
        <v>470</v>
      </c>
    </row>
    <row r="50" spans="1:25">
      <c r="A50" s="274" t="s">
        <v>2469</v>
      </c>
      <c r="B50" s="325"/>
      <c r="C50" s="325" t="s">
        <v>2576</v>
      </c>
      <c r="D50" s="325">
        <v>15000</v>
      </c>
      <c r="E50" s="328">
        <v>0</v>
      </c>
      <c r="F50" s="329">
        <v>1400</v>
      </c>
      <c r="G50" s="330">
        <f>F50*150+E50+(D50*25)</f>
        <v>585000</v>
      </c>
      <c r="H50" s="331">
        <v>33000</v>
      </c>
      <c r="I50" s="332">
        <f t="shared" si="8"/>
        <v>3300</v>
      </c>
      <c r="J50" s="333">
        <f t="shared" ref="J50" si="12">H50/G50</f>
        <v>5.6410256410256411E-2</v>
      </c>
      <c r="K50" s="333">
        <f t="shared" ref="K50" si="13">G50/H50</f>
        <v>17.727272727272727</v>
      </c>
      <c r="L50" s="334">
        <f t="shared" si="11"/>
        <v>8.3672727272727272</v>
      </c>
      <c r="M50" s="274" t="s">
        <v>2477</v>
      </c>
      <c r="O50" s="274">
        <v>1300</v>
      </c>
      <c r="T50" s="274">
        <v>48</v>
      </c>
      <c r="U50" s="274">
        <v>285</v>
      </c>
      <c r="V50" s="274">
        <v>100</v>
      </c>
      <c r="W50" s="274">
        <f>SUM($V$3:V50)</f>
        <v>4800</v>
      </c>
      <c r="Y50" s="274">
        <v>480</v>
      </c>
    </row>
    <row r="51" spans="1:25">
      <c r="A51" s="274" t="s">
        <v>2469</v>
      </c>
      <c r="B51" s="325"/>
      <c r="C51" s="325" t="s">
        <v>2580</v>
      </c>
      <c r="D51" s="325">
        <v>30000</v>
      </c>
      <c r="E51" s="328">
        <v>0</v>
      </c>
      <c r="F51" s="325">
        <v>5</v>
      </c>
      <c r="G51" s="330">
        <f>(F51*50000)+E51+(D51*25)</f>
        <v>1000000</v>
      </c>
      <c r="H51" s="331">
        <v>55000</v>
      </c>
      <c r="I51" s="332">
        <f>H51/10</f>
        <v>5500</v>
      </c>
      <c r="J51" s="333">
        <f>H51/G51</f>
        <v>5.5E-2</v>
      </c>
      <c r="K51" s="333">
        <f>G51/H51</f>
        <v>18.181818181818183</v>
      </c>
      <c r="L51" s="334">
        <f t="shared" si="11"/>
        <v>8.581818181818182</v>
      </c>
      <c r="M51" s="274" t="s">
        <v>2478</v>
      </c>
      <c r="O51" s="274">
        <v>1300</v>
      </c>
      <c r="T51" s="274">
        <v>49</v>
      </c>
      <c r="U51" s="274">
        <v>290</v>
      </c>
      <c r="V51" s="274">
        <v>100</v>
      </c>
      <c r="W51" s="274">
        <f>SUM($V$3:V51)</f>
        <v>4900</v>
      </c>
      <c r="Y51" s="274">
        <v>490</v>
      </c>
    </row>
    <row r="52" spans="1:25">
      <c r="A52" s="274" t="s">
        <v>2469</v>
      </c>
      <c r="B52" s="325"/>
      <c r="C52" s="325" t="s">
        <v>2578</v>
      </c>
      <c r="D52" s="325">
        <v>30000</v>
      </c>
      <c r="E52" s="328">
        <v>250000</v>
      </c>
      <c r="F52" s="336">
        <v>0</v>
      </c>
      <c r="G52" s="330">
        <f>(F52)+E52+(D52*25)</f>
        <v>1000000</v>
      </c>
      <c r="H52" s="331">
        <v>55000</v>
      </c>
      <c r="I52" s="332">
        <f>H52/10</f>
        <v>5500</v>
      </c>
      <c r="J52" s="333">
        <f>H52/G52</f>
        <v>5.5E-2</v>
      </c>
      <c r="K52" s="333">
        <f>G52/H52</f>
        <v>18.181818181818183</v>
      </c>
      <c r="L52" s="334">
        <f t="shared" si="11"/>
        <v>8.581818181818182</v>
      </c>
      <c r="O52" s="274">
        <v>1300</v>
      </c>
      <c r="T52" s="274">
        <v>50</v>
      </c>
      <c r="U52" s="274">
        <v>295</v>
      </c>
      <c r="V52" s="274">
        <v>100</v>
      </c>
      <c r="W52" s="274">
        <f>SUM($V$3:V52)</f>
        <v>5000</v>
      </c>
      <c r="Y52" s="274">
        <v>500</v>
      </c>
    </row>
    <row r="53" spans="1:25">
      <c r="D53" s="327">
        <f>SUM(D46:D52)+D52+D51+D50+D49</f>
        <v>192000</v>
      </c>
      <c r="E53" s="288"/>
      <c r="F53" s="288"/>
      <c r="G53" s="338"/>
      <c r="H53" s="339"/>
      <c r="I53" s="340"/>
      <c r="J53" s="291"/>
      <c r="K53" s="291"/>
      <c r="L53" s="334"/>
      <c r="T53" s="309">
        <v>51</v>
      </c>
      <c r="U53" s="309">
        <v>300</v>
      </c>
      <c r="V53" s="309">
        <v>100</v>
      </c>
      <c r="W53" s="309">
        <f>SUM($V$3:V53)</f>
        <v>5100</v>
      </c>
      <c r="X53" s="309"/>
      <c r="Y53" s="309">
        <v>510</v>
      </c>
    </row>
    <row r="54" spans="1:25">
      <c r="A54" s="304" t="s">
        <v>2496</v>
      </c>
      <c r="B54" s="274" t="s">
        <v>2462</v>
      </c>
      <c r="C54" s="274" t="s">
        <v>1151</v>
      </c>
      <c r="D54" s="274" t="s">
        <v>2524</v>
      </c>
      <c r="E54" s="287" t="s">
        <v>2488</v>
      </c>
      <c r="F54" s="274" t="s">
        <v>2547</v>
      </c>
      <c r="G54" s="287" t="s">
        <v>2556</v>
      </c>
      <c r="H54" s="299" t="s">
        <v>2557</v>
      </c>
      <c r="I54" s="308" t="s">
        <v>2548</v>
      </c>
      <c r="K54" s="308"/>
      <c r="M54" s="291"/>
      <c r="T54" s="274">
        <v>52</v>
      </c>
      <c r="U54" s="274">
        <v>305</v>
      </c>
      <c r="V54" s="274">
        <v>100</v>
      </c>
      <c r="W54" s="274">
        <f>SUM($V$3:V54)</f>
        <v>5200</v>
      </c>
      <c r="Y54" s="274">
        <v>520</v>
      </c>
    </row>
    <row r="55" spans="1:25">
      <c r="B55" s="274" t="s">
        <v>2544</v>
      </c>
      <c r="C55" s="288">
        <v>1</v>
      </c>
      <c r="D55" s="274">
        <v>3</v>
      </c>
      <c r="E55" s="310">
        <v>40000</v>
      </c>
      <c r="F55" s="316">
        <f>E55*D55</f>
        <v>120000</v>
      </c>
      <c r="G55" s="315">
        <v>2000000</v>
      </c>
      <c r="H55" s="315">
        <f>C55*G55</f>
        <v>2000000</v>
      </c>
      <c r="I55" s="320">
        <f>H55/E55</f>
        <v>50</v>
      </c>
      <c r="J55" s="274">
        <v>25</v>
      </c>
      <c r="K55" s="293"/>
      <c r="M55" s="291"/>
      <c r="T55" s="274">
        <v>53</v>
      </c>
      <c r="U55" s="274">
        <v>310</v>
      </c>
      <c r="V55" s="274">
        <v>100</v>
      </c>
      <c r="W55" s="274">
        <f>SUM($V$3:V55)</f>
        <v>5300</v>
      </c>
      <c r="Y55" s="274">
        <v>530</v>
      </c>
    </row>
    <row r="56" spans="1:25">
      <c r="B56" s="274" t="s">
        <v>2545</v>
      </c>
      <c r="C56" s="288">
        <v>1</v>
      </c>
      <c r="D56" s="274">
        <v>3</v>
      </c>
      <c r="E56" s="310">
        <v>40000</v>
      </c>
      <c r="F56" s="316">
        <f>E56*D56</f>
        <v>120000</v>
      </c>
      <c r="G56" s="315">
        <v>2000000</v>
      </c>
      <c r="H56" s="315">
        <f>C56*G56</f>
        <v>2000000</v>
      </c>
      <c r="I56" s="320">
        <f>H56/E56</f>
        <v>50</v>
      </c>
      <c r="J56" s="274">
        <v>40000</v>
      </c>
      <c r="K56" s="293">
        <v>1000000</v>
      </c>
      <c r="N56" s="291" t="s">
        <v>2554</v>
      </c>
      <c r="O56" s="291" t="s">
        <v>2555</v>
      </c>
      <c r="P56" s="291" t="s">
        <v>2532</v>
      </c>
      <c r="Q56" s="291" t="s">
        <v>2533</v>
      </c>
      <c r="R56" s="291" t="s">
        <v>2526</v>
      </c>
      <c r="S56" s="274" t="s">
        <v>2549</v>
      </c>
      <c r="T56" s="274">
        <v>54</v>
      </c>
      <c r="U56" s="274">
        <v>315</v>
      </c>
      <c r="V56" s="274">
        <v>100</v>
      </c>
      <c r="W56" s="274">
        <f>SUM($V$3:V56)</f>
        <v>5400</v>
      </c>
      <c r="Y56" s="274">
        <v>540</v>
      </c>
    </row>
    <row r="57" spans="1:25">
      <c r="K57" s="293">
        <v>2000000</v>
      </c>
      <c r="M57" s="341" t="s">
        <v>2529</v>
      </c>
      <c r="N57" s="342">
        <v>21000</v>
      </c>
      <c r="O57" s="342">
        <v>21000</v>
      </c>
      <c r="P57" s="342">
        <v>21000</v>
      </c>
      <c r="Q57" s="342">
        <v>21000</v>
      </c>
      <c r="R57" s="342">
        <v>21000</v>
      </c>
      <c r="S57" s="342">
        <v>21000</v>
      </c>
      <c r="T57" s="274">
        <v>55</v>
      </c>
      <c r="U57" s="274">
        <v>320</v>
      </c>
      <c r="V57" s="274">
        <v>100</v>
      </c>
      <c r="W57" s="274">
        <f>SUM($V$3:V57)</f>
        <v>5500</v>
      </c>
      <c r="Y57" s="274">
        <v>550</v>
      </c>
    </row>
    <row r="58" spans="1:25">
      <c r="B58" s="349" t="s">
        <v>2482</v>
      </c>
      <c r="C58" s="350">
        <v>750</v>
      </c>
      <c r="D58" s="350">
        <v>5</v>
      </c>
      <c r="E58" s="351">
        <v>5000</v>
      </c>
      <c r="F58" s="352">
        <v>0</v>
      </c>
      <c r="G58" s="353">
        <v>200</v>
      </c>
      <c r="H58" s="354">
        <f>G58*C58</f>
        <v>150000</v>
      </c>
      <c r="I58" s="355">
        <f>H58/E58</f>
        <v>30</v>
      </c>
      <c r="K58" s="293"/>
      <c r="M58" s="341" t="s">
        <v>2530</v>
      </c>
      <c r="N58" s="342">
        <v>21450</v>
      </c>
      <c r="O58" s="342">
        <v>21450</v>
      </c>
      <c r="P58" s="342">
        <v>21450</v>
      </c>
      <c r="Q58" s="342">
        <v>21450</v>
      </c>
      <c r="R58" s="342">
        <v>21450</v>
      </c>
      <c r="S58" s="342">
        <v>21450</v>
      </c>
      <c r="T58" s="274">
        <v>56</v>
      </c>
      <c r="U58" s="274">
        <v>325</v>
      </c>
      <c r="V58" s="274">
        <v>100</v>
      </c>
      <c r="W58" s="274">
        <f>SUM($V$3:V58)</f>
        <v>5600</v>
      </c>
      <c r="Y58" s="274">
        <v>560</v>
      </c>
    </row>
    <row r="59" spans="1:25">
      <c r="B59" s="349" t="s">
        <v>2483</v>
      </c>
      <c r="C59" s="350">
        <v>750</v>
      </c>
      <c r="D59" s="350">
        <v>5</v>
      </c>
      <c r="E59" s="351">
        <v>5000</v>
      </c>
      <c r="F59" s="352">
        <v>0</v>
      </c>
      <c r="G59" s="353">
        <v>200</v>
      </c>
      <c r="H59" s="354">
        <f>G59*C59</f>
        <v>150000</v>
      </c>
      <c r="I59" s="355">
        <f>H59/E59</f>
        <v>30</v>
      </c>
      <c r="K59" s="293">
        <v>30</v>
      </c>
      <c r="M59" s="274" t="s">
        <v>2531</v>
      </c>
      <c r="N59" s="274">
        <f>D26</f>
        <v>12400</v>
      </c>
      <c r="O59" s="274">
        <f>D27</f>
        <v>20400</v>
      </c>
      <c r="P59" s="279">
        <f>D28</f>
        <v>28400</v>
      </c>
      <c r="Q59" s="279">
        <f>D29</f>
        <v>44400</v>
      </c>
      <c r="R59" s="279">
        <f>D30</f>
        <v>60400</v>
      </c>
      <c r="S59" s="317">
        <f>D31</f>
        <v>86400</v>
      </c>
      <c r="T59" s="274">
        <v>57</v>
      </c>
      <c r="U59" s="274">
        <v>330</v>
      </c>
      <c r="V59" s="274">
        <v>100</v>
      </c>
      <c r="W59" s="274">
        <f>SUM($V$3:V59)</f>
        <v>5700</v>
      </c>
      <c r="Y59" s="274">
        <v>570</v>
      </c>
    </row>
    <row r="60" spans="1:25">
      <c r="B60" s="274" t="s">
        <v>2484</v>
      </c>
      <c r="C60" s="288">
        <v>15</v>
      </c>
      <c r="D60" s="288">
        <v>20</v>
      </c>
      <c r="E60" s="312">
        <v>2000</v>
      </c>
      <c r="F60" s="316">
        <f>E60*D60</f>
        <v>40000</v>
      </c>
      <c r="G60" s="314">
        <v>4000</v>
      </c>
      <c r="H60" s="315">
        <f>G60*C60</f>
        <v>60000</v>
      </c>
      <c r="I60" s="320">
        <f>H60/E60</f>
        <v>30</v>
      </c>
      <c r="K60" s="293">
        <v>30</v>
      </c>
      <c r="M60" s="274" t="s">
        <v>2550</v>
      </c>
      <c r="N60" s="322">
        <f t="shared" ref="N60:O60" si="14">SUM(N57:N59)</f>
        <v>54850</v>
      </c>
      <c r="O60" s="322">
        <f t="shared" si="14"/>
        <v>62850</v>
      </c>
      <c r="P60" s="322">
        <f>SUM(P57:P59)</f>
        <v>70850</v>
      </c>
      <c r="Q60" s="322">
        <f t="shared" ref="Q60:S60" si="15">SUM(Q57:Q59)</f>
        <v>86850</v>
      </c>
      <c r="R60" s="322">
        <f t="shared" si="15"/>
        <v>102850</v>
      </c>
      <c r="S60" s="307">
        <f t="shared" si="15"/>
        <v>128850</v>
      </c>
      <c r="T60" s="274">
        <v>58</v>
      </c>
      <c r="U60" s="274">
        <v>335</v>
      </c>
      <c r="V60" s="274">
        <v>100</v>
      </c>
      <c r="W60" s="274">
        <f>SUM($V$3:V60)</f>
        <v>5800</v>
      </c>
      <c r="Y60" s="274">
        <v>580</v>
      </c>
    </row>
    <row r="61" spans="1:25">
      <c r="B61" s="274" t="s">
        <v>2486</v>
      </c>
      <c r="C61" s="288">
        <v>50</v>
      </c>
      <c r="D61" s="288">
        <v>10</v>
      </c>
      <c r="E61" s="311">
        <v>1000</v>
      </c>
      <c r="F61" s="316">
        <f t="shared" ref="F61:F62" si="16">E61*D61</f>
        <v>10000</v>
      </c>
      <c r="G61" s="314">
        <v>500</v>
      </c>
      <c r="H61" s="315">
        <f>G61*C61</f>
        <v>25000</v>
      </c>
      <c r="I61" s="320">
        <f>H61/E61</f>
        <v>25</v>
      </c>
      <c r="K61" s="293">
        <v>30</v>
      </c>
      <c r="M61" s="279"/>
      <c r="T61" s="274">
        <v>59</v>
      </c>
      <c r="U61" s="274">
        <v>340</v>
      </c>
      <c r="V61" s="274">
        <v>100</v>
      </c>
      <c r="W61" s="274">
        <f>SUM($V$3:V61)</f>
        <v>5900</v>
      </c>
      <c r="Y61" s="274">
        <v>590</v>
      </c>
    </row>
    <row r="62" spans="1:25">
      <c r="B62" s="274" t="s">
        <v>2487</v>
      </c>
      <c r="C62" s="288">
        <v>50</v>
      </c>
      <c r="D62" s="288">
        <v>10</v>
      </c>
      <c r="E62" s="311">
        <v>1000</v>
      </c>
      <c r="F62" s="316">
        <f t="shared" si="16"/>
        <v>10000</v>
      </c>
      <c r="G62" s="314">
        <v>500</v>
      </c>
      <c r="H62" s="315">
        <f>G62*C62</f>
        <v>25000</v>
      </c>
      <c r="I62" s="320">
        <f>H62/E62</f>
        <v>25</v>
      </c>
      <c r="K62" s="293">
        <v>25</v>
      </c>
      <c r="M62" s="318" t="s">
        <v>2552</v>
      </c>
      <c r="N62" s="321">
        <f>N60/30</f>
        <v>1828.3333333333333</v>
      </c>
      <c r="O62" s="321">
        <f t="shared" ref="O62:S62" si="17">O60/30</f>
        <v>2095</v>
      </c>
      <c r="P62" s="321">
        <f t="shared" si="17"/>
        <v>2361.6666666666665</v>
      </c>
      <c r="Q62" s="321">
        <f t="shared" si="17"/>
        <v>2895</v>
      </c>
      <c r="R62" s="321">
        <f t="shared" si="17"/>
        <v>3428.3333333333335</v>
      </c>
      <c r="S62" s="319">
        <f t="shared" si="17"/>
        <v>4295</v>
      </c>
      <c r="T62" s="274">
        <v>60</v>
      </c>
      <c r="U62" s="274">
        <v>345</v>
      </c>
      <c r="V62" s="274">
        <v>100</v>
      </c>
      <c r="W62" s="274">
        <f>SUM($V$3:V62)</f>
        <v>6000</v>
      </c>
      <c r="Y62" s="274">
        <v>600</v>
      </c>
    </row>
    <row r="63" spans="1:25">
      <c r="K63" s="293">
        <v>25</v>
      </c>
      <c r="M63" s="291"/>
      <c r="N63" s="319"/>
      <c r="O63" s="319"/>
      <c r="P63" s="319"/>
      <c r="Q63" s="319"/>
      <c r="R63" s="319"/>
      <c r="S63" s="319"/>
      <c r="T63" s="274">
        <v>61</v>
      </c>
      <c r="U63" s="274">
        <v>350</v>
      </c>
      <c r="V63" s="274">
        <v>100</v>
      </c>
      <c r="W63" s="274">
        <f>SUM($V$3:V63)</f>
        <v>6100</v>
      </c>
      <c r="Y63" s="274">
        <v>610</v>
      </c>
    </row>
    <row r="64" spans="1:25">
      <c r="B64" s="274" t="s">
        <v>2539</v>
      </c>
      <c r="C64" s="288">
        <v>1</v>
      </c>
      <c r="D64" s="288">
        <v>10</v>
      </c>
      <c r="E64" s="313">
        <v>400</v>
      </c>
      <c r="F64" s="316">
        <f t="shared" ref="F64:F69" si="18">E64*D64</f>
        <v>4000</v>
      </c>
      <c r="G64" s="314">
        <v>10000</v>
      </c>
      <c r="H64" s="315">
        <f t="shared" ref="H64:H69" si="19">G64*C64</f>
        <v>10000</v>
      </c>
      <c r="I64" s="323">
        <f t="shared" ref="I64:I69" si="20">H64/E64</f>
        <v>25</v>
      </c>
      <c r="K64" s="293"/>
      <c r="L64" s="274">
        <v>25</v>
      </c>
      <c r="M64" s="274" t="s">
        <v>2551</v>
      </c>
      <c r="N64" s="319">
        <f t="shared" ref="N64:S64" si="21">N62*$L64</f>
        <v>45708.333333333328</v>
      </c>
      <c r="O64" s="319">
        <f t="shared" si="21"/>
        <v>52375</v>
      </c>
      <c r="P64" s="319">
        <f t="shared" si="21"/>
        <v>59041.666666666664</v>
      </c>
      <c r="Q64" s="319">
        <f t="shared" si="21"/>
        <v>72375</v>
      </c>
      <c r="R64" s="319">
        <f t="shared" si="21"/>
        <v>85708.333333333343</v>
      </c>
      <c r="S64" s="319">
        <f t="shared" si="21"/>
        <v>107375</v>
      </c>
      <c r="T64" s="274">
        <v>62</v>
      </c>
      <c r="U64" s="274">
        <v>355</v>
      </c>
      <c r="V64" s="274">
        <v>100</v>
      </c>
      <c r="W64" s="274">
        <f>SUM($V$3:V64)</f>
        <v>6200</v>
      </c>
      <c r="Y64" s="274">
        <v>620</v>
      </c>
    </row>
    <row r="65" spans="2:25">
      <c r="B65" s="274" t="s">
        <v>2540</v>
      </c>
      <c r="C65" s="288">
        <v>1</v>
      </c>
      <c r="D65" s="288">
        <v>10</v>
      </c>
      <c r="E65" s="313">
        <v>400</v>
      </c>
      <c r="F65" s="316">
        <f t="shared" si="18"/>
        <v>4000</v>
      </c>
      <c r="G65" s="314">
        <v>10000</v>
      </c>
      <c r="H65" s="315">
        <f t="shared" si="19"/>
        <v>10000</v>
      </c>
      <c r="I65" s="323">
        <f t="shared" si="20"/>
        <v>25</v>
      </c>
      <c r="K65" s="293">
        <v>23</v>
      </c>
      <c r="N65" s="319"/>
      <c r="O65" s="319"/>
      <c r="P65" s="319"/>
      <c r="Q65" s="319"/>
      <c r="R65" s="319"/>
      <c r="S65" s="319"/>
      <c r="T65" s="274">
        <v>63</v>
      </c>
      <c r="U65" s="274">
        <v>360</v>
      </c>
      <c r="V65" s="274">
        <v>100</v>
      </c>
      <c r="W65" s="274">
        <f>SUM($V$3:V65)</f>
        <v>6300</v>
      </c>
      <c r="Y65" s="274">
        <v>630</v>
      </c>
    </row>
    <row r="66" spans="2:25">
      <c r="B66" s="274" t="s">
        <v>2541</v>
      </c>
      <c r="C66" s="288">
        <v>1</v>
      </c>
      <c r="D66" s="288">
        <v>10</v>
      </c>
      <c r="E66" s="313">
        <v>400</v>
      </c>
      <c r="F66" s="316">
        <f t="shared" si="18"/>
        <v>4000</v>
      </c>
      <c r="G66" s="314">
        <v>10000</v>
      </c>
      <c r="H66" s="315">
        <f t="shared" si="19"/>
        <v>10000</v>
      </c>
      <c r="I66" s="323">
        <f t="shared" si="20"/>
        <v>25</v>
      </c>
      <c r="K66" s="293">
        <v>23</v>
      </c>
      <c r="L66" s="274" t="s">
        <v>2553</v>
      </c>
      <c r="M66" s="300">
        <v>50</v>
      </c>
      <c r="N66" s="319">
        <f t="shared" ref="N66:S69" si="22">N$60*$M66</f>
        <v>2742500</v>
      </c>
      <c r="O66" s="319">
        <f t="shared" si="22"/>
        <v>3142500</v>
      </c>
      <c r="P66" s="319">
        <f t="shared" si="22"/>
        <v>3542500</v>
      </c>
      <c r="Q66" s="319">
        <f t="shared" si="22"/>
        <v>4342500</v>
      </c>
      <c r="R66" s="319">
        <f t="shared" si="22"/>
        <v>5142500</v>
      </c>
      <c r="S66" s="319">
        <f t="shared" si="22"/>
        <v>6442500</v>
      </c>
      <c r="T66" s="274">
        <v>64</v>
      </c>
      <c r="U66" s="274">
        <v>365</v>
      </c>
      <c r="V66" s="274">
        <v>100</v>
      </c>
      <c r="W66" s="274">
        <f>SUM($V$3:V66)</f>
        <v>6400</v>
      </c>
      <c r="Y66" s="274">
        <v>640</v>
      </c>
    </row>
    <row r="67" spans="2:25">
      <c r="B67" s="274" t="s">
        <v>2542</v>
      </c>
      <c r="C67" s="288">
        <v>1</v>
      </c>
      <c r="D67" s="288">
        <v>10</v>
      </c>
      <c r="E67" s="313">
        <v>400</v>
      </c>
      <c r="F67" s="316">
        <f t="shared" si="18"/>
        <v>4000</v>
      </c>
      <c r="G67" s="314">
        <v>10000</v>
      </c>
      <c r="H67" s="315">
        <f t="shared" si="19"/>
        <v>10000</v>
      </c>
      <c r="I67" s="323">
        <f t="shared" si="20"/>
        <v>25</v>
      </c>
      <c r="K67" s="293">
        <v>23</v>
      </c>
      <c r="M67" s="274">
        <v>30</v>
      </c>
      <c r="N67" s="319">
        <f t="shared" si="22"/>
        <v>1645500</v>
      </c>
      <c r="O67" s="319">
        <f t="shared" si="22"/>
        <v>1885500</v>
      </c>
      <c r="P67" s="319">
        <f t="shared" si="22"/>
        <v>2125500</v>
      </c>
      <c r="Q67" s="319">
        <f t="shared" si="22"/>
        <v>2605500</v>
      </c>
      <c r="R67" s="319">
        <f t="shared" si="22"/>
        <v>3085500</v>
      </c>
      <c r="S67" s="319">
        <f t="shared" si="22"/>
        <v>3865500</v>
      </c>
      <c r="T67" s="274">
        <v>65</v>
      </c>
      <c r="U67" s="274">
        <v>370</v>
      </c>
      <c r="V67" s="274">
        <v>100</v>
      </c>
      <c r="W67" s="274">
        <f>SUM($V$3:V67)</f>
        <v>6500</v>
      </c>
      <c r="Y67" s="274">
        <v>650</v>
      </c>
    </row>
    <row r="68" spans="2:25">
      <c r="B68" s="274" t="s">
        <v>2543</v>
      </c>
      <c r="C68" s="288">
        <v>1</v>
      </c>
      <c r="D68" s="288">
        <v>10</v>
      </c>
      <c r="E68" s="313">
        <v>400</v>
      </c>
      <c r="F68" s="316">
        <f t="shared" si="18"/>
        <v>4000</v>
      </c>
      <c r="G68" s="314">
        <v>10000</v>
      </c>
      <c r="H68" s="315">
        <f t="shared" si="19"/>
        <v>10000</v>
      </c>
      <c r="I68" s="323">
        <f t="shared" si="20"/>
        <v>25</v>
      </c>
      <c r="K68" s="293">
        <v>23</v>
      </c>
      <c r="M68" s="274">
        <v>25</v>
      </c>
      <c r="N68" s="319">
        <f t="shared" si="22"/>
        <v>1371250</v>
      </c>
      <c r="O68" s="319">
        <f t="shared" si="22"/>
        <v>1571250</v>
      </c>
      <c r="P68" s="319">
        <f t="shared" si="22"/>
        <v>1771250</v>
      </c>
      <c r="Q68" s="319">
        <f t="shared" si="22"/>
        <v>2171250</v>
      </c>
      <c r="R68" s="319">
        <f t="shared" si="22"/>
        <v>2571250</v>
      </c>
      <c r="S68" s="319">
        <f t="shared" si="22"/>
        <v>3221250</v>
      </c>
      <c r="T68" s="274">
        <v>66</v>
      </c>
      <c r="U68" s="274">
        <v>375</v>
      </c>
      <c r="V68" s="274">
        <v>100</v>
      </c>
      <c r="W68" s="274">
        <f>SUM($V$3:V68)</f>
        <v>6600</v>
      </c>
      <c r="Y68" s="274">
        <v>660</v>
      </c>
    </row>
    <row r="69" spans="2:25">
      <c r="B69" s="274" t="s">
        <v>2485</v>
      </c>
      <c r="C69" s="288">
        <v>30</v>
      </c>
      <c r="D69" s="288">
        <v>30</v>
      </c>
      <c r="E69" s="313">
        <v>200</v>
      </c>
      <c r="F69" s="316">
        <f t="shared" si="18"/>
        <v>6000</v>
      </c>
      <c r="G69" s="314">
        <v>150</v>
      </c>
      <c r="H69" s="315">
        <f t="shared" si="19"/>
        <v>4500</v>
      </c>
      <c r="I69" s="320">
        <f t="shared" si="20"/>
        <v>22.5</v>
      </c>
      <c r="K69" s="293">
        <v>23</v>
      </c>
      <c r="M69" s="274">
        <v>10</v>
      </c>
      <c r="N69" s="319">
        <f t="shared" si="22"/>
        <v>548500</v>
      </c>
      <c r="O69" s="319">
        <f t="shared" si="22"/>
        <v>628500</v>
      </c>
      <c r="P69" s="319">
        <f t="shared" si="22"/>
        <v>708500</v>
      </c>
      <c r="Q69" s="319">
        <f t="shared" si="22"/>
        <v>868500</v>
      </c>
      <c r="R69" s="319">
        <f t="shared" si="22"/>
        <v>1028500</v>
      </c>
      <c r="S69" s="319">
        <f t="shared" si="22"/>
        <v>1288500</v>
      </c>
      <c r="T69" s="274">
        <v>67</v>
      </c>
      <c r="U69" s="274">
        <v>380</v>
      </c>
      <c r="V69" s="274">
        <v>100</v>
      </c>
      <c r="W69" s="274">
        <f>SUM($V$3:V69)</f>
        <v>6700</v>
      </c>
      <c r="Y69" s="274">
        <v>670</v>
      </c>
    </row>
    <row r="70" spans="2:25">
      <c r="K70" s="274">
        <v>24</v>
      </c>
      <c r="N70" s="291"/>
      <c r="O70" s="292"/>
      <c r="T70" s="274">
        <v>68</v>
      </c>
      <c r="U70" s="274">
        <v>385</v>
      </c>
      <c r="V70" s="274">
        <v>100</v>
      </c>
      <c r="W70" s="274">
        <f>SUM($V$3:V70)</f>
        <v>6800</v>
      </c>
      <c r="Y70" s="274">
        <v>680</v>
      </c>
    </row>
    <row r="71" spans="2:25">
      <c r="B71" s="349" t="s">
        <v>318</v>
      </c>
      <c r="C71" s="350">
        <v>5000</v>
      </c>
      <c r="D71" s="350">
        <v>0</v>
      </c>
      <c r="E71" s="356">
        <v>250</v>
      </c>
      <c r="F71" s="357">
        <f>E71*D71</f>
        <v>0</v>
      </c>
      <c r="G71" s="353">
        <v>0.5</v>
      </c>
      <c r="H71" s="354">
        <f>G71*C71</f>
        <v>2500</v>
      </c>
      <c r="I71" s="355">
        <f>H71/E71</f>
        <v>10</v>
      </c>
      <c r="K71" s="293"/>
      <c r="N71" s="291"/>
      <c r="O71" s="292"/>
      <c r="T71" s="274">
        <v>69</v>
      </c>
      <c r="U71" s="274">
        <v>390</v>
      </c>
      <c r="V71" s="274">
        <v>100</v>
      </c>
      <c r="W71" s="274">
        <f>SUM($V$3:V71)</f>
        <v>6900</v>
      </c>
      <c r="Y71" s="274">
        <v>690</v>
      </c>
    </row>
    <row r="72" spans="2:25">
      <c r="B72" s="349" t="s">
        <v>319</v>
      </c>
      <c r="C72" s="350">
        <v>5000</v>
      </c>
      <c r="D72" s="350">
        <v>0</v>
      </c>
      <c r="E72" s="356">
        <v>250</v>
      </c>
      <c r="F72" s="357">
        <f>E72*D72</f>
        <v>0</v>
      </c>
      <c r="G72" s="353">
        <v>0.5</v>
      </c>
      <c r="H72" s="354">
        <f>G72*C72</f>
        <v>2500</v>
      </c>
      <c r="I72" s="355">
        <f>H72/E72</f>
        <v>10</v>
      </c>
      <c r="K72" s="293"/>
      <c r="L72" s="306"/>
      <c r="N72" s="301"/>
      <c r="O72" s="292"/>
      <c r="T72" s="274">
        <v>70</v>
      </c>
      <c r="U72" s="274">
        <v>395</v>
      </c>
      <c r="V72" s="274">
        <v>100</v>
      </c>
      <c r="W72" s="274">
        <f>SUM($V$3:V72)</f>
        <v>7000</v>
      </c>
      <c r="Y72" s="274">
        <v>700</v>
      </c>
    </row>
    <row r="73" spans="2:25">
      <c r="B73" s="274" t="s">
        <v>701</v>
      </c>
      <c r="C73" s="288">
        <v>500</v>
      </c>
      <c r="D73" s="288">
        <v>0</v>
      </c>
      <c r="E73" s="313">
        <v>50</v>
      </c>
      <c r="F73" s="306">
        <f>E73*D73</f>
        <v>0</v>
      </c>
      <c r="G73" s="314">
        <v>1</v>
      </c>
      <c r="H73" s="315">
        <f>G73*C73</f>
        <v>500</v>
      </c>
      <c r="I73" s="320">
        <f>H73/E73</f>
        <v>10</v>
      </c>
      <c r="K73" s="293"/>
      <c r="N73" s="291"/>
      <c r="O73" s="292"/>
      <c r="T73" s="302">
        <v>71</v>
      </c>
      <c r="U73" s="309">
        <v>400</v>
      </c>
      <c r="V73" s="274">
        <v>100</v>
      </c>
      <c r="W73" s="309">
        <f>SUM($V$3:V73)</f>
        <v>7100</v>
      </c>
      <c r="X73" s="281" t="s">
        <v>2492</v>
      </c>
      <c r="Y73" s="302">
        <v>710</v>
      </c>
    </row>
    <row r="74" spans="2:25">
      <c r="F74" s="322">
        <f>SUM(F55:F73)</f>
        <v>326000</v>
      </c>
      <c r="K74" s="293"/>
      <c r="N74" s="291"/>
      <c r="O74" s="292"/>
      <c r="T74" s="274">
        <v>72</v>
      </c>
      <c r="U74" s="274">
        <v>405</v>
      </c>
      <c r="V74" s="274">
        <v>100</v>
      </c>
      <c r="W74" s="274">
        <f>SUM($V$3:V74)</f>
        <v>7200</v>
      </c>
      <c r="Y74" s="274">
        <v>720</v>
      </c>
    </row>
    <row r="75" spans="2:25">
      <c r="L75" s="274" t="s">
        <v>2559</v>
      </c>
      <c r="M75" s="291" t="s">
        <v>2561</v>
      </c>
      <c r="N75" s="274" t="s">
        <v>2560</v>
      </c>
      <c r="O75" s="292"/>
      <c r="T75" s="274">
        <v>73</v>
      </c>
      <c r="U75" s="274">
        <v>410</v>
      </c>
      <c r="V75" s="274">
        <v>100</v>
      </c>
      <c r="W75" s="274">
        <f>SUM($V$3:V75)</f>
        <v>7300</v>
      </c>
      <c r="Y75" s="274">
        <v>730</v>
      </c>
    </row>
    <row r="76" spans="2:25">
      <c r="L76" s="274">
        <v>5500</v>
      </c>
      <c r="M76" s="274">
        <v>1</v>
      </c>
      <c r="N76" s="274">
        <v>1</v>
      </c>
      <c r="O76" s="274">
        <f t="shared" ref="O76:O77" si="23">L76*N76*M76</f>
        <v>5500</v>
      </c>
      <c r="T76" s="274">
        <v>74</v>
      </c>
      <c r="U76" s="274">
        <v>415</v>
      </c>
      <c r="V76" s="274">
        <v>100</v>
      </c>
      <c r="W76" s="274">
        <f>SUM($V$3:V76)</f>
        <v>7400</v>
      </c>
      <c r="Y76" s="274">
        <v>740</v>
      </c>
    </row>
    <row r="77" spans="2:25">
      <c r="L77" s="274">
        <v>11000</v>
      </c>
      <c r="M77" s="274">
        <v>2</v>
      </c>
      <c r="N77" s="274">
        <v>1</v>
      </c>
      <c r="O77" s="274">
        <f t="shared" si="23"/>
        <v>22000</v>
      </c>
      <c r="T77" s="274">
        <v>75</v>
      </c>
      <c r="U77" s="274">
        <v>420</v>
      </c>
      <c r="V77" s="274">
        <v>100</v>
      </c>
      <c r="W77" s="274">
        <f>SUM($V$3:V77)</f>
        <v>7500</v>
      </c>
      <c r="Y77" s="274">
        <v>750</v>
      </c>
    </row>
    <row r="78" spans="2:25">
      <c r="L78" s="274">
        <v>33000</v>
      </c>
      <c r="M78" s="274">
        <v>2</v>
      </c>
      <c r="N78" s="274">
        <v>2</v>
      </c>
      <c r="O78" s="274">
        <f>L78*N78*M78</f>
        <v>132000</v>
      </c>
      <c r="T78" s="274">
        <v>76</v>
      </c>
      <c r="U78" s="274">
        <v>425</v>
      </c>
      <c r="V78" s="274">
        <v>100</v>
      </c>
      <c r="W78" s="274">
        <f>SUM($V$3:V78)</f>
        <v>7600</v>
      </c>
      <c r="Y78" s="274">
        <v>760</v>
      </c>
    </row>
    <row r="79" spans="2:25">
      <c r="L79" s="274">
        <v>55000</v>
      </c>
      <c r="M79" s="274">
        <v>2</v>
      </c>
      <c r="N79" s="274">
        <v>2</v>
      </c>
      <c r="O79" s="274">
        <f>L79*N79*M79</f>
        <v>220000</v>
      </c>
      <c r="T79" s="274">
        <v>77</v>
      </c>
      <c r="U79" s="274">
        <v>430</v>
      </c>
      <c r="V79" s="274">
        <v>100</v>
      </c>
      <c r="W79" s="274">
        <f>SUM($V$3:V79)</f>
        <v>7700</v>
      </c>
      <c r="Y79" s="274">
        <v>770</v>
      </c>
    </row>
    <row r="80" spans="2:25">
      <c r="L80" s="324"/>
      <c r="O80" s="276">
        <f>SUM(O76:O79)</f>
        <v>379500</v>
      </c>
      <c r="T80" s="274">
        <v>78</v>
      </c>
      <c r="U80" s="274">
        <v>435</v>
      </c>
      <c r="V80" s="274">
        <v>100</v>
      </c>
      <c r="W80" s="274">
        <f>SUM($V$3:V80)</f>
        <v>7800</v>
      </c>
      <c r="Y80" s="274">
        <v>780</v>
      </c>
    </row>
    <row r="81" spans="1:25">
      <c r="T81" s="274">
        <v>79</v>
      </c>
      <c r="U81" s="274">
        <v>440</v>
      </c>
      <c r="V81" s="274">
        <v>100</v>
      </c>
      <c r="W81" s="274">
        <f>SUM($V$3:V81)</f>
        <v>7900</v>
      </c>
      <c r="Y81" s="274">
        <v>790</v>
      </c>
    </row>
    <row r="82" spans="1:25">
      <c r="T82" s="274">
        <v>80</v>
      </c>
      <c r="U82" s="274">
        <v>445</v>
      </c>
      <c r="V82" s="274">
        <v>100</v>
      </c>
      <c r="W82" s="274">
        <f>SUM($V$3:V82)</f>
        <v>8000</v>
      </c>
      <c r="Y82" s="274">
        <v>800</v>
      </c>
    </row>
    <row r="83" spans="1:25">
      <c r="T83" s="274">
        <v>81</v>
      </c>
      <c r="U83" s="274">
        <v>450</v>
      </c>
      <c r="V83" s="274">
        <v>100</v>
      </c>
      <c r="W83" s="274">
        <f>SUM($V$3:V83)</f>
        <v>8100</v>
      </c>
      <c r="Y83" s="274">
        <v>810</v>
      </c>
    </row>
    <row r="84" spans="1:25">
      <c r="T84" s="274">
        <v>82</v>
      </c>
      <c r="U84" s="274">
        <v>455</v>
      </c>
      <c r="V84" s="274">
        <v>100</v>
      </c>
      <c r="W84" s="274">
        <f>SUM($V$3:V84)</f>
        <v>8200</v>
      </c>
      <c r="Y84" s="274">
        <v>820</v>
      </c>
    </row>
    <row r="85" spans="1:25">
      <c r="T85" s="274">
        <v>83</v>
      </c>
      <c r="U85" s="274">
        <v>460</v>
      </c>
      <c r="V85" s="274">
        <v>100</v>
      </c>
      <c r="W85" s="274">
        <f>SUM($V$3:V85)</f>
        <v>8300</v>
      </c>
      <c r="Y85" s="274">
        <v>830</v>
      </c>
    </row>
    <row r="86" spans="1:25">
      <c r="T86" s="274">
        <v>84</v>
      </c>
      <c r="U86" s="274">
        <v>465</v>
      </c>
      <c r="V86" s="274">
        <v>100</v>
      </c>
      <c r="W86" s="274">
        <f>SUM($V$3:V86)</f>
        <v>8400</v>
      </c>
      <c r="Y86" s="274">
        <v>840</v>
      </c>
    </row>
    <row r="87" spans="1:25">
      <c r="A87" s="304" t="s">
        <v>2502</v>
      </c>
      <c r="T87" s="274">
        <v>85</v>
      </c>
      <c r="U87" s="274">
        <v>470</v>
      </c>
      <c r="V87" s="274">
        <v>100</v>
      </c>
      <c r="W87" s="274">
        <f>SUM($V$3:V87)</f>
        <v>8500</v>
      </c>
      <c r="Y87" s="274">
        <v>850</v>
      </c>
    </row>
    <row r="88" spans="1:25" ht="33">
      <c r="A88" s="343" t="s">
        <v>2505</v>
      </c>
      <c r="B88" s="343" t="s">
        <v>2503</v>
      </c>
      <c r="C88" s="343" t="s">
        <v>2514</v>
      </c>
      <c r="D88" s="343" t="s">
        <v>2513</v>
      </c>
      <c r="E88" s="343" t="s">
        <v>2515</v>
      </c>
      <c r="F88" s="343" t="s">
        <v>2516</v>
      </c>
      <c r="G88" s="343" t="s">
        <v>2517</v>
      </c>
      <c r="H88" s="343" t="s">
        <v>2519</v>
      </c>
      <c r="I88" s="343" t="s">
        <v>2520</v>
      </c>
      <c r="J88" s="343" t="s">
        <v>2518</v>
      </c>
      <c r="T88" s="274">
        <v>86</v>
      </c>
      <c r="U88" s="274">
        <v>475</v>
      </c>
      <c r="V88" s="274">
        <v>100</v>
      </c>
      <c r="W88" s="274">
        <f>SUM($V$3:V88)</f>
        <v>8600</v>
      </c>
      <c r="Y88" s="274">
        <v>860</v>
      </c>
    </row>
    <row r="89" spans="1:25">
      <c r="A89" s="344" t="s">
        <v>2506</v>
      </c>
      <c r="B89" s="345">
        <v>210000</v>
      </c>
      <c r="C89" s="346">
        <v>300</v>
      </c>
      <c r="D89" s="345">
        <v>225000</v>
      </c>
      <c r="E89" s="346">
        <v>20</v>
      </c>
      <c r="F89" s="345">
        <v>64000</v>
      </c>
      <c r="G89" s="346">
        <v>190</v>
      </c>
      <c r="H89" s="347">
        <v>181450</v>
      </c>
      <c r="I89" s="306">
        <f>H89*4</f>
        <v>725800</v>
      </c>
      <c r="J89" s="348">
        <f t="shared" ref="J89:J98" si="24">B89+D89+F89+I89</f>
        <v>1224800</v>
      </c>
      <c r="T89" s="274">
        <v>87</v>
      </c>
      <c r="U89" s="274">
        <v>480</v>
      </c>
      <c r="V89" s="274">
        <v>100</v>
      </c>
      <c r="W89" s="274">
        <f>SUM($V$3:V89)</f>
        <v>8700</v>
      </c>
      <c r="Y89" s="274">
        <v>870</v>
      </c>
    </row>
    <row r="90" spans="1:25">
      <c r="A90" s="344" t="s">
        <v>2507</v>
      </c>
      <c r="B90" s="345">
        <v>189000</v>
      </c>
      <c r="C90" s="346">
        <v>150</v>
      </c>
      <c r="D90" s="345">
        <v>140000</v>
      </c>
      <c r="E90" s="346">
        <v>13</v>
      </c>
      <c r="F90" s="345">
        <v>29000</v>
      </c>
      <c r="G90" s="346">
        <v>150</v>
      </c>
      <c r="H90" s="347">
        <v>113250</v>
      </c>
      <c r="I90" s="306">
        <f t="shared" ref="I90:I98" si="25">H90*4</f>
        <v>453000</v>
      </c>
      <c r="J90" s="348">
        <f t="shared" si="24"/>
        <v>811000</v>
      </c>
      <c r="T90" s="274">
        <v>88</v>
      </c>
      <c r="U90" s="274">
        <v>485</v>
      </c>
      <c r="V90" s="274">
        <v>100</v>
      </c>
      <c r="W90" s="274">
        <f>SUM($V$3:V90)</f>
        <v>8800</v>
      </c>
      <c r="Y90" s="274">
        <v>880</v>
      </c>
    </row>
    <row r="91" spans="1:25">
      <c r="A91" s="344" t="s">
        <v>2508</v>
      </c>
      <c r="B91" s="345">
        <v>203000</v>
      </c>
      <c r="C91" s="346">
        <v>70</v>
      </c>
      <c r="D91" s="345">
        <v>75000</v>
      </c>
      <c r="E91" s="346">
        <v>10</v>
      </c>
      <c r="F91" s="345">
        <v>19000</v>
      </c>
      <c r="G91" s="346">
        <v>180</v>
      </c>
      <c r="H91" s="347">
        <v>162900</v>
      </c>
      <c r="I91" s="306">
        <f t="shared" si="25"/>
        <v>651600</v>
      </c>
      <c r="J91" s="348">
        <f t="shared" si="24"/>
        <v>948600</v>
      </c>
      <c r="T91" s="274">
        <v>89</v>
      </c>
      <c r="U91" s="274">
        <v>490</v>
      </c>
      <c r="V91" s="274">
        <v>100</v>
      </c>
      <c r="W91" s="274">
        <f>SUM($V$3:V91)</f>
        <v>8900</v>
      </c>
      <c r="Y91" s="274">
        <v>890</v>
      </c>
    </row>
    <row r="92" spans="1:25">
      <c r="A92" s="344" t="s">
        <v>2509</v>
      </c>
      <c r="B92" s="345">
        <v>210000</v>
      </c>
      <c r="C92" s="346">
        <v>150</v>
      </c>
      <c r="D92" s="345">
        <v>140000</v>
      </c>
      <c r="E92" s="346">
        <v>13</v>
      </c>
      <c r="F92" s="345">
        <v>29000</v>
      </c>
      <c r="G92" s="346">
        <v>114</v>
      </c>
      <c r="H92" s="347">
        <v>65550</v>
      </c>
      <c r="I92" s="306">
        <f t="shared" si="25"/>
        <v>262200</v>
      </c>
      <c r="J92" s="348">
        <f t="shared" si="24"/>
        <v>641200</v>
      </c>
      <c r="T92" s="274">
        <v>90</v>
      </c>
      <c r="U92" s="274">
        <v>495</v>
      </c>
      <c r="V92" s="274">
        <v>100</v>
      </c>
      <c r="W92" s="274">
        <f>SUM($V$3:V92)</f>
        <v>9000</v>
      </c>
      <c r="Y92" s="274">
        <v>900</v>
      </c>
    </row>
    <row r="93" spans="1:25">
      <c r="A93" s="344" t="s">
        <v>2510</v>
      </c>
      <c r="B93" s="345">
        <v>210000</v>
      </c>
      <c r="C93" s="346">
        <v>10</v>
      </c>
      <c r="D93" s="345">
        <v>15000</v>
      </c>
      <c r="E93" s="346">
        <v>20</v>
      </c>
      <c r="F93" s="345">
        <v>64000</v>
      </c>
      <c r="G93" s="346">
        <v>184</v>
      </c>
      <c r="H93" s="347">
        <v>170200</v>
      </c>
      <c r="I93" s="306">
        <f t="shared" si="25"/>
        <v>680800</v>
      </c>
      <c r="J93" s="348">
        <f t="shared" si="24"/>
        <v>969800</v>
      </c>
      <c r="T93" s="274">
        <v>91</v>
      </c>
      <c r="U93" s="274">
        <v>500</v>
      </c>
      <c r="V93" s="274">
        <v>100</v>
      </c>
      <c r="W93" s="274">
        <f>SUM($V$3:V93)</f>
        <v>9100</v>
      </c>
      <c r="Y93" s="274">
        <v>910</v>
      </c>
    </row>
    <row r="94" spans="1:25">
      <c r="A94" s="344" t="s">
        <v>2511</v>
      </c>
      <c r="B94" s="345">
        <v>210000</v>
      </c>
      <c r="C94" s="346">
        <v>100</v>
      </c>
      <c r="D94" s="345">
        <v>105000</v>
      </c>
      <c r="E94" s="346">
        <v>5</v>
      </c>
      <c r="F94" s="345">
        <v>6000</v>
      </c>
      <c r="G94" s="346">
        <v>157</v>
      </c>
      <c r="H94" s="347">
        <v>124030</v>
      </c>
      <c r="I94" s="306">
        <f t="shared" si="25"/>
        <v>496120</v>
      </c>
      <c r="J94" s="348">
        <f t="shared" si="24"/>
        <v>817120</v>
      </c>
      <c r="T94" s="274">
        <v>92</v>
      </c>
      <c r="U94" s="274">
        <v>505</v>
      </c>
      <c r="V94" s="274">
        <v>100</v>
      </c>
      <c r="W94" s="274">
        <f>SUM($V$3:V94)</f>
        <v>9200</v>
      </c>
      <c r="Y94" s="274">
        <v>920</v>
      </c>
    </row>
    <row r="95" spans="1:25">
      <c r="A95" s="344" t="s">
        <v>2512</v>
      </c>
      <c r="B95" s="345">
        <v>210000</v>
      </c>
      <c r="C95" s="346">
        <v>150</v>
      </c>
      <c r="D95" s="345">
        <v>140000</v>
      </c>
      <c r="E95" s="346">
        <v>16</v>
      </c>
      <c r="F95" s="345">
        <v>44000</v>
      </c>
      <c r="G95" s="346">
        <v>135</v>
      </c>
      <c r="H95" s="347">
        <v>91800</v>
      </c>
      <c r="I95" s="306">
        <f t="shared" si="25"/>
        <v>367200</v>
      </c>
      <c r="J95" s="348">
        <f t="shared" si="24"/>
        <v>761200</v>
      </c>
      <c r="T95" s="274">
        <v>93</v>
      </c>
      <c r="U95" s="274">
        <v>510</v>
      </c>
      <c r="V95" s="274">
        <v>100</v>
      </c>
      <c r="W95" s="274">
        <f>SUM($V$3:V95)</f>
        <v>9300</v>
      </c>
      <c r="Y95" s="274">
        <v>930</v>
      </c>
    </row>
    <row r="96" spans="1:25">
      <c r="A96" s="344" t="s">
        <v>2521</v>
      </c>
      <c r="B96" s="345">
        <v>210000</v>
      </c>
      <c r="C96" s="346">
        <v>500</v>
      </c>
      <c r="D96" s="345">
        <v>275000</v>
      </c>
      <c r="E96" s="346">
        <v>30</v>
      </c>
      <c r="F96" s="345">
        <v>144000</v>
      </c>
      <c r="G96" s="346">
        <v>216</v>
      </c>
      <c r="H96" s="347">
        <v>234360</v>
      </c>
      <c r="I96" s="306">
        <f t="shared" si="25"/>
        <v>937440</v>
      </c>
      <c r="J96" s="348">
        <f t="shared" si="24"/>
        <v>1566440</v>
      </c>
      <c r="T96" s="274">
        <v>94</v>
      </c>
      <c r="U96" s="274">
        <v>515</v>
      </c>
      <c r="V96" s="274">
        <v>100</v>
      </c>
      <c r="W96" s="274">
        <f>SUM($V$3:V96)</f>
        <v>9400</v>
      </c>
      <c r="Y96" s="274">
        <v>940</v>
      </c>
    </row>
    <row r="97" spans="1:25">
      <c r="A97" s="344" t="s">
        <v>2522</v>
      </c>
      <c r="B97" s="345">
        <v>140000</v>
      </c>
      <c r="C97" s="346">
        <v>150</v>
      </c>
      <c r="D97" s="346">
        <v>140000</v>
      </c>
      <c r="E97" s="346">
        <v>16</v>
      </c>
      <c r="F97" s="346">
        <v>44000</v>
      </c>
      <c r="G97" s="346">
        <v>150</v>
      </c>
      <c r="H97" s="346">
        <v>113250</v>
      </c>
      <c r="I97" s="345">
        <f t="shared" si="25"/>
        <v>453000</v>
      </c>
      <c r="J97" s="348">
        <f t="shared" si="24"/>
        <v>777000</v>
      </c>
      <c r="T97" s="274">
        <v>95</v>
      </c>
      <c r="U97" s="274">
        <v>520</v>
      </c>
      <c r="V97" s="274">
        <v>100</v>
      </c>
      <c r="W97" s="274">
        <f>SUM($V$3:V97)</f>
        <v>9500</v>
      </c>
      <c r="Y97" s="274">
        <v>950</v>
      </c>
    </row>
    <row r="98" spans="1:25">
      <c r="A98" s="344" t="s">
        <v>2523</v>
      </c>
      <c r="B98" s="345">
        <v>210000</v>
      </c>
      <c r="C98" s="346">
        <v>500</v>
      </c>
      <c r="D98" s="345">
        <v>275000</v>
      </c>
      <c r="E98" s="346">
        <v>30</v>
      </c>
      <c r="F98" s="345">
        <v>144000</v>
      </c>
      <c r="G98" s="346">
        <v>81</v>
      </c>
      <c r="H98" s="346">
        <v>33210</v>
      </c>
      <c r="I98" s="345">
        <f t="shared" si="25"/>
        <v>132840</v>
      </c>
      <c r="J98" s="348">
        <f t="shared" si="24"/>
        <v>761840</v>
      </c>
      <c r="T98" s="274">
        <v>96</v>
      </c>
      <c r="U98" s="274">
        <v>525</v>
      </c>
      <c r="V98" s="274">
        <v>100</v>
      </c>
      <c r="W98" s="274">
        <f>SUM($V$3:V98)</f>
        <v>9600</v>
      </c>
      <c r="Y98" s="274">
        <v>960</v>
      </c>
    </row>
    <row r="99" spans="1:25">
      <c r="T99" s="274">
        <v>97</v>
      </c>
      <c r="U99" s="274">
        <v>530</v>
      </c>
      <c r="V99" s="274">
        <v>100</v>
      </c>
      <c r="W99" s="274">
        <f>SUM($V$3:V99)</f>
        <v>9700</v>
      </c>
      <c r="Y99" s="274">
        <v>970</v>
      </c>
    </row>
    <row r="100" spans="1:25">
      <c r="T100" s="274">
        <v>98</v>
      </c>
      <c r="U100" s="274">
        <v>535</v>
      </c>
      <c r="V100" s="274">
        <v>100</v>
      </c>
      <c r="W100" s="274">
        <f>SUM($V$3:V100)</f>
        <v>9800</v>
      </c>
      <c r="Y100" s="274">
        <v>980</v>
      </c>
    </row>
    <row r="101" spans="1:25">
      <c r="T101" s="274">
        <v>99</v>
      </c>
      <c r="U101" s="274">
        <v>540</v>
      </c>
      <c r="V101" s="274">
        <v>100</v>
      </c>
      <c r="W101" s="274">
        <f>SUM($V$3:V101)</f>
        <v>9900</v>
      </c>
      <c r="Y101" s="274">
        <v>990</v>
      </c>
    </row>
    <row r="102" spans="1:25">
      <c r="T102" s="274">
        <v>100</v>
      </c>
      <c r="U102" s="274">
        <v>545</v>
      </c>
      <c r="V102" s="274">
        <v>100</v>
      </c>
      <c r="W102" s="274">
        <f>SUM($V$3:V102)</f>
        <v>10000</v>
      </c>
      <c r="Y102" s="274">
        <v>1000</v>
      </c>
    </row>
    <row r="103" spans="1:25">
      <c r="T103" s="274">
        <v>101</v>
      </c>
      <c r="U103" s="274">
        <v>550</v>
      </c>
      <c r="V103" s="274">
        <v>100</v>
      </c>
      <c r="W103" s="274">
        <f>SUM($V$3:V103)</f>
        <v>10100</v>
      </c>
      <c r="Y103" s="274">
        <v>1010</v>
      </c>
    </row>
    <row r="104" spans="1:25">
      <c r="T104" s="274">
        <v>102</v>
      </c>
      <c r="U104" s="274">
        <v>555</v>
      </c>
      <c r="V104" s="274">
        <v>100</v>
      </c>
      <c r="W104" s="274">
        <f>SUM($V$3:V104)</f>
        <v>10200</v>
      </c>
      <c r="Y104" s="274">
        <v>1020</v>
      </c>
    </row>
    <row r="105" spans="1:25">
      <c r="T105" s="274">
        <v>103</v>
      </c>
      <c r="U105" s="274">
        <v>560</v>
      </c>
      <c r="V105" s="274">
        <v>100</v>
      </c>
      <c r="W105" s="274">
        <f>SUM($V$3:V105)</f>
        <v>10300</v>
      </c>
      <c r="Y105" s="274">
        <v>1030</v>
      </c>
    </row>
    <row r="106" spans="1:25">
      <c r="T106" s="274">
        <v>104</v>
      </c>
      <c r="U106" s="274">
        <v>565</v>
      </c>
      <c r="V106" s="274">
        <v>100</v>
      </c>
      <c r="W106" s="274">
        <f>SUM($V$3:V106)</f>
        <v>10400</v>
      </c>
      <c r="Y106" s="274">
        <v>1040</v>
      </c>
    </row>
    <row r="107" spans="1:25">
      <c r="T107" s="274">
        <v>105</v>
      </c>
      <c r="U107" s="274">
        <v>570</v>
      </c>
      <c r="V107" s="274">
        <v>100</v>
      </c>
      <c r="W107" s="274">
        <f>SUM($V$3:V107)</f>
        <v>10500</v>
      </c>
      <c r="Y107" s="274">
        <v>1050</v>
      </c>
    </row>
    <row r="108" spans="1:25">
      <c r="T108" s="274">
        <v>106</v>
      </c>
      <c r="U108" s="274">
        <v>575</v>
      </c>
      <c r="V108" s="274">
        <v>100</v>
      </c>
      <c r="W108" s="274">
        <f>SUM($V$3:V108)</f>
        <v>10600</v>
      </c>
      <c r="Y108" s="274">
        <v>1060</v>
      </c>
    </row>
    <row r="109" spans="1:25">
      <c r="T109" s="274">
        <v>107</v>
      </c>
      <c r="U109" s="274">
        <v>580</v>
      </c>
      <c r="V109" s="274">
        <v>100</v>
      </c>
      <c r="W109" s="274">
        <f>SUM($V$3:V109)</f>
        <v>10700</v>
      </c>
      <c r="Y109" s="274">
        <v>1070</v>
      </c>
    </row>
    <row r="110" spans="1:25">
      <c r="T110" s="274">
        <v>108</v>
      </c>
      <c r="U110" s="274">
        <v>585</v>
      </c>
      <c r="V110" s="274">
        <v>100</v>
      </c>
      <c r="W110" s="274">
        <f>SUM($V$3:V110)</f>
        <v>10800</v>
      </c>
      <c r="Y110" s="274">
        <v>1080</v>
      </c>
    </row>
    <row r="111" spans="1:25">
      <c r="T111" s="274">
        <v>109</v>
      </c>
      <c r="U111" s="274">
        <v>590</v>
      </c>
      <c r="V111" s="274">
        <v>100</v>
      </c>
      <c r="W111" s="274">
        <f>SUM($V$3:V111)</f>
        <v>10900</v>
      </c>
      <c r="Y111" s="274">
        <v>1090</v>
      </c>
    </row>
    <row r="112" spans="1:25">
      <c r="T112" s="274">
        <v>110</v>
      </c>
      <c r="U112" s="274">
        <v>595</v>
      </c>
      <c r="V112" s="274">
        <v>100</v>
      </c>
      <c r="W112" s="274">
        <f>SUM($V$3:V112)</f>
        <v>11000</v>
      </c>
      <c r="Y112" s="274">
        <v>1100</v>
      </c>
    </row>
    <row r="113" spans="20:25">
      <c r="T113" s="305">
        <v>111</v>
      </c>
      <c r="U113" s="309">
        <v>600</v>
      </c>
      <c r="V113" s="274">
        <v>100</v>
      </c>
      <c r="W113" s="309">
        <f>SUM($V$3:V113)</f>
        <v>11100</v>
      </c>
      <c r="X113" s="281" t="s">
        <v>2493</v>
      </c>
      <c r="Y113" s="305">
        <v>1110</v>
      </c>
    </row>
    <row r="114" spans="20:25">
      <c r="T114" s="274">
        <v>112</v>
      </c>
      <c r="U114" s="274">
        <v>605</v>
      </c>
      <c r="V114" s="274">
        <v>100</v>
      </c>
      <c r="W114" s="274">
        <f>SUM($V$3:V114)</f>
        <v>11200</v>
      </c>
      <c r="Y114" s="274">
        <v>1120</v>
      </c>
    </row>
    <row r="115" spans="20:25">
      <c r="T115" s="274">
        <v>113</v>
      </c>
      <c r="U115" s="274">
        <v>610</v>
      </c>
      <c r="V115" s="274">
        <v>100</v>
      </c>
      <c r="W115" s="274">
        <f>SUM($V$3:V115)</f>
        <v>11300</v>
      </c>
      <c r="Y115" s="274">
        <v>1130</v>
      </c>
    </row>
    <row r="116" spans="20:25">
      <c r="T116" s="274">
        <v>114</v>
      </c>
      <c r="U116" s="274">
        <v>615</v>
      </c>
      <c r="V116" s="274">
        <v>100</v>
      </c>
      <c r="W116" s="274">
        <f>SUM($V$3:V116)</f>
        <v>11400</v>
      </c>
      <c r="Y116" s="274">
        <v>1140</v>
      </c>
    </row>
    <row r="117" spans="20:25">
      <c r="T117" s="274">
        <v>115</v>
      </c>
      <c r="U117" s="274">
        <v>620</v>
      </c>
      <c r="V117" s="274">
        <v>100</v>
      </c>
      <c r="W117" s="274">
        <f>SUM($V$3:V117)</f>
        <v>11500</v>
      </c>
      <c r="Y117" s="274">
        <v>1150</v>
      </c>
    </row>
    <row r="118" spans="20:25">
      <c r="T118" s="274">
        <v>116</v>
      </c>
      <c r="U118" s="274">
        <v>625</v>
      </c>
      <c r="V118" s="274">
        <v>100</v>
      </c>
      <c r="W118" s="274">
        <f>SUM($V$3:V118)</f>
        <v>11600</v>
      </c>
      <c r="Y118" s="274">
        <v>1160</v>
      </c>
    </row>
    <row r="119" spans="20:25">
      <c r="T119" s="274">
        <v>117</v>
      </c>
      <c r="U119" s="274">
        <v>630</v>
      </c>
      <c r="V119" s="274">
        <v>100</v>
      </c>
      <c r="W119" s="274">
        <f>SUM($V$3:V119)</f>
        <v>11700</v>
      </c>
      <c r="Y119" s="274">
        <v>1170</v>
      </c>
    </row>
    <row r="120" spans="20:25">
      <c r="T120" s="274">
        <v>118</v>
      </c>
      <c r="U120" s="274">
        <v>635</v>
      </c>
      <c r="V120" s="274">
        <v>100</v>
      </c>
      <c r="W120" s="274">
        <f>SUM($V$3:V120)</f>
        <v>11800</v>
      </c>
      <c r="Y120" s="274">
        <v>1180</v>
      </c>
    </row>
    <row r="121" spans="20:25">
      <c r="T121" s="274">
        <v>119</v>
      </c>
      <c r="U121" s="274">
        <v>640</v>
      </c>
      <c r="V121" s="274">
        <v>100</v>
      </c>
      <c r="W121" s="274">
        <f>SUM($V$3:V121)</f>
        <v>11900</v>
      </c>
      <c r="Y121" s="274">
        <v>1190</v>
      </c>
    </row>
    <row r="122" spans="20:25">
      <c r="T122" s="274">
        <v>120</v>
      </c>
      <c r="U122" s="274">
        <v>645</v>
      </c>
      <c r="V122" s="274">
        <v>100</v>
      </c>
      <c r="W122" s="274">
        <f>SUM($V$3:V122)</f>
        <v>12000</v>
      </c>
      <c r="Y122" s="274">
        <v>1200</v>
      </c>
    </row>
    <row r="123" spans="20:25">
      <c r="T123" s="274">
        <v>121</v>
      </c>
      <c r="U123" s="274">
        <v>650</v>
      </c>
      <c r="V123" s="274">
        <v>100</v>
      </c>
      <c r="W123" s="274">
        <f>SUM($V$3:V123)</f>
        <v>12100</v>
      </c>
      <c r="Y123" s="274">
        <v>1210</v>
      </c>
    </row>
    <row r="124" spans="20:25">
      <c r="T124" s="274">
        <v>122</v>
      </c>
      <c r="U124" s="274">
        <v>655</v>
      </c>
      <c r="V124" s="274">
        <v>100</v>
      </c>
      <c r="W124" s="274">
        <f>SUM($V$3:V124)</f>
        <v>12200</v>
      </c>
      <c r="Y124" s="274">
        <v>1220</v>
      </c>
    </row>
    <row r="125" spans="20:25">
      <c r="T125" s="274">
        <v>123</v>
      </c>
      <c r="U125" s="274">
        <v>660</v>
      </c>
      <c r="V125" s="274">
        <v>100</v>
      </c>
      <c r="W125" s="274">
        <f>SUM($V$3:V125)</f>
        <v>12300</v>
      </c>
      <c r="Y125" s="274">
        <v>1230</v>
      </c>
    </row>
    <row r="126" spans="20:25">
      <c r="T126" s="274">
        <v>124</v>
      </c>
      <c r="U126" s="274">
        <v>665</v>
      </c>
      <c r="V126" s="274">
        <v>100</v>
      </c>
      <c r="W126" s="274">
        <f>SUM($V$3:V126)</f>
        <v>12400</v>
      </c>
      <c r="Y126" s="274">
        <v>1240</v>
      </c>
    </row>
    <row r="127" spans="20:25">
      <c r="T127" s="274">
        <v>125</v>
      </c>
      <c r="U127" s="274">
        <v>670</v>
      </c>
      <c r="V127" s="274">
        <v>100</v>
      </c>
      <c r="W127" s="274">
        <f>SUM($V$3:V127)</f>
        <v>12500</v>
      </c>
      <c r="Y127" s="274">
        <v>1250</v>
      </c>
    </row>
    <row r="128" spans="20:25">
      <c r="T128" s="274">
        <v>126</v>
      </c>
      <c r="U128" s="274">
        <v>675</v>
      </c>
      <c r="V128" s="274">
        <v>100</v>
      </c>
      <c r="W128" s="274">
        <f>SUM($V$3:V128)</f>
        <v>12600</v>
      </c>
      <c r="Y128" s="274">
        <v>1260</v>
      </c>
    </row>
    <row r="129" spans="20:25">
      <c r="T129" s="274">
        <v>127</v>
      </c>
      <c r="U129" s="274">
        <v>680</v>
      </c>
      <c r="V129" s="274">
        <v>100</v>
      </c>
      <c r="W129" s="274">
        <f>SUM($V$3:V129)</f>
        <v>12700</v>
      </c>
      <c r="Y129" s="274">
        <v>1270</v>
      </c>
    </row>
    <row r="130" spans="20:25">
      <c r="T130" s="274">
        <v>128</v>
      </c>
      <c r="U130" s="274">
        <v>685</v>
      </c>
      <c r="V130" s="274">
        <v>100</v>
      </c>
      <c r="W130" s="274">
        <f>SUM($V$3:V130)</f>
        <v>12800</v>
      </c>
      <c r="Y130" s="274">
        <v>1280</v>
      </c>
    </row>
    <row r="131" spans="20:25">
      <c r="T131" s="274">
        <v>129</v>
      </c>
      <c r="U131" s="274">
        <v>690</v>
      </c>
      <c r="V131" s="274">
        <v>100</v>
      </c>
      <c r="W131" s="274">
        <f>SUM($V$3:V131)</f>
        <v>12900</v>
      </c>
      <c r="Y131" s="274">
        <v>1290</v>
      </c>
    </row>
    <row r="132" spans="20:25">
      <c r="T132" s="274">
        <v>130</v>
      </c>
      <c r="U132" s="274">
        <v>695</v>
      </c>
      <c r="V132" s="274">
        <v>100</v>
      </c>
      <c r="W132" s="274">
        <f>SUM($V$3:V132)</f>
        <v>13000</v>
      </c>
      <c r="Y132" s="274">
        <v>1300</v>
      </c>
    </row>
    <row r="133" spans="20:25">
      <c r="T133" s="274">
        <v>131</v>
      </c>
      <c r="U133" s="274">
        <v>700</v>
      </c>
      <c r="V133" s="274">
        <v>100</v>
      </c>
      <c r="W133" s="274">
        <f>SUM($V$3:V133)</f>
        <v>13100</v>
      </c>
      <c r="Y133" s="274">
        <v>1310</v>
      </c>
    </row>
    <row r="134" spans="20:25">
      <c r="T134" s="274">
        <v>132</v>
      </c>
      <c r="U134" s="274">
        <v>705</v>
      </c>
      <c r="V134" s="274">
        <v>100</v>
      </c>
      <c r="W134" s="274">
        <f>SUM($V$3:V134)</f>
        <v>13200</v>
      </c>
      <c r="Y134" s="274">
        <v>1320</v>
      </c>
    </row>
    <row r="135" spans="20:25">
      <c r="T135" s="274">
        <v>133</v>
      </c>
      <c r="U135" s="274">
        <v>710</v>
      </c>
      <c r="V135" s="274">
        <v>100</v>
      </c>
      <c r="W135" s="274">
        <f>SUM($V$3:V135)</f>
        <v>13300</v>
      </c>
      <c r="Y135" s="274">
        <v>1330</v>
      </c>
    </row>
    <row r="136" spans="20:25">
      <c r="T136" s="274">
        <v>134</v>
      </c>
      <c r="U136" s="274">
        <v>715</v>
      </c>
      <c r="V136" s="274">
        <v>100</v>
      </c>
      <c r="W136" s="274">
        <f>SUM($V$3:V136)</f>
        <v>13400</v>
      </c>
      <c r="Y136" s="274">
        <v>1340</v>
      </c>
    </row>
    <row r="137" spans="20:25">
      <c r="T137" s="274">
        <v>135</v>
      </c>
      <c r="U137" s="274">
        <v>720</v>
      </c>
      <c r="V137" s="274">
        <v>100</v>
      </c>
      <c r="W137" s="274">
        <f>SUM($V$3:V137)</f>
        <v>13500</v>
      </c>
      <c r="Y137" s="274">
        <v>1350</v>
      </c>
    </row>
    <row r="138" spans="20:25">
      <c r="T138" s="274">
        <v>136</v>
      </c>
      <c r="U138" s="274">
        <v>725</v>
      </c>
      <c r="V138" s="274">
        <v>100</v>
      </c>
      <c r="W138" s="274">
        <f>SUM($V$3:V138)</f>
        <v>13600</v>
      </c>
      <c r="Y138" s="274">
        <v>1360</v>
      </c>
    </row>
    <row r="139" spans="20:25">
      <c r="T139" s="274">
        <v>137</v>
      </c>
      <c r="U139" s="274">
        <v>730</v>
      </c>
      <c r="V139" s="274">
        <v>100</v>
      </c>
      <c r="W139" s="274">
        <f>SUM($V$3:V139)</f>
        <v>13700</v>
      </c>
      <c r="Y139" s="274">
        <v>1370</v>
      </c>
    </row>
    <row r="140" spans="20:25">
      <c r="T140" s="274">
        <v>138</v>
      </c>
      <c r="U140" s="274">
        <v>735</v>
      </c>
      <c r="V140" s="274">
        <v>100</v>
      </c>
      <c r="W140" s="274">
        <f>SUM($V$3:V140)</f>
        <v>13800</v>
      </c>
      <c r="Y140" s="274">
        <v>1380</v>
      </c>
    </row>
    <row r="141" spans="20:25">
      <c r="T141" s="274">
        <v>139</v>
      </c>
      <c r="U141" s="274">
        <v>740</v>
      </c>
      <c r="V141" s="274">
        <v>100</v>
      </c>
      <c r="W141" s="274">
        <f>SUM($V$3:V141)</f>
        <v>13900</v>
      </c>
      <c r="Y141" s="274">
        <v>1390</v>
      </c>
    </row>
    <row r="142" spans="20:25">
      <c r="T142" s="274">
        <v>140</v>
      </c>
      <c r="U142" s="274">
        <v>745</v>
      </c>
      <c r="V142" s="274">
        <v>100</v>
      </c>
      <c r="W142" s="274">
        <f>SUM($V$3:V142)</f>
        <v>14000</v>
      </c>
      <c r="Y142" s="274">
        <v>1400</v>
      </c>
    </row>
    <row r="143" spans="20:25">
      <c r="T143" s="274">
        <v>141</v>
      </c>
      <c r="U143" s="274">
        <v>750</v>
      </c>
      <c r="V143" s="274">
        <v>100</v>
      </c>
      <c r="W143" s="274">
        <f>SUM($V$3:V143)</f>
        <v>14100</v>
      </c>
      <c r="Y143" s="274">
        <v>1410</v>
      </c>
    </row>
    <row r="144" spans="20:25">
      <c r="T144" s="274">
        <v>142</v>
      </c>
      <c r="U144" s="274">
        <v>755</v>
      </c>
      <c r="V144" s="274">
        <v>100</v>
      </c>
      <c r="W144" s="274">
        <f>SUM($V$3:V144)</f>
        <v>14200</v>
      </c>
      <c r="Y144" s="274">
        <v>1420</v>
      </c>
    </row>
    <row r="145" spans="20:25">
      <c r="T145" s="274">
        <v>143</v>
      </c>
      <c r="U145" s="274">
        <v>760</v>
      </c>
      <c r="V145" s="274">
        <v>100</v>
      </c>
      <c r="W145" s="274">
        <f>SUM($V$3:V145)</f>
        <v>14300</v>
      </c>
      <c r="Y145" s="274">
        <v>1430</v>
      </c>
    </row>
    <row r="146" spans="20:25">
      <c r="T146" s="274">
        <v>144</v>
      </c>
      <c r="U146" s="274">
        <v>765</v>
      </c>
      <c r="V146" s="274">
        <v>100</v>
      </c>
      <c r="W146" s="274">
        <f>SUM($V$3:V146)</f>
        <v>14400</v>
      </c>
      <c r="Y146" s="274">
        <v>1440</v>
      </c>
    </row>
    <row r="147" spans="20:25">
      <c r="T147" s="274">
        <v>145</v>
      </c>
      <c r="U147" s="274">
        <v>770</v>
      </c>
      <c r="V147" s="274">
        <v>100</v>
      </c>
      <c r="W147" s="274">
        <f>SUM($V$3:V147)</f>
        <v>14500</v>
      </c>
      <c r="Y147" s="274">
        <v>1450</v>
      </c>
    </row>
    <row r="148" spans="20:25">
      <c r="T148" s="274">
        <v>146</v>
      </c>
      <c r="U148" s="274">
        <v>775</v>
      </c>
      <c r="V148" s="274">
        <v>100</v>
      </c>
      <c r="W148" s="274">
        <f>SUM($V$3:V148)</f>
        <v>14600</v>
      </c>
      <c r="Y148" s="274">
        <v>1460</v>
      </c>
    </row>
    <row r="149" spans="20:25">
      <c r="T149" s="274">
        <v>147</v>
      </c>
      <c r="U149" s="274">
        <v>780</v>
      </c>
      <c r="V149" s="274">
        <v>100</v>
      </c>
      <c r="W149" s="274">
        <f>SUM($V$3:V149)</f>
        <v>14700</v>
      </c>
      <c r="Y149" s="274">
        <v>1470</v>
      </c>
    </row>
    <row r="150" spans="20:25">
      <c r="T150" s="274">
        <v>148</v>
      </c>
      <c r="U150" s="274">
        <v>785</v>
      </c>
      <c r="V150" s="274">
        <v>100</v>
      </c>
      <c r="W150" s="274">
        <f>SUM($V$3:V150)</f>
        <v>14800</v>
      </c>
      <c r="Y150" s="274">
        <v>1480</v>
      </c>
    </row>
    <row r="151" spans="20:25">
      <c r="T151" s="274">
        <v>149</v>
      </c>
      <c r="U151" s="274">
        <v>790</v>
      </c>
      <c r="V151" s="274">
        <v>100</v>
      </c>
      <c r="W151" s="274">
        <f>SUM($V$3:V151)</f>
        <v>14900</v>
      </c>
      <c r="Y151" s="274">
        <v>1490</v>
      </c>
    </row>
    <row r="152" spans="20:25">
      <c r="T152" s="274">
        <v>150</v>
      </c>
      <c r="U152" s="274">
        <v>795</v>
      </c>
      <c r="V152" s="274">
        <v>100</v>
      </c>
      <c r="W152" s="274">
        <f>SUM($V$3:V152)</f>
        <v>15000</v>
      </c>
      <c r="Y152" s="274">
        <v>1500</v>
      </c>
    </row>
    <row r="153" spans="20:25">
      <c r="T153" s="302">
        <v>151</v>
      </c>
      <c r="U153" s="309">
        <v>800</v>
      </c>
      <c r="V153" s="274">
        <v>100</v>
      </c>
      <c r="W153" s="309">
        <f>SUM($V$3:V153)</f>
        <v>15100</v>
      </c>
      <c r="X153" s="274" t="s">
        <v>2498</v>
      </c>
      <c r="Y153" s="302">
        <v>1510</v>
      </c>
    </row>
    <row r="154" spans="20:25">
      <c r="T154" s="274">
        <v>152</v>
      </c>
      <c r="U154" s="274">
        <v>805</v>
      </c>
      <c r="V154" s="274">
        <v>100</v>
      </c>
      <c r="W154" s="274">
        <f>SUM($V$3:V154)</f>
        <v>15200</v>
      </c>
      <c r="Y154" s="274">
        <v>1520</v>
      </c>
    </row>
    <row r="155" spans="20:25">
      <c r="T155" s="274">
        <v>153</v>
      </c>
      <c r="U155" s="274">
        <v>810</v>
      </c>
      <c r="V155" s="274">
        <v>100</v>
      </c>
      <c r="W155" s="274">
        <f>SUM($V$3:V155)</f>
        <v>15300</v>
      </c>
      <c r="Y155" s="274">
        <v>1530</v>
      </c>
    </row>
    <row r="156" spans="20:25">
      <c r="T156" s="274">
        <v>154</v>
      </c>
      <c r="U156" s="274">
        <v>815</v>
      </c>
      <c r="V156" s="274">
        <v>100</v>
      </c>
      <c r="W156" s="274">
        <f>SUM($V$3:V156)</f>
        <v>15400</v>
      </c>
      <c r="Y156" s="274">
        <v>1540</v>
      </c>
    </row>
    <row r="157" spans="20:25">
      <c r="T157" s="274">
        <v>155</v>
      </c>
      <c r="U157" s="274">
        <v>820</v>
      </c>
      <c r="V157" s="274">
        <v>100</v>
      </c>
      <c r="W157" s="274">
        <f>SUM($V$3:V157)</f>
        <v>15500</v>
      </c>
      <c r="Y157" s="274">
        <v>1550</v>
      </c>
    </row>
    <row r="158" spans="20:25">
      <c r="T158" s="274">
        <v>156</v>
      </c>
      <c r="U158" s="274">
        <v>825</v>
      </c>
      <c r="V158" s="274">
        <v>100</v>
      </c>
      <c r="W158" s="274">
        <f>SUM($V$3:V158)</f>
        <v>15600</v>
      </c>
      <c r="Y158" s="274">
        <v>1560</v>
      </c>
    </row>
    <row r="159" spans="20:25">
      <c r="T159" s="274">
        <v>157</v>
      </c>
      <c r="U159" s="274">
        <v>830</v>
      </c>
      <c r="V159" s="274">
        <v>100</v>
      </c>
      <c r="W159" s="274">
        <f>SUM($V$3:V159)</f>
        <v>15700</v>
      </c>
      <c r="Y159" s="274">
        <v>1570</v>
      </c>
    </row>
    <row r="160" spans="20:25">
      <c r="T160" s="274">
        <v>158</v>
      </c>
      <c r="U160" s="274">
        <v>835</v>
      </c>
      <c r="V160" s="274">
        <v>100</v>
      </c>
      <c r="W160" s="274">
        <f>SUM($V$3:V160)</f>
        <v>15800</v>
      </c>
      <c r="Y160" s="274">
        <v>1580</v>
      </c>
    </row>
    <row r="161" spans="20:25">
      <c r="T161" s="274">
        <v>159</v>
      </c>
      <c r="U161" s="274">
        <v>840</v>
      </c>
      <c r="V161" s="274">
        <v>100</v>
      </c>
      <c r="W161" s="274">
        <f>SUM($V$3:V161)</f>
        <v>15900</v>
      </c>
      <c r="Y161" s="274">
        <v>1590</v>
      </c>
    </row>
    <row r="162" spans="20:25">
      <c r="T162" s="274">
        <v>160</v>
      </c>
      <c r="U162" s="274">
        <v>845</v>
      </c>
      <c r="V162" s="274">
        <v>100</v>
      </c>
      <c r="W162" s="274">
        <f>SUM($V$3:V162)</f>
        <v>16000</v>
      </c>
      <c r="Y162" s="274">
        <v>1600</v>
      </c>
    </row>
    <row r="163" spans="20:25">
      <c r="T163" s="274">
        <v>161</v>
      </c>
      <c r="U163" s="274">
        <v>850</v>
      </c>
      <c r="V163" s="274">
        <v>100</v>
      </c>
      <c r="W163" s="274">
        <f>SUM($V$3:V163)</f>
        <v>16100</v>
      </c>
      <c r="Y163" s="274">
        <v>1610</v>
      </c>
    </row>
    <row r="164" spans="20:25">
      <c r="T164" s="274">
        <v>162</v>
      </c>
      <c r="U164" s="274">
        <v>855</v>
      </c>
      <c r="V164" s="274">
        <v>100</v>
      </c>
      <c r="W164" s="274">
        <f>SUM($V$3:V164)</f>
        <v>16200</v>
      </c>
      <c r="Y164" s="274">
        <v>1620</v>
      </c>
    </row>
    <row r="165" spans="20:25">
      <c r="T165" s="274">
        <v>163</v>
      </c>
      <c r="U165" s="274">
        <v>860</v>
      </c>
      <c r="V165" s="274">
        <v>100</v>
      </c>
      <c r="W165" s="274">
        <f>SUM($V$3:V165)</f>
        <v>16300</v>
      </c>
      <c r="Y165" s="274">
        <v>1630</v>
      </c>
    </row>
    <row r="166" spans="20:25">
      <c r="T166" s="274">
        <v>164</v>
      </c>
      <c r="U166" s="274">
        <v>865</v>
      </c>
      <c r="V166" s="274">
        <v>100</v>
      </c>
      <c r="W166" s="274">
        <f>SUM($V$3:V166)</f>
        <v>16400</v>
      </c>
      <c r="Y166" s="274">
        <v>1640</v>
      </c>
    </row>
    <row r="167" spans="20:25">
      <c r="T167" s="274">
        <v>165</v>
      </c>
      <c r="U167" s="274">
        <v>870</v>
      </c>
      <c r="V167" s="274">
        <v>100</v>
      </c>
      <c r="W167" s="274">
        <f>SUM($V$3:V167)</f>
        <v>16500</v>
      </c>
      <c r="Y167" s="274">
        <v>1650</v>
      </c>
    </row>
    <row r="168" spans="20:25">
      <c r="T168" s="274">
        <v>166</v>
      </c>
      <c r="U168" s="274">
        <v>875</v>
      </c>
      <c r="V168" s="274">
        <v>100</v>
      </c>
      <c r="W168" s="274">
        <f>SUM($V$3:V168)</f>
        <v>16600</v>
      </c>
      <c r="Y168" s="274">
        <v>1660</v>
      </c>
    </row>
    <row r="169" spans="20:25">
      <c r="T169" s="274">
        <v>167</v>
      </c>
      <c r="U169" s="274">
        <v>880</v>
      </c>
      <c r="V169" s="274">
        <v>100</v>
      </c>
      <c r="W169" s="274">
        <f>SUM($V$3:V169)</f>
        <v>16700</v>
      </c>
      <c r="Y169" s="274">
        <v>1670</v>
      </c>
    </row>
    <row r="170" spans="20:25">
      <c r="T170" s="274">
        <v>168</v>
      </c>
      <c r="U170" s="274">
        <v>885</v>
      </c>
      <c r="V170" s="274">
        <v>100</v>
      </c>
      <c r="W170" s="274">
        <f>SUM($V$3:V170)</f>
        <v>16800</v>
      </c>
      <c r="Y170" s="274">
        <v>1680</v>
      </c>
    </row>
    <row r="171" spans="20:25">
      <c r="T171" s="274">
        <v>169</v>
      </c>
      <c r="U171" s="274">
        <v>890</v>
      </c>
      <c r="V171" s="274">
        <v>100</v>
      </c>
      <c r="W171" s="274">
        <f>SUM($V$3:V171)</f>
        <v>16900</v>
      </c>
      <c r="Y171" s="274">
        <v>1690</v>
      </c>
    </row>
    <row r="172" spans="20:25">
      <c r="T172" s="274">
        <v>170</v>
      </c>
      <c r="U172" s="274">
        <v>895</v>
      </c>
      <c r="V172" s="274">
        <v>100</v>
      </c>
      <c r="W172" s="274">
        <f>SUM($V$3:V172)</f>
        <v>17000</v>
      </c>
      <c r="Y172" s="274">
        <v>1700</v>
      </c>
    </row>
    <row r="173" spans="20:25">
      <c r="T173" s="274">
        <v>171</v>
      </c>
      <c r="U173" s="274">
        <v>900</v>
      </c>
      <c r="V173" s="274">
        <v>100</v>
      </c>
      <c r="W173" s="274">
        <f>SUM($V$3:V173)</f>
        <v>17100</v>
      </c>
      <c r="Y173" s="274">
        <v>1710</v>
      </c>
    </row>
    <row r="174" spans="20:25">
      <c r="T174" s="274">
        <v>172</v>
      </c>
      <c r="U174" s="274">
        <v>905</v>
      </c>
      <c r="V174" s="274">
        <v>100</v>
      </c>
      <c r="W174" s="274">
        <f>SUM($V$3:V174)</f>
        <v>17200</v>
      </c>
      <c r="Y174" s="274">
        <v>1720</v>
      </c>
    </row>
    <row r="175" spans="20:25">
      <c r="T175" s="274">
        <v>173</v>
      </c>
      <c r="U175" s="274">
        <v>910</v>
      </c>
      <c r="V175" s="274">
        <v>100</v>
      </c>
      <c r="W175" s="274">
        <f>SUM($V$3:V175)</f>
        <v>17300</v>
      </c>
      <c r="Y175" s="274">
        <v>1730</v>
      </c>
    </row>
    <row r="176" spans="20:25">
      <c r="T176" s="274">
        <v>174</v>
      </c>
      <c r="U176" s="274">
        <v>915</v>
      </c>
      <c r="V176" s="274">
        <v>100</v>
      </c>
      <c r="W176" s="274">
        <f>SUM($V$3:V176)</f>
        <v>17400</v>
      </c>
      <c r="Y176" s="274">
        <v>1740</v>
      </c>
    </row>
    <row r="177" spans="20:25">
      <c r="T177" s="274">
        <v>175</v>
      </c>
      <c r="U177" s="274">
        <v>920</v>
      </c>
      <c r="V177" s="274">
        <v>100</v>
      </c>
      <c r="W177" s="274">
        <f>SUM($V$3:V177)</f>
        <v>17500</v>
      </c>
      <c r="Y177" s="274">
        <v>1750</v>
      </c>
    </row>
    <row r="178" spans="20:25">
      <c r="T178" s="274">
        <v>176</v>
      </c>
      <c r="U178" s="274">
        <v>925</v>
      </c>
      <c r="V178" s="274">
        <v>100</v>
      </c>
      <c r="W178" s="274">
        <f>SUM($V$3:V178)</f>
        <v>17600</v>
      </c>
      <c r="Y178" s="274">
        <v>1760</v>
      </c>
    </row>
    <row r="179" spans="20:25">
      <c r="T179" s="274">
        <v>177</v>
      </c>
      <c r="U179" s="274">
        <v>930</v>
      </c>
      <c r="V179" s="274">
        <v>100</v>
      </c>
      <c r="W179" s="274">
        <f>SUM($V$3:V179)</f>
        <v>17700</v>
      </c>
      <c r="Y179" s="274">
        <v>1770</v>
      </c>
    </row>
    <row r="180" spans="20:25">
      <c r="T180" s="274">
        <v>178</v>
      </c>
      <c r="U180" s="274">
        <v>935</v>
      </c>
      <c r="V180" s="274">
        <v>100</v>
      </c>
      <c r="W180" s="274">
        <f>SUM($V$3:V180)</f>
        <v>17800</v>
      </c>
      <c r="Y180" s="274">
        <v>1780</v>
      </c>
    </row>
    <row r="181" spans="20:25">
      <c r="T181" s="274">
        <v>179</v>
      </c>
      <c r="U181" s="274">
        <v>940</v>
      </c>
      <c r="V181" s="274">
        <v>100</v>
      </c>
      <c r="W181" s="274">
        <f>SUM($V$3:V181)</f>
        <v>17900</v>
      </c>
      <c r="Y181" s="274">
        <v>1790</v>
      </c>
    </row>
    <row r="182" spans="20:25">
      <c r="T182" s="274">
        <v>180</v>
      </c>
      <c r="U182" s="274">
        <v>945</v>
      </c>
      <c r="V182" s="274">
        <v>100</v>
      </c>
      <c r="W182" s="274">
        <f>SUM($V$3:V182)</f>
        <v>18000</v>
      </c>
      <c r="Y182" s="274">
        <v>1800</v>
      </c>
    </row>
    <row r="183" spans="20:25">
      <c r="T183" s="274">
        <v>181</v>
      </c>
      <c r="U183" s="274">
        <v>950</v>
      </c>
      <c r="V183" s="274">
        <v>100</v>
      </c>
      <c r="W183" s="274">
        <f>SUM($V$3:V183)</f>
        <v>18100</v>
      </c>
      <c r="Y183" s="274">
        <v>1810</v>
      </c>
    </row>
    <row r="184" spans="20:25">
      <c r="T184" s="274">
        <v>182</v>
      </c>
      <c r="U184" s="274">
        <v>955</v>
      </c>
      <c r="V184" s="274">
        <v>100</v>
      </c>
      <c r="W184" s="274">
        <f>SUM($V$3:V184)</f>
        <v>18200</v>
      </c>
      <c r="Y184" s="274">
        <v>1820</v>
      </c>
    </row>
    <row r="185" spans="20:25">
      <c r="T185" s="274">
        <v>183</v>
      </c>
      <c r="U185" s="274">
        <v>960</v>
      </c>
      <c r="V185" s="274">
        <v>100</v>
      </c>
      <c r="W185" s="274">
        <f>SUM($V$3:V185)</f>
        <v>18300</v>
      </c>
      <c r="Y185" s="274">
        <v>1830</v>
      </c>
    </row>
    <row r="186" spans="20:25">
      <c r="T186" s="274">
        <v>184</v>
      </c>
      <c r="U186" s="274">
        <v>965</v>
      </c>
      <c r="V186" s="274">
        <v>100</v>
      </c>
      <c r="W186" s="274">
        <f>SUM($V$3:V186)</f>
        <v>18400</v>
      </c>
      <c r="Y186" s="274">
        <v>1840</v>
      </c>
    </row>
    <row r="187" spans="20:25">
      <c r="T187" s="274">
        <v>185</v>
      </c>
      <c r="U187" s="274">
        <v>970</v>
      </c>
      <c r="V187" s="274">
        <v>100</v>
      </c>
      <c r="W187" s="274">
        <f>SUM($V$3:V187)</f>
        <v>18500</v>
      </c>
      <c r="Y187" s="274">
        <v>1850</v>
      </c>
    </row>
    <row r="188" spans="20:25">
      <c r="T188" s="274">
        <v>186</v>
      </c>
      <c r="U188" s="274">
        <v>975</v>
      </c>
      <c r="V188" s="274">
        <v>100</v>
      </c>
      <c r="W188" s="274">
        <f>SUM($V$3:V188)</f>
        <v>18600</v>
      </c>
      <c r="Y188" s="274">
        <v>1860</v>
      </c>
    </row>
    <row r="189" spans="20:25">
      <c r="T189" s="274">
        <v>187</v>
      </c>
      <c r="U189" s="274">
        <v>980</v>
      </c>
      <c r="V189" s="274">
        <v>100</v>
      </c>
      <c r="W189" s="274">
        <f>SUM($V$3:V189)</f>
        <v>18700</v>
      </c>
      <c r="Y189" s="274">
        <v>1870</v>
      </c>
    </row>
    <row r="190" spans="20:25">
      <c r="T190" s="274">
        <v>188</v>
      </c>
      <c r="U190" s="274">
        <v>985</v>
      </c>
      <c r="V190" s="274">
        <v>100</v>
      </c>
      <c r="W190" s="274">
        <f>SUM($V$3:V190)</f>
        <v>18800</v>
      </c>
      <c r="Y190" s="274">
        <v>1880</v>
      </c>
    </row>
    <row r="191" spans="20:25">
      <c r="T191" s="274">
        <v>189</v>
      </c>
      <c r="U191" s="274">
        <v>990</v>
      </c>
      <c r="V191" s="274">
        <v>100</v>
      </c>
      <c r="W191" s="274">
        <f>SUM($V$3:V191)</f>
        <v>18900</v>
      </c>
      <c r="Y191" s="274">
        <v>1890</v>
      </c>
    </row>
    <row r="192" spans="20:25">
      <c r="T192" s="274">
        <v>190</v>
      </c>
      <c r="U192" s="274">
        <v>995</v>
      </c>
      <c r="V192" s="274">
        <v>100</v>
      </c>
      <c r="W192" s="274">
        <f>SUM($V$3:V192)</f>
        <v>19000</v>
      </c>
      <c r="Y192" s="274">
        <v>1900</v>
      </c>
    </row>
    <row r="193" spans="20:25">
      <c r="T193" s="274">
        <v>191</v>
      </c>
      <c r="U193" s="274">
        <v>1000</v>
      </c>
      <c r="V193" s="274">
        <v>100</v>
      </c>
      <c r="W193" s="274">
        <f>SUM($V$3:V193)</f>
        <v>19100</v>
      </c>
      <c r="Y193" s="274">
        <v>1910</v>
      </c>
    </row>
    <row r="194" spans="20:25">
      <c r="T194" s="274">
        <v>192</v>
      </c>
      <c r="U194" s="274">
        <v>1005</v>
      </c>
      <c r="V194" s="274">
        <v>100</v>
      </c>
      <c r="W194" s="274">
        <f>SUM($V$3:V194)</f>
        <v>19200</v>
      </c>
      <c r="Y194" s="274">
        <v>1920</v>
      </c>
    </row>
    <row r="195" spans="20:25">
      <c r="T195" s="274">
        <v>193</v>
      </c>
      <c r="U195" s="274">
        <v>1010</v>
      </c>
      <c r="V195" s="274">
        <v>100</v>
      </c>
      <c r="W195" s="274">
        <f>SUM($V$3:V195)</f>
        <v>19300</v>
      </c>
      <c r="Y195" s="274">
        <v>1930</v>
      </c>
    </row>
    <row r="196" spans="20:25">
      <c r="T196" s="274">
        <v>194</v>
      </c>
      <c r="U196" s="274">
        <v>1015</v>
      </c>
      <c r="V196" s="274">
        <v>100</v>
      </c>
      <c r="W196" s="274">
        <f>SUM($V$3:V196)</f>
        <v>19400</v>
      </c>
      <c r="Y196" s="274">
        <v>1940</v>
      </c>
    </row>
    <row r="197" spans="20:25">
      <c r="T197" s="274">
        <v>195</v>
      </c>
      <c r="U197" s="274">
        <v>1020</v>
      </c>
      <c r="V197" s="274">
        <v>100</v>
      </c>
      <c r="W197" s="274">
        <f>SUM($V$3:V197)</f>
        <v>19500</v>
      </c>
      <c r="Y197" s="274">
        <v>1950</v>
      </c>
    </row>
    <row r="198" spans="20:25">
      <c r="T198" s="274">
        <v>196</v>
      </c>
      <c r="U198" s="274">
        <v>1025</v>
      </c>
      <c r="V198" s="274">
        <v>100</v>
      </c>
      <c r="W198" s="274">
        <f>SUM($V$3:V198)</f>
        <v>19600</v>
      </c>
      <c r="Y198" s="274">
        <v>1960</v>
      </c>
    </row>
    <row r="199" spans="20:25">
      <c r="T199" s="274">
        <v>197</v>
      </c>
      <c r="U199" s="274">
        <v>1030</v>
      </c>
      <c r="V199" s="274">
        <v>100</v>
      </c>
      <c r="W199" s="274">
        <f>SUM($V$3:V199)</f>
        <v>19700</v>
      </c>
      <c r="Y199" s="274">
        <v>1970</v>
      </c>
    </row>
    <row r="200" spans="20:25">
      <c r="T200" s="274">
        <v>198</v>
      </c>
      <c r="U200" s="274">
        <v>1035</v>
      </c>
      <c r="V200" s="274">
        <v>100</v>
      </c>
      <c r="W200" s="274">
        <f>SUM($V$3:V200)</f>
        <v>19800</v>
      </c>
      <c r="Y200" s="274">
        <v>1980</v>
      </c>
    </row>
    <row r="201" spans="20:25">
      <c r="T201" s="274">
        <v>199</v>
      </c>
      <c r="U201" s="274">
        <v>1040</v>
      </c>
      <c r="V201" s="274">
        <v>100</v>
      </c>
      <c r="W201" s="274">
        <f>SUM($V$3:V201)</f>
        <v>19900</v>
      </c>
      <c r="Y201" s="274">
        <v>1990</v>
      </c>
    </row>
    <row r="202" spans="20:25">
      <c r="T202" s="274">
        <v>200</v>
      </c>
      <c r="U202" s="274">
        <v>1045</v>
      </c>
      <c r="V202" s="274">
        <v>100</v>
      </c>
      <c r="W202" s="274">
        <f>SUM($V$3:V202)</f>
        <v>20000</v>
      </c>
      <c r="Y202" s="274">
        <v>2000</v>
      </c>
    </row>
    <row r="203" spans="20:25">
      <c r="T203" s="274">
        <v>201</v>
      </c>
      <c r="U203" s="274">
        <v>1050</v>
      </c>
      <c r="V203" s="274">
        <v>100</v>
      </c>
      <c r="W203" s="274">
        <f>SUM($V$3:V203)</f>
        <v>20100</v>
      </c>
      <c r="Y203" s="274">
        <v>2010</v>
      </c>
    </row>
    <row r="204" spans="20:25">
      <c r="T204" s="274">
        <v>202</v>
      </c>
      <c r="U204" s="274">
        <v>1055</v>
      </c>
      <c r="V204" s="274">
        <v>100</v>
      </c>
      <c r="W204" s="274">
        <f>SUM($V$3:V204)</f>
        <v>20200</v>
      </c>
      <c r="Y204" s="274">
        <v>2020</v>
      </c>
    </row>
    <row r="205" spans="20:25">
      <c r="T205" s="274">
        <v>203</v>
      </c>
      <c r="U205" s="274">
        <v>1060</v>
      </c>
      <c r="V205" s="274">
        <v>100</v>
      </c>
      <c r="W205" s="274">
        <f>SUM($V$3:V205)</f>
        <v>20300</v>
      </c>
      <c r="Y205" s="274">
        <v>2030</v>
      </c>
    </row>
    <row r="206" spans="20:25">
      <c r="T206" s="274">
        <v>204</v>
      </c>
      <c r="U206" s="274">
        <v>1065</v>
      </c>
      <c r="V206" s="274">
        <v>100</v>
      </c>
      <c r="W206" s="274">
        <f>SUM($V$3:V206)</f>
        <v>20400</v>
      </c>
      <c r="Y206" s="274">
        <v>2040</v>
      </c>
    </row>
    <row r="207" spans="20:25">
      <c r="T207" s="274">
        <v>205</v>
      </c>
      <c r="U207" s="274">
        <v>1070</v>
      </c>
      <c r="V207" s="274">
        <v>100</v>
      </c>
      <c r="W207" s="274">
        <f>SUM($V$3:V207)</f>
        <v>20500</v>
      </c>
      <c r="Y207" s="274">
        <v>2050</v>
      </c>
    </row>
    <row r="208" spans="20:25">
      <c r="T208" s="274">
        <v>206</v>
      </c>
      <c r="U208" s="274">
        <v>1075</v>
      </c>
      <c r="V208" s="274">
        <v>100</v>
      </c>
      <c r="W208" s="274">
        <f>SUM($V$3:V208)</f>
        <v>20600</v>
      </c>
      <c r="Y208" s="274">
        <v>2060</v>
      </c>
    </row>
    <row r="209" spans="20:25">
      <c r="T209" s="274">
        <v>207</v>
      </c>
      <c r="U209" s="274">
        <v>1080</v>
      </c>
      <c r="V209" s="274">
        <v>100</v>
      </c>
      <c r="W209" s="274">
        <f>SUM($V$3:V209)</f>
        <v>20700</v>
      </c>
      <c r="Y209" s="274">
        <v>2070</v>
      </c>
    </row>
    <row r="210" spans="20:25">
      <c r="T210" s="274">
        <v>208</v>
      </c>
      <c r="U210" s="274">
        <v>1085</v>
      </c>
      <c r="V210" s="274">
        <v>100</v>
      </c>
      <c r="W210" s="274">
        <f>SUM($V$3:V210)</f>
        <v>20800</v>
      </c>
      <c r="Y210" s="274">
        <v>2080</v>
      </c>
    </row>
    <row r="211" spans="20:25">
      <c r="T211" s="274">
        <v>209</v>
      </c>
      <c r="U211" s="274">
        <v>1090</v>
      </c>
      <c r="V211" s="274">
        <v>100</v>
      </c>
      <c r="W211" s="274">
        <f>SUM($V$3:V211)</f>
        <v>20900</v>
      </c>
      <c r="Y211" s="274">
        <v>2090</v>
      </c>
    </row>
    <row r="212" spans="20:25">
      <c r="T212" s="274">
        <v>210</v>
      </c>
      <c r="U212" s="274">
        <v>1095</v>
      </c>
      <c r="V212" s="274">
        <v>100</v>
      </c>
      <c r="W212" s="274">
        <f>SUM($V$3:V212)</f>
        <v>21000</v>
      </c>
      <c r="Y212" s="274">
        <v>2100</v>
      </c>
    </row>
    <row r="213" spans="20:25">
      <c r="T213" s="274">
        <v>211</v>
      </c>
      <c r="U213" s="274">
        <v>1100</v>
      </c>
      <c r="V213" s="274">
        <v>100</v>
      </c>
      <c r="W213" s="274">
        <f>SUM($V$3:V213)</f>
        <v>21100</v>
      </c>
      <c r="Y213" s="274">
        <v>2110</v>
      </c>
    </row>
    <row r="214" spans="20:25">
      <c r="T214" s="274">
        <v>212</v>
      </c>
      <c r="U214" s="274">
        <v>1105</v>
      </c>
      <c r="V214" s="274">
        <v>100</v>
      </c>
      <c r="W214" s="274">
        <f>SUM($V$3:V214)</f>
        <v>21200</v>
      </c>
      <c r="Y214" s="274">
        <v>2120</v>
      </c>
    </row>
    <row r="215" spans="20:25">
      <c r="T215" s="274">
        <v>213</v>
      </c>
      <c r="U215" s="274">
        <v>1110</v>
      </c>
      <c r="V215" s="274">
        <v>100</v>
      </c>
      <c r="W215" s="274">
        <f>SUM($V$3:V215)</f>
        <v>21300</v>
      </c>
      <c r="Y215" s="274">
        <v>2130</v>
      </c>
    </row>
    <row r="216" spans="20:25">
      <c r="T216" s="274">
        <v>214</v>
      </c>
      <c r="U216" s="274">
        <v>1115</v>
      </c>
      <c r="V216" s="274">
        <v>100</v>
      </c>
      <c r="W216" s="274">
        <f>SUM($V$3:V216)</f>
        <v>21400</v>
      </c>
      <c r="Y216" s="274">
        <v>2140</v>
      </c>
    </row>
    <row r="217" spans="20:25">
      <c r="T217" s="274">
        <v>215</v>
      </c>
      <c r="U217" s="274">
        <v>1120</v>
      </c>
      <c r="V217" s="274">
        <v>100</v>
      </c>
      <c r="W217" s="274">
        <f>SUM($V$3:V217)</f>
        <v>21500</v>
      </c>
      <c r="Y217" s="274">
        <v>2150</v>
      </c>
    </row>
    <row r="218" spans="20:25">
      <c r="T218" s="309">
        <v>216</v>
      </c>
      <c r="U218" s="309">
        <v>1125</v>
      </c>
      <c r="V218" s="274">
        <v>100</v>
      </c>
      <c r="W218" s="309">
        <f>SUM($V$3:V218)</f>
        <v>21600</v>
      </c>
      <c r="X218" s="274" t="s">
        <v>2499</v>
      </c>
      <c r="Y218" s="302">
        <v>2160</v>
      </c>
    </row>
    <row r="219" spans="20:25">
      <c r="T219" s="274">
        <v>217</v>
      </c>
      <c r="U219" s="274">
        <v>1130</v>
      </c>
      <c r="V219" s="274">
        <v>100</v>
      </c>
      <c r="W219" s="274">
        <f>SUM($V$3:V219)</f>
        <v>21700</v>
      </c>
      <c r="Y219" s="274">
        <v>2170</v>
      </c>
    </row>
    <row r="220" spans="20:25">
      <c r="T220" s="274">
        <v>218</v>
      </c>
      <c r="U220" s="274">
        <v>1135</v>
      </c>
      <c r="V220" s="274">
        <v>100</v>
      </c>
      <c r="W220" s="274">
        <f>SUM($V$3:V220)</f>
        <v>21800</v>
      </c>
      <c r="Y220" s="274">
        <v>2180</v>
      </c>
    </row>
    <row r="221" spans="20:25">
      <c r="T221" s="274">
        <v>219</v>
      </c>
      <c r="U221" s="274">
        <v>1140</v>
      </c>
      <c r="V221" s="274">
        <v>100</v>
      </c>
      <c r="W221" s="274">
        <f>SUM($V$3:V221)</f>
        <v>21900</v>
      </c>
      <c r="Y221" s="274">
        <v>2190</v>
      </c>
    </row>
    <row r="222" spans="20:25">
      <c r="T222" s="274">
        <v>220</v>
      </c>
      <c r="U222" s="274">
        <v>1145</v>
      </c>
      <c r="V222" s="274">
        <v>100</v>
      </c>
      <c r="W222" s="274">
        <f>SUM($V$3:V222)</f>
        <v>22000</v>
      </c>
      <c r="Y222" s="274">
        <v>2200</v>
      </c>
    </row>
    <row r="223" spans="20:25">
      <c r="T223" s="274">
        <v>221</v>
      </c>
      <c r="U223" s="274">
        <v>1150</v>
      </c>
      <c r="V223" s="274">
        <v>100</v>
      </c>
      <c r="W223" s="274">
        <f>SUM($V$3:V223)</f>
        <v>22100</v>
      </c>
      <c r="Y223" s="274">
        <v>2210</v>
      </c>
    </row>
    <row r="224" spans="20:25">
      <c r="T224" s="274">
        <v>222</v>
      </c>
      <c r="U224" s="274">
        <v>1155</v>
      </c>
      <c r="V224" s="274">
        <v>100</v>
      </c>
      <c r="W224" s="274">
        <f>SUM($V$3:V224)</f>
        <v>22200</v>
      </c>
      <c r="Y224" s="274">
        <v>2220</v>
      </c>
    </row>
    <row r="225" spans="20:25">
      <c r="T225" s="274">
        <v>223</v>
      </c>
      <c r="U225" s="274">
        <v>1160</v>
      </c>
      <c r="V225" s="274">
        <v>100</v>
      </c>
      <c r="W225" s="274">
        <f>SUM($V$3:V225)</f>
        <v>22300</v>
      </c>
      <c r="Y225" s="274">
        <v>2230</v>
      </c>
    </row>
    <row r="226" spans="20:25">
      <c r="T226" s="274">
        <v>224</v>
      </c>
      <c r="U226" s="274">
        <v>1165</v>
      </c>
      <c r="V226" s="274">
        <v>100</v>
      </c>
      <c r="W226" s="274">
        <f>SUM($V$3:V226)</f>
        <v>22400</v>
      </c>
      <c r="Y226" s="274">
        <v>2240</v>
      </c>
    </row>
    <row r="227" spans="20:25">
      <c r="T227" s="274">
        <v>225</v>
      </c>
      <c r="U227" s="274">
        <v>1170</v>
      </c>
      <c r="V227" s="274">
        <v>100</v>
      </c>
      <c r="W227" s="274">
        <f>SUM($V$3:V227)</f>
        <v>22500</v>
      </c>
      <c r="Y227" s="274">
        <v>2250</v>
      </c>
    </row>
    <row r="228" spans="20:25">
      <c r="T228" s="274">
        <v>226</v>
      </c>
      <c r="U228" s="274">
        <v>1175</v>
      </c>
      <c r="V228" s="274">
        <v>100</v>
      </c>
      <c r="W228" s="274">
        <f>SUM($V$3:V228)</f>
        <v>22600</v>
      </c>
      <c r="Y228" s="274">
        <v>2260</v>
      </c>
    </row>
    <row r="229" spans="20:25">
      <c r="T229" s="274">
        <v>227</v>
      </c>
      <c r="U229" s="274">
        <v>1180</v>
      </c>
      <c r="V229" s="274">
        <v>100</v>
      </c>
      <c r="W229" s="274">
        <f>SUM($V$3:V229)</f>
        <v>22700</v>
      </c>
      <c r="Y229" s="274">
        <v>2270</v>
      </c>
    </row>
    <row r="230" spans="20:25">
      <c r="T230" s="274">
        <v>228</v>
      </c>
      <c r="U230" s="274">
        <v>1185</v>
      </c>
      <c r="V230" s="274">
        <v>100</v>
      </c>
      <c r="W230" s="274">
        <f>SUM($V$3:V230)</f>
        <v>22800</v>
      </c>
      <c r="Y230" s="274">
        <v>2280</v>
      </c>
    </row>
    <row r="231" spans="20:25">
      <c r="T231" s="274">
        <v>229</v>
      </c>
      <c r="U231" s="274">
        <v>1190</v>
      </c>
      <c r="V231" s="274">
        <v>100</v>
      </c>
      <c r="W231" s="274">
        <f>SUM($V$3:V231)</f>
        <v>22900</v>
      </c>
      <c r="Y231" s="274">
        <v>2290</v>
      </c>
    </row>
    <row r="232" spans="20:25">
      <c r="T232" s="274">
        <v>230</v>
      </c>
      <c r="U232" s="274">
        <v>1195</v>
      </c>
      <c r="V232" s="274">
        <v>100</v>
      </c>
      <c r="W232" s="274">
        <f>SUM($V$3:V232)</f>
        <v>23000</v>
      </c>
      <c r="Y232" s="274">
        <v>2300</v>
      </c>
    </row>
    <row r="233" spans="20:25">
      <c r="T233" s="274">
        <v>231</v>
      </c>
      <c r="U233" s="274">
        <v>1200</v>
      </c>
      <c r="V233" s="274">
        <v>100</v>
      </c>
      <c r="W233" s="274">
        <f>SUM($V$3:V233)</f>
        <v>23100</v>
      </c>
      <c r="Y233" s="274">
        <v>2310</v>
      </c>
    </row>
    <row r="234" spans="20:25">
      <c r="T234" s="274">
        <v>232</v>
      </c>
      <c r="U234" s="274">
        <v>1205</v>
      </c>
      <c r="V234" s="274">
        <v>100</v>
      </c>
      <c r="W234" s="274">
        <f>SUM($V$3:V234)</f>
        <v>23200</v>
      </c>
      <c r="Y234" s="274">
        <v>2320</v>
      </c>
    </row>
    <row r="235" spans="20:25">
      <c r="T235" s="274">
        <v>233</v>
      </c>
      <c r="U235" s="274">
        <v>1210</v>
      </c>
      <c r="V235" s="274">
        <v>100</v>
      </c>
      <c r="W235" s="274">
        <f>SUM($V$3:V235)</f>
        <v>23300</v>
      </c>
      <c r="Y235" s="274">
        <v>2330</v>
      </c>
    </row>
    <row r="236" spans="20:25">
      <c r="T236" s="274">
        <v>234</v>
      </c>
      <c r="U236" s="274">
        <v>1215</v>
      </c>
      <c r="V236" s="274">
        <v>100</v>
      </c>
      <c r="W236" s="274">
        <f>SUM($V$3:V236)</f>
        <v>23400</v>
      </c>
      <c r="Y236" s="274">
        <v>2340</v>
      </c>
    </row>
    <row r="237" spans="20:25">
      <c r="T237" s="274">
        <v>235</v>
      </c>
      <c r="U237" s="274">
        <v>1220</v>
      </c>
      <c r="V237" s="274">
        <v>100</v>
      </c>
      <c r="W237" s="274">
        <f>SUM($V$3:V237)</f>
        <v>23500</v>
      </c>
      <c r="Y237" s="274">
        <v>2350</v>
      </c>
    </row>
    <row r="238" spans="20:25">
      <c r="T238" s="274">
        <v>236</v>
      </c>
      <c r="U238" s="274">
        <v>1225</v>
      </c>
      <c r="V238" s="274">
        <v>100</v>
      </c>
      <c r="W238" s="274">
        <f>SUM($V$3:V238)</f>
        <v>23600</v>
      </c>
      <c r="Y238" s="274">
        <v>2360</v>
      </c>
    </row>
    <row r="239" spans="20:25">
      <c r="T239" s="274">
        <v>237</v>
      </c>
      <c r="U239" s="274">
        <v>1230</v>
      </c>
      <c r="V239" s="274">
        <v>100</v>
      </c>
      <c r="W239" s="274">
        <f>SUM($V$3:V239)</f>
        <v>23700</v>
      </c>
      <c r="Y239" s="274">
        <v>2370</v>
      </c>
    </row>
    <row r="240" spans="20:25">
      <c r="T240" s="274">
        <v>238</v>
      </c>
      <c r="U240" s="274">
        <v>1235</v>
      </c>
      <c r="V240" s="274">
        <v>100</v>
      </c>
      <c r="W240" s="274">
        <f>SUM($V$3:V240)</f>
        <v>23800</v>
      </c>
      <c r="Y240" s="274">
        <v>2380</v>
      </c>
    </row>
    <row r="241" spans="20:25">
      <c r="T241" s="274">
        <v>239</v>
      </c>
      <c r="U241" s="274">
        <v>1240</v>
      </c>
      <c r="V241" s="274">
        <v>100</v>
      </c>
      <c r="W241" s="274">
        <f>SUM($V$3:V241)</f>
        <v>23900</v>
      </c>
      <c r="Y241" s="274">
        <v>2390</v>
      </c>
    </row>
    <row r="242" spans="20:25">
      <c r="T242" s="274">
        <v>240</v>
      </c>
      <c r="U242" s="274">
        <v>1245</v>
      </c>
      <c r="V242" s="274">
        <v>100</v>
      </c>
      <c r="W242" s="274">
        <f>SUM($V$3:V242)</f>
        <v>24000</v>
      </c>
      <c r="Y242" s="274">
        <v>2400</v>
      </c>
    </row>
    <row r="243" spans="20:25">
      <c r="T243" s="274">
        <v>241</v>
      </c>
      <c r="U243" s="274">
        <v>1250</v>
      </c>
      <c r="V243" s="274">
        <v>100</v>
      </c>
      <c r="W243" s="274">
        <f>SUM($V$3:V243)</f>
        <v>24100</v>
      </c>
      <c r="Y243" s="274">
        <v>2410</v>
      </c>
    </row>
    <row r="244" spans="20:25">
      <c r="T244" s="274">
        <v>242</v>
      </c>
      <c r="U244" s="274">
        <v>1255</v>
      </c>
      <c r="V244" s="274">
        <v>100</v>
      </c>
      <c r="W244" s="274">
        <f>SUM($V$3:V244)</f>
        <v>24200</v>
      </c>
      <c r="Y244" s="274">
        <v>2420</v>
      </c>
    </row>
    <row r="245" spans="20:25">
      <c r="T245" s="274">
        <v>243</v>
      </c>
      <c r="U245" s="274">
        <v>1260</v>
      </c>
      <c r="V245" s="274">
        <v>100</v>
      </c>
      <c r="W245" s="274">
        <f>SUM($V$3:V245)</f>
        <v>24300</v>
      </c>
      <c r="Y245" s="274">
        <v>2430</v>
      </c>
    </row>
    <row r="246" spans="20:25">
      <c r="T246" s="274">
        <v>244</v>
      </c>
      <c r="U246" s="274">
        <v>1265</v>
      </c>
      <c r="V246" s="274">
        <v>100</v>
      </c>
      <c r="W246" s="274">
        <f>SUM($V$3:V246)</f>
        <v>24400</v>
      </c>
      <c r="Y246" s="274">
        <v>2440</v>
      </c>
    </row>
    <row r="247" spans="20:25">
      <c r="T247" s="274">
        <v>245</v>
      </c>
      <c r="U247" s="274">
        <v>1270</v>
      </c>
      <c r="V247" s="274">
        <v>100</v>
      </c>
      <c r="W247" s="274">
        <f>SUM($V$3:V247)</f>
        <v>24500</v>
      </c>
      <c r="Y247" s="274">
        <v>2450</v>
      </c>
    </row>
    <row r="248" spans="20:25">
      <c r="T248" s="274">
        <v>246</v>
      </c>
      <c r="U248" s="274">
        <v>1275</v>
      </c>
      <c r="V248" s="274">
        <v>100</v>
      </c>
      <c r="W248" s="274">
        <f>SUM($V$3:V248)</f>
        <v>24600</v>
      </c>
      <c r="Y248" s="274">
        <v>2460</v>
      </c>
    </row>
    <row r="249" spans="20:25">
      <c r="T249" s="274">
        <v>247</v>
      </c>
      <c r="U249" s="274">
        <v>1280</v>
      </c>
      <c r="V249" s="274">
        <v>100</v>
      </c>
      <c r="W249" s="274">
        <f>SUM($V$3:V249)</f>
        <v>24700</v>
      </c>
      <c r="Y249" s="274">
        <v>2470</v>
      </c>
    </row>
    <row r="250" spans="20:25">
      <c r="T250" s="274">
        <v>248</v>
      </c>
      <c r="U250" s="274">
        <v>1285</v>
      </c>
      <c r="V250" s="274">
        <v>100</v>
      </c>
      <c r="W250" s="274">
        <f>SUM($V$3:V250)</f>
        <v>24800</v>
      </c>
      <c r="Y250" s="274">
        <v>2480</v>
      </c>
    </row>
    <row r="251" spans="20:25">
      <c r="T251" s="274">
        <v>249</v>
      </c>
      <c r="U251" s="274">
        <v>1290</v>
      </c>
      <c r="V251" s="274">
        <v>100</v>
      </c>
      <c r="W251" s="274">
        <f>SUM($V$3:V251)</f>
        <v>24900</v>
      </c>
      <c r="Y251" s="274">
        <v>2490</v>
      </c>
    </row>
    <row r="252" spans="20:25">
      <c r="T252" s="274">
        <v>250</v>
      </c>
      <c r="U252" s="274">
        <v>1295</v>
      </c>
      <c r="V252" s="274">
        <v>100</v>
      </c>
      <c r="W252" s="274">
        <f>SUM($V$3:V252)</f>
        <v>25000</v>
      </c>
      <c r="Y252" s="274">
        <v>2500</v>
      </c>
    </row>
    <row r="253" spans="20:25">
      <c r="T253" s="274">
        <v>251</v>
      </c>
      <c r="U253" s="274">
        <v>1300</v>
      </c>
      <c r="V253" s="274">
        <v>100</v>
      </c>
      <c r="W253" s="274">
        <f>SUM($V$3:V253)</f>
        <v>25100</v>
      </c>
      <c r="Y253" s="274">
        <v>2510</v>
      </c>
    </row>
    <row r="254" spans="20:25">
      <c r="T254" s="274">
        <v>252</v>
      </c>
      <c r="U254" s="274">
        <v>1305</v>
      </c>
      <c r="V254" s="274">
        <v>100</v>
      </c>
      <c r="W254" s="274">
        <f>SUM($V$3:V254)</f>
        <v>25200</v>
      </c>
      <c r="Y254" s="274">
        <v>2520</v>
      </c>
    </row>
    <row r="255" spans="20:25">
      <c r="T255" s="274">
        <v>253</v>
      </c>
      <c r="U255" s="274">
        <v>1310</v>
      </c>
      <c r="V255" s="274">
        <v>100</v>
      </c>
      <c r="W255" s="274">
        <f>SUM($V$3:V255)</f>
        <v>25300</v>
      </c>
      <c r="Y255" s="274">
        <v>2530</v>
      </c>
    </row>
    <row r="256" spans="20:25">
      <c r="T256" s="274">
        <v>254</v>
      </c>
      <c r="U256" s="274">
        <v>1315</v>
      </c>
      <c r="V256" s="274">
        <v>100</v>
      </c>
      <c r="W256" s="274">
        <f>SUM($V$3:V256)</f>
        <v>25400</v>
      </c>
      <c r="Y256" s="274">
        <v>2540</v>
      </c>
    </row>
    <row r="257" spans="20:25">
      <c r="T257" s="274">
        <v>255</v>
      </c>
      <c r="U257" s="274">
        <v>1320</v>
      </c>
      <c r="V257" s="274">
        <v>100</v>
      </c>
      <c r="W257" s="274">
        <f>SUM($V$3:V257)</f>
        <v>25500</v>
      </c>
      <c r="Y257" s="274">
        <v>2550</v>
      </c>
    </row>
    <row r="258" spans="20:25">
      <c r="T258" s="274">
        <v>256</v>
      </c>
      <c r="U258" s="274">
        <v>1325</v>
      </c>
      <c r="V258" s="274">
        <v>100</v>
      </c>
      <c r="W258" s="274">
        <f>SUM($V$3:V258)</f>
        <v>25600</v>
      </c>
      <c r="Y258" s="274">
        <v>2560</v>
      </c>
    </row>
    <row r="259" spans="20:25">
      <c r="T259" s="274">
        <v>257</v>
      </c>
      <c r="U259" s="274">
        <v>1330</v>
      </c>
      <c r="V259" s="274">
        <v>100</v>
      </c>
      <c r="W259" s="274">
        <f>SUM($V$3:V259)</f>
        <v>25700</v>
      </c>
      <c r="Y259" s="274">
        <v>2570</v>
      </c>
    </row>
    <row r="260" spans="20:25">
      <c r="T260" s="274">
        <v>258</v>
      </c>
      <c r="U260" s="274">
        <v>1335</v>
      </c>
      <c r="V260" s="274">
        <v>100</v>
      </c>
      <c r="W260" s="274">
        <f>SUM($V$3:V260)</f>
        <v>25800</v>
      </c>
      <c r="Y260" s="274">
        <v>2580</v>
      </c>
    </row>
    <row r="261" spans="20:25">
      <c r="T261" s="274">
        <v>259</v>
      </c>
      <c r="U261" s="274">
        <v>1340</v>
      </c>
      <c r="V261" s="274">
        <v>100</v>
      </c>
      <c r="W261" s="274">
        <f>SUM($V$3:V261)</f>
        <v>25900</v>
      </c>
      <c r="Y261" s="274">
        <v>2590</v>
      </c>
    </row>
    <row r="262" spans="20:25">
      <c r="T262" s="274">
        <v>260</v>
      </c>
      <c r="U262" s="274">
        <v>1345</v>
      </c>
      <c r="V262" s="274">
        <v>100</v>
      </c>
      <c r="W262" s="274">
        <f>SUM($V$3:V262)</f>
        <v>26000</v>
      </c>
      <c r="Y262" s="274">
        <v>2600</v>
      </c>
    </row>
    <row r="263" spans="20:25">
      <c r="T263" s="274">
        <v>261</v>
      </c>
      <c r="U263" s="274">
        <v>1350</v>
      </c>
      <c r="V263" s="274">
        <v>100</v>
      </c>
      <c r="W263" s="274">
        <f>SUM($V$3:V263)</f>
        <v>26100</v>
      </c>
      <c r="Y263" s="274">
        <v>2610</v>
      </c>
    </row>
    <row r="264" spans="20:25">
      <c r="T264" s="274">
        <v>262</v>
      </c>
      <c r="U264" s="274">
        <v>1355</v>
      </c>
      <c r="V264" s="274">
        <v>100</v>
      </c>
      <c r="W264" s="274">
        <f>SUM($V$3:V264)</f>
        <v>26200</v>
      </c>
      <c r="Y264" s="274">
        <v>2620</v>
      </c>
    </row>
    <row r="265" spans="20:25">
      <c r="T265" s="274">
        <v>263</v>
      </c>
      <c r="U265" s="274">
        <v>1360</v>
      </c>
      <c r="V265" s="274">
        <v>100</v>
      </c>
      <c r="W265" s="274">
        <f>SUM($V$3:V265)</f>
        <v>26300</v>
      </c>
      <c r="Y265" s="274">
        <v>2630</v>
      </c>
    </row>
    <row r="266" spans="20:25">
      <c r="T266" s="274">
        <v>264</v>
      </c>
      <c r="U266" s="274">
        <v>1365</v>
      </c>
      <c r="V266" s="274">
        <v>100</v>
      </c>
      <c r="W266" s="274">
        <f>SUM($V$3:V266)</f>
        <v>26400</v>
      </c>
      <c r="Y266" s="274">
        <v>2640</v>
      </c>
    </row>
    <row r="267" spans="20:25">
      <c r="T267" s="274">
        <v>265</v>
      </c>
      <c r="U267" s="274">
        <v>1370</v>
      </c>
      <c r="V267" s="274">
        <v>100</v>
      </c>
      <c r="W267" s="274">
        <f>SUM($V$3:V267)</f>
        <v>26500</v>
      </c>
      <c r="Y267" s="274">
        <v>2650</v>
      </c>
    </row>
    <row r="268" spans="20:25">
      <c r="T268" s="274">
        <v>266</v>
      </c>
      <c r="U268" s="274">
        <v>1375</v>
      </c>
      <c r="V268" s="274">
        <v>100</v>
      </c>
      <c r="W268" s="274">
        <f>SUM($V$3:V268)</f>
        <v>26600</v>
      </c>
      <c r="Y268" s="274">
        <v>2660</v>
      </c>
    </row>
    <row r="269" spans="20:25">
      <c r="T269" s="274">
        <v>267</v>
      </c>
      <c r="U269" s="274">
        <v>1380</v>
      </c>
      <c r="V269" s="274">
        <v>100</v>
      </c>
      <c r="W269" s="274">
        <f>SUM($V$3:V269)</f>
        <v>26700</v>
      </c>
      <c r="Y269" s="274">
        <v>2670</v>
      </c>
    </row>
    <row r="270" spans="20:25">
      <c r="T270" s="274">
        <v>268</v>
      </c>
      <c r="U270" s="274">
        <v>1385</v>
      </c>
      <c r="V270" s="274">
        <v>100</v>
      </c>
      <c r="W270" s="274">
        <f>SUM($V$3:V270)</f>
        <v>26800</v>
      </c>
      <c r="Y270" s="274">
        <v>2680</v>
      </c>
    </row>
    <row r="271" spans="20:25">
      <c r="T271" s="274">
        <v>269</v>
      </c>
      <c r="U271" s="274">
        <v>1390</v>
      </c>
      <c r="V271" s="274">
        <v>100</v>
      </c>
      <c r="W271" s="274">
        <f>SUM($V$3:V271)</f>
        <v>26900</v>
      </c>
      <c r="Y271" s="274">
        <v>2690</v>
      </c>
    </row>
    <row r="272" spans="20:25">
      <c r="T272" s="274">
        <v>270</v>
      </c>
      <c r="U272" s="274">
        <v>1395</v>
      </c>
      <c r="V272" s="274">
        <v>100</v>
      </c>
      <c r="W272" s="274">
        <f>SUM($V$3:V272)</f>
        <v>27000</v>
      </c>
      <c r="Y272" s="274">
        <v>2700</v>
      </c>
    </row>
    <row r="273" spans="20:25">
      <c r="T273" s="274">
        <v>271</v>
      </c>
      <c r="U273" s="274">
        <v>1400</v>
      </c>
      <c r="V273" s="274">
        <v>100</v>
      </c>
      <c r="W273" s="274">
        <f>SUM($V$3:V273)</f>
        <v>27100</v>
      </c>
      <c r="Y273" s="274">
        <v>2710</v>
      </c>
    </row>
    <row r="274" spans="20:25">
      <c r="T274" s="274">
        <v>272</v>
      </c>
      <c r="U274" s="274">
        <v>1405</v>
      </c>
      <c r="V274" s="274">
        <v>100</v>
      </c>
      <c r="W274" s="274">
        <f>SUM($V$3:V274)</f>
        <v>27200</v>
      </c>
      <c r="Y274" s="274">
        <v>2720</v>
      </c>
    </row>
    <row r="275" spans="20:25">
      <c r="T275" s="274">
        <v>273</v>
      </c>
      <c r="U275" s="274">
        <v>1410</v>
      </c>
      <c r="V275" s="274">
        <v>100</v>
      </c>
      <c r="W275" s="274">
        <f>SUM($V$3:V275)</f>
        <v>27300</v>
      </c>
      <c r="Y275" s="274">
        <v>2730</v>
      </c>
    </row>
    <row r="276" spans="20:25">
      <c r="T276" s="274">
        <v>274</v>
      </c>
      <c r="U276" s="274">
        <v>1415</v>
      </c>
      <c r="V276" s="274">
        <v>100</v>
      </c>
      <c r="W276" s="274">
        <f>SUM($V$3:V276)</f>
        <v>27400</v>
      </c>
      <c r="Y276" s="274">
        <v>2740</v>
      </c>
    </row>
    <row r="277" spans="20:25">
      <c r="T277" s="274">
        <v>275</v>
      </c>
      <c r="U277" s="274">
        <v>1420</v>
      </c>
      <c r="V277" s="274">
        <v>100</v>
      </c>
      <c r="W277" s="274">
        <f>SUM($V$3:V277)</f>
        <v>27500</v>
      </c>
      <c r="Y277" s="274">
        <v>2750</v>
      </c>
    </row>
    <row r="278" spans="20:25">
      <c r="T278" s="274">
        <v>276</v>
      </c>
      <c r="U278" s="274">
        <v>1425</v>
      </c>
      <c r="V278" s="274">
        <v>100</v>
      </c>
      <c r="W278" s="274">
        <f>SUM($V$3:V278)</f>
        <v>27600</v>
      </c>
      <c r="Y278" s="274">
        <v>2760</v>
      </c>
    </row>
    <row r="279" spans="20:25">
      <c r="T279" s="274">
        <v>277</v>
      </c>
      <c r="U279" s="274">
        <v>1430</v>
      </c>
      <c r="V279" s="274">
        <v>100</v>
      </c>
      <c r="W279" s="274">
        <f>SUM($V$3:V279)</f>
        <v>27700</v>
      </c>
      <c r="Y279" s="274">
        <v>2770</v>
      </c>
    </row>
    <row r="280" spans="20:25">
      <c r="T280" s="274">
        <v>278</v>
      </c>
      <c r="U280" s="274">
        <v>1435</v>
      </c>
      <c r="V280" s="274">
        <v>100</v>
      </c>
      <c r="W280" s="274">
        <f>SUM($V$3:V280)</f>
        <v>27800</v>
      </c>
      <c r="Y280" s="274">
        <v>2780</v>
      </c>
    </row>
    <row r="281" spans="20:25">
      <c r="T281" s="274">
        <v>279</v>
      </c>
      <c r="U281" s="274">
        <v>1440</v>
      </c>
      <c r="V281" s="274">
        <v>100</v>
      </c>
      <c r="W281" s="274">
        <f>SUM($V$3:V281)</f>
        <v>27900</v>
      </c>
      <c r="Y281" s="274">
        <v>2790</v>
      </c>
    </row>
    <row r="282" spans="20:25">
      <c r="T282" s="274">
        <v>280</v>
      </c>
      <c r="U282" s="274">
        <v>1445</v>
      </c>
      <c r="V282" s="274">
        <v>100</v>
      </c>
      <c r="W282" s="274">
        <f>SUM($V$3:V282)</f>
        <v>28000</v>
      </c>
      <c r="Y282" s="274">
        <v>2800</v>
      </c>
    </row>
    <row r="283" spans="20:25">
      <c r="T283" s="274">
        <v>281</v>
      </c>
      <c r="U283" s="274">
        <v>1450</v>
      </c>
      <c r="V283" s="274">
        <v>100</v>
      </c>
      <c r="W283" s="274">
        <f>SUM($V$3:V283)</f>
        <v>28100</v>
      </c>
      <c r="Y283" s="274">
        <v>2810</v>
      </c>
    </row>
    <row r="284" spans="20:25">
      <c r="T284" s="274">
        <v>282</v>
      </c>
      <c r="U284" s="274">
        <v>1455</v>
      </c>
      <c r="V284" s="274">
        <v>100</v>
      </c>
      <c r="W284" s="274">
        <f>SUM($V$3:V284)</f>
        <v>28200</v>
      </c>
      <c r="Y284" s="274">
        <v>2820</v>
      </c>
    </row>
    <row r="285" spans="20:25">
      <c r="T285" s="274">
        <v>283</v>
      </c>
      <c r="U285" s="274">
        <v>1460</v>
      </c>
      <c r="V285" s="274">
        <v>100</v>
      </c>
      <c r="W285" s="274">
        <f>SUM($V$3:V285)</f>
        <v>28300</v>
      </c>
      <c r="Y285" s="274">
        <v>2830</v>
      </c>
    </row>
    <row r="286" spans="20:25">
      <c r="T286" s="274">
        <v>284</v>
      </c>
      <c r="U286" s="274">
        <v>1465</v>
      </c>
      <c r="V286" s="274">
        <v>100</v>
      </c>
      <c r="W286" s="274">
        <f>SUM($V$3:V286)</f>
        <v>28400</v>
      </c>
      <c r="Y286" s="274">
        <v>2840</v>
      </c>
    </row>
    <row r="287" spans="20:25">
      <c r="T287" s="274">
        <v>285</v>
      </c>
      <c r="U287" s="274">
        <v>1470</v>
      </c>
      <c r="V287" s="274">
        <v>100</v>
      </c>
      <c r="W287" s="274">
        <f>SUM($V$3:V287)</f>
        <v>28500</v>
      </c>
      <c r="Y287" s="274">
        <v>2850</v>
      </c>
    </row>
    <row r="288" spans="20:25">
      <c r="T288" s="274">
        <v>286</v>
      </c>
      <c r="U288" s="274">
        <v>1475</v>
      </c>
      <c r="V288" s="274">
        <v>100</v>
      </c>
      <c r="W288" s="274">
        <f>SUM($V$3:V288)</f>
        <v>28600</v>
      </c>
      <c r="Y288" s="274">
        <v>2860</v>
      </c>
    </row>
    <row r="289" spans="20:25">
      <c r="T289" s="274">
        <v>287</v>
      </c>
      <c r="U289" s="274">
        <v>1480</v>
      </c>
      <c r="V289" s="274">
        <v>100</v>
      </c>
      <c r="W289" s="274">
        <f>SUM($V$3:V289)</f>
        <v>28700</v>
      </c>
      <c r="Y289" s="274">
        <v>2870</v>
      </c>
    </row>
    <row r="290" spans="20:25">
      <c r="T290" s="274">
        <v>288</v>
      </c>
      <c r="U290" s="274">
        <v>1485</v>
      </c>
      <c r="V290" s="274">
        <v>100</v>
      </c>
      <c r="W290" s="274">
        <f>SUM($V$3:V290)</f>
        <v>28800</v>
      </c>
      <c r="Y290" s="274">
        <v>2880</v>
      </c>
    </row>
    <row r="291" spans="20:25">
      <c r="T291" s="274">
        <v>289</v>
      </c>
      <c r="U291" s="274">
        <v>1490</v>
      </c>
      <c r="V291" s="274">
        <v>100</v>
      </c>
      <c r="W291" s="274">
        <f>SUM($V$3:V291)</f>
        <v>28900</v>
      </c>
      <c r="Y291" s="274">
        <v>2890</v>
      </c>
    </row>
    <row r="292" spans="20:25">
      <c r="T292" s="274">
        <v>290</v>
      </c>
      <c r="U292" s="274">
        <v>1495</v>
      </c>
      <c r="V292" s="274">
        <v>100</v>
      </c>
      <c r="W292" s="274">
        <f>SUM($V$3:V292)</f>
        <v>29000</v>
      </c>
      <c r="Y292" s="274">
        <v>2900</v>
      </c>
    </row>
    <row r="293" spans="20:25">
      <c r="T293" s="274">
        <v>291</v>
      </c>
      <c r="U293" s="274">
        <v>1500</v>
      </c>
      <c r="V293" s="274">
        <v>100</v>
      </c>
      <c r="W293" s="274">
        <f>SUM($V$3:V293)</f>
        <v>29100</v>
      </c>
      <c r="Y293" s="274">
        <v>2910</v>
      </c>
    </row>
    <row r="294" spans="20:25">
      <c r="T294" s="274">
        <v>292</v>
      </c>
      <c r="U294" s="274">
        <v>1505</v>
      </c>
      <c r="V294" s="274">
        <v>100</v>
      </c>
      <c r="W294" s="274">
        <f>SUM($V$3:V294)</f>
        <v>29200</v>
      </c>
      <c r="Y294" s="274">
        <v>2920</v>
      </c>
    </row>
    <row r="295" spans="20:25">
      <c r="T295" s="274">
        <v>293</v>
      </c>
      <c r="U295" s="274">
        <v>1510</v>
      </c>
      <c r="V295" s="274">
        <v>100</v>
      </c>
      <c r="W295" s="274">
        <f>SUM($V$3:V295)</f>
        <v>29300</v>
      </c>
      <c r="Y295" s="274">
        <v>2930</v>
      </c>
    </row>
    <row r="296" spans="20:25">
      <c r="T296" s="274">
        <v>294</v>
      </c>
      <c r="U296" s="274">
        <v>1515</v>
      </c>
      <c r="V296" s="274">
        <v>100</v>
      </c>
      <c r="W296" s="274">
        <f>SUM($V$3:V296)</f>
        <v>29400</v>
      </c>
      <c r="Y296" s="274">
        <v>2940</v>
      </c>
    </row>
    <row r="297" spans="20:25">
      <c r="T297" s="274">
        <v>295</v>
      </c>
      <c r="U297" s="274">
        <v>1520</v>
      </c>
      <c r="V297" s="274">
        <v>100</v>
      </c>
      <c r="W297" s="274">
        <f>SUM($V$3:V297)</f>
        <v>29500</v>
      </c>
      <c r="Y297" s="274">
        <v>2950</v>
      </c>
    </row>
    <row r="298" spans="20:25">
      <c r="T298" s="274">
        <v>296</v>
      </c>
      <c r="U298" s="274">
        <v>1525</v>
      </c>
      <c r="V298" s="274">
        <v>100</v>
      </c>
      <c r="W298" s="274">
        <f>SUM($V$3:V298)</f>
        <v>29600</v>
      </c>
      <c r="Y298" s="274">
        <v>2960</v>
      </c>
    </row>
    <row r="299" spans="20:25">
      <c r="T299" s="274">
        <v>297</v>
      </c>
      <c r="U299" s="274">
        <v>1530</v>
      </c>
      <c r="V299" s="274">
        <v>100</v>
      </c>
      <c r="W299" s="274">
        <f>SUM($V$3:V299)</f>
        <v>29700</v>
      </c>
      <c r="Y299" s="274">
        <v>2970</v>
      </c>
    </row>
    <row r="300" spans="20:25">
      <c r="T300" s="274">
        <v>298</v>
      </c>
      <c r="U300" s="274">
        <v>1535</v>
      </c>
      <c r="V300" s="274">
        <v>100</v>
      </c>
      <c r="W300" s="274">
        <f>SUM($V$3:V300)</f>
        <v>29800</v>
      </c>
      <c r="Y300" s="274">
        <v>2980</v>
      </c>
    </row>
    <row r="301" spans="20:25">
      <c r="T301" s="274">
        <v>299</v>
      </c>
      <c r="U301" s="274">
        <v>1540</v>
      </c>
      <c r="V301" s="274">
        <v>100</v>
      </c>
      <c r="W301" s="274">
        <f>SUM($V$3:V301)</f>
        <v>29900</v>
      </c>
      <c r="Y301" s="274">
        <v>2990</v>
      </c>
    </row>
    <row r="302" spans="20:25">
      <c r="T302" s="274">
        <v>300</v>
      </c>
      <c r="U302" s="274">
        <v>1545</v>
      </c>
      <c r="V302" s="274">
        <v>100</v>
      </c>
      <c r="W302" s="274">
        <f>SUM($V$3:V302)</f>
        <v>30000</v>
      </c>
      <c r="Y302" s="274">
        <v>3000</v>
      </c>
    </row>
    <row r="303" spans="20:25">
      <c r="T303" s="274">
        <v>301</v>
      </c>
      <c r="U303" s="274">
        <v>1550</v>
      </c>
      <c r="V303" s="274">
        <v>100</v>
      </c>
      <c r="W303" s="274">
        <f>SUM($V$3:V303)</f>
        <v>30100</v>
      </c>
      <c r="Y303" s="274">
        <v>3010</v>
      </c>
    </row>
    <row r="304" spans="20:25">
      <c r="T304" s="274">
        <v>302</v>
      </c>
      <c r="U304" s="274">
        <v>1555</v>
      </c>
      <c r="V304" s="274">
        <v>100</v>
      </c>
      <c r="W304" s="274">
        <f>SUM($V$3:V304)</f>
        <v>30200</v>
      </c>
      <c r="Y304" s="274">
        <v>3020</v>
      </c>
    </row>
    <row r="305" spans="20:25">
      <c r="T305" s="274">
        <v>303</v>
      </c>
      <c r="U305" s="274">
        <v>1560</v>
      </c>
      <c r="V305" s="274">
        <v>100</v>
      </c>
      <c r="W305" s="274">
        <f>SUM($V$3:V305)</f>
        <v>30300</v>
      </c>
      <c r="Y305" s="274">
        <v>3030</v>
      </c>
    </row>
    <row r="306" spans="20:25">
      <c r="T306" s="274">
        <v>304</v>
      </c>
      <c r="U306" s="274">
        <v>1565</v>
      </c>
      <c r="V306" s="274">
        <v>100</v>
      </c>
      <c r="W306" s="274">
        <f>SUM($V$3:V306)</f>
        <v>30400</v>
      </c>
      <c r="Y306" s="274">
        <v>3040</v>
      </c>
    </row>
    <row r="307" spans="20:25">
      <c r="T307" s="274">
        <v>305</v>
      </c>
      <c r="U307" s="274">
        <v>1570</v>
      </c>
      <c r="V307" s="274">
        <v>100</v>
      </c>
      <c r="W307" s="274">
        <f>SUM($V$3:V307)</f>
        <v>30500</v>
      </c>
      <c r="Y307" s="274">
        <v>3050</v>
      </c>
    </row>
    <row r="308" spans="20:25">
      <c r="T308" s="274">
        <v>306</v>
      </c>
      <c r="U308" s="274">
        <v>1575</v>
      </c>
      <c r="V308" s="274">
        <v>100</v>
      </c>
      <c r="W308" s="274">
        <f>SUM($V$3:V308)</f>
        <v>30600</v>
      </c>
      <c r="Y308" s="274">
        <v>3060</v>
      </c>
    </row>
    <row r="309" spans="20:25">
      <c r="T309" s="274">
        <v>307</v>
      </c>
      <c r="U309" s="274">
        <v>1580</v>
      </c>
      <c r="V309" s="274">
        <v>100</v>
      </c>
      <c r="W309" s="274">
        <f>SUM($V$3:V309)</f>
        <v>30700</v>
      </c>
      <c r="Y309" s="274">
        <v>3070</v>
      </c>
    </row>
    <row r="310" spans="20:25">
      <c r="T310" s="274">
        <v>308</v>
      </c>
      <c r="U310" s="274">
        <v>1585</v>
      </c>
      <c r="V310" s="274">
        <v>100</v>
      </c>
      <c r="W310" s="274">
        <f>SUM($V$3:V310)</f>
        <v>30800</v>
      </c>
      <c r="Y310" s="274">
        <v>3080</v>
      </c>
    </row>
    <row r="311" spans="20:25">
      <c r="T311" s="274">
        <v>309</v>
      </c>
      <c r="U311" s="274">
        <v>1590</v>
      </c>
      <c r="V311" s="274">
        <v>100</v>
      </c>
      <c r="W311" s="274">
        <f>SUM($V$3:V311)</f>
        <v>30900</v>
      </c>
      <c r="Y311" s="274">
        <v>3090</v>
      </c>
    </row>
    <row r="312" spans="20:25">
      <c r="T312" s="274">
        <v>310</v>
      </c>
      <c r="U312" s="274">
        <v>1595</v>
      </c>
      <c r="V312" s="274">
        <v>100</v>
      </c>
      <c r="W312" s="274">
        <f>SUM($V$3:V312)</f>
        <v>31000</v>
      </c>
      <c r="Y312" s="274">
        <v>3100</v>
      </c>
    </row>
    <row r="313" spans="20:25">
      <c r="T313" s="274">
        <v>311</v>
      </c>
      <c r="U313" s="274">
        <v>1600</v>
      </c>
      <c r="V313" s="274">
        <v>100</v>
      </c>
      <c r="W313" s="274">
        <f>SUM($V$3:V313)</f>
        <v>31100</v>
      </c>
      <c r="Y313" s="274">
        <v>3110</v>
      </c>
    </row>
    <row r="314" spans="20:25">
      <c r="T314" s="274">
        <v>312</v>
      </c>
      <c r="U314" s="274">
        <v>1605</v>
      </c>
      <c r="V314" s="274">
        <v>100</v>
      </c>
      <c r="W314" s="274">
        <f>SUM($V$3:V314)</f>
        <v>31200</v>
      </c>
      <c r="Y314" s="274">
        <v>3120</v>
      </c>
    </row>
    <row r="315" spans="20:25">
      <c r="T315" s="274">
        <v>313</v>
      </c>
      <c r="U315" s="274">
        <v>1610</v>
      </c>
      <c r="V315" s="274">
        <v>100</v>
      </c>
      <c r="W315" s="274">
        <f>SUM($V$3:V315)</f>
        <v>31300</v>
      </c>
      <c r="Y315" s="274">
        <v>3130</v>
      </c>
    </row>
    <row r="316" spans="20:25">
      <c r="T316" s="274">
        <v>314</v>
      </c>
      <c r="U316" s="274">
        <v>1615</v>
      </c>
      <c r="V316" s="274">
        <v>100</v>
      </c>
      <c r="W316" s="274">
        <f>SUM($V$3:V316)</f>
        <v>31400</v>
      </c>
      <c r="Y316" s="274">
        <v>3140</v>
      </c>
    </row>
    <row r="317" spans="20:25">
      <c r="T317" s="274">
        <v>315</v>
      </c>
      <c r="U317" s="274">
        <v>1620</v>
      </c>
      <c r="V317" s="274">
        <v>100</v>
      </c>
      <c r="W317" s="274">
        <f>SUM($V$3:V317)</f>
        <v>31500</v>
      </c>
      <c r="Y317" s="274">
        <v>3150</v>
      </c>
    </row>
    <row r="318" spans="20:25">
      <c r="T318" s="274">
        <v>316</v>
      </c>
      <c r="U318" s="274">
        <v>1625</v>
      </c>
      <c r="V318" s="274">
        <v>100</v>
      </c>
      <c r="W318" s="274">
        <f>SUM($V$3:V318)</f>
        <v>31600</v>
      </c>
      <c r="Y318" s="274">
        <v>3160</v>
      </c>
    </row>
    <row r="319" spans="20:25">
      <c r="T319" s="274">
        <v>317</v>
      </c>
      <c r="U319" s="274">
        <v>1630</v>
      </c>
      <c r="V319" s="274">
        <v>100</v>
      </c>
      <c r="W319" s="274">
        <f>SUM($V$3:V319)</f>
        <v>31700</v>
      </c>
      <c r="Y319" s="274">
        <v>3170</v>
      </c>
    </row>
    <row r="320" spans="20:25">
      <c r="T320" s="274">
        <v>318</v>
      </c>
      <c r="U320" s="274">
        <v>1635</v>
      </c>
      <c r="V320" s="274">
        <v>100</v>
      </c>
      <c r="W320" s="274">
        <f>SUM($V$3:V320)</f>
        <v>31800</v>
      </c>
      <c r="Y320" s="274">
        <v>3180</v>
      </c>
    </row>
    <row r="321" spans="20:25">
      <c r="T321" s="274">
        <v>319</v>
      </c>
      <c r="U321" s="274">
        <v>1640</v>
      </c>
      <c r="V321" s="274">
        <v>100</v>
      </c>
      <c r="W321" s="274">
        <f>SUM($V$3:V321)</f>
        <v>31900</v>
      </c>
      <c r="Y321" s="274">
        <v>3190</v>
      </c>
    </row>
    <row r="322" spans="20:25">
      <c r="T322" s="274">
        <v>320</v>
      </c>
      <c r="U322" s="274">
        <v>1645</v>
      </c>
      <c r="V322" s="274">
        <v>100</v>
      </c>
      <c r="W322" s="274">
        <f>SUM($V$3:V322)</f>
        <v>32000</v>
      </c>
      <c r="Y322" s="274">
        <v>3200</v>
      </c>
    </row>
    <row r="323" spans="20:25">
      <c r="T323" s="274">
        <v>321</v>
      </c>
      <c r="U323" s="274">
        <v>1650</v>
      </c>
      <c r="V323" s="274">
        <v>100</v>
      </c>
      <c r="W323" s="274">
        <f>SUM($V$3:V323)</f>
        <v>32100</v>
      </c>
      <c r="Y323" s="274">
        <v>3210</v>
      </c>
    </row>
    <row r="324" spans="20:25">
      <c r="T324" s="274">
        <v>322</v>
      </c>
      <c r="U324" s="274">
        <v>1655</v>
      </c>
      <c r="V324" s="274">
        <v>100</v>
      </c>
      <c r="W324" s="274">
        <f>SUM($V$3:V324)</f>
        <v>32200</v>
      </c>
      <c r="Y324" s="274">
        <v>3220</v>
      </c>
    </row>
    <row r="325" spans="20:25">
      <c r="T325" s="274">
        <v>323</v>
      </c>
      <c r="U325" s="274">
        <v>1660</v>
      </c>
      <c r="V325" s="274">
        <v>100</v>
      </c>
      <c r="W325" s="274">
        <f>SUM($V$3:V325)</f>
        <v>32300</v>
      </c>
      <c r="Y325" s="274">
        <v>3230</v>
      </c>
    </row>
    <row r="326" spans="20:25">
      <c r="T326" s="274">
        <v>324</v>
      </c>
      <c r="U326" s="274">
        <v>1665</v>
      </c>
      <c r="V326" s="274">
        <v>100</v>
      </c>
      <c r="W326" s="274">
        <f>SUM($V$3:V326)</f>
        <v>32400</v>
      </c>
      <c r="Y326" s="274">
        <v>3240</v>
      </c>
    </row>
    <row r="327" spans="20:25">
      <c r="T327" s="274">
        <v>325</v>
      </c>
      <c r="U327" s="274">
        <v>1670</v>
      </c>
      <c r="V327" s="274">
        <v>100</v>
      </c>
      <c r="W327" s="274">
        <f>SUM($V$3:V327)</f>
        <v>32500</v>
      </c>
      <c r="Y327" s="274">
        <v>3250</v>
      </c>
    </row>
    <row r="328" spans="20:25">
      <c r="T328" s="274">
        <v>326</v>
      </c>
      <c r="U328" s="274">
        <v>1675</v>
      </c>
      <c r="V328" s="274">
        <v>100</v>
      </c>
      <c r="W328" s="274">
        <f>SUM($V$3:V328)</f>
        <v>32600</v>
      </c>
      <c r="Y328" s="274">
        <v>3260</v>
      </c>
    </row>
    <row r="329" spans="20:25">
      <c r="T329" s="274">
        <v>327</v>
      </c>
      <c r="U329" s="274">
        <v>1680</v>
      </c>
      <c r="V329" s="274">
        <v>100</v>
      </c>
      <c r="W329" s="274">
        <f>SUM($V$3:V329)</f>
        <v>32700</v>
      </c>
      <c r="Y329" s="274">
        <v>3270</v>
      </c>
    </row>
    <row r="330" spans="20:25">
      <c r="T330" s="274">
        <v>328</v>
      </c>
      <c r="U330" s="274">
        <v>1685</v>
      </c>
      <c r="V330" s="274">
        <v>100</v>
      </c>
      <c r="W330" s="274">
        <f>SUM($V$3:V330)</f>
        <v>32800</v>
      </c>
      <c r="Y330" s="274">
        <v>3280</v>
      </c>
    </row>
    <row r="331" spans="20:25">
      <c r="T331" s="274">
        <v>329</v>
      </c>
      <c r="U331" s="274">
        <v>1690</v>
      </c>
      <c r="V331" s="274">
        <v>100</v>
      </c>
      <c r="W331" s="274">
        <f>SUM($V$3:V331)</f>
        <v>32900</v>
      </c>
      <c r="Y331" s="274">
        <v>3290</v>
      </c>
    </row>
    <row r="332" spans="20:25">
      <c r="T332" s="274">
        <v>330</v>
      </c>
      <c r="U332" s="274">
        <v>1695</v>
      </c>
      <c r="V332" s="274">
        <v>100</v>
      </c>
      <c r="W332" s="274">
        <f>SUM($V$3:V332)</f>
        <v>33000</v>
      </c>
      <c r="Y332" s="274">
        <v>3300</v>
      </c>
    </row>
    <row r="333" spans="20:25">
      <c r="T333" s="274">
        <v>331</v>
      </c>
      <c r="U333" s="274">
        <v>1700</v>
      </c>
      <c r="V333" s="274">
        <v>100</v>
      </c>
      <c r="W333" s="274">
        <f>SUM($V$3:V333)</f>
        <v>33100</v>
      </c>
      <c r="Y333" s="274">
        <v>3310</v>
      </c>
    </row>
    <row r="334" spans="20:25">
      <c r="T334" s="274">
        <v>332</v>
      </c>
      <c r="U334" s="274">
        <v>1705</v>
      </c>
      <c r="V334" s="274">
        <v>100</v>
      </c>
      <c r="W334" s="274">
        <f>SUM($V$3:V334)</f>
        <v>33200</v>
      </c>
      <c r="Y334" s="274">
        <v>3320</v>
      </c>
    </row>
    <row r="335" spans="20:25">
      <c r="T335" s="274">
        <v>333</v>
      </c>
      <c r="U335" s="274">
        <v>1710</v>
      </c>
      <c r="V335" s="274">
        <v>100</v>
      </c>
      <c r="W335" s="274">
        <f>SUM($V$3:V335)</f>
        <v>33300</v>
      </c>
      <c r="Y335" s="274">
        <v>3330</v>
      </c>
    </row>
    <row r="336" spans="20:25">
      <c r="T336" s="274">
        <v>334</v>
      </c>
      <c r="U336" s="274">
        <v>1715</v>
      </c>
      <c r="V336" s="274">
        <v>100</v>
      </c>
      <c r="W336" s="274">
        <f>SUM($V$3:V336)</f>
        <v>33400</v>
      </c>
      <c r="Y336" s="274">
        <v>3340</v>
      </c>
    </row>
    <row r="337" spans="20:25">
      <c r="T337" s="274">
        <v>335</v>
      </c>
      <c r="U337" s="274">
        <v>1720</v>
      </c>
      <c r="V337" s="274">
        <v>100</v>
      </c>
      <c r="W337" s="274">
        <f>SUM($V$3:V337)</f>
        <v>33500</v>
      </c>
      <c r="Y337" s="274">
        <v>3350</v>
      </c>
    </row>
    <row r="338" spans="20:25">
      <c r="T338" s="274">
        <v>336</v>
      </c>
      <c r="U338" s="274">
        <v>1725</v>
      </c>
      <c r="V338" s="274">
        <v>100</v>
      </c>
      <c r="W338" s="274">
        <f>SUM($V$3:V338)</f>
        <v>33600</v>
      </c>
      <c r="Y338" s="274">
        <v>3360</v>
      </c>
    </row>
    <row r="339" spans="20:25">
      <c r="T339" s="274">
        <v>337</v>
      </c>
      <c r="U339" s="274">
        <v>1730</v>
      </c>
      <c r="V339" s="274">
        <v>100</v>
      </c>
      <c r="W339" s="274">
        <f>SUM($V$3:V339)</f>
        <v>33700</v>
      </c>
      <c r="Y339" s="274">
        <v>3370</v>
      </c>
    </row>
    <row r="340" spans="20:25">
      <c r="T340" s="274">
        <v>338</v>
      </c>
      <c r="U340" s="274">
        <v>1735</v>
      </c>
      <c r="V340" s="274">
        <v>100</v>
      </c>
      <c r="W340" s="274">
        <f>SUM($V$3:V340)</f>
        <v>33800</v>
      </c>
      <c r="Y340" s="274">
        <v>3380</v>
      </c>
    </row>
    <row r="341" spans="20:25">
      <c r="T341" s="274">
        <v>339</v>
      </c>
      <c r="U341" s="274">
        <v>1740</v>
      </c>
      <c r="V341" s="274">
        <v>100</v>
      </c>
      <c r="W341" s="274">
        <f>SUM($V$3:V341)</f>
        <v>33900</v>
      </c>
      <c r="Y341" s="274">
        <v>3390</v>
      </c>
    </row>
    <row r="342" spans="20:25">
      <c r="T342" s="274">
        <v>340</v>
      </c>
      <c r="U342" s="274">
        <v>1745</v>
      </c>
      <c r="V342" s="274">
        <v>100</v>
      </c>
      <c r="W342" s="274">
        <f>SUM($V$3:V342)</f>
        <v>34000</v>
      </c>
      <c r="Y342" s="274">
        <v>3400</v>
      </c>
    </row>
    <row r="343" spans="20:25">
      <c r="T343" s="274">
        <v>341</v>
      </c>
      <c r="U343" s="274">
        <v>1750</v>
      </c>
      <c r="V343" s="274">
        <v>100</v>
      </c>
      <c r="W343" s="274">
        <f>SUM($V$3:V343)</f>
        <v>34100</v>
      </c>
      <c r="Y343" s="274">
        <v>3410</v>
      </c>
    </row>
    <row r="344" spans="20:25">
      <c r="T344" s="274">
        <v>342</v>
      </c>
      <c r="U344" s="274">
        <v>1755</v>
      </c>
      <c r="V344" s="274">
        <v>100</v>
      </c>
      <c r="W344" s="274">
        <f>SUM($V$3:V344)</f>
        <v>34200</v>
      </c>
      <c r="Y344" s="274">
        <v>3420</v>
      </c>
    </row>
    <row r="345" spans="20:25">
      <c r="T345" s="274">
        <v>343</v>
      </c>
      <c r="U345" s="274">
        <v>1760</v>
      </c>
      <c r="V345" s="274">
        <v>100</v>
      </c>
      <c r="W345" s="274">
        <f>SUM($V$3:V345)</f>
        <v>34300</v>
      </c>
      <c r="Y345" s="274">
        <v>3430</v>
      </c>
    </row>
    <row r="346" spans="20:25">
      <c r="T346" s="274">
        <v>344</v>
      </c>
      <c r="U346" s="274">
        <v>1765</v>
      </c>
      <c r="V346" s="274">
        <v>100</v>
      </c>
      <c r="W346" s="274">
        <f>SUM($V$3:V346)</f>
        <v>34400</v>
      </c>
      <c r="Y346" s="274">
        <v>3440</v>
      </c>
    </row>
    <row r="347" spans="20:25">
      <c r="T347" s="274">
        <v>345</v>
      </c>
      <c r="U347" s="274">
        <v>1770</v>
      </c>
      <c r="V347" s="274">
        <v>100</v>
      </c>
      <c r="W347" s="274">
        <f>SUM($V$3:V347)</f>
        <v>34500</v>
      </c>
      <c r="Y347" s="274">
        <v>3450</v>
      </c>
    </row>
    <row r="348" spans="20:25">
      <c r="T348" s="274">
        <v>346</v>
      </c>
      <c r="U348" s="274">
        <v>1775</v>
      </c>
      <c r="V348" s="274">
        <v>100</v>
      </c>
      <c r="W348" s="274">
        <f>SUM($V$3:V348)</f>
        <v>34600</v>
      </c>
      <c r="Y348" s="274">
        <v>3460</v>
      </c>
    </row>
    <row r="349" spans="20:25">
      <c r="T349" s="274">
        <v>347</v>
      </c>
      <c r="U349" s="274">
        <v>1780</v>
      </c>
      <c r="V349" s="274">
        <v>100</v>
      </c>
      <c r="W349" s="274">
        <f>SUM($V$3:V349)</f>
        <v>34700</v>
      </c>
      <c r="Y349" s="274">
        <v>3470</v>
      </c>
    </row>
    <row r="350" spans="20:25">
      <c r="T350" s="274">
        <v>348</v>
      </c>
      <c r="U350" s="274">
        <v>1785</v>
      </c>
      <c r="V350" s="274">
        <v>100</v>
      </c>
      <c r="W350" s="274">
        <f>SUM($V$3:V350)</f>
        <v>34800</v>
      </c>
      <c r="Y350" s="274">
        <v>3480</v>
      </c>
    </row>
    <row r="351" spans="20:25">
      <c r="T351" s="274">
        <v>349</v>
      </c>
      <c r="U351" s="274">
        <v>1790</v>
      </c>
      <c r="V351" s="274">
        <v>100</v>
      </c>
      <c r="W351" s="274">
        <f>SUM($V$3:V351)</f>
        <v>34900</v>
      </c>
      <c r="Y351" s="274">
        <v>3490</v>
      </c>
    </row>
    <row r="352" spans="20:25">
      <c r="T352" s="274">
        <v>350</v>
      </c>
      <c r="U352" s="274">
        <v>1795</v>
      </c>
      <c r="V352" s="274">
        <v>100</v>
      </c>
      <c r="W352" s="274">
        <f>SUM($V$3:V352)</f>
        <v>35000</v>
      </c>
      <c r="Y352" s="274">
        <v>3500</v>
      </c>
    </row>
    <row r="353" spans="20:25">
      <c r="T353" s="274">
        <v>351</v>
      </c>
      <c r="U353" s="274">
        <v>1800</v>
      </c>
      <c r="V353" s="274">
        <v>100</v>
      </c>
      <c r="W353" s="274">
        <f>SUM($V$3:V353)</f>
        <v>35100</v>
      </c>
      <c r="Y353" s="274">
        <v>3510</v>
      </c>
    </row>
    <row r="354" spans="20:25">
      <c r="T354" s="274">
        <v>352</v>
      </c>
      <c r="U354" s="274">
        <v>1805</v>
      </c>
      <c r="V354" s="274">
        <v>100</v>
      </c>
      <c r="W354" s="274">
        <f>SUM($V$3:V354)</f>
        <v>35200</v>
      </c>
      <c r="Y354" s="274">
        <v>3520</v>
      </c>
    </row>
    <row r="355" spans="20:25">
      <c r="T355" s="274">
        <v>353</v>
      </c>
      <c r="U355" s="274">
        <v>1810</v>
      </c>
      <c r="V355" s="274">
        <v>100</v>
      </c>
      <c r="W355" s="274">
        <f>SUM($V$3:V355)</f>
        <v>35300</v>
      </c>
      <c r="Y355" s="274">
        <v>3530</v>
      </c>
    </row>
    <row r="356" spans="20:25">
      <c r="T356" s="274">
        <v>354</v>
      </c>
      <c r="U356" s="274">
        <v>1815</v>
      </c>
      <c r="V356" s="274">
        <v>100</v>
      </c>
      <c r="W356" s="274">
        <f>SUM($V$3:V356)</f>
        <v>35400</v>
      </c>
      <c r="Y356" s="274">
        <v>3540</v>
      </c>
    </row>
    <row r="357" spans="20:25">
      <c r="T357" s="274">
        <v>355</v>
      </c>
      <c r="U357" s="274">
        <v>1820</v>
      </c>
      <c r="V357" s="274">
        <v>100</v>
      </c>
      <c r="W357" s="274">
        <f>SUM($V$3:V357)</f>
        <v>35500</v>
      </c>
      <c r="Y357" s="274">
        <v>3550</v>
      </c>
    </row>
    <row r="358" spans="20:25">
      <c r="T358" s="274">
        <v>356</v>
      </c>
      <c r="U358" s="274">
        <v>1825</v>
      </c>
      <c r="V358" s="274">
        <v>100</v>
      </c>
      <c r="W358" s="274">
        <f>SUM($V$3:V358)</f>
        <v>35600</v>
      </c>
      <c r="Y358" s="274">
        <v>3560</v>
      </c>
    </row>
    <row r="359" spans="20:25">
      <c r="T359" s="274">
        <v>357</v>
      </c>
      <c r="U359" s="274">
        <v>1830</v>
      </c>
      <c r="V359" s="274">
        <v>100</v>
      </c>
      <c r="W359" s="274">
        <f>SUM($V$3:V359)</f>
        <v>35700</v>
      </c>
      <c r="Y359" s="274">
        <v>3570</v>
      </c>
    </row>
    <row r="360" spans="20:25">
      <c r="T360" s="274">
        <v>358</v>
      </c>
      <c r="U360" s="274">
        <v>1835</v>
      </c>
      <c r="V360" s="274">
        <v>100</v>
      </c>
      <c r="W360" s="274">
        <f>SUM($V$3:V360)</f>
        <v>35800</v>
      </c>
      <c r="Y360" s="274">
        <v>3580</v>
      </c>
    </row>
    <row r="361" spans="20:25">
      <c r="T361" s="274">
        <v>359</v>
      </c>
      <c r="U361" s="274">
        <v>1840</v>
      </c>
      <c r="V361" s="274">
        <v>100</v>
      </c>
      <c r="W361" s="274">
        <f>SUM($V$3:V361)</f>
        <v>35900</v>
      </c>
      <c r="Y361" s="274">
        <v>3590</v>
      </c>
    </row>
    <row r="362" spans="20:25">
      <c r="T362" s="274">
        <v>360</v>
      </c>
      <c r="U362" s="274">
        <v>1845</v>
      </c>
      <c r="V362" s="274">
        <v>100</v>
      </c>
      <c r="W362" s="274">
        <f>SUM($V$3:V362)</f>
        <v>36000</v>
      </c>
      <c r="Y362" s="274">
        <v>3600</v>
      </c>
    </row>
    <row r="363" spans="20:25">
      <c r="T363" s="274">
        <v>361</v>
      </c>
      <c r="U363" s="274">
        <v>1850</v>
      </c>
      <c r="V363" s="274">
        <v>100</v>
      </c>
      <c r="W363" s="274">
        <f>SUM($V$3:V363)</f>
        <v>36100</v>
      </c>
      <c r="Y363" s="274">
        <v>3610</v>
      </c>
    </row>
    <row r="364" spans="20:25">
      <c r="T364" s="274">
        <v>362</v>
      </c>
      <c r="U364" s="274">
        <v>1855</v>
      </c>
      <c r="V364" s="274">
        <v>100</v>
      </c>
      <c r="W364" s="274">
        <f>SUM($V$3:V364)</f>
        <v>36200</v>
      </c>
      <c r="Y364" s="274">
        <v>3620</v>
      </c>
    </row>
    <row r="365" spans="20:25">
      <c r="T365" s="274">
        <v>363</v>
      </c>
      <c r="U365" s="274">
        <v>1860</v>
      </c>
      <c r="V365" s="274">
        <v>100</v>
      </c>
      <c r="W365" s="274">
        <f>SUM($V$3:V365)</f>
        <v>36300</v>
      </c>
      <c r="Y365" s="274">
        <v>3630</v>
      </c>
    </row>
    <row r="366" spans="20:25">
      <c r="T366" s="274">
        <v>364</v>
      </c>
      <c r="U366" s="274">
        <v>1865</v>
      </c>
      <c r="V366" s="274">
        <v>100</v>
      </c>
      <c r="W366" s="274">
        <f>SUM($V$3:V366)</f>
        <v>36400</v>
      </c>
      <c r="Y366" s="274">
        <v>3640</v>
      </c>
    </row>
    <row r="367" spans="20:25">
      <c r="T367" s="274">
        <v>365</v>
      </c>
      <c r="U367" s="274">
        <v>1870</v>
      </c>
      <c r="V367" s="274">
        <v>100</v>
      </c>
      <c r="W367" s="274">
        <f>SUM($V$3:V367)</f>
        <v>36500</v>
      </c>
      <c r="Y367" s="274">
        <v>3650</v>
      </c>
    </row>
    <row r="368" spans="20:25">
      <c r="T368" s="274">
        <v>366</v>
      </c>
      <c r="U368" s="274">
        <v>1875</v>
      </c>
      <c r="V368" s="274">
        <v>100</v>
      </c>
      <c r="W368" s="274">
        <f>SUM($V$3:V368)</f>
        <v>36600</v>
      </c>
      <c r="Y368" s="274">
        <v>3660</v>
      </c>
    </row>
    <row r="369" spans="20:25">
      <c r="T369" s="274">
        <v>367</v>
      </c>
      <c r="U369" s="274">
        <v>1880</v>
      </c>
      <c r="V369" s="274">
        <v>100</v>
      </c>
      <c r="W369" s="274">
        <f>SUM($V$3:V369)</f>
        <v>36700</v>
      </c>
      <c r="Y369" s="274">
        <v>3670</v>
      </c>
    </row>
    <row r="370" spans="20:25">
      <c r="T370" s="274">
        <v>368</v>
      </c>
      <c r="U370" s="274">
        <v>1885</v>
      </c>
      <c r="V370" s="274">
        <v>100</v>
      </c>
      <c r="W370" s="274">
        <f>SUM($V$3:V370)</f>
        <v>36800</v>
      </c>
      <c r="Y370" s="274">
        <v>3680</v>
      </c>
    </row>
    <row r="371" spans="20:25">
      <c r="T371" s="274">
        <v>369</v>
      </c>
      <c r="U371" s="274">
        <v>1890</v>
      </c>
      <c r="V371" s="274">
        <v>100</v>
      </c>
      <c r="W371" s="274">
        <f>SUM($V$3:V371)</f>
        <v>36900</v>
      </c>
      <c r="Y371" s="274">
        <v>3690</v>
      </c>
    </row>
    <row r="372" spans="20:25">
      <c r="T372" s="274">
        <v>370</v>
      </c>
      <c r="U372" s="274">
        <v>1895</v>
      </c>
      <c r="V372" s="274">
        <v>100</v>
      </c>
      <c r="W372" s="274">
        <f>SUM($V$3:V372)</f>
        <v>37000</v>
      </c>
      <c r="Y372" s="274">
        <v>3700</v>
      </c>
    </row>
    <row r="373" spans="20:25">
      <c r="T373" s="274">
        <v>371</v>
      </c>
      <c r="U373" s="274">
        <v>1900</v>
      </c>
      <c r="V373" s="274">
        <v>100</v>
      </c>
      <c r="W373" s="274">
        <f>SUM($V$3:V373)</f>
        <v>37100</v>
      </c>
      <c r="Y373" s="274">
        <v>3710</v>
      </c>
    </row>
    <row r="374" spans="20:25">
      <c r="T374" s="274">
        <v>372</v>
      </c>
      <c r="U374" s="274">
        <v>1905</v>
      </c>
      <c r="V374" s="274">
        <v>100</v>
      </c>
      <c r="W374" s="274">
        <f>SUM($V$3:V374)</f>
        <v>37200</v>
      </c>
      <c r="Y374" s="274">
        <v>3720</v>
      </c>
    </row>
    <row r="375" spans="20:25">
      <c r="T375" s="274">
        <v>373</v>
      </c>
      <c r="U375" s="274">
        <v>1910</v>
      </c>
      <c r="V375" s="274">
        <v>100</v>
      </c>
      <c r="W375" s="274">
        <f>SUM($V$3:V375)</f>
        <v>37300</v>
      </c>
      <c r="Y375" s="274">
        <v>3730</v>
      </c>
    </row>
    <row r="376" spans="20:25">
      <c r="T376" s="274">
        <v>374</v>
      </c>
      <c r="U376" s="274">
        <v>1915</v>
      </c>
      <c r="V376" s="274">
        <v>100</v>
      </c>
      <c r="W376" s="274">
        <f>SUM($V$3:V376)</f>
        <v>37400</v>
      </c>
      <c r="Y376" s="274">
        <v>3740</v>
      </c>
    </row>
    <row r="377" spans="20:25">
      <c r="T377" s="274">
        <v>375</v>
      </c>
      <c r="U377" s="274">
        <v>1920</v>
      </c>
      <c r="V377" s="274">
        <v>100</v>
      </c>
      <c r="W377" s="274">
        <f>SUM($V$3:V377)</f>
        <v>37500</v>
      </c>
      <c r="Y377" s="274">
        <v>3750</v>
      </c>
    </row>
    <row r="378" spans="20:25">
      <c r="T378" s="274">
        <v>376</v>
      </c>
      <c r="U378" s="274">
        <v>1925</v>
      </c>
      <c r="V378" s="274">
        <v>100</v>
      </c>
      <c r="W378" s="274">
        <f>SUM($V$3:V378)</f>
        <v>37600</v>
      </c>
      <c r="Y378" s="274">
        <v>3760</v>
      </c>
    </row>
    <row r="379" spans="20:25">
      <c r="T379" s="274">
        <v>377</v>
      </c>
      <c r="U379" s="274">
        <v>1930</v>
      </c>
      <c r="V379" s="274">
        <v>100</v>
      </c>
      <c r="W379" s="274">
        <f>SUM($V$3:V379)</f>
        <v>37700</v>
      </c>
      <c r="Y379" s="274">
        <v>3770</v>
      </c>
    </row>
    <row r="380" spans="20:25">
      <c r="T380" s="274">
        <v>378</v>
      </c>
      <c r="U380" s="274">
        <v>1935</v>
      </c>
      <c r="V380" s="274">
        <v>100</v>
      </c>
      <c r="W380" s="274">
        <f>SUM($V$3:V380)</f>
        <v>37800</v>
      </c>
      <c r="Y380" s="274">
        <v>3780</v>
      </c>
    </row>
    <row r="381" spans="20:25">
      <c r="T381" s="274">
        <v>379</v>
      </c>
      <c r="U381" s="274">
        <v>1940</v>
      </c>
      <c r="V381" s="274">
        <v>100</v>
      </c>
      <c r="W381" s="274">
        <f>SUM($V$3:V381)</f>
        <v>37900</v>
      </c>
      <c r="Y381" s="274">
        <v>3790</v>
      </c>
    </row>
    <row r="382" spans="20:25">
      <c r="T382" s="274">
        <v>380</v>
      </c>
      <c r="U382" s="274">
        <v>1945</v>
      </c>
      <c r="V382" s="274">
        <v>100</v>
      </c>
      <c r="W382" s="274">
        <f>SUM($V$3:V382)</f>
        <v>38000</v>
      </c>
      <c r="Y382" s="274">
        <v>3800</v>
      </c>
    </row>
    <row r="383" spans="20:25">
      <c r="T383" s="274">
        <v>381</v>
      </c>
      <c r="U383" s="274">
        <v>1950</v>
      </c>
      <c r="V383" s="274">
        <v>100</v>
      </c>
      <c r="W383" s="274">
        <f>SUM($V$3:V383)</f>
        <v>38100</v>
      </c>
      <c r="Y383" s="274">
        <v>3810</v>
      </c>
    </row>
    <row r="384" spans="20:25">
      <c r="T384" s="274">
        <v>382</v>
      </c>
      <c r="U384" s="274">
        <v>1955</v>
      </c>
      <c r="V384" s="274">
        <v>100</v>
      </c>
      <c r="W384" s="274">
        <f>SUM($V$3:V384)</f>
        <v>38200</v>
      </c>
      <c r="Y384" s="274">
        <v>3820</v>
      </c>
    </row>
    <row r="385" spans="20:25">
      <c r="T385" s="274">
        <v>383</v>
      </c>
      <c r="U385" s="274">
        <v>1960</v>
      </c>
      <c r="V385" s="274">
        <v>100</v>
      </c>
      <c r="W385" s="274">
        <f>SUM($V$3:V385)</f>
        <v>38300</v>
      </c>
      <c r="Y385" s="274">
        <v>3830</v>
      </c>
    </row>
    <row r="386" spans="20:25">
      <c r="T386" s="274">
        <v>384</v>
      </c>
      <c r="U386" s="274">
        <v>1965</v>
      </c>
      <c r="V386" s="274">
        <v>100</v>
      </c>
      <c r="W386" s="274">
        <f>SUM($V$3:V386)</f>
        <v>38400</v>
      </c>
      <c r="Y386" s="274">
        <v>3840</v>
      </c>
    </row>
    <row r="387" spans="20:25">
      <c r="T387" s="274">
        <v>385</v>
      </c>
      <c r="U387" s="274">
        <v>1970</v>
      </c>
      <c r="V387" s="274">
        <v>100</v>
      </c>
      <c r="W387" s="274">
        <f>SUM($V$3:V387)</f>
        <v>38500</v>
      </c>
      <c r="Y387" s="274">
        <v>3850</v>
      </c>
    </row>
    <row r="388" spans="20:25">
      <c r="T388" s="274">
        <v>386</v>
      </c>
      <c r="U388" s="274">
        <v>1975</v>
      </c>
      <c r="V388" s="274">
        <v>100</v>
      </c>
      <c r="W388" s="274">
        <f>SUM($V$3:V388)</f>
        <v>38600</v>
      </c>
      <c r="Y388" s="274">
        <v>3860</v>
      </c>
    </row>
    <row r="389" spans="20:25">
      <c r="T389" s="274">
        <v>387</v>
      </c>
      <c r="U389" s="274">
        <v>1980</v>
      </c>
      <c r="V389" s="274">
        <v>100</v>
      </c>
      <c r="W389" s="274">
        <f>SUM($V$3:V389)</f>
        <v>38700</v>
      </c>
      <c r="Y389" s="274">
        <v>3870</v>
      </c>
    </row>
    <row r="390" spans="20:25">
      <c r="T390" s="274">
        <v>388</v>
      </c>
      <c r="U390" s="274">
        <v>1985</v>
      </c>
      <c r="V390" s="274">
        <v>100</v>
      </c>
      <c r="W390" s="274">
        <f>SUM($V$3:V390)</f>
        <v>38800</v>
      </c>
      <c r="Y390" s="274">
        <v>3880</v>
      </c>
    </row>
    <row r="391" spans="20:25">
      <c r="T391" s="274">
        <v>389</v>
      </c>
      <c r="U391" s="274">
        <v>1990</v>
      </c>
      <c r="V391" s="274">
        <v>100</v>
      </c>
      <c r="W391" s="274">
        <f>SUM($V$3:V391)</f>
        <v>38900</v>
      </c>
      <c r="Y391" s="274">
        <v>3890</v>
      </c>
    </row>
    <row r="392" spans="20:25">
      <c r="T392" s="274">
        <v>390</v>
      </c>
      <c r="U392" s="274">
        <v>1995</v>
      </c>
      <c r="V392" s="274">
        <v>100</v>
      </c>
      <c r="W392" s="274">
        <f>SUM($V$3:V392)</f>
        <v>39000</v>
      </c>
      <c r="Y392" s="274">
        <v>3900</v>
      </c>
    </row>
    <row r="393" spans="20:25">
      <c r="T393" s="274">
        <v>391</v>
      </c>
      <c r="U393" s="274">
        <v>2000</v>
      </c>
      <c r="V393" s="274">
        <v>100</v>
      </c>
      <c r="W393" s="274">
        <f>SUM($V$3:V393)</f>
        <v>39100</v>
      </c>
      <c r="Y393" s="274">
        <v>3910</v>
      </c>
    </row>
  </sheetData>
  <phoneticPr fontId="1" type="noConversion"/>
  <conditionalFormatting sqref="L37:L43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{7106399D-377A-452C-985D-E3D724B38CE6}</x14:id>
        </ext>
      </extLst>
    </cfRule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{07ECB170-F7D2-4E5C-8F63-AFE7F8FE0BF0}</x14:id>
        </ext>
      </extLst>
    </cfRule>
  </conditionalFormatting>
  <conditionalFormatting sqref="L46:L5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{687796B2-4398-4221-9320-EE8FFFF7D8F6}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{6810939A-B27A-4814-944D-1D3807103CAB}</x14:id>
        </ext>
      </extLst>
    </cfRule>
  </conditionalFormatting>
  <conditionalFormatting sqref="O70:O75 Q6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{70B03E25-61CA-4A3E-A4DD-0711EC80CCD4}</x14:id>
        </ext>
      </extLst>
    </cfRule>
  </conditionalFormatting>
  <conditionalFormatting sqref="O71:O7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{04704926-4873-4990-B679-F70661B0D1F1}</x14:id>
        </ext>
      </extLst>
    </cfRule>
  </conditionalFormatting>
  <pageMargins left="0.7" right="0.7" top="0.75" bottom="0.75" header="0.3" footer="0.3"/>
  <ignoredErrors>
    <ignoredError sqref="D13:D20 W53:W392 W4:W52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06399D-377A-452C-985D-E3D724B38C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ECB170-F7D2-4E5C-8F63-AFE7F8FE0B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L37:L43</xm:sqref>
        </x14:conditionalFormatting>
        <x14:conditionalFormatting xmlns:xm="http://schemas.microsoft.com/office/excel/2006/main">
          <x14:cfRule type="dataBar" id="{687796B2-4398-4221-9320-EE8FFFF7D8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10939A-B27A-4814-944D-1D3807103C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L46:L53</xm:sqref>
        </x14:conditionalFormatting>
        <x14:conditionalFormatting xmlns:xm="http://schemas.microsoft.com/office/excel/2006/main">
          <x14:cfRule type="dataBar" id="{70B03E25-61CA-4A3E-A4DD-0711EC80CC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O70:O75 Q63</xm:sqref>
        </x14:conditionalFormatting>
        <x14:conditionalFormatting xmlns:xm="http://schemas.microsoft.com/office/excel/2006/main">
          <x14:cfRule type="dataBar" id="{04704926-4873-4990-B679-F70661B0D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O71:O75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64DE-1037-4445-ACF9-D8222641F9CD}">
  <dimension ref="A1:Z393"/>
  <sheetViews>
    <sheetView topLeftCell="M1" zoomScaleNormal="100" workbookViewId="0">
      <selection activeCell="Y225" sqref="Y225"/>
    </sheetView>
  </sheetViews>
  <sheetFormatPr defaultRowHeight="16.5"/>
  <cols>
    <col min="1" max="1" width="17.375" style="274" bestFit="1" customWidth="1"/>
    <col min="2" max="2" width="24.75" style="274" bestFit="1" customWidth="1"/>
    <col min="3" max="3" width="26.5" style="274" bestFit="1" customWidth="1"/>
    <col min="4" max="4" width="18.625" style="274" bestFit="1" customWidth="1"/>
    <col min="5" max="5" width="13.375" style="274" bestFit="1" customWidth="1"/>
    <col min="6" max="6" width="14.625" style="274" bestFit="1" customWidth="1"/>
    <col min="7" max="7" width="18.375" style="274" bestFit="1" customWidth="1"/>
    <col min="8" max="8" width="14" style="274" bestFit="1" customWidth="1"/>
    <col min="9" max="9" width="14.25" style="274" bestFit="1" customWidth="1"/>
    <col min="10" max="10" width="20.625" style="274" bestFit="1" customWidth="1"/>
    <col min="11" max="11" width="16.875" style="274" bestFit="1" customWidth="1"/>
    <col min="12" max="12" width="18.625" style="274" bestFit="1" customWidth="1"/>
    <col min="13" max="13" width="19.75" style="274" bestFit="1" customWidth="1"/>
    <col min="14" max="14" width="16.875" style="274" bestFit="1" customWidth="1"/>
    <col min="15" max="15" width="14.375" style="274" bestFit="1" customWidth="1"/>
    <col min="16" max="17" width="15.375" style="274" bestFit="1" customWidth="1"/>
    <col min="18" max="19" width="14.375" style="274" bestFit="1" customWidth="1"/>
    <col min="20" max="20" width="15.5" style="274" bestFit="1" customWidth="1"/>
    <col min="21" max="21" width="11.625" style="274" bestFit="1" customWidth="1"/>
    <col min="22" max="22" width="9" style="274" bestFit="1" customWidth="1"/>
    <col min="23" max="23" width="5.25" style="274" bestFit="1" customWidth="1"/>
    <col min="24" max="24" width="9.625" style="274" bestFit="1" customWidth="1"/>
    <col min="25" max="25" width="17.375" style="274" bestFit="1" customWidth="1"/>
    <col min="26" max="26" width="10.25" style="274" bestFit="1" customWidth="1"/>
    <col min="27" max="16384" width="9" style="274"/>
  </cols>
  <sheetData>
    <row r="1" spans="1:26">
      <c r="A1" s="304" t="s">
        <v>2438</v>
      </c>
      <c r="B1" s="274" t="s">
        <v>2442</v>
      </c>
      <c r="C1" s="274" t="s">
        <v>2449</v>
      </c>
      <c r="D1" s="274" t="s">
        <v>2501</v>
      </c>
      <c r="F1" s="304" t="s">
        <v>2496</v>
      </c>
      <c r="G1" s="274" t="s">
        <v>2462</v>
      </c>
      <c r="H1" s="274" t="s">
        <v>1151</v>
      </c>
      <c r="I1" s="274" t="s">
        <v>2524</v>
      </c>
      <c r="J1" s="287" t="s">
        <v>2488</v>
      </c>
      <c r="K1" s="274" t="s">
        <v>2547</v>
      </c>
      <c r="L1" s="287" t="s">
        <v>2556</v>
      </c>
      <c r="M1" s="299" t="s">
        <v>2557</v>
      </c>
      <c r="N1" s="308" t="s">
        <v>2548</v>
      </c>
      <c r="U1" s="273" t="s">
        <v>2440</v>
      </c>
    </row>
    <row r="2" spans="1:26">
      <c r="A2" s="274">
        <v>1</v>
      </c>
      <c r="B2" s="274" t="s">
        <v>2480</v>
      </c>
      <c r="C2" s="274" t="s">
        <v>2481</v>
      </c>
      <c r="D2" s="275">
        <v>100</v>
      </c>
      <c r="E2" s="275"/>
      <c r="F2" s="274">
        <v>1</v>
      </c>
      <c r="G2" s="274" t="s">
        <v>2593</v>
      </c>
      <c r="H2" s="288">
        <v>1</v>
      </c>
      <c r="I2" s="274">
        <v>3</v>
      </c>
      <c r="J2" s="310">
        <v>80000</v>
      </c>
      <c r="K2" s="316">
        <f>J2*I2</f>
        <v>240000</v>
      </c>
      <c r="L2" s="315">
        <v>1600000</v>
      </c>
      <c r="M2" s="315">
        <f>H2*L2</f>
        <v>1600000</v>
      </c>
      <c r="N2" s="365">
        <f>M2/J2</f>
        <v>20</v>
      </c>
      <c r="U2" s="274" t="s">
        <v>2504</v>
      </c>
      <c r="V2" s="274" t="s">
        <v>69</v>
      </c>
      <c r="W2" s="274" t="s">
        <v>2450</v>
      </c>
      <c r="X2" s="274" t="s">
        <v>2460</v>
      </c>
      <c r="Z2" s="274" t="s">
        <v>2457</v>
      </c>
    </row>
    <row r="3" spans="1:26">
      <c r="A3" s="274">
        <v>2</v>
      </c>
      <c r="B3" s="274" t="s">
        <v>2443</v>
      </c>
      <c r="C3" s="274" t="s">
        <v>2453</v>
      </c>
      <c r="D3" s="275">
        <v>100</v>
      </c>
      <c r="E3" s="275"/>
      <c r="F3" s="274">
        <v>2</v>
      </c>
      <c r="G3" s="274" t="s">
        <v>2587</v>
      </c>
      <c r="H3" s="288">
        <v>1</v>
      </c>
      <c r="I3" s="274">
        <v>3</v>
      </c>
      <c r="J3" s="310">
        <v>45000</v>
      </c>
      <c r="K3" s="316">
        <f>J3*I3</f>
        <v>135000</v>
      </c>
      <c r="L3" s="315">
        <v>900000</v>
      </c>
      <c r="M3" s="315">
        <f>H3*L3</f>
        <v>900000</v>
      </c>
      <c r="N3" s="365">
        <f>M3/J3</f>
        <v>20</v>
      </c>
      <c r="U3" s="274">
        <v>1</v>
      </c>
      <c r="V3" s="274">
        <v>50</v>
      </c>
      <c r="W3" s="274">
        <v>50</v>
      </c>
      <c r="X3" s="274">
        <f>SUM($W$3:W3)</f>
        <v>50</v>
      </c>
      <c r="Z3" s="274">
        <v>10</v>
      </c>
    </row>
    <row r="4" spans="1:26">
      <c r="A4" s="274">
        <v>3</v>
      </c>
      <c r="B4" s="274" t="s">
        <v>2444</v>
      </c>
      <c r="C4" s="274" t="s">
        <v>2452</v>
      </c>
      <c r="D4" s="275">
        <v>100</v>
      </c>
      <c r="E4" s="275"/>
      <c r="F4" s="274">
        <v>3</v>
      </c>
      <c r="G4" s="274" t="s">
        <v>2592</v>
      </c>
      <c r="H4" s="288">
        <v>1</v>
      </c>
      <c r="I4" s="274">
        <v>3</v>
      </c>
      <c r="J4" s="310">
        <v>45000</v>
      </c>
      <c r="K4" s="316">
        <f>J4*I4</f>
        <v>135000</v>
      </c>
      <c r="L4" s="315">
        <v>900000</v>
      </c>
      <c r="M4" s="315">
        <f>H4*L4</f>
        <v>900000</v>
      </c>
      <c r="N4" s="365">
        <f>M4/J4</f>
        <v>20</v>
      </c>
      <c r="U4" s="274">
        <v>2</v>
      </c>
      <c r="V4" s="274">
        <v>55</v>
      </c>
      <c r="W4" s="274">
        <v>50</v>
      </c>
      <c r="X4" s="274">
        <f>SUM($W$3:W4)</f>
        <v>100</v>
      </c>
      <c r="Z4" s="274">
        <v>20</v>
      </c>
    </row>
    <row r="5" spans="1:26">
      <c r="A5" s="274">
        <v>4</v>
      </c>
      <c r="B5" s="274" t="s">
        <v>2445</v>
      </c>
      <c r="C5" s="274" t="s">
        <v>2451</v>
      </c>
      <c r="D5" s="275">
        <v>100</v>
      </c>
      <c r="E5" s="275"/>
      <c r="F5" s="274">
        <v>4</v>
      </c>
      <c r="N5" s="366"/>
      <c r="U5" s="274">
        <v>3</v>
      </c>
      <c r="V5" s="274">
        <v>60</v>
      </c>
      <c r="W5" s="274">
        <v>50</v>
      </c>
      <c r="X5" s="274">
        <f>SUM($W$3:W5)</f>
        <v>150</v>
      </c>
      <c r="Z5" s="274">
        <v>30</v>
      </c>
    </row>
    <row r="6" spans="1:26">
      <c r="A6" s="274">
        <v>5</v>
      </c>
      <c r="B6" s="274" t="s">
        <v>2446</v>
      </c>
      <c r="C6" s="274" t="s">
        <v>2452</v>
      </c>
      <c r="D6" s="275">
        <v>100</v>
      </c>
      <c r="E6" s="275"/>
      <c r="F6" s="274">
        <v>5</v>
      </c>
      <c r="G6" s="274" t="s">
        <v>2594</v>
      </c>
      <c r="H6" s="288">
        <v>1</v>
      </c>
      <c r="I6" s="274">
        <v>5</v>
      </c>
      <c r="J6" s="310">
        <v>30000</v>
      </c>
      <c r="K6" s="316">
        <f>J6*I6</f>
        <v>150000</v>
      </c>
      <c r="L6" s="315">
        <v>600000</v>
      </c>
      <c r="M6" s="315">
        <f>H6*L6</f>
        <v>600000</v>
      </c>
      <c r="N6" s="365">
        <f>M6/J6</f>
        <v>20</v>
      </c>
      <c r="U6" s="274">
        <v>4</v>
      </c>
      <c r="V6" s="274">
        <v>65</v>
      </c>
      <c r="W6" s="274">
        <v>50</v>
      </c>
      <c r="X6" s="274">
        <f>SUM($W$3:W6)</f>
        <v>200</v>
      </c>
      <c r="Z6" s="274">
        <v>40</v>
      </c>
    </row>
    <row r="7" spans="1:26">
      <c r="A7" s="274">
        <v>6</v>
      </c>
      <c r="B7" s="274" t="s">
        <v>2447</v>
      </c>
      <c r="C7" s="274" t="s">
        <v>2454</v>
      </c>
      <c r="D7" s="275">
        <v>100</v>
      </c>
      <c r="E7" s="275"/>
      <c r="F7" s="274">
        <v>6</v>
      </c>
      <c r="G7" s="274" t="s">
        <v>2544</v>
      </c>
      <c r="H7" s="288">
        <v>1</v>
      </c>
      <c r="I7" s="274">
        <v>5</v>
      </c>
      <c r="J7" s="310">
        <v>20000</v>
      </c>
      <c r="K7" s="316">
        <f>J7*I7</f>
        <v>100000</v>
      </c>
      <c r="L7" s="315">
        <v>400000</v>
      </c>
      <c r="M7" s="315">
        <f>H7*L7</f>
        <v>400000</v>
      </c>
      <c r="N7" s="365">
        <f>M7/J7</f>
        <v>20</v>
      </c>
      <c r="U7" s="274">
        <v>5</v>
      </c>
      <c r="V7" s="274">
        <v>70</v>
      </c>
      <c r="W7" s="274">
        <v>50</v>
      </c>
      <c r="X7" s="274">
        <f>SUM($W$3:W7)</f>
        <v>250</v>
      </c>
      <c r="Z7" s="274">
        <v>50</v>
      </c>
    </row>
    <row r="8" spans="1:26">
      <c r="A8" s="274">
        <v>7</v>
      </c>
      <c r="B8" s="274" t="s">
        <v>2448</v>
      </c>
      <c r="C8" s="274" t="s">
        <v>2454</v>
      </c>
      <c r="D8" s="275">
        <v>100</v>
      </c>
      <c r="E8" s="275"/>
      <c r="F8" s="274">
        <v>7</v>
      </c>
      <c r="G8" s="274" t="s">
        <v>2545</v>
      </c>
      <c r="H8" s="288">
        <v>1</v>
      </c>
      <c r="I8" s="274">
        <v>5</v>
      </c>
      <c r="J8" s="310">
        <v>20000</v>
      </c>
      <c r="K8" s="316">
        <f>J8*I8</f>
        <v>100000</v>
      </c>
      <c r="L8" s="315">
        <v>400000</v>
      </c>
      <c r="M8" s="315">
        <f>H8*L8</f>
        <v>400000</v>
      </c>
      <c r="N8" s="365">
        <f>M8/J8</f>
        <v>20</v>
      </c>
      <c r="U8" s="274">
        <v>6</v>
      </c>
      <c r="V8" s="274">
        <v>75</v>
      </c>
      <c r="W8" s="274">
        <v>50</v>
      </c>
      <c r="X8" s="274">
        <f>SUM($W$3:W8)</f>
        <v>300</v>
      </c>
      <c r="Z8" s="274">
        <v>60</v>
      </c>
    </row>
    <row r="9" spans="1:26">
      <c r="D9" s="277">
        <f>SUM(D2:D8)</f>
        <v>700</v>
      </c>
      <c r="E9" s="277"/>
      <c r="F9" s="274">
        <v>8</v>
      </c>
      <c r="N9" s="366"/>
      <c r="U9" s="274">
        <v>7</v>
      </c>
      <c r="V9" s="274">
        <v>80</v>
      </c>
      <c r="W9" s="274">
        <v>50</v>
      </c>
      <c r="X9" s="274">
        <f>SUM($W$3:W9)</f>
        <v>350</v>
      </c>
      <c r="Z9" s="274">
        <v>70</v>
      </c>
    </row>
    <row r="10" spans="1:26">
      <c r="F10" s="274">
        <v>9</v>
      </c>
      <c r="G10" s="274" t="s">
        <v>2484</v>
      </c>
      <c r="H10" s="288">
        <v>15</v>
      </c>
      <c r="I10" s="288">
        <v>40</v>
      </c>
      <c r="J10" s="312">
        <v>1500</v>
      </c>
      <c r="K10" s="316">
        <f>J10*I10</f>
        <v>60000</v>
      </c>
      <c r="L10" s="314">
        <v>2000</v>
      </c>
      <c r="M10" s="315">
        <f>L10*H10</f>
        <v>30000</v>
      </c>
      <c r="N10" s="365">
        <f>M10/J10</f>
        <v>20</v>
      </c>
      <c r="U10" s="274">
        <v>8</v>
      </c>
      <c r="V10" s="274">
        <v>85</v>
      </c>
      <c r="W10" s="274">
        <v>50</v>
      </c>
      <c r="X10" s="274">
        <f>SUM($W$3:W10)</f>
        <v>400</v>
      </c>
      <c r="Z10" s="274">
        <v>80</v>
      </c>
    </row>
    <row r="11" spans="1:26">
      <c r="A11" s="304" t="s">
        <v>2439</v>
      </c>
      <c r="B11" s="276" t="s">
        <v>2527</v>
      </c>
      <c r="C11" s="276" t="s">
        <v>2528</v>
      </c>
      <c r="D11" s="276" t="s">
        <v>2460</v>
      </c>
      <c r="E11" s="276"/>
      <c r="F11" s="274">
        <v>10</v>
      </c>
      <c r="G11" s="274" t="s">
        <v>2486</v>
      </c>
      <c r="H11" s="288">
        <v>50</v>
      </c>
      <c r="I11" s="288">
        <v>20</v>
      </c>
      <c r="J11" s="311">
        <v>1200</v>
      </c>
      <c r="K11" s="316">
        <f>J11*I11</f>
        <v>24000</v>
      </c>
      <c r="L11" s="314">
        <v>500</v>
      </c>
      <c r="M11" s="315">
        <f>L11*H11</f>
        <v>25000</v>
      </c>
      <c r="N11" s="365">
        <f>M11/J11</f>
        <v>20.833333333333332</v>
      </c>
      <c r="U11" s="274">
        <v>9</v>
      </c>
      <c r="V11" s="274">
        <v>90</v>
      </c>
      <c r="W11" s="274">
        <v>50</v>
      </c>
      <c r="X11" s="274">
        <f>SUM($W$3:W11)</f>
        <v>450</v>
      </c>
      <c r="Z11" s="274">
        <v>90</v>
      </c>
    </row>
    <row r="12" spans="1:26">
      <c r="A12" s="274">
        <v>1</v>
      </c>
      <c r="B12" s="274">
        <v>1</v>
      </c>
      <c r="C12" s="274">
        <v>13</v>
      </c>
      <c r="D12" s="274">
        <f>SUM(C$12:$C12)</f>
        <v>13</v>
      </c>
      <c r="F12" s="274">
        <v>11</v>
      </c>
      <c r="G12" s="274" t="s">
        <v>2487</v>
      </c>
      <c r="H12" s="288">
        <v>50</v>
      </c>
      <c r="I12" s="288">
        <v>20</v>
      </c>
      <c r="J12" s="311">
        <v>1200</v>
      </c>
      <c r="K12" s="316">
        <f>J12*I12</f>
        <v>24000</v>
      </c>
      <c r="L12" s="314">
        <v>500</v>
      </c>
      <c r="M12" s="315">
        <f>L12*H12</f>
        <v>25000</v>
      </c>
      <c r="N12" s="365">
        <f>M12/J12</f>
        <v>20.833333333333332</v>
      </c>
      <c r="U12" s="274">
        <v>10</v>
      </c>
      <c r="V12" s="274">
        <v>95</v>
      </c>
      <c r="W12" s="274">
        <v>50</v>
      </c>
      <c r="X12" s="274">
        <f>SUM($W$3:W12)</f>
        <v>500</v>
      </c>
      <c r="Z12" s="274">
        <v>100</v>
      </c>
    </row>
    <row r="13" spans="1:26">
      <c r="A13" s="274">
        <v>2</v>
      </c>
      <c r="B13" s="274">
        <v>5</v>
      </c>
      <c r="C13" s="274">
        <v>26</v>
      </c>
      <c r="D13" s="274">
        <f>SUM(C$12:$C13)</f>
        <v>39</v>
      </c>
      <c r="F13" s="274">
        <v>12</v>
      </c>
      <c r="N13" s="366"/>
      <c r="U13" s="274">
        <v>11</v>
      </c>
      <c r="V13" s="274">
        <v>100</v>
      </c>
      <c r="W13" s="274">
        <v>50</v>
      </c>
      <c r="X13" s="274">
        <f>SUM($W$3:W13)</f>
        <v>550</v>
      </c>
      <c r="Z13" s="274">
        <v>110</v>
      </c>
    </row>
    <row r="14" spans="1:26">
      <c r="A14" s="274">
        <v>3</v>
      </c>
      <c r="B14" s="274">
        <v>7</v>
      </c>
      <c r="C14" s="274">
        <v>39</v>
      </c>
      <c r="D14" s="274">
        <f>SUM(C$12:$C14)</f>
        <v>78</v>
      </c>
      <c r="F14" s="274">
        <v>13</v>
      </c>
      <c r="G14" s="274" t="s">
        <v>2539</v>
      </c>
      <c r="H14" s="288">
        <v>1</v>
      </c>
      <c r="I14" s="288">
        <v>10</v>
      </c>
      <c r="J14" s="313">
        <v>500</v>
      </c>
      <c r="K14" s="316">
        <f t="shared" ref="K14:K21" si="0">J14*I14</f>
        <v>5000</v>
      </c>
      <c r="L14" s="314">
        <v>10000</v>
      </c>
      <c r="M14" s="315">
        <f t="shared" ref="M14:M19" si="1">L14*H14</f>
        <v>10000</v>
      </c>
      <c r="N14" s="365">
        <f t="shared" ref="N14:N19" si="2">M14/J14</f>
        <v>20</v>
      </c>
      <c r="U14" s="274">
        <v>12</v>
      </c>
      <c r="V14" s="274">
        <v>105</v>
      </c>
      <c r="W14" s="274">
        <v>50</v>
      </c>
      <c r="X14" s="274">
        <f>SUM($W$3:W14)</f>
        <v>600</v>
      </c>
      <c r="Z14" s="274">
        <v>120</v>
      </c>
    </row>
    <row r="15" spans="1:26">
      <c r="A15" s="274">
        <v>4</v>
      </c>
      <c r="B15" s="274">
        <v>10</v>
      </c>
      <c r="C15" s="274">
        <v>52</v>
      </c>
      <c r="D15" s="274">
        <f>SUM(C$12:$C15)</f>
        <v>130</v>
      </c>
      <c r="F15" s="274">
        <v>14</v>
      </c>
      <c r="G15" s="274" t="s">
        <v>2540</v>
      </c>
      <c r="H15" s="288">
        <v>1</v>
      </c>
      <c r="I15" s="288">
        <v>10</v>
      </c>
      <c r="J15" s="313">
        <v>500</v>
      </c>
      <c r="K15" s="316">
        <f t="shared" si="0"/>
        <v>5000</v>
      </c>
      <c r="L15" s="314">
        <v>10000</v>
      </c>
      <c r="M15" s="315">
        <f t="shared" si="1"/>
        <v>10000</v>
      </c>
      <c r="N15" s="365">
        <f t="shared" si="2"/>
        <v>20</v>
      </c>
      <c r="U15" s="274">
        <v>13</v>
      </c>
      <c r="V15" s="274">
        <v>110</v>
      </c>
      <c r="W15" s="274">
        <v>50</v>
      </c>
      <c r="X15" s="274">
        <f>SUM($W$3:W15)</f>
        <v>650</v>
      </c>
      <c r="Z15" s="274">
        <v>130</v>
      </c>
    </row>
    <row r="16" spans="1:26">
      <c r="A16" s="274">
        <v>5</v>
      </c>
      <c r="B16" s="274">
        <v>13</v>
      </c>
      <c r="C16" s="274">
        <v>65</v>
      </c>
      <c r="D16" s="274">
        <f>SUM(C$12:$C16)</f>
        <v>195</v>
      </c>
      <c r="F16" s="274">
        <v>15</v>
      </c>
      <c r="G16" s="274" t="s">
        <v>2541</v>
      </c>
      <c r="H16" s="288">
        <v>1</v>
      </c>
      <c r="I16" s="288">
        <v>10</v>
      </c>
      <c r="J16" s="313">
        <v>500</v>
      </c>
      <c r="K16" s="316">
        <f t="shared" si="0"/>
        <v>5000</v>
      </c>
      <c r="L16" s="314">
        <v>10000</v>
      </c>
      <c r="M16" s="315">
        <f t="shared" si="1"/>
        <v>10000</v>
      </c>
      <c r="N16" s="365">
        <f t="shared" si="2"/>
        <v>20</v>
      </c>
      <c r="U16" s="274">
        <v>14</v>
      </c>
      <c r="V16" s="274">
        <v>115</v>
      </c>
      <c r="W16" s="274">
        <v>50</v>
      </c>
      <c r="X16" s="274">
        <f>SUM($W$3:W16)</f>
        <v>700</v>
      </c>
      <c r="Z16" s="274">
        <v>140</v>
      </c>
    </row>
    <row r="17" spans="1:26">
      <c r="A17" s="274">
        <v>6</v>
      </c>
      <c r="B17" s="274">
        <v>17</v>
      </c>
      <c r="C17" s="274">
        <v>78</v>
      </c>
      <c r="D17" s="274">
        <f>SUM(C$12:$C17)</f>
        <v>273</v>
      </c>
      <c r="F17" s="274">
        <v>16</v>
      </c>
      <c r="G17" s="274" t="s">
        <v>2542</v>
      </c>
      <c r="H17" s="288">
        <v>1</v>
      </c>
      <c r="I17" s="288">
        <v>10</v>
      </c>
      <c r="J17" s="313">
        <v>500</v>
      </c>
      <c r="K17" s="316">
        <f t="shared" si="0"/>
        <v>5000</v>
      </c>
      <c r="L17" s="314">
        <v>10000</v>
      </c>
      <c r="M17" s="315">
        <f t="shared" si="1"/>
        <v>10000</v>
      </c>
      <c r="N17" s="365">
        <f t="shared" si="2"/>
        <v>20</v>
      </c>
      <c r="U17" s="274">
        <v>15</v>
      </c>
      <c r="V17" s="274">
        <v>120</v>
      </c>
      <c r="W17" s="274">
        <v>50</v>
      </c>
      <c r="X17" s="274">
        <f>SUM($W$3:W17)</f>
        <v>750</v>
      </c>
      <c r="Z17" s="274">
        <v>150</v>
      </c>
    </row>
    <row r="18" spans="1:26">
      <c r="A18" s="274">
        <v>7</v>
      </c>
      <c r="B18" s="274">
        <v>20</v>
      </c>
      <c r="C18" s="274">
        <v>91</v>
      </c>
      <c r="D18" s="274">
        <f>SUM(C$12:$C18)</f>
        <v>364</v>
      </c>
      <c r="F18" s="274">
        <v>17</v>
      </c>
      <c r="G18" s="274" t="s">
        <v>2543</v>
      </c>
      <c r="H18" s="288">
        <v>1</v>
      </c>
      <c r="I18" s="288">
        <v>10</v>
      </c>
      <c r="J18" s="313">
        <v>500</v>
      </c>
      <c r="K18" s="316">
        <f t="shared" si="0"/>
        <v>5000</v>
      </c>
      <c r="L18" s="314">
        <v>10000</v>
      </c>
      <c r="M18" s="315">
        <f t="shared" si="1"/>
        <v>10000</v>
      </c>
      <c r="N18" s="365">
        <f t="shared" si="2"/>
        <v>20</v>
      </c>
      <c r="U18" s="274">
        <v>16</v>
      </c>
      <c r="V18" s="274">
        <v>125</v>
      </c>
      <c r="W18" s="274">
        <v>50</v>
      </c>
      <c r="X18" s="274">
        <f>SUM($W$3:W18)</f>
        <v>800</v>
      </c>
      <c r="Z18" s="274">
        <v>160</v>
      </c>
    </row>
    <row r="19" spans="1:26">
      <c r="A19" s="274">
        <v>8</v>
      </c>
      <c r="B19" s="274">
        <v>23</v>
      </c>
      <c r="C19" s="274">
        <v>104</v>
      </c>
      <c r="D19" s="274">
        <f>SUM(C$12:$C19)</f>
        <v>468</v>
      </c>
      <c r="F19" s="274">
        <v>18</v>
      </c>
      <c r="G19" s="274" t="s">
        <v>2485</v>
      </c>
      <c r="H19" s="288">
        <v>30</v>
      </c>
      <c r="I19" s="288">
        <v>100</v>
      </c>
      <c r="J19" s="313">
        <v>220</v>
      </c>
      <c r="K19" s="316">
        <f t="shared" si="0"/>
        <v>22000</v>
      </c>
      <c r="L19" s="314">
        <v>150</v>
      </c>
      <c r="M19" s="315">
        <f t="shared" si="1"/>
        <v>4500</v>
      </c>
      <c r="N19" s="365">
        <f t="shared" si="2"/>
        <v>20.454545454545453</v>
      </c>
      <c r="U19" s="274">
        <v>17</v>
      </c>
      <c r="V19" s="274">
        <v>130</v>
      </c>
      <c r="W19" s="274">
        <v>50</v>
      </c>
      <c r="X19" s="274">
        <f>SUM($W$3:W19)</f>
        <v>850</v>
      </c>
      <c r="Z19" s="274">
        <v>170</v>
      </c>
    </row>
    <row r="20" spans="1:26">
      <c r="A20" s="274">
        <v>9</v>
      </c>
      <c r="B20" s="274">
        <v>26</v>
      </c>
      <c r="C20" s="274">
        <v>117</v>
      </c>
      <c r="D20" s="274">
        <f>SUM(C$12:$C20)</f>
        <v>585</v>
      </c>
      <c r="F20" s="274">
        <v>19</v>
      </c>
      <c r="U20" s="274">
        <v>18</v>
      </c>
      <c r="V20" s="274">
        <v>135</v>
      </c>
      <c r="W20" s="274">
        <v>50</v>
      </c>
      <c r="X20" s="274">
        <f>SUM($W$3:W20)</f>
        <v>900</v>
      </c>
      <c r="Z20" s="274">
        <v>180</v>
      </c>
    </row>
    <row r="21" spans="1:26">
      <c r="A21" s="274">
        <v>10</v>
      </c>
      <c r="B21" s="274">
        <v>29.999999999999982</v>
      </c>
      <c r="C21" s="274">
        <v>130</v>
      </c>
      <c r="D21" s="274">
        <f>SUM(C$12:$C21)</f>
        <v>715</v>
      </c>
      <c r="F21" s="274">
        <v>20</v>
      </c>
      <c r="G21" s="274" t="s">
        <v>701</v>
      </c>
      <c r="H21" s="288">
        <v>500</v>
      </c>
      <c r="I21" s="288">
        <v>0</v>
      </c>
      <c r="J21" s="313">
        <v>50</v>
      </c>
      <c r="K21" s="316">
        <f t="shared" si="0"/>
        <v>0</v>
      </c>
      <c r="L21" s="314">
        <v>1</v>
      </c>
      <c r="M21" s="315">
        <f>L21*H21</f>
        <v>500</v>
      </c>
      <c r="N21" s="320">
        <f>M21/J21</f>
        <v>10</v>
      </c>
      <c r="U21" s="274">
        <v>19</v>
      </c>
      <c r="V21" s="274">
        <v>140</v>
      </c>
      <c r="W21" s="274">
        <v>50</v>
      </c>
      <c r="X21" s="274">
        <f>SUM($W$3:W21)</f>
        <v>950</v>
      </c>
      <c r="Z21" s="274">
        <v>190</v>
      </c>
    </row>
    <row r="22" spans="1:26">
      <c r="C22" s="277">
        <f>SUM(C12:C21)</f>
        <v>715</v>
      </c>
      <c r="K22" s="322">
        <f>SUM(K2:K21)</f>
        <v>1015000</v>
      </c>
      <c r="U22" s="274">
        <v>20</v>
      </c>
      <c r="V22" s="274">
        <v>145</v>
      </c>
      <c r="W22" s="274">
        <v>50</v>
      </c>
      <c r="X22" s="274">
        <f>SUM($W$3:W22)</f>
        <v>1000</v>
      </c>
      <c r="Z22" s="274">
        <v>200</v>
      </c>
    </row>
    <row r="23" spans="1:26">
      <c r="U23" s="274">
        <v>21</v>
      </c>
      <c r="V23" s="274">
        <v>150</v>
      </c>
      <c r="W23" s="274">
        <v>50</v>
      </c>
      <c r="X23" s="274">
        <f>SUM($W$3:W23)</f>
        <v>1050</v>
      </c>
      <c r="Z23" s="274">
        <v>210</v>
      </c>
    </row>
    <row r="24" spans="1:26">
      <c r="A24" s="304" t="s">
        <v>2440</v>
      </c>
      <c r="U24" s="274">
        <v>22</v>
      </c>
      <c r="V24" s="274">
        <v>155</v>
      </c>
      <c r="W24" s="274">
        <v>50</v>
      </c>
      <c r="X24" s="274">
        <f>SUM($W$3:W24)</f>
        <v>1100</v>
      </c>
      <c r="Z24" s="274">
        <v>220</v>
      </c>
    </row>
    <row r="25" spans="1:26">
      <c r="A25" s="280" t="s">
        <v>2489</v>
      </c>
      <c r="B25" s="280" t="s">
        <v>2497</v>
      </c>
      <c r="C25" s="280" t="s">
        <v>2490</v>
      </c>
      <c r="D25" s="280" t="s">
        <v>2582</v>
      </c>
      <c r="G25" s="349" t="s">
        <v>2482</v>
      </c>
      <c r="H25" s="350">
        <v>750</v>
      </c>
      <c r="I25" s="350">
        <v>5</v>
      </c>
      <c r="J25" s="351">
        <v>5000</v>
      </c>
      <c r="K25" s="352">
        <v>0</v>
      </c>
      <c r="L25" s="353">
        <v>200</v>
      </c>
      <c r="M25" s="354">
        <f>L25*H25</f>
        <v>150000</v>
      </c>
      <c r="N25" s="355">
        <f>M25/J25</f>
        <v>30</v>
      </c>
      <c r="U25" s="274">
        <v>23</v>
      </c>
      <c r="V25" s="274">
        <v>160</v>
      </c>
      <c r="W25" s="274">
        <v>50</v>
      </c>
      <c r="X25" s="274">
        <f>SUM($W$3:W25)</f>
        <v>1150</v>
      </c>
      <c r="Z25" s="274">
        <v>230</v>
      </c>
    </row>
    <row r="26" spans="1:26">
      <c r="A26" s="281" t="s">
        <v>2491</v>
      </c>
      <c r="B26" s="281">
        <v>31</v>
      </c>
      <c r="C26" s="303">
        <f>X33</f>
        <v>1550</v>
      </c>
      <c r="D26" s="282">
        <f t="shared" ref="D26:D32" si="3">C26*2</f>
        <v>3100</v>
      </c>
      <c r="E26" s="274" t="s">
        <v>2534</v>
      </c>
      <c r="G26" s="349" t="s">
        <v>2483</v>
      </c>
      <c r="H26" s="350">
        <v>750</v>
      </c>
      <c r="I26" s="350">
        <v>5</v>
      </c>
      <c r="J26" s="351">
        <v>5000</v>
      </c>
      <c r="K26" s="352">
        <v>0</v>
      </c>
      <c r="L26" s="353">
        <v>200</v>
      </c>
      <c r="M26" s="354">
        <f>L26*H26</f>
        <v>150000</v>
      </c>
      <c r="N26" s="355">
        <f>M26/J26</f>
        <v>30</v>
      </c>
      <c r="U26" s="274">
        <v>24</v>
      </c>
      <c r="V26" s="274">
        <v>165</v>
      </c>
      <c r="W26" s="274">
        <v>50</v>
      </c>
      <c r="X26" s="274">
        <f>SUM($W$3:W26)</f>
        <v>1200</v>
      </c>
      <c r="Z26" s="274">
        <v>240</v>
      </c>
    </row>
    <row r="27" spans="1:26">
      <c r="B27" s="274">
        <v>51</v>
      </c>
      <c r="C27" s="303">
        <f>X53</f>
        <v>2550</v>
      </c>
      <c r="D27" s="282">
        <f t="shared" si="3"/>
        <v>5100</v>
      </c>
      <c r="E27" s="274" t="s">
        <v>2546</v>
      </c>
      <c r="G27" s="349" t="s">
        <v>318</v>
      </c>
      <c r="H27" s="350">
        <v>5000</v>
      </c>
      <c r="I27" s="350">
        <v>0</v>
      </c>
      <c r="J27" s="356">
        <v>250</v>
      </c>
      <c r="K27" s="357">
        <f>J27*I27</f>
        <v>0</v>
      </c>
      <c r="L27" s="353">
        <v>0.5</v>
      </c>
      <c r="M27" s="354">
        <f>L27*H27</f>
        <v>2500</v>
      </c>
      <c r="N27" s="355">
        <f>M27/J27</f>
        <v>10</v>
      </c>
      <c r="U27" s="274">
        <v>25</v>
      </c>
      <c r="V27" s="274">
        <v>170</v>
      </c>
      <c r="W27" s="274">
        <v>50</v>
      </c>
      <c r="X27" s="274">
        <f>SUM($W$3:W27)</f>
        <v>1250</v>
      </c>
      <c r="Z27" s="274">
        <v>250</v>
      </c>
    </row>
    <row r="28" spans="1:26">
      <c r="A28" s="281" t="s">
        <v>2492</v>
      </c>
      <c r="B28" s="281">
        <v>71</v>
      </c>
      <c r="C28" s="303">
        <f>X73</f>
        <v>3550</v>
      </c>
      <c r="D28" s="282">
        <f t="shared" si="3"/>
        <v>7100</v>
      </c>
      <c r="E28" s="274" t="s">
        <v>2535</v>
      </c>
      <c r="G28" s="349" t="s">
        <v>319</v>
      </c>
      <c r="H28" s="350">
        <v>5000</v>
      </c>
      <c r="I28" s="350">
        <v>0</v>
      </c>
      <c r="J28" s="356">
        <v>250</v>
      </c>
      <c r="K28" s="357">
        <f>J28*I28</f>
        <v>0</v>
      </c>
      <c r="L28" s="353">
        <v>0.5</v>
      </c>
      <c r="M28" s="354">
        <f>L28*H28</f>
        <v>2500</v>
      </c>
      <c r="N28" s="355">
        <f>M28/J28</f>
        <v>10</v>
      </c>
      <c r="U28" s="274">
        <v>26</v>
      </c>
      <c r="V28" s="274">
        <v>175</v>
      </c>
      <c r="W28" s="274">
        <v>50</v>
      </c>
      <c r="X28" s="274">
        <f>SUM($W$3:W28)</f>
        <v>1300</v>
      </c>
      <c r="Z28" s="274">
        <v>260</v>
      </c>
    </row>
    <row r="29" spans="1:26">
      <c r="A29" s="281" t="s">
        <v>2597</v>
      </c>
      <c r="B29" s="281">
        <v>91</v>
      </c>
      <c r="C29" s="303">
        <f>X93</f>
        <v>4550</v>
      </c>
      <c r="D29" s="282">
        <f t="shared" si="3"/>
        <v>9100</v>
      </c>
      <c r="E29" s="274" t="s">
        <v>2598</v>
      </c>
      <c r="U29" s="274">
        <v>27</v>
      </c>
      <c r="V29" s="274">
        <v>180</v>
      </c>
      <c r="W29" s="274">
        <v>50</v>
      </c>
      <c r="X29" s="274">
        <f>SUM($W$3:W29)</f>
        <v>1350</v>
      </c>
      <c r="Z29" s="274">
        <v>270</v>
      </c>
    </row>
    <row r="30" spans="1:26">
      <c r="A30" s="281" t="s">
        <v>2493</v>
      </c>
      <c r="B30" s="281">
        <v>111</v>
      </c>
      <c r="C30" s="303">
        <f>X113</f>
        <v>5550</v>
      </c>
      <c r="D30" s="282">
        <f t="shared" si="3"/>
        <v>11100</v>
      </c>
      <c r="E30" s="274" t="s">
        <v>2536</v>
      </c>
      <c r="U30" s="274">
        <v>28</v>
      </c>
      <c r="V30" s="274">
        <v>185</v>
      </c>
      <c r="W30" s="274">
        <v>50</v>
      </c>
      <c r="X30" s="274">
        <f>SUM($W$3:W30)</f>
        <v>1400</v>
      </c>
      <c r="Z30" s="274">
        <v>280</v>
      </c>
    </row>
    <row r="31" spans="1:26">
      <c r="A31" s="281" t="s">
        <v>2494</v>
      </c>
      <c r="B31" s="281">
        <v>151</v>
      </c>
      <c r="C31" s="303">
        <f>X153</f>
        <v>7550</v>
      </c>
      <c r="D31" s="282">
        <f t="shared" si="3"/>
        <v>15100</v>
      </c>
      <c r="E31" s="274" t="s">
        <v>2537</v>
      </c>
      <c r="I31" s="274">
        <v>2454</v>
      </c>
      <c r="U31" s="274">
        <v>29</v>
      </c>
      <c r="V31" s="274">
        <v>190</v>
      </c>
      <c r="W31" s="274">
        <v>50</v>
      </c>
      <c r="X31" s="274">
        <f>SUM($W$3:W31)</f>
        <v>1450</v>
      </c>
      <c r="Z31" s="274">
        <v>290</v>
      </c>
    </row>
    <row r="32" spans="1:26">
      <c r="A32" s="281" t="s">
        <v>2495</v>
      </c>
      <c r="B32" s="281">
        <v>216</v>
      </c>
      <c r="C32" s="303">
        <f>X218</f>
        <v>10800</v>
      </c>
      <c r="D32" s="282">
        <f t="shared" si="3"/>
        <v>21600</v>
      </c>
      <c r="E32" s="274" t="s">
        <v>2538</v>
      </c>
      <c r="I32" s="274">
        <v>33</v>
      </c>
      <c r="J32" s="274">
        <v>37</v>
      </c>
      <c r="U32" s="274">
        <v>30</v>
      </c>
      <c r="V32" s="274">
        <v>195</v>
      </c>
      <c r="W32" s="274">
        <v>50</v>
      </c>
      <c r="X32" s="274">
        <f>SUM($W$3:W32)</f>
        <v>1500</v>
      </c>
      <c r="Z32" s="274">
        <v>300</v>
      </c>
    </row>
    <row r="33" spans="1:26">
      <c r="A33" s="304" t="s">
        <v>2441</v>
      </c>
      <c r="U33" s="309">
        <v>31</v>
      </c>
      <c r="V33" s="309">
        <v>200</v>
      </c>
      <c r="W33" s="274">
        <v>50</v>
      </c>
      <c r="X33" s="309">
        <f>SUM($W$3:W33)</f>
        <v>1550</v>
      </c>
      <c r="Y33" s="281" t="s">
        <v>2491</v>
      </c>
      <c r="Z33" s="302">
        <v>310</v>
      </c>
    </row>
    <row r="34" spans="1:26">
      <c r="A34" s="283" t="s">
        <v>2461</v>
      </c>
      <c r="B34" s="283" t="s">
        <v>2462</v>
      </c>
      <c r="C34" s="283" t="s">
        <v>2463</v>
      </c>
      <c r="D34" s="309" t="s">
        <v>2479</v>
      </c>
      <c r="E34" s="284" t="s">
        <v>701</v>
      </c>
      <c r="F34" s="285" t="s">
        <v>1151</v>
      </c>
      <c r="G34" s="286" t="s">
        <v>425</v>
      </c>
      <c r="H34" s="283" t="s">
        <v>2464</v>
      </c>
      <c r="I34" s="283" t="s">
        <v>2465</v>
      </c>
      <c r="J34" s="283" t="s">
        <v>2466</v>
      </c>
      <c r="K34" s="283" t="s">
        <v>2467</v>
      </c>
      <c r="L34" s="283" t="s">
        <v>2468</v>
      </c>
      <c r="N34" s="287"/>
      <c r="O34" s="367" t="s">
        <v>2585</v>
      </c>
      <c r="P34" s="368" t="s">
        <v>2583</v>
      </c>
      <c r="Q34" s="368" t="s">
        <v>2596</v>
      </c>
      <c r="R34" s="367" t="s">
        <v>2586</v>
      </c>
      <c r="S34" s="367" t="s">
        <v>2581</v>
      </c>
      <c r="T34" s="287" t="s">
        <v>2584</v>
      </c>
      <c r="U34" s="274">
        <v>32</v>
      </c>
      <c r="V34" s="274">
        <v>205</v>
      </c>
      <c r="W34" s="274">
        <v>50</v>
      </c>
      <c r="X34" s="274">
        <f>SUM($W$3:W34)</f>
        <v>1600</v>
      </c>
      <c r="Z34" s="274">
        <v>320</v>
      </c>
    </row>
    <row r="35" spans="1:26">
      <c r="B35" s="274" t="s">
        <v>317</v>
      </c>
      <c r="C35" s="274" t="s">
        <v>701</v>
      </c>
      <c r="E35" s="288"/>
      <c r="F35" s="289"/>
      <c r="G35" s="290">
        <f>250000/2</f>
        <v>125000</v>
      </c>
      <c r="H35" s="274">
        <v>59000</v>
      </c>
      <c r="J35" s="274">
        <f>H35/G35</f>
        <v>0.47199999999999998</v>
      </c>
      <c r="K35" s="291">
        <f>G35/H35</f>
        <v>2.1186440677966103</v>
      </c>
      <c r="L35" s="292">
        <f>K35/K$35</f>
        <v>1</v>
      </c>
      <c r="N35" s="369" t="s">
        <v>2529</v>
      </c>
      <c r="O35" s="370">
        <v>10500</v>
      </c>
      <c r="P35" s="370">
        <v>10500</v>
      </c>
      <c r="Q35" s="370">
        <v>10500</v>
      </c>
      <c r="R35" s="370">
        <v>10500</v>
      </c>
      <c r="S35" s="370">
        <v>10500</v>
      </c>
      <c r="T35" s="370">
        <v>10500</v>
      </c>
      <c r="U35" s="274">
        <v>33</v>
      </c>
      <c r="V35" s="274">
        <v>210</v>
      </c>
      <c r="W35" s="274">
        <v>50</v>
      </c>
      <c r="X35" s="274">
        <f>SUM($W$3:W35)</f>
        <v>1650</v>
      </c>
      <c r="Z35" s="274">
        <v>330</v>
      </c>
    </row>
    <row r="36" spans="1:26">
      <c r="G36" s="274">
        <v>600000</v>
      </c>
      <c r="H36" s="274">
        <v>33000</v>
      </c>
      <c r="J36" s="274">
        <f>H36/G36</f>
        <v>5.5E-2</v>
      </c>
      <c r="K36" s="291">
        <f>G36/H36</f>
        <v>18.181818181818183</v>
      </c>
      <c r="L36" s="292">
        <f>K36/K$35</f>
        <v>8.581818181818182</v>
      </c>
      <c r="N36" s="369" t="s">
        <v>2530</v>
      </c>
      <c r="O36" s="370">
        <v>10725</v>
      </c>
      <c r="P36" s="370">
        <v>10725</v>
      </c>
      <c r="Q36" s="370">
        <v>10725</v>
      </c>
      <c r="R36" s="370">
        <v>10725</v>
      </c>
      <c r="S36" s="370">
        <v>10725</v>
      </c>
      <c r="T36" s="370">
        <v>10725</v>
      </c>
      <c r="U36" s="274">
        <v>34</v>
      </c>
      <c r="V36" s="274">
        <v>215</v>
      </c>
      <c r="W36" s="274">
        <v>50</v>
      </c>
      <c r="X36" s="274">
        <f>SUM($W$3:W36)</f>
        <v>1700</v>
      </c>
      <c r="Z36" s="274">
        <v>340</v>
      </c>
    </row>
    <row r="37" spans="1:26">
      <c r="A37" s="294" t="s">
        <v>2571</v>
      </c>
      <c r="B37" s="295" t="s">
        <v>2558</v>
      </c>
      <c r="C37" s="294" t="s">
        <v>2562</v>
      </c>
      <c r="D37" s="294" t="s">
        <v>2563</v>
      </c>
      <c r="E37" s="294" t="s">
        <v>669</v>
      </c>
      <c r="F37" s="294" t="s">
        <v>2564</v>
      </c>
      <c r="G37" s="296" t="s">
        <v>2565</v>
      </c>
      <c r="H37" s="297" t="s">
        <v>2566</v>
      </c>
      <c r="I37" s="297" t="s">
        <v>2567</v>
      </c>
      <c r="J37" s="298" t="s">
        <v>2568</v>
      </c>
      <c r="K37" s="294" t="s">
        <v>2569</v>
      </c>
      <c r="L37" s="294" t="s">
        <v>2570</v>
      </c>
      <c r="N37" s="287" t="s">
        <v>2531</v>
      </c>
      <c r="O37" s="288">
        <f>D26</f>
        <v>3100</v>
      </c>
      <c r="P37" s="290">
        <f>D28</f>
        <v>7100</v>
      </c>
      <c r="Q37" s="288">
        <f>D29</f>
        <v>9100</v>
      </c>
      <c r="R37" s="290">
        <f>D30</f>
        <v>11100</v>
      </c>
      <c r="S37" s="290">
        <f>D31</f>
        <v>15100</v>
      </c>
      <c r="T37" s="375">
        <f>D32</f>
        <v>21600</v>
      </c>
      <c r="U37" s="274">
        <v>35</v>
      </c>
      <c r="V37" s="274">
        <v>220</v>
      </c>
      <c r="W37" s="274">
        <v>50</v>
      </c>
      <c r="X37" s="274">
        <f>SUM($W$3:W37)</f>
        <v>1750</v>
      </c>
      <c r="Z37" s="274">
        <v>350</v>
      </c>
    </row>
    <row r="38" spans="1:26">
      <c r="A38" s="274" t="s">
        <v>2469</v>
      </c>
      <c r="B38" s="325" t="s">
        <v>2595</v>
      </c>
      <c r="C38" s="325" t="s">
        <v>2572</v>
      </c>
      <c r="D38" s="361">
        <v>2000</v>
      </c>
      <c r="E38" s="328">
        <v>0</v>
      </c>
      <c r="F38" s="329">
        <v>100000</v>
      </c>
      <c r="G38" s="359">
        <f>(F38*3/4)+E38+(D38*20)</f>
        <v>115000</v>
      </c>
      <c r="H38" s="331">
        <v>5500</v>
      </c>
      <c r="I38" s="358">
        <f t="shared" ref="I38:I42" si="4">H38/10</f>
        <v>550</v>
      </c>
      <c r="J38" s="333">
        <f t="shared" ref="J38:J46" si="5">H38/G38</f>
        <v>4.7826086956521741E-2</v>
      </c>
      <c r="K38" s="333">
        <f t="shared" ref="K38:K46" si="6">G38/H38</f>
        <v>20.90909090909091</v>
      </c>
      <c r="L38" s="334">
        <f t="shared" ref="L38:L46" si="7">K38/K$35</f>
        <v>9.8690909090909091</v>
      </c>
      <c r="N38" s="287" t="s">
        <v>2550</v>
      </c>
      <c r="O38" s="376">
        <f t="shared" ref="O38" si="8">SUM(O35:O37)</f>
        <v>24325</v>
      </c>
      <c r="P38" s="376">
        <f>SUM(P35:P37)</f>
        <v>28325</v>
      </c>
      <c r="Q38" s="376">
        <f>SUM(Q35:Q37)</f>
        <v>30325</v>
      </c>
      <c r="R38" s="376">
        <f t="shared" ref="R38:T38" si="9">SUM(R35:R37)</f>
        <v>32325</v>
      </c>
      <c r="S38" s="376">
        <f t="shared" si="9"/>
        <v>36325</v>
      </c>
      <c r="T38" s="376">
        <f t="shared" si="9"/>
        <v>42825</v>
      </c>
      <c r="U38" s="274">
        <v>36</v>
      </c>
      <c r="V38" s="274">
        <v>225</v>
      </c>
      <c r="W38" s="274">
        <v>50</v>
      </c>
      <c r="X38" s="274">
        <f>SUM($W$3:W38)</f>
        <v>1800</v>
      </c>
      <c r="Z38" s="274">
        <v>360</v>
      </c>
    </row>
    <row r="39" spans="1:26">
      <c r="A39" s="274" t="s">
        <v>2469</v>
      </c>
      <c r="B39" s="325" t="s">
        <v>2588</v>
      </c>
      <c r="C39" s="325" t="s">
        <v>2573</v>
      </c>
      <c r="D39" s="361">
        <v>8500</v>
      </c>
      <c r="E39" s="328">
        <v>0</v>
      </c>
      <c r="F39" s="329">
        <v>600</v>
      </c>
      <c r="G39" s="359">
        <f>F39*100+E39+(D39*20)</f>
        <v>230000</v>
      </c>
      <c r="H39" s="331">
        <v>11000</v>
      </c>
      <c r="I39" s="358">
        <f t="shared" si="4"/>
        <v>1100</v>
      </c>
      <c r="J39" s="333">
        <f t="shared" si="5"/>
        <v>4.7826086956521741E-2</v>
      </c>
      <c r="K39" s="333">
        <f t="shared" si="6"/>
        <v>20.90909090909091</v>
      </c>
      <c r="L39" s="334">
        <f t="shared" si="7"/>
        <v>9.8690909090909091</v>
      </c>
      <c r="N39" s="373"/>
      <c r="O39" s="371"/>
      <c r="P39" s="371"/>
      <c r="Q39" s="371"/>
      <c r="R39" s="371"/>
      <c r="S39" s="371"/>
      <c r="T39" s="371"/>
      <c r="U39" s="274">
        <v>37</v>
      </c>
      <c r="V39" s="274">
        <v>230</v>
      </c>
      <c r="W39" s="274">
        <v>50</v>
      </c>
      <c r="X39" s="274">
        <f>SUM($W$3:W39)</f>
        <v>1850</v>
      </c>
      <c r="Z39" s="274">
        <v>370</v>
      </c>
    </row>
    <row r="40" spans="1:26">
      <c r="A40" s="274" t="s">
        <v>2469</v>
      </c>
      <c r="B40" s="325" t="s">
        <v>2588</v>
      </c>
      <c r="C40" s="325" t="s">
        <v>2574</v>
      </c>
      <c r="D40" s="361">
        <v>8500</v>
      </c>
      <c r="E40" s="328">
        <v>0</v>
      </c>
      <c r="F40" s="329">
        <v>600</v>
      </c>
      <c r="G40" s="359">
        <f>F40*100+E40+(D40*20)</f>
        <v>230000</v>
      </c>
      <c r="H40" s="331">
        <v>11000</v>
      </c>
      <c r="I40" s="358">
        <f t="shared" si="4"/>
        <v>1100</v>
      </c>
      <c r="J40" s="333">
        <f t="shared" si="5"/>
        <v>4.7826086956521741E-2</v>
      </c>
      <c r="K40" s="333">
        <f t="shared" si="6"/>
        <v>20.90909090909091</v>
      </c>
      <c r="L40" s="334">
        <f t="shared" si="7"/>
        <v>9.8690909090909091</v>
      </c>
      <c r="N40" s="372" t="s">
        <v>2552</v>
      </c>
      <c r="O40" s="374">
        <f t="shared" ref="O40:T40" si="10">O38/15</f>
        <v>1621.6666666666667</v>
      </c>
      <c r="P40" s="374">
        <f t="shared" si="10"/>
        <v>1888.3333333333333</v>
      </c>
      <c r="Q40" s="374">
        <f t="shared" si="10"/>
        <v>2021.6666666666667</v>
      </c>
      <c r="R40" s="374">
        <f t="shared" si="10"/>
        <v>2155</v>
      </c>
      <c r="S40" s="374">
        <f t="shared" si="10"/>
        <v>2421.6666666666665</v>
      </c>
      <c r="T40" s="374">
        <f t="shared" si="10"/>
        <v>2855</v>
      </c>
      <c r="U40" s="274">
        <v>38</v>
      </c>
      <c r="V40" s="274">
        <v>235</v>
      </c>
      <c r="W40" s="274">
        <v>50</v>
      </c>
      <c r="X40" s="274">
        <f>SUM($W$3:W40)</f>
        <v>1900</v>
      </c>
      <c r="Z40" s="274">
        <v>380</v>
      </c>
    </row>
    <row r="41" spans="1:26">
      <c r="A41" s="274" t="s">
        <v>2469</v>
      </c>
      <c r="B41" s="325" t="s">
        <v>2588</v>
      </c>
      <c r="C41" s="325" t="s">
        <v>2575</v>
      </c>
      <c r="D41" s="377">
        <v>25000</v>
      </c>
      <c r="E41" s="328">
        <v>0</v>
      </c>
      <c r="F41" s="336">
        <v>1400</v>
      </c>
      <c r="G41" s="360">
        <f>F41*150+E41+(D41*20)</f>
        <v>710000</v>
      </c>
      <c r="H41" s="331">
        <v>33000</v>
      </c>
      <c r="I41" s="358">
        <f t="shared" si="4"/>
        <v>3300</v>
      </c>
      <c r="J41" s="333">
        <f t="shared" si="5"/>
        <v>4.647887323943662E-2</v>
      </c>
      <c r="K41" s="333">
        <f t="shared" si="6"/>
        <v>21.515151515151516</v>
      </c>
      <c r="L41" s="334">
        <f t="shared" si="7"/>
        <v>10.155151515151514</v>
      </c>
      <c r="N41" s="291"/>
      <c r="O41" s="319"/>
      <c r="P41" s="319"/>
      <c r="Q41" s="319"/>
      <c r="R41" s="319"/>
      <c r="S41" s="319"/>
      <c r="U41" s="274">
        <v>39</v>
      </c>
      <c r="V41" s="274">
        <v>240</v>
      </c>
      <c r="W41" s="274">
        <v>50</v>
      </c>
      <c r="X41" s="274">
        <f>SUM($W$3:W41)</f>
        <v>1950</v>
      </c>
      <c r="Z41" s="274">
        <v>390</v>
      </c>
    </row>
    <row r="42" spans="1:26">
      <c r="A42" s="274" t="s">
        <v>2469</v>
      </c>
      <c r="B42" s="325" t="s">
        <v>2588</v>
      </c>
      <c r="C42" s="325" t="s">
        <v>2576</v>
      </c>
      <c r="D42" s="377">
        <v>25000</v>
      </c>
      <c r="E42" s="328">
        <v>0</v>
      </c>
      <c r="F42" s="329">
        <v>1400</v>
      </c>
      <c r="G42" s="359">
        <f>F42*150+E42+(D42*20)</f>
        <v>710000</v>
      </c>
      <c r="H42" s="331">
        <v>33000</v>
      </c>
      <c r="I42" s="358">
        <f t="shared" si="4"/>
        <v>3300</v>
      </c>
      <c r="J42" s="333">
        <f t="shared" si="5"/>
        <v>4.647887323943662E-2</v>
      </c>
      <c r="K42" s="333">
        <f t="shared" si="6"/>
        <v>21.515151515151516</v>
      </c>
      <c r="L42" s="334">
        <f t="shared" si="7"/>
        <v>10.155151515151514</v>
      </c>
      <c r="M42" s="274">
        <v>20</v>
      </c>
      <c r="N42" s="274" t="s">
        <v>2551</v>
      </c>
      <c r="O42" s="362">
        <f t="shared" ref="O42:T42" si="11">O40*$M42</f>
        <v>32433.333333333336</v>
      </c>
      <c r="P42" s="362">
        <f t="shared" si="11"/>
        <v>37766.666666666664</v>
      </c>
      <c r="Q42" s="362">
        <f t="shared" si="11"/>
        <v>40433.333333333336</v>
      </c>
      <c r="R42" s="362">
        <f t="shared" si="11"/>
        <v>43100</v>
      </c>
      <c r="S42" s="362">
        <f t="shared" si="11"/>
        <v>48433.333333333328</v>
      </c>
      <c r="T42" s="362">
        <f t="shared" si="11"/>
        <v>57100</v>
      </c>
      <c r="U42" s="274">
        <v>40</v>
      </c>
      <c r="V42" s="274">
        <v>245</v>
      </c>
      <c r="W42" s="274">
        <v>50</v>
      </c>
      <c r="X42" s="274">
        <f>SUM($W$3:W42)</f>
        <v>2000</v>
      </c>
      <c r="Z42" s="274">
        <v>400</v>
      </c>
    </row>
    <row r="43" spans="1:26">
      <c r="A43" s="274" t="s">
        <v>2469</v>
      </c>
      <c r="B43" s="325" t="s">
        <v>2588</v>
      </c>
      <c r="C43" s="325" t="s">
        <v>2589</v>
      </c>
      <c r="D43" s="377">
        <v>20000</v>
      </c>
      <c r="E43" s="328">
        <v>0</v>
      </c>
      <c r="F43" s="336">
        <v>350</v>
      </c>
      <c r="G43" s="360">
        <f>F43*850+E43+(D43*20)</f>
        <v>697500</v>
      </c>
      <c r="H43" s="331">
        <v>33000</v>
      </c>
      <c r="I43" s="358">
        <f>H43/10</f>
        <v>3300</v>
      </c>
      <c r="J43" s="333">
        <f t="shared" si="5"/>
        <v>4.7311827956989246E-2</v>
      </c>
      <c r="K43" s="333">
        <f t="shared" si="6"/>
        <v>21.136363636363637</v>
      </c>
      <c r="L43" s="334">
        <f t="shared" si="7"/>
        <v>9.9763636363636365</v>
      </c>
      <c r="O43" s="319"/>
      <c r="P43" s="319"/>
      <c r="Q43" s="319"/>
      <c r="R43" s="319"/>
      <c r="S43" s="319"/>
      <c r="U43" s="274">
        <v>41</v>
      </c>
      <c r="V43" s="274">
        <v>250</v>
      </c>
      <c r="W43" s="274">
        <v>50</v>
      </c>
      <c r="X43" s="274">
        <f>SUM($W$3:W43)</f>
        <v>2050</v>
      </c>
      <c r="Z43" s="274">
        <v>410</v>
      </c>
    </row>
    <row r="44" spans="1:26">
      <c r="A44" s="274" t="s">
        <v>2469</v>
      </c>
      <c r="B44" s="325" t="s">
        <v>2588</v>
      </c>
      <c r="C44" s="325" t="s">
        <v>2590</v>
      </c>
      <c r="D44" s="377">
        <v>20000</v>
      </c>
      <c r="E44" s="328">
        <v>0</v>
      </c>
      <c r="F44" s="336">
        <v>500</v>
      </c>
      <c r="G44" s="360">
        <f>F44*600+E44+(D44*20)</f>
        <v>700000</v>
      </c>
      <c r="H44" s="331">
        <v>33000</v>
      </c>
      <c r="I44" s="358">
        <f>H44/10</f>
        <v>3300</v>
      </c>
      <c r="J44" s="333">
        <f t="shared" si="5"/>
        <v>4.7142857142857146E-2</v>
      </c>
      <c r="K44" s="333">
        <f t="shared" si="6"/>
        <v>21.212121212121211</v>
      </c>
      <c r="L44" s="334">
        <f t="shared" si="7"/>
        <v>10.012121212121212</v>
      </c>
      <c r="M44" s="274" t="s">
        <v>2553</v>
      </c>
      <c r="N44" s="300">
        <v>50</v>
      </c>
      <c r="O44" s="319">
        <f t="shared" ref="O44:P47" si="12">O$38*$N44</f>
        <v>1216250</v>
      </c>
      <c r="P44" s="319">
        <f t="shared" si="12"/>
        <v>1416250</v>
      </c>
      <c r="Q44" s="319">
        <f t="shared" ref="Q44:S47" si="13">R$38*$N44</f>
        <v>1616250</v>
      </c>
      <c r="R44" s="319">
        <f t="shared" si="13"/>
        <v>1816250</v>
      </c>
      <c r="S44" s="319">
        <f t="shared" si="13"/>
        <v>2141250</v>
      </c>
      <c r="U44" s="274">
        <v>42</v>
      </c>
      <c r="V44" s="274">
        <v>255</v>
      </c>
      <c r="W44" s="274">
        <v>50</v>
      </c>
      <c r="X44" s="274">
        <f>SUM($W$3:W44)</f>
        <v>2100</v>
      </c>
      <c r="Z44" s="274">
        <v>420</v>
      </c>
    </row>
    <row r="45" spans="1:26">
      <c r="A45" s="274" t="s">
        <v>2469</v>
      </c>
      <c r="B45" s="325" t="s">
        <v>2588</v>
      </c>
      <c r="C45" s="325" t="s">
        <v>2572</v>
      </c>
      <c r="D45" s="377">
        <v>20000</v>
      </c>
      <c r="E45" s="328">
        <v>0</v>
      </c>
      <c r="F45" s="329">
        <v>400000</v>
      </c>
      <c r="G45" s="359">
        <f>(F45*3/4)+E45+(D45*20)</f>
        <v>700000</v>
      </c>
      <c r="H45" s="331">
        <v>33000</v>
      </c>
      <c r="I45" s="358">
        <f>H45/10</f>
        <v>3300</v>
      </c>
      <c r="J45" s="333">
        <f t="shared" si="5"/>
        <v>4.7142857142857146E-2</v>
      </c>
      <c r="K45" s="333">
        <f t="shared" si="6"/>
        <v>21.212121212121211</v>
      </c>
      <c r="L45" s="334">
        <f t="shared" si="7"/>
        <v>10.012121212121212</v>
      </c>
      <c r="N45" s="274">
        <v>30</v>
      </c>
      <c r="O45" s="319">
        <f t="shared" si="12"/>
        <v>729750</v>
      </c>
      <c r="P45" s="319">
        <f t="shared" si="12"/>
        <v>849750</v>
      </c>
      <c r="Q45" s="319">
        <f t="shared" si="13"/>
        <v>969750</v>
      </c>
      <c r="R45" s="319">
        <f t="shared" si="13"/>
        <v>1089750</v>
      </c>
      <c r="S45" s="319">
        <f t="shared" si="13"/>
        <v>1284750</v>
      </c>
      <c r="U45" s="274">
        <v>43</v>
      </c>
      <c r="V45" s="274">
        <v>260</v>
      </c>
      <c r="W45" s="274">
        <v>50</v>
      </c>
      <c r="X45" s="274">
        <f>SUM($W$3:W45)</f>
        <v>2150</v>
      </c>
      <c r="Z45" s="274">
        <v>430</v>
      </c>
    </row>
    <row r="46" spans="1:26">
      <c r="A46" s="274" t="s">
        <v>2469</v>
      </c>
      <c r="B46" s="325" t="s">
        <v>2588</v>
      </c>
      <c r="C46" s="325" t="s">
        <v>2591</v>
      </c>
      <c r="D46" s="377">
        <v>25000</v>
      </c>
      <c r="E46" s="328">
        <v>0</v>
      </c>
      <c r="F46" s="329">
        <v>1000</v>
      </c>
      <c r="G46" s="359">
        <f>(F46*200)+E46+(D46*20)</f>
        <v>700000</v>
      </c>
      <c r="H46" s="331">
        <v>33000</v>
      </c>
      <c r="I46" s="358">
        <f>H46/10</f>
        <v>3300</v>
      </c>
      <c r="J46" s="333">
        <f t="shared" si="5"/>
        <v>4.7142857142857146E-2</v>
      </c>
      <c r="K46" s="333">
        <f t="shared" si="6"/>
        <v>21.212121212121211</v>
      </c>
      <c r="L46" s="334">
        <f t="shared" si="7"/>
        <v>10.012121212121212</v>
      </c>
      <c r="N46" s="274">
        <v>25</v>
      </c>
      <c r="O46" s="319">
        <f t="shared" si="12"/>
        <v>608125</v>
      </c>
      <c r="P46" s="319">
        <f t="shared" si="12"/>
        <v>708125</v>
      </c>
      <c r="Q46" s="319">
        <f t="shared" si="13"/>
        <v>808125</v>
      </c>
      <c r="R46" s="319">
        <f t="shared" si="13"/>
        <v>908125</v>
      </c>
      <c r="S46" s="319">
        <f t="shared" si="13"/>
        <v>1070625</v>
      </c>
      <c r="U46" s="274">
        <v>44</v>
      </c>
      <c r="V46" s="274">
        <v>265</v>
      </c>
      <c r="W46" s="274">
        <v>50</v>
      </c>
      <c r="X46" s="274">
        <f>SUM($W$3:W46)</f>
        <v>2200</v>
      </c>
      <c r="Z46" s="274">
        <v>440</v>
      </c>
    </row>
    <row r="47" spans="1:26">
      <c r="D47" s="324">
        <f>SUM(D39:D46)*5+D38</f>
        <v>762000</v>
      </c>
      <c r="E47" s="288"/>
      <c r="F47" s="288"/>
      <c r="G47" s="338"/>
      <c r="H47" s="364">
        <f>SUM(H39:H46)*5+H38</f>
        <v>1105500</v>
      </c>
      <c r="I47" s="340"/>
      <c r="J47" s="291"/>
      <c r="K47" s="291"/>
      <c r="L47" s="334"/>
      <c r="N47" s="274">
        <v>10</v>
      </c>
      <c r="O47" s="319">
        <f t="shared" si="12"/>
        <v>243250</v>
      </c>
      <c r="P47" s="319">
        <f t="shared" si="12"/>
        <v>283250</v>
      </c>
      <c r="Q47" s="319">
        <f t="shared" si="13"/>
        <v>323250</v>
      </c>
      <c r="R47" s="319">
        <f t="shared" si="13"/>
        <v>363250</v>
      </c>
      <c r="S47" s="319">
        <f t="shared" si="13"/>
        <v>428250</v>
      </c>
      <c r="U47" s="274">
        <v>45</v>
      </c>
      <c r="V47" s="274">
        <v>270</v>
      </c>
      <c r="W47" s="274">
        <v>50</v>
      </c>
      <c r="X47" s="274">
        <f>SUM($W$3:W47)</f>
        <v>2250</v>
      </c>
      <c r="Z47" s="274">
        <v>450</v>
      </c>
    </row>
    <row r="48" spans="1:26">
      <c r="E48" s="288"/>
      <c r="F48" s="288"/>
      <c r="G48" s="338"/>
      <c r="I48" s="340"/>
      <c r="J48" s="291"/>
      <c r="K48" s="291"/>
      <c r="L48" s="334"/>
      <c r="O48" s="278"/>
      <c r="P48" s="278"/>
      <c r="R48" s="278"/>
      <c r="S48" s="278"/>
      <c r="T48" s="278"/>
      <c r="U48" s="274">
        <v>46</v>
      </c>
      <c r="V48" s="274">
        <v>275</v>
      </c>
      <c r="W48" s="274">
        <v>50</v>
      </c>
      <c r="X48" s="274">
        <f>SUM($W$3:W48)</f>
        <v>2300</v>
      </c>
      <c r="Z48" s="274">
        <v>460</v>
      </c>
    </row>
    <row r="49" spans="5:26">
      <c r="O49" s="278"/>
      <c r="P49" s="278"/>
      <c r="R49" s="278"/>
      <c r="S49" s="278"/>
      <c r="T49" s="278"/>
      <c r="U49" s="274">
        <v>47</v>
      </c>
      <c r="V49" s="274">
        <v>280</v>
      </c>
      <c r="W49" s="274">
        <v>50</v>
      </c>
      <c r="X49" s="274">
        <f>SUM($W$3:W49)</f>
        <v>2350</v>
      </c>
      <c r="Z49" s="274">
        <v>470</v>
      </c>
    </row>
    <row r="50" spans="5:26">
      <c r="O50" s="278"/>
      <c r="P50" s="278"/>
      <c r="R50" s="278"/>
      <c r="S50" s="278"/>
      <c r="T50" s="278"/>
      <c r="U50" s="274">
        <v>48</v>
      </c>
      <c r="V50" s="274">
        <v>285</v>
      </c>
      <c r="W50" s="274">
        <v>50</v>
      </c>
      <c r="X50" s="274">
        <f>SUM($W$3:W50)</f>
        <v>2400</v>
      </c>
      <c r="Z50" s="274">
        <v>480</v>
      </c>
    </row>
    <row r="51" spans="5:26">
      <c r="E51" s="288"/>
      <c r="P51" s="279"/>
      <c r="S51" s="276"/>
      <c r="T51" s="276"/>
      <c r="U51" s="274">
        <v>49</v>
      </c>
      <c r="V51" s="274">
        <v>290</v>
      </c>
      <c r="W51" s="274">
        <v>50</v>
      </c>
      <c r="X51" s="274">
        <f>SUM($W$3:W51)</f>
        <v>2450</v>
      </c>
      <c r="Z51" s="274">
        <v>490</v>
      </c>
    </row>
    <row r="52" spans="5:26">
      <c r="F52" s="288"/>
      <c r="G52" s="363"/>
      <c r="H52" s="339"/>
      <c r="I52" s="340"/>
      <c r="J52" s="291"/>
      <c r="K52" s="291"/>
      <c r="L52" s="334"/>
      <c r="O52" s="307"/>
      <c r="P52" s="307"/>
      <c r="R52" s="307"/>
      <c r="S52" s="307"/>
      <c r="U52" s="274">
        <v>50</v>
      </c>
      <c r="V52" s="274">
        <v>295</v>
      </c>
      <c r="W52" s="274">
        <v>50</v>
      </c>
      <c r="X52" s="274">
        <f>SUM($W$3:W52)</f>
        <v>2500</v>
      </c>
      <c r="Z52" s="274">
        <v>500</v>
      </c>
    </row>
    <row r="53" spans="5:26">
      <c r="E53" s="288"/>
      <c r="U53" s="309">
        <v>51</v>
      </c>
      <c r="V53" s="309">
        <v>300</v>
      </c>
      <c r="W53" s="274">
        <v>50</v>
      </c>
      <c r="X53" s="309">
        <f>SUM($W$3:W53)</f>
        <v>2550</v>
      </c>
      <c r="Y53" s="309"/>
      <c r="Z53" s="309">
        <v>510</v>
      </c>
    </row>
    <row r="54" spans="5:26">
      <c r="F54" s="293"/>
      <c r="G54" s="338"/>
      <c r="H54" s="339"/>
      <c r="I54" s="340"/>
      <c r="J54" s="291"/>
      <c r="K54" s="291"/>
      <c r="L54" s="334"/>
      <c r="M54" s="291"/>
      <c r="U54" s="274">
        <v>52</v>
      </c>
      <c r="V54" s="274">
        <v>305</v>
      </c>
      <c r="W54" s="274">
        <v>50</v>
      </c>
      <c r="X54" s="274">
        <f>SUM($W$3:W54)</f>
        <v>2600</v>
      </c>
      <c r="Z54" s="274">
        <v>520</v>
      </c>
    </row>
    <row r="55" spans="5:26">
      <c r="E55" s="288"/>
      <c r="M55" s="291"/>
      <c r="U55" s="274">
        <v>53</v>
      </c>
      <c r="V55" s="274">
        <v>310</v>
      </c>
      <c r="W55" s="274">
        <v>50</v>
      </c>
      <c r="X55" s="274">
        <f>SUM($W$3:W55)</f>
        <v>2650</v>
      </c>
      <c r="Z55" s="274">
        <v>530</v>
      </c>
    </row>
    <row r="56" spans="5:26">
      <c r="F56" s="293"/>
      <c r="G56" s="338"/>
      <c r="H56" s="339"/>
      <c r="I56" s="340"/>
      <c r="J56" s="291"/>
      <c r="K56" s="291"/>
      <c r="L56" s="334"/>
      <c r="U56" s="274">
        <v>54</v>
      </c>
      <c r="V56" s="274">
        <v>315</v>
      </c>
      <c r="W56" s="274">
        <v>50</v>
      </c>
      <c r="X56" s="274">
        <f>SUM($W$3:W56)</f>
        <v>2700</v>
      </c>
      <c r="Z56" s="274">
        <v>540</v>
      </c>
    </row>
    <row r="57" spans="5:26">
      <c r="E57" s="288"/>
      <c r="H57" s="326"/>
      <c r="U57" s="274">
        <v>55</v>
      </c>
      <c r="V57" s="274">
        <v>320</v>
      </c>
      <c r="W57" s="274">
        <v>50</v>
      </c>
      <c r="X57" s="274">
        <f>SUM($W$3:W57)</f>
        <v>2750</v>
      </c>
      <c r="Z57" s="274">
        <v>550</v>
      </c>
    </row>
    <row r="58" spans="5:26">
      <c r="U58" s="274">
        <v>56</v>
      </c>
      <c r="V58" s="274">
        <v>325</v>
      </c>
      <c r="W58" s="274">
        <v>50</v>
      </c>
      <c r="X58" s="274">
        <f>SUM($W$3:W58)</f>
        <v>2800</v>
      </c>
      <c r="Z58" s="274">
        <v>560</v>
      </c>
    </row>
    <row r="59" spans="5:26">
      <c r="K59" s="293"/>
      <c r="U59" s="274">
        <v>57</v>
      </c>
      <c r="V59" s="274">
        <v>330</v>
      </c>
      <c r="W59" s="274">
        <v>50</v>
      </c>
      <c r="X59" s="274">
        <f>SUM($W$3:W59)</f>
        <v>2850</v>
      </c>
      <c r="Z59" s="274">
        <v>570</v>
      </c>
    </row>
    <row r="60" spans="5:26">
      <c r="K60" s="293"/>
      <c r="U60" s="274">
        <v>58</v>
      </c>
      <c r="V60" s="274">
        <v>335</v>
      </c>
      <c r="W60" s="274">
        <v>50</v>
      </c>
      <c r="X60" s="274">
        <f>SUM($W$3:W60)</f>
        <v>2900</v>
      </c>
      <c r="Z60" s="274">
        <v>580</v>
      </c>
    </row>
    <row r="61" spans="5:26">
      <c r="K61" s="293"/>
      <c r="U61" s="274">
        <v>59</v>
      </c>
      <c r="V61" s="274">
        <v>340</v>
      </c>
      <c r="W61" s="274">
        <v>50</v>
      </c>
      <c r="X61" s="274">
        <f>SUM($W$3:W61)</f>
        <v>2950</v>
      </c>
      <c r="Z61" s="274">
        <v>590</v>
      </c>
    </row>
    <row r="62" spans="5:26">
      <c r="K62" s="293"/>
      <c r="U62" s="274">
        <v>60</v>
      </c>
      <c r="V62" s="274">
        <v>345</v>
      </c>
      <c r="W62" s="274">
        <v>50</v>
      </c>
      <c r="X62" s="274">
        <f>SUM($W$3:W62)</f>
        <v>3000</v>
      </c>
      <c r="Z62" s="274">
        <v>600</v>
      </c>
    </row>
    <row r="63" spans="5:26">
      <c r="G63" s="338"/>
      <c r="H63" s="339"/>
      <c r="I63" s="340"/>
      <c r="J63" s="291"/>
      <c r="K63" s="291"/>
      <c r="L63" s="334"/>
      <c r="U63" s="274">
        <v>61</v>
      </c>
      <c r="V63" s="274">
        <v>350</v>
      </c>
      <c r="W63" s="274">
        <v>50</v>
      </c>
      <c r="X63" s="274">
        <f>SUM($W$3:W63)</f>
        <v>3050</v>
      </c>
      <c r="Z63" s="274">
        <v>610</v>
      </c>
    </row>
    <row r="64" spans="5:26">
      <c r="E64" s="288"/>
      <c r="G64" s="338"/>
      <c r="H64" s="339"/>
      <c r="I64" s="340"/>
      <c r="J64" s="291"/>
      <c r="K64" s="291"/>
      <c r="L64" s="334"/>
      <c r="U64" s="274">
        <v>62</v>
      </c>
      <c r="V64" s="274">
        <v>355</v>
      </c>
      <c r="W64" s="274">
        <v>50</v>
      </c>
      <c r="X64" s="274">
        <f>SUM($W$3:W64)</f>
        <v>3100</v>
      </c>
      <c r="Z64" s="274">
        <v>620</v>
      </c>
    </row>
    <row r="65" spans="5:26">
      <c r="E65" s="288"/>
      <c r="K65" s="293"/>
      <c r="U65" s="274">
        <v>63</v>
      </c>
      <c r="V65" s="274">
        <v>360</v>
      </c>
      <c r="W65" s="274">
        <v>50</v>
      </c>
      <c r="X65" s="274">
        <f>SUM($W$3:W65)</f>
        <v>3150</v>
      </c>
      <c r="Z65" s="274">
        <v>630</v>
      </c>
    </row>
    <row r="66" spans="5:26">
      <c r="K66" s="293"/>
      <c r="U66" s="274">
        <v>64</v>
      </c>
      <c r="V66" s="274">
        <v>365</v>
      </c>
      <c r="W66" s="274">
        <v>50</v>
      </c>
      <c r="X66" s="274">
        <f>SUM($W$3:W66)</f>
        <v>3200</v>
      </c>
      <c r="Z66" s="274">
        <v>640</v>
      </c>
    </row>
    <row r="67" spans="5:26">
      <c r="K67" s="293"/>
      <c r="U67" s="274">
        <v>65</v>
      </c>
      <c r="V67" s="274">
        <v>370</v>
      </c>
      <c r="W67" s="274">
        <v>50</v>
      </c>
      <c r="X67" s="274">
        <f>SUM($W$3:W67)</f>
        <v>3250</v>
      </c>
      <c r="Z67" s="274">
        <v>650</v>
      </c>
    </row>
    <row r="68" spans="5:26">
      <c r="K68" s="293"/>
      <c r="U68" s="274">
        <v>66</v>
      </c>
      <c r="V68" s="274">
        <v>375</v>
      </c>
      <c r="W68" s="274">
        <v>50</v>
      </c>
      <c r="X68" s="274">
        <f>SUM($W$3:W68)</f>
        <v>3300</v>
      </c>
      <c r="Z68" s="274">
        <v>660</v>
      </c>
    </row>
    <row r="69" spans="5:26">
      <c r="K69" s="293"/>
      <c r="U69" s="274">
        <v>67</v>
      </c>
      <c r="V69" s="274">
        <v>380</v>
      </c>
      <c r="W69" s="274">
        <v>50</v>
      </c>
      <c r="X69" s="274">
        <f>SUM($W$3:W69)</f>
        <v>3350</v>
      </c>
      <c r="Z69" s="274">
        <v>670</v>
      </c>
    </row>
    <row r="70" spans="5:26">
      <c r="N70" s="291"/>
      <c r="O70" s="292"/>
      <c r="U70" s="274">
        <v>68</v>
      </c>
      <c r="V70" s="274">
        <v>385</v>
      </c>
      <c r="W70" s="274">
        <v>50</v>
      </c>
      <c r="X70" s="274">
        <f>SUM($W$3:W70)</f>
        <v>3400</v>
      </c>
      <c r="Z70" s="274">
        <v>680</v>
      </c>
    </row>
    <row r="71" spans="5:26">
      <c r="K71" s="293"/>
      <c r="N71" s="291"/>
      <c r="O71" s="292"/>
      <c r="U71" s="274">
        <v>69</v>
      </c>
      <c r="V71" s="274">
        <v>390</v>
      </c>
      <c r="W71" s="274">
        <v>50</v>
      </c>
      <c r="X71" s="274">
        <f>SUM($W$3:W71)</f>
        <v>3450</v>
      </c>
      <c r="Z71" s="274">
        <v>690</v>
      </c>
    </row>
    <row r="72" spans="5:26">
      <c r="K72" s="293"/>
      <c r="L72" s="306"/>
      <c r="N72" s="301"/>
      <c r="O72" s="292"/>
      <c r="U72" s="274">
        <v>70</v>
      </c>
      <c r="V72" s="274">
        <v>395</v>
      </c>
      <c r="W72" s="274">
        <v>50</v>
      </c>
      <c r="X72" s="274">
        <f>SUM($W$3:W72)</f>
        <v>3500</v>
      </c>
      <c r="Z72" s="274">
        <v>700</v>
      </c>
    </row>
    <row r="73" spans="5:26">
      <c r="K73" s="293"/>
      <c r="N73" s="291"/>
      <c r="O73" s="292"/>
      <c r="U73" s="302">
        <v>71</v>
      </c>
      <c r="V73" s="309">
        <v>400</v>
      </c>
      <c r="W73" s="274">
        <v>50</v>
      </c>
      <c r="X73" s="309">
        <f>SUM($W$3:W73)</f>
        <v>3550</v>
      </c>
      <c r="Y73" s="281" t="s">
        <v>2492</v>
      </c>
      <c r="Z73" s="302">
        <v>710</v>
      </c>
    </row>
    <row r="74" spans="5:26">
      <c r="K74" s="293"/>
      <c r="N74" s="291"/>
      <c r="O74" s="292"/>
      <c r="U74" s="274">
        <v>72</v>
      </c>
      <c r="V74" s="274">
        <v>405</v>
      </c>
      <c r="W74" s="274">
        <v>50</v>
      </c>
      <c r="X74" s="274">
        <f>SUM($W$3:W74)</f>
        <v>3600</v>
      </c>
      <c r="Z74" s="274">
        <v>720</v>
      </c>
    </row>
    <row r="75" spans="5:26">
      <c r="U75" s="274">
        <v>73</v>
      </c>
      <c r="V75" s="274">
        <v>410</v>
      </c>
      <c r="W75" s="274">
        <v>50</v>
      </c>
      <c r="X75" s="274">
        <f>SUM($W$3:W75)</f>
        <v>3650</v>
      </c>
      <c r="Z75" s="274">
        <v>730</v>
      </c>
    </row>
    <row r="76" spans="5:26">
      <c r="U76" s="274">
        <v>74</v>
      </c>
      <c r="V76" s="274">
        <v>415</v>
      </c>
      <c r="W76" s="274">
        <v>50</v>
      </c>
      <c r="X76" s="274">
        <f>SUM($W$3:W76)</f>
        <v>3700</v>
      </c>
      <c r="Z76" s="274">
        <v>740</v>
      </c>
    </row>
    <row r="77" spans="5:26">
      <c r="U77" s="274">
        <v>75</v>
      </c>
      <c r="V77" s="274">
        <v>420</v>
      </c>
      <c r="W77" s="274">
        <v>50</v>
      </c>
      <c r="X77" s="274">
        <f>SUM($W$3:W77)</f>
        <v>3750</v>
      </c>
      <c r="Z77" s="274">
        <v>750</v>
      </c>
    </row>
    <row r="78" spans="5:26">
      <c r="U78" s="274">
        <v>76</v>
      </c>
      <c r="V78" s="274">
        <v>425</v>
      </c>
      <c r="W78" s="274">
        <v>50</v>
      </c>
      <c r="X78" s="274">
        <f>SUM($W$3:W78)</f>
        <v>3800</v>
      </c>
      <c r="Z78" s="274">
        <v>760</v>
      </c>
    </row>
    <row r="79" spans="5:26">
      <c r="U79" s="274">
        <v>77</v>
      </c>
      <c r="V79" s="274">
        <v>430</v>
      </c>
      <c r="W79" s="274">
        <v>50</v>
      </c>
      <c r="X79" s="274">
        <f>SUM($W$3:W79)</f>
        <v>3850</v>
      </c>
      <c r="Z79" s="274">
        <v>770</v>
      </c>
    </row>
    <row r="80" spans="5:26">
      <c r="U80" s="274">
        <v>78</v>
      </c>
      <c r="V80" s="274">
        <v>435</v>
      </c>
      <c r="W80" s="274">
        <v>50</v>
      </c>
      <c r="X80" s="274">
        <f>SUM($W$3:W80)</f>
        <v>3900</v>
      </c>
      <c r="Z80" s="274">
        <v>780</v>
      </c>
    </row>
    <row r="81" spans="1:26">
      <c r="U81" s="274">
        <v>79</v>
      </c>
      <c r="V81" s="274">
        <v>440</v>
      </c>
      <c r="W81" s="274">
        <v>50</v>
      </c>
      <c r="X81" s="274">
        <f>SUM($W$3:W81)</f>
        <v>3950</v>
      </c>
      <c r="Z81" s="274">
        <v>790</v>
      </c>
    </row>
    <row r="82" spans="1:26">
      <c r="U82" s="274">
        <v>80</v>
      </c>
      <c r="V82" s="274">
        <v>445</v>
      </c>
      <c r="W82" s="274">
        <v>50</v>
      </c>
      <c r="X82" s="274">
        <f>SUM($W$3:W82)</f>
        <v>4000</v>
      </c>
      <c r="Z82" s="274">
        <v>800</v>
      </c>
    </row>
    <row r="83" spans="1:26">
      <c r="U83" s="274">
        <v>81</v>
      </c>
      <c r="V83" s="274">
        <v>450</v>
      </c>
      <c r="W83" s="274">
        <v>50</v>
      </c>
      <c r="X83" s="274">
        <f>SUM($W$3:W83)</f>
        <v>4050</v>
      </c>
      <c r="Z83" s="274">
        <v>810</v>
      </c>
    </row>
    <row r="84" spans="1:26">
      <c r="U84" s="274">
        <v>82</v>
      </c>
      <c r="V84" s="274">
        <v>455</v>
      </c>
      <c r="W84" s="274">
        <v>50</v>
      </c>
      <c r="X84" s="274">
        <f>SUM($W$3:W84)</f>
        <v>4100</v>
      </c>
      <c r="Z84" s="274">
        <v>820</v>
      </c>
    </row>
    <row r="85" spans="1:26">
      <c r="U85" s="274">
        <v>83</v>
      </c>
      <c r="V85" s="274">
        <v>460</v>
      </c>
      <c r="W85" s="274">
        <v>50</v>
      </c>
      <c r="X85" s="274">
        <f>SUM($W$3:W85)</f>
        <v>4150</v>
      </c>
      <c r="Z85" s="274">
        <v>830</v>
      </c>
    </row>
    <row r="86" spans="1:26">
      <c r="U86" s="274">
        <v>84</v>
      </c>
      <c r="V86" s="274">
        <v>465</v>
      </c>
      <c r="W86" s="274">
        <v>50</v>
      </c>
      <c r="X86" s="274">
        <f>SUM($W$3:W86)</f>
        <v>4200</v>
      </c>
      <c r="Z86" s="274">
        <v>840</v>
      </c>
    </row>
    <row r="87" spans="1:26">
      <c r="U87" s="274">
        <v>85</v>
      </c>
      <c r="V87" s="274">
        <v>470</v>
      </c>
      <c r="W87" s="274">
        <v>50</v>
      </c>
      <c r="X87" s="274">
        <f>SUM($W$3:W87)</f>
        <v>4250</v>
      </c>
      <c r="Z87" s="274">
        <v>850</v>
      </c>
    </row>
    <row r="88" spans="1:26" ht="33">
      <c r="A88" s="304" t="s">
        <v>2502</v>
      </c>
      <c r="F88" s="343" t="s">
        <v>2516</v>
      </c>
      <c r="G88" s="343" t="s">
        <v>2517</v>
      </c>
      <c r="H88" s="343" t="s">
        <v>2519</v>
      </c>
      <c r="I88" s="343" t="s">
        <v>2520</v>
      </c>
      <c r="J88" s="343" t="s">
        <v>2518</v>
      </c>
      <c r="U88" s="274">
        <v>86</v>
      </c>
      <c r="V88" s="274">
        <v>475</v>
      </c>
      <c r="W88" s="274">
        <v>50</v>
      </c>
      <c r="X88" s="274">
        <f>SUM($W$3:W88)</f>
        <v>4300</v>
      </c>
      <c r="Z88" s="274">
        <v>860</v>
      </c>
    </row>
    <row r="89" spans="1:26" ht="33">
      <c r="A89" s="343" t="s">
        <v>2505</v>
      </c>
      <c r="B89" s="343" t="s">
        <v>2503</v>
      </c>
      <c r="C89" s="343" t="s">
        <v>2514</v>
      </c>
      <c r="D89" s="343" t="s">
        <v>2513</v>
      </c>
      <c r="E89" s="343" t="s">
        <v>2515</v>
      </c>
      <c r="F89" s="345">
        <v>64000</v>
      </c>
      <c r="G89" s="346">
        <v>190</v>
      </c>
      <c r="H89" s="347">
        <v>181450</v>
      </c>
      <c r="I89" s="306">
        <f>H89*4</f>
        <v>725800</v>
      </c>
      <c r="J89" s="348">
        <f t="shared" ref="J89:J98" si="14">B90+D90+F89+I89</f>
        <v>1224800</v>
      </c>
      <c r="U89" s="274">
        <v>87</v>
      </c>
      <c r="V89" s="274">
        <v>480</v>
      </c>
      <c r="W89" s="274">
        <v>50</v>
      </c>
      <c r="X89" s="274">
        <f>SUM($W$3:W89)</f>
        <v>4350</v>
      </c>
      <c r="Z89" s="274">
        <v>870</v>
      </c>
    </row>
    <row r="90" spans="1:26">
      <c r="A90" s="344" t="s">
        <v>2506</v>
      </c>
      <c r="B90" s="345">
        <v>210000</v>
      </c>
      <c r="C90" s="346">
        <v>300</v>
      </c>
      <c r="D90" s="345">
        <v>225000</v>
      </c>
      <c r="E90" s="346">
        <v>20</v>
      </c>
      <c r="F90" s="345">
        <v>29000</v>
      </c>
      <c r="G90" s="346">
        <v>150</v>
      </c>
      <c r="H90" s="347">
        <v>113250</v>
      </c>
      <c r="I90" s="306">
        <f t="shared" ref="I90:I98" si="15">H90*4</f>
        <v>453000</v>
      </c>
      <c r="J90" s="348">
        <f t="shared" si="14"/>
        <v>811000</v>
      </c>
      <c r="U90" s="274">
        <v>88</v>
      </c>
      <c r="V90" s="274">
        <v>485</v>
      </c>
      <c r="W90" s="274">
        <v>50</v>
      </c>
      <c r="X90" s="274">
        <f>SUM($W$3:W90)</f>
        <v>4400</v>
      </c>
      <c r="Z90" s="274">
        <v>880</v>
      </c>
    </row>
    <row r="91" spans="1:26">
      <c r="A91" s="344" t="s">
        <v>2507</v>
      </c>
      <c r="B91" s="345">
        <v>189000</v>
      </c>
      <c r="C91" s="346">
        <v>150</v>
      </c>
      <c r="D91" s="345">
        <v>140000</v>
      </c>
      <c r="E91" s="346">
        <v>13</v>
      </c>
      <c r="F91" s="345">
        <v>19000</v>
      </c>
      <c r="G91" s="346">
        <v>180</v>
      </c>
      <c r="H91" s="347">
        <v>162900</v>
      </c>
      <c r="I91" s="306">
        <f t="shared" si="15"/>
        <v>651600</v>
      </c>
      <c r="J91" s="348">
        <f t="shared" si="14"/>
        <v>948600</v>
      </c>
      <c r="U91" s="274">
        <v>89</v>
      </c>
      <c r="V91" s="274">
        <v>490</v>
      </c>
      <c r="W91" s="274">
        <v>50</v>
      </c>
      <c r="X91" s="274">
        <f>SUM($W$3:W91)</f>
        <v>4450</v>
      </c>
      <c r="Z91" s="274">
        <v>890</v>
      </c>
    </row>
    <row r="92" spans="1:26">
      <c r="A92" s="344" t="s">
        <v>2508</v>
      </c>
      <c r="B92" s="345">
        <v>203000</v>
      </c>
      <c r="C92" s="346">
        <v>70</v>
      </c>
      <c r="D92" s="345">
        <v>75000</v>
      </c>
      <c r="E92" s="346">
        <v>10</v>
      </c>
      <c r="F92" s="345">
        <v>29000</v>
      </c>
      <c r="G92" s="346">
        <v>114</v>
      </c>
      <c r="H92" s="347">
        <v>65550</v>
      </c>
      <c r="I92" s="306">
        <f t="shared" si="15"/>
        <v>262200</v>
      </c>
      <c r="J92" s="348">
        <f t="shared" si="14"/>
        <v>641200</v>
      </c>
      <c r="U92" s="274">
        <v>90</v>
      </c>
      <c r="V92" s="274">
        <v>495</v>
      </c>
      <c r="W92" s="274">
        <v>50</v>
      </c>
      <c r="X92" s="274">
        <f>SUM($W$3:W92)</f>
        <v>4500</v>
      </c>
      <c r="Z92" s="274">
        <v>900</v>
      </c>
    </row>
    <row r="93" spans="1:26">
      <c r="A93" s="344" t="s">
        <v>2509</v>
      </c>
      <c r="B93" s="345">
        <v>210000</v>
      </c>
      <c r="C93" s="346">
        <v>150</v>
      </c>
      <c r="D93" s="345">
        <v>140000</v>
      </c>
      <c r="E93" s="346">
        <v>13</v>
      </c>
      <c r="F93" s="345">
        <v>64000</v>
      </c>
      <c r="G93" s="346">
        <v>184</v>
      </c>
      <c r="H93" s="347">
        <v>170200</v>
      </c>
      <c r="I93" s="306">
        <f t="shared" si="15"/>
        <v>680800</v>
      </c>
      <c r="J93" s="348">
        <f t="shared" si="14"/>
        <v>969800</v>
      </c>
      <c r="U93" s="302">
        <v>91</v>
      </c>
      <c r="V93" s="302">
        <v>500</v>
      </c>
      <c r="W93" s="274">
        <v>50</v>
      </c>
      <c r="X93" s="302">
        <f>SUM($W$3:W93)</f>
        <v>4550</v>
      </c>
      <c r="Y93" s="302"/>
      <c r="Z93" s="302">
        <v>910</v>
      </c>
    </row>
    <row r="94" spans="1:26">
      <c r="A94" s="344" t="s">
        <v>2510</v>
      </c>
      <c r="B94" s="345">
        <v>210000</v>
      </c>
      <c r="C94" s="346">
        <v>10</v>
      </c>
      <c r="D94" s="345">
        <v>15000</v>
      </c>
      <c r="E94" s="346">
        <v>20</v>
      </c>
      <c r="F94" s="345">
        <v>6000</v>
      </c>
      <c r="G94" s="346">
        <v>157</v>
      </c>
      <c r="H94" s="347">
        <v>124030</v>
      </c>
      <c r="I94" s="306">
        <f t="shared" si="15"/>
        <v>496120</v>
      </c>
      <c r="J94" s="348">
        <f t="shared" si="14"/>
        <v>817120</v>
      </c>
      <c r="U94" s="274">
        <v>92</v>
      </c>
      <c r="V94" s="274">
        <v>505</v>
      </c>
      <c r="W94" s="274">
        <v>50</v>
      </c>
      <c r="X94" s="274">
        <f>SUM($W$3:W94)</f>
        <v>4600</v>
      </c>
      <c r="Z94" s="274">
        <v>920</v>
      </c>
    </row>
    <row r="95" spans="1:26">
      <c r="A95" s="344" t="s">
        <v>2511</v>
      </c>
      <c r="B95" s="345">
        <v>210000</v>
      </c>
      <c r="C95" s="346">
        <v>100</v>
      </c>
      <c r="D95" s="345">
        <v>105000</v>
      </c>
      <c r="E95" s="346">
        <v>5</v>
      </c>
      <c r="F95" s="345">
        <v>44000</v>
      </c>
      <c r="G95" s="346">
        <v>135</v>
      </c>
      <c r="H95" s="347">
        <v>91800</v>
      </c>
      <c r="I95" s="306">
        <f t="shared" si="15"/>
        <v>367200</v>
      </c>
      <c r="J95" s="348">
        <f t="shared" si="14"/>
        <v>761200</v>
      </c>
      <c r="U95" s="274">
        <v>93</v>
      </c>
      <c r="V95" s="274">
        <v>510</v>
      </c>
      <c r="W95" s="274">
        <v>50</v>
      </c>
      <c r="X95" s="274">
        <f>SUM($W$3:W95)</f>
        <v>4650</v>
      </c>
      <c r="Z95" s="274">
        <v>930</v>
      </c>
    </row>
    <row r="96" spans="1:26">
      <c r="A96" s="344" t="s">
        <v>2512</v>
      </c>
      <c r="B96" s="345">
        <v>210000</v>
      </c>
      <c r="C96" s="346">
        <v>150</v>
      </c>
      <c r="D96" s="345">
        <v>140000</v>
      </c>
      <c r="E96" s="346">
        <v>16</v>
      </c>
      <c r="F96" s="345">
        <v>144000</v>
      </c>
      <c r="G96" s="346">
        <v>216</v>
      </c>
      <c r="H96" s="347">
        <v>234360</v>
      </c>
      <c r="I96" s="306">
        <f t="shared" si="15"/>
        <v>937440</v>
      </c>
      <c r="J96" s="348">
        <f t="shared" si="14"/>
        <v>1566440</v>
      </c>
      <c r="U96" s="274">
        <v>94</v>
      </c>
      <c r="V96" s="274">
        <v>515</v>
      </c>
      <c r="W96" s="274">
        <v>50</v>
      </c>
      <c r="X96" s="274">
        <f>SUM($W$3:W96)</f>
        <v>4700</v>
      </c>
      <c r="Z96" s="274">
        <v>940</v>
      </c>
    </row>
    <row r="97" spans="1:26">
      <c r="A97" s="344" t="s">
        <v>2521</v>
      </c>
      <c r="B97" s="345">
        <v>210000</v>
      </c>
      <c r="C97" s="346">
        <v>500</v>
      </c>
      <c r="D97" s="345">
        <v>275000</v>
      </c>
      <c r="E97" s="346">
        <v>30</v>
      </c>
      <c r="F97" s="346">
        <v>44000</v>
      </c>
      <c r="G97" s="346">
        <v>150</v>
      </c>
      <c r="H97" s="346">
        <v>113250</v>
      </c>
      <c r="I97" s="345">
        <f t="shared" si="15"/>
        <v>453000</v>
      </c>
      <c r="J97" s="348">
        <f t="shared" si="14"/>
        <v>777000</v>
      </c>
      <c r="U97" s="274">
        <v>95</v>
      </c>
      <c r="V97" s="274">
        <v>520</v>
      </c>
      <c r="W97" s="274">
        <v>50</v>
      </c>
      <c r="X97" s="274">
        <f>SUM($W$3:W97)</f>
        <v>4750</v>
      </c>
      <c r="Z97" s="274">
        <v>950</v>
      </c>
    </row>
    <row r="98" spans="1:26">
      <c r="A98" s="344" t="s">
        <v>2522</v>
      </c>
      <c r="B98" s="345">
        <v>140000</v>
      </c>
      <c r="C98" s="346">
        <v>150</v>
      </c>
      <c r="D98" s="346">
        <v>140000</v>
      </c>
      <c r="E98" s="346">
        <v>16</v>
      </c>
      <c r="F98" s="345">
        <v>144000</v>
      </c>
      <c r="G98" s="346">
        <v>81</v>
      </c>
      <c r="H98" s="346">
        <v>33210</v>
      </c>
      <c r="I98" s="345">
        <f t="shared" si="15"/>
        <v>132840</v>
      </c>
      <c r="J98" s="348">
        <f t="shared" si="14"/>
        <v>761840</v>
      </c>
      <c r="U98" s="274">
        <v>96</v>
      </c>
      <c r="V98" s="274">
        <v>525</v>
      </c>
      <c r="W98" s="274">
        <v>50</v>
      </c>
      <c r="X98" s="274">
        <f>SUM($W$3:W98)</f>
        <v>4800</v>
      </c>
      <c r="Z98" s="274">
        <v>960</v>
      </c>
    </row>
    <row r="99" spans="1:26">
      <c r="A99" s="344" t="s">
        <v>2523</v>
      </c>
      <c r="B99" s="345">
        <v>210000</v>
      </c>
      <c r="C99" s="346">
        <v>500</v>
      </c>
      <c r="D99" s="345">
        <v>275000</v>
      </c>
      <c r="E99" s="346">
        <v>30</v>
      </c>
      <c r="U99" s="274">
        <v>97</v>
      </c>
      <c r="V99" s="274">
        <v>530</v>
      </c>
      <c r="W99" s="274">
        <v>50</v>
      </c>
      <c r="X99" s="274">
        <f>SUM($W$3:W99)</f>
        <v>4850</v>
      </c>
      <c r="Z99" s="274">
        <v>970</v>
      </c>
    </row>
    <row r="100" spans="1:26">
      <c r="U100" s="274">
        <v>98</v>
      </c>
      <c r="V100" s="274">
        <v>535</v>
      </c>
      <c r="W100" s="274">
        <v>50</v>
      </c>
      <c r="X100" s="274">
        <f>SUM($W$3:W100)</f>
        <v>4900</v>
      </c>
      <c r="Z100" s="274">
        <v>980</v>
      </c>
    </row>
    <row r="101" spans="1:26">
      <c r="U101" s="274">
        <v>99</v>
      </c>
      <c r="V101" s="274">
        <v>540</v>
      </c>
      <c r="W101" s="274">
        <v>50</v>
      </c>
      <c r="X101" s="274">
        <f>SUM($W$3:W101)</f>
        <v>4950</v>
      </c>
      <c r="Z101" s="274">
        <v>990</v>
      </c>
    </row>
    <row r="102" spans="1:26">
      <c r="U102" s="274">
        <v>100</v>
      </c>
      <c r="V102" s="274">
        <v>545</v>
      </c>
      <c r="W102" s="274">
        <v>50</v>
      </c>
      <c r="X102" s="274">
        <f>SUM($W$3:W102)</f>
        <v>5000</v>
      </c>
      <c r="Z102" s="274">
        <v>1000</v>
      </c>
    </row>
    <row r="103" spans="1:26">
      <c r="U103" s="274">
        <v>101</v>
      </c>
      <c r="V103" s="274">
        <v>550</v>
      </c>
      <c r="W103" s="274">
        <v>50</v>
      </c>
      <c r="X103" s="274">
        <f>SUM($W$3:W103)</f>
        <v>5050</v>
      </c>
      <c r="Z103" s="274">
        <v>1010</v>
      </c>
    </row>
    <row r="104" spans="1:26">
      <c r="U104" s="274">
        <v>102</v>
      </c>
      <c r="V104" s="274">
        <v>555</v>
      </c>
      <c r="W104" s="274">
        <v>50</v>
      </c>
      <c r="X104" s="274">
        <f>SUM($W$3:W104)</f>
        <v>5100</v>
      </c>
      <c r="Z104" s="274">
        <v>1020</v>
      </c>
    </row>
    <row r="105" spans="1:26">
      <c r="U105" s="274">
        <v>103</v>
      </c>
      <c r="V105" s="274">
        <v>560</v>
      </c>
      <c r="W105" s="274">
        <v>50</v>
      </c>
      <c r="X105" s="274">
        <f>SUM($W$3:W105)</f>
        <v>5150</v>
      </c>
      <c r="Z105" s="274">
        <v>1030</v>
      </c>
    </row>
    <row r="106" spans="1:26">
      <c r="U106" s="274">
        <v>104</v>
      </c>
      <c r="V106" s="274">
        <v>565</v>
      </c>
      <c r="W106" s="274">
        <v>50</v>
      </c>
      <c r="X106" s="274">
        <f>SUM($W$3:W106)</f>
        <v>5200</v>
      </c>
      <c r="Z106" s="274">
        <v>1040</v>
      </c>
    </row>
    <row r="107" spans="1:26">
      <c r="U107" s="274">
        <v>105</v>
      </c>
      <c r="V107" s="274">
        <v>570</v>
      </c>
      <c r="W107" s="274">
        <v>50</v>
      </c>
      <c r="X107" s="274">
        <f>SUM($W$3:W107)</f>
        <v>5250</v>
      </c>
      <c r="Z107" s="274">
        <v>1050</v>
      </c>
    </row>
    <row r="108" spans="1:26">
      <c r="U108" s="274">
        <v>106</v>
      </c>
      <c r="V108" s="274">
        <v>575</v>
      </c>
      <c r="W108" s="274">
        <v>50</v>
      </c>
      <c r="X108" s="274">
        <f>SUM($W$3:W108)</f>
        <v>5300</v>
      </c>
      <c r="Z108" s="274">
        <v>1060</v>
      </c>
    </row>
    <row r="109" spans="1:26">
      <c r="U109" s="274">
        <v>107</v>
      </c>
      <c r="V109" s="274">
        <v>580</v>
      </c>
      <c r="W109" s="274">
        <v>50</v>
      </c>
      <c r="X109" s="274">
        <f>SUM($W$3:W109)</f>
        <v>5350</v>
      </c>
      <c r="Z109" s="274">
        <v>1070</v>
      </c>
    </row>
    <row r="110" spans="1:26">
      <c r="U110" s="274">
        <v>108</v>
      </c>
      <c r="V110" s="274">
        <v>585</v>
      </c>
      <c r="W110" s="274">
        <v>50</v>
      </c>
      <c r="X110" s="274">
        <f>SUM($W$3:W110)</f>
        <v>5400</v>
      </c>
      <c r="Z110" s="274">
        <v>1080</v>
      </c>
    </row>
    <row r="111" spans="1:26">
      <c r="U111" s="274">
        <v>109</v>
      </c>
      <c r="V111" s="274">
        <v>590</v>
      </c>
      <c r="W111" s="274">
        <v>50</v>
      </c>
      <c r="X111" s="274">
        <f>SUM($W$3:W111)</f>
        <v>5450</v>
      </c>
      <c r="Z111" s="274">
        <v>1090</v>
      </c>
    </row>
    <row r="112" spans="1:26">
      <c r="U112" s="274">
        <v>110</v>
      </c>
      <c r="V112" s="274">
        <v>595</v>
      </c>
      <c r="W112" s="274">
        <v>50</v>
      </c>
      <c r="X112" s="274">
        <f>SUM($W$3:W112)</f>
        <v>5500</v>
      </c>
      <c r="Z112" s="274">
        <v>1100</v>
      </c>
    </row>
    <row r="113" spans="21:26">
      <c r="U113" s="305">
        <v>111</v>
      </c>
      <c r="V113" s="309">
        <v>600</v>
      </c>
      <c r="W113" s="274">
        <v>50</v>
      </c>
      <c r="X113" s="309">
        <f>SUM($W$3:W113)</f>
        <v>5550</v>
      </c>
      <c r="Y113" s="281" t="s">
        <v>2493</v>
      </c>
      <c r="Z113" s="305">
        <v>1110</v>
      </c>
    </row>
    <row r="114" spans="21:26">
      <c r="U114" s="274">
        <v>112</v>
      </c>
      <c r="V114" s="274">
        <v>605</v>
      </c>
      <c r="W114" s="274">
        <v>50</v>
      </c>
      <c r="X114" s="274">
        <f>SUM($W$3:W114)</f>
        <v>5600</v>
      </c>
      <c r="Z114" s="274">
        <v>1120</v>
      </c>
    </row>
    <row r="115" spans="21:26">
      <c r="U115" s="274">
        <v>113</v>
      </c>
      <c r="V115" s="274">
        <v>610</v>
      </c>
      <c r="W115" s="274">
        <v>50</v>
      </c>
      <c r="X115" s="274">
        <f>SUM($W$3:W115)</f>
        <v>5650</v>
      </c>
      <c r="Z115" s="274">
        <v>1130</v>
      </c>
    </row>
    <row r="116" spans="21:26">
      <c r="U116" s="274">
        <v>114</v>
      </c>
      <c r="V116" s="274">
        <v>615</v>
      </c>
      <c r="W116" s="274">
        <v>50</v>
      </c>
      <c r="X116" s="274">
        <f>SUM($W$3:W116)</f>
        <v>5700</v>
      </c>
      <c r="Z116" s="274">
        <v>1140</v>
      </c>
    </row>
    <row r="117" spans="21:26">
      <c r="U117" s="274">
        <v>115</v>
      </c>
      <c r="V117" s="274">
        <v>620</v>
      </c>
      <c r="W117" s="274">
        <v>50</v>
      </c>
      <c r="X117" s="274">
        <f>SUM($W$3:W117)</f>
        <v>5750</v>
      </c>
      <c r="Z117" s="274">
        <v>1150</v>
      </c>
    </row>
    <row r="118" spans="21:26">
      <c r="U118" s="274">
        <v>116</v>
      </c>
      <c r="V118" s="274">
        <v>625</v>
      </c>
      <c r="W118" s="274">
        <v>50</v>
      </c>
      <c r="X118" s="274">
        <f>SUM($W$3:W118)</f>
        <v>5800</v>
      </c>
      <c r="Z118" s="274">
        <v>1160</v>
      </c>
    </row>
    <row r="119" spans="21:26">
      <c r="U119" s="274">
        <v>117</v>
      </c>
      <c r="V119" s="274">
        <v>630</v>
      </c>
      <c r="W119" s="274">
        <v>50</v>
      </c>
      <c r="X119" s="274">
        <f>SUM($W$3:W119)</f>
        <v>5850</v>
      </c>
      <c r="Z119" s="274">
        <v>1170</v>
      </c>
    </row>
    <row r="120" spans="21:26">
      <c r="U120" s="274">
        <v>118</v>
      </c>
      <c r="V120" s="274">
        <v>635</v>
      </c>
      <c r="W120" s="274">
        <v>50</v>
      </c>
      <c r="X120" s="274">
        <f>SUM($W$3:W120)</f>
        <v>5900</v>
      </c>
      <c r="Z120" s="274">
        <v>1180</v>
      </c>
    </row>
    <row r="121" spans="21:26">
      <c r="U121" s="274">
        <v>119</v>
      </c>
      <c r="V121" s="274">
        <v>640</v>
      </c>
      <c r="W121" s="274">
        <v>50</v>
      </c>
      <c r="X121" s="274">
        <f>SUM($W$3:W121)</f>
        <v>5950</v>
      </c>
      <c r="Z121" s="274">
        <v>1190</v>
      </c>
    </row>
    <row r="122" spans="21:26">
      <c r="U122" s="274">
        <v>120</v>
      </c>
      <c r="V122" s="274">
        <v>645</v>
      </c>
      <c r="W122" s="274">
        <v>50</v>
      </c>
      <c r="X122" s="274">
        <f>SUM($W$3:W122)</f>
        <v>6000</v>
      </c>
      <c r="Z122" s="274">
        <v>1200</v>
      </c>
    </row>
    <row r="123" spans="21:26">
      <c r="U123" s="274">
        <v>121</v>
      </c>
      <c r="V123" s="274">
        <v>650</v>
      </c>
      <c r="W123" s="274">
        <v>50</v>
      </c>
      <c r="X123" s="274">
        <f>SUM($W$3:W123)</f>
        <v>6050</v>
      </c>
      <c r="Z123" s="274">
        <v>1210</v>
      </c>
    </row>
    <row r="124" spans="21:26">
      <c r="U124" s="274">
        <v>122</v>
      </c>
      <c r="V124" s="274">
        <v>655</v>
      </c>
      <c r="W124" s="274">
        <v>50</v>
      </c>
      <c r="X124" s="274">
        <f>SUM($W$3:W124)</f>
        <v>6100</v>
      </c>
      <c r="Z124" s="274">
        <v>1220</v>
      </c>
    </row>
    <row r="125" spans="21:26">
      <c r="U125" s="274">
        <v>123</v>
      </c>
      <c r="V125" s="274">
        <v>660</v>
      </c>
      <c r="W125" s="274">
        <v>50</v>
      </c>
      <c r="X125" s="274">
        <f>SUM($W$3:W125)</f>
        <v>6150</v>
      </c>
      <c r="Z125" s="274">
        <v>1230</v>
      </c>
    </row>
    <row r="126" spans="21:26">
      <c r="U126" s="274">
        <v>124</v>
      </c>
      <c r="V126" s="274">
        <v>665</v>
      </c>
      <c r="W126" s="274">
        <v>50</v>
      </c>
      <c r="X126" s="274">
        <f>SUM($W$3:W126)</f>
        <v>6200</v>
      </c>
      <c r="Z126" s="274">
        <v>1240</v>
      </c>
    </row>
    <row r="127" spans="21:26">
      <c r="U127" s="274">
        <v>125</v>
      </c>
      <c r="V127" s="274">
        <v>670</v>
      </c>
      <c r="W127" s="274">
        <v>50</v>
      </c>
      <c r="X127" s="274">
        <f>SUM($W$3:W127)</f>
        <v>6250</v>
      </c>
      <c r="Z127" s="274">
        <v>1250</v>
      </c>
    </row>
    <row r="128" spans="21:26">
      <c r="U128" s="274">
        <v>126</v>
      </c>
      <c r="V128" s="274">
        <v>675</v>
      </c>
      <c r="W128" s="274">
        <v>50</v>
      </c>
      <c r="X128" s="274">
        <f>SUM($W$3:W128)</f>
        <v>6300</v>
      </c>
      <c r="Z128" s="274">
        <v>1260</v>
      </c>
    </row>
    <row r="129" spans="21:26">
      <c r="U129" s="274">
        <v>127</v>
      </c>
      <c r="V129" s="274">
        <v>680</v>
      </c>
      <c r="W129" s="274">
        <v>50</v>
      </c>
      <c r="X129" s="274">
        <f>SUM($W$3:W129)</f>
        <v>6350</v>
      </c>
      <c r="Z129" s="274">
        <v>1270</v>
      </c>
    </row>
    <row r="130" spans="21:26">
      <c r="U130" s="274">
        <v>128</v>
      </c>
      <c r="V130" s="274">
        <v>685</v>
      </c>
      <c r="W130" s="274">
        <v>50</v>
      </c>
      <c r="X130" s="274">
        <f>SUM($W$3:W130)</f>
        <v>6400</v>
      </c>
      <c r="Z130" s="274">
        <v>1280</v>
      </c>
    </row>
    <row r="131" spans="21:26">
      <c r="U131" s="274">
        <v>129</v>
      </c>
      <c r="V131" s="274">
        <v>690</v>
      </c>
      <c r="W131" s="274">
        <v>50</v>
      </c>
      <c r="X131" s="274">
        <f>SUM($W$3:W131)</f>
        <v>6450</v>
      </c>
      <c r="Z131" s="274">
        <v>1290</v>
      </c>
    </row>
    <row r="132" spans="21:26">
      <c r="U132" s="274">
        <v>130</v>
      </c>
      <c r="V132" s="274">
        <v>695</v>
      </c>
      <c r="W132" s="274">
        <v>50</v>
      </c>
      <c r="X132" s="274">
        <f>SUM($W$3:W132)</f>
        <v>6500</v>
      </c>
      <c r="Z132" s="274">
        <v>1300</v>
      </c>
    </row>
    <row r="133" spans="21:26">
      <c r="U133" s="274">
        <v>131</v>
      </c>
      <c r="V133" s="274">
        <v>700</v>
      </c>
      <c r="W133" s="274">
        <v>50</v>
      </c>
      <c r="X133" s="274">
        <f>SUM($W$3:W133)</f>
        <v>6550</v>
      </c>
      <c r="Z133" s="274">
        <v>1310</v>
      </c>
    </row>
    <row r="134" spans="21:26">
      <c r="U134" s="274">
        <v>132</v>
      </c>
      <c r="V134" s="274">
        <v>705</v>
      </c>
      <c r="W134" s="274">
        <v>50</v>
      </c>
      <c r="X134" s="274">
        <f>SUM($W$3:W134)</f>
        <v>6600</v>
      </c>
      <c r="Z134" s="274">
        <v>1320</v>
      </c>
    </row>
    <row r="135" spans="21:26">
      <c r="U135" s="274">
        <v>133</v>
      </c>
      <c r="V135" s="274">
        <v>710</v>
      </c>
      <c r="W135" s="274">
        <v>50</v>
      </c>
      <c r="X135" s="274">
        <f>SUM($W$3:W135)</f>
        <v>6650</v>
      </c>
      <c r="Z135" s="274">
        <v>1330</v>
      </c>
    </row>
    <row r="136" spans="21:26">
      <c r="U136" s="274">
        <v>134</v>
      </c>
      <c r="V136" s="274">
        <v>715</v>
      </c>
      <c r="W136" s="274">
        <v>50</v>
      </c>
      <c r="X136" s="274">
        <f>SUM($W$3:W136)</f>
        <v>6700</v>
      </c>
      <c r="Z136" s="274">
        <v>1340</v>
      </c>
    </row>
    <row r="137" spans="21:26">
      <c r="U137" s="274">
        <v>135</v>
      </c>
      <c r="V137" s="274">
        <v>720</v>
      </c>
      <c r="W137" s="274">
        <v>50</v>
      </c>
      <c r="X137" s="274">
        <f>SUM($W$3:W137)</f>
        <v>6750</v>
      </c>
      <c r="Z137" s="274">
        <v>1350</v>
      </c>
    </row>
    <row r="138" spans="21:26">
      <c r="U138" s="274">
        <v>136</v>
      </c>
      <c r="V138" s="274">
        <v>725</v>
      </c>
      <c r="W138" s="274">
        <v>50</v>
      </c>
      <c r="X138" s="274">
        <f>SUM($W$3:W138)</f>
        <v>6800</v>
      </c>
      <c r="Z138" s="274">
        <v>1360</v>
      </c>
    </row>
    <row r="139" spans="21:26">
      <c r="U139" s="274">
        <v>137</v>
      </c>
      <c r="V139" s="274">
        <v>730</v>
      </c>
      <c r="W139" s="274">
        <v>50</v>
      </c>
      <c r="X139" s="274">
        <f>SUM($W$3:W139)</f>
        <v>6850</v>
      </c>
      <c r="Z139" s="274">
        <v>1370</v>
      </c>
    </row>
    <row r="140" spans="21:26">
      <c r="U140" s="274">
        <v>138</v>
      </c>
      <c r="V140" s="274">
        <v>735</v>
      </c>
      <c r="W140" s="274">
        <v>50</v>
      </c>
      <c r="X140" s="274">
        <f>SUM($W$3:W140)</f>
        <v>6900</v>
      </c>
      <c r="Z140" s="274">
        <v>1380</v>
      </c>
    </row>
    <row r="141" spans="21:26">
      <c r="U141" s="274">
        <v>139</v>
      </c>
      <c r="V141" s="274">
        <v>740</v>
      </c>
      <c r="W141" s="274">
        <v>50</v>
      </c>
      <c r="X141" s="274">
        <f>SUM($W$3:W141)</f>
        <v>6950</v>
      </c>
      <c r="Z141" s="274">
        <v>1390</v>
      </c>
    </row>
    <row r="142" spans="21:26">
      <c r="U142" s="274">
        <v>140</v>
      </c>
      <c r="V142" s="274">
        <v>745</v>
      </c>
      <c r="W142" s="274">
        <v>50</v>
      </c>
      <c r="X142" s="274">
        <f>SUM($W$3:W142)</f>
        <v>7000</v>
      </c>
      <c r="Z142" s="274">
        <v>1400</v>
      </c>
    </row>
    <row r="143" spans="21:26">
      <c r="U143" s="274">
        <v>141</v>
      </c>
      <c r="V143" s="274">
        <v>750</v>
      </c>
      <c r="W143" s="274">
        <v>50</v>
      </c>
      <c r="X143" s="274">
        <f>SUM($W$3:W143)</f>
        <v>7050</v>
      </c>
      <c r="Z143" s="274">
        <v>1410</v>
      </c>
    </row>
    <row r="144" spans="21:26">
      <c r="U144" s="274">
        <v>142</v>
      </c>
      <c r="V144" s="274">
        <v>755</v>
      </c>
      <c r="W144" s="274">
        <v>50</v>
      </c>
      <c r="X144" s="274">
        <f>SUM($W$3:W144)</f>
        <v>7100</v>
      </c>
      <c r="Z144" s="274">
        <v>1420</v>
      </c>
    </row>
    <row r="145" spans="21:26">
      <c r="U145" s="274">
        <v>143</v>
      </c>
      <c r="V145" s="274">
        <v>760</v>
      </c>
      <c r="W145" s="274">
        <v>50</v>
      </c>
      <c r="X145" s="274">
        <f>SUM($W$3:W145)</f>
        <v>7150</v>
      </c>
      <c r="Z145" s="274">
        <v>1430</v>
      </c>
    </row>
    <row r="146" spans="21:26">
      <c r="U146" s="274">
        <v>144</v>
      </c>
      <c r="V146" s="274">
        <v>765</v>
      </c>
      <c r="W146" s="274">
        <v>50</v>
      </c>
      <c r="X146" s="274">
        <f>SUM($W$3:W146)</f>
        <v>7200</v>
      </c>
      <c r="Z146" s="274">
        <v>1440</v>
      </c>
    </row>
    <row r="147" spans="21:26">
      <c r="U147" s="274">
        <v>145</v>
      </c>
      <c r="V147" s="274">
        <v>770</v>
      </c>
      <c r="W147" s="274">
        <v>50</v>
      </c>
      <c r="X147" s="274">
        <f>SUM($W$3:W147)</f>
        <v>7250</v>
      </c>
      <c r="Z147" s="274">
        <v>1450</v>
      </c>
    </row>
    <row r="148" spans="21:26">
      <c r="U148" s="274">
        <v>146</v>
      </c>
      <c r="V148" s="274">
        <v>775</v>
      </c>
      <c r="W148" s="274">
        <v>50</v>
      </c>
      <c r="X148" s="274">
        <f>SUM($W$3:W148)</f>
        <v>7300</v>
      </c>
      <c r="Z148" s="274">
        <v>1460</v>
      </c>
    </row>
    <row r="149" spans="21:26">
      <c r="U149" s="274">
        <v>147</v>
      </c>
      <c r="V149" s="274">
        <v>780</v>
      </c>
      <c r="W149" s="274">
        <v>50</v>
      </c>
      <c r="X149" s="274">
        <f>SUM($W$3:W149)</f>
        <v>7350</v>
      </c>
      <c r="Z149" s="274">
        <v>1470</v>
      </c>
    </row>
    <row r="150" spans="21:26">
      <c r="U150" s="274">
        <v>148</v>
      </c>
      <c r="V150" s="274">
        <v>785</v>
      </c>
      <c r="W150" s="274">
        <v>50</v>
      </c>
      <c r="X150" s="274">
        <f>SUM($W$3:W150)</f>
        <v>7400</v>
      </c>
      <c r="Z150" s="274">
        <v>1480</v>
      </c>
    </row>
    <row r="151" spans="21:26">
      <c r="U151" s="274">
        <v>149</v>
      </c>
      <c r="V151" s="274">
        <v>790</v>
      </c>
      <c r="W151" s="274">
        <v>50</v>
      </c>
      <c r="X151" s="274">
        <f>SUM($W$3:W151)</f>
        <v>7450</v>
      </c>
      <c r="Z151" s="274">
        <v>1490</v>
      </c>
    </row>
    <row r="152" spans="21:26">
      <c r="U152" s="274">
        <v>150</v>
      </c>
      <c r="V152" s="274">
        <v>795</v>
      </c>
      <c r="W152" s="274">
        <v>50</v>
      </c>
      <c r="X152" s="274">
        <f>SUM($W$3:W152)</f>
        <v>7500</v>
      </c>
      <c r="Z152" s="274">
        <v>1500</v>
      </c>
    </row>
    <row r="153" spans="21:26">
      <c r="U153" s="302">
        <v>151</v>
      </c>
      <c r="V153" s="309">
        <v>800</v>
      </c>
      <c r="W153" s="274">
        <v>50</v>
      </c>
      <c r="X153" s="309">
        <f>SUM($W$3:W153)</f>
        <v>7550</v>
      </c>
      <c r="Y153" s="274" t="s">
        <v>2498</v>
      </c>
      <c r="Z153" s="302">
        <v>1510</v>
      </c>
    </row>
    <row r="154" spans="21:26">
      <c r="U154" s="274">
        <v>152</v>
      </c>
      <c r="V154" s="274">
        <v>805</v>
      </c>
      <c r="W154" s="274">
        <v>50</v>
      </c>
      <c r="X154" s="274">
        <f>SUM($W$3:W154)</f>
        <v>7600</v>
      </c>
      <c r="Z154" s="274">
        <v>1520</v>
      </c>
    </row>
    <row r="155" spans="21:26">
      <c r="U155" s="274">
        <v>153</v>
      </c>
      <c r="V155" s="274">
        <v>810</v>
      </c>
      <c r="W155" s="274">
        <v>50</v>
      </c>
      <c r="X155" s="274">
        <f>SUM($W$3:W155)</f>
        <v>7650</v>
      </c>
      <c r="Z155" s="274">
        <v>1530</v>
      </c>
    </row>
    <row r="156" spans="21:26">
      <c r="U156" s="274">
        <v>154</v>
      </c>
      <c r="V156" s="274">
        <v>815</v>
      </c>
      <c r="W156" s="274">
        <v>50</v>
      </c>
      <c r="X156" s="274">
        <f>SUM($W$3:W156)</f>
        <v>7700</v>
      </c>
      <c r="Z156" s="274">
        <v>1540</v>
      </c>
    </row>
    <row r="157" spans="21:26">
      <c r="U157" s="274">
        <v>155</v>
      </c>
      <c r="V157" s="274">
        <v>820</v>
      </c>
      <c r="W157" s="274">
        <v>50</v>
      </c>
      <c r="X157" s="274">
        <f>SUM($W$3:W157)</f>
        <v>7750</v>
      </c>
      <c r="Z157" s="274">
        <v>1550</v>
      </c>
    </row>
    <row r="158" spans="21:26">
      <c r="U158" s="274">
        <v>156</v>
      </c>
      <c r="V158" s="274">
        <v>825</v>
      </c>
      <c r="W158" s="274">
        <v>50</v>
      </c>
      <c r="X158" s="274">
        <f>SUM($W$3:W158)</f>
        <v>7800</v>
      </c>
      <c r="Z158" s="274">
        <v>1560</v>
      </c>
    </row>
    <row r="159" spans="21:26">
      <c r="U159" s="274">
        <v>157</v>
      </c>
      <c r="V159" s="274">
        <v>830</v>
      </c>
      <c r="W159" s="274">
        <v>50</v>
      </c>
      <c r="X159" s="274">
        <f>SUM($W$3:W159)</f>
        <v>7850</v>
      </c>
      <c r="Z159" s="274">
        <v>1570</v>
      </c>
    </row>
    <row r="160" spans="21:26">
      <c r="U160" s="274">
        <v>158</v>
      </c>
      <c r="V160" s="274">
        <v>835</v>
      </c>
      <c r="W160" s="274">
        <v>50</v>
      </c>
      <c r="X160" s="274">
        <f>SUM($W$3:W160)</f>
        <v>7900</v>
      </c>
      <c r="Z160" s="274">
        <v>1580</v>
      </c>
    </row>
    <row r="161" spans="21:26">
      <c r="U161" s="274">
        <v>159</v>
      </c>
      <c r="V161" s="274">
        <v>840</v>
      </c>
      <c r="W161" s="274">
        <v>50</v>
      </c>
      <c r="X161" s="274">
        <f>SUM($W$3:W161)</f>
        <v>7950</v>
      </c>
      <c r="Z161" s="274">
        <v>1590</v>
      </c>
    </row>
    <row r="162" spans="21:26">
      <c r="U162" s="274">
        <v>160</v>
      </c>
      <c r="V162" s="274">
        <v>845</v>
      </c>
      <c r="W162" s="274">
        <v>50</v>
      </c>
      <c r="X162" s="274">
        <f>SUM($W$3:W162)</f>
        <v>8000</v>
      </c>
      <c r="Z162" s="274">
        <v>1600</v>
      </c>
    </row>
    <row r="163" spans="21:26">
      <c r="U163" s="274">
        <v>161</v>
      </c>
      <c r="V163" s="274">
        <v>850</v>
      </c>
      <c r="W163" s="274">
        <v>50</v>
      </c>
      <c r="X163" s="274">
        <f>SUM($W$3:W163)</f>
        <v>8050</v>
      </c>
      <c r="Z163" s="274">
        <v>1610</v>
      </c>
    </row>
    <row r="164" spans="21:26">
      <c r="U164" s="274">
        <v>162</v>
      </c>
      <c r="V164" s="274">
        <v>855</v>
      </c>
      <c r="W164" s="274">
        <v>50</v>
      </c>
      <c r="X164" s="274">
        <f>SUM($W$3:W164)</f>
        <v>8100</v>
      </c>
      <c r="Z164" s="274">
        <v>1620</v>
      </c>
    </row>
    <row r="165" spans="21:26">
      <c r="U165" s="274">
        <v>163</v>
      </c>
      <c r="V165" s="274">
        <v>860</v>
      </c>
      <c r="W165" s="274">
        <v>50</v>
      </c>
      <c r="X165" s="274">
        <f>SUM($W$3:W165)</f>
        <v>8150</v>
      </c>
      <c r="Z165" s="274">
        <v>1630</v>
      </c>
    </row>
    <row r="166" spans="21:26">
      <c r="U166" s="274">
        <v>164</v>
      </c>
      <c r="V166" s="274">
        <v>865</v>
      </c>
      <c r="W166" s="274">
        <v>50</v>
      </c>
      <c r="X166" s="274">
        <f>SUM($W$3:W166)</f>
        <v>8200</v>
      </c>
      <c r="Z166" s="274">
        <v>1640</v>
      </c>
    </row>
    <row r="167" spans="21:26">
      <c r="U167" s="274">
        <v>165</v>
      </c>
      <c r="V167" s="274">
        <v>870</v>
      </c>
      <c r="W167" s="274">
        <v>50</v>
      </c>
      <c r="X167" s="274">
        <f>SUM($W$3:W167)</f>
        <v>8250</v>
      </c>
      <c r="Z167" s="274">
        <v>1650</v>
      </c>
    </row>
    <row r="168" spans="21:26">
      <c r="U168" s="274">
        <v>166</v>
      </c>
      <c r="V168" s="274">
        <v>875</v>
      </c>
      <c r="W168" s="274">
        <v>50</v>
      </c>
      <c r="X168" s="274">
        <f>SUM($W$3:W168)</f>
        <v>8300</v>
      </c>
      <c r="Z168" s="274">
        <v>1660</v>
      </c>
    </row>
    <row r="169" spans="21:26">
      <c r="U169" s="274">
        <v>167</v>
      </c>
      <c r="V169" s="274">
        <v>880</v>
      </c>
      <c r="W169" s="274">
        <v>50</v>
      </c>
      <c r="X169" s="274">
        <f>SUM($W$3:W169)</f>
        <v>8350</v>
      </c>
      <c r="Z169" s="274">
        <v>1670</v>
      </c>
    </row>
    <row r="170" spans="21:26">
      <c r="U170" s="274">
        <v>168</v>
      </c>
      <c r="V170" s="274">
        <v>885</v>
      </c>
      <c r="W170" s="274">
        <v>50</v>
      </c>
      <c r="X170" s="274">
        <f>SUM($W$3:W170)</f>
        <v>8400</v>
      </c>
      <c r="Z170" s="274">
        <v>1680</v>
      </c>
    </row>
    <row r="171" spans="21:26">
      <c r="U171" s="274">
        <v>169</v>
      </c>
      <c r="V171" s="274">
        <v>890</v>
      </c>
      <c r="W171" s="274">
        <v>50</v>
      </c>
      <c r="X171" s="274">
        <f>SUM($W$3:W171)</f>
        <v>8450</v>
      </c>
      <c r="Z171" s="274">
        <v>1690</v>
      </c>
    </row>
    <row r="172" spans="21:26">
      <c r="U172" s="274">
        <v>170</v>
      </c>
      <c r="V172" s="274">
        <v>895</v>
      </c>
      <c r="W172" s="274">
        <v>50</v>
      </c>
      <c r="X172" s="274">
        <f>SUM($W$3:W172)</f>
        <v>8500</v>
      </c>
      <c r="Z172" s="274">
        <v>1700</v>
      </c>
    </row>
    <row r="173" spans="21:26">
      <c r="U173" s="274">
        <v>171</v>
      </c>
      <c r="V173" s="274">
        <v>900</v>
      </c>
      <c r="W173" s="274">
        <v>50</v>
      </c>
      <c r="X173" s="274">
        <f>SUM($W$3:W173)</f>
        <v>8550</v>
      </c>
      <c r="Z173" s="274">
        <v>1710</v>
      </c>
    </row>
    <row r="174" spans="21:26">
      <c r="U174" s="274">
        <v>172</v>
      </c>
      <c r="V174" s="274">
        <v>905</v>
      </c>
      <c r="W174" s="274">
        <v>50</v>
      </c>
      <c r="X174" s="274">
        <f>SUM($W$3:W174)</f>
        <v>8600</v>
      </c>
      <c r="Z174" s="274">
        <v>1720</v>
      </c>
    </row>
    <row r="175" spans="21:26">
      <c r="U175" s="274">
        <v>173</v>
      </c>
      <c r="V175" s="274">
        <v>910</v>
      </c>
      <c r="W175" s="274">
        <v>50</v>
      </c>
      <c r="X175" s="274">
        <f>SUM($W$3:W175)</f>
        <v>8650</v>
      </c>
      <c r="Z175" s="274">
        <v>1730</v>
      </c>
    </row>
    <row r="176" spans="21:26">
      <c r="U176" s="274">
        <v>174</v>
      </c>
      <c r="V176" s="274">
        <v>915</v>
      </c>
      <c r="W176" s="274">
        <v>50</v>
      </c>
      <c r="X176" s="274">
        <f>SUM($W$3:W176)</f>
        <v>8700</v>
      </c>
      <c r="Z176" s="274">
        <v>1740</v>
      </c>
    </row>
    <row r="177" spans="21:26">
      <c r="U177" s="274">
        <v>175</v>
      </c>
      <c r="V177" s="274">
        <v>920</v>
      </c>
      <c r="W177" s="274">
        <v>50</v>
      </c>
      <c r="X177" s="274">
        <f>SUM($W$3:W177)</f>
        <v>8750</v>
      </c>
      <c r="Z177" s="274">
        <v>1750</v>
      </c>
    </row>
    <row r="178" spans="21:26">
      <c r="U178" s="274">
        <v>176</v>
      </c>
      <c r="V178" s="274">
        <v>925</v>
      </c>
      <c r="W178" s="274">
        <v>50</v>
      </c>
      <c r="X178" s="274">
        <f>SUM($W$3:W178)</f>
        <v>8800</v>
      </c>
      <c r="Z178" s="274">
        <v>1760</v>
      </c>
    </row>
    <row r="179" spans="21:26">
      <c r="U179" s="274">
        <v>177</v>
      </c>
      <c r="V179" s="274">
        <v>930</v>
      </c>
      <c r="W179" s="274">
        <v>50</v>
      </c>
      <c r="X179" s="274">
        <f>SUM($W$3:W179)</f>
        <v>8850</v>
      </c>
      <c r="Z179" s="274">
        <v>1770</v>
      </c>
    </row>
    <row r="180" spans="21:26">
      <c r="U180" s="274">
        <v>178</v>
      </c>
      <c r="V180" s="274">
        <v>935</v>
      </c>
      <c r="W180" s="274">
        <v>50</v>
      </c>
      <c r="X180" s="274">
        <f>SUM($W$3:W180)</f>
        <v>8900</v>
      </c>
      <c r="Z180" s="274">
        <v>1780</v>
      </c>
    </row>
    <row r="181" spans="21:26">
      <c r="U181" s="274">
        <v>179</v>
      </c>
      <c r="V181" s="274">
        <v>940</v>
      </c>
      <c r="W181" s="274">
        <v>50</v>
      </c>
      <c r="X181" s="274">
        <f>SUM($W$3:W181)</f>
        <v>8950</v>
      </c>
      <c r="Z181" s="274">
        <v>1790</v>
      </c>
    </row>
    <row r="182" spans="21:26">
      <c r="U182" s="274">
        <v>180</v>
      </c>
      <c r="V182" s="274">
        <v>945</v>
      </c>
      <c r="W182" s="274">
        <v>50</v>
      </c>
      <c r="X182" s="274">
        <f>SUM($W$3:W182)</f>
        <v>9000</v>
      </c>
      <c r="Z182" s="274">
        <v>1800</v>
      </c>
    </row>
    <row r="183" spans="21:26">
      <c r="U183" s="274">
        <v>181</v>
      </c>
      <c r="V183" s="274">
        <v>950</v>
      </c>
      <c r="W183" s="274">
        <v>50</v>
      </c>
      <c r="X183" s="274">
        <f>SUM($W$3:W183)</f>
        <v>9050</v>
      </c>
      <c r="Z183" s="274">
        <v>1810</v>
      </c>
    </row>
    <row r="184" spans="21:26">
      <c r="U184" s="274">
        <v>182</v>
      </c>
      <c r="V184" s="274">
        <v>955</v>
      </c>
      <c r="W184" s="274">
        <v>50</v>
      </c>
      <c r="X184" s="274">
        <f>SUM($W$3:W184)</f>
        <v>9100</v>
      </c>
      <c r="Z184" s="274">
        <v>1820</v>
      </c>
    </row>
    <row r="185" spans="21:26">
      <c r="U185" s="274">
        <v>183</v>
      </c>
      <c r="V185" s="274">
        <v>960</v>
      </c>
      <c r="W185" s="274">
        <v>50</v>
      </c>
      <c r="X185" s="274">
        <f>SUM($W$3:W185)</f>
        <v>9150</v>
      </c>
      <c r="Z185" s="274">
        <v>1830</v>
      </c>
    </row>
    <row r="186" spans="21:26">
      <c r="U186" s="274">
        <v>184</v>
      </c>
      <c r="V186" s="274">
        <v>965</v>
      </c>
      <c r="W186" s="274">
        <v>50</v>
      </c>
      <c r="X186" s="274">
        <f>SUM($W$3:W186)</f>
        <v>9200</v>
      </c>
      <c r="Z186" s="274">
        <v>1840</v>
      </c>
    </row>
    <row r="187" spans="21:26">
      <c r="U187" s="274">
        <v>185</v>
      </c>
      <c r="V187" s="274">
        <v>970</v>
      </c>
      <c r="W187" s="274">
        <v>50</v>
      </c>
      <c r="X187" s="274">
        <f>SUM($W$3:W187)</f>
        <v>9250</v>
      </c>
      <c r="Z187" s="274">
        <v>1850</v>
      </c>
    </row>
    <row r="188" spans="21:26">
      <c r="U188" s="274">
        <v>186</v>
      </c>
      <c r="V188" s="274">
        <v>975</v>
      </c>
      <c r="W188" s="274">
        <v>50</v>
      </c>
      <c r="X188" s="274">
        <f>SUM($W$3:W188)</f>
        <v>9300</v>
      </c>
      <c r="Z188" s="274">
        <v>1860</v>
      </c>
    </row>
    <row r="189" spans="21:26">
      <c r="U189" s="274">
        <v>187</v>
      </c>
      <c r="V189" s="274">
        <v>980</v>
      </c>
      <c r="W189" s="274">
        <v>50</v>
      </c>
      <c r="X189" s="274">
        <f>SUM($W$3:W189)</f>
        <v>9350</v>
      </c>
      <c r="Z189" s="274">
        <v>1870</v>
      </c>
    </row>
    <row r="190" spans="21:26">
      <c r="U190" s="274">
        <v>188</v>
      </c>
      <c r="V190" s="274">
        <v>985</v>
      </c>
      <c r="W190" s="274">
        <v>50</v>
      </c>
      <c r="X190" s="274">
        <f>SUM($W$3:W190)</f>
        <v>9400</v>
      </c>
      <c r="Z190" s="274">
        <v>1880</v>
      </c>
    </row>
    <row r="191" spans="21:26">
      <c r="U191" s="274">
        <v>189</v>
      </c>
      <c r="V191" s="274">
        <v>990</v>
      </c>
      <c r="W191" s="274">
        <v>50</v>
      </c>
      <c r="X191" s="274">
        <f>SUM($W$3:W191)</f>
        <v>9450</v>
      </c>
      <c r="Z191" s="274">
        <v>1890</v>
      </c>
    </row>
    <row r="192" spans="21:26">
      <c r="U192" s="274">
        <v>190</v>
      </c>
      <c r="V192" s="274">
        <v>995</v>
      </c>
      <c r="W192" s="274">
        <v>50</v>
      </c>
      <c r="X192" s="274">
        <f>SUM($W$3:W192)</f>
        <v>9500</v>
      </c>
      <c r="Z192" s="274">
        <v>1900</v>
      </c>
    </row>
    <row r="193" spans="21:26">
      <c r="U193" s="274">
        <v>191</v>
      </c>
      <c r="V193" s="274">
        <v>1000</v>
      </c>
      <c r="W193" s="274">
        <v>50</v>
      </c>
      <c r="X193" s="274">
        <f>SUM($W$3:W193)</f>
        <v>9550</v>
      </c>
      <c r="Z193" s="274">
        <v>1910</v>
      </c>
    </row>
    <row r="194" spans="21:26">
      <c r="U194" s="274">
        <v>192</v>
      </c>
      <c r="V194" s="274">
        <v>1005</v>
      </c>
      <c r="W194" s="274">
        <v>50</v>
      </c>
      <c r="X194" s="274">
        <f>SUM($W$3:W194)</f>
        <v>9600</v>
      </c>
      <c r="Z194" s="274">
        <v>1920</v>
      </c>
    </row>
    <row r="195" spans="21:26">
      <c r="U195" s="274">
        <v>193</v>
      </c>
      <c r="V195" s="274">
        <v>1010</v>
      </c>
      <c r="W195" s="274">
        <v>50</v>
      </c>
      <c r="X195" s="274">
        <f>SUM($W$3:W195)</f>
        <v>9650</v>
      </c>
      <c r="Z195" s="274">
        <v>1930</v>
      </c>
    </row>
    <row r="196" spans="21:26">
      <c r="U196" s="274">
        <v>194</v>
      </c>
      <c r="V196" s="274">
        <v>1015</v>
      </c>
      <c r="W196" s="274">
        <v>50</v>
      </c>
      <c r="X196" s="274">
        <f>SUM($W$3:W196)</f>
        <v>9700</v>
      </c>
      <c r="Z196" s="274">
        <v>1940</v>
      </c>
    </row>
    <row r="197" spans="21:26">
      <c r="U197" s="274">
        <v>195</v>
      </c>
      <c r="V197" s="274">
        <v>1020</v>
      </c>
      <c r="W197" s="274">
        <v>50</v>
      </c>
      <c r="X197" s="274">
        <f>SUM($W$3:W197)</f>
        <v>9750</v>
      </c>
      <c r="Z197" s="274">
        <v>1950</v>
      </c>
    </row>
    <row r="198" spans="21:26">
      <c r="U198" s="274">
        <v>196</v>
      </c>
      <c r="V198" s="274">
        <v>1025</v>
      </c>
      <c r="W198" s="274">
        <v>50</v>
      </c>
      <c r="X198" s="274">
        <f>SUM($W$3:W198)</f>
        <v>9800</v>
      </c>
      <c r="Z198" s="274">
        <v>1960</v>
      </c>
    </row>
    <row r="199" spans="21:26">
      <c r="U199" s="274">
        <v>197</v>
      </c>
      <c r="V199" s="274">
        <v>1030</v>
      </c>
      <c r="W199" s="274">
        <v>50</v>
      </c>
      <c r="X199" s="274">
        <f>SUM($W$3:W199)</f>
        <v>9850</v>
      </c>
      <c r="Z199" s="274">
        <v>1970</v>
      </c>
    </row>
    <row r="200" spans="21:26">
      <c r="U200" s="274">
        <v>198</v>
      </c>
      <c r="V200" s="274">
        <v>1035</v>
      </c>
      <c r="W200" s="274">
        <v>50</v>
      </c>
      <c r="X200" s="274">
        <f>SUM($W$3:W200)</f>
        <v>9900</v>
      </c>
      <c r="Z200" s="274">
        <v>1980</v>
      </c>
    </row>
    <row r="201" spans="21:26">
      <c r="U201" s="274">
        <v>199</v>
      </c>
      <c r="V201" s="274">
        <v>1040</v>
      </c>
      <c r="W201" s="274">
        <v>50</v>
      </c>
      <c r="X201" s="274">
        <f>SUM($W$3:W201)</f>
        <v>9950</v>
      </c>
      <c r="Z201" s="274">
        <v>1990</v>
      </c>
    </row>
    <row r="202" spans="21:26">
      <c r="U202" s="274">
        <v>200</v>
      </c>
      <c r="V202" s="274">
        <v>1045</v>
      </c>
      <c r="W202" s="274">
        <v>50</v>
      </c>
      <c r="X202" s="274">
        <f>SUM($W$3:W202)</f>
        <v>10000</v>
      </c>
      <c r="Z202" s="274">
        <v>2000</v>
      </c>
    </row>
    <row r="203" spans="21:26">
      <c r="U203" s="274">
        <v>201</v>
      </c>
      <c r="V203" s="274">
        <v>1050</v>
      </c>
      <c r="W203" s="274">
        <v>50</v>
      </c>
      <c r="X203" s="274">
        <f>SUM($W$3:W203)</f>
        <v>10050</v>
      </c>
      <c r="Z203" s="274">
        <v>2010</v>
      </c>
    </row>
    <row r="204" spans="21:26">
      <c r="U204" s="274">
        <v>202</v>
      </c>
      <c r="V204" s="274">
        <v>1055</v>
      </c>
      <c r="W204" s="274">
        <v>50</v>
      </c>
      <c r="X204" s="274">
        <f>SUM($W$3:W204)</f>
        <v>10100</v>
      </c>
      <c r="Z204" s="274">
        <v>2020</v>
      </c>
    </row>
    <row r="205" spans="21:26">
      <c r="U205" s="274">
        <v>203</v>
      </c>
      <c r="V205" s="274">
        <v>1060</v>
      </c>
      <c r="W205" s="274">
        <v>50</v>
      </c>
      <c r="X205" s="274">
        <f>SUM($W$3:W205)</f>
        <v>10150</v>
      </c>
      <c r="Z205" s="274">
        <v>2030</v>
      </c>
    </row>
    <row r="206" spans="21:26">
      <c r="U206" s="274">
        <v>204</v>
      </c>
      <c r="V206" s="274">
        <v>1065</v>
      </c>
      <c r="W206" s="274">
        <v>50</v>
      </c>
      <c r="X206" s="274">
        <f>SUM($W$3:W206)</f>
        <v>10200</v>
      </c>
      <c r="Z206" s="274">
        <v>2040</v>
      </c>
    </row>
    <row r="207" spans="21:26">
      <c r="U207" s="274">
        <v>205</v>
      </c>
      <c r="V207" s="274">
        <v>1070</v>
      </c>
      <c r="W207" s="274">
        <v>50</v>
      </c>
      <c r="X207" s="274">
        <f>SUM($W$3:W207)</f>
        <v>10250</v>
      </c>
      <c r="Z207" s="274">
        <v>2050</v>
      </c>
    </row>
    <row r="208" spans="21:26">
      <c r="U208" s="274">
        <v>206</v>
      </c>
      <c r="V208" s="274">
        <v>1075</v>
      </c>
      <c r="W208" s="274">
        <v>50</v>
      </c>
      <c r="X208" s="274">
        <f>SUM($W$3:W208)</f>
        <v>10300</v>
      </c>
      <c r="Z208" s="274">
        <v>2060</v>
      </c>
    </row>
    <row r="209" spans="21:26">
      <c r="U209" s="274">
        <v>207</v>
      </c>
      <c r="V209" s="274">
        <v>1080</v>
      </c>
      <c r="W209" s="274">
        <v>50</v>
      </c>
      <c r="X209" s="274">
        <f>SUM($W$3:W209)</f>
        <v>10350</v>
      </c>
      <c r="Z209" s="274">
        <v>2070</v>
      </c>
    </row>
    <row r="210" spans="21:26">
      <c r="U210" s="274">
        <v>208</v>
      </c>
      <c r="V210" s="274">
        <v>1085</v>
      </c>
      <c r="W210" s="274">
        <v>50</v>
      </c>
      <c r="X210" s="274">
        <f>SUM($W$3:W210)</f>
        <v>10400</v>
      </c>
      <c r="Z210" s="274">
        <v>2080</v>
      </c>
    </row>
    <row r="211" spans="21:26">
      <c r="U211" s="274">
        <v>209</v>
      </c>
      <c r="V211" s="274">
        <v>1090</v>
      </c>
      <c r="W211" s="274">
        <v>50</v>
      </c>
      <c r="X211" s="274">
        <f>SUM($W$3:W211)</f>
        <v>10450</v>
      </c>
      <c r="Z211" s="274">
        <v>2090</v>
      </c>
    </row>
    <row r="212" spans="21:26">
      <c r="U212" s="274">
        <v>210</v>
      </c>
      <c r="V212" s="274">
        <v>1095</v>
      </c>
      <c r="W212" s="274">
        <v>50</v>
      </c>
      <c r="X212" s="274">
        <f>SUM($W$3:W212)</f>
        <v>10500</v>
      </c>
      <c r="Z212" s="274">
        <v>2100</v>
      </c>
    </row>
    <row r="213" spans="21:26">
      <c r="U213" s="274">
        <v>211</v>
      </c>
      <c r="V213" s="274">
        <v>1100</v>
      </c>
      <c r="W213" s="274">
        <v>50</v>
      </c>
      <c r="X213" s="274">
        <f>SUM($W$3:W213)</f>
        <v>10550</v>
      </c>
      <c r="Z213" s="274">
        <v>2110</v>
      </c>
    </row>
    <row r="214" spans="21:26">
      <c r="U214" s="274">
        <v>212</v>
      </c>
      <c r="V214" s="274">
        <v>1105</v>
      </c>
      <c r="W214" s="274">
        <v>50</v>
      </c>
      <c r="X214" s="274">
        <f>SUM($W$3:W214)</f>
        <v>10600</v>
      </c>
      <c r="Z214" s="274">
        <v>2120</v>
      </c>
    </row>
    <row r="215" spans="21:26">
      <c r="U215" s="274">
        <v>213</v>
      </c>
      <c r="V215" s="274">
        <v>1110</v>
      </c>
      <c r="W215" s="274">
        <v>50</v>
      </c>
      <c r="X215" s="274">
        <f>SUM($W$3:W215)</f>
        <v>10650</v>
      </c>
      <c r="Z215" s="274">
        <v>2130</v>
      </c>
    </row>
    <row r="216" spans="21:26">
      <c r="U216" s="274">
        <v>214</v>
      </c>
      <c r="V216" s="274">
        <v>1115</v>
      </c>
      <c r="W216" s="274">
        <v>50</v>
      </c>
      <c r="X216" s="274">
        <f>SUM($W$3:W216)</f>
        <v>10700</v>
      </c>
      <c r="Z216" s="274">
        <v>2140</v>
      </c>
    </row>
    <row r="217" spans="21:26">
      <c r="U217" s="274">
        <v>215</v>
      </c>
      <c r="V217" s="274">
        <v>1120</v>
      </c>
      <c r="W217" s="274">
        <v>50</v>
      </c>
      <c r="X217" s="274">
        <f>SUM($W$3:W217)</f>
        <v>10750</v>
      </c>
      <c r="Z217" s="274">
        <v>2150</v>
      </c>
    </row>
    <row r="218" spans="21:26">
      <c r="U218" s="309">
        <v>216</v>
      </c>
      <c r="V218" s="309">
        <v>1125</v>
      </c>
      <c r="W218" s="274">
        <v>50</v>
      </c>
      <c r="X218" s="309">
        <f>SUM($W$3:W218)</f>
        <v>10800</v>
      </c>
      <c r="Y218" s="274" t="s">
        <v>2499</v>
      </c>
      <c r="Z218" s="302">
        <v>2160</v>
      </c>
    </row>
    <row r="219" spans="21:26">
      <c r="U219" s="274">
        <v>217</v>
      </c>
      <c r="V219" s="274">
        <v>1130</v>
      </c>
      <c r="W219" s="274">
        <v>50</v>
      </c>
      <c r="X219" s="274">
        <v>10800</v>
      </c>
      <c r="Z219" s="274">
        <v>2170</v>
      </c>
    </row>
    <row r="220" spans="21:26">
      <c r="U220" s="274">
        <v>218</v>
      </c>
      <c r="V220" s="274">
        <v>1135</v>
      </c>
      <c r="W220" s="274">
        <v>50</v>
      </c>
      <c r="X220" s="274">
        <v>10800</v>
      </c>
      <c r="Z220" s="274">
        <v>2180</v>
      </c>
    </row>
    <row r="221" spans="21:26">
      <c r="U221" s="274">
        <v>219</v>
      </c>
      <c r="V221" s="274">
        <v>1140</v>
      </c>
      <c r="W221" s="274">
        <v>50</v>
      </c>
      <c r="X221" s="274">
        <v>10800</v>
      </c>
      <c r="Z221" s="274">
        <v>2190</v>
      </c>
    </row>
    <row r="222" spans="21:26">
      <c r="U222" s="274">
        <v>220</v>
      </c>
      <c r="V222" s="274">
        <v>1145</v>
      </c>
      <c r="W222" s="274">
        <v>50</v>
      </c>
      <c r="X222" s="274">
        <v>10800</v>
      </c>
      <c r="Z222" s="274">
        <v>2200</v>
      </c>
    </row>
    <row r="223" spans="21:26">
      <c r="U223" s="274">
        <v>221</v>
      </c>
      <c r="V223" s="274">
        <v>1150</v>
      </c>
      <c r="W223" s="274">
        <v>50</v>
      </c>
      <c r="X223" s="274">
        <v>10800</v>
      </c>
      <c r="Z223" s="274">
        <v>2210</v>
      </c>
    </row>
    <row r="224" spans="21:26">
      <c r="U224" s="274">
        <v>222</v>
      </c>
      <c r="V224" s="274">
        <v>1155</v>
      </c>
      <c r="W224" s="274">
        <v>50</v>
      </c>
      <c r="X224" s="274">
        <v>10800</v>
      </c>
      <c r="Z224" s="274">
        <v>2220</v>
      </c>
    </row>
    <row r="225" spans="21:26">
      <c r="U225" s="274">
        <v>223</v>
      </c>
      <c r="V225" s="274">
        <v>1160</v>
      </c>
      <c r="W225" s="274">
        <v>50</v>
      </c>
      <c r="X225" s="274">
        <v>10800</v>
      </c>
      <c r="Z225" s="274">
        <v>2230</v>
      </c>
    </row>
    <row r="226" spans="21:26">
      <c r="U226" s="274">
        <v>224</v>
      </c>
      <c r="V226" s="274">
        <v>1165</v>
      </c>
      <c r="W226" s="274">
        <v>50</v>
      </c>
      <c r="X226" s="274">
        <v>10800</v>
      </c>
      <c r="Z226" s="274">
        <v>2240</v>
      </c>
    </row>
    <row r="227" spans="21:26">
      <c r="U227" s="274">
        <v>225</v>
      </c>
      <c r="V227" s="274">
        <v>1170</v>
      </c>
      <c r="W227" s="274">
        <v>50</v>
      </c>
      <c r="X227" s="274">
        <v>10800</v>
      </c>
      <c r="Z227" s="274">
        <v>2250</v>
      </c>
    </row>
    <row r="228" spans="21:26">
      <c r="U228" s="274">
        <v>226</v>
      </c>
      <c r="V228" s="274">
        <v>1175</v>
      </c>
      <c r="W228" s="274">
        <v>50</v>
      </c>
      <c r="X228" s="274">
        <v>10800</v>
      </c>
      <c r="Z228" s="274">
        <v>2260</v>
      </c>
    </row>
    <row r="229" spans="21:26">
      <c r="U229" s="274">
        <v>227</v>
      </c>
      <c r="V229" s="274">
        <v>1180</v>
      </c>
      <c r="W229" s="274">
        <v>50</v>
      </c>
      <c r="X229" s="274">
        <v>10800</v>
      </c>
      <c r="Z229" s="274">
        <v>2270</v>
      </c>
    </row>
    <row r="230" spans="21:26">
      <c r="U230" s="274">
        <v>228</v>
      </c>
      <c r="V230" s="274">
        <v>1185</v>
      </c>
      <c r="W230" s="274">
        <v>50</v>
      </c>
      <c r="X230" s="274">
        <v>10800</v>
      </c>
      <c r="Z230" s="274">
        <v>2280</v>
      </c>
    </row>
    <row r="231" spans="21:26">
      <c r="U231" s="274">
        <v>229</v>
      </c>
      <c r="V231" s="274">
        <v>1190</v>
      </c>
      <c r="W231" s="274">
        <v>50</v>
      </c>
      <c r="X231" s="274">
        <v>10800</v>
      </c>
      <c r="Z231" s="274">
        <v>2290</v>
      </c>
    </row>
    <row r="232" spans="21:26">
      <c r="U232" s="274">
        <v>230</v>
      </c>
      <c r="V232" s="274">
        <v>1195</v>
      </c>
      <c r="W232" s="274">
        <v>50</v>
      </c>
      <c r="X232" s="274">
        <v>10800</v>
      </c>
      <c r="Z232" s="274">
        <v>2300</v>
      </c>
    </row>
    <row r="233" spans="21:26">
      <c r="U233" s="274">
        <v>231</v>
      </c>
      <c r="V233" s="274">
        <v>1200</v>
      </c>
      <c r="W233" s="274">
        <v>50</v>
      </c>
      <c r="X233" s="274">
        <v>10800</v>
      </c>
      <c r="Z233" s="274">
        <v>2310</v>
      </c>
    </row>
    <row r="234" spans="21:26">
      <c r="U234" s="274">
        <v>232</v>
      </c>
      <c r="V234" s="274">
        <v>1205</v>
      </c>
      <c r="W234" s="274">
        <v>50</v>
      </c>
      <c r="X234" s="274">
        <v>10800</v>
      </c>
      <c r="Z234" s="274">
        <v>2320</v>
      </c>
    </row>
    <row r="235" spans="21:26">
      <c r="U235" s="274">
        <v>233</v>
      </c>
      <c r="V235" s="274">
        <v>1210</v>
      </c>
      <c r="W235" s="274">
        <v>50</v>
      </c>
      <c r="X235" s="274">
        <v>10800</v>
      </c>
      <c r="Z235" s="274">
        <v>2330</v>
      </c>
    </row>
    <row r="236" spans="21:26">
      <c r="U236" s="274">
        <v>234</v>
      </c>
      <c r="V236" s="274">
        <v>1215</v>
      </c>
      <c r="W236" s="274">
        <v>50</v>
      </c>
      <c r="X236" s="274">
        <v>10800</v>
      </c>
      <c r="Z236" s="274">
        <v>2340</v>
      </c>
    </row>
    <row r="237" spans="21:26">
      <c r="U237" s="274">
        <v>235</v>
      </c>
      <c r="V237" s="274">
        <v>1220</v>
      </c>
      <c r="W237" s="274">
        <v>50</v>
      </c>
      <c r="X237" s="274">
        <v>10800</v>
      </c>
      <c r="Z237" s="274">
        <v>2350</v>
      </c>
    </row>
    <row r="238" spans="21:26">
      <c r="U238" s="274">
        <v>236</v>
      </c>
      <c r="V238" s="274">
        <v>1225</v>
      </c>
      <c r="W238" s="274">
        <v>50</v>
      </c>
      <c r="X238" s="274">
        <v>10800</v>
      </c>
      <c r="Z238" s="274">
        <v>2360</v>
      </c>
    </row>
    <row r="239" spans="21:26">
      <c r="U239" s="274">
        <v>237</v>
      </c>
      <c r="V239" s="274">
        <v>1230</v>
      </c>
      <c r="W239" s="274">
        <v>50</v>
      </c>
      <c r="X239" s="274">
        <v>10800</v>
      </c>
      <c r="Z239" s="274">
        <v>2370</v>
      </c>
    </row>
    <row r="240" spans="21:26">
      <c r="U240" s="274">
        <v>238</v>
      </c>
      <c r="V240" s="274">
        <v>1235</v>
      </c>
      <c r="W240" s="274">
        <v>50</v>
      </c>
      <c r="X240" s="274">
        <v>10800</v>
      </c>
      <c r="Z240" s="274">
        <v>2380</v>
      </c>
    </row>
    <row r="241" spans="21:26">
      <c r="U241" s="274">
        <v>239</v>
      </c>
      <c r="V241" s="274">
        <v>1240</v>
      </c>
      <c r="W241" s="274">
        <v>50</v>
      </c>
      <c r="X241" s="274">
        <v>10800</v>
      </c>
      <c r="Z241" s="274">
        <v>2390</v>
      </c>
    </row>
    <row r="242" spans="21:26">
      <c r="U242" s="274">
        <v>240</v>
      </c>
      <c r="V242" s="274">
        <v>1245</v>
      </c>
      <c r="W242" s="274">
        <v>50</v>
      </c>
      <c r="X242" s="274">
        <v>10800</v>
      </c>
      <c r="Z242" s="274">
        <v>2400</v>
      </c>
    </row>
    <row r="243" spans="21:26">
      <c r="U243" s="274">
        <v>241</v>
      </c>
      <c r="V243" s="274">
        <v>1250</v>
      </c>
      <c r="W243" s="274">
        <v>50</v>
      </c>
      <c r="X243" s="274">
        <v>10800</v>
      </c>
      <c r="Z243" s="274">
        <v>2410</v>
      </c>
    </row>
    <row r="244" spans="21:26">
      <c r="U244" s="274">
        <v>242</v>
      </c>
      <c r="V244" s="274">
        <v>1255</v>
      </c>
      <c r="W244" s="274">
        <v>50</v>
      </c>
      <c r="X244" s="274">
        <v>10800</v>
      </c>
      <c r="Z244" s="274">
        <v>2420</v>
      </c>
    </row>
    <row r="245" spans="21:26">
      <c r="U245" s="274">
        <v>243</v>
      </c>
      <c r="V245" s="274">
        <v>1260</v>
      </c>
      <c r="W245" s="274">
        <v>50</v>
      </c>
      <c r="X245" s="274">
        <v>10800</v>
      </c>
      <c r="Z245" s="274">
        <v>2430</v>
      </c>
    </row>
    <row r="246" spans="21:26">
      <c r="U246" s="274">
        <v>244</v>
      </c>
      <c r="V246" s="274">
        <v>1265</v>
      </c>
      <c r="W246" s="274">
        <v>50</v>
      </c>
      <c r="X246" s="274">
        <v>10800</v>
      </c>
      <c r="Z246" s="274">
        <v>2440</v>
      </c>
    </row>
    <row r="247" spans="21:26">
      <c r="U247" s="274">
        <v>245</v>
      </c>
      <c r="V247" s="274">
        <v>1270</v>
      </c>
      <c r="W247" s="274">
        <v>50</v>
      </c>
      <c r="X247" s="274">
        <v>10800</v>
      </c>
      <c r="Z247" s="274">
        <v>2450</v>
      </c>
    </row>
    <row r="248" spans="21:26">
      <c r="U248" s="274">
        <v>246</v>
      </c>
      <c r="V248" s="274">
        <v>1275</v>
      </c>
      <c r="W248" s="274">
        <v>50</v>
      </c>
      <c r="X248" s="274">
        <v>10800</v>
      </c>
      <c r="Z248" s="274">
        <v>2460</v>
      </c>
    </row>
    <row r="249" spans="21:26">
      <c r="U249" s="274">
        <v>247</v>
      </c>
      <c r="V249" s="274">
        <v>1280</v>
      </c>
      <c r="W249" s="274">
        <v>50</v>
      </c>
      <c r="X249" s="274">
        <v>10800</v>
      </c>
      <c r="Z249" s="274">
        <v>2470</v>
      </c>
    </row>
    <row r="250" spans="21:26">
      <c r="U250" s="274">
        <v>248</v>
      </c>
      <c r="V250" s="274">
        <v>1285</v>
      </c>
      <c r="W250" s="274">
        <v>50</v>
      </c>
      <c r="X250" s="274">
        <v>10800</v>
      </c>
      <c r="Z250" s="274">
        <v>2480</v>
      </c>
    </row>
    <row r="251" spans="21:26">
      <c r="U251" s="274">
        <v>249</v>
      </c>
      <c r="V251" s="274">
        <v>1290</v>
      </c>
      <c r="W251" s="274">
        <v>50</v>
      </c>
      <c r="X251" s="274">
        <v>10800</v>
      </c>
      <c r="Z251" s="274">
        <v>2490</v>
      </c>
    </row>
    <row r="252" spans="21:26">
      <c r="U252" s="274">
        <v>250</v>
      </c>
      <c r="V252" s="274">
        <v>1295</v>
      </c>
      <c r="W252" s="274">
        <v>50</v>
      </c>
      <c r="X252" s="274">
        <v>10800</v>
      </c>
      <c r="Z252" s="274">
        <v>2500</v>
      </c>
    </row>
    <row r="253" spans="21:26">
      <c r="U253" s="274">
        <v>251</v>
      </c>
      <c r="V253" s="274">
        <v>1300</v>
      </c>
      <c r="W253" s="274">
        <v>50</v>
      </c>
      <c r="X253" s="274">
        <v>10800</v>
      </c>
      <c r="Z253" s="274">
        <v>2510</v>
      </c>
    </row>
    <row r="254" spans="21:26">
      <c r="U254" s="274">
        <v>252</v>
      </c>
      <c r="V254" s="274">
        <v>1305</v>
      </c>
      <c r="W254" s="274">
        <v>50</v>
      </c>
      <c r="X254" s="274">
        <v>10800</v>
      </c>
      <c r="Z254" s="274">
        <v>2520</v>
      </c>
    </row>
    <row r="255" spans="21:26">
      <c r="U255" s="274">
        <v>253</v>
      </c>
      <c r="V255" s="274">
        <v>1310</v>
      </c>
      <c r="W255" s="274">
        <v>50</v>
      </c>
      <c r="X255" s="274">
        <v>10800</v>
      </c>
      <c r="Z255" s="274">
        <v>2530</v>
      </c>
    </row>
    <row r="256" spans="21:26">
      <c r="U256" s="274">
        <v>254</v>
      </c>
      <c r="V256" s="274">
        <v>1315</v>
      </c>
      <c r="W256" s="274">
        <v>50</v>
      </c>
      <c r="X256" s="274">
        <v>10800</v>
      </c>
      <c r="Z256" s="274">
        <v>2540</v>
      </c>
    </row>
    <row r="257" spans="21:26">
      <c r="U257" s="274">
        <v>255</v>
      </c>
      <c r="V257" s="274">
        <v>1320</v>
      </c>
      <c r="W257" s="274">
        <v>50</v>
      </c>
      <c r="X257" s="274">
        <v>10800</v>
      </c>
      <c r="Z257" s="274">
        <v>2550</v>
      </c>
    </row>
    <row r="258" spans="21:26">
      <c r="U258" s="274">
        <v>256</v>
      </c>
      <c r="V258" s="274">
        <v>1325</v>
      </c>
      <c r="W258" s="274">
        <v>50</v>
      </c>
      <c r="X258" s="274">
        <v>10800</v>
      </c>
      <c r="Z258" s="274">
        <v>2560</v>
      </c>
    </row>
    <row r="259" spans="21:26">
      <c r="U259" s="274">
        <v>257</v>
      </c>
      <c r="V259" s="274">
        <v>1330</v>
      </c>
      <c r="W259" s="274">
        <v>50</v>
      </c>
      <c r="X259" s="274">
        <v>10800</v>
      </c>
      <c r="Z259" s="274">
        <v>2570</v>
      </c>
    </row>
    <row r="260" spans="21:26">
      <c r="U260" s="274">
        <v>258</v>
      </c>
      <c r="V260" s="274">
        <v>1335</v>
      </c>
      <c r="W260" s="274">
        <v>50</v>
      </c>
      <c r="X260" s="274">
        <v>10800</v>
      </c>
      <c r="Z260" s="274">
        <v>2580</v>
      </c>
    </row>
    <row r="261" spans="21:26">
      <c r="U261" s="274">
        <v>259</v>
      </c>
      <c r="V261" s="274">
        <v>1340</v>
      </c>
      <c r="W261" s="274">
        <v>50</v>
      </c>
      <c r="X261" s="274">
        <v>10800</v>
      </c>
      <c r="Z261" s="274">
        <v>2590</v>
      </c>
    </row>
    <row r="262" spans="21:26">
      <c r="U262" s="274">
        <v>260</v>
      </c>
      <c r="V262" s="274">
        <v>1345</v>
      </c>
      <c r="W262" s="274">
        <v>50</v>
      </c>
      <c r="X262" s="274">
        <v>10800</v>
      </c>
      <c r="Z262" s="274">
        <v>2600</v>
      </c>
    </row>
    <row r="263" spans="21:26">
      <c r="U263" s="274">
        <v>261</v>
      </c>
      <c r="V263" s="274">
        <v>1350</v>
      </c>
      <c r="W263" s="274">
        <v>50</v>
      </c>
      <c r="X263" s="274">
        <v>10800</v>
      </c>
      <c r="Z263" s="274">
        <v>2610</v>
      </c>
    </row>
    <row r="264" spans="21:26">
      <c r="U264" s="274">
        <v>262</v>
      </c>
      <c r="V264" s="274">
        <v>1355</v>
      </c>
      <c r="W264" s="274">
        <v>50</v>
      </c>
      <c r="X264" s="274">
        <v>10800</v>
      </c>
      <c r="Z264" s="274">
        <v>2620</v>
      </c>
    </row>
    <row r="265" spans="21:26">
      <c r="U265" s="274">
        <v>263</v>
      </c>
      <c r="V265" s="274">
        <v>1360</v>
      </c>
      <c r="W265" s="274">
        <v>50</v>
      </c>
      <c r="X265" s="274">
        <v>10800</v>
      </c>
      <c r="Z265" s="274">
        <v>2630</v>
      </c>
    </row>
    <row r="266" spans="21:26">
      <c r="U266" s="274">
        <v>264</v>
      </c>
      <c r="V266" s="274">
        <v>1365</v>
      </c>
      <c r="W266" s="274">
        <v>50</v>
      </c>
      <c r="X266" s="274">
        <v>10800</v>
      </c>
      <c r="Z266" s="274">
        <v>2640</v>
      </c>
    </row>
    <row r="267" spans="21:26">
      <c r="U267" s="274">
        <v>265</v>
      </c>
      <c r="V267" s="274">
        <v>1370</v>
      </c>
      <c r="W267" s="274">
        <v>50</v>
      </c>
      <c r="X267" s="274">
        <v>10800</v>
      </c>
      <c r="Z267" s="274">
        <v>2650</v>
      </c>
    </row>
    <row r="268" spans="21:26">
      <c r="U268" s="274">
        <v>266</v>
      </c>
      <c r="V268" s="274">
        <v>1375</v>
      </c>
      <c r="W268" s="274">
        <v>50</v>
      </c>
      <c r="X268" s="274">
        <v>10800</v>
      </c>
      <c r="Z268" s="274">
        <v>2660</v>
      </c>
    </row>
    <row r="269" spans="21:26">
      <c r="U269" s="274">
        <v>267</v>
      </c>
      <c r="V269" s="274">
        <v>1380</v>
      </c>
      <c r="W269" s="274">
        <v>50</v>
      </c>
      <c r="X269" s="274">
        <v>10800</v>
      </c>
      <c r="Z269" s="274">
        <v>2670</v>
      </c>
    </row>
    <row r="270" spans="21:26">
      <c r="U270" s="274">
        <v>268</v>
      </c>
      <c r="V270" s="274">
        <v>1385</v>
      </c>
      <c r="W270" s="274">
        <v>50</v>
      </c>
      <c r="X270" s="274">
        <v>10800</v>
      </c>
      <c r="Z270" s="274">
        <v>2680</v>
      </c>
    </row>
    <row r="271" spans="21:26">
      <c r="U271" s="274">
        <v>269</v>
      </c>
      <c r="V271" s="274">
        <v>1390</v>
      </c>
      <c r="W271" s="274">
        <v>50</v>
      </c>
      <c r="X271" s="274">
        <v>10800</v>
      </c>
      <c r="Z271" s="274">
        <v>2690</v>
      </c>
    </row>
    <row r="272" spans="21:26">
      <c r="U272" s="274">
        <v>270</v>
      </c>
      <c r="V272" s="274">
        <v>1395</v>
      </c>
      <c r="W272" s="274">
        <v>50</v>
      </c>
      <c r="X272" s="274">
        <v>10800</v>
      </c>
      <c r="Z272" s="274">
        <v>2700</v>
      </c>
    </row>
    <row r="273" spans="21:26">
      <c r="U273" s="274">
        <v>271</v>
      </c>
      <c r="V273" s="274">
        <v>1400</v>
      </c>
      <c r="W273" s="274">
        <v>50</v>
      </c>
      <c r="X273" s="274">
        <v>10800</v>
      </c>
      <c r="Z273" s="274">
        <v>2710</v>
      </c>
    </row>
    <row r="274" spans="21:26">
      <c r="U274" s="274">
        <v>272</v>
      </c>
      <c r="V274" s="274">
        <v>1405</v>
      </c>
      <c r="W274" s="274">
        <v>50</v>
      </c>
      <c r="X274" s="274">
        <v>10800</v>
      </c>
      <c r="Z274" s="274">
        <v>2720</v>
      </c>
    </row>
    <row r="275" spans="21:26">
      <c r="U275" s="274">
        <v>273</v>
      </c>
      <c r="V275" s="274">
        <v>1410</v>
      </c>
      <c r="W275" s="274">
        <v>50</v>
      </c>
      <c r="X275" s="274">
        <v>10800</v>
      </c>
      <c r="Z275" s="274">
        <v>2730</v>
      </c>
    </row>
    <row r="276" spans="21:26">
      <c r="U276" s="274">
        <v>274</v>
      </c>
      <c r="V276" s="274">
        <v>1415</v>
      </c>
      <c r="W276" s="274">
        <v>50</v>
      </c>
      <c r="X276" s="274">
        <v>10800</v>
      </c>
      <c r="Z276" s="274">
        <v>2740</v>
      </c>
    </row>
    <row r="277" spans="21:26">
      <c r="U277" s="274">
        <v>275</v>
      </c>
      <c r="V277" s="274">
        <v>1420</v>
      </c>
      <c r="W277" s="274">
        <v>50</v>
      </c>
      <c r="X277" s="274">
        <v>10800</v>
      </c>
      <c r="Z277" s="274">
        <v>2750</v>
      </c>
    </row>
    <row r="278" spans="21:26">
      <c r="U278" s="274">
        <v>276</v>
      </c>
      <c r="V278" s="274">
        <v>1425</v>
      </c>
      <c r="W278" s="274">
        <v>50</v>
      </c>
      <c r="X278" s="274">
        <v>10800</v>
      </c>
      <c r="Z278" s="274">
        <v>2760</v>
      </c>
    </row>
    <row r="279" spans="21:26">
      <c r="U279" s="274">
        <v>277</v>
      </c>
      <c r="V279" s="274">
        <v>1430</v>
      </c>
      <c r="W279" s="274">
        <v>50</v>
      </c>
      <c r="X279" s="274">
        <v>10800</v>
      </c>
      <c r="Z279" s="274">
        <v>2770</v>
      </c>
    </row>
    <row r="280" spans="21:26">
      <c r="U280" s="274">
        <v>278</v>
      </c>
      <c r="V280" s="274">
        <v>1435</v>
      </c>
      <c r="W280" s="274">
        <v>50</v>
      </c>
      <c r="X280" s="274">
        <v>10800</v>
      </c>
      <c r="Z280" s="274">
        <v>2780</v>
      </c>
    </row>
    <row r="281" spans="21:26">
      <c r="U281" s="274">
        <v>279</v>
      </c>
      <c r="V281" s="274">
        <v>1440</v>
      </c>
      <c r="W281" s="274">
        <v>50</v>
      </c>
      <c r="X281" s="274">
        <v>10800</v>
      </c>
      <c r="Z281" s="274">
        <v>2790</v>
      </c>
    </row>
    <row r="282" spans="21:26">
      <c r="U282" s="274">
        <v>280</v>
      </c>
      <c r="V282" s="274">
        <v>1445</v>
      </c>
      <c r="W282" s="274">
        <v>50</v>
      </c>
      <c r="X282" s="274">
        <v>10800</v>
      </c>
      <c r="Z282" s="274">
        <v>2800</v>
      </c>
    </row>
    <row r="283" spans="21:26">
      <c r="U283" s="274">
        <v>281</v>
      </c>
      <c r="V283" s="274">
        <v>1450</v>
      </c>
      <c r="W283" s="274">
        <v>50</v>
      </c>
      <c r="X283" s="274">
        <v>10800</v>
      </c>
      <c r="Z283" s="274">
        <v>2810</v>
      </c>
    </row>
    <row r="284" spans="21:26">
      <c r="U284" s="274">
        <v>282</v>
      </c>
      <c r="V284" s="274">
        <v>1455</v>
      </c>
      <c r="W284" s="274">
        <v>50</v>
      </c>
      <c r="X284" s="274">
        <v>10800</v>
      </c>
      <c r="Z284" s="274">
        <v>2820</v>
      </c>
    </row>
    <row r="285" spans="21:26">
      <c r="U285" s="274">
        <v>283</v>
      </c>
      <c r="V285" s="274">
        <v>1460</v>
      </c>
      <c r="W285" s="274">
        <v>50</v>
      </c>
      <c r="X285" s="274">
        <v>10800</v>
      </c>
      <c r="Z285" s="274">
        <v>2830</v>
      </c>
    </row>
    <row r="286" spans="21:26">
      <c r="U286" s="274">
        <v>284</v>
      </c>
      <c r="V286" s="274">
        <v>1465</v>
      </c>
      <c r="W286" s="274">
        <v>50</v>
      </c>
      <c r="X286" s="274">
        <v>10800</v>
      </c>
      <c r="Z286" s="274">
        <v>2840</v>
      </c>
    </row>
    <row r="287" spans="21:26">
      <c r="U287" s="274">
        <v>285</v>
      </c>
      <c r="V287" s="274">
        <v>1470</v>
      </c>
      <c r="W287" s="274">
        <v>50</v>
      </c>
      <c r="X287" s="274">
        <v>10800</v>
      </c>
      <c r="Z287" s="274">
        <v>2850</v>
      </c>
    </row>
    <row r="288" spans="21:26">
      <c r="U288" s="274">
        <v>286</v>
      </c>
      <c r="V288" s="274">
        <v>1475</v>
      </c>
      <c r="W288" s="274">
        <v>50</v>
      </c>
      <c r="X288" s="274">
        <v>10800</v>
      </c>
      <c r="Z288" s="274">
        <v>2860</v>
      </c>
    </row>
    <row r="289" spans="21:26">
      <c r="U289" s="274">
        <v>287</v>
      </c>
      <c r="V289" s="274">
        <v>1480</v>
      </c>
      <c r="W289" s="274">
        <v>50</v>
      </c>
      <c r="X289" s="274">
        <v>10800</v>
      </c>
      <c r="Z289" s="274">
        <v>2870</v>
      </c>
    </row>
    <row r="290" spans="21:26">
      <c r="U290" s="274">
        <v>288</v>
      </c>
      <c r="V290" s="274">
        <v>1485</v>
      </c>
      <c r="W290" s="274">
        <v>50</v>
      </c>
      <c r="X290" s="274">
        <v>10800</v>
      </c>
      <c r="Z290" s="274">
        <v>2880</v>
      </c>
    </row>
    <row r="291" spans="21:26">
      <c r="U291" s="274">
        <v>289</v>
      </c>
      <c r="V291" s="274">
        <v>1490</v>
      </c>
      <c r="W291" s="274">
        <v>50</v>
      </c>
      <c r="X291" s="274">
        <v>10800</v>
      </c>
      <c r="Z291" s="274">
        <v>2890</v>
      </c>
    </row>
    <row r="292" spans="21:26">
      <c r="U292" s="274">
        <v>290</v>
      </c>
      <c r="V292" s="274">
        <v>1495</v>
      </c>
      <c r="W292" s="274">
        <v>50</v>
      </c>
      <c r="X292" s="274">
        <v>10800</v>
      </c>
      <c r="Z292" s="274">
        <v>2900</v>
      </c>
    </row>
    <row r="293" spans="21:26">
      <c r="U293" s="274">
        <v>291</v>
      </c>
      <c r="V293" s="274">
        <v>1500</v>
      </c>
      <c r="W293" s="274">
        <v>50</v>
      </c>
      <c r="X293" s="274">
        <v>10800</v>
      </c>
      <c r="Z293" s="274">
        <v>2910</v>
      </c>
    </row>
    <row r="294" spans="21:26">
      <c r="U294" s="274">
        <v>292</v>
      </c>
      <c r="V294" s="274">
        <v>1505</v>
      </c>
      <c r="W294" s="274">
        <v>50</v>
      </c>
      <c r="X294" s="274">
        <v>10800</v>
      </c>
      <c r="Z294" s="274">
        <v>2920</v>
      </c>
    </row>
    <row r="295" spans="21:26">
      <c r="U295" s="274">
        <v>293</v>
      </c>
      <c r="V295" s="274">
        <v>1510</v>
      </c>
      <c r="W295" s="274">
        <v>50</v>
      </c>
      <c r="X295" s="274">
        <v>10800</v>
      </c>
      <c r="Z295" s="274">
        <v>2930</v>
      </c>
    </row>
    <row r="296" spans="21:26">
      <c r="U296" s="274">
        <v>294</v>
      </c>
      <c r="V296" s="274">
        <v>1515</v>
      </c>
      <c r="W296" s="274">
        <v>50</v>
      </c>
      <c r="X296" s="274">
        <v>10800</v>
      </c>
      <c r="Z296" s="274">
        <v>2940</v>
      </c>
    </row>
    <row r="297" spans="21:26">
      <c r="U297" s="274">
        <v>295</v>
      </c>
      <c r="V297" s="274">
        <v>1520</v>
      </c>
      <c r="W297" s="274">
        <v>50</v>
      </c>
      <c r="X297" s="274">
        <v>10800</v>
      </c>
      <c r="Z297" s="274">
        <v>2950</v>
      </c>
    </row>
    <row r="298" spans="21:26">
      <c r="U298" s="274">
        <v>296</v>
      </c>
      <c r="V298" s="274">
        <v>1525</v>
      </c>
      <c r="W298" s="274">
        <v>50</v>
      </c>
      <c r="X298" s="274">
        <v>10800</v>
      </c>
      <c r="Z298" s="274">
        <v>2960</v>
      </c>
    </row>
    <row r="299" spans="21:26">
      <c r="U299" s="274">
        <v>297</v>
      </c>
      <c r="V299" s="274">
        <v>1530</v>
      </c>
      <c r="W299" s="274">
        <v>50</v>
      </c>
      <c r="X299" s="274">
        <v>10800</v>
      </c>
      <c r="Z299" s="274">
        <v>2970</v>
      </c>
    </row>
    <row r="300" spans="21:26">
      <c r="U300" s="274">
        <v>298</v>
      </c>
      <c r="V300" s="274">
        <v>1535</v>
      </c>
      <c r="W300" s="274">
        <v>50</v>
      </c>
      <c r="X300" s="274">
        <v>10800</v>
      </c>
      <c r="Z300" s="274">
        <v>2980</v>
      </c>
    </row>
    <row r="301" spans="21:26">
      <c r="U301" s="274">
        <v>299</v>
      </c>
      <c r="V301" s="274">
        <v>1540</v>
      </c>
      <c r="W301" s="274">
        <v>50</v>
      </c>
      <c r="X301" s="274">
        <v>10800</v>
      </c>
      <c r="Z301" s="274">
        <v>2990</v>
      </c>
    </row>
    <row r="302" spans="21:26">
      <c r="U302" s="274">
        <v>300</v>
      </c>
      <c r="V302" s="274">
        <v>1545</v>
      </c>
      <c r="W302" s="274">
        <v>50</v>
      </c>
      <c r="X302" s="274">
        <v>10800</v>
      </c>
      <c r="Z302" s="274">
        <v>3000</v>
      </c>
    </row>
    <row r="303" spans="21:26">
      <c r="U303" s="274">
        <v>301</v>
      </c>
      <c r="V303" s="274">
        <v>1550</v>
      </c>
      <c r="W303" s="274">
        <v>50</v>
      </c>
      <c r="X303" s="274">
        <v>10800</v>
      </c>
      <c r="Z303" s="274">
        <v>3010</v>
      </c>
    </row>
    <row r="304" spans="21:26">
      <c r="U304" s="274">
        <v>302</v>
      </c>
      <c r="V304" s="274">
        <v>1555</v>
      </c>
      <c r="W304" s="274">
        <v>50</v>
      </c>
      <c r="X304" s="274">
        <v>10800</v>
      </c>
      <c r="Z304" s="274">
        <v>3020</v>
      </c>
    </row>
    <row r="305" spans="21:26">
      <c r="U305" s="274">
        <v>303</v>
      </c>
      <c r="V305" s="274">
        <v>1560</v>
      </c>
      <c r="W305" s="274">
        <v>50</v>
      </c>
      <c r="X305" s="274">
        <v>10800</v>
      </c>
      <c r="Z305" s="274">
        <v>3030</v>
      </c>
    </row>
    <row r="306" spans="21:26">
      <c r="U306" s="274">
        <v>304</v>
      </c>
      <c r="V306" s="274">
        <v>1565</v>
      </c>
      <c r="W306" s="274">
        <v>50</v>
      </c>
      <c r="X306" s="274">
        <v>10800</v>
      </c>
      <c r="Z306" s="274">
        <v>3040</v>
      </c>
    </row>
    <row r="307" spans="21:26">
      <c r="U307" s="274">
        <v>305</v>
      </c>
      <c r="V307" s="274">
        <v>1570</v>
      </c>
      <c r="W307" s="274">
        <v>50</v>
      </c>
      <c r="X307" s="274">
        <v>10800</v>
      </c>
      <c r="Z307" s="274">
        <v>3050</v>
      </c>
    </row>
    <row r="308" spans="21:26">
      <c r="U308" s="274">
        <v>306</v>
      </c>
      <c r="V308" s="274">
        <v>1575</v>
      </c>
      <c r="W308" s="274">
        <v>50</v>
      </c>
      <c r="X308" s="274">
        <v>10800</v>
      </c>
      <c r="Z308" s="274">
        <v>3060</v>
      </c>
    </row>
    <row r="309" spans="21:26">
      <c r="U309" s="274">
        <v>307</v>
      </c>
      <c r="V309" s="274">
        <v>1580</v>
      </c>
      <c r="W309" s="274">
        <v>50</v>
      </c>
      <c r="X309" s="274">
        <v>10800</v>
      </c>
      <c r="Z309" s="274">
        <v>3070</v>
      </c>
    </row>
    <row r="310" spans="21:26">
      <c r="U310" s="274">
        <v>308</v>
      </c>
      <c r="V310" s="274">
        <v>1585</v>
      </c>
      <c r="W310" s="274">
        <v>50</v>
      </c>
      <c r="X310" s="274">
        <v>10800</v>
      </c>
      <c r="Z310" s="274">
        <v>3080</v>
      </c>
    </row>
    <row r="311" spans="21:26">
      <c r="U311" s="274">
        <v>309</v>
      </c>
      <c r="V311" s="274">
        <v>1590</v>
      </c>
      <c r="W311" s="274">
        <v>50</v>
      </c>
      <c r="X311" s="274">
        <v>10800</v>
      </c>
      <c r="Z311" s="274">
        <v>3090</v>
      </c>
    </row>
    <row r="312" spans="21:26">
      <c r="U312" s="274">
        <v>310</v>
      </c>
      <c r="V312" s="274">
        <v>1595</v>
      </c>
      <c r="W312" s="274">
        <v>50</v>
      </c>
      <c r="X312" s="274">
        <v>10800</v>
      </c>
      <c r="Z312" s="274">
        <v>3100</v>
      </c>
    </row>
    <row r="313" spans="21:26">
      <c r="U313" s="274">
        <v>311</v>
      </c>
      <c r="V313" s="274">
        <v>1600</v>
      </c>
      <c r="W313" s="274">
        <v>50</v>
      </c>
      <c r="X313" s="274">
        <v>10800</v>
      </c>
      <c r="Z313" s="274">
        <v>3110</v>
      </c>
    </row>
    <row r="314" spans="21:26">
      <c r="U314" s="274">
        <v>312</v>
      </c>
      <c r="V314" s="274">
        <v>1605</v>
      </c>
      <c r="W314" s="274">
        <v>50</v>
      </c>
      <c r="X314" s="274">
        <v>10800</v>
      </c>
      <c r="Z314" s="274">
        <v>3120</v>
      </c>
    </row>
    <row r="315" spans="21:26">
      <c r="U315" s="274">
        <v>313</v>
      </c>
      <c r="V315" s="274">
        <v>1610</v>
      </c>
      <c r="W315" s="274">
        <v>50</v>
      </c>
      <c r="X315" s="274">
        <v>10800</v>
      </c>
      <c r="Z315" s="274">
        <v>3130</v>
      </c>
    </row>
    <row r="316" spans="21:26">
      <c r="U316" s="274">
        <v>314</v>
      </c>
      <c r="V316" s="274">
        <v>1615</v>
      </c>
      <c r="W316" s="274">
        <v>50</v>
      </c>
      <c r="X316" s="274">
        <v>10800</v>
      </c>
      <c r="Z316" s="274">
        <v>3140</v>
      </c>
    </row>
    <row r="317" spans="21:26">
      <c r="U317" s="274">
        <v>315</v>
      </c>
      <c r="V317" s="274">
        <v>1620</v>
      </c>
      <c r="W317" s="274">
        <v>50</v>
      </c>
      <c r="X317" s="274">
        <v>10800</v>
      </c>
      <c r="Z317" s="274">
        <v>3150</v>
      </c>
    </row>
    <row r="318" spans="21:26">
      <c r="U318" s="274">
        <v>316</v>
      </c>
      <c r="V318" s="274">
        <v>1625</v>
      </c>
      <c r="W318" s="274">
        <v>50</v>
      </c>
      <c r="X318" s="274">
        <v>10800</v>
      </c>
      <c r="Z318" s="274">
        <v>3160</v>
      </c>
    </row>
    <row r="319" spans="21:26">
      <c r="U319" s="274">
        <v>317</v>
      </c>
      <c r="V319" s="274">
        <v>1630</v>
      </c>
      <c r="W319" s="274">
        <v>50</v>
      </c>
      <c r="X319" s="274">
        <v>10800</v>
      </c>
      <c r="Z319" s="274">
        <v>3170</v>
      </c>
    </row>
    <row r="320" spans="21:26">
      <c r="U320" s="274">
        <v>318</v>
      </c>
      <c r="V320" s="274">
        <v>1635</v>
      </c>
      <c r="W320" s="274">
        <v>50</v>
      </c>
      <c r="X320" s="274">
        <v>10800</v>
      </c>
      <c r="Z320" s="274">
        <v>3180</v>
      </c>
    </row>
    <row r="321" spans="21:26">
      <c r="U321" s="274">
        <v>319</v>
      </c>
      <c r="V321" s="274">
        <v>1640</v>
      </c>
      <c r="W321" s="274">
        <v>50</v>
      </c>
      <c r="X321" s="274">
        <v>10800</v>
      </c>
      <c r="Z321" s="274">
        <v>3190</v>
      </c>
    </row>
    <row r="322" spans="21:26">
      <c r="U322" s="274">
        <v>320</v>
      </c>
      <c r="V322" s="274">
        <v>1645</v>
      </c>
      <c r="W322" s="274">
        <v>50</v>
      </c>
      <c r="X322" s="274">
        <v>10800</v>
      </c>
      <c r="Z322" s="274">
        <v>3200</v>
      </c>
    </row>
    <row r="323" spans="21:26">
      <c r="U323" s="274">
        <v>321</v>
      </c>
      <c r="V323" s="274">
        <v>1650</v>
      </c>
      <c r="W323" s="274">
        <v>50</v>
      </c>
      <c r="X323" s="274">
        <v>10800</v>
      </c>
      <c r="Z323" s="274">
        <v>3210</v>
      </c>
    </row>
    <row r="324" spans="21:26">
      <c r="U324" s="274">
        <v>322</v>
      </c>
      <c r="V324" s="274">
        <v>1655</v>
      </c>
      <c r="W324" s="274">
        <v>50</v>
      </c>
      <c r="X324" s="274">
        <v>10800</v>
      </c>
      <c r="Z324" s="274">
        <v>3220</v>
      </c>
    </row>
    <row r="325" spans="21:26">
      <c r="U325" s="274">
        <v>323</v>
      </c>
      <c r="V325" s="274">
        <v>1660</v>
      </c>
      <c r="W325" s="274">
        <v>50</v>
      </c>
      <c r="X325" s="274">
        <v>10800</v>
      </c>
      <c r="Z325" s="274">
        <v>3230</v>
      </c>
    </row>
    <row r="326" spans="21:26">
      <c r="U326" s="274">
        <v>324</v>
      </c>
      <c r="V326" s="274">
        <v>1665</v>
      </c>
      <c r="W326" s="274">
        <v>50</v>
      </c>
      <c r="X326" s="274">
        <v>10800</v>
      </c>
      <c r="Z326" s="274">
        <v>3240</v>
      </c>
    </row>
    <row r="327" spans="21:26">
      <c r="U327" s="274">
        <v>325</v>
      </c>
      <c r="V327" s="274">
        <v>1670</v>
      </c>
      <c r="W327" s="274">
        <v>50</v>
      </c>
      <c r="X327" s="274">
        <v>10800</v>
      </c>
      <c r="Z327" s="274">
        <v>3250</v>
      </c>
    </row>
    <row r="328" spans="21:26">
      <c r="U328" s="274">
        <v>326</v>
      </c>
      <c r="V328" s="274">
        <v>1675</v>
      </c>
      <c r="W328" s="274">
        <v>50</v>
      </c>
      <c r="X328" s="274">
        <v>10800</v>
      </c>
      <c r="Z328" s="274">
        <v>3260</v>
      </c>
    </row>
    <row r="329" spans="21:26">
      <c r="U329" s="274">
        <v>327</v>
      </c>
      <c r="V329" s="274">
        <v>1680</v>
      </c>
      <c r="W329" s="274">
        <v>50</v>
      </c>
      <c r="X329" s="274">
        <v>10800</v>
      </c>
      <c r="Z329" s="274">
        <v>3270</v>
      </c>
    </row>
    <row r="330" spans="21:26">
      <c r="U330" s="274">
        <v>328</v>
      </c>
      <c r="V330" s="274">
        <v>1685</v>
      </c>
      <c r="W330" s="274">
        <v>50</v>
      </c>
      <c r="X330" s="274">
        <v>10800</v>
      </c>
      <c r="Z330" s="274">
        <v>3280</v>
      </c>
    </row>
    <row r="331" spans="21:26">
      <c r="U331" s="274">
        <v>329</v>
      </c>
      <c r="V331" s="274">
        <v>1690</v>
      </c>
      <c r="W331" s="274">
        <v>50</v>
      </c>
      <c r="X331" s="274">
        <v>10800</v>
      </c>
      <c r="Z331" s="274">
        <v>3290</v>
      </c>
    </row>
    <row r="332" spans="21:26">
      <c r="U332" s="274">
        <v>330</v>
      </c>
      <c r="V332" s="274">
        <v>1695</v>
      </c>
      <c r="W332" s="274">
        <v>50</v>
      </c>
      <c r="X332" s="274">
        <v>10800</v>
      </c>
      <c r="Z332" s="274">
        <v>3300</v>
      </c>
    </row>
    <row r="333" spans="21:26">
      <c r="U333" s="274">
        <v>331</v>
      </c>
      <c r="V333" s="274">
        <v>1700</v>
      </c>
      <c r="W333" s="274">
        <v>50</v>
      </c>
      <c r="X333" s="274">
        <v>10800</v>
      </c>
      <c r="Z333" s="274">
        <v>3310</v>
      </c>
    </row>
    <row r="334" spans="21:26">
      <c r="U334" s="274">
        <v>332</v>
      </c>
      <c r="V334" s="274">
        <v>1705</v>
      </c>
      <c r="W334" s="274">
        <v>50</v>
      </c>
      <c r="X334" s="274">
        <v>10800</v>
      </c>
      <c r="Z334" s="274">
        <v>3320</v>
      </c>
    </row>
    <row r="335" spans="21:26">
      <c r="U335" s="274">
        <v>333</v>
      </c>
      <c r="V335" s="274">
        <v>1710</v>
      </c>
      <c r="W335" s="274">
        <v>50</v>
      </c>
      <c r="X335" s="274">
        <v>10800</v>
      </c>
      <c r="Z335" s="274">
        <v>3330</v>
      </c>
    </row>
    <row r="336" spans="21:26">
      <c r="U336" s="274">
        <v>334</v>
      </c>
      <c r="V336" s="274">
        <v>1715</v>
      </c>
      <c r="W336" s="274">
        <v>50</v>
      </c>
      <c r="X336" s="274">
        <v>10800</v>
      </c>
      <c r="Z336" s="274">
        <v>3340</v>
      </c>
    </row>
    <row r="337" spans="21:26">
      <c r="U337" s="274">
        <v>335</v>
      </c>
      <c r="V337" s="274">
        <v>1720</v>
      </c>
      <c r="W337" s="274">
        <v>50</v>
      </c>
      <c r="X337" s="274">
        <v>10800</v>
      </c>
      <c r="Z337" s="274">
        <v>3350</v>
      </c>
    </row>
    <row r="338" spans="21:26">
      <c r="U338" s="274">
        <v>336</v>
      </c>
      <c r="V338" s="274">
        <v>1725</v>
      </c>
      <c r="W338" s="274">
        <v>50</v>
      </c>
      <c r="X338" s="274">
        <v>10800</v>
      </c>
      <c r="Z338" s="274">
        <v>3360</v>
      </c>
    </row>
    <row r="339" spans="21:26">
      <c r="U339" s="274">
        <v>337</v>
      </c>
      <c r="V339" s="274">
        <v>1730</v>
      </c>
      <c r="W339" s="274">
        <v>50</v>
      </c>
      <c r="X339" s="274">
        <v>10800</v>
      </c>
      <c r="Z339" s="274">
        <v>3370</v>
      </c>
    </row>
    <row r="340" spans="21:26">
      <c r="U340" s="274">
        <v>338</v>
      </c>
      <c r="V340" s="274">
        <v>1735</v>
      </c>
      <c r="W340" s="274">
        <v>50</v>
      </c>
      <c r="X340" s="274">
        <v>10800</v>
      </c>
      <c r="Z340" s="274">
        <v>3380</v>
      </c>
    </row>
    <row r="341" spans="21:26">
      <c r="U341" s="274">
        <v>339</v>
      </c>
      <c r="V341" s="274">
        <v>1740</v>
      </c>
      <c r="W341" s="274">
        <v>50</v>
      </c>
      <c r="X341" s="274">
        <v>10800</v>
      </c>
      <c r="Z341" s="274">
        <v>3390</v>
      </c>
    </row>
    <row r="342" spans="21:26">
      <c r="U342" s="274">
        <v>340</v>
      </c>
      <c r="V342" s="274">
        <v>1745</v>
      </c>
      <c r="W342" s="274">
        <v>50</v>
      </c>
      <c r="X342" s="274">
        <v>10800</v>
      </c>
      <c r="Z342" s="274">
        <v>3400</v>
      </c>
    </row>
    <row r="343" spans="21:26">
      <c r="U343" s="274">
        <v>341</v>
      </c>
      <c r="V343" s="274">
        <v>1750</v>
      </c>
      <c r="W343" s="274">
        <v>50</v>
      </c>
      <c r="X343" s="274">
        <v>10800</v>
      </c>
      <c r="Z343" s="274">
        <v>3410</v>
      </c>
    </row>
    <row r="344" spans="21:26">
      <c r="U344" s="274">
        <v>342</v>
      </c>
      <c r="V344" s="274">
        <v>1755</v>
      </c>
      <c r="W344" s="274">
        <v>50</v>
      </c>
      <c r="X344" s="274">
        <v>10800</v>
      </c>
      <c r="Z344" s="274">
        <v>3420</v>
      </c>
    </row>
    <row r="345" spans="21:26">
      <c r="U345" s="274">
        <v>343</v>
      </c>
      <c r="V345" s="274">
        <v>1760</v>
      </c>
      <c r="W345" s="274">
        <v>50</v>
      </c>
      <c r="X345" s="274">
        <v>10800</v>
      </c>
      <c r="Z345" s="274">
        <v>3430</v>
      </c>
    </row>
    <row r="346" spans="21:26">
      <c r="U346" s="274">
        <v>344</v>
      </c>
      <c r="V346" s="274">
        <v>1765</v>
      </c>
      <c r="W346" s="274">
        <v>50</v>
      </c>
      <c r="X346" s="274">
        <v>10800</v>
      </c>
      <c r="Z346" s="274">
        <v>3440</v>
      </c>
    </row>
    <row r="347" spans="21:26">
      <c r="U347" s="274">
        <v>345</v>
      </c>
      <c r="V347" s="274">
        <v>1770</v>
      </c>
      <c r="W347" s="274">
        <v>50</v>
      </c>
      <c r="X347" s="274">
        <v>10800</v>
      </c>
      <c r="Z347" s="274">
        <v>3450</v>
      </c>
    </row>
    <row r="348" spans="21:26">
      <c r="U348" s="274">
        <v>346</v>
      </c>
      <c r="V348" s="274">
        <v>1775</v>
      </c>
      <c r="W348" s="274">
        <v>50</v>
      </c>
      <c r="X348" s="274">
        <v>10800</v>
      </c>
      <c r="Z348" s="274">
        <v>3460</v>
      </c>
    </row>
    <row r="349" spans="21:26">
      <c r="U349" s="274">
        <v>347</v>
      </c>
      <c r="V349" s="274">
        <v>1780</v>
      </c>
      <c r="W349" s="274">
        <v>50</v>
      </c>
      <c r="X349" s="274">
        <v>10800</v>
      </c>
      <c r="Z349" s="274">
        <v>3470</v>
      </c>
    </row>
    <row r="350" spans="21:26">
      <c r="U350" s="274">
        <v>348</v>
      </c>
      <c r="V350" s="274">
        <v>1785</v>
      </c>
      <c r="W350" s="274">
        <v>50</v>
      </c>
      <c r="X350" s="274">
        <v>10800</v>
      </c>
      <c r="Z350" s="274">
        <v>3480</v>
      </c>
    </row>
    <row r="351" spans="21:26">
      <c r="U351" s="274">
        <v>349</v>
      </c>
      <c r="V351" s="274">
        <v>1790</v>
      </c>
      <c r="W351" s="274">
        <v>50</v>
      </c>
      <c r="X351" s="274">
        <v>10800</v>
      </c>
      <c r="Z351" s="274">
        <v>3490</v>
      </c>
    </row>
    <row r="352" spans="21:26">
      <c r="U352" s="274">
        <v>350</v>
      </c>
      <c r="V352" s="274">
        <v>1795</v>
      </c>
      <c r="W352" s="274">
        <v>50</v>
      </c>
      <c r="X352" s="274">
        <v>10800</v>
      </c>
      <c r="Z352" s="274">
        <v>3500</v>
      </c>
    </row>
    <row r="353" spans="21:26">
      <c r="U353" s="274">
        <v>351</v>
      </c>
      <c r="V353" s="274">
        <v>1800</v>
      </c>
      <c r="W353" s="274">
        <v>50</v>
      </c>
      <c r="X353" s="274">
        <v>10800</v>
      </c>
      <c r="Z353" s="274">
        <v>3510</v>
      </c>
    </row>
    <row r="354" spans="21:26">
      <c r="U354" s="274">
        <v>352</v>
      </c>
      <c r="V354" s="274">
        <v>1805</v>
      </c>
      <c r="W354" s="274">
        <v>50</v>
      </c>
      <c r="X354" s="274">
        <v>10800</v>
      </c>
      <c r="Z354" s="274">
        <v>3520</v>
      </c>
    </row>
    <row r="355" spans="21:26">
      <c r="U355" s="274">
        <v>353</v>
      </c>
      <c r="V355" s="274">
        <v>1810</v>
      </c>
      <c r="W355" s="274">
        <v>50</v>
      </c>
      <c r="X355" s="274">
        <v>10800</v>
      </c>
      <c r="Z355" s="274">
        <v>3530</v>
      </c>
    </row>
    <row r="356" spans="21:26">
      <c r="U356" s="274">
        <v>354</v>
      </c>
      <c r="V356" s="274">
        <v>1815</v>
      </c>
      <c r="W356" s="274">
        <v>50</v>
      </c>
      <c r="X356" s="274">
        <v>10800</v>
      </c>
      <c r="Z356" s="274">
        <v>3540</v>
      </c>
    </row>
    <row r="357" spans="21:26">
      <c r="U357" s="274">
        <v>355</v>
      </c>
      <c r="V357" s="274">
        <v>1820</v>
      </c>
      <c r="W357" s="274">
        <v>50</v>
      </c>
      <c r="X357" s="274">
        <v>10800</v>
      </c>
      <c r="Z357" s="274">
        <v>3550</v>
      </c>
    </row>
    <row r="358" spans="21:26">
      <c r="U358" s="274">
        <v>356</v>
      </c>
      <c r="V358" s="274">
        <v>1825</v>
      </c>
      <c r="W358" s="274">
        <v>50</v>
      </c>
      <c r="X358" s="274">
        <v>10800</v>
      </c>
      <c r="Z358" s="274">
        <v>3560</v>
      </c>
    </row>
    <row r="359" spans="21:26">
      <c r="U359" s="274">
        <v>357</v>
      </c>
      <c r="V359" s="274">
        <v>1830</v>
      </c>
      <c r="W359" s="274">
        <v>50</v>
      </c>
      <c r="X359" s="274">
        <v>10800</v>
      </c>
      <c r="Z359" s="274">
        <v>3570</v>
      </c>
    </row>
    <row r="360" spans="21:26">
      <c r="U360" s="274">
        <v>358</v>
      </c>
      <c r="V360" s="274">
        <v>1835</v>
      </c>
      <c r="W360" s="274">
        <v>50</v>
      </c>
      <c r="X360" s="274">
        <v>10800</v>
      </c>
      <c r="Z360" s="274">
        <v>3580</v>
      </c>
    </row>
    <row r="361" spans="21:26">
      <c r="U361" s="274">
        <v>359</v>
      </c>
      <c r="V361" s="274">
        <v>1840</v>
      </c>
      <c r="W361" s="274">
        <v>50</v>
      </c>
      <c r="X361" s="274">
        <v>10800</v>
      </c>
      <c r="Z361" s="274">
        <v>3590</v>
      </c>
    </row>
    <row r="362" spans="21:26">
      <c r="U362" s="274">
        <v>360</v>
      </c>
      <c r="V362" s="274">
        <v>1845</v>
      </c>
      <c r="W362" s="274">
        <v>50</v>
      </c>
      <c r="X362" s="274">
        <v>10800</v>
      </c>
      <c r="Z362" s="274">
        <v>3600</v>
      </c>
    </row>
    <row r="363" spans="21:26">
      <c r="U363" s="274">
        <v>361</v>
      </c>
      <c r="V363" s="274">
        <v>1850</v>
      </c>
      <c r="W363" s="274">
        <v>50</v>
      </c>
      <c r="X363" s="274">
        <v>10800</v>
      </c>
      <c r="Z363" s="274">
        <v>3610</v>
      </c>
    </row>
    <row r="364" spans="21:26">
      <c r="U364" s="274">
        <v>362</v>
      </c>
      <c r="V364" s="274">
        <v>1855</v>
      </c>
      <c r="W364" s="274">
        <v>50</v>
      </c>
      <c r="X364" s="274">
        <v>10800</v>
      </c>
      <c r="Z364" s="274">
        <v>3620</v>
      </c>
    </row>
    <row r="365" spans="21:26">
      <c r="U365" s="274">
        <v>363</v>
      </c>
      <c r="V365" s="274">
        <v>1860</v>
      </c>
      <c r="W365" s="274">
        <v>50</v>
      </c>
      <c r="X365" s="274">
        <v>10800</v>
      </c>
      <c r="Z365" s="274">
        <v>3630</v>
      </c>
    </row>
    <row r="366" spans="21:26">
      <c r="U366" s="274">
        <v>364</v>
      </c>
      <c r="V366" s="274">
        <v>1865</v>
      </c>
      <c r="W366" s="274">
        <v>50</v>
      </c>
      <c r="X366" s="274">
        <v>10800</v>
      </c>
      <c r="Z366" s="274">
        <v>3640</v>
      </c>
    </row>
    <row r="367" spans="21:26">
      <c r="U367" s="274">
        <v>365</v>
      </c>
      <c r="V367" s="274">
        <v>1870</v>
      </c>
      <c r="W367" s="274">
        <v>50</v>
      </c>
      <c r="X367" s="274">
        <v>10800</v>
      </c>
      <c r="Z367" s="274">
        <v>3650</v>
      </c>
    </row>
    <row r="368" spans="21:26">
      <c r="U368" s="274">
        <v>366</v>
      </c>
      <c r="V368" s="274">
        <v>1875</v>
      </c>
      <c r="W368" s="274">
        <v>50</v>
      </c>
      <c r="X368" s="274">
        <v>10800</v>
      </c>
      <c r="Z368" s="274">
        <v>3660</v>
      </c>
    </row>
    <row r="369" spans="21:26">
      <c r="U369" s="274">
        <v>367</v>
      </c>
      <c r="V369" s="274">
        <v>1880</v>
      </c>
      <c r="W369" s="274">
        <v>50</v>
      </c>
      <c r="X369" s="274">
        <v>10800</v>
      </c>
      <c r="Z369" s="274">
        <v>3670</v>
      </c>
    </row>
    <row r="370" spans="21:26">
      <c r="U370" s="274">
        <v>368</v>
      </c>
      <c r="V370" s="274">
        <v>1885</v>
      </c>
      <c r="W370" s="274">
        <v>50</v>
      </c>
      <c r="X370" s="274">
        <v>10800</v>
      </c>
      <c r="Z370" s="274">
        <v>3680</v>
      </c>
    </row>
    <row r="371" spans="21:26">
      <c r="U371" s="274">
        <v>369</v>
      </c>
      <c r="V371" s="274">
        <v>1890</v>
      </c>
      <c r="W371" s="274">
        <v>50</v>
      </c>
      <c r="X371" s="274">
        <v>10800</v>
      </c>
      <c r="Z371" s="274">
        <v>3690</v>
      </c>
    </row>
    <row r="372" spans="21:26">
      <c r="U372" s="274">
        <v>370</v>
      </c>
      <c r="V372" s="274">
        <v>1895</v>
      </c>
      <c r="W372" s="274">
        <v>50</v>
      </c>
      <c r="X372" s="274">
        <v>10800</v>
      </c>
      <c r="Z372" s="274">
        <v>3700</v>
      </c>
    </row>
    <row r="373" spans="21:26">
      <c r="U373" s="274">
        <v>371</v>
      </c>
      <c r="V373" s="274">
        <v>1900</v>
      </c>
      <c r="W373" s="274">
        <v>50</v>
      </c>
      <c r="X373" s="274">
        <v>10800</v>
      </c>
      <c r="Z373" s="274">
        <v>3710</v>
      </c>
    </row>
    <row r="374" spans="21:26">
      <c r="U374" s="274">
        <v>372</v>
      </c>
      <c r="V374" s="274">
        <v>1905</v>
      </c>
      <c r="W374" s="274">
        <v>50</v>
      </c>
      <c r="X374" s="274">
        <v>10800</v>
      </c>
      <c r="Z374" s="274">
        <v>3720</v>
      </c>
    </row>
    <row r="375" spans="21:26">
      <c r="U375" s="274">
        <v>373</v>
      </c>
      <c r="V375" s="274">
        <v>1910</v>
      </c>
      <c r="W375" s="274">
        <v>50</v>
      </c>
      <c r="X375" s="274">
        <v>10800</v>
      </c>
      <c r="Z375" s="274">
        <v>3730</v>
      </c>
    </row>
    <row r="376" spans="21:26">
      <c r="U376" s="274">
        <v>374</v>
      </c>
      <c r="V376" s="274">
        <v>1915</v>
      </c>
      <c r="W376" s="274">
        <v>50</v>
      </c>
      <c r="X376" s="274">
        <v>10800</v>
      </c>
      <c r="Z376" s="274">
        <v>3740</v>
      </c>
    </row>
    <row r="377" spans="21:26">
      <c r="U377" s="274">
        <v>375</v>
      </c>
      <c r="V377" s="274">
        <v>1920</v>
      </c>
      <c r="W377" s="274">
        <v>50</v>
      </c>
      <c r="X377" s="274">
        <v>10800</v>
      </c>
      <c r="Z377" s="274">
        <v>3750</v>
      </c>
    </row>
    <row r="378" spans="21:26">
      <c r="U378" s="274">
        <v>376</v>
      </c>
      <c r="V378" s="274">
        <v>1925</v>
      </c>
      <c r="W378" s="274">
        <v>50</v>
      </c>
      <c r="X378" s="274">
        <v>10800</v>
      </c>
      <c r="Z378" s="274">
        <v>3760</v>
      </c>
    </row>
    <row r="379" spans="21:26">
      <c r="U379" s="274">
        <v>377</v>
      </c>
      <c r="V379" s="274">
        <v>1930</v>
      </c>
      <c r="W379" s="274">
        <v>50</v>
      </c>
      <c r="X379" s="274">
        <v>10800</v>
      </c>
      <c r="Z379" s="274">
        <v>3770</v>
      </c>
    </row>
    <row r="380" spans="21:26">
      <c r="U380" s="274">
        <v>378</v>
      </c>
      <c r="V380" s="274">
        <v>1935</v>
      </c>
      <c r="W380" s="274">
        <v>50</v>
      </c>
      <c r="X380" s="274">
        <v>10800</v>
      </c>
      <c r="Z380" s="274">
        <v>3780</v>
      </c>
    </row>
    <row r="381" spans="21:26">
      <c r="U381" s="274">
        <v>379</v>
      </c>
      <c r="V381" s="274">
        <v>1940</v>
      </c>
      <c r="W381" s="274">
        <v>50</v>
      </c>
      <c r="X381" s="274">
        <v>10800</v>
      </c>
      <c r="Z381" s="274">
        <v>3790</v>
      </c>
    </row>
    <row r="382" spans="21:26">
      <c r="U382" s="274">
        <v>380</v>
      </c>
      <c r="V382" s="274">
        <v>1945</v>
      </c>
      <c r="W382" s="274">
        <v>50</v>
      </c>
      <c r="X382" s="274">
        <v>10800</v>
      </c>
      <c r="Z382" s="274">
        <v>3800</v>
      </c>
    </row>
    <row r="383" spans="21:26">
      <c r="U383" s="274">
        <v>381</v>
      </c>
      <c r="V383" s="274">
        <v>1950</v>
      </c>
      <c r="W383" s="274">
        <v>50</v>
      </c>
      <c r="X383" s="274">
        <v>10800</v>
      </c>
      <c r="Z383" s="274">
        <v>3810</v>
      </c>
    </row>
    <row r="384" spans="21:26">
      <c r="U384" s="274">
        <v>382</v>
      </c>
      <c r="V384" s="274">
        <v>1955</v>
      </c>
      <c r="W384" s="274">
        <v>50</v>
      </c>
      <c r="X384" s="274">
        <v>10800</v>
      </c>
      <c r="Z384" s="274">
        <v>3820</v>
      </c>
    </row>
    <row r="385" spans="21:26">
      <c r="U385" s="274">
        <v>383</v>
      </c>
      <c r="V385" s="274">
        <v>1960</v>
      </c>
      <c r="W385" s="274">
        <v>50</v>
      </c>
      <c r="X385" s="274">
        <v>10800</v>
      </c>
      <c r="Z385" s="274">
        <v>3830</v>
      </c>
    </row>
    <row r="386" spans="21:26">
      <c r="U386" s="274">
        <v>384</v>
      </c>
      <c r="V386" s="274">
        <v>1965</v>
      </c>
      <c r="W386" s="274">
        <v>50</v>
      </c>
      <c r="X386" s="274">
        <v>10800</v>
      </c>
      <c r="Z386" s="274">
        <v>3840</v>
      </c>
    </row>
    <row r="387" spans="21:26">
      <c r="U387" s="274">
        <v>385</v>
      </c>
      <c r="V387" s="274">
        <v>1970</v>
      </c>
      <c r="W387" s="274">
        <v>50</v>
      </c>
      <c r="X387" s="274">
        <v>10800</v>
      </c>
      <c r="Z387" s="274">
        <v>3850</v>
      </c>
    </row>
    <row r="388" spans="21:26">
      <c r="U388" s="274">
        <v>386</v>
      </c>
      <c r="V388" s="274">
        <v>1975</v>
      </c>
      <c r="W388" s="274">
        <v>50</v>
      </c>
      <c r="X388" s="274">
        <v>10800</v>
      </c>
      <c r="Z388" s="274">
        <v>3860</v>
      </c>
    </row>
    <row r="389" spans="21:26">
      <c r="U389" s="274">
        <v>387</v>
      </c>
      <c r="V389" s="274">
        <v>1980</v>
      </c>
      <c r="W389" s="274">
        <v>50</v>
      </c>
      <c r="X389" s="274">
        <v>10800</v>
      </c>
      <c r="Z389" s="274">
        <v>3870</v>
      </c>
    </row>
    <row r="390" spans="21:26">
      <c r="U390" s="274">
        <v>388</v>
      </c>
      <c r="V390" s="274">
        <v>1985</v>
      </c>
      <c r="W390" s="274">
        <v>50</v>
      </c>
      <c r="X390" s="274">
        <v>10800</v>
      </c>
      <c r="Z390" s="274">
        <v>3880</v>
      </c>
    </row>
    <row r="391" spans="21:26">
      <c r="U391" s="274">
        <v>389</v>
      </c>
      <c r="V391" s="274">
        <v>1990</v>
      </c>
      <c r="W391" s="274">
        <v>50</v>
      </c>
      <c r="X391" s="274">
        <v>10800</v>
      </c>
      <c r="Z391" s="274">
        <v>3890</v>
      </c>
    </row>
    <row r="392" spans="21:26">
      <c r="U392" s="274">
        <v>390</v>
      </c>
      <c r="V392" s="274">
        <v>1995</v>
      </c>
      <c r="W392" s="274">
        <v>50</v>
      </c>
      <c r="X392" s="274">
        <v>10800</v>
      </c>
      <c r="Z392" s="274">
        <v>3900</v>
      </c>
    </row>
    <row r="393" spans="21:26">
      <c r="U393" s="274">
        <v>391</v>
      </c>
      <c r="V393" s="274">
        <v>2000</v>
      </c>
      <c r="W393" s="274">
        <v>50</v>
      </c>
      <c r="X393" s="274">
        <v>10800</v>
      </c>
      <c r="Z393" s="274">
        <v>3910</v>
      </c>
    </row>
  </sheetData>
  <phoneticPr fontId="1" type="noConversion"/>
  <conditionalFormatting sqref="L38:L48 L54 L56 L52 L63:L64"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{EA4343A8-BD26-4DA0-B866-828C1169B5F0}</x14:id>
        </ext>
      </extLst>
    </cfRule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{2A09BC28-F963-456B-8BBE-5B91ABECB19B}</x14:id>
        </ext>
      </extLst>
    </cfRule>
  </conditionalFormatting>
  <conditionalFormatting sqref="O70:O74 Q41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{8B1B900F-C01A-4F73-892D-D0FDEAEE10C0}</x14:id>
        </ext>
      </extLst>
    </cfRule>
  </conditionalFormatting>
  <conditionalFormatting sqref="O71:O74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{67D7759D-665D-4BDE-AA94-428CF7E9E756}</x14:id>
        </ext>
      </extLst>
    </cfRule>
  </conditionalFormatting>
  <pageMargins left="0.7" right="0.7" top="0.75" bottom="0.75" header="0.3" footer="0.3"/>
  <ignoredErrors>
    <ignoredError sqref="X188:X218 X132:X187 X56:X131 X4:X55 D13:D20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4343A8-BD26-4DA0-B866-828C1169B5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09BC28-F963-456B-8BBE-5B91ABECB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L38:L48 L54 L56 L52 L63:L64</xm:sqref>
        </x14:conditionalFormatting>
        <x14:conditionalFormatting xmlns:xm="http://schemas.microsoft.com/office/excel/2006/main">
          <x14:cfRule type="dataBar" id="{8B1B900F-C01A-4F73-892D-D0FDEAEE1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O70:O74 Q41</xm:sqref>
        </x14:conditionalFormatting>
        <x14:conditionalFormatting xmlns:xm="http://schemas.microsoft.com/office/excel/2006/main">
          <x14:cfRule type="dataBar" id="{67D7759D-665D-4BDE-AA94-428CF7E9E7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O71:O74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6CD0-FCF9-41E3-A745-E1D886483E6B}">
  <dimension ref="A1:Z392"/>
  <sheetViews>
    <sheetView zoomScale="85" zoomScaleNormal="85" workbookViewId="0">
      <selection activeCell="B32" sqref="B32"/>
    </sheetView>
  </sheetViews>
  <sheetFormatPr defaultRowHeight="16.5"/>
  <cols>
    <col min="1" max="1" width="17.375" style="274" bestFit="1" customWidth="1"/>
    <col min="2" max="2" width="24.75" style="274" bestFit="1" customWidth="1"/>
    <col min="3" max="3" width="26.5" style="274" bestFit="1" customWidth="1"/>
    <col min="4" max="4" width="18.625" style="274" bestFit="1" customWidth="1"/>
    <col min="5" max="5" width="13.375" style="274" bestFit="1" customWidth="1"/>
    <col min="6" max="6" width="14.625" style="274" bestFit="1" customWidth="1"/>
    <col min="7" max="7" width="18.375" style="274" bestFit="1" customWidth="1"/>
    <col min="8" max="8" width="14" style="274" bestFit="1" customWidth="1"/>
    <col min="9" max="9" width="14.25" style="274" bestFit="1" customWidth="1"/>
    <col min="10" max="10" width="20.625" style="274" bestFit="1" customWidth="1"/>
    <col min="11" max="11" width="16.875" style="274" bestFit="1" customWidth="1"/>
    <col min="12" max="12" width="18.625" style="274" bestFit="1" customWidth="1"/>
    <col min="13" max="13" width="19.75" style="274" bestFit="1" customWidth="1"/>
    <col min="14" max="14" width="16.875" style="274" bestFit="1" customWidth="1"/>
    <col min="15" max="15" width="14.375" style="274" bestFit="1" customWidth="1"/>
    <col min="16" max="17" width="15.375" style="274" bestFit="1" customWidth="1"/>
    <col min="18" max="19" width="14.375" style="274" bestFit="1" customWidth="1"/>
    <col min="20" max="20" width="15.5" style="274" bestFit="1" customWidth="1"/>
    <col min="21" max="21" width="11.625" style="274" bestFit="1" customWidth="1"/>
    <col min="22" max="22" width="9" style="274" bestFit="1"/>
    <col min="23" max="23" width="5.25" style="274" bestFit="1" customWidth="1"/>
    <col min="24" max="24" width="9.625" style="274" bestFit="1" customWidth="1"/>
    <col min="25" max="25" width="17.375" style="274" bestFit="1" customWidth="1"/>
    <col min="26" max="26" width="10.25" style="274" bestFit="1" customWidth="1"/>
    <col min="27" max="16384" width="9" style="274"/>
  </cols>
  <sheetData>
    <row r="1" spans="1:26">
      <c r="A1" s="304" t="s">
        <v>2438</v>
      </c>
      <c r="B1" s="274" t="s">
        <v>2442</v>
      </c>
      <c r="C1" s="274" t="s">
        <v>2449</v>
      </c>
      <c r="D1" s="274" t="s">
        <v>2501</v>
      </c>
      <c r="F1" s="304" t="s">
        <v>2496</v>
      </c>
      <c r="G1" s="274" t="s">
        <v>2462</v>
      </c>
      <c r="H1" s="274" t="s">
        <v>1151</v>
      </c>
      <c r="I1" s="274" t="s">
        <v>2524</v>
      </c>
      <c r="J1" s="287" t="s">
        <v>2488</v>
      </c>
      <c r="K1" s="274" t="s">
        <v>2547</v>
      </c>
      <c r="L1" s="287" t="s">
        <v>2556</v>
      </c>
      <c r="M1" s="299" t="s">
        <v>2557</v>
      </c>
      <c r="N1" s="308" t="s">
        <v>2548</v>
      </c>
      <c r="T1" s="273" t="s">
        <v>2440</v>
      </c>
      <c r="U1" s="273" t="s">
        <v>2504</v>
      </c>
      <c r="V1" s="273" t="s">
        <v>69</v>
      </c>
      <c r="W1" s="273" t="s">
        <v>2450</v>
      </c>
      <c r="X1" s="273" t="s">
        <v>2460</v>
      </c>
      <c r="Y1" s="273"/>
      <c r="Z1" s="273" t="s">
        <v>2457</v>
      </c>
    </row>
    <row r="2" spans="1:26">
      <c r="A2" s="274">
        <v>1</v>
      </c>
      <c r="B2" s="274" t="s">
        <v>2480</v>
      </c>
      <c r="C2" s="274" t="s">
        <v>2481</v>
      </c>
      <c r="D2" s="275">
        <v>100</v>
      </c>
      <c r="E2" s="275"/>
      <c r="G2" s="309"/>
      <c r="H2" s="284"/>
      <c r="I2" s="309"/>
      <c r="J2" s="378"/>
      <c r="K2" s="379"/>
      <c r="L2" s="315"/>
      <c r="M2" s="315"/>
      <c r="N2" s="365"/>
      <c r="U2" s="274">
        <v>1</v>
      </c>
      <c r="V2" s="274">
        <v>35</v>
      </c>
      <c r="W2" s="274">
        <v>50</v>
      </c>
      <c r="X2" s="274">
        <f>SUM($W$2:W2)</f>
        <v>50</v>
      </c>
      <c r="Z2" s="274">
        <v>10</v>
      </c>
    </row>
    <row r="3" spans="1:26">
      <c r="A3" s="274">
        <v>2</v>
      </c>
      <c r="B3" s="274" t="s">
        <v>2443</v>
      </c>
      <c r="C3" s="274" t="s">
        <v>2453</v>
      </c>
      <c r="D3" s="275">
        <v>100</v>
      </c>
      <c r="E3" s="275"/>
      <c r="G3" s="274" t="s">
        <v>2587</v>
      </c>
      <c r="H3" s="288">
        <v>1</v>
      </c>
      <c r="I3" s="274">
        <v>3</v>
      </c>
      <c r="J3" s="310">
        <v>33000</v>
      </c>
      <c r="K3" s="316">
        <f>J3*I3</f>
        <v>99000</v>
      </c>
      <c r="L3" s="315">
        <v>900000</v>
      </c>
      <c r="M3" s="315">
        <f>H3*L3</f>
        <v>900000</v>
      </c>
      <c r="N3" s="365">
        <f>M3/J3</f>
        <v>27.272727272727273</v>
      </c>
      <c r="U3" s="274">
        <v>2</v>
      </c>
      <c r="V3" s="274">
        <v>40</v>
      </c>
      <c r="W3" s="274">
        <v>50</v>
      </c>
      <c r="X3" s="274">
        <f>SUM($W$2:W3)</f>
        <v>100</v>
      </c>
      <c r="Z3" s="274">
        <v>20</v>
      </c>
    </row>
    <row r="4" spans="1:26">
      <c r="A4" s="274">
        <v>3</v>
      </c>
      <c r="B4" s="274" t="s">
        <v>2444</v>
      </c>
      <c r="C4" s="274" t="s">
        <v>2452</v>
      </c>
      <c r="D4" s="275">
        <v>100</v>
      </c>
      <c r="E4" s="275"/>
      <c r="G4" s="274" t="s">
        <v>2592</v>
      </c>
      <c r="H4" s="288">
        <v>1</v>
      </c>
      <c r="I4" s="274">
        <v>3</v>
      </c>
      <c r="J4" s="310">
        <v>33000</v>
      </c>
      <c r="K4" s="316">
        <f>J4*I4</f>
        <v>99000</v>
      </c>
      <c r="L4" s="315">
        <v>900000</v>
      </c>
      <c r="M4" s="315">
        <f>H4*L4</f>
        <v>900000</v>
      </c>
      <c r="N4" s="365">
        <f>M4/J4</f>
        <v>27.272727272727273</v>
      </c>
      <c r="U4" s="274">
        <v>3</v>
      </c>
      <c r="V4" s="274">
        <v>45</v>
      </c>
      <c r="W4" s="274">
        <v>50</v>
      </c>
      <c r="X4" s="274">
        <f>SUM($W$2:W4)</f>
        <v>150</v>
      </c>
      <c r="Z4" s="274">
        <v>30</v>
      </c>
    </row>
    <row r="5" spans="1:26">
      <c r="A5" s="274">
        <v>4</v>
      </c>
      <c r="B5" s="274" t="s">
        <v>2445</v>
      </c>
      <c r="C5" s="274" t="s">
        <v>2451</v>
      </c>
      <c r="D5" s="275">
        <v>100</v>
      </c>
      <c r="E5" s="275"/>
      <c r="L5" s="315"/>
      <c r="M5" s="315"/>
      <c r="N5" s="365"/>
      <c r="U5" s="274">
        <v>4</v>
      </c>
      <c r="V5" s="274">
        <v>50</v>
      </c>
      <c r="W5" s="274">
        <v>50</v>
      </c>
      <c r="X5" s="274">
        <f>SUM($W$2:W5)</f>
        <v>200</v>
      </c>
      <c r="Z5" s="274">
        <v>40</v>
      </c>
    </row>
    <row r="6" spans="1:26">
      <c r="A6" s="274">
        <v>5</v>
      </c>
      <c r="B6" s="274" t="s">
        <v>2446</v>
      </c>
      <c r="C6" s="274" t="s">
        <v>2452</v>
      </c>
      <c r="D6" s="275">
        <v>100</v>
      </c>
      <c r="E6" s="275"/>
      <c r="G6" s="274" t="s">
        <v>2594</v>
      </c>
      <c r="H6" s="288">
        <v>1</v>
      </c>
      <c r="I6" s="274">
        <v>5</v>
      </c>
      <c r="J6" s="310">
        <v>16000</v>
      </c>
      <c r="K6" s="316">
        <f>J6*I6</f>
        <v>80000</v>
      </c>
      <c r="L6" s="315">
        <v>600000</v>
      </c>
      <c r="M6" s="315">
        <f>H6*L6</f>
        <v>600000</v>
      </c>
      <c r="N6" s="365">
        <f>M6/J6</f>
        <v>37.5</v>
      </c>
      <c r="P6" s="319"/>
      <c r="U6" s="274">
        <v>5</v>
      </c>
      <c r="V6" s="274">
        <v>55</v>
      </c>
      <c r="W6" s="274">
        <v>50</v>
      </c>
      <c r="X6" s="274">
        <f>SUM($W$2:W6)</f>
        <v>250</v>
      </c>
      <c r="Z6" s="274">
        <v>50</v>
      </c>
    </row>
    <row r="7" spans="1:26">
      <c r="A7" s="274">
        <v>6</v>
      </c>
      <c r="B7" s="274" t="s">
        <v>2447</v>
      </c>
      <c r="C7" s="274" t="s">
        <v>2454</v>
      </c>
      <c r="D7" s="275">
        <v>100</v>
      </c>
      <c r="E7" s="275"/>
      <c r="H7" s="288"/>
      <c r="J7" s="310"/>
      <c r="K7" s="316"/>
      <c r="L7" s="315"/>
      <c r="M7" s="315"/>
      <c r="N7" s="365"/>
      <c r="U7" s="274">
        <v>6</v>
      </c>
      <c r="V7" s="274">
        <v>60</v>
      </c>
      <c r="W7" s="274">
        <v>50</v>
      </c>
      <c r="X7" s="274">
        <f>SUM($W$2:W7)</f>
        <v>300</v>
      </c>
      <c r="Z7" s="274">
        <v>60</v>
      </c>
    </row>
    <row r="8" spans="1:26">
      <c r="A8" s="274">
        <v>7</v>
      </c>
      <c r="B8" s="274" t="s">
        <v>2448</v>
      </c>
      <c r="C8" s="274" t="s">
        <v>2454</v>
      </c>
      <c r="D8" s="275">
        <v>100</v>
      </c>
      <c r="E8" s="275"/>
      <c r="G8" s="274" t="s">
        <v>2486</v>
      </c>
      <c r="H8" s="288">
        <v>50</v>
      </c>
      <c r="I8" s="288">
        <v>20</v>
      </c>
      <c r="J8" s="311">
        <v>1200</v>
      </c>
      <c r="K8" s="316">
        <f>J8*I8</f>
        <v>24000</v>
      </c>
      <c r="L8" s="314">
        <v>500</v>
      </c>
      <c r="M8" s="315">
        <f>L8*H8</f>
        <v>25000</v>
      </c>
      <c r="N8" s="365">
        <f>M8/J8</f>
        <v>20.833333333333332</v>
      </c>
      <c r="U8" s="274">
        <v>7</v>
      </c>
      <c r="V8" s="274">
        <v>65</v>
      </c>
      <c r="W8" s="274">
        <v>50</v>
      </c>
      <c r="X8" s="274">
        <f>SUM($W$2:W8)</f>
        <v>350</v>
      </c>
      <c r="Z8" s="274">
        <v>70</v>
      </c>
    </row>
    <row r="9" spans="1:26">
      <c r="D9" s="277">
        <f>SUM(D2:D8)</f>
        <v>700</v>
      </c>
      <c r="E9" s="277"/>
      <c r="G9" s="274" t="s">
        <v>2487</v>
      </c>
      <c r="H9" s="288">
        <v>50</v>
      </c>
      <c r="I9" s="288">
        <v>20</v>
      </c>
      <c r="J9" s="311">
        <v>1200</v>
      </c>
      <c r="K9" s="316">
        <f>J9*I9</f>
        <v>24000</v>
      </c>
      <c r="L9" s="314">
        <v>500</v>
      </c>
      <c r="M9" s="315">
        <f>L9*H9</f>
        <v>25000</v>
      </c>
      <c r="N9" s="365">
        <f>M9/J9</f>
        <v>20.833333333333332</v>
      </c>
      <c r="U9" s="274">
        <v>8</v>
      </c>
      <c r="V9" s="274">
        <v>70</v>
      </c>
      <c r="W9" s="274">
        <v>50</v>
      </c>
      <c r="X9" s="274">
        <f>SUM($W$2:W9)</f>
        <v>400</v>
      </c>
      <c r="Z9" s="274">
        <v>80</v>
      </c>
    </row>
    <row r="10" spans="1:26">
      <c r="U10" s="274">
        <v>9</v>
      </c>
      <c r="V10" s="274">
        <v>75</v>
      </c>
      <c r="W10" s="274">
        <v>50</v>
      </c>
      <c r="X10" s="274">
        <f>SUM($W$2:W10)</f>
        <v>450</v>
      </c>
      <c r="Z10" s="274">
        <v>90</v>
      </c>
    </row>
    <row r="11" spans="1:26">
      <c r="A11" s="304" t="s">
        <v>2439</v>
      </c>
      <c r="B11" s="276" t="s">
        <v>2527</v>
      </c>
      <c r="C11" s="276" t="s">
        <v>2528</v>
      </c>
      <c r="D11" s="276" t="s">
        <v>2460</v>
      </c>
      <c r="E11" s="276"/>
      <c r="G11" s="274" t="s">
        <v>2482</v>
      </c>
      <c r="H11" s="288">
        <v>750</v>
      </c>
      <c r="I11" s="288">
        <v>15</v>
      </c>
      <c r="J11" s="380">
        <v>6000</v>
      </c>
      <c r="K11" s="316">
        <f t="shared" ref="K11:K20" si="0">J11*I11</f>
        <v>90000</v>
      </c>
      <c r="L11" s="314">
        <v>200</v>
      </c>
      <c r="M11" s="315">
        <f>L11*H11</f>
        <v>150000</v>
      </c>
      <c r="N11" s="320">
        <f>M11/J11</f>
        <v>25</v>
      </c>
      <c r="U11" s="274">
        <v>10</v>
      </c>
      <c r="V11" s="274">
        <v>80</v>
      </c>
      <c r="W11" s="274">
        <v>50</v>
      </c>
      <c r="X11" s="274">
        <f>SUM($W$2:W11)</f>
        <v>500</v>
      </c>
      <c r="Z11" s="274">
        <v>100</v>
      </c>
    </row>
    <row r="12" spans="1:26">
      <c r="A12" s="274">
        <v>1</v>
      </c>
      <c r="B12" s="274">
        <v>1</v>
      </c>
      <c r="C12" s="274">
        <v>13</v>
      </c>
      <c r="D12" s="274">
        <f>SUM(C$12:$C12)</f>
        <v>13</v>
      </c>
      <c r="G12" s="274" t="s">
        <v>2483</v>
      </c>
      <c r="H12" s="288">
        <v>750</v>
      </c>
      <c r="I12" s="288">
        <v>15</v>
      </c>
      <c r="J12" s="380">
        <v>6000</v>
      </c>
      <c r="K12" s="316">
        <f t="shared" si="0"/>
        <v>90000</v>
      </c>
      <c r="L12" s="314">
        <v>200</v>
      </c>
      <c r="M12" s="315">
        <f>L12*H12</f>
        <v>150000</v>
      </c>
      <c r="N12" s="320">
        <f>M12/J12</f>
        <v>25</v>
      </c>
      <c r="U12" s="274">
        <v>11</v>
      </c>
      <c r="V12" s="274">
        <v>85</v>
      </c>
      <c r="W12" s="274">
        <v>50</v>
      </c>
      <c r="X12" s="274">
        <f>SUM($W$2:W12)</f>
        <v>550</v>
      </c>
      <c r="Z12" s="274">
        <v>110</v>
      </c>
    </row>
    <row r="13" spans="1:26">
      <c r="A13" s="274">
        <v>2</v>
      </c>
      <c r="B13" s="274">
        <v>5</v>
      </c>
      <c r="C13" s="274">
        <v>26</v>
      </c>
      <c r="D13" s="274">
        <f>SUM(C$12:$C13)</f>
        <v>39</v>
      </c>
      <c r="K13" s="316">
        <f t="shared" si="0"/>
        <v>0</v>
      </c>
      <c r="L13" s="314"/>
      <c r="M13" s="315"/>
      <c r="N13" s="365"/>
      <c r="U13" s="274">
        <v>12</v>
      </c>
      <c r="V13" s="274">
        <v>90</v>
      </c>
      <c r="W13" s="274">
        <v>50</v>
      </c>
      <c r="X13" s="274">
        <f>SUM($W$2:W13)</f>
        <v>600</v>
      </c>
      <c r="Z13" s="274">
        <v>120</v>
      </c>
    </row>
    <row r="14" spans="1:26">
      <c r="A14" s="274">
        <v>3</v>
      </c>
      <c r="B14" s="274">
        <v>7</v>
      </c>
      <c r="C14" s="274">
        <v>39</v>
      </c>
      <c r="D14" s="274">
        <f>SUM(C$12:$C14)</f>
        <v>78</v>
      </c>
      <c r="G14" s="274" t="s">
        <v>2599</v>
      </c>
      <c r="H14" s="288">
        <v>30</v>
      </c>
      <c r="I14" s="288">
        <v>200</v>
      </c>
      <c r="J14" s="313">
        <v>150</v>
      </c>
      <c r="K14" s="316">
        <f t="shared" si="0"/>
        <v>30000</v>
      </c>
      <c r="L14" s="314">
        <v>100</v>
      </c>
      <c r="M14" s="315">
        <f t="shared" ref="M14:M20" si="1">L14*H14</f>
        <v>3000</v>
      </c>
      <c r="N14" s="365">
        <f t="shared" ref="N14:N20" si="2">M14/J14</f>
        <v>20</v>
      </c>
      <c r="U14" s="274">
        <v>13</v>
      </c>
      <c r="V14" s="274">
        <v>95</v>
      </c>
      <c r="W14" s="274">
        <v>50</v>
      </c>
      <c r="X14" s="274">
        <f>SUM($W$2:W14)</f>
        <v>650</v>
      </c>
      <c r="Z14" s="274">
        <v>130</v>
      </c>
    </row>
    <row r="15" spans="1:26">
      <c r="A15" s="274">
        <v>4</v>
      </c>
      <c r="B15" s="274">
        <v>10</v>
      </c>
      <c r="C15" s="274">
        <v>52</v>
      </c>
      <c r="D15" s="274">
        <f>SUM(C$12:$C15)</f>
        <v>130</v>
      </c>
      <c r="G15" s="274" t="s">
        <v>2600</v>
      </c>
      <c r="H15" s="288">
        <v>30</v>
      </c>
      <c r="I15" s="288">
        <v>200</v>
      </c>
      <c r="J15" s="313">
        <v>150</v>
      </c>
      <c r="K15" s="316">
        <f t="shared" si="0"/>
        <v>30000</v>
      </c>
      <c r="L15" s="314">
        <v>100</v>
      </c>
      <c r="M15" s="315">
        <f t="shared" si="1"/>
        <v>3000</v>
      </c>
      <c r="N15" s="365">
        <f t="shared" si="2"/>
        <v>20</v>
      </c>
      <c r="U15" s="274">
        <v>14</v>
      </c>
      <c r="V15" s="274">
        <v>100</v>
      </c>
      <c r="W15" s="274">
        <v>50</v>
      </c>
      <c r="X15" s="274">
        <f>SUM($W$2:W15)</f>
        <v>700</v>
      </c>
      <c r="Z15" s="274">
        <v>140</v>
      </c>
    </row>
    <row r="16" spans="1:26">
      <c r="A16" s="274">
        <v>5</v>
      </c>
      <c r="B16" s="274">
        <v>13</v>
      </c>
      <c r="C16" s="274">
        <v>65</v>
      </c>
      <c r="D16" s="274">
        <f>SUM(C$12:$C16)</f>
        <v>195</v>
      </c>
      <c r="G16" s="274" t="s">
        <v>2601</v>
      </c>
      <c r="H16" s="288">
        <v>30</v>
      </c>
      <c r="I16" s="288">
        <v>200</v>
      </c>
      <c r="J16" s="313">
        <v>220</v>
      </c>
      <c r="K16" s="316">
        <f t="shared" si="0"/>
        <v>44000</v>
      </c>
      <c r="L16" s="314">
        <v>150</v>
      </c>
      <c r="M16" s="315">
        <f t="shared" si="1"/>
        <v>4500</v>
      </c>
      <c r="N16" s="365">
        <f t="shared" si="2"/>
        <v>20.454545454545453</v>
      </c>
      <c r="U16" s="274">
        <v>15</v>
      </c>
      <c r="V16" s="274">
        <v>105</v>
      </c>
      <c r="W16" s="274">
        <v>50</v>
      </c>
      <c r="X16" s="274">
        <f>SUM($W$2:W16)</f>
        <v>750</v>
      </c>
      <c r="Z16" s="274">
        <v>150</v>
      </c>
    </row>
    <row r="17" spans="1:26">
      <c r="A17" s="274">
        <v>6</v>
      </c>
      <c r="B17" s="274">
        <v>17</v>
      </c>
      <c r="C17" s="274">
        <v>78</v>
      </c>
      <c r="D17" s="274">
        <f>SUM(C$12:$C17)</f>
        <v>273</v>
      </c>
      <c r="G17" s="274" t="s">
        <v>2602</v>
      </c>
      <c r="H17" s="288">
        <v>30</v>
      </c>
      <c r="I17" s="288">
        <v>200</v>
      </c>
      <c r="J17" s="313">
        <v>220</v>
      </c>
      <c r="K17" s="316">
        <f t="shared" si="0"/>
        <v>44000</v>
      </c>
      <c r="L17" s="314">
        <v>150</v>
      </c>
      <c r="M17" s="315">
        <f t="shared" si="1"/>
        <v>4500</v>
      </c>
      <c r="N17" s="365">
        <f t="shared" si="2"/>
        <v>20.454545454545453</v>
      </c>
      <c r="U17" s="274">
        <v>16</v>
      </c>
      <c r="V17" s="274">
        <v>110</v>
      </c>
      <c r="W17" s="274">
        <v>50</v>
      </c>
      <c r="X17" s="274">
        <f>SUM($W$2:W17)</f>
        <v>800</v>
      </c>
      <c r="Z17" s="274">
        <v>160</v>
      </c>
    </row>
    <row r="18" spans="1:26">
      <c r="A18" s="274">
        <v>7</v>
      </c>
      <c r="B18" s="274">
        <v>20</v>
      </c>
      <c r="C18" s="274">
        <v>91</v>
      </c>
      <c r="D18" s="274">
        <f>SUM(C$12:$C18)</f>
        <v>364</v>
      </c>
      <c r="G18" s="274" t="s">
        <v>2484</v>
      </c>
      <c r="H18" s="288">
        <v>15</v>
      </c>
      <c r="I18" s="288">
        <v>40</v>
      </c>
      <c r="J18" s="312">
        <v>1500</v>
      </c>
      <c r="K18" s="316">
        <f t="shared" si="0"/>
        <v>60000</v>
      </c>
      <c r="L18" s="314">
        <v>2000</v>
      </c>
      <c r="M18" s="315">
        <f t="shared" si="1"/>
        <v>30000</v>
      </c>
      <c r="N18" s="365">
        <f t="shared" si="2"/>
        <v>20</v>
      </c>
      <c r="U18" s="274">
        <v>17</v>
      </c>
      <c r="V18" s="274">
        <v>115</v>
      </c>
      <c r="W18" s="274">
        <v>50</v>
      </c>
      <c r="X18" s="274">
        <f>SUM($W$2:W18)</f>
        <v>850</v>
      </c>
      <c r="Z18" s="274">
        <v>170</v>
      </c>
    </row>
    <row r="19" spans="1:26">
      <c r="A19" s="274">
        <v>8</v>
      </c>
      <c r="B19" s="274">
        <v>23</v>
      </c>
      <c r="C19" s="274">
        <v>104</v>
      </c>
      <c r="D19" s="274">
        <f>SUM(C$12:$C19)</f>
        <v>468</v>
      </c>
      <c r="G19" s="274" t="s">
        <v>2603</v>
      </c>
      <c r="H19" s="274">
        <v>10</v>
      </c>
      <c r="I19" s="274">
        <v>200</v>
      </c>
      <c r="J19" s="312">
        <v>300</v>
      </c>
      <c r="K19" s="316">
        <f t="shared" si="0"/>
        <v>60000</v>
      </c>
      <c r="L19" s="314">
        <v>600</v>
      </c>
      <c r="M19" s="315">
        <f t="shared" si="1"/>
        <v>6000</v>
      </c>
      <c r="N19" s="365">
        <f t="shared" si="2"/>
        <v>20</v>
      </c>
      <c r="U19" s="274">
        <v>18</v>
      </c>
      <c r="V19" s="274">
        <v>120</v>
      </c>
      <c r="W19" s="274">
        <v>50</v>
      </c>
      <c r="X19" s="274">
        <f>SUM($W$2:W19)</f>
        <v>900</v>
      </c>
      <c r="Z19" s="274">
        <v>180</v>
      </c>
    </row>
    <row r="20" spans="1:26">
      <c r="A20" s="274">
        <v>9</v>
      </c>
      <c r="B20" s="274">
        <v>26</v>
      </c>
      <c r="C20" s="274">
        <v>117</v>
      </c>
      <c r="D20" s="274">
        <f>SUM(C$12:$C20)</f>
        <v>585</v>
      </c>
      <c r="G20" s="274" t="s">
        <v>2485</v>
      </c>
      <c r="H20" s="288">
        <v>30</v>
      </c>
      <c r="I20" s="288">
        <v>200</v>
      </c>
      <c r="J20" s="313">
        <v>220</v>
      </c>
      <c r="K20" s="316">
        <f t="shared" si="0"/>
        <v>44000</v>
      </c>
      <c r="L20" s="314">
        <v>150</v>
      </c>
      <c r="M20" s="315">
        <f t="shared" si="1"/>
        <v>4500</v>
      </c>
      <c r="N20" s="365">
        <f t="shared" si="2"/>
        <v>20.454545454545453</v>
      </c>
      <c r="U20" s="274">
        <v>19</v>
      </c>
      <c r="V20" s="274">
        <v>125</v>
      </c>
      <c r="W20" s="274">
        <v>50</v>
      </c>
      <c r="X20" s="274">
        <f>SUM($W$2:W20)</f>
        <v>950</v>
      </c>
      <c r="Z20" s="274">
        <v>190</v>
      </c>
    </row>
    <row r="21" spans="1:26">
      <c r="A21" s="274">
        <v>10</v>
      </c>
      <c r="B21" s="274">
        <v>29.999999999999982</v>
      </c>
      <c r="C21" s="274">
        <v>130</v>
      </c>
      <c r="D21" s="274">
        <f>SUM(C$12:$C21)</f>
        <v>715</v>
      </c>
      <c r="U21" s="274">
        <v>20</v>
      </c>
      <c r="V21" s="274">
        <v>130</v>
      </c>
      <c r="W21" s="274">
        <v>50</v>
      </c>
      <c r="X21" s="274">
        <f>SUM($W$2:W21)</f>
        <v>1000</v>
      </c>
      <c r="Z21" s="274">
        <v>200</v>
      </c>
    </row>
    <row r="22" spans="1:26">
      <c r="C22" s="277">
        <f>SUM(C12:C21)</f>
        <v>715</v>
      </c>
      <c r="G22" s="274" t="s">
        <v>701</v>
      </c>
      <c r="H22" s="288">
        <v>500</v>
      </c>
      <c r="I22" s="288">
        <v>0</v>
      </c>
      <c r="J22" s="313">
        <v>50</v>
      </c>
      <c r="K22" s="316">
        <f>J22*I22</f>
        <v>0</v>
      </c>
      <c r="L22" s="314">
        <v>1</v>
      </c>
      <c r="M22" s="315">
        <f>L22*H22</f>
        <v>500</v>
      </c>
      <c r="N22" s="365">
        <f>M22/J22</f>
        <v>10</v>
      </c>
      <c r="U22" s="274">
        <v>21</v>
      </c>
      <c r="V22" s="274">
        <v>135</v>
      </c>
      <c r="W22" s="274">
        <v>50</v>
      </c>
      <c r="X22" s="274">
        <f>SUM($W$2:W22)</f>
        <v>1050</v>
      </c>
      <c r="Z22" s="274">
        <v>210</v>
      </c>
    </row>
    <row r="23" spans="1:26">
      <c r="K23" s="322">
        <f>SUM(K2:K22)</f>
        <v>818000</v>
      </c>
      <c r="U23" s="274">
        <v>22</v>
      </c>
      <c r="V23" s="274">
        <v>140</v>
      </c>
      <c r="W23" s="274">
        <v>50</v>
      </c>
      <c r="X23" s="274">
        <f>SUM($W$2:W23)</f>
        <v>1100</v>
      </c>
      <c r="Z23" s="274">
        <v>220</v>
      </c>
    </row>
    <row r="24" spans="1:26">
      <c r="A24" s="304" t="s">
        <v>2440</v>
      </c>
      <c r="K24" s="306">
        <f>K23-(K9+K8)</f>
        <v>770000</v>
      </c>
      <c r="U24" s="274">
        <v>23</v>
      </c>
      <c r="V24" s="274">
        <v>145</v>
      </c>
      <c r="W24" s="274">
        <v>50</v>
      </c>
      <c r="X24" s="274">
        <f>SUM($W$2:W24)</f>
        <v>1150</v>
      </c>
      <c r="Z24" s="274">
        <v>230</v>
      </c>
    </row>
    <row r="25" spans="1:26">
      <c r="A25" s="280" t="s">
        <v>2489</v>
      </c>
      <c r="B25" s="280" t="s">
        <v>2497</v>
      </c>
      <c r="C25" s="280" t="s">
        <v>2490</v>
      </c>
      <c r="D25" s="280" t="s">
        <v>2582</v>
      </c>
      <c r="U25" s="274">
        <v>24</v>
      </c>
      <c r="V25" s="274">
        <v>150</v>
      </c>
      <c r="W25" s="274">
        <v>50</v>
      </c>
      <c r="X25" s="274">
        <f>SUM($W$2:W25)</f>
        <v>1200</v>
      </c>
      <c r="Z25" s="274">
        <v>240</v>
      </c>
    </row>
    <row r="26" spans="1:26">
      <c r="A26" s="281" t="s">
        <v>2491</v>
      </c>
      <c r="B26" s="281">
        <v>31</v>
      </c>
      <c r="C26" s="303">
        <f>X32</f>
        <v>1550</v>
      </c>
      <c r="D26" s="282">
        <f>C26*3</f>
        <v>4650</v>
      </c>
      <c r="E26" s="274" t="s">
        <v>2534</v>
      </c>
      <c r="U26" s="274">
        <v>25</v>
      </c>
      <c r="V26" s="274">
        <v>155</v>
      </c>
      <c r="W26" s="274">
        <v>50</v>
      </c>
      <c r="X26" s="274">
        <f>SUM($W$2:W26)</f>
        <v>1250</v>
      </c>
      <c r="Z26" s="274">
        <v>250</v>
      </c>
    </row>
    <row r="27" spans="1:26">
      <c r="B27" s="274">
        <v>51</v>
      </c>
      <c r="C27" s="303">
        <f>X52</f>
        <v>2550</v>
      </c>
      <c r="D27" s="282">
        <f t="shared" ref="D27:D32" si="3">C27*3</f>
        <v>7650</v>
      </c>
      <c r="E27" s="274" t="s">
        <v>2546</v>
      </c>
      <c r="G27"/>
      <c r="H27" s="383"/>
      <c r="I27" s="383"/>
      <c r="J27" s="384"/>
      <c r="K27" s="385"/>
      <c r="L27" s="386"/>
      <c r="M27" s="387"/>
      <c r="N27" s="388"/>
      <c r="U27" s="274">
        <v>26</v>
      </c>
      <c r="V27" s="274">
        <v>160</v>
      </c>
      <c r="W27" s="274">
        <v>50</v>
      </c>
      <c r="X27" s="274">
        <f>SUM($W$2:W27)</f>
        <v>1300</v>
      </c>
      <c r="Z27" s="274">
        <v>260</v>
      </c>
    </row>
    <row r="28" spans="1:26">
      <c r="A28" s="281" t="s">
        <v>2492</v>
      </c>
      <c r="B28" s="281">
        <v>71</v>
      </c>
      <c r="C28" s="303">
        <f>X72</f>
        <v>3550</v>
      </c>
      <c r="D28" s="282">
        <f t="shared" si="3"/>
        <v>10650</v>
      </c>
      <c r="E28" s="274" t="s">
        <v>2535</v>
      </c>
      <c r="G28"/>
      <c r="H28" s="383"/>
      <c r="I28" s="383"/>
      <c r="J28" s="384"/>
      <c r="K28" s="385"/>
      <c r="L28" s="386"/>
      <c r="M28" s="387"/>
      <c r="N28" s="388"/>
      <c r="U28" s="274">
        <v>27</v>
      </c>
      <c r="V28" s="274">
        <v>165</v>
      </c>
      <c r="W28" s="274">
        <v>50</v>
      </c>
      <c r="X28" s="274">
        <f>SUM($W$2:W28)</f>
        <v>1350</v>
      </c>
      <c r="Z28" s="274">
        <v>270</v>
      </c>
    </row>
    <row r="29" spans="1:26">
      <c r="A29" s="281" t="s">
        <v>2597</v>
      </c>
      <c r="B29" s="281">
        <v>91</v>
      </c>
      <c r="C29" s="303">
        <f>X92</f>
        <v>4550</v>
      </c>
      <c r="D29" s="282">
        <f t="shared" si="3"/>
        <v>13650</v>
      </c>
      <c r="E29" s="274" t="s">
        <v>2598</v>
      </c>
      <c r="G29"/>
      <c r="H29"/>
      <c r="I29"/>
      <c r="J29"/>
      <c r="K29"/>
      <c r="L29"/>
      <c r="M29"/>
      <c r="N29"/>
      <c r="U29" s="274">
        <v>28</v>
      </c>
      <c r="V29" s="274">
        <v>170</v>
      </c>
      <c r="W29" s="274">
        <v>50</v>
      </c>
      <c r="X29" s="274">
        <f>SUM($W$2:W29)</f>
        <v>1400</v>
      </c>
      <c r="Z29" s="274">
        <v>280</v>
      </c>
    </row>
    <row r="30" spans="1:26">
      <c r="A30" s="281" t="s">
        <v>2493</v>
      </c>
      <c r="B30" s="281">
        <v>111</v>
      </c>
      <c r="C30" s="303">
        <f>X112</f>
        <v>5550</v>
      </c>
      <c r="D30" s="282">
        <f t="shared" si="3"/>
        <v>16650</v>
      </c>
      <c r="E30" s="274" t="s">
        <v>2536</v>
      </c>
      <c r="U30" s="274">
        <v>29</v>
      </c>
      <c r="V30" s="274">
        <v>175</v>
      </c>
      <c r="W30" s="274">
        <v>50</v>
      </c>
      <c r="X30" s="274">
        <f>SUM($W$2:W30)</f>
        <v>1450</v>
      </c>
      <c r="Z30" s="274">
        <v>290</v>
      </c>
    </row>
    <row r="31" spans="1:26">
      <c r="A31" s="281" t="s">
        <v>2494</v>
      </c>
      <c r="B31" s="281">
        <v>151</v>
      </c>
      <c r="C31" s="303">
        <f>X152</f>
        <v>7550</v>
      </c>
      <c r="D31" s="282">
        <f t="shared" si="3"/>
        <v>22650</v>
      </c>
      <c r="E31" s="274" t="s">
        <v>2537</v>
      </c>
      <c r="U31" s="274">
        <v>30</v>
      </c>
      <c r="V31" s="274">
        <v>180</v>
      </c>
      <c r="W31" s="274">
        <v>50</v>
      </c>
      <c r="X31" s="274">
        <f>SUM($W$2:W31)</f>
        <v>1500</v>
      </c>
      <c r="Z31" s="274">
        <v>300</v>
      </c>
    </row>
    <row r="32" spans="1:26">
      <c r="A32" s="281" t="s">
        <v>2495</v>
      </c>
      <c r="B32" s="281">
        <v>216</v>
      </c>
      <c r="C32" s="303">
        <f>X217</f>
        <v>10800</v>
      </c>
      <c r="D32" s="282">
        <f t="shared" si="3"/>
        <v>32400</v>
      </c>
      <c r="E32" s="274" t="s">
        <v>2538</v>
      </c>
      <c r="U32" s="309">
        <v>31</v>
      </c>
      <c r="V32" s="274">
        <v>185</v>
      </c>
      <c r="W32" s="274">
        <v>50</v>
      </c>
      <c r="X32" s="309">
        <f>SUM($W$2:W32)</f>
        <v>1550</v>
      </c>
      <c r="Y32" s="281" t="s">
        <v>2491</v>
      </c>
      <c r="Z32" s="302">
        <v>310</v>
      </c>
    </row>
    <row r="33" spans="1:26">
      <c r="U33" s="274">
        <v>32</v>
      </c>
      <c r="V33" s="274">
        <v>190</v>
      </c>
      <c r="W33" s="274">
        <v>50</v>
      </c>
      <c r="X33" s="274">
        <f>SUM($W$2:W33)</f>
        <v>1600</v>
      </c>
      <c r="Z33" s="274">
        <v>320</v>
      </c>
    </row>
    <row r="34" spans="1:26">
      <c r="A34" s="382"/>
      <c r="U34" s="274">
        <v>33</v>
      </c>
      <c r="V34" s="274">
        <v>195</v>
      </c>
      <c r="W34" s="274">
        <v>50</v>
      </c>
      <c r="X34" s="274">
        <f>SUM($W$2:W34)</f>
        <v>1650</v>
      </c>
      <c r="Z34" s="274">
        <v>330</v>
      </c>
    </row>
    <row r="35" spans="1:26">
      <c r="A35" s="382"/>
      <c r="U35" s="274">
        <v>34</v>
      </c>
      <c r="V35" s="274">
        <v>200</v>
      </c>
      <c r="W35" s="274">
        <v>50</v>
      </c>
      <c r="X35" s="274">
        <f>SUM($W$2:W35)</f>
        <v>1700</v>
      </c>
      <c r="Z35" s="274">
        <v>340</v>
      </c>
    </row>
    <row r="36" spans="1:26">
      <c r="A36" s="382"/>
      <c r="U36" s="274">
        <v>35</v>
      </c>
      <c r="V36" s="274">
        <v>205</v>
      </c>
      <c r="W36" s="274">
        <v>50</v>
      </c>
      <c r="X36" s="274">
        <f>SUM($W$2:W36)</f>
        <v>1750</v>
      </c>
      <c r="Z36" s="274">
        <v>350</v>
      </c>
    </row>
    <row r="37" spans="1:26">
      <c r="A37" s="304" t="s">
        <v>2441</v>
      </c>
      <c r="N37" s="287"/>
      <c r="O37" s="367" t="s">
        <v>2585</v>
      </c>
      <c r="P37" s="368" t="s">
        <v>2583</v>
      </c>
      <c r="Q37" s="368" t="s">
        <v>2596</v>
      </c>
      <c r="R37" s="367" t="s">
        <v>2586</v>
      </c>
      <c r="S37" s="367" t="s">
        <v>2581</v>
      </c>
      <c r="T37" s="287" t="s">
        <v>2584</v>
      </c>
      <c r="U37" s="274">
        <v>36</v>
      </c>
      <c r="V37" s="274">
        <v>210</v>
      </c>
      <c r="W37" s="274">
        <v>50</v>
      </c>
      <c r="X37" s="274">
        <f>SUM($W$2:W37)</f>
        <v>1800</v>
      </c>
      <c r="Z37" s="274">
        <v>360</v>
      </c>
    </row>
    <row r="38" spans="1:26">
      <c r="A38" s="283" t="s">
        <v>2461</v>
      </c>
      <c r="B38" s="283" t="s">
        <v>2462</v>
      </c>
      <c r="C38" s="283" t="s">
        <v>2463</v>
      </c>
      <c r="D38" s="309" t="s">
        <v>2479</v>
      </c>
      <c r="E38" s="284" t="s">
        <v>701</v>
      </c>
      <c r="F38" s="285" t="s">
        <v>1151</v>
      </c>
      <c r="G38" s="286" t="s">
        <v>425</v>
      </c>
      <c r="H38" s="283" t="s">
        <v>2464</v>
      </c>
      <c r="I38" s="283" t="s">
        <v>2465</v>
      </c>
      <c r="J38" s="283" t="s">
        <v>2466</v>
      </c>
      <c r="K38" s="283" t="s">
        <v>2467</v>
      </c>
      <c r="L38" s="283" t="s">
        <v>2468</v>
      </c>
      <c r="N38" s="369" t="s">
        <v>2529</v>
      </c>
      <c r="O38" s="370">
        <v>10500</v>
      </c>
      <c r="P38" s="370">
        <v>10500</v>
      </c>
      <c r="Q38" s="370">
        <v>10500</v>
      </c>
      <c r="R38" s="370">
        <v>10500</v>
      </c>
      <c r="S38" s="370">
        <v>10500</v>
      </c>
      <c r="T38" s="370">
        <v>10500</v>
      </c>
      <c r="U38" s="274">
        <v>37</v>
      </c>
      <c r="V38" s="274">
        <v>215</v>
      </c>
      <c r="W38" s="274">
        <v>50</v>
      </c>
      <c r="X38" s="274">
        <f>SUM($W$2:W38)</f>
        <v>1850</v>
      </c>
      <c r="Z38" s="274">
        <v>370</v>
      </c>
    </row>
    <row r="39" spans="1:26">
      <c r="B39" s="274" t="s">
        <v>317</v>
      </c>
      <c r="C39" s="274" t="s">
        <v>701</v>
      </c>
      <c r="E39" s="288"/>
      <c r="F39" s="289"/>
      <c r="G39" s="290">
        <f>250000/2</f>
        <v>125000</v>
      </c>
      <c r="H39" s="274">
        <v>59000</v>
      </c>
      <c r="J39" s="274">
        <f>H39/G39</f>
        <v>0.47199999999999998</v>
      </c>
      <c r="K39" s="291">
        <f>G39/H39</f>
        <v>2.1186440677966103</v>
      </c>
      <c r="L39" s="292">
        <f>K39/K$39</f>
        <v>1</v>
      </c>
      <c r="N39" s="369" t="s">
        <v>2530</v>
      </c>
      <c r="O39" s="370">
        <v>10725</v>
      </c>
      <c r="P39" s="370">
        <v>10725</v>
      </c>
      <c r="Q39" s="370">
        <v>10725</v>
      </c>
      <c r="R39" s="370">
        <v>10725</v>
      </c>
      <c r="S39" s="370">
        <v>10725</v>
      </c>
      <c r="T39" s="370">
        <v>10725</v>
      </c>
      <c r="U39" s="274">
        <v>38</v>
      </c>
      <c r="V39" s="274">
        <v>220</v>
      </c>
      <c r="W39" s="274">
        <v>50</v>
      </c>
      <c r="X39" s="274">
        <f>SUM($W$2:W39)</f>
        <v>1900</v>
      </c>
      <c r="Z39" s="274">
        <v>380</v>
      </c>
    </row>
    <row r="40" spans="1:26">
      <c r="G40" s="274">
        <v>600000</v>
      </c>
      <c r="H40" s="274">
        <v>33000</v>
      </c>
      <c r="J40" s="274">
        <f>H40/G40</f>
        <v>5.5E-2</v>
      </c>
      <c r="K40" s="291">
        <f>G40/H40</f>
        <v>18.181818181818183</v>
      </c>
      <c r="L40" s="292">
        <f>K40/K$39</f>
        <v>8.581818181818182</v>
      </c>
      <c r="N40" s="287" t="s">
        <v>2531</v>
      </c>
      <c r="O40" s="288">
        <f>D26</f>
        <v>4650</v>
      </c>
      <c r="P40" s="290">
        <f>D28</f>
        <v>10650</v>
      </c>
      <c r="Q40" s="288">
        <f>D29</f>
        <v>13650</v>
      </c>
      <c r="R40" s="290">
        <f>D30</f>
        <v>16650</v>
      </c>
      <c r="S40" s="290">
        <f>D31</f>
        <v>22650</v>
      </c>
      <c r="T40" s="375">
        <f>D32</f>
        <v>32400</v>
      </c>
      <c r="U40" s="274">
        <v>39</v>
      </c>
      <c r="V40" s="274">
        <v>225</v>
      </c>
      <c r="W40" s="274">
        <v>50</v>
      </c>
      <c r="X40" s="274">
        <f>SUM($W$2:W40)</f>
        <v>1950</v>
      </c>
      <c r="Z40" s="274">
        <v>390</v>
      </c>
    </row>
    <row r="41" spans="1:26">
      <c r="A41" s="294" t="s">
        <v>2571</v>
      </c>
      <c r="B41" s="295" t="s">
        <v>2558</v>
      </c>
      <c r="C41" s="294" t="s">
        <v>2562</v>
      </c>
      <c r="D41" s="294" t="s">
        <v>2563</v>
      </c>
      <c r="E41" s="294" t="s">
        <v>669</v>
      </c>
      <c r="F41" s="294" t="s">
        <v>2564</v>
      </c>
      <c r="G41" s="296" t="s">
        <v>2565</v>
      </c>
      <c r="H41" s="297" t="s">
        <v>2566</v>
      </c>
      <c r="I41" s="297" t="s">
        <v>2567</v>
      </c>
      <c r="J41" s="298" t="s">
        <v>2568</v>
      </c>
      <c r="K41" s="294" t="s">
        <v>2569</v>
      </c>
      <c r="L41" s="294" t="s">
        <v>2570</v>
      </c>
      <c r="N41" s="287" t="s">
        <v>2550</v>
      </c>
      <c r="O41" s="376">
        <f t="shared" ref="O41" si="4">SUM(O38:O40)</f>
        <v>25875</v>
      </c>
      <c r="P41" s="376">
        <f>SUM(P38:P40)</f>
        <v>31875</v>
      </c>
      <c r="Q41" s="376">
        <f>SUM(Q38:Q40)</f>
        <v>34875</v>
      </c>
      <c r="R41" s="376">
        <f t="shared" ref="R41:T41" si="5">SUM(R38:R40)</f>
        <v>37875</v>
      </c>
      <c r="S41" s="376">
        <f t="shared" si="5"/>
        <v>43875</v>
      </c>
      <c r="T41" s="376">
        <f t="shared" si="5"/>
        <v>53625</v>
      </c>
      <c r="U41" s="274">
        <v>40</v>
      </c>
      <c r="V41" s="274">
        <v>230</v>
      </c>
      <c r="W41" s="274">
        <v>50</v>
      </c>
      <c r="X41" s="274">
        <f>SUM($W$2:W41)</f>
        <v>2000</v>
      </c>
      <c r="Z41" s="274">
        <v>400</v>
      </c>
    </row>
    <row r="42" spans="1:26">
      <c r="A42" s="274" t="s">
        <v>2469</v>
      </c>
      <c r="B42" s="325" t="s">
        <v>2595</v>
      </c>
      <c r="C42" s="325" t="s">
        <v>2572</v>
      </c>
      <c r="D42" s="361">
        <v>2000</v>
      </c>
      <c r="E42" s="328">
        <v>0</v>
      </c>
      <c r="F42" s="329">
        <v>100000</v>
      </c>
      <c r="G42" s="359">
        <f>(F42*3/4)+E42+(D42*20)</f>
        <v>115000</v>
      </c>
      <c r="H42" s="331">
        <v>5500</v>
      </c>
      <c r="I42" s="358">
        <f t="shared" ref="I42" si="6">H42/10</f>
        <v>550</v>
      </c>
      <c r="J42" s="333">
        <f t="shared" ref="J42" si="7">H42/G42</f>
        <v>4.7826086956521741E-2</v>
      </c>
      <c r="K42" s="333">
        <f t="shared" ref="K42" si="8">G42/H42</f>
        <v>20.90909090909091</v>
      </c>
      <c r="L42" s="334">
        <f t="shared" ref="L42:L50" si="9">K42/K$39</f>
        <v>9.8690909090909091</v>
      </c>
      <c r="M42" s="381">
        <v>88550</v>
      </c>
      <c r="N42" s="373"/>
      <c r="O42" s="371"/>
      <c r="P42" s="371"/>
      <c r="Q42" s="371"/>
      <c r="R42" s="371"/>
      <c r="S42" s="371"/>
      <c r="T42" s="371"/>
      <c r="U42" s="274">
        <v>41</v>
      </c>
      <c r="V42" s="274">
        <v>235</v>
      </c>
      <c r="W42" s="274">
        <v>50</v>
      </c>
      <c r="X42" s="274">
        <f>SUM($W$2:W42)</f>
        <v>2050</v>
      </c>
      <c r="Z42" s="274">
        <v>410</v>
      </c>
    </row>
    <row r="43" spans="1:26">
      <c r="A43" s="274" t="s">
        <v>2469</v>
      </c>
      <c r="B43" s="325" t="s">
        <v>2588</v>
      </c>
      <c r="C43" s="325" t="s">
        <v>2575</v>
      </c>
      <c r="D43" s="377">
        <v>8500</v>
      </c>
      <c r="E43" s="328">
        <v>0</v>
      </c>
      <c r="F43" s="336">
        <v>420</v>
      </c>
      <c r="G43" s="360">
        <f>F43*150+E43+(D43*20)</f>
        <v>233000</v>
      </c>
      <c r="H43" s="331">
        <v>11000</v>
      </c>
      <c r="I43" s="358">
        <f t="shared" ref="I43:I50" si="10">H43/10</f>
        <v>1100</v>
      </c>
      <c r="J43" s="333">
        <f t="shared" ref="J43:J48" si="11">H43/G43</f>
        <v>4.7210300429184553E-2</v>
      </c>
      <c r="K43" s="333">
        <f t="shared" ref="K43:K50" si="12">G43/H43</f>
        <v>21.181818181818183</v>
      </c>
      <c r="L43" s="334">
        <f t="shared" si="9"/>
        <v>9.9978181818181824</v>
      </c>
      <c r="M43" s="381">
        <v>566500</v>
      </c>
      <c r="N43" s="372" t="s">
        <v>2552</v>
      </c>
      <c r="O43" s="374">
        <f t="shared" ref="O43:T43" si="13">O41/15</f>
        <v>1725</v>
      </c>
      <c r="P43" s="374">
        <f t="shared" si="13"/>
        <v>2125</v>
      </c>
      <c r="Q43" s="374">
        <f t="shared" si="13"/>
        <v>2325</v>
      </c>
      <c r="R43" s="374">
        <f t="shared" si="13"/>
        <v>2525</v>
      </c>
      <c r="S43" s="374">
        <f t="shared" si="13"/>
        <v>2925</v>
      </c>
      <c r="T43" s="374">
        <f t="shared" si="13"/>
        <v>3575</v>
      </c>
      <c r="U43" s="274">
        <v>42</v>
      </c>
      <c r="V43" s="274">
        <v>240</v>
      </c>
      <c r="W43" s="274">
        <v>50</v>
      </c>
      <c r="X43" s="274">
        <f>SUM($W$2:W43)</f>
        <v>2100</v>
      </c>
      <c r="Z43" s="274">
        <v>420</v>
      </c>
    </row>
    <row r="44" spans="1:26">
      <c r="A44" s="274" t="s">
        <v>2469</v>
      </c>
      <c r="B44" s="325" t="s">
        <v>2588</v>
      </c>
      <c r="C44" s="325" t="s">
        <v>2576</v>
      </c>
      <c r="D44" s="377">
        <v>8500</v>
      </c>
      <c r="E44" s="328">
        <v>0</v>
      </c>
      <c r="F44" s="329">
        <v>420</v>
      </c>
      <c r="G44" s="359">
        <f>F44*150+E44+(D44*20)</f>
        <v>233000</v>
      </c>
      <c r="H44" s="331">
        <v>11000</v>
      </c>
      <c r="I44" s="358">
        <f t="shared" si="10"/>
        <v>1100</v>
      </c>
      <c r="J44" s="333">
        <f t="shared" si="11"/>
        <v>4.7210300429184553E-2</v>
      </c>
      <c r="K44" s="333">
        <f t="shared" si="12"/>
        <v>21.181818181818183</v>
      </c>
      <c r="L44" s="334">
        <f t="shared" si="9"/>
        <v>9.9978181818181824</v>
      </c>
      <c r="M44" s="381">
        <v>330000</v>
      </c>
      <c r="N44" s="291"/>
      <c r="O44" s="319"/>
      <c r="P44" s="319"/>
      <c r="Q44" s="319"/>
      <c r="R44" s="319"/>
      <c r="S44" s="319"/>
      <c r="U44" s="274">
        <v>43</v>
      </c>
      <c r="V44" s="274">
        <v>245</v>
      </c>
      <c r="W44" s="274">
        <v>50</v>
      </c>
      <c r="X44" s="274">
        <f>SUM($W$2:W44)</f>
        <v>2150</v>
      </c>
      <c r="Z44" s="274">
        <v>430</v>
      </c>
    </row>
    <row r="45" spans="1:26">
      <c r="A45" s="274" t="s">
        <v>2469</v>
      </c>
      <c r="B45" s="325" t="s">
        <v>2588</v>
      </c>
      <c r="C45" s="325" t="s">
        <v>2589</v>
      </c>
      <c r="D45" s="377">
        <v>20000</v>
      </c>
      <c r="E45" s="328">
        <v>0</v>
      </c>
      <c r="F45" s="336">
        <v>350</v>
      </c>
      <c r="G45" s="360">
        <f>F45*850+E45+(D45*20)</f>
        <v>697500</v>
      </c>
      <c r="H45" s="331">
        <v>33000</v>
      </c>
      <c r="I45" s="358">
        <f t="shared" si="10"/>
        <v>3300</v>
      </c>
      <c r="J45" s="333">
        <f t="shared" si="11"/>
        <v>4.7311827956989246E-2</v>
      </c>
      <c r="K45" s="333">
        <f t="shared" si="12"/>
        <v>21.136363636363637</v>
      </c>
      <c r="L45" s="334">
        <f t="shared" si="9"/>
        <v>9.9763636363636365</v>
      </c>
      <c r="M45" s="381">
        <v>785400</v>
      </c>
      <c r="N45" s="274" t="s">
        <v>2551</v>
      </c>
      <c r="O45" s="362">
        <f t="shared" ref="O45:T45" si="14">O43*$M46</f>
        <v>1377585000</v>
      </c>
      <c r="P45" s="362">
        <f t="shared" si="14"/>
        <v>1697025000</v>
      </c>
      <c r="Q45" s="362">
        <f t="shared" si="14"/>
        <v>1856745000</v>
      </c>
      <c r="R45" s="362">
        <f t="shared" si="14"/>
        <v>2016465000</v>
      </c>
      <c r="S45" s="362">
        <f t="shared" si="14"/>
        <v>2335905000</v>
      </c>
      <c r="T45" s="362">
        <f t="shared" si="14"/>
        <v>2854995000</v>
      </c>
      <c r="U45" s="274">
        <v>44</v>
      </c>
      <c r="V45" s="274">
        <v>250</v>
      </c>
      <c r="W45" s="274">
        <v>50</v>
      </c>
      <c r="X45" s="274">
        <f>SUM($W$2:W45)</f>
        <v>2200</v>
      </c>
      <c r="Z45" s="274">
        <v>440</v>
      </c>
    </row>
    <row r="46" spans="1:26">
      <c r="A46" s="274" t="s">
        <v>2469</v>
      </c>
      <c r="B46" s="325" t="s">
        <v>2588</v>
      </c>
      <c r="C46" s="325" t="s">
        <v>2590</v>
      </c>
      <c r="D46" s="377">
        <v>20000</v>
      </c>
      <c r="E46" s="328">
        <v>0</v>
      </c>
      <c r="F46" s="336">
        <v>500</v>
      </c>
      <c r="G46" s="360">
        <f>F46*600+E46+(D46*20)</f>
        <v>700000</v>
      </c>
      <c r="H46" s="331">
        <v>33000</v>
      </c>
      <c r="I46" s="358">
        <f t="shared" si="10"/>
        <v>3300</v>
      </c>
      <c r="J46" s="333">
        <f t="shared" si="11"/>
        <v>4.7142857142857146E-2</v>
      </c>
      <c r="K46" s="333">
        <f t="shared" si="12"/>
        <v>21.212121212121211</v>
      </c>
      <c r="L46" s="334">
        <f t="shared" si="9"/>
        <v>10.012121212121212</v>
      </c>
      <c r="M46" s="381">
        <v>798600</v>
      </c>
      <c r="O46" s="319"/>
      <c r="P46" s="319"/>
      <c r="Q46" s="319"/>
      <c r="R46" s="319"/>
      <c r="S46" s="319"/>
      <c r="U46" s="274">
        <v>45</v>
      </c>
      <c r="V46" s="274">
        <v>255</v>
      </c>
      <c r="W46" s="274">
        <v>50</v>
      </c>
      <c r="X46" s="274">
        <f>SUM($W$2:W46)</f>
        <v>2250</v>
      </c>
      <c r="Z46" s="274">
        <v>450</v>
      </c>
    </row>
    <row r="47" spans="1:26">
      <c r="A47" s="274" t="s">
        <v>2469</v>
      </c>
      <c r="B47" s="325" t="s">
        <v>2588</v>
      </c>
      <c r="C47" s="325" t="s">
        <v>2591</v>
      </c>
      <c r="D47" s="377">
        <v>20000</v>
      </c>
      <c r="E47" s="328">
        <v>0</v>
      </c>
      <c r="F47" s="329">
        <v>1500</v>
      </c>
      <c r="G47" s="359">
        <f>(F47*200)+E47+(D47*20)</f>
        <v>700000</v>
      </c>
      <c r="H47" s="331">
        <v>33000</v>
      </c>
      <c r="I47" s="358">
        <f t="shared" si="10"/>
        <v>3300</v>
      </c>
      <c r="J47" s="333">
        <f t="shared" si="11"/>
        <v>4.7142857142857146E-2</v>
      </c>
      <c r="K47" s="333">
        <f t="shared" si="12"/>
        <v>21.212121212121211</v>
      </c>
      <c r="L47" s="334">
        <f t="shared" si="9"/>
        <v>10.012121212121212</v>
      </c>
      <c r="M47" s="381">
        <v>1131900</v>
      </c>
      <c r="N47" s="300">
        <v>50</v>
      </c>
      <c r="O47" s="319">
        <f t="shared" ref="O47:P50" si="15">O$41*$N47</f>
        <v>1293750</v>
      </c>
      <c r="P47" s="319">
        <f t="shared" si="15"/>
        <v>1593750</v>
      </c>
      <c r="Q47" s="319">
        <f t="shared" ref="Q47:S50" si="16">R$41*$N47</f>
        <v>1893750</v>
      </c>
      <c r="R47" s="319">
        <f t="shared" si="16"/>
        <v>2193750</v>
      </c>
      <c r="S47" s="319">
        <f t="shared" si="16"/>
        <v>2681250</v>
      </c>
      <c r="U47" s="274">
        <v>46</v>
      </c>
      <c r="V47" s="274">
        <v>260</v>
      </c>
      <c r="W47" s="274">
        <v>50</v>
      </c>
      <c r="X47" s="274">
        <f>SUM($W$2:W47)</f>
        <v>2300</v>
      </c>
      <c r="Z47" s="274">
        <v>460</v>
      </c>
    </row>
    <row r="48" spans="1:26">
      <c r="A48" s="274" t="s">
        <v>2469</v>
      </c>
      <c r="B48" s="325" t="s">
        <v>2588</v>
      </c>
      <c r="C48" s="325" t="s">
        <v>2578</v>
      </c>
      <c r="D48" s="377">
        <v>20000</v>
      </c>
      <c r="E48" s="328">
        <v>300000</v>
      </c>
      <c r="F48" s="329">
        <v>0</v>
      </c>
      <c r="G48" s="359">
        <f>(F48*3/4)+E48+(D48*20)</f>
        <v>700000</v>
      </c>
      <c r="H48" s="331">
        <v>33000</v>
      </c>
      <c r="I48" s="358">
        <f t="shared" si="10"/>
        <v>3300</v>
      </c>
      <c r="J48" s="333">
        <f t="shared" si="11"/>
        <v>4.7142857142857146E-2</v>
      </c>
      <c r="K48" s="333">
        <f t="shared" si="12"/>
        <v>21.212121212121211</v>
      </c>
      <c r="L48" s="334">
        <f t="shared" si="9"/>
        <v>10.012121212121212</v>
      </c>
      <c r="M48" s="381">
        <v>468600</v>
      </c>
      <c r="N48" s="274">
        <v>30</v>
      </c>
      <c r="O48" s="319">
        <f t="shared" si="15"/>
        <v>776250</v>
      </c>
      <c r="P48" s="319">
        <f t="shared" si="15"/>
        <v>956250</v>
      </c>
      <c r="Q48" s="319">
        <f t="shared" si="16"/>
        <v>1136250</v>
      </c>
      <c r="R48" s="319">
        <f t="shared" si="16"/>
        <v>1316250</v>
      </c>
      <c r="S48" s="319">
        <f t="shared" si="16"/>
        <v>1608750</v>
      </c>
      <c r="U48" s="274">
        <v>47</v>
      </c>
      <c r="V48" s="274">
        <v>265</v>
      </c>
      <c r="W48" s="274">
        <v>50</v>
      </c>
      <c r="X48" s="274">
        <f>SUM($W$2:W48)</f>
        <v>2350</v>
      </c>
      <c r="Z48" s="274">
        <v>470</v>
      </c>
    </row>
    <row r="49" spans="1:26">
      <c r="A49" s="274" t="s">
        <v>2469</v>
      </c>
      <c r="B49" s="325" t="s">
        <v>2604</v>
      </c>
      <c r="C49" s="325" t="s">
        <v>2587</v>
      </c>
      <c r="D49" s="361">
        <v>0</v>
      </c>
      <c r="E49" s="328">
        <v>0</v>
      </c>
      <c r="F49" s="329">
        <v>0</v>
      </c>
      <c r="G49" s="359">
        <v>0</v>
      </c>
      <c r="H49" s="331">
        <v>33000</v>
      </c>
      <c r="I49" s="358">
        <f t="shared" si="10"/>
        <v>3300</v>
      </c>
      <c r="J49" s="333"/>
      <c r="K49" s="333">
        <f t="shared" si="12"/>
        <v>0</v>
      </c>
      <c r="L49" s="334">
        <f t="shared" si="9"/>
        <v>0</v>
      </c>
      <c r="M49" s="381">
        <v>399300</v>
      </c>
      <c r="N49" s="274">
        <v>25</v>
      </c>
      <c r="O49" s="319">
        <f t="shared" si="15"/>
        <v>646875</v>
      </c>
      <c r="P49" s="319">
        <f t="shared" si="15"/>
        <v>796875</v>
      </c>
      <c r="Q49" s="319">
        <f t="shared" si="16"/>
        <v>946875</v>
      </c>
      <c r="R49" s="319">
        <f t="shared" si="16"/>
        <v>1096875</v>
      </c>
      <c r="S49" s="319">
        <f t="shared" si="16"/>
        <v>1340625</v>
      </c>
      <c r="U49" s="274">
        <v>48</v>
      </c>
      <c r="V49" s="274">
        <v>270</v>
      </c>
      <c r="W49" s="274">
        <v>50</v>
      </c>
      <c r="X49" s="274">
        <f>SUM($W$2:W49)</f>
        <v>2400</v>
      </c>
      <c r="Z49" s="274">
        <v>480</v>
      </c>
    </row>
    <row r="50" spans="1:26">
      <c r="A50" s="274" t="s">
        <v>2469</v>
      </c>
      <c r="B50" s="325" t="s">
        <v>2604</v>
      </c>
      <c r="C50" s="325" t="s">
        <v>2592</v>
      </c>
      <c r="D50" s="361">
        <v>0</v>
      </c>
      <c r="E50" s="328">
        <v>0</v>
      </c>
      <c r="F50" s="329">
        <v>0</v>
      </c>
      <c r="G50" s="359">
        <v>0</v>
      </c>
      <c r="H50" s="331">
        <v>33000</v>
      </c>
      <c r="I50" s="358">
        <f t="shared" si="10"/>
        <v>3300</v>
      </c>
      <c r="J50" s="333"/>
      <c r="K50" s="333">
        <f t="shared" si="12"/>
        <v>0</v>
      </c>
      <c r="L50" s="334">
        <f t="shared" si="9"/>
        <v>0</v>
      </c>
      <c r="M50" s="381">
        <v>795300</v>
      </c>
      <c r="N50" s="274">
        <v>10</v>
      </c>
      <c r="O50" s="319">
        <f t="shared" si="15"/>
        <v>258750</v>
      </c>
      <c r="P50" s="319">
        <f t="shared" si="15"/>
        <v>318750</v>
      </c>
      <c r="Q50" s="319">
        <f t="shared" si="16"/>
        <v>378750</v>
      </c>
      <c r="R50" s="319">
        <f t="shared" si="16"/>
        <v>438750</v>
      </c>
      <c r="S50" s="319">
        <f t="shared" si="16"/>
        <v>536250</v>
      </c>
      <c r="U50" s="274">
        <v>49</v>
      </c>
      <c r="V50" s="274">
        <v>275</v>
      </c>
      <c r="W50" s="274">
        <v>50</v>
      </c>
      <c r="X50" s="274">
        <f>SUM($W$2:W50)</f>
        <v>2450</v>
      </c>
      <c r="Z50" s="274">
        <v>490</v>
      </c>
    </row>
    <row r="51" spans="1:26">
      <c r="D51" s="324">
        <f>SUM(D43:D48)*5+D42</f>
        <v>487000</v>
      </c>
      <c r="E51" s="288"/>
      <c r="F51" s="288"/>
      <c r="G51" s="338"/>
      <c r="H51" s="364">
        <f>SUM(H43:H48)*5+H42+SUM(H49:H50)*3</f>
        <v>973500</v>
      </c>
      <c r="I51" s="340"/>
      <c r="J51" s="291"/>
      <c r="K51" s="291"/>
      <c r="L51" s="334"/>
      <c r="O51" s="278"/>
      <c r="P51" s="278"/>
      <c r="R51" s="278"/>
      <c r="S51" s="278"/>
      <c r="T51" s="278"/>
      <c r="U51" s="274">
        <v>50</v>
      </c>
      <c r="V51" s="274">
        <v>280</v>
      </c>
      <c r="W51" s="274">
        <v>50</v>
      </c>
      <c r="X51" s="274">
        <f>SUM($W$2:W51)</f>
        <v>2500</v>
      </c>
      <c r="Z51" s="274">
        <v>500</v>
      </c>
    </row>
    <row r="52" spans="1:26">
      <c r="O52" s="278"/>
      <c r="P52" s="278"/>
      <c r="R52" s="278"/>
      <c r="S52" s="278"/>
      <c r="T52" s="278"/>
      <c r="U52" s="309">
        <v>51</v>
      </c>
      <c r="V52" s="274">
        <v>285</v>
      </c>
      <c r="W52" s="274">
        <v>50</v>
      </c>
      <c r="X52" s="309">
        <f>SUM($W$2:W52)</f>
        <v>2550</v>
      </c>
      <c r="Y52" s="309"/>
      <c r="Z52" s="309">
        <v>510</v>
      </c>
    </row>
    <row r="53" spans="1:26">
      <c r="O53" s="278"/>
      <c r="P53" s="278"/>
      <c r="R53" s="278"/>
      <c r="S53" s="278"/>
      <c r="T53" s="278"/>
      <c r="U53" s="274">
        <v>52</v>
      </c>
      <c r="V53" s="274">
        <v>290</v>
      </c>
      <c r="W53" s="274">
        <v>50</v>
      </c>
      <c r="X53" s="274">
        <f>SUM($W$2:W53)</f>
        <v>2600</v>
      </c>
      <c r="Z53" s="274">
        <v>520</v>
      </c>
    </row>
    <row r="54" spans="1:26">
      <c r="P54" s="279"/>
      <c r="S54" s="276"/>
      <c r="T54" s="276"/>
      <c r="U54" s="274">
        <v>53</v>
      </c>
      <c r="V54" s="274">
        <v>295</v>
      </c>
      <c r="W54" s="274">
        <v>50</v>
      </c>
      <c r="X54" s="274">
        <f>SUM($W$2:W54)</f>
        <v>2650</v>
      </c>
      <c r="Z54" s="274">
        <v>530</v>
      </c>
    </row>
    <row r="55" spans="1:26">
      <c r="E55" s="288"/>
      <c r="O55" s="307"/>
      <c r="P55" s="307"/>
      <c r="R55" s="307"/>
      <c r="S55" s="307"/>
      <c r="U55" s="274">
        <v>54</v>
      </c>
      <c r="V55" s="274">
        <v>300</v>
      </c>
      <c r="W55" s="274">
        <v>50</v>
      </c>
      <c r="X55" s="274">
        <f>SUM($W$2:W55)</f>
        <v>2700</v>
      </c>
      <c r="Z55" s="274">
        <v>540</v>
      </c>
    </row>
    <row r="56" spans="1:26">
      <c r="F56" s="288"/>
      <c r="G56" s="363"/>
      <c r="H56" s="339"/>
      <c r="I56" s="340"/>
      <c r="J56" s="291"/>
      <c r="K56" s="291"/>
      <c r="L56" s="334"/>
      <c r="U56" s="274">
        <v>55</v>
      </c>
      <c r="V56" s="274">
        <v>305</v>
      </c>
      <c r="W56" s="274">
        <v>50</v>
      </c>
      <c r="X56" s="274">
        <f>SUM($W$2:W56)</f>
        <v>2750</v>
      </c>
      <c r="Z56" s="274">
        <v>550</v>
      </c>
    </row>
    <row r="57" spans="1:26">
      <c r="E57" s="288"/>
      <c r="M57" s="291"/>
      <c r="U57" s="274">
        <v>56</v>
      </c>
      <c r="V57" s="274">
        <v>310</v>
      </c>
      <c r="W57" s="274">
        <v>50</v>
      </c>
      <c r="X57" s="274">
        <f>SUM($W$2:W57)</f>
        <v>2800</v>
      </c>
      <c r="Z57" s="274">
        <v>560</v>
      </c>
    </row>
    <row r="58" spans="1:26">
      <c r="F58" s="293"/>
      <c r="G58" s="338"/>
      <c r="H58" s="339"/>
      <c r="I58" s="340"/>
      <c r="J58" s="291"/>
      <c r="K58" s="291"/>
      <c r="L58" s="334"/>
      <c r="M58" s="291"/>
      <c r="U58" s="274">
        <v>57</v>
      </c>
      <c r="V58" s="274">
        <v>315</v>
      </c>
      <c r="W58" s="274">
        <v>50</v>
      </c>
      <c r="X58" s="274">
        <f>SUM($W$2:W58)</f>
        <v>2850</v>
      </c>
      <c r="Z58" s="274">
        <v>570</v>
      </c>
    </row>
    <row r="59" spans="1:26">
      <c r="E59" s="288"/>
      <c r="U59" s="274">
        <v>58</v>
      </c>
      <c r="V59" s="274">
        <v>320</v>
      </c>
      <c r="W59" s="274">
        <v>50</v>
      </c>
      <c r="X59" s="274">
        <f>SUM($W$2:W59)</f>
        <v>2900</v>
      </c>
      <c r="Z59" s="274">
        <v>580</v>
      </c>
    </row>
    <row r="60" spans="1:26">
      <c r="F60" s="293"/>
      <c r="G60" s="338"/>
      <c r="H60" s="339"/>
      <c r="I60" s="340"/>
      <c r="J60" s="291"/>
      <c r="K60" s="291"/>
      <c r="L60" s="334"/>
      <c r="U60" s="274">
        <v>59</v>
      </c>
      <c r="V60" s="274">
        <v>325</v>
      </c>
      <c r="W60" s="274">
        <v>50</v>
      </c>
      <c r="X60" s="274">
        <f>SUM($W$2:W60)</f>
        <v>2950</v>
      </c>
      <c r="Z60" s="274">
        <v>590</v>
      </c>
    </row>
    <row r="61" spans="1:26">
      <c r="E61" s="288"/>
      <c r="H61" s="326"/>
      <c r="U61" s="274">
        <v>60</v>
      </c>
      <c r="V61" s="274">
        <v>330</v>
      </c>
      <c r="W61" s="274">
        <v>50</v>
      </c>
      <c r="X61" s="274">
        <f>SUM($W$2:W61)</f>
        <v>3000</v>
      </c>
      <c r="Z61" s="274">
        <v>600</v>
      </c>
    </row>
    <row r="62" spans="1:26">
      <c r="U62" s="274">
        <v>61</v>
      </c>
      <c r="V62" s="274">
        <v>335</v>
      </c>
      <c r="W62" s="274">
        <v>50</v>
      </c>
      <c r="X62" s="274">
        <f>SUM($W$2:W62)</f>
        <v>3050</v>
      </c>
      <c r="Z62" s="274">
        <v>610</v>
      </c>
    </row>
    <row r="63" spans="1:26">
      <c r="K63" s="293"/>
      <c r="U63" s="274">
        <v>62</v>
      </c>
      <c r="V63" s="274">
        <v>340</v>
      </c>
      <c r="W63" s="274">
        <v>50</v>
      </c>
      <c r="X63" s="274">
        <f>SUM($W$2:W63)</f>
        <v>3100</v>
      </c>
      <c r="Z63" s="274">
        <v>620</v>
      </c>
    </row>
    <row r="64" spans="1:26">
      <c r="K64" s="293"/>
      <c r="U64" s="274">
        <v>63</v>
      </c>
      <c r="V64" s="274">
        <v>345</v>
      </c>
      <c r="W64" s="274">
        <v>50</v>
      </c>
      <c r="X64" s="274">
        <f>SUM($W$2:W64)</f>
        <v>3150</v>
      </c>
      <c r="Z64" s="274">
        <v>630</v>
      </c>
    </row>
    <row r="65" spans="5:26">
      <c r="K65" s="293"/>
      <c r="U65" s="274">
        <v>64</v>
      </c>
      <c r="V65" s="274">
        <v>350</v>
      </c>
      <c r="W65" s="274">
        <v>50</v>
      </c>
      <c r="X65" s="274">
        <f>SUM($W$2:W65)</f>
        <v>3200</v>
      </c>
      <c r="Z65" s="274">
        <v>640</v>
      </c>
    </row>
    <row r="66" spans="5:26">
      <c r="K66" s="293"/>
      <c r="U66" s="274">
        <v>65</v>
      </c>
      <c r="V66" s="274">
        <v>355</v>
      </c>
      <c r="W66" s="274">
        <v>50</v>
      </c>
      <c r="X66" s="274">
        <f>SUM($W$2:W66)</f>
        <v>3250</v>
      </c>
      <c r="Z66" s="274">
        <v>650</v>
      </c>
    </row>
    <row r="67" spans="5:26">
      <c r="G67" s="338"/>
      <c r="H67" s="339"/>
      <c r="I67" s="340"/>
      <c r="J67" s="291"/>
      <c r="K67" s="291"/>
      <c r="L67" s="334"/>
      <c r="U67" s="274">
        <v>66</v>
      </c>
      <c r="V67" s="274">
        <v>360</v>
      </c>
      <c r="W67" s="274">
        <v>50</v>
      </c>
      <c r="X67" s="274">
        <f>SUM($W$2:W67)</f>
        <v>3300</v>
      </c>
      <c r="Z67" s="274">
        <v>660</v>
      </c>
    </row>
    <row r="68" spans="5:26">
      <c r="E68" s="288"/>
      <c r="G68" s="338"/>
      <c r="H68" s="339"/>
      <c r="I68" s="340"/>
      <c r="J68" s="291"/>
      <c r="K68" s="291"/>
      <c r="L68" s="334"/>
      <c r="U68" s="274">
        <v>67</v>
      </c>
      <c r="V68" s="274">
        <v>365</v>
      </c>
      <c r="W68" s="274">
        <v>50</v>
      </c>
      <c r="X68" s="274">
        <f>SUM($W$2:W68)</f>
        <v>3350</v>
      </c>
      <c r="Z68" s="274">
        <v>670</v>
      </c>
    </row>
    <row r="69" spans="5:26">
      <c r="E69" s="288"/>
      <c r="K69" s="293"/>
      <c r="U69" s="274">
        <v>68</v>
      </c>
      <c r="V69" s="274">
        <v>370</v>
      </c>
      <c r="W69" s="274">
        <v>50</v>
      </c>
      <c r="X69" s="274">
        <f>SUM($W$2:W69)</f>
        <v>3400</v>
      </c>
      <c r="Z69" s="274">
        <v>680</v>
      </c>
    </row>
    <row r="70" spans="5:26">
      <c r="K70" s="293"/>
      <c r="U70" s="274">
        <v>69</v>
      </c>
      <c r="V70" s="274">
        <v>375</v>
      </c>
      <c r="W70" s="274">
        <v>50</v>
      </c>
      <c r="X70" s="274">
        <f>SUM($W$2:W70)</f>
        <v>3450</v>
      </c>
      <c r="Z70" s="274">
        <v>690</v>
      </c>
    </row>
    <row r="71" spans="5:26">
      <c r="K71" s="293"/>
      <c r="U71" s="274">
        <v>70</v>
      </c>
      <c r="V71" s="274">
        <v>380</v>
      </c>
      <c r="W71" s="274">
        <v>50</v>
      </c>
      <c r="X71" s="274">
        <f>SUM($W$2:W71)</f>
        <v>3500</v>
      </c>
      <c r="Z71" s="274">
        <v>700</v>
      </c>
    </row>
    <row r="72" spans="5:26">
      <c r="K72" s="293"/>
      <c r="U72" s="302">
        <v>71</v>
      </c>
      <c r="V72" s="274">
        <v>385</v>
      </c>
      <c r="W72" s="274">
        <v>50</v>
      </c>
      <c r="X72" s="309">
        <f>SUM($W$2:W72)</f>
        <v>3550</v>
      </c>
      <c r="Y72" s="281" t="s">
        <v>2492</v>
      </c>
      <c r="Z72" s="302">
        <v>710</v>
      </c>
    </row>
    <row r="73" spans="5:26">
      <c r="K73" s="293"/>
      <c r="N73" s="291"/>
      <c r="O73" s="292"/>
      <c r="U73" s="274">
        <v>72</v>
      </c>
      <c r="V73" s="274">
        <v>390</v>
      </c>
      <c r="W73" s="274">
        <v>50</v>
      </c>
      <c r="X73" s="274">
        <f>SUM($W$2:W73)</f>
        <v>3600</v>
      </c>
      <c r="Z73" s="274">
        <v>720</v>
      </c>
    </row>
    <row r="74" spans="5:26">
      <c r="N74" s="291"/>
      <c r="O74" s="292"/>
      <c r="U74" s="274">
        <v>73</v>
      </c>
      <c r="V74" s="274">
        <v>395</v>
      </c>
      <c r="W74" s="274">
        <v>50</v>
      </c>
      <c r="X74" s="274">
        <f>SUM($W$2:W74)</f>
        <v>3650</v>
      </c>
      <c r="Z74" s="274">
        <v>730</v>
      </c>
    </row>
    <row r="75" spans="5:26">
      <c r="K75" s="293"/>
      <c r="N75" s="301"/>
      <c r="O75" s="292"/>
      <c r="U75" s="274">
        <v>74</v>
      </c>
      <c r="V75" s="274">
        <v>400</v>
      </c>
      <c r="W75" s="274">
        <v>50</v>
      </c>
      <c r="X75" s="274">
        <f>SUM($W$2:W75)</f>
        <v>3700</v>
      </c>
      <c r="Z75" s="274">
        <v>740</v>
      </c>
    </row>
    <row r="76" spans="5:26">
      <c r="K76" s="293"/>
      <c r="L76" s="306"/>
      <c r="N76" s="291"/>
      <c r="O76" s="292"/>
      <c r="U76" s="274">
        <v>75</v>
      </c>
      <c r="V76" s="274">
        <v>405</v>
      </c>
      <c r="W76" s="274">
        <v>50</v>
      </c>
      <c r="X76" s="274">
        <f>SUM($W$2:W76)</f>
        <v>3750</v>
      </c>
      <c r="Z76" s="274">
        <v>750</v>
      </c>
    </row>
    <row r="77" spans="5:26">
      <c r="K77" s="293"/>
      <c r="N77" s="291"/>
      <c r="O77" s="292"/>
      <c r="U77" s="274">
        <v>76</v>
      </c>
      <c r="V77" s="274">
        <v>410</v>
      </c>
      <c r="W77" s="274">
        <v>50</v>
      </c>
      <c r="X77" s="274">
        <f>SUM($W$2:W77)</f>
        <v>3800</v>
      </c>
      <c r="Z77" s="274">
        <v>760</v>
      </c>
    </row>
    <row r="78" spans="5:26">
      <c r="K78" s="293"/>
      <c r="U78" s="274">
        <v>77</v>
      </c>
      <c r="V78" s="274">
        <v>415</v>
      </c>
      <c r="W78" s="274">
        <v>50</v>
      </c>
      <c r="X78" s="274">
        <f>SUM($W$2:W78)</f>
        <v>3850</v>
      </c>
      <c r="Z78" s="274">
        <v>770</v>
      </c>
    </row>
    <row r="79" spans="5:26">
      <c r="U79" s="274">
        <v>78</v>
      </c>
      <c r="V79" s="274">
        <v>420</v>
      </c>
      <c r="W79" s="274">
        <v>50</v>
      </c>
      <c r="X79" s="274">
        <f>SUM($W$2:W79)</f>
        <v>3900</v>
      </c>
      <c r="Z79" s="274">
        <v>780</v>
      </c>
    </row>
    <row r="80" spans="5:26">
      <c r="U80" s="274">
        <v>79</v>
      </c>
      <c r="V80" s="274">
        <v>425</v>
      </c>
      <c r="W80" s="274">
        <v>50</v>
      </c>
      <c r="X80" s="274">
        <f>SUM($W$2:W80)</f>
        <v>3950</v>
      </c>
      <c r="Z80" s="274">
        <v>790</v>
      </c>
    </row>
    <row r="81" spans="1:26">
      <c r="U81" s="274">
        <v>80</v>
      </c>
      <c r="V81" s="274">
        <v>430</v>
      </c>
      <c r="W81" s="274">
        <v>50</v>
      </c>
      <c r="X81" s="274">
        <f>SUM($W$2:W81)</f>
        <v>4000</v>
      </c>
      <c r="Z81" s="274">
        <v>800</v>
      </c>
    </row>
    <row r="82" spans="1:26">
      <c r="U82" s="274">
        <v>81</v>
      </c>
      <c r="V82" s="274">
        <v>435</v>
      </c>
      <c r="W82" s="274">
        <v>50</v>
      </c>
      <c r="X82" s="274">
        <f>SUM($W$2:W82)</f>
        <v>4050</v>
      </c>
      <c r="Z82" s="274">
        <v>810</v>
      </c>
    </row>
    <row r="83" spans="1:26">
      <c r="U83" s="274">
        <v>82</v>
      </c>
      <c r="V83" s="274">
        <v>440</v>
      </c>
      <c r="W83" s="274">
        <v>50</v>
      </c>
      <c r="X83" s="274">
        <f>SUM($W$2:W83)</f>
        <v>4100</v>
      </c>
      <c r="Z83" s="274">
        <v>820</v>
      </c>
    </row>
    <row r="84" spans="1:26">
      <c r="U84" s="274">
        <v>83</v>
      </c>
      <c r="V84" s="274">
        <v>445</v>
      </c>
      <c r="W84" s="274">
        <v>50</v>
      </c>
      <c r="X84" s="274">
        <f>SUM($W$2:W84)</f>
        <v>4150</v>
      </c>
      <c r="Z84" s="274">
        <v>830</v>
      </c>
    </row>
    <row r="85" spans="1:26">
      <c r="U85" s="274">
        <v>84</v>
      </c>
      <c r="V85" s="274">
        <v>450</v>
      </c>
      <c r="W85" s="274">
        <v>50</v>
      </c>
      <c r="X85" s="274">
        <f>SUM($W$2:W85)</f>
        <v>4200</v>
      </c>
      <c r="Z85" s="274">
        <v>840</v>
      </c>
    </row>
    <row r="86" spans="1:26">
      <c r="U86" s="274">
        <v>85</v>
      </c>
      <c r="V86" s="274">
        <v>455</v>
      </c>
      <c r="W86" s="274">
        <v>50</v>
      </c>
      <c r="X86" s="274">
        <f>SUM($W$2:W86)</f>
        <v>4250</v>
      </c>
      <c r="Z86" s="274">
        <v>850</v>
      </c>
    </row>
    <row r="87" spans="1:26">
      <c r="U87" s="274">
        <v>86</v>
      </c>
      <c r="V87" s="274">
        <v>460</v>
      </c>
      <c r="W87" s="274">
        <v>50</v>
      </c>
      <c r="X87" s="274">
        <f>SUM($W$2:W87)</f>
        <v>4300</v>
      </c>
      <c r="Z87" s="274">
        <v>860</v>
      </c>
    </row>
    <row r="88" spans="1:26">
      <c r="U88" s="274">
        <v>87</v>
      </c>
      <c r="V88" s="274">
        <v>465</v>
      </c>
      <c r="W88" s="274">
        <v>50</v>
      </c>
      <c r="X88" s="274">
        <f>SUM($W$2:W88)</f>
        <v>4350</v>
      </c>
      <c r="Z88" s="274">
        <v>870</v>
      </c>
    </row>
    <row r="89" spans="1:26">
      <c r="U89" s="274">
        <v>88</v>
      </c>
      <c r="V89" s="274">
        <v>470</v>
      </c>
      <c r="W89" s="274">
        <v>50</v>
      </c>
      <c r="X89" s="274">
        <f>SUM($W$2:W89)</f>
        <v>4400</v>
      </c>
      <c r="Z89" s="274">
        <v>880</v>
      </c>
    </row>
    <row r="90" spans="1:26">
      <c r="U90" s="274">
        <v>89</v>
      </c>
      <c r="V90" s="274">
        <v>475</v>
      </c>
      <c r="W90" s="274">
        <v>50</v>
      </c>
      <c r="X90" s="274">
        <f>SUM($W$2:W90)</f>
        <v>4450</v>
      </c>
      <c r="Z90" s="274">
        <v>890</v>
      </c>
    </row>
    <row r="91" spans="1:26">
      <c r="U91" s="274">
        <v>90</v>
      </c>
      <c r="V91" s="274">
        <v>480</v>
      </c>
      <c r="W91" s="274">
        <v>50</v>
      </c>
      <c r="X91" s="274">
        <f>SUM($W$2:W91)</f>
        <v>4500</v>
      </c>
      <c r="Z91" s="274">
        <v>900</v>
      </c>
    </row>
    <row r="92" spans="1:26" ht="14.25" customHeight="1">
      <c r="A92" s="304" t="s">
        <v>2502</v>
      </c>
      <c r="F92" s="343" t="s">
        <v>2516</v>
      </c>
      <c r="G92" s="343" t="s">
        <v>2517</v>
      </c>
      <c r="H92" s="343" t="s">
        <v>2519</v>
      </c>
      <c r="I92" s="343" t="s">
        <v>2520</v>
      </c>
      <c r="J92" s="343" t="s">
        <v>2518</v>
      </c>
      <c r="U92" s="302">
        <v>91</v>
      </c>
      <c r="V92" s="274">
        <v>485</v>
      </c>
      <c r="W92" s="274">
        <v>50</v>
      </c>
      <c r="X92" s="302">
        <f>SUM($W$2:W92)</f>
        <v>4550</v>
      </c>
      <c r="Y92" s="302"/>
      <c r="Z92" s="302">
        <v>910</v>
      </c>
    </row>
    <row r="93" spans="1:26" ht="15" customHeight="1">
      <c r="A93" s="343" t="s">
        <v>2505</v>
      </c>
      <c r="B93" s="343" t="s">
        <v>2503</v>
      </c>
      <c r="C93" s="343" t="s">
        <v>2514</v>
      </c>
      <c r="D93" s="343" t="s">
        <v>2513</v>
      </c>
      <c r="E93" s="343" t="s">
        <v>2515</v>
      </c>
      <c r="F93" s="345">
        <v>64000</v>
      </c>
      <c r="G93" s="346">
        <v>190</v>
      </c>
      <c r="H93" s="347">
        <v>181450</v>
      </c>
      <c r="I93" s="306">
        <f>H93*4</f>
        <v>725800</v>
      </c>
      <c r="J93" s="348">
        <f t="shared" ref="J93:J102" si="17">B94+D94+F93+I93</f>
        <v>1224800</v>
      </c>
      <c r="U93" s="274">
        <v>92</v>
      </c>
      <c r="V93" s="274">
        <v>490</v>
      </c>
      <c r="W93" s="274">
        <v>50</v>
      </c>
      <c r="X93" s="274">
        <f>SUM($W$2:W93)</f>
        <v>4600</v>
      </c>
      <c r="Z93" s="274">
        <v>920</v>
      </c>
    </row>
    <row r="94" spans="1:26">
      <c r="A94" s="344" t="s">
        <v>2506</v>
      </c>
      <c r="B94" s="345">
        <v>210000</v>
      </c>
      <c r="C94" s="346">
        <v>300</v>
      </c>
      <c r="D94" s="345">
        <v>225000</v>
      </c>
      <c r="E94" s="346">
        <v>20</v>
      </c>
      <c r="F94" s="345">
        <v>29000</v>
      </c>
      <c r="G94" s="346">
        <v>150</v>
      </c>
      <c r="H94" s="347">
        <v>113250</v>
      </c>
      <c r="I94" s="306">
        <f t="shared" ref="I94:I102" si="18">H94*4</f>
        <v>453000</v>
      </c>
      <c r="J94" s="348">
        <f t="shared" si="17"/>
        <v>811000</v>
      </c>
      <c r="U94" s="274">
        <v>93</v>
      </c>
      <c r="V94" s="274">
        <v>495</v>
      </c>
      <c r="W94" s="274">
        <v>50</v>
      </c>
      <c r="X94" s="274">
        <f>SUM($W$2:W94)</f>
        <v>4650</v>
      </c>
      <c r="Z94" s="274">
        <v>930</v>
      </c>
    </row>
    <row r="95" spans="1:26">
      <c r="A95" s="344" t="s">
        <v>2507</v>
      </c>
      <c r="B95" s="345">
        <v>189000</v>
      </c>
      <c r="C95" s="346">
        <v>150</v>
      </c>
      <c r="D95" s="345">
        <v>140000</v>
      </c>
      <c r="E95" s="346">
        <v>13</v>
      </c>
      <c r="F95" s="345">
        <v>19000</v>
      </c>
      <c r="G95" s="346">
        <v>180</v>
      </c>
      <c r="H95" s="347">
        <v>162900</v>
      </c>
      <c r="I95" s="306">
        <f t="shared" si="18"/>
        <v>651600</v>
      </c>
      <c r="J95" s="348">
        <f t="shared" si="17"/>
        <v>948600</v>
      </c>
      <c r="U95" s="274">
        <v>94</v>
      </c>
      <c r="V95" s="274">
        <v>500</v>
      </c>
      <c r="W95" s="274">
        <v>50</v>
      </c>
      <c r="X95" s="274">
        <f>SUM($W$2:W95)</f>
        <v>4700</v>
      </c>
      <c r="Z95" s="274">
        <v>940</v>
      </c>
    </row>
    <row r="96" spans="1:26">
      <c r="A96" s="344" t="s">
        <v>2508</v>
      </c>
      <c r="B96" s="345">
        <v>203000</v>
      </c>
      <c r="C96" s="346">
        <v>70</v>
      </c>
      <c r="D96" s="345">
        <v>75000</v>
      </c>
      <c r="E96" s="346">
        <v>10</v>
      </c>
      <c r="F96" s="345">
        <v>29000</v>
      </c>
      <c r="G96" s="346">
        <v>114</v>
      </c>
      <c r="H96" s="347">
        <v>65550</v>
      </c>
      <c r="I96" s="306">
        <f t="shared" si="18"/>
        <v>262200</v>
      </c>
      <c r="J96" s="348">
        <f t="shared" si="17"/>
        <v>641200</v>
      </c>
      <c r="U96" s="274">
        <v>95</v>
      </c>
      <c r="V96" s="274">
        <v>505</v>
      </c>
      <c r="W96" s="274">
        <v>50</v>
      </c>
      <c r="X96" s="274">
        <f>SUM($W$2:W96)</f>
        <v>4750</v>
      </c>
      <c r="Z96" s="274">
        <v>950</v>
      </c>
    </row>
    <row r="97" spans="1:26">
      <c r="A97" s="344" t="s">
        <v>2509</v>
      </c>
      <c r="B97" s="345">
        <v>210000</v>
      </c>
      <c r="C97" s="346">
        <v>150</v>
      </c>
      <c r="D97" s="345">
        <v>140000</v>
      </c>
      <c r="E97" s="346">
        <v>13</v>
      </c>
      <c r="F97" s="345">
        <v>64000</v>
      </c>
      <c r="G97" s="346">
        <v>184</v>
      </c>
      <c r="H97" s="347">
        <v>170200</v>
      </c>
      <c r="I97" s="306">
        <f t="shared" si="18"/>
        <v>680800</v>
      </c>
      <c r="J97" s="348">
        <f t="shared" si="17"/>
        <v>969800</v>
      </c>
      <c r="U97" s="274">
        <v>96</v>
      </c>
      <c r="V97" s="274">
        <v>510</v>
      </c>
      <c r="W97" s="274">
        <v>50</v>
      </c>
      <c r="X97" s="274">
        <f>SUM($W$2:W97)</f>
        <v>4800</v>
      </c>
      <c r="Z97" s="274">
        <v>960</v>
      </c>
    </row>
    <row r="98" spans="1:26">
      <c r="A98" s="344" t="s">
        <v>2510</v>
      </c>
      <c r="B98" s="345">
        <v>210000</v>
      </c>
      <c r="C98" s="346">
        <v>10</v>
      </c>
      <c r="D98" s="345">
        <v>15000</v>
      </c>
      <c r="E98" s="346">
        <v>20</v>
      </c>
      <c r="F98" s="345">
        <v>6000</v>
      </c>
      <c r="G98" s="346">
        <v>157</v>
      </c>
      <c r="H98" s="347">
        <v>124030</v>
      </c>
      <c r="I98" s="306">
        <f t="shared" si="18"/>
        <v>496120</v>
      </c>
      <c r="J98" s="348">
        <f t="shared" si="17"/>
        <v>817120</v>
      </c>
      <c r="U98" s="274">
        <v>97</v>
      </c>
      <c r="V98" s="274">
        <v>515</v>
      </c>
      <c r="W98" s="274">
        <v>50</v>
      </c>
      <c r="X98" s="274">
        <f>SUM($W$2:W98)</f>
        <v>4850</v>
      </c>
      <c r="Z98" s="274">
        <v>970</v>
      </c>
    </row>
    <row r="99" spans="1:26">
      <c r="A99" s="344" t="s">
        <v>2511</v>
      </c>
      <c r="B99" s="345">
        <v>210000</v>
      </c>
      <c r="C99" s="346">
        <v>100</v>
      </c>
      <c r="D99" s="345">
        <v>105000</v>
      </c>
      <c r="E99" s="346">
        <v>5</v>
      </c>
      <c r="F99" s="345">
        <v>44000</v>
      </c>
      <c r="G99" s="346">
        <v>135</v>
      </c>
      <c r="H99" s="347">
        <v>91800</v>
      </c>
      <c r="I99" s="306">
        <f t="shared" si="18"/>
        <v>367200</v>
      </c>
      <c r="J99" s="348">
        <f t="shared" si="17"/>
        <v>761200</v>
      </c>
      <c r="U99" s="274">
        <v>98</v>
      </c>
      <c r="V99" s="274">
        <v>520</v>
      </c>
      <c r="W99" s="274">
        <v>50</v>
      </c>
      <c r="X99" s="274">
        <f>SUM($W$2:W99)</f>
        <v>4900</v>
      </c>
      <c r="Z99" s="274">
        <v>980</v>
      </c>
    </row>
    <row r="100" spans="1:26">
      <c r="A100" s="344" t="s">
        <v>2512</v>
      </c>
      <c r="B100" s="345">
        <v>210000</v>
      </c>
      <c r="C100" s="346">
        <v>150</v>
      </c>
      <c r="D100" s="345">
        <v>140000</v>
      </c>
      <c r="E100" s="346">
        <v>16</v>
      </c>
      <c r="F100" s="345">
        <v>144000</v>
      </c>
      <c r="G100" s="346">
        <v>216</v>
      </c>
      <c r="H100" s="347">
        <v>234360</v>
      </c>
      <c r="I100" s="306">
        <f t="shared" si="18"/>
        <v>937440</v>
      </c>
      <c r="J100" s="348">
        <f t="shared" si="17"/>
        <v>1566440</v>
      </c>
      <c r="U100" s="274">
        <v>99</v>
      </c>
      <c r="V100" s="274">
        <v>525</v>
      </c>
      <c r="W100" s="274">
        <v>50</v>
      </c>
      <c r="X100" s="274">
        <f>SUM($W$2:W100)</f>
        <v>4950</v>
      </c>
      <c r="Z100" s="274">
        <v>990</v>
      </c>
    </row>
    <row r="101" spans="1:26">
      <c r="A101" s="344" t="s">
        <v>2521</v>
      </c>
      <c r="B101" s="345">
        <v>210000</v>
      </c>
      <c r="C101" s="346">
        <v>500</v>
      </c>
      <c r="D101" s="345">
        <v>275000</v>
      </c>
      <c r="E101" s="346">
        <v>30</v>
      </c>
      <c r="F101" s="346">
        <v>44000</v>
      </c>
      <c r="G101" s="346">
        <v>150</v>
      </c>
      <c r="H101" s="346">
        <v>113250</v>
      </c>
      <c r="I101" s="345">
        <f t="shared" si="18"/>
        <v>453000</v>
      </c>
      <c r="J101" s="348">
        <f t="shared" si="17"/>
        <v>777000</v>
      </c>
      <c r="U101" s="274">
        <v>100</v>
      </c>
      <c r="V101" s="274">
        <v>530</v>
      </c>
      <c r="W101" s="274">
        <v>50</v>
      </c>
      <c r="X101" s="274">
        <f>SUM($W$2:W101)</f>
        <v>5000</v>
      </c>
      <c r="Z101" s="274">
        <v>1000</v>
      </c>
    </row>
    <row r="102" spans="1:26">
      <c r="A102" s="344" t="s">
        <v>2522</v>
      </c>
      <c r="B102" s="345">
        <v>140000</v>
      </c>
      <c r="C102" s="346">
        <v>150</v>
      </c>
      <c r="D102" s="346">
        <v>140000</v>
      </c>
      <c r="E102" s="346">
        <v>16</v>
      </c>
      <c r="F102" s="345">
        <v>144000</v>
      </c>
      <c r="G102" s="346">
        <v>81</v>
      </c>
      <c r="H102" s="346">
        <v>33210</v>
      </c>
      <c r="I102" s="345">
        <f t="shared" si="18"/>
        <v>132840</v>
      </c>
      <c r="J102" s="348">
        <f t="shared" si="17"/>
        <v>761840</v>
      </c>
      <c r="U102" s="274">
        <v>101</v>
      </c>
      <c r="V102" s="274">
        <v>535</v>
      </c>
      <c r="W102" s="274">
        <v>50</v>
      </c>
      <c r="X102" s="274">
        <f>SUM($W$2:W102)</f>
        <v>5050</v>
      </c>
      <c r="Z102" s="274">
        <v>1010</v>
      </c>
    </row>
    <row r="103" spans="1:26">
      <c r="A103" s="344" t="s">
        <v>2523</v>
      </c>
      <c r="B103" s="345">
        <v>210000</v>
      </c>
      <c r="C103" s="346">
        <v>500</v>
      </c>
      <c r="D103" s="345">
        <v>275000</v>
      </c>
      <c r="E103" s="346">
        <v>30</v>
      </c>
      <c r="U103" s="274">
        <v>102</v>
      </c>
      <c r="V103" s="274">
        <v>540</v>
      </c>
      <c r="W103" s="274">
        <v>50</v>
      </c>
      <c r="X103" s="274">
        <f>SUM($W$2:W103)</f>
        <v>5100</v>
      </c>
      <c r="Z103" s="274">
        <v>1020</v>
      </c>
    </row>
    <row r="104" spans="1:26">
      <c r="U104" s="274">
        <v>103</v>
      </c>
      <c r="V104" s="274">
        <v>545</v>
      </c>
      <c r="W104" s="274">
        <v>50</v>
      </c>
      <c r="X104" s="274">
        <f>SUM($W$2:W104)</f>
        <v>5150</v>
      </c>
      <c r="Z104" s="274">
        <v>1030</v>
      </c>
    </row>
    <row r="105" spans="1:26">
      <c r="U105" s="274">
        <v>104</v>
      </c>
      <c r="V105" s="274">
        <v>550</v>
      </c>
      <c r="W105" s="274">
        <v>50</v>
      </c>
      <c r="X105" s="274">
        <f>SUM($W$2:W105)</f>
        <v>5200</v>
      </c>
      <c r="Z105" s="274">
        <v>1040</v>
      </c>
    </row>
    <row r="106" spans="1:26">
      <c r="U106" s="274">
        <v>105</v>
      </c>
      <c r="V106" s="274">
        <v>555</v>
      </c>
      <c r="W106" s="274">
        <v>50</v>
      </c>
      <c r="X106" s="274">
        <f>SUM($W$2:W106)</f>
        <v>5250</v>
      </c>
      <c r="Z106" s="274">
        <v>1050</v>
      </c>
    </row>
    <row r="107" spans="1:26">
      <c r="U107" s="274">
        <v>106</v>
      </c>
      <c r="V107" s="274">
        <v>560</v>
      </c>
      <c r="W107" s="274">
        <v>50</v>
      </c>
      <c r="X107" s="274">
        <f>SUM($W$2:W107)</f>
        <v>5300</v>
      </c>
      <c r="Z107" s="274">
        <v>1060</v>
      </c>
    </row>
    <row r="108" spans="1:26">
      <c r="U108" s="274">
        <v>107</v>
      </c>
      <c r="V108" s="274">
        <v>565</v>
      </c>
      <c r="W108" s="274">
        <v>50</v>
      </c>
      <c r="X108" s="274">
        <f>SUM($W$2:W108)</f>
        <v>5350</v>
      </c>
      <c r="Z108" s="274">
        <v>1070</v>
      </c>
    </row>
    <row r="109" spans="1:26">
      <c r="U109" s="274">
        <v>108</v>
      </c>
      <c r="V109" s="274">
        <v>570</v>
      </c>
      <c r="W109" s="274">
        <v>50</v>
      </c>
      <c r="X109" s="274">
        <f>SUM($W$2:W109)</f>
        <v>5400</v>
      </c>
      <c r="Z109" s="274">
        <v>1080</v>
      </c>
    </row>
    <row r="110" spans="1:26">
      <c r="U110" s="274">
        <v>109</v>
      </c>
      <c r="V110" s="274">
        <v>575</v>
      </c>
      <c r="W110" s="274">
        <v>50</v>
      </c>
      <c r="X110" s="274">
        <f>SUM($W$2:W110)</f>
        <v>5450</v>
      </c>
      <c r="Z110" s="274">
        <v>1090</v>
      </c>
    </row>
    <row r="111" spans="1:26">
      <c r="U111" s="274">
        <v>110</v>
      </c>
      <c r="V111" s="274">
        <v>580</v>
      </c>
      <c r="W111" s="274">
        <v>50</v>
      </c>
      <c r="X111" s="274">
        <f>SUM($W$2:W111)</f>
        <v>5500</v>
      </c>
      <c r="Z111" s="274">
        <v>1100</v>
      </c>
    </row>
    <row r="112" spans="1:26">
      <c r="U112" s="305">
        <v>111</v>
      </c>
      <c r="V112" s="274">
        <v>585</v>
      </c>
      <c r="W112" s="274">
        <v>50</v>
      </c>
      <c r="X112" s="309">
        <f>SUM($W$2:W112)</f>
        <v>5550</v>
      </c>
      <c r="Y112" s="281" t="s">
        <v>2493</v>
      </c>
      <c r="Z112" s="305">
        <v>1110</v>
      </c>
    </row>
    <row r="113" spans="21:26">
      <c r="U113" s="274">
        <v>112</v>
      </c>
      <c r="V113" s="274">
        <v>590</v>
      </c>
      <c r="W113" s="274">
        <v>50</v>
      </c>
      <c r="X113" s="274">
        <f>SUM($W$2:W113)</f>
        <v>5600</v>
      </c>
      <c r="Z113" s="274">
        <v>1120</v>
      </c>
    </row>
    <row r="114" spans="21:26">
      <c r="U114" s="274">
        <v>113</v>
      </c>
      <c r="V114" s="274">
        <v>595</v>
      </c>
      <c r="W114" s="274">
        <v>50</v>
      </c>
      <c r="X114" s="274">
        <f>SUM($W$2:W114)</f>
        <v>5650</v>
      </c>
      <c r="Z114" s="274">
        <v>1130</v>
      </c>
    </row>
    <row r="115" spans="21:26">
      <c r="U115" s="274">
        <v>114</v>
      </c>
      <c r="V115" s="274">
        <v>600</v>
      </c>
      <c r="W115" s="274">
        <v>50</v>
      </c>
      <c r="X115" s="274">
        <f>SUM($W$2:W115)</f>
        <v>5700</v>
      </c>
      <c r="Z115" s="274">
        <v>1140</v>
      </c>
    </row>
    <row r="116" spans="21:26">
      <c r="U116" s="274">
        <v>115</v>
      </c>
      <c r="V116" s="274">
        <v>605</v>
      </c>
      <c r="W116" s="274">
        <v>50</v>
      </c>
      <c r="X116" s="274">
        <f>SUM($W$2:W116)</f>
        <v>5750</v>
      </c>
      <c r="Z116" s="274">
        <v>1150</v>
      </c>
    </row>
    <row r="117" spans="21:26">
      <c r="U117" s="274">
        <v>116</v>
      </c>
      <c r="V117" s="274">
        <v>610</v>
      </c>
      <c r="W117" s="274">
        <v>50</v>
      </c>
      <c r="X117" s="274">
        <f>SUM($W$2:W117)</f>
        <v>5800</v>
      </c>
      <c r="Z117" s="274">
        <v>1160</v>
      </c>
    </row>
    <row r="118" spans="21:26">
      <c r="U118" s="274">
        <v>117</v>
      </c>
      <c r="V118" s="274">
        <v>615</v>
      </c>
      <c r="W118" s="274">
        <v>50</v>
      </c>
      <c r="X118" s="274">
        <f>SUM($W$2:W118)</f>
        <v>5850</v>
      </c>
      <c r="Z118" s="274">
        <v>1170</v>
      </c>
    </row>
    <row r="119" spans="21:26">
      <c r="U119" s="274">
        <v>118</v>
      </c>
      <c r="V119" s="274">
        <v>620</v>
      </c>
      <c r="W119" s="274">
        <v>50</v>
      </c>
      <c r="X119" s="274">
        <f>SUM($W$2:W119)</f>
        <v>5900</v>
      </c>
      <c r="Z119" s="274">
        <v>1180</v>
      </c>
    </row>
    <row r="120" spans="21:26">
      <c r="U120" s="274">
        <v>119</v>
      </c>
      <c r="V120" s="274">
        <v>625</v>
      </c>
      <c r="W120" s="274">
        <v>50</v>
      </c>
      <c r="X120" s="274">
        <f>SUM($W$2:W120)</f>
        <v>5950</v>
      </c>
      <c r="Z120" s="274">
        <v>1190</v>
      </c>
    </row>
    <row r="121" spans="21:26">
      <c r="U121" s="274">
        <v>120</v>
      </c>
      <c r="V121" s="274">
        <v>630</v>
      </c>
      <c r="W121" s="274">
        <v>50</v>
      </c>
      <c r="X121" s="274">
        <f>SUM($W$2:W121)</f>
        <v>6000</v>
      </c>
      <c r="Z121" s="274">
        <v>1200</v>
      </c>
    </row>
    <row r="122" spans="21:26">
      <c r="U122" s="274">
        <v>121</v>
      </c>
      <c r="V122" s="274">
        <v>635</v>
      </c>
      <c r="W122" s="274">
        <v>50</v>
      </c>
      <c r="X122" s="274">
        <f>SUM($W$2:W122)</f>
        <v>6050</v>
      </c>
      <c r="Z122" s="274">
        <v>1210</v>
      </c>
    </row>
    <row r="123" spans="21:26">
      <c r="U123" s="274">
        <v>122</v>
      </c>
      <c r="V123" s="274">
        <v>640</v>
      </c>
      <c r="W123" s="274">
        <v>50</v>
      </c>
      <c r="X123" s="274">
        <f>SUM($W$2:W123)</f>
        <v>6100</v>
      </c>
      <c r="Z123" s="274">
        <v>1220</v>
      </c>
    </row>
    <row r="124" spans="21:26">
      <c r="U124" s="274">
        <v>123</v>
      </c>
      <c r="V124" s="274">
        <v>645</v>
      </c>
      <c r="W124" s="274">
        <v>50</v>
      </c>
      <c r="X124" s="274">
        <f>SUM($W$2:W124)</f>
        <v>6150</v>
      </c>
      <c r="Z124" s="274">
        <v>1230</v>
      </c>
    </row>
    <row r="125" spans="21:26">
      <c r="U125" s="274">
        <v>124</v>
      </c>
      <c r="V125" s="274">
        <v>650</v>
      </c>
      <c r="W125" s="274">
        <v>50</v>
      </c>
      <c r="X125" s="274">
        <f>SUM($W$2:W125)</f>
        <v>6200</v>
      </c>
      <c r="Z125" s="274">
        <v>1240</v>
      </c>
    </row>
    <row r="126" spans="21:26">
      <c r="U126" s="274">
        <v>125</v>
      </c>
      <c r="V126" s="274">
        <v>655</v>
      </c>
      <c r="W126" s="274">
        <v>50</v>
      </c>
      <c r="X126" s="274">
        <f>SUM($W$2:W126)</f>
        <v>6250</v>
      </c>
      <c r="Z126" s="274">
        <v>1250</v>
      </c>
    </row>
    <row r="127" spans="21:26">
      <c r="U127" s="274">
        <v>126</v>
      </c>
      <c r="V127" s="274">
        <v>660</v>
      </c>
      <c r="W127" s="274">
        <v>50</v>
      </c>
      <c r="X127" s="274">
        <f>SUM($W$2:W127)</f>
        <v>6300</v>
      </c>
      <c r="Z127" s="274">
        <v>1260</v>
      </c>
    </row>
    <row r="128" spans="21:26">
      <c r="U128" s="274">
        <v>127</v>
      </c>
      <c r="V128" s="274">
        <v>665</v>
      </c>
      <c r="W128" s="274">
        <v>50</v>
      </c>
      <c r="X128" s="274">
        <f>SUM($W$2:W128)</f>
        <v>6350</v>
      </c>
      <c r="Z128" s="274">
        <v>1270</v>
      </c>
    </row>
    <row r="129" spans="21:26">
      <c r="U129" s="274">
        <v>128</v>
      </c>
      <c r="V129" s="274">
        <v>670</v>
      </c>
      <c r="W129" s="274">
        <v>50</v>
      </c>
      <c r="X129" s="274">
        <f>SUM($W$2:W129)</f>
        <v>6400</v>
      </c>
      <c r="Z129" s="274">
        <v>1280</v>
      </c>
    </row>
    <row r="130" spans="21:26">
      <c r="U130" s="274">
        <v>129</v>
      </c>
      <c r="V130" s="274">
        <v>675</v>
      </c>
      <c r="W130" s="274">
        <v>50</v>
      </c>
      <c r="X130" s="274">
        <f>SUM($W$2:W130)</f>
        <v>6450</v>
      </c>
      <c r="Z130" s="274">
        <v>1290</v>
      </c>
    </row>
    <row r="131" spans="21:26">
      <c r="U131" s="274">
        <v>130</v>
      </c>
      <c r="V131" s="274">
        <v>680</v>
      </c>
      <c r="W131" s="274">
        <v>50</v>
      </c>
      <c r="X131" s="274">
        <f>SUM($W$2:W131)</f>
        <v>6500</v>
      </c>
      <c r="Z131" s="274">
        <v>1300</v>
      </c>
    </row>
    <row r="132" spans="21:26">
      <c r="U132" s="274">
        <v>131</v>
      </c>
      <c r="V132" s="274">
        <v>685</v>
      </c>
      <c r="W132" s="274">
        <v>50</v>
      </c>
      <c r="X132" s="274">
        <f>SUM($W$2:W132)</f>
        <v>6550</v>
      </c>
      <c r="Z132" s="274">
        <v>1310</v>
      </c>
    </row>
    <row r="133" spans="21:26">
      <c r="U133" s="274">
        <v>132</v>
      </c>
      <c r="V133" s="274">
        <v>690</v>
      </c>
      <c r="W133" s="274">
        <v>50</v>
      </c>
      <c r="X133" s="274">
        <f>SUM($W$2:W133)</f>
        <v>6600</v>
      </c>
      <c r="Z133" s="274">
        <v>1320</v>
      </c>
    </row>
    <row r="134" spans="21:26">
      <c r="U134" s="274">
        <v>133</v>
      </c>
      <c r="V134" s="274">
        <v>695</v>
      </c>
      <c r="W134" s="274">
        <v>50</v>
      </c>
      <c r="X134" s="274">
        <f>SUM($W$2:W134)</f>
        <v>6650</v>
      </c>
      <c r="Z134" s="274">
        <v>1330</v>
      </c>
    </row>
    <row r="135" spans="21:26">
      <c r="U135" s="274">
        <v>134</v>
      </c>
      <c r="V135" s="274">
        <v>700</v>
      </c>
      <c r="W135" s="274">
        <v>50</v>
      </c>
      <c r="X135" s="274">
        <f>SUM($W$2:W135)</f>
        <v>6700</v>
      </c>
      <c r="Z135" s="274">
        <v>1340</v>
      </c>
    </row>
    <row r="136" spans="21:26">
      <c r="U136" s="274">
        <v>135</v>
      </c>
      <c r="V136" s="274">
        <v>705</v>
      </c>
      <c r="W136" s="274">
        <v>50</v>
      </c>
      <c r="X136" s="274">
        <f>SUM($W$2:W136)</f>
        <v>6750</v>
      </c>
      <c r="Z136" s="274">
        <v>1350</v>
      </c>
    </row>
    <row r="137" spans="21:26">
      <c r="U137" s="274">
        <v>136</v>
      </c>
      <c r="V137" s="274">
        <v>710</v>
      </c>
      <c r="W137" s="274">
        <v>50</v>
      </c>
      <c r="X137" s="274">
        <f>SUM($W$2:W137)</f>
        <v>6800</v>
      </c>
      <c r="Z137" s="274">
        <v>1360</v>
      </c>
    </row>
    <row r="138" spans="21:26">
      <c r="U138" s="274">
        <v>137</v>
      </c>
      <c r="V138" s="274">
        <v>715</v>
      </c>
      <c r="W138" s="274">
        <v>50</v>
      </c>
      <c r="X138" s="274">
        <f>SUM($W$2:W138)</f>
        <v>6850</v>
      </c>
      <c r="Z138" s="274">
        <v>1370</v>
      </c>
    </row>
    <row r="139" spans="21:26">
      <c r="U139" s="274">
        <v>138</v>
      </c>
      <c r="V139" s="274">
        <v>720</v>
      </c>
      <c r="W139" s="274">
        <v>50</v>
      </c>
      <c r="X139" s="274">
        <f>SUM($W$2:W139)</f>
        <v>6900</v>
      </c>
      <c r="Z139" s="274">
        <v>1380</v>
      </c>
    </row>
    <row r="140" spans="21:26">
      <c r="U140" s="274">
        <v>139</v>
      </c>
      <c r="V140" s="274">
        <v>725</v>
      </c>
      <c r="W140" s="274">
        <v>50</v>
      </c>
      <c r="X140" s="274">
        <f>SUM($W$2:W140)</f>
        <v>6950</v>
      </c>
      <c r="Z140" s="274">
        <v>1390</v>
      </c>
    </row>
    <row r="141" spans="21:26">
      <c r="U141" s="274">
        <v>140</v>
      </c>
      <c r="V141" s="274">
        <v>730</v>
      </c>
      <c r="W141" s="274">
        <v>50</v>
      </c>
      <c r="X141" s="274">
        <f>SUM($W$2:W141)</f>
        <v>7000</v>
      </c>
      <c r="Z141" s="274">
        <v>1400</v>
      </c>
    </row>
    <row r="142" spans="21:26">
      <c r="U142" s="274">
        <v>141</v>
      </c>
      <c r="V142" s="274">
        <v>735</v>
      </c>
      <c r="W142" s="274">
        <v>50</v>
      </c>
      <c r="X142" s="274">
        <f>SUM($W$2:W142)</f>
        <v>7050</v>
      </c>
      <c r="Z142" s="274">
        <v>1410</v>
      </c>
    </row>
    <row r="143" spans="21:26">
      <c r="U143" s="274">
        <v>142</v>
      </c>
      <c r="V143" s="274">
        <v>740</v>
      </c>
      <c r="W143" s="274">
        <v>50</v>
      </c>
      <c r="X143" s="274">
        <f>SUM($W$2:W143)</f>
        <v>7100</v>
      </c>
      <c r="Z143" s="274">
        <v>1420</v>
      </c>
    </row>
    <row r="144" spans="21:26">
      <c r="U144" s="274">
        <v>143</v>
      </c>
      <c r="V144" s="274">
        <v>745</v>
      </c>
      <c r="W144" s="274">
        <v>50</v>
      </c>
      <c r="X144" s="274">
        <f>SUM($W$2:W144)</f>
        <v>7150</v>
      </c>
      <c r="Z144" s="274">
        <v>1430</v>
      </c>
    </row>
    <row r="145" spans="21:26">
      <c r="U145" s="274">
        <v>144</v>
      </c>
      <c r="V145" s="274">
        <v>750</v>
      </c>
      <c r="W145" s="274">
        <v>50</v>
      </c>
      <c r="X145" s="274">
        <f>SUM($W$2:W145)</f>
        <v>7200</v>
      </c>
      <c r="Z145" s="274">
        <v>1440</v>
      </c>
    </row>
    <row r="146" spans="21:26">
      <c r="U146" s="274">
        <v>145</v>
      </c>
      <c r="V146" s="274">
        <v>755</v>
      </c>
      <c r="W146" s="274">
        <v>50</v>
      </c>
      <c r="X146" s="274">
        <f>SUM($W$2:W146)</f>
        <v>7250</v>
      </c>
      <c r="Z146" s="274">
        <v>1450</v>
      </c>
    </row>
    <row r="147" spans="21:26">
      <c r="U147" s="274">
        <v>146</v>
      </c>
      <c r="V147" s="274">
        <v>760</v>
      </c>
      <c r="W147" s="274">
        <v>50</v>
      </c>
      <c r="X147" s="274">
        <f>SUM($W$2:W147)</f>
        <v>7300</v>
      </c>
      <c r="Z147" s="274">
        <v>1460</v>
      </c>
    </row>
    <row r="148" spans="21:26">
      <c r="U148" s="274">
        <v>147</v>
      </c>
      <c r="V148" s="274">
        <v>765</v>
      </c>
      <c r="W148" s="274">
        <v>50</v>
      </c>
      <c r="X148" s="274">
        <f>SUM($W$2:W148)</f>
        <v>7350</v>
      </c>
      <c r="Z148" s="274">
        <v>1470</v>
      </c>
    </row>
    <row r="149" spans="21:26">
      <c r="U149" s="274">
        <v>148</v>
      </c>
      <c r="V149" s="274">
        <v>770</v>
      </c>
      <c r="W149" s="274">
        <v>50</v>
      </c>
      <c r="X149" s="274">
        <f>SUM($W$2:W149)</f>
        <v>7400</v>
      </c>
      <c r="Z149" s="274">
        <v>1480</v>
      </c>
    </row>
    <row r="150" spans="21:26">
      <c r="U150" s="274">
        <v>149</v>
      </c>
      <c r="V150" s="274">
        <v>775</v>
      </c>
      <c r="W150" s="274">
        <v>50</v>
      </c>
      <c r="X150" s="274">
        <f>SUM($W$2:W150)</f>
        <v>7450</v>
      </c>
      <c r="Z150" s="274">
        <v>1490</v>
      </c>
    </row>
    <row r="151" spans="21:26">
      <c r="U151" s="274">
        <v>150</v>
      </c>
      <c r="V151" s="274">
        <v>780</v>
      </c>
      <c r="W151" s="274">
        <v>50</v>
      </c>
      <c r="X151" s="274">
        <f>SUM($W$2:W151)</f>
        <v>7500</v>
      </c>
      <c r="Z151" s="274">
        <v>1500</v>
      </c>
    </row>
    <row r="152" spans="21:26">
      <c r="U152" s="302">
        <v>151</v>
      </c>
      <c r="V152" s="274">
        <v>785</v>
      </c>
      <c r="W152" s="274">
        <v>50</v>
      </c>
      <c r="X152" s="309">
        <f>SUM($W$2:W152)</f>
        <v>7550</v>
      </c>
      <c r="Y152" s="274" t="s">
        <v>2498</v>
      </c>
      <c r="Z152" s="302">
        <v>1510</v>
      </c>
    </row>
    <row r="153" spans="21:26">
      <c r="U153" s="274">
        <v>152</v>
      </c>
      <c r="V153" s="274">
        <v>795</v>
      </c>
      <c r="W153" s="274">
        <v>50</v>
      </c>
      <c r="X153" s="274">
        <f>SUM($W$2:W153)</f>
        <v>7600</v>
      </c>
      <c r="Z153" s="274">
        <v>1520</v>
      </c>
    </row>
    <row r="154" spans="21:26">
      <c r="U154" s="274">
        <v>153</v>
      </c>
      <c r="V154" s="274">
        <v>805</v>
      </c>
      <c r="W154" s="274">
        <v>50</v>
      </c>
      <c r="X154" s="274">
        <f>SUM($W$2:W154)</f>
        <v>7650</v>
      </c>
      <c r="Z154" s="274">
        <v>1530</v>
      </c>
    </row>
    <row r="155" spans="21:26">
      <c r="U155" s="274">
        <v>154</v>
      </c>
      <c r="V155" s="274">
        <v>815</v>
      </c>
      <c r="W155" s="274">
        <v>50</v>
      </c>
      <c r="X155" s="274">
        <f>SUM($W$2:W155)</f>
        <v>7700</v>
      </c>
      <c r="Z155" s="274">
        <v>1540</v>
      </c>
    </row>
    <row r="156" spans="21:26">
      <c r="U156" s="274">
        <v>155</v>
      </c>
      <c r="V156" s="274">
        <v>825</v>
      </c>
      <c r="W156" s="274">
        <v>50</v>
      </c>
      <c r="X156" s="274">
        <f>SUM($W$2:W156)</f>
        <v>7750</v>
      </c>
      <c r="Z156" s="274">
        <v>1550</v>
      </c>
    </row>
    <row r="157" spans="21:26">
      <c r="U157" s="274">
        <v>156</v>
      </c>
      <c r="V157" s="274">
        <v>835</v>
      </c>
      <c r="W157" s="274">
        <v>50</v>
      </c>
      <c r="X157" s="274">
        <f>SUM($W$2:W157)</f>
        <v>7800</v>
      </c>
      <c r="Z157" s="274">
        <v>1560</v>
      </c>
    </row>
    <row r="158" spans="21:26">
      <c r="U158" s="274">
        <v>157</v>
      </c>
      <c r="V158" s="274">
        <v>845</v>
      </c>
      <c r="W158" s="274">
        <v>50</v>
      </c>
      <c r="X158" s="274">
        <f>SUM($W$2:W158)</f>
        <v>7850</v>
      </c>
      <c r="Z158" s="274">
        <v>1570</v>
      </c>
    </row>
    <row r="159" spans="21:26">
      <c r="U159" s="274">
        <v>158</v>
      </c>
      <c r="V159" s="274">
        <v>855</v>
      </c>
      <c r="W159" s="274">
        <v>50</v>
      </c>
      <c r="X159" s="274">
        <f>SUM($W$2:W159)</f>
        <v>7900</v>
      </c>
      <c r="Z159" s="274">
        <v>1580</v>
      </c>
    </row>
    <row r="160" spans="21:26">
      <c r="U160" s="274">
        <v>159</v>
      </c>
      <c r="V160" s="274">
        <v>865</v>
      </c>
      <c r="W160" s="274">
        <v>50</v>
      </c>
      <c r="X160" s="274">
        <f>SUM($W$2:W160)</f>
        <v>7950</v>
      </c>
      <c r="Z160" s="274">
        <v>1590</v>
      </c>
    </row>
    <row r="161" spans="21:26">
      <c r="U161" s="274">
        <v>160</v>
      </c>
      <c r="V161" s="274">
        <v>875</v>
      </c>
      <c r="W161" s="274">
        <v>50</v>
      </c>
      <c r="X161" s="274">
        <f>SUM($W$2:W161)</f>
        <v>8000</v>
      </c>
      <c r="Z161" s="274">
        <v>1600</v>
      </c>
    </row>
    <row r="162" spans="21:26">
      <c r="U162" s="274">
        <v>161</v>
      </c>
      <c r="V162" s="274">
        <v>885</v>
      </c>
      <c r="W162" s="274">
        <v>50</v>
      </c>
      <c r="X162" s="274">
        <f>SUM($W$2:W162)</f>
        <v>8050</v>
      </c>
      <c r="Z162" s="274">
        <v>1610</v>
      </c>
    </row>
    <row r="163" spans="21:26">
      <c r="U163" s="274">
        <v>162</v>
      </c>
      <c r="V163" s="274">
        <v>895</v>
      </c>
      <c r="W163" s="274">
        <v>50</v>
      </c>
      <c r="X163" s="274">
        <f>SUM($W$2:W163)</f>
        <v>8100</v>
      </c>
      <c r="Z163" s="274">
        <v>1620</v>
      </c>
    </row>
    <row r="164" spans="21:26">
      <c r="U164" s="274">
        <v>163</v>
      </c>
      <c r="V164" s="274">
        <v>905</v>
      </c>
      <c r="W164" s="274">
        <v>50</v>
      </c>
      <c r="X164" s="274">
        <f>SUM($W$2:W164)</f>
        <v>8150</v>
      </c>
      <c r="Z164" s="274">
        <v>1630</v>
      </c>
    </row>
    <row r="165" spans="21:26">
      <c r="U165" s="274">
        <v>164</v>
      </c>
      <c r="V165" s="274">
        <v>915</v>
      </c>
      <c r="W165" s="274">
        <v>50</v>
      </c>
      <c r="X165" s="274">
        <f>SUM($W$2:W165)</f>
        <v>8200</v>
      </c>
      <c r="Z165" s="274">
        <v>1640</v>
      </c>
    </row>
    <row r="166" spans="21:26">
      <c r="U166" s="274">
        <v>165</v>
      </c>
      <c r="V166" s="274">
        <v>925</v>
      </c>
      <c r="W166" s="274">
        <v>50</v>
      </c>
      <c r="X166" s="274">
        <f>SUM($W$2:W166)</f>
        <v>8250</v>
      </c>
      <c r="Z166" s="274">
        <v>1650</v>
      </c>
    </row>
    <row r="167" spans="21:26">
      <c r="U167" s="274">
        <v>166</v>
      </c>
      <c r="V167" s="274">
        <v>935</v>
      </c>
      <c r="W167" s="274">
        <v>50</v>
      </c>
      <c r="X167" s="274">
        <f>SUM($W$2:W167)</f>
        <v>8300</v>
      </c>
      <c r="Z167" s="274">
        <v>1660</v>
      </c>
    </row>
    <row r="168" spans="21:26">
      <c r="U168" s="274">
        <v>167</v>
      </c>
      <c r="V168" s="274">
        <v>945</v>
      </c>
      <c r="W168" s="274">
        <v>50</v>
      </c>
      <c r="X168" s="274">
        <f>SUM($W$2:W168)</f>
        <v>8350</v>
      </c>
      <c r="Z168" s="274">
        <v>1670</v>
      </c>
    </row>
    <row r="169" spans="21:26">
      <c r="U169" s="274">
        <v>168</v>
      </c>
      <c r="V169" s="274">
        <v>955</v>
      </c>
      <c r="W169" s="274">
        <v>50</v>
      </c>
      <c r="X169" s="274">
        <f>SUM($W$2:W169)</f>
        <v>8400</v>
      </c>
      <c r="Z169" s="274">
        <v>1680</v>
      </c>
    </row>
    <row r="170" spans="21:26">
      <c r="U170" s="274">
        <v>169</v>
      </c>
      <c r="V170" s="274">
        <v>965</v>
      </c>
      <c r="W170" s="274">
        <v>50</v>
      </c>
      <c r="X170" s="274">
        <f>SUM($W$2:W170)</f>
        <v>8450</v>
      </c>
      <c r="Z170" s="274">
        <v>1690</v>
      </c>
    </row>
    <row r="171" spans="21:26">
      <c r="U171" s="274">
        <v>170</v>
      </c>
      <c r="V171" s="274">
        <v>975</v>
      </c>
      <c r="W171" s="274">
        <v>50</v>
      </c>
      <c r="X171" s="274">
        <f>SUM($W$2:W171)</f>
        <v>8500</v>
      </c>
      <c r="Z171" s="274">
        <v>1700</v>
      </c>
    </row>
    <row r="172" spans="21:26">
      <c r="U172" s="274">
        <v>171</v>
      </c>
      <c r="V172" s="274">
        <v>985</v>
      </c>
      <c r="W172" s="274">
        <v>50</v>
      </c>
      <c r="X172" s="274">
        <f>SUM($W$2:W172)</f>
        <v>8550</v>
      </c>
      <c r="Z172" s="274">
        <v>1710</v>
      </c>
    </row>
    <row r="173" spans="21:26">
      <c r="U173" s="274">
        <v>172</v>
      </c>
      <c r="V173" s="274">
        <v>995</v>
      </c>
      <c r="W173" s="274">
        <v>50</v>
      </c>
      <c r="X173" s="274">
        <f>SUM($W$2:W173)</f>
        <v>8600</v>
      </c>
      <c r="Z173" s="274">
        <v>1720</v>
      </c>
    </row>
    <row r="174" spans="21:26">
      <c r="U174" s="274">
        <v>173</v>
      </c>
      <c r="V174" s="274">
        <v>1005</v>
      </c>
      <c r="W174" s="274">
        <v>50</v>
      </c>
      <c r="X174" s="274">
        <f>SUM($W$2:W174)</f>
        <v>8650</v>
      </c>
      <c r="Z174" s="274">
        <v>1730</v>
      </c>
    </row>
    <row r="175" spans="21:26">
      <c r="U175" s="274">
        <v>174</v>
      </c>
      <c r="V175" s="274">
        <v>1015</v>
      </c>
      <c r="W175" s="274">
        <v>50</v>
      </c>
      <c r="X175" s="274">
        <f>SUM($W$2:W175)</f>
        <v>8700</v>
      </c>
      <c r="Z175" s="274">
        <v>1740</v>
      </c>
    </row>
    <row r="176" spans="21:26">
      <c r="U176" s="274">
        <v>175</v>
      </c>
      <c r="V176" s="274">
        <v>1025</v>
      </c>
      <c r="W176" s="274">
        <v>50</v>
      </c>
      <c r="X176" s="274">
        <f>SUM($W$2:W176)</f>
        <v>8750</v>
      </c>
      <c r="Z176" s="274">
        <v>1750</v>
      </c>
    </row>
    <row r="177" spans="21:26">
      <c r="U177" s="274">
        <v>176</v>
      </c>
      <c r="V177" s="274">
        <v>1035</v>
      </c>
      <c r="W177" s="274">
        <v>50</v>
      </c>
      <c r="X177" s="274">
        <f>SUM($W$2:W177)</f>
        <v>8800</v>
      </c>
      <c r="Z177" s="274">
        <v>1760</v>
      </c>
    </row>
    <row r="178" spans="21:26">
      <c r="U178" s="274">
        <v>177</v>
      </c>
      <c r="V178" s="274">
        <v>1045</v>
      </c>
      <c r="W178" s="274">
        <v>50</v>
      </c>
      <c r="X178" s="274">
        <f>SUM($W$2:W178)</f>
        <v>8850</v>
      </c>
      <c r="Z178" s="274">
        <v>1770</v>
      </c>
    </row>
    <row r="179" spans="21:26">
      <c r="U179" s="274">
        <v>178</v>
      </c>
      <c r="V179" s="274">
        <v>1055</v>
      </c>
      <c r="W179" s="274">
        <v>50</v>
      </c>
      <c r="X179" s="274">
        <f>SUM($W$2:W179)</f>
        <v>8900</v>
      </c>
      <c r="Z179" s="274">
        <v>1780</v>
      </c>
    </row>
    <row r="180" spans="21:26">
      <c r="U180" s="274">
        <v>179</v>
      </c>
      <c r="V180" s="274">
        <v>1065</v>
      </c>
      <c r="W180" s="274">
        <v>50</v>
      </c>
      <c r="X180" s="274">
        <f>SUM($W$2:W180)</f>
        <v>8950</v>
      </c>
      <c r="Z180" s="274">
        <v>1790</v>
      </c>
    </row>
    <row r="181" spans="21:26">
      <c r="U181" s="274">
        <v>180</v>
      </c>
      <c r="V181" s="274">
        <v>1075</v>
      </c>
      <c r="W181" s="274">
        <v>50</v>
      </c>
      <c r="X181" s="274">
        <f>SUM($W$2:W181)</f>
        <v>9000</v>
      </c>
      <c r="Z181" s="274">
        <v>1800</v>
      </c>
    </row>
    <row r="182" spans="21:26">
      <c r="U182" s="274">
        <v>181</v>
      </c>
      <c r="V182" s="274">
        <v>1085</v>
      </c>
      <c r="W182" s="274">
        <v>50</v>
      </c>
      <c r="X182" s="274">
        <f>SUM($W$2:W182)</f>
        <v>9050</v>
      </c>
      <c r="Z182" s="274">
        <v>1810</v>
      </c>
    </row>
    <row r="183" spans="21:26">
      <c r="U183" s="274">
        <v>182</v>
      </c>
      <c r="V183" s="274">
        <v>1095</v>
      </c>
      <c r="W183" s="274">
        <v>50</v>
      </c>
      <c r="X183" s="274">
        <f>SUM($W$2:W183)</f>
        <v>9100</v>
      </c>
      <c r="Z183" s="274">
        <v>1820</v>
      </c>
    </row>
    <row r="184" spans="21:26">
      <c r="U184" s="274">
        <v>183</v>
      </c>
      <c r="V184" s="274">
        <v>1105</v>
      </c>
      <c r="W184" s="274">
        <v>50</v>
      </c>
      <c r="X184" s="274">
        <f>SUM($W$2:W184)</f>
        <v>9150</v>
      </c>
      <c r="Z184" s="274">
        <v>1830</v>
      </c>
    </row>
    <row r="185" spans="21:26">
      <c r="U185" s="274">
        <v>184</v>
      </c>
      <c r="V185" s="274">
        <v>1115</v>
      </c>
      <c r="W185" s="274">
        <v>50</v>
      </c>
      <c r="X185" s="274">
        <f>SUM($W$2:W185)</f>
        <v>9200</v>
      </c>
      <c r="Z185" s="274">
        <v>1840</v>
      </c>
    </row>
    <row r="186" spans="21:26">
      <c r="U186" s="274">
        <v>185</v>
      </c>
      <c r="V186" s="274">
        <v>1125</v>
      </c>
      <c r="W186" s="274">
        <v>50</v>
      </c>
      <c r="X186" s="274">
        <f>SUM($W$2:W186)</f>
        <v>9250</v>
      </c>
      <c r="Z186" s="274">
        <v>1850</v>
      </c>
    </row>
    <row r="187" spans="21:26">
      <c r="U187" s="274">
        <v>186</v>
      </c>
      <c r="V187" s="274">
        <v>1135</v>
      </c>
      <c r="W187" s="274">
        <v>50</v>
      </c>
      <c r="X187" s="274">
        <f>SUM($W$2:W187)</f>
        <v>9300</v>
      </c>
      <c r="Z187" s="274">
        <v>1860</v>
      </c>
    </row>
    <row r="188" spans="21:26">
      <c r="U188" s="274">
        <v>187</v>
      </c>
      <c r="V188" s="274">
        <v>1145</v>
      </c>
      <c r="W188" s="274">
        <v>50</v>
      </c>
      <c r="X188" s="274">
        <f>SUM($W$2:W188)</f>
        <v>9350</v>
      </c>
      <c r="Z188" s="274">
        <v>1870</v>
      </c>
    </row>
    <row r="189" spans="21:26">
      <c r="U189" s="274">
        <v>188</v>
      </c>
      <c r="V189" s="274">
        <v>1155</v>
      </c>
      <c r="W189" s="274">
        <v>50</v>
      </c>
      <c r="X189" s="274">
        <f>SUM($W$2:W189)</f>
        <v>9400</v>
      </c>
      <c r="Z189" s="274">
        <v>1880</v>
      </c>
    </row>
    <row r="190" spans="21:26">
      <c r="U190" s="274">
        <v>189</v>
      </c>
      <c r="V190" s="274">
        <v>1165</v>
      </c>
      <c r="W190" s="274">
        <v>50</v>
      </c>
      <c r="X190" s="274">
        <f>SUM($W$2:W190)</f>
        <v>9450</v>
      </c>
      <c r="Z190" s="274">
        <v>1890</v>
      </c>
    </row>
    <row r="191" spans="21:26">
      <c r="U191" s="274">
        <v>190</v>
      </c>
      <c r="V191" s="274">
        <v>1175</v>
      </c>
      <c r="W191" s="274">
        <v>50</v>
      </c>
      <c r="X191" s="274">
        <f>SUM($W$2:W191)</f>
        <v>9500</v>
      </c>
      <c r="Z191" s="274">
        <v>1900</v>
      </c>
    </row>
    <row r="192" spans="21:26">
      <c r="U192" s="274">
        <v>191</v>
      </c>
      <c r="V192" s="274">
        <v>1185</v>
      </c>
      <c r="W192" s="274">
        <v>50</v>
      </c>
      <c r="X192" s="274">
        <f>SUM($W$2:W192)</f>
        <v>9550</v>
      </c>
      <c r="Z192" s="274">
        <v>1910</v>
      </c>
    </row>
    <row r="193" spans="21:26">
      <c r="U193" s="274">
        <v>192</v>
      </c>
      <c r="V193" s="274">
        <v>1195</v>
      </c>
      <c r="W193" s="274">
        <v>50</v>
      </c>
      <c r="X193" s="274">
        <f>SUM($W$2:W193)</f>
        <v>9600</v>
      </c>
      <c r="Z193" s="274">
        <v>1920</v>
      </c>
    </row>
    <row r="194" spans="21:26">
      <c r="U194" s="274">
        <v>193</v>
      </c>
      <c r="V194" s="274">
        <v>1205</v>
      </c>
      <c r="W194" s="274">
        <v>50</v>
      </c>
      <c r="X194" s="274">
        <f>SUM($W$2:W194)</f>
        <v>9650</v>
      </c>
      <c r="Z194" s="274">
        <v>1930</v>
      </c>
    </row>
    <row r="195" spans="21:26">
      <c r="U195" s="274">
        <v>194</v>
      </c>
      <c r="V195" s="274">
        <v>1215</v>
      </c>
      <c r="W195" s="274">
        <v>50</v>
      </c>
      <c r="X195" s="274">
        <f>SUM($W$2:W195)</f>
        <v>9700</v>
      </c>
      <c r="Z195" s="274">
        <v>1940</v>
      </c>
    </row>
    <row r="196" spans="21:26">
      <c r="U196" s="274">
        <v>195</v>
      </c>
      <c r="V196" s="274">
        <v>1225</v>
      </c>
      <c r="W196" s="274">
        <v>50</v>
      </c>
      <c r="X196" s="274">
        <f>SUM($W$2:W196)</f>
        <v>9750</v>
      </c>
      <c r="Z196" s="274">
        <v>1950</v>
      </c>
    </row>
    <row r="197" spans="21:26">
      <c r="U197" s="274">
        <v>196</v>
      </c>
      <c r="V197" s="274">
        <v>1235</v>
      </c>
      <c r="W197" s="274">
        <v>50</v>
      </c>
      <c r="X197" s="274">
        <f>SUM($W$2:W197)</f>
        <v>9800</v>
      </c>
      <c r="Z197" s="274">
        <v>1960</v>
      </c>
    </row>
    <row r="198" spans="21:26">
      <c r="U198" s="274">
        <v>197</v>
      </c>
      <c r="V198" s="274">
        <v>1245</v>
      </c>
      <c r="W198" s="274">
        <v>50</v>
      </c>
      <c r="X198" s="274">
        <f>SUM($W$2:W198)</f>
        <v>9850</v>
      </c>
      <c r="Z198" s="274">
        <v>1970</v>
      </c>
    </row>
    <row r="199" spans="21:26">
      <c r="U199" s="274">
        <v>198</v>
      </c>
      <c r="V199" s="274">
        <v>1255</v>
      </c>
      <c r="W199" s="274">
        <v>50</v>
      </c>
      <c r="X199" s="274">
        <f>SUM($W$2:W199)</f>
        <v>9900</v>
      </c>
      <c r="Z199" s="274">
        <v>1980</v>
      </c>
    </row>
    <row r="200" spans="21:26">
      <c r="U200" s="274">
        <v>199</v>
      </c>
      <c r="V200" s="274">
        <v>1265</v>
      </c>
      <c r="W200" s="274">
        <v>50</v>
      </c>
      <c r="X200" s="274">
        <f>SUM($W$2:W200)</f>
        <v>9950</v>
      </c>
      <c r="Z200" s="274">
        <v>1990</v>
      </c>
    </row>
    <row r="201" spans="21:26">
      <c r="U201" s="274">
        <v>200</v>
      </c>
      <c r="V201" s="274">
        <v>1275</v>
      </c>
      <c r="W201" s="274">
        <v>50</v>
      </c>
      <c r="X201" s="274">
        <f>SUM($W$2:W201)</f>
        <v>10000</v>
      </c>
      <c r="Z201" s="274">
        <v>2000</v>
      </c>
    </row>
    <row r="202" spans="21:26">
      <c r="U202" s="274">
        <v>201</v>
      </c>
      <c r="V202" s="274">
        <v>1285</v>
      </c>
      <c r="W202" s="274">
        <v>50</v>
      </c>
      <c r="X202" s="274">
        <f>SUM($W$2:W202)</f>
        <v>10050</v>
      </c>
      <c r="Z202" s="274">
        <v>2010</v>
      </c>
    </row>
    <row r="203" spans="21:26">
      <c r="U203" s="274">
        <v>202</v>
      </c>
      <c r="V203" s="274">
        <v>1295</v>
      </c>
      <c r="W203" s="274">
        <v>50</v>
      </c>
      <c r="X203" s="274">
        <f>SUM($W$2:W203)</f>
        <v>10100</v>
      </c>
      <c r="Z203" s="274">
        <v>2020</v>
      </c>
    </row>
    <row r="204" spans="21:26">
      <c r="U204" s="274">
        <v>203</v>
      </c>
      <c r="V204" s="274">
        <v>1305</v>
      </c>
      <c r="W204" s="274">
        <v>50</v>
      </c>
      <c r="X204" s="274">
        <f>SUM($W$2:W204)</f>
        <v>10150</v>
      </c>
      <c r="Z204" s="274">
        <v>2030</v>
      </c>
    </row>
    <row r="205" spans="21:26">
      <c r="U205" s="274">
        <v>204</v>
      </c>
      <c r="V205" s="274">
        <v>1315</v>
      </c>
      <c r="W205" s="274">
        <v>50</v>
      </c>
      <c r="X205" s="274">
        <f>SUM($W$2:W205)</f>
        <v>10200</v>
      </c>
      <c r="Z205" s="274">
        <v>2040</v>
      </c>
    </row>
    <row r="206" spans="21:26">
      <c r="U206" s="274">
        <v>205</v>
      </c>
      <c r="V206" s="274">
        <v>1325</v>
      </c>
      <c r="W206" s="274">
        <v>50</v>
      </c>
      <c r="X206" s="274">
        <f>SUM($W$2:W206)</f>
        <v>10250</v>
      </c>
      <c r="Z206" s="274">
        <v>2050</v>
      </c>
    </row>
    <row r="207" spans="21:26">
      <c r="U207" s="274">
        <v>206</v>
      </c>
      <c r="V207" s="274">
        <v>1335</v>
      </c>
      <c r="W207" s="274">
        <v>50</v>
      </c>
      <c r="X207" s="274">
        <f>SUM($W$2:W207)</f>
        <v>10300</v>
      </c>
      <c r="Z207" s="274">
        <v>2060</v>
      </c>
    </row>
    <row r="208" spans="21:26">
      <c r="U208" s="274">
        <v>207</v>
      </c>
      <c r="V208" s="274">
        <v>1345</v>
      </c>
      <c r="W208" s="274">
        <v>50</v>
      </c>
      <c r="X208" s="274">
        <f>SUM($W$2:W208)</f>
        <v>10350</v>
      </c>
      <c r="Z208" s="274">
        <v>2070</v>
      </c>
    </row>
    <row r="209" spans="21:26">
      <c r="U209" s="274">
        <v>208</v>
      </c>
      <c r="V209" s="274">
        <v>1355</v>
      </c>
      <c r="W209" s="274">
        <v>50</v>
      </c>
      <c r="X209" s="274">
        <f>SUM($W$2:W209)</f>
        <v>10400</v>
      </c>
      <c r="Z209" s="274">
        <v>2080</v>
      </c>
    </row>
    <row r="210" spans="21:26">
      <c r="U210" s="274">
        <v>209</v>
      </c>
      <c r="V210" s="274">
        <v>1365</v>
      </c>
      <c r="W210" s="274">
        <v>50</v>
      </c>
      <c r="X210" s="274">
        <f>SUM($W$2:W210)</f>
        <v>10450</v>
      </c>
      <c r="Z210" s="274">
        <v>2090</v>
      </c>
    </row>
    <row r="211" spans="21:26">
      <c r="U211" s="274">
        <v>210</v>
      </c>
      <c r="V211" s="274">
        <v>1375</v>
      </c>
      <c r="W211" s="274">
        <v>50</v>
      </c>
      <c r="X211" s="274">
        <f>SUM($W$2:W211)</f>
        <v>10500</v>
      </c>
      <c r="Z211" s="274">
        <v>2100</v>
      </c>
    </row>
    <row r="212" spans="21:26">
      <c r="U212" s="274">
        <v>211</v>
      </c>
      <c r="V212" s="274">
        <v>1385</v>
      </c>
      <c r="W212" s="274">
        <v>50</v>
      </c>
      <c r="X212" s="274">
        <f>SUM($W$2:W212)</f>
        <v>10550</v>
      </c>
      <c r="Z212" s="274">
        <v>2110</v>
      </c>
    </row>
    <row r="213" spans="21:26">
      <c r="U213" s="274">
        <v>212</v>
      </c>
      <c r="V213" s="274">
        <v>1395</v>
      </c>
      <c r="W213" s="274">
        <v>50</v>
      </c>
      <c r="X213" s="274">
        <f>SUM($W$2:W213)</f>
        <v>10600</v>
      </c>
      <c r="Z213" s="274">
        <v>2120</v>
      </c>
    </row>
    <row r="214" spans="21:26">
      <c r="U214" s="274">
        <v>213</v>
      </c>
      <c r="V214" s="274">
        <v>1405</v>
      </c>
      <c r="W214" s="274">
        <v>50</v>
      </c>
      <c r="X214" s="274">
        <f>SUM($W$2:W214)</f>
        <v>10650</v>
      </c>
      <c r="Z214" s="274">
        <v>2130</v>
      </c>
    </row>
    <row r="215" spans="21:26">
      <c r="U215" s="274">
        <v>214</v>
      </c>
      <c r="V215" s="274">
        <v>1415</v>
      </c>
      <c r="W215" s="274">
        <v>50</v>
      </c>
      <c r="X215" s="274">
        <f>SUM($W$2:W215)</f>
        <v>10700</v>
      </c>
      <c r="Z215" s="274">
        <v>2140</v>
      </c>
    </row>
    <row r="216" spans="21:26">
      <c r="U216" s="274">
        <v>215</v>
      </c>
      <c r="V216" s="274">
        <v>1425</v>
      </c>
      <c r="W216" s="274">
        <v>50</v>
      </c>
      <c r="X216" s="274">
        <f>SUM($W$2:W216)</f>
        <v>10750</v>
      </c>
      <c r="Z216" s="274">
        <v>2150</v>
      </c>
    </row>
    <row r="217" spans="21:26">
      <c r="U217" s="309">
        <v>216</v>
      </c>
      <c r="V217" s="274">
        <v>1435</v>
      </c>
      <c r="W217" s="274">
        <v>50</v>
      </c>
      <c r="X217" s="302">
        <f>SUM($W$2:W217)</f>
        <v>10800</v>
      </c>
      <c r="Y217" s="274" t="s">
        <v>2499</v>
      </c>
      <c r="Z217" s="302">
        <v>2160</v>
      </c>
    </row>
    <row r="218" spans="21:26">
      <c r="U218" s="274">
        <v>217</v>
      </c>
      <c r="V218" s="274">
        <v>1445</v>
      </c>
      <c r="W218" s="274">
        <v>50</v>
      </c>
      <c r="X218" s="274">
        <f>SUM($W$2:W218)</f>
        <v>10850</v>
      </c>
      <c r="Z218" s="274">
        <v>2170</v>
      </c>
    </row>
    <row r="219" spans="21:26">
      <c r="U219" s="274">
        <v>218</v>
      </c>
      <c r="V219" s="274">
        <v>1455</v>
      </c>
      <c r="W219" s="274">
        <v>50</v>
      </c>
      <c r="X219" s="274">
        <f>SUM($W$2:W219)</f>
        <v>10900</v>
      </c>
      <c r="Z219" s="274">
        <v>2180</v>
      </c>
    </row>
    <row r="220" spans="21:26">
      <c r="U220" s="274">
        <v>219</v>
      </c>
      <c r="V220" s="274">
        <v>1465</v>
      </c>
      <c r="W220" s="274">
        <v>50</v>
      </c>
      <c r="X220" s="274">
        <f>SUM($W$2:W220)</f>
        <v>10950</v>
      </c>
      <c r="Z220" s="274">
        <v>2190</v>
      </c>
    </row>
    <row r="221" spans="21:26">
      <c r="U221" s="274">
        <v>220</v>
      </c>
      <c r="V221" s="274">
        <v>1475</v>
      </c>
      <c r="W221" s="274">
        <v>50</v>
      </c>
      <c r="X221" s="274">
        <f>SUM($W$2:W221)</f>
        <v>11000</v>
      </c>
      <c r="Z221" s="274">
        <v>2200</v>
      </c>
    </row>
    <row r="222" spans="21:26">
      <c r="U222" s="274">
        <v>221</v>
      </c>
      <c r="V222" s="274">
        <v>1485</v>
      </c>
      <c r="W222" s="274">
        <v>50</v>
      </c>
      <c r="X222" s="274">
        <f>SUM($W$2:W222)</f>
        <v>11050</v>
      </c>
      <c r="Z222" s="274">
        <v>2210</v>
      </c>
    </row>
    <row r="223" spans="21:26">
      <c r="U223" s="274">
        <v>222</v>
      </c>
      <c r="V223" s="274">
        <v>1495</v>
      </c>
      <c r="W223" s="274">
        <v>50</v>
      </c>
      <c r="X223" s="274">
        <f>SUM($W$2:W223)</f>
        <v>11100</v>
      </c>
      <c r="Z223" s="274">
        <v>2220</v>
      </c>
    </row>
    <row r="224" spans="21:26">
      <c r="U224" s="274">
        <v>223</v>
      </c>
      <c r="V224" s="274">
        <v>1505</v>
      </c>
      <c r="W224" s="274">
        <v>50</v>
      </c>
      <c r="X224" s="274">
        <f>SUM($W$2:W224)</f>
        <v>11150</v>
      </c>
      <c r="Z224" s="274">
        <v>2230</v>
      </c>
    </row>
    <row r="225" spans="21:26">
      <c r="U225" s="274">
        <v>224</v>
      </c>
      <c r="V225" s="274">
        <v>1515</v>
      </c>
      <c r="W225" s="274">
        <v>50</v>
      </c>
      <c r="X225" s="274">
        <f>SUM($W$2:W225)</f>
        <v>11200</v>
      </c>
      <c r="Z225" s="274">
        <v>2240</v>
      </c>
    </row>
    <row r="226" spans="21:26">
      <c r="U226" s="274">
        <v>225</v>
      </c>
      <c r="V226" s="274">
        <v>1525</v>
      </c>
      <c r="W226" s="274">
        <v>50</v>
      </c>
      <c r="X226" s="274">
        <f>SUM($W$2:W226)</f>
        <v>11250</v>
      </c>
      <c r="Z226" s="274">
        <v>2250</v>
      </c>
    </row>
    <row r="227" spans="21:26">
      <c r="U227" s="274">
        <v>226</v>
      </c>
      <c r="V227" s="274">
        <v>1535</v>
      </c>
      <c r="W227" s="274">
        <v>50</v>
      </c>
      <c r="X227" s="274">
        <f>SUM($W$2:W227)</f>
        <v>11300</v>
      </c>
      <c r="Z227" s="274">
        <v>2260</v>
      </c>
    </row>
    <row r="228" spans="21:26">
      <c r="U228" s="274">
        <v>227</v>
      </c>
      <c r="V228" s="274">
        <v>1545</v>
      </c>
      <c r="W228" s="274">
        <v>50</v>
      </c>
      <c r="X228" s="274">
        <f>SUM($W$2:W228)</f>
        <v>11350</v>
      </c>
      <c r="Z228" s="274">
        <v>2270</v>
      </c>
    </row>
    <row r="229" spans="21:26">
      <c r="U229" s="274">
        <v>228</v>
      </c>
      <c r="V229" s="274">
        <v>1555</v>
      </c>
      <c r="W229" s="274">
        <v>50</v>
      </c>
      <c r="X229" s="274">
        <f>SUM($W$2:W229)</f>
        <v>11400</v>
      </c>
      <c r="Z229" s="274">
        <v>2280</v>
      </c>
    </row>
    <row r="230" spans="21:26">
      <c r="U230" s="274">
        <v>229</v>
      </c>
      <c r="V230" s="274">
        <v>1565</v>
      </c>
      <c r="W230" s="274">
        <v>50</v>
      </c>
      <c r="X230" s="274">
        <f>SUM($W$2:W230)</f>
        <v>11450</v>
      </c>
      <c r="Z230" s="274">
        <v>2290</v>
      </c>
    </row>
    <row r="231" spans="21:26">
      <c r="U231" s="274">
        <v>230</v>
      </c>
      <c r="V231" s="274">
        <v>1575</v>
      </c>
      <c r="W231" s="274">
        <v>50</v>
      </c>
      <c r="X231" s="274">
        <f>SUM($W$2:W231)</f>
        <v>11500</v>
      </c>
      <c r="Z231" s="274">
        <v>2300</v>
      </c>
    </row>
    <row r="232" spans="21:26">
      <c r="U232" s="274">
        <v>231</v>
      </c>
      <c r="V232" s="274">
        <v>1585</v>
      </c>
      <c r="W232" s="274">
        <v>50</v>
      </c>
      <c r="X232" s="274">
        <f>SUM($W$2:W232)</f>
        <v>11550</v>
      </c>
      <c r="Z232" s="274">
        <v>2310</v>
      </c>
    </row>
    <row r="233" spans="21:26">
      <c r="U233" s="274">
        <v>232</v>
      </c>
      <c r="V233" s="274">
        <v>1595</v>
      </c>
      <c r="W233" s="274">
        <v>50</v>
      </c>
      <c r="X233" s="274">
        <f>SUM($W$2:W233)</f>
        <v>11600</v>
      </c>
      <c r="Z233" s="274">
        <v>2320</v>
      </c>
    </row>
    <row r="234" spans="21:26">
      <c r="U234" s="274">
        <v>233</v>
      </c>
      <c r="V234" s="274">
        <v>1605</v>
      </c>
      <c r="W234" s="274">
        <v>50</v>
      </c>
      <c r="X234" s="274">
        <f>SUM($W$2:W234)</f>
        <v>11650</v>
      </c>
      <c r="Z234" s="274">
        <v>2330</v>
      </c>
    </row>
    <row r="235" spans="21:26">
      <c r="U235" s="274">
        <v>234</v>
      </c>
      <c r="V235" s="274">
        <v>1615</v>
      </c>
      <c r="W235" s="274">
        <v>50</v>
      </c>
      <c r="X235" s="274">
        <f>SUM($W$2:W235)</f>
        <v>11700</v>
      </c>
      <c r="Z235" s="274">
        <v>2340</v>
      </c>
    </row>
    <row r="236" spans="21:26">
      <c r="U236" s="274">
        <v>235</v>
      </c>
      <c r="V236" s="274">
        <v>1625</v>
      </c>
      <c r="W236" s="274">
        <v>50</v>
      </c>
      <c r="X236" s="274">
        <f>SUM($W$2:W236)</f>
        <v>11750</v>
      </c>
      <c r="Z236" s="274">
        <v>2350</v>
      </c>
    </row>
    <row r="237" spans="21:26">
      <c r="U237" s="274">
        <v>236</v>
      </c>
      <c r="V237" s="274">
        <v>1635</v>
      </c>
      <c r="W237" s="274">
        <v>50</v>
      </c>
      <c r="X237" s="274">
        <f>SUM($W$2:W237)</f>
        <v>11800</v>
      </c>
      <c r="Z237" s="274">
        <v>2360</v>
      </c>
    </row>
    <row r="238" spans="21:26">
      <c r="U238" s="274">
        <v>237</v>
      </c>
      <c r="V238" s="274">
        <v>1645</v>
      </c>
      <c r="W238" s="274">
        <v>50</v>
      </c>
      <c r="X238" s="274">
        <f>SUM($W$2:W238)</f>
        <v>11850</v>
      </c>
      <c r="Z238" s="274">
        <v>2370</v>
      </c>
    </row>
    <row r="239" spans="21:26">
      <c r="U239" s="274">
        <v>238</v>
      </c>
      <c r="V239" s="274">
        <v>1655</v>
      </c>
      <c r="W239" s="274">
        <v>50</v>
      </c>
      <c r="X239" s="274">
        <f>SUM($W$2:W239)</f>
        <v>11900</v>
      </c>
      <c r="Z239" s="274">
        <v>2380</v>
      </c>
    </row>
    <row r="240" spans="21:26">
      <c r="U240" s="274">
        <v>239</v>
      </c>
      <c r="V240" s="274">
        <v>1665</v>
      </c>
      <c r="W240" s="274">
        <v>50</v>
      </c>
      <c r="X240" s="274">
        <f>SUM($W$2:W240)</f>
        <v>11950</v>
      </c>
      <c r="Z240" s="274">
        <v>2390</v>
      </c>
    </row>
    <row r="241" spans="21:26">
      <c r="U241" s="274">
        <v>240</v>
      </c>
      <c r="V241" s="274">
        <v>1675</v>
      </c>
      <c r="W241" s="274">
        <v>50</v>
      </c>
      <c r="X241" s="274">
        <f>SUM($W$2:W241)</f>
        <v>12000</v>
      </c>
      <c r="Z241" s="274">
        <v>2400</v>
      </c>
    </row>
    <row r="242" spans="21:26">
      <c r="U242" s="274">
        <v>241</v>
      </c>
      <c r="V242" s="274">
        <v>1685</v>
      </c>
      <c r="W242" s="274">
        <v>50</v>
      </c>
      <c r="X242" s="274">
        <f>SUM($W$2:W242)</f>
        <v>12050</v>
      </c>
      <c r="Z242" s="274">
        <v>2410</v>
      </c>
    </row>
    <row r="243" spans="21:26">
      <c r="U243" s="274">
        <v>242</v>
      </c>
      <c r="V243" s="274">
        <v>1695</v>
      </c>
      <c r="W243" s="274">
        <v>50</v>
      </c>
      <c r="X243" s="274">
        <f>SUM($W$2:W243)</f>
        <v>12100</v>
      </c>
      <c r="Z243" s="274">
        <v>2420</v>
      </c>
    </row>
    <row r="244" spans="21:26">
      <c r="U244" s="274">
        <v>243</v>
      </c>
      <c r="V244" s="274">
        <v>1705</v>
      </c>
      <c r="W244" s="274">
        <v>50</v>
      </c>
      <c r="X244" s="274">
        <f>SUM($W$2:W244)</f>
        <v>12150</v>
      </c>
      <c r="Z244" s="274">
        <v>2430</v>
      </c>
    </row>
    <row r="245" spans="21:26">
      <c r="U245" s="274">
        <v>244</v>
      </c>
      <c r="V245" s="274">
        <v>1715</v>
      </c>
      <c r="W245" s="274">
        <v>50</v>
      </c>
      <c r="X245" s="274">
        <f>SUM($W$2:W245)</f>
        <v>12200</v>
      </c>
      <c r="Z245" s="274">
        <v>2440</v>
      </c>
    </row>
    <row r="246" spans="21:26">
      <c r="U246" s="274">
        <v>245</v>
      </c>
      <c r="V246" s="274">
        <v>1725</v>
      </c>
      <c r="W246" s="274">
        <v>50</v>
      </c>
      <c r="X246" s="274">
        <f>SUM($W$2:W246)</f>
        <v>12250</v>
      </c>
      <c r="Z246" s="274">
        <v>2450</v>
      </c>
    </row>
    <row r="247" spans="21:26">
      <c r="U247" s="274">
        <v>246</v>
      </c>
      <c r="V247" s="274">
        <v>1735</v>
      </c>
      <c r="W247" s="274">
        <v>50</v>
      </c>
      <c r="X247" s="274">
        <f>SUM($W$2:W247)</f>
        <v>12300</v>
      </c>
      <c r="Z247" s="274">
        <v>2460</v>
      </c>
    </row>
    <row r="248" spans="21:26">
      <c r="U248" s="274">
        <v>247</v>
      </c>
      <c r="V248" s="274">
        <v>1745</v>
      </c>
      <c r="W248" s="274">
        <v>50</v>
      </c>
      <c r="X248" s="274">
        <f>SUM($W$2:W248)</f>
        <v>12350</v>
      </c>
      <c r="Z248" s="274">
        <v>2470</v>
      </c>
    </row>
    <row r="249" spans="21:26">
      <c r="U249" s="274">
        <v>248</v>
      </c>
      <c r="V249" s="274">
        <v>1755</v>
      </c>
      <c r="W249" s="274">
        <v>50</v>
      </c>
      <c r="X249" s="274">
        <f>SUM($W$2:W249)</f>
        <v>12400</v>
      </c>
      <c r="Z249" s="274">
        <v>2480</v>
      </c>
    </row>
    <row r="250" spans="21:26">
      <c r="U250" s="274">
        <v>249</v>
      </c>
      <c r="V250" s="274">
        <v>1765</v>
      </c>
      <c r="W250" s="274">
        <v>50</v>
      </c>
      <c r="X250" s="274">
        <f>SUM($W$2:W250)</f>
        <v>12450</v>
      </c>
      <c r="Z250" s="274">
        <v>2490</v>
      </c>
    </row>
    <row r="251" spans="21:26">
      <c r="U251" s="274">
        <v>250</v>
      </c>
      <c r="V251" s="274">
        <v>1775</v>
      </c>
      <c r="W251" s="274">
        <v>50</v>
      </c>
      <c r="X251" s="274">
        <f>SUM($W$2:W251)</f>
        <v>12500</v>
      </c>
      <c r="Z251" s="274">
        <v>2500</v>
      </c>
    </row>
    <row r="252" spans="21:26">
      <c r="U252" s="274">
        <v>251</v>
      </c>
      <c r="V252" s="274">
        <v>1785</v>
      </c>
      <c r="W252" s="274">
        <v>50</v>
      </c>
      <c r="X252" s="274">
        <f>SUM($W$2:W252)</f>
        <v>12550</v>
      </c>
      <c r="Z252" s="274">
        <v>2510</v>
      </c>
    </row>
    <row r="253" spans="21:26">
      <c r="U253" s="274">
        <v>252</v>
      </c>
      <c r="V253" s="274">
        <v>1795</v>
      </c>
      <c r="W253" s="274">
        <v>50</v>
      </c>
      <c r="X253" s="274">
        <f>SUM($W$2:W253)</f>
        <v>12600</v>
      </c>
      <c r="Z253" s="274">
        <v>2520</v>
      </c>
    </row>
    <row r="254" spans="21:26">
      <c r="U254" s="274">
        <v>253</v>
      </c>
      <c r="V254" s="274">
        <v>1805</v>
      </c>
      <c r="W254" s="274">
        <v>50</v>
      </c>
      <c r="X254" s="274">
        <f>SUM($W$2:W254)</f>
        <v>12650</v>
      </c>
      <c r="Z254" s="274">
        <v>2530</v>
      </c>
    </row>
    <row r="255" spans="21:26">
      <c r="U255" s="274">
        <v>254</v>
      </c>
      <c r="V255" s="274">
        <v>1815</v>
      </c>
      <c r="W255" s="274">
        <v>50</v>
      </c>
      <c r="X255" s="274">
        <f>SUM($W$2:W255)</f>
        <v>12700</v>
      </c>
      <c r="Z255" s="274">
        <v>2540</v>
      </c>
    </row>
    <row r="256" spans="21:26">
      <c r="U256" s="274">
        <v>255</v>
      </c>
      <c r="V256" s="274">
        <v>1825</v>
      </c>
      <c r="W256" s="274">
        <v>50</v>
      </c>
      <c r="X256" s="274">
        <f>SUM($W$2:W256)</f>
        <v>12750</v>
      </c>
      <c r="Z256" s="274">
        <v>2550</v>
      </c>
    </row>
    <row r="257" spans="21:26">
      <c r="U257" s="274">
        <v>256</v>
      </c>
      <c r="V257" s="274">
        <v>1835</v>
      </c>
      <c r="W257" s="274">
        <v>50</v>
      </c>
      <c r="X257" s="274">
        <f>SUM($W$2:W257)</f>
        <v>12800</v>
      </c>
      <c r="Z257" s="274">
        <v>2560</v>
      </c>
    </row>
    <row r="258" spans="21:26">
      <c r="U258" s="274">
        <v>257</v>
      </c>
      <c r="V258" s="274">
        <v>1845</v>
      </c>
      <c r="W258" s="274">
        <v>50</v>
      </c>
      <c r="X258" s="274">
        <f>SUM($W$2:W258)</f>
        <v>12850</v>
      </c>
      <c r="Z258" s="274">
        <v>2570</v>
      </c>
    </row>
    <row r="259" spans="21:26">
      <c r="U259" s="274">
        <v>258</v>
      </c>
      <c r="V259" s="274">
        <v>1855</v>
      </c>
      <c r="W259" s="274">
        <v>50</v>
      </c>
      <c r="X259" s="274">
        <f>SUM($W$2:W259)</f>
        <v>12900</v>
      </c>
      <c r="Z259" s="274">
        <v>2580</v>
      </c>
    </row>
    <row r="260" spans="21:26">
      <c r="U260" s="274">
        <v>259</v>
      </c>
      <c r="V260" s="274">
        <v>1865</v>
      </c>
      <c r="W260" s="274">
        <v>50</v>
      </c>
      <c r="X260" s="274">
        <f>SUM($W$2:W260)</f>
        <v>12950</v>
      </c>
      <c r="Z260" s="274">
        <v>2590</v>
      </c>
    </row>
    <row r="261" spans="21:26">
      <c r="U261" s="274">
        <v>260</v>
      </c>
      <c r="V261" s="274">
        <v>1875</v>
      </c>
      <c r="W261" s="274">
        <v>50</v>
      </c>
      <c r="X261" s="274">
        <f>SUM($W$2:W261)</f>
        <v>13000</v>
      </c>
      <c r="Z261" s="274">
        <v>2600</v>
      </c>
    </row>
    <row r="262" spans="21:26">
      <c r="U262" s="274">
        <v>261</v>
      </c>
      <c r="V262" s="274">
        <v>1885</v>
      </c>
      <c r="W262" s="274">
        <v>50</v>
      </c>
      <c r="X262" s="274">
        <f>SUM($W$2:W262)</f>
        <v>13050</v>
      </c>
      <c r="Z262" s="274">
        <v>2610</v>
      </c>
    </row>
    <row r="263" spans="21:26">
      <c r="U263" s="274">
        <v>262</v>
      </c>
      <c r="V263" s="274">
        <v>1895</v>
      </c>
      <c r="W263" s="274">
        <v>50</v>
      </c>
      <c r="X263" s="274">
        <f>SUM($W$2:W263)</f>
        <v>13100</v>
      </c>
      <c r="Z263" s="274">
        <v>2620</v>
      </c>
    </row>
    <row r="264" spans="21:26">
      <c r="U264" s="274">
        <v>263</v>
      </c>
      <c r="V264" s="274">
        <v>1905</v>
      </c>
      <c r="W264" s="274">
        <v>50</v>
      </c>
      <c r="X264" s="274">
        <f>SUM($W$2:W264)</f>
        <v>13150</v>
      </c>
      <c r="Z264" s="274">
        <v>2630</v>
      </c>
    </row>
    <row r="265" spans="21:26">
      <c r="U265" s="274">
        <v>264</v>
      </c>
      <c r="V265" s="274">
        <v>1915</v>
      </c>
      <c r="W265" s="274">
        <v>50</v>
      </c>
      <c r="X265" s="274">
        <f>SUM($W$2:W265)</f>
        <v>13200</v>
      </c>
      <c r="Z265" s="274">
        <v>2640</v>
      </c>
    </row>
    <row r="266" spans="21:26">
      <c r="U266" s="274">
        <v>265</v>
      </c>
      <c r="V266" s="274">
        <v>1925</v>
      </c>
      <c r="W266" s="274">
        <v>50</v>
      </c>
      <c r="X266" s="274">
        <f>SUM($W$2:W266)</f>
        <v>13250</v>
      </c>
      <c r="Z266" s="274">
        <v>2650</v>
      </c>
    </row>
    <row r="267" spans="21:26">
      <c r="U267" s="274">
        <v>266</v>
      </c>
      <c r="V267" s="274">
        <v>1935</v>
      </c>
      <c r="W267" s="274">
        <v>50</v>
      </c>
      <c r="X267" s="274">
        <f>SUM($W$2:W267)</f>
        <v>13300</v>
      </c>
      <c r="Z267" s="274">
        <v>2660</v>
      </c>
    </row>
    <row r="268" spans="21:26">
      <c r="U268" s="274">
        <v>267</v>
      </c>
      <c r="V268" s="274">
        <v>1945</v>
      </c>
      <c r="W268" s="274">
        <v>50</v>
      </c>
      <c r="X268" s="274">
        <f>SUM($W$2:W268)</f>
        <v>13350</v>
      </c>
      <c r="Z268" s="274">
        <v>2670</v>
      </c>
    </row>
    <row r="269" spans="21:26">
      <c r="U269" s="274">
        <v>268</v>
      </c>
      <c r="V269" s="274">
        <v>1955</v>
      </c>
      <c r="W269" s="274">
        <v>50</v>
      </c>
      <c r="X269" s="274">
        <f>SUM($W$2:W269)</f>
        <v>13400</v>
      </c>
      <c r="Z269" s="274">
        <v>2680</v>
      </c>
    </row>
    <row r="270" spans="21:26">
      <c r="U270" s="274">
        <v>269</v>
      </c>
      <c r="V270" s="274">
        <v>1965</v>
      </c>
      <c r="W270" s="274">
        <v>50</v>
      </c>
      <c r="X270" s="274">
        <f>SUM($W$2:W270)</f>
        <v>13450</v>
      </c>
      <c r="Z270" s="274">
        <v>2690</v>
      </c>
    </row>
    <row r="271" spans="21:26">
      <c r="U271" s="274">
        <v>270</v>
      </c>
      <c r="V271" s="274">
        <v>1975</v>
      </c>
      <c r="W271" s="274">
        <v>50</v>
      </c>
      <c r="X271" s="274">
        <f>SUM($W$2:W271)</f>
        <v>13500</v>
      </c>
      <c r="Z271" s="274">
        <v>2700</v>
      </c>
    </row>
    <row r="272" spans="21:26">
      <c r="U272" s="274">
        <v>271</v>
      </c>
      <c r="V272" s="274">
        <v>1985</v>
      </c>
      <c r="W272" s="274">
        <v>50</v>
      </c>
      <c r="X272" s="274">
        <f>SUM($W$2:W272)</f>
        <v>13550</v>
      </c>
      <c r="Z272" s="274">
        <v>2710</v>
      </c>
    </row>
    <row r="273" spans="21:26">
      <c r="U273" s="274">
        <v>272</v>
      </c>
      <c r="V273" s="274">
        <v>1995</v>
      </c>
      <c r="W273" s="274">
        <v>50</v>
      </c>
      <c r="X273" s="274">
        <f>SUM($W$2:W273)</f>
        <v>13600</v>
      </c>
      <c r="Z273" s="274">
        <v>2720</v>
      </c>
    </row>
    <row r="274" spans="21:26">
      <c r="U274" s="274">
        <v>273</v>
      </c>
      <c r="V274" s="274">
        <v>2005</v>
      </c>
      <c r="W274" s="274">
        <v>50</v>
      </c>
      <c r="X274" s="274">
        <f>SUM($W$2:W274)</f>
        <v>13650</v>
      </c>
      <c r="Z274" s="274">
        <v>2730</v>
      </c>
    </row>
    <row r="275" spans="21:26">
      <c r="U275" s="274">
        <v>274</v>
      </c>
      <c r="V275" s="274">
        <v>2015</v>
      </c>
      <c r="W275" s="274">
        <v>50</v>
      </c>
      <c r="X275" s="274">
        <f>SUM($W$2:W275)</f>
        <v>13700</v>
      </c>
      <c r="Z275" s="274">
        <v>2740</v>
      </c>
    </row>
    <row r="276" spans="21:26">
      <c r="U276" s="274">
        <v>275</v>
      </c>
      <c r="V276" s="274">
        <v>2025</v>
      </c>
      <c r="W276" s="274">
        <v>50</v>
      </c>
      <c r="X276" s="274">
        <f>SUM($W$2:W276)</f>
        <v>13750</v>
      </c>
      <c r="Z276" s="274">
        <v>2750</v>
      </c>
    </row>
    <row r="277" spans="21:26">
      <c r="U277" s="274">
        <v>276</v>
      </c>
      <c r="V277" s="274">
        <v>2035</v>
      </c>
      <c r="W277" s="274">
        <v>50</v>
      </c>
      <c r="X277" s="274">
        <f>SUM($W$2:W277)</f>
        <v>13800</v>
      </c>
      <c r="Z277" s="274">
        <v>2760</v>
      </c>
    </row>
    <row r="278" spans="21:26">
      <c r="U278" s="274">
        <v>277</v>
      </c>
      <c r="V278" s="274">
        <v>2045</v>
      </c>
      <c r="W278" s="274">
        <v>50</v>
      </c>
      <c r="X278" s="274">
        <f>SUM($W$2:W278)</f>
        <v>13850</v>
      </c>
      <c r="Z278" s="274">
        <v>2770</v>
      </c>
    </row>
    <row r="279" spans="21:26">
      <c r="U279" s="274">
        <v>278</v>
      </c>
      <c r="V279" s="274">
        <v>2055</v>
      </c>
      <c r="W279" s="274">
        <v>50</v>
      </c>
      <c r="X279" s="274">
        <f>SUM($W$2:W279)</f>
        <v>13900</v>
      </c>
      <c r="Z279" s="274">
        <v>2780</v>
      </c>
    </row>
    <row r="280" spans="21:26">
      <c r="U280" s="274">
        <v>279</v>
      </c>
      <c r="V280" s="274">
        <v>2065</v>
      </c>
      <c r="W280" s="274">
        <v>50</v>
      </c>
      <c r="X280" s="274">
        <f>SUM($W$2:W280)</f>
        <v>13950</v>
      </c>
      <c r="Z280" s="274">
        <v>2790</v>
      </c>
    </row>
    <row r="281" spans="21:26">
      <c r="U281" s="274">
        <v>280</v>
      </c>
      <c r="V281" s="274">
        <v>2075</v>
      </c>
      <c r="W281" s="274">
        <v>50</v>
      </c>
      <c r="X281" s="274">
        <f>SUM($W$2:W281)</f>
        <v>14000</v>
      </c>
      <c r="Z281" s="274">
        <v>2800</v>
      </c>
    </row>
    <row r="282" spans="21:26">
      <c r="U282" s="274">
        <v>281</v>
      </c>
      <c r="V282" s="274">
        <v>2085</v>
      </c>
      <c r="W282" s="274">
        <v>50</v>
      </c>
      <c r="X282" s="274">
        <f>SUM($W$2:W282)</f>
        <v>14050</v>
      </c>
      <c r="Z282" s="274">
        <v>2810</v>
      </c>
    </row>
    <row r="283" spans="21:26">
      <c r="U283" s="274">
        <v>282</v>
      </c>
      <c r="V283" s="274">
        <v>2095</v>
      </c>
      <c r="W283" s="274">
        <v>50</v>
      </c>
      <c r="X283" s="274">
        <f>SUM($W$2:W283)</f>
        <v>14100</v>
      </c>
      <c r="Z283" s="274">
        <v>2820</v>
      </c>
    </row>
    <row r="284" spans="21:26">
      <c r="U284" s="274">
        <v>283</v>
      </c>
      <c r="V284" s="274">
        <v>2105</v>
      </c>
      <c r="W284" s="274">
        <v>50</v>
      </c>
      <c r="X284" s="274">
        <f>SUM($W$2:W284)</f>
        <v>14150</v>
      </c>
      <c r="Z284" s="274">
        <v>2830</v>
      </c>
    </row>
    <row r="285" spans="21:26">
      <c r="U285" s="274">
        <v>284</v>
      </c>
      <c r="V285" s="274">
        <v>2115</v>
      </c>
      <c r="W285" s="274">
        <v>50</v>
      </c>
      <c r="X285" s="274">
        <f>SUM($W$2:W285)</f>
        <v>14200</v>
      </c>
      <c r="Z285" s="274">
        <v>2840</v>
      </c>
    </row>
    <row r="286" spans="21:26">
      <c r="U286" s="274">
        <v>285</v>
      </c>
      <c r="V286" s="274">
        <v>2125</v>
      </c>
      <c r="W286" s="274">
        <v>50</v>
      </c>
      <c r="X286" s="274">
        <f>SUM($W$2:W286)</f>
        <v>14250</v>
      </c>
      <c r="Z286" s="274">
        <v>2850</v>
      </c>
    </row>
    <row r="287" spans="21:26">
      <c r="U287" s="274">
        <v>286</v>
      </c>
      <c r="V287" s="274">
        <v>2135</v>
      </c>
      <c r="W287" s="274">
        <v>50</v>
      </c>
      <c r="X287" s="274">
        <f>SUM($W$2:W287)</f>
        <v>14300</v>
      </c>
      <c r="Z287" s="274">
        <v>2860</v>
      </c>
    </row>
    <row r="288" spans="21:26">
      <c r="U288" s="274">
        <v>287</v>
      </c>
      <c r="V288" s="274">
        <v>2145</v>
      </c>
      <c r="W288" s="274">
        <v>50</v>
      </c>
      <c r="X288" s="274">
        <f>SUM($W$2:W288)</f>
        <v>14350</v>
      </c>
      <c r="Z288" s="274">
        <v>2870</v>
      </c>
    </row>
    <row r="289" spans="21:26">
      <c r="U289" s="274">
        <v>288</v>
      </c>
      <c r="V289" s="274">
        <v>2155</v>
      </c>
      <c r="W289" s="274">
        <v>50</v>
      </c>
      <c r="X289" s="274">
        <f>SUM($W$2:W289)</f>
        <v>14400</v>
      </c>
      <c r="Z289" s="274">
        <v>2880</v>
      </c>
    </row>
    <row r="290" spans="21:26">
      <c r="U290" s="274">
        <v>289</v>
      </c>
      <c r="V290" s="274">
        <v>2165</v>
      </c>
      <c r="W290" s="274">
        <v>50</v>
      </c>
      <c r="X290" s="274">
        <f>SUM($W$2:W290)</f>
        <v>14450</v>
      </c>
      <c r="Z290" s="274">
        <v>2890</v>
      </c>
    </row>
    <row r="291" spans="21:26">
      <c r="U291" s="274">
        <v>290</v>
      </c>
      <c r="V291" s="274">
        <v>2175</v>
      </c>
      <c r="W291" s="274">
        <v>50</v>
      </c>
      <c r="X291" s="274">
        <f>SUM($W$2:W291)</f>
        <v>14500</v>
      </c>
      <c r="Z291" s="274">
        <v>2900</v>
      </c>
    </row>
    <row r="292" spans="21:26">
      <c r="U292" s="274">
        <v>291</v>
      </c>
      <c r="V292" s="274">
        <v>2185</v>
      </c>
      <c r="W292" s="274">
        <v>50</v>
      </c>
      <c r="X292" s="274">
        <f>SUM($W$2:W292)</f>
        <v>14550</v>
      </c>
      <c r="Z292" s="274">
        <v>2910</v>
      </c>
    </row>
    <row r="293" spans="21:26">
      <c r="U293" s="274">
        <v>292</v>
      </c>
      <c r="V293" s="274">
        <v>2195</v>
      </c>
      <c r="W293" s="274">
        <v>50</v>
      </c>
      <c r="X293" s="274">
        <f>SUM($W$2:W293)</f>
        <v>14600</v>
      </c>
      <c r="Z293" s="274">
        <v>2920</v>
      </c>
    </row>
    <row r="294" spans="21:26">
      <c r="U294" s="274">
        <v>293</v>
      </c>
      <c r="V294" s="274">
        <v>2205</v>
      </c>
      <c r="W294" s="274">
        <v>50</v>
      </c>
      <c r="X294" s="274">
        <f>SUM($W$2:W294)</f>
        <v>14650</v>
      </c>
      <c r="Z294" s="274">
        <v>2930</v>
      </c>
    </row>
    <row r="295" spans="21:26">
      <c r="U295" s="274">
        <v>294</v>
      </c>
      <c r="V295" s="274">
        <v>2215</v>
      </c>
      <c r="W295" s="274">
        <v>50</v>
      </c>
      <c r="X295" s="274">
        <f>SUM($W$2:W295)</f>
        <v>14700</v>
      </c>
      <c r="Z295" s="274">
        <v>2940</v>
      </c>
    </row>
    <row r="296" spans="21:26">
      <c r="U296" s="274">
        <v>295</v>
      </c>
      <c r="V296" s="274">
        <v>2225</v>
      </c>
      <c r="W296" s="274">
        <v>50</v>
      </c>
      <c r="X296" s="274">
        <f>SUM($W$2:W296)</f>
        <v>14750</v>
      </c>
      <c r="Z296" s="274">
        <v>2950</v>
      </c>
    </row>
    <row r="297" spans="21:26">
      <c r="U297" s="274">
        <v>296</v>
      </c>
      <c r="V297" s="274">
        <v>2235</v>
      </c>
      <c r="W297" s="274">
        <v>50</v>
      </c>
      <c r="X297" s="274">
        <f>SUM($W$2:W297)</f>
        <v>14800</v>
      </c>
      <c r="Z297" s="274">
        <v>2960</v>
      </c>
    </row>
    <row r="298" spans="21:26">
      <c r="U298" s="274">
        <v>297</v>
      </c>
      <c r="V298" s="274">
        <v>2245</v>
      </c>
      <c r="W298" s="274">
        <v>50</v>
      </c>
      <c r="X298" s="274">
        <f>SUM($W$2:W298)</f>
        <v>14850</v>
      </c>
      <c r="Z298" s="274">
        <v>2970</v>
      </c>
    </row>
    <row r="299" spans="21:26">
      <c r="U299" s="274">
        <v>298</v>
      </c>
      <c r="V299" s="274">
        <v>2255</v>
      </c>
      <c r="W299" s="274">
        <v>50</v>
      </c>
      <c r="X299" s="274">
        <f>SUM($W$2:W299)</f>
        <v>14900</v>
      </c>
      <c r="Z299" s="274">
        <v>2980</v>
      </c>
    </row>
    <row r="300" spans="21:26">
      <c r="U300" s="274">
        <v>299</v>
      </c>
      <c r="V300" s="274">
        <v>2265</v>
      </c>
      <c r="W300" s="274">
        <v>50</v>
      </c>
      <c r="X300" s="274">
        <f>SUM($W$2:W300)</f>
        <v>14950</v>
      </c>
      <c r="Z300" s="274">
        <v>2990</v>
      </c>
    </row>
    <row r="301" spans="21:26">
      <c r="U301" s="274">
        <v>300</v>
      </c>
      <c r="V301" s="274">
        <v>2275</v>
      </c>
      <c r="W301" s="274">
        <v>50</v>
      </c>
      <c r="X301" s="274">
        <f>SUM($W$2:W301)</f>
        <v>15000</v>
      </c>
      <c r="Z301" s="274">
        <v>3000</v>
      </c>
    </row>
    <row r="302" spans="21:26">
      <c r="U302" s="274">
        <v>301</v>
      </c>
      <c r="V302" s="274">
        <v>2285</v>
      </c>
      <c r="W302" s="274">
        <v>50</v>
      </c>
      <c r="X302" s="274">
        <f>SUM($W$2:W302)</f>
        <v>15050</v>
      </c>
      <c r="Z302" s="274">
        <v>3010</v>
      </c>
    </row>
    <row r="303" spans="21:26">
      <c r="U303" s="274">
        <v>302</v>
      </c>
      <c r="V303" s="274">
        <v>2295</v>
      </c>
      <c r="W303" s="274">
        <v>50</v>
      </c>
      <c r="X303" s="274">
        <f>SUM($W$2:W303)</f>
        <v>15100</v>
      </c>
      <c r="Z303" s="274">
        <v>3020</v>
      </c>
    </row>
    <row r="304" spans="21:26">
      <c r="U304" s="274">
        <v>303</v>
      </c>
      <c r="V304" s="274">
        <v>2305</v>
      </c>
      <c r="W304" s="274">
        <v>50</v>
      </c>
      <c r="X304" s="274">
        <f>SUM($W$2:W304)</f>
        <v>15150</v>
      </c>
      <c r="Z304" s="274">
        <v>3030</v>
      </c>
    </row>
    <row r="305" spans="21:26">
      <c r="U305" s="274">
        <v>304</v>
      </c>
      <c r="V305" s="274">
        <v>2315</v>
      </c>
      <c r="W305" s="274">
        <v>50</v>
      </c>
      <c r="X305" s="274">
        <f>SUM($W$2:W305)</f>
        <v>15200</v>
      </c>
      <c r="Z305" s="274">
        <v>3040</v>
      </c>
    </row>
    <row r="306" spans="21:26">
      <c r="U306" s="274">
        <v>305</v>
      </c>
      <c r="V306" s="274">
        <v>2325</v>
      </c>
      <c r="W306" s="274">
        <v>50</v>
      </c>
      <c r="X306" s="274">
        <f>SUM($W$2:W306)</f>
        <v>15250</v>
      </c>
      <c r="Z306" s="274">
        <v>3050</v>
      </c>
    </row>
    <row r="307" spans="21:26">
      <c r="U307" s="274">
        <v>306</v>
      </c>
      <c r="V307" s="274">
        <v>2335</v>
      </c>
      <c r="W307" s="274">
        <v>50</v>
      </c>
      <c r="X307" s="274">
        <f>SUM($W$2:W307)</f>
        <v>15300</v>
      </c>
      <c r="Z307" s="274">
        <v>3060</v>
      </c>
    </row>
    <row r="308" spans="21:26">
      <c r="U308" s="274">
        <v>307</v>
      </c>
      <c r="V308" s="274">
        <v>2345</v>
      </c>
      <c r="W308" s="274">
        <v>50</v>
      </c>
      <c r="X308" s="274">
        <f>SUM($W$2:W308)</f>
        <v>15350</v>
      </c>
      <c r="Z308" s="274">
        <v>3070</v>
      </c>
    </row>
    <row r="309" spans="21:26">
      <c r="U309" s="274">
        <v>308</v>
      </c>
      <c r="V309" s="274">
        <v>2355</v>
      </c>
      <c r="W309" s="274">
        <v>50</v>
      </c>
      <c r="X309" s="274">
        <f>SUM($W$2:W309)</f>
        <v>15400</v>
      </c>
      <c r="Z309" s="274">
        <v>3080</v>
      </c>
    </row>
    <row r="310" spans="21:26">
      <c r="U310" s="274">
        <v>309</v>
      </c>
      <c r="V310" s="274">
        <v>2365</v>
      </c>
      <c r="W310" s="274">
        <v>50</v>
      </c>
      <c r="X310" s="274">
        <f>SUM($W$2:W310)</f>
        <v>15450</v>
      </c>
      <c r="Z310" s="274">
        <v>3090</v>
      </c>
    </row>
    <row r="311" spans="21:26">
      <c r="U311" s="274">
        <v>310</v>
      </c>
      <c r="V311" s="274">
        <v>2375</v>
      </c>
      <c r="W311" s="274">
        <v>50</v>
      </c>
      <c r="X311" s="274">
        <f>SUM($W$2:W311)</f>
        <v>15500</v>
      </c>
      <c r="Z311" s="274">
        <v>3100</v>
      </c>
    </row>
    <row r="312" spans="21:26">
      <c r="U312" s="274">
        <v>311</v>
      </c>
      <c r="V312" s="274">
        <v>2385</v>
      </c>
      <c r="W312" s="274">
        <v>50</v>
      </c>
      <c r="X312" s="274">
        <f>SUM($W$2:W312)</f>
        <v>15550</v>
      </c>
      <c r="Z312" s="274">
        <v>3110</v>
      </c>
    </row>
    <row r="313" spans="21:26">
      <c r="U313" s="274">
        <v>312</v>
      </c>
      <c r="V313" s="274">
        <v>2395</v>
      </c>
      <c r="W313" s="274">
        <v>50</v>
      </c>
      <c r="X313" s="274">
        <f>SUM($W$2:W313)</f>
        <v>15600</v>
      </c>
      <c r="Z313" s="274">
        <v>3120</v>
      </c>
    </row>
    <row r="314" spans="21:26">
      <c r="U314" s="274">
        <v>313</v>
      </c>
      <c r="V314" s="274">
        <v>2405</v>
      </c>
      <c r="W314" s="274">
        <v>50</v>
      </c>
      <c r="X314" s="274">
        <f>SUM($W$2:W314)</f>
        <v>15650</v>
      </c>
      <c r="Z314" s="274">
        <v>3130</v>
      </c>
    </row>
    <row r="315" spans="21:26">
      <c r="U315" s="274">
        <v>314</v>
      </c>
      <c r="V315" s="274">
        <v>2415</v>
      </c>
      <c r="W315" s="274">
        <v>50</v>
      </c>
      <c r="X315" s="274">
        <f>SUM($W$2:W315)</f>
        <v>15700</v>
      </c>
      <c r="Z315" s="274">
        <v>3140</v>
      </c>
    </row>
    <row r="316" spans="21:26">
      <c r="U316" s="274">
        <v>315</v>
      </c>
      <c r="V316" s="274">
        <v>2425</v>
      </c>
      <c r="W316" s="274">
        <v>50</v>
      </c>
      <c r="X316" s="274">
        <f>SUM($W$2:W316)</f>
        <v>15750</v>
      </c>
      <c r="Z316" s="274">
        <v>3150</v>
      </c>
    </row>
    <row r="317" spans="21:26">
      <c r="U317" s="274">
        <v>316</v>
      </c>
      <c r="V317" s="274">
        <v>2435</v>
      </c>
      <c r="W317" s="274">
        <v>50</v>
      </c>
      <c r="X317" s="274">
        <f>SUM($W$2:W317)</f>
        <v>15800</v>
      </c>
      <c r="Z317" s="274">
        <v>3160</v>
      </c>
    </row>
    <row r="318" spans="21:26">
      <c r="U318" s="274">
        <v>317</v>
      </c>
      <c r="V318" s="274">
        <v>2445</v>
      </c>
      <c r="W318" s="274">
        <v>50</v>
      </c>
      <c r="X318" s="274">
        <f>SUM($W$2:W318)</f>
        <v>15850</v>
      </c>
      <c r="Z318" s="274">
        <v>3170</v>
      </c>
    </row>
    <row r="319" spans="21:26">
      <c r="U319" s="274">
        <v>318</v>
      </c>
      <c r="V319" s="274">
        <v>2455</v>
      </c>
      <c r="W319" s="274">
        <v>50</v>
      </c>
      <c r="X319" s="274">
        <f>SUM($W$2:W319)</f>
        <v>15900</v>
      </c>
      <c r="Z319" s="274">
        <v>3180</v>
      </c>
    </row>
    <row r="320" spans="21:26">
      <c r="U320" s="274">
        <v>319</v>
      </c>
      <c r="V320" s="274">
        <v>2465</v>
      </c>
      <c r="W320" s="274">
        <v>50</v>
      </c>
      <c r="X320" s="274">
        <f>SUM($W$2:W320)</f>
        <v>15950</v>
      </c>
      <c r="Z320" s="274">
        <v>3190</v>
      </c>
    </row>
    <row r="321" spans="21:26">
      <c r="U321" s="274">
        <v>320</v>
      </c>
      <c r="V321" s="274">
        <v>2475</v>
      </c>
      <c r="W321" s="274">
        <v>50</v>
      </c>
      <c r="X321" s="274">
        <f>SUM($W$2:W321)</f>
        <v>16000</v>
      </c>
      <c r="Z321" s="274">
        <v>3200</v>
      </c>
    </row>
    <row r="322" spans="21:26">
      <c r="U322" s="274">
        <v>321</v>
      </c>
      <c r="V322" s="274">
        <v>2485</v>
      </c>
      <c r="W322" s="274">
        <v>50</v>
      </c>
      <c r="X322" s="274">
        <f>SUM($W$2:W322)</f>
        <v>16050</v>
      </c>
      <c r="Z322" s="274">
        <v>3210</v>
      </c>
    </row>
    <row r="323" spans="21:26">
      <c r="U323" s="274">
        <v>322</v>
      </c>
      <c r="V323" s="274">
        <v>2495</v>
      </c>
      <c r="W323" s="274">
        <v>50</v>
      </c>
      <c r="X323" s="274">
        <f>SUM($W$2:W323)</f>
        <v>16100</v>
      </c>
      <c r="Z323" s="274">
        <v>3220</v>
      </c>
    </row>
    <row r="324" spans="21:26">
      <c r="U324" s="274">
        <v>323</v>
      </c>
      <c r="V324" s="274">
        <v>2505</v>
      </c>
      <c r="W324" s="274">
        <v>50</v>
      </c>
      <c r="X324" s="274">
        <f>SUM($W$2:W324)</f>
        <v>16150</v>
      </c>
      <c r="Z324" s="274">
        <v>3230</v>
      </c>
    </row>
    <row r="325" spans="21:26">
      <c r="U325" s="274">
        <v>324</v>
      </c>
      <c r="V325" s="274">
        <v>2515</v>
      </c>
      <c r="W325" s="274">
        <v>50</v>
      </c>
      <c r="X325" s="274">
        <f>SUM($W$2:W325)</f>
        <v>16200</v>
      </c>
      <c r="Z325" s="274">
        <v>3240</v>
      </c>
    </row>
    <row r="326" spans="21:26">
      <c r="U326" s="274">
        <v>325</v>
      </c>
      <c r="V326" s="274">
        <v>2525</v>
      </c>
      <c r="W326" s="274">
        <v>50</v>
      </c>
      <c r="X326" s="274">
        <f>SUM($W$2:W326)</f>
        <v>16250</v>
      </c>
      <c r="Z326" s="274">
        <v>3250</v>
      </c>
    </row>
    <row r="327" spans="21:26">
      <c r="U327" s="274">
        <v>326</v>
      </c>
      <c r="V327" s="274">
        <v>2535</v>
      </c>
      <c r="W327" s="274">
        <v>50</v>
      </c>
      <c r="X327" s="274">
        <f>SUM($W$2:W327)</f>
        <v>16300</v>
      </c>
      <c r="Z327" s="274">
        <v>3260</v>
      </c>
    </row>
    <row r="328" spans="21:26">
      <c r="U328" s="274">
        <v>327</v>
      </c>
      <c r="V328" s="274">
        <v>2545</v>
      </c>
      <c r="W328" s="274">
        <v>50</v>
      </c>
      <c r="X328" s="274">
        <f>SUM($W$2:W328)</f>
        <v>16350</v>
      </c>
      <c r="Z328" s="274">
        <v>3270</v>
      </c>
    </row>
    <row r="329" spans="21:26">
      <c r="U329" s="274">
        <v>328</v>
      </c>
      <c r="V329" s="274">
        <v>2555</v>
      </c>
      <c r="W329" s="274">
        <v>50</v>
      </c>
      <c r="X329" s="274">
        <f>SUM($W$2:W329)</f>
        <v>16400</v>
      </c>
      <c r="Z329" s="274">
        <v>3280</v>
      </c>
    </row>
    <row r="330" spans="21:26">
      <c r="U330" s="274">
        <v>329</v>
      </c>
      <c r="V330" s="274">
        <v>2565</v>
      </c>
      <c r="W330" s="274">
        <v>50</v>
      </c>
      <c r="X330" s="274">
        <f>SUM($W$2:W330)</f>
        <v>16450</v>
      </c>
      <c r="Z330" s="274">
        <v>3290</v>
      </c>
    </row>
    <row r="331" spans="21:26">
      <c r="U331" s="274">
        <v>330</v>
      </c>
      <c r="V331" s="274">
        <v>2575</v>
      </c>
      <c r="W331" s="274">
        <v>50</v>
      </c>
      <c r="X331" s="274">
        <f>SUM($W$2:W331)</f>
        <v>16500</v>
      </c>
      <c r="Z331" s="274">
        <v>3300</v>
      </c>
    </row>
    <row r="332" spans="21:26">
      <c r="U332" s="274">
        <v>331</v>
      </c>
      <c r="V332" s="274">
        <v>2585</v>
      </c>
      <c r="W332" s="274">
        <v>50</v>
      </c>
      <c r="X332" s="274">
        <f>SUM($W$2:W332)</f>
        <v>16550</v>
      </c>
      <c r="Z332" s="274">
        <v>3310</v>
      </c>
    </row>
    <row r="333" spans="21:26">
      <c r="U333" s="274">
        <v>332</v>
      </c>
      <c r="V333" s="274">
        <v>2595</v>
      </c>
      <c r="W333" s="274">
        <v>50</v>
      </c>
      <c r="X333" s="274">
        <f>SUM($W$2:W333)</f>
        <v>16600</v>
      </c>
      <c r="Z333" s="274">
        <v>3320</v>
      </c>
    </row>
    <row r="334" spans="21:26">
      <c r="U334" s="274">
        <v>333</v>
      </c>
      <c r="V334" s="274">
        <v>2605</v>
      </c>
      <c r="W334" s="274">
        <v>50</v>
      </c>
      <c r="X334" s="274">
        <f>SUM($W$2:W334)</f>
        <v>16650</v>
      </c>
      <c r="Z334" s="274">
        <v>3330</v>
      </c>
    </row>
    <row r="335" spans="21:26">
      <c r="U335" s="274">
        <v>334</v>
      </c>
      <c r="V335" s="274">
        <v>2615</v>
      </c>
      <c r="W335" s="274">
        <v>50</v>
      </c>
      <c r="X335" s="274">
        <f>SUM($W$2:W335)</f>
        <v>16700</v>
      </c>
      <c r="Z335" s="274">
        <v>3340</v>
      </c>
    </row>
    <row r="336" spans="21:26">
      <c r="U336" s="274">
        <v>335</v>
      </c>
      <c r="V336" s="274">
        <v>2625</v>
      </c>
      <c r="W336" s="274">
        <v>50</v>
      </c>
      <c r="X336" s="274">
        <f>SUM($W$2:W336)</f>
        <v>16750</v>
      </c>
      <c r="Z336" s="274">
        <v>3350</v>
      </c>
    </row>
    <row r="337" spans="21:26">
      <c r="U337" s="274">
        <v>336</v>
      </c>
      <c r="V337" s="274">
        <v>2635</v>
      </c>
      <c r="W337" s="274">
        <v>50</v>
      </c>
      <c r="X337" s="274">
        <f>SUM($W$2:W337)</f>
        <v>16800</v>
      </c>
      <c r="Z337" s="274">
        <v>3360</v>
      </c>
    </row>
    <row r="338" spans="21:26">
      <c r="U338" s="274">
        <v>337</v>
      </c>
      <c r="V338" s="274">
        <v>2645</v>
      </c>
      <c r="W338" s="274">
        <v>50</v>
      </c>
      <c r="X338" s="274">
        <f>SUM($W$2:W338)</f>
        <v>16850</v>
      </c>
      <c r="Z338" s="274">
        <v>3370</v>
      </c>
    </row>
    <row r="339" spans="21:26">
      <c r="U339" s="274">
        <v>338</v>
      </c>
      <c r="V339" s="274">
        <v>2655</v>
      </c>
      <c r="W339" s="274">
        <v>50</v>
      </c>
      <c r="X339" s="274">
        <f>SUM($W$2:W339)</f>
        <v>16900</v>
      </c>
      <c r="Z339" s="274">
        <v>3380</v>
      </c>
    </row>
    <row r="340" spans="21:26">
      <c r="U340" s="274">
        <v>339</v>
      </c>
      <c r="V340" s="274">
        <v>2665</v>
      </c>
      <c r="W340" s="274">
        <v>50</v>
      </c>
      <c r="X340" s="274">
        <f>SUM($W$2:W340)</f>
        <v>16950</v>
      </c>
      <c r="Z340" s="274">
        <v>3390</v>
      </c>
    </row>
    <row r="341" spans="21:26">
      <c r="U341" s="274">
        <v>340</v>
      </c>
      <c r="V341" s="274">
        <v>2675</v>
      </c>
      <c r="W341" s="274">
        <v>50</v>
      </c>
      <c r="X341" s="274">
        <f>SUM($W$2:W341)</f>
        <v>17000</v>
      </c>
      <c r="Z341" s="274">
        <v>3400</v>
      </c>
    </row>
    <row r="342" spans="21:26">
      <c r="U342" s="274">
        <v>341</v>
      </c>
      <c r="V342" s="274">
        <v>2685</v>
      </c>
      <c r="W342" s="274">
        <v>50</v>
      </c>
      <c r="X342" s="274">
        <f>SUM($W$2:W342)</f>
        <v>17050</v>
      </c>
      <c r="Z342" s="274">
        <v>3410</v>
      </c>
    </row>
    <row r="343" spans="21:26">
      <c r="U343" s="274">
        <v>342</v>
      </c>
      <c r="V343" s="274">
        <v>2695</v>
      </c>
      <c r="W343" s="274">
        <v>50</v>
      </c>
      <c r="X343" s="274">
        <f>SUM($W$2:W343)</f>
        <v>17100</v>
      </c>
      <c r="Z343" s="274">
        <v>3420</v>
      </c>
    </row>
    <row r="344" spans="21:26">
      <c r="U344" s="274">
        <v>343</v>
      </c>
      <c r="V344" s="274">
        <v>2705</v>
      </c>
      <c r="W344" s="274">
        <v>50</v>
      </c>
      <c r="X344" s="274">
        <f>SUM($W$2:W344)</f>
        <v>17150</v>
      </c>
      <c r="Z344" s="274">
        <v>3430</v>
      </c>
    </row>
    <row r="345" spans="21:26">
      <c r="U345" s="274">
        <v>344</v>
      </c>
      <c r="V345" s="274">
        <v>2715</v>
      </c>
      <c r="W345" s="274">
        <v>50</v>
      </c>
      <c r="X345" s="274">
        <f>SUM($W$2:W345)</f>
        <v>17200</v>
      </c>
      <c r="Z345" s="274">
        <v>3440</v>
      </c>
    </row>
    <row r="346" spans="21:26">
      <c r="U346" s="274">
        <v>345</v>
      </c>
      <c r="V346" s="274">
        <v>2725</v>
      </c>
      <c r="W346" s="274">
        <v>50</v>
      </c>
      <c r="X346" s="274">
        <f>SUM($W$2:W346)</f>
        <v>17250</v>
      </c>
      <c r="Z346" s="274">
        <v>3450</v>
      </c>
    </row>
    <row r="347" spans="21:26">
      <c r="U347" s="274">
        <v>346</v>
      </c>
      <c r="V347" s="274">
        <v>2735</v>
      </c>
      <c r="W347" s="274">
        <v>50</v>
      </c>
      <c r="X347" s="274">
        <f>SUM($W$2:W347)</f>
        <v>17300</v>
      </c>
      <c r="Z347" s="274">
        <v>3460</v>
      </c>
    </row>
    <row r="348" spans="21:26">
      <c r="U348" s="274">
        <v>347</v>
      </c>
      <c r="V348" s="274">
        <v>2745</v>
      </c>
      <c r="W348" s="274">
        <v>50</v>
      </c>
      <c r="X348" s="274">
        <f>SUM($W$2:W348)</f>
        <v>17350</v>
      </c>
      <c r="Z348" s="274">
        <v>3470</v>
      </c>
    </row>
    <row r="349" spans="21:26">
      <c r="U349" s="274">
        <v>348</v>
      </c>
      <c r="V349" s="274">
        <v>2755</v>
      </c>
      <c r="W349" s="274">
        <v>50</v>
      </c>
      <c r="X349" s="274">
        <f>SUM($W$2:W349)</f>
        <v>17400</v>
      </c>
      <c r="Z349" s="274">
        <v>3480</v>
      </c>
    </row>
    <row r="350" spans="21:26">
      <c r="U350" s="274">
        <v>349</v>
      </c>
      <c r="V350" s="274">
        <v>2765</v>
      </c>
      <c r="W350" s="274">
        <v>50</v>
      </c>
      <c r="X350" s="274">
        <f>SUM($W$2:W350)</f>
        <v>17450</v>
      </c>
      <c r="Z350" s="274">
        <v>3490</v>
      </c>
    </row>
    <row r="351" spans="21:26">
      <c r="U351" s="274">
        <v>350</v>
      </c>
      <c r="V351" s="274">
        <v>2775</v>
      </c>
      <c r="W351" s="274">
        <v>50</v>
      </c>
      <c r="X351" s="274">
        <f>SUM($W$2:W351)</f>
        <v>17500</v>
      </c>
      <c r="Z351" s="274">
        <v>3500</v>
      </c>
    </row>
    <row r="352" spans="21:26">
      <c r="U352" s="274">
        <v>351</v>
      </c>
      <c r="V352" s="274">
        <v>2785</v>
      </c>
      <c r="W352" s="274">
        <v>50</v>
      </c>
      <c r="X352" s="274">
        <f>SUM($W$2:W352)</f>
        <v>17550</v>
      </c>
      <c r="Z352" s="274">
        <v>3510</v>
      </c>
    </row>
    <row r="353" spans="21:26">
      <c r="U353" s="274">
        <v>352</v>
      </c>
      <c r="V353" s="274">
        <v>2795</v>
      </c>
      <c r="W353" s="274">
        <v>50</v>
      </c>
      <c r="X353" s="274">
        <f>SUM($W$2:W353)</f>
        <v>17600</v>
      </c>
      <c r="Z353" s="274">
        <v>3520</v>
      </c>
    </row>
    <row r="354" spans="21:26">
      <c r="U354" s="274">
        <v>353</v>
      </c>
      <c r="V354" s="274">
        <v>2805</v>
      </c>
      <c r="W354" s="274">
        <v>50</v>
      </c>
      <c r="X354" s="274">
        <f>SUM($W$2:W354)</f>
        <v>17650</v>
      </c>
      <c r="Z354" s="274">
        <v>3530</v>
      </c>
    </row>
    <row r="355" spans="21:26">
      <c r="U355" s="274">
        <v>354</v>
      </c>
      <c r="V355" s="274">
        <v>2815</v>
      </c>
      <c r="W355" s="274">
        <v>50</v>
      </c>
      <c r="X355" s="274">
        <f>SUM($W$2:W355)</f>
        <v>17700</v>
      </c>
      <c r="Z355" s="274">
        <v>3540</v>
      </c>
    </row>
    <row r="356" spans="21:26">
      <c r="U356" s="274">
        <v>355</v>
      </c>
      <c r="V356" s="274">
        <v>2825</v>
      </c>
      <c r="W356" s="274">
        <v>50</v>
      </c>
      <c r="X356" s="274">
        <f>SUM($W$2:W356)</f>
        <v>17750</v>
      </c>
      <c r="Z356" s="274">
        <v>3550</v>
      </c>
    </row>
    <row r="357" spans="21:26">
      <c r="U357" s="274">
        <v>356</v>
      </c>
      <c r="V357" s="274">
        <v>2835</v>
      </c>
      <c r="W357" s="274">
        <v>50</v>
      </c>
      <c r="X357" s="274">
        <f>SUM($W$2:W357)</f>
        <v>17800</v>
      </c>
      <c r="Z357" s="274">
        <v>3560</v>
      </c>
    </row>
    <row r="358" spans="21:26">
      <c r="U358" s="274">
        <v>357</v>
      </c>
      <c r="V358" s="274">
        <v>2845</v>
      </c>
      <c r="W358" s="274">
        <v>50</v>
      </c>
      <c r="X358" s="274">
        <f>SUM($W$2:W358)</f>
        <v>17850</v>
      </c>
      <c r="Z358" s="274">
        <v>3570</v>
      </c>
    </row>
    <row r="359" spans="21:26">
      <c r="U359" s="274">
        <v>358</v>
      </c>
      <c r="V359" s="274">
        <v>2855</v>
      </c>
      <c r="W359" s="274">
        <v>50</v>
      </c>
      <c r="X359" s="274">
        <f>SUM($W$2:W359)</f>
        <v>17900</v>
      </c>
      <c r="Z359" s="274">
        <v>3580</v>
      </c>
    </row>
    <row r="360" spans="21:26">
      <c r="U360" s="274">
        <v>359</v>
      </c>
      <c r="V360" s="274">
        <v>2865</v>
      </c>
      <c r="W360" s="274">
        <v>50</v>
      </c>
      <c r="X360" s="274">
        <f>SUM($W$2:W360)</f>
        <v>17950</v>
      </c>
      <c r="Z360" s="274">
        <v>3590</v>
      </c>
    </row>
    <row r="361" spans="21:26">
      <c r="U361" s="274">
        <v>360</v>
      </c>
      <c r="V361" s="274">
        <v>2875</v>
      </c>
      <c r="W361" s="274">
        <v>50</v>
      </c>
      <c r="X361" s="274">
        <f>SUM($W$2:W361)</f>
        <v>18000</v>
      </c>
      <c r="Z361" s="274">
        <v>3600</v>
      </c>
    </row>
    <row r="362" spans="21:26">
      <c r="U362" s="274">
        <v>361</v>
      </c>
      <c r="V362" s="274">
        <v>2885</v>
      </c>
      <c r="W362" s="274">
        <v>50</v>
      </c>
      <c r="X362" s="274">
        <f>SUM($W$2:W362)</f>
        <v>18050</v>
      </c>
      <c r="Z362" s="274">
        <v>3610</v>
      </c>
    </row>
    <row r="363" spans="21:26">
      <c r="U363" s="274">
        <v>362</v>
      </c>
      <c r="V363" s="274">
        <v>2895</v>
      </c>
      <c r="W363" s="274">
        <v>50</v>
      </c>
      <c r="X363" s="274">
        <f>SUM($W$2:W363)</f>
        <v>18100</v>
      </c>
      <c r="Z363" s="274">
        <v>3620</v>
      </c>
    </row>
    <row r="364" spans="21:26">
      <c r="U364" s="274">
        <v>363</v>
      </c>
      <c r="V364" s="274">
        <v>2905</v>
      </c>
      <c r="W364" s="274">
        <v>50</v>
      </c>
      <c r="X364" s="274">
        <f>SUM($W$2:W364)</f>
        <v>18150</v>
      </c>
      <c r="Z364" s="274">
        <v>3630</v>
      </c>
    </row>
    <row r="365" spans="21:26">
      <c r="U365" s="274">
        <v>364</v>
      </c>
      <c r="V365" s="274">
        <v>2915</v>
      </c>
      <c r="W365" s="274">
        <v>50</v>
      </c>
      <c r="X365" s="274">
        <f>SUM($W$2:W365)</f>
        <v>18200</v>
      </c>
      <c r="Z365" s="274">
        <v>3640</v>
      </c>
    </row>
    <row r="366" spans="21:26">
      <c r="U366" s="274">
        <v>365</v>
      </c>
      <c r="V366" s="274">
        <v>2925</v>
      </c>
      <c r="W366" s="274">
        <v>50</v>
      </c>
      <c r="X366" s="274">
        <f>SUM($W$2:W366)</f>
        <v>18250</v>
      </c>
      <c r="Z366" s="274">
        <v>3650</v>
      </c>
    </row>
    <row r="367" spans="21:26">
      <c r="U367" s="274">
        <v>366</v>
      </c>
      <c r="V367" s="274">
        <v>2935</v>
      </c>
      <c r="W367" s="274">
        <v>50</v>
      </c>
      <c r="X367" s="274">
        <f>SUM($W$2:W367)</f>
        <v>18300</v>
      </c>
      <c r="Z367" s="274">
        <v>3660</v>
      </c>
    </row>
    <row r="368" spans="21:26">
      <c r="U368" s="274">
        <v>367</v>
      </c>
      <c r="V368" s="274">
        <v>2945</v>
      </c>
      <c r="W368" s="274">
        <v>50</v>
      </c>
      <c r="X368" s="274">
        <f>SUM($W$2:W368)</f>
        <v>18350</v>
      </c>
      <c r="Z368" s="274">
        <v>3670</v>
      </c>
    </row>
    <row r="369" spans="21:26">
      <c r="U369" s="274">
        <v>368</v>
      </c>
      <c r="V369" s="274">
        <v>2955</v>
      </c>
      <c r="W369" s="274">
        <v>50</v>
      </c>
      <c r="X369" s="274">
        <f>SUM($W$2:W369)</f>
        <v>18400</v>
      </c>
      <c r="Z369" s="274">
        <v>3680</v>
      </c>
    </row>
    <row r="370" spans="21:26">
      <c r="U370" s="274">
        <v>369</v>
      </c>
      <c r="V370" s="274">
        <v>2965</v>
      </c>
      <c r="W370" s="274">
        <v>50</v>
      </c>
      <c r="X370" s="274">
        <f>SUM($W$2:W370)</f>
        <v>18450</v>
      </c>
      <c r="Z370" s="274">
        <v>3690</v>
      </c>
    </row>
    <row r="371" spans="21:26">
      <c r="U371" s="274">
        <v>370</v>
      </c>
      <c r="V371" s="274">
        <v>2975</v>
      </c>
      <c r="W371" s="274">
        <v>50</v>
      </c>
      <c r="X371" s="274">
        <f>SUM($W$2:W371)</f>
        <v>18500</v>
      </c>
      <c r="Z371" s="274">
        <v>3700</v>
      </c>
    </row>
    <row r="372" spans="21:26">
      <c r="U372" s="274">
        <v>371</v>
      </c>
      <c r="V372" s="274">
        <v>2985</v>
      </c>
      <c r="W372" s="274">
        <v>50</v>
      </c>
      <c r="X372" s="274">
        <f>SUM($W$2:W372)</f>
        <v>18550</v>
      </c>
      <c r="Z372" s="274">
        <v>3710</v>
      </c>
    </row>
    <row r="373" spans="21:26">
      <c r="U373" s="274">
        <v>372</v>
      </c>
      <c r="V373" s="274">
        <v>2995</v>
      </c>
      <c r="W373" s="274">
        <v>50</v>
      </c>
      <c r="X373" s="274">
        <f>SUM($W$2:W373)</f>
        <v>18600</v>
      </c>
      <c r="Z373" s="274">
        <v>3720</v>
      </c>
    </row>
    <row r="374" spans="21:26">
      <c r="U374" s="274">
        <v>373</v>
      </c>
      <c r="V374" s="274">
        <v>3005</v>
      </c>
      <c r="W374" s="274">
        <v>50</v>
      </c>
      <c r="X374" s="274">
        <f>SUM($W$2:W374)</f>
        <v>18650</v>
      </c>
      <c r="Z374" s="274">
        <v>3730</v>
      </c>
    </row>
    <row r="375" spans="21:26">
      <c r="U375" s="274">
        <v>374</v>
      </c>
      <c r="V375" s="274">
        <v>3015</v>
      </c>
      <c r="W375" s="274">
        <v>50</v>
      </c>
      <c r="X375" s="274">
        <f>SUM($W$2:W375)</f>
        <v>18700</v>
      </c>
      <c r="Z375" s="274">
        <v>3740</v>
      </c>
    </row>
    <row r="376" spans="21:26">
      <c r="U376" s="274">
        <v>375</v>
      </c>
      <c r="V376" s="274">
        <v>3025</v>
      </c>
      <c r="W376" s="274">
        <v>50</v>
      </c>
      <c r="X376" s="274">
        <f>SUM($W$2:W376)</f>
        <v>18750</v>
      </c>
      <c r="Z376" s="274">
        <v>3750</v>
      </c>
    </row>
    <row r="377" spans="21:26">
      <c r="U377" s="274">
        <v>376</v>
      </c>
      <c r="V377" s="274">
        <v>3035</v>
      </c>
      <c r="W377" s="274">
        <v>50</v>
      </c>
      <c r="X377" s="274">
        <f>SUM($W$2:W377)</f>
        <v>18800</v>
      </c>
      <c r="Z377" s="274">
        <v>3760</v>
      </c>
    </row>
    <row r="378" spans="21:26">
      <c r="U378" s="274">
        <v>377</v>
      </c>
      <c r="V378" s="274">
        <v>3045</v>
      </c>
      <c r="W378" s="274">
        <v>50</v>
      </c>
      <c r="X378" s="274">
        <f>SUM($W$2:W378)</f>
        <v>18850</v>
      </c>
      <c r="Z378" s="274">
        <v>3770</v>
      </c>
    </row>
    <row r="379" spans="21:26">
      <c r="U379" s="274">
        <v>378</v>
      </c>
      <c r="V379" s="274">
        <v>3055</v>
      </c>
      <c r="W379" s="274">
        <v>50</v>
      </c>
      <c r="X379" s="274">
        <f>SUM($W$2:W379)</f>
        <v>18900</v>
      </c>
      <c r="Z379" s="274">
        <v>3780</v>
      </c>
    </row>
    <row r="380" spans="21:26">
      <c r="U380" s="274">
        <v>379</v>
      </c>
      <c r="V380" s="274">
        <v>3065</v>
      </c>
      <c r="W380" s="274">
        <v>50</v>
      </c>
      <c r="X380" s="274">
        <f>SUM($W$2:W380)</f>
        <v>18950</v>
      </c>
      <c r="Z380" s="274">
        <v>3790</v>
      </c>
    </row>
    <row r="381" spans="21:26">
      <c r="U381" s="274">
        <v>380</v>
      </c>
      <c r="V381" s="274">
        <v>3075</v>
      </c>
      <c r="W381" s="274">
        <v>50</v>
      </c>
      <c r="X381" s="274">
        <f>SUM($W$2:W381)</f>
        <v>19000</v>
      </c>
      <c r="Z381" s="274">
        <v>3800</v>
      </c>
    </row>
    <row r="382" spans="21:26">
      <c r="U382" s="274">
        <v>381</v>
      </c>
      <c r="V382" s="274">
        <v>3085</v>
      </c>
      <c r="W382" s="274">
        <v>50</v>
      </c>
      <c r="X382" s="274">
        <f>SUM($W$2:W382)</f>
        <v>19050</v>
      </c>
      <c r="Z382" s="274">
        <v>3810</v>
      </c>
    </row>
    <row r="383" spans="21:26">
      <c r="U383" s="274">
        <v>382</v>
      </c>
      <c r="V383" s="274">
        <v>3095</v>
      </c>
      <c r="W383" s="274">
        <v>50</v>
      </c>
      <c r="X383" s="274">
        <f>SUM($W$2:W383)</f>
        <v>19100</v>
      </c>
      <c r="Z383" s="274">
        <v>3820</v>
      </c>
    </row>
    <row r="384" spans="21:26">
      <c r="U384" s="274">
        <v>383</v>
      </c>
      <c r="V384" s="274">
        <v>3105</v>
      </c>
      <c r="W384" s="274">
        <v>50</v>
      </c>
      <c r="X384" s="274">
        <f>SUM($W$2:W384)</f>
        <v>19150</v>
      </c>
      <c r="Z384" s="274">
        <v>3830</v>
      </c>
    </row>
    <row r="385" spans="21:26">
      <c r="U385" s="274">
        <v>384</v>
      </c>
      <c r="V385" s="274">
        <v>3115</v>
      </c>
      <c r="W385" s="274">
        <v>50</v>
      </c>
      <c r="X385" s="274">
        <f>SUM($W$2:W385)</f>
        <v>19200</v>
      </c>
      <c r="Z385" s="274">
        <v>3840</v>
      </c>
    </row>
    <row r="386" spans="21:26">
      <c r="U386" s="274">
        <v>385</v>
      </c>
      <c r="V386" s="274">
        <v>3125</v>
      </c>
      <c r="W386" s="274">
        <v>50</v>
      </c>
      <c r="X386" s="274">
        <f>SUM($W$2:W386)</f>
        <v>19250</v>
      </c>
      <c r="Z386" s="274">
        <v>3850</v>
      </c>
    </row>
    <row r="387" spans="21:26">
      <c r="U387" s="274">
        <v>386</v>
      </c>
      <c r="V387" s="274">
        <v>3135</v>
      </c>
      <c r="W387" s="274">
        <v>50</v>
      </c>
      <c r="X387" s="274">
        <f>SUM($W$2:W387)</f>
        <v>19300</v>
      </c>
      <c r="Z387" s="274">
        <v>3860</v>
      </c>
    </row>
    <row r="388" spans="21:26">
      <c r="U388" s="274">
        <v>387</v>
      </c>
      <c r="V388" s="274">
        <v>3145</v>
      </c>
      <c r="W388" s="274">
        <v>50</v>
      </c>
      <c r="X388" s="274">
        <f>SUM($W$2:W388)</f>
        <v>19350</v>
      </c>
      <c r="Z388" s="274">
        <v>3870</v>
      </c>
    </row>
    <row r="389" spans="21:26">
      <c r="U389" s="274">
        <v>388</v>
      </c>
      <c r="V389" s="274">
        <v>3155</v>
      </c>
      <c r="W389" s="274">
        <v>50</v>
      </c>
      <c r="X389" s="274">
        <f>SUM($W$2:W389)</f>
        <v>19400</v>
      </c>
      <c r="Z389" s="274">
        <v>3880</v>
      </c>
    </row>
    <row r="390" spans="21:26">
      <c r="U390" s="274">
        <v>389</v>
      </c>
      <c r="V390" s="274">
        <v>3165</v>
      </c>
      <c r="W390" s="274">
        <v>50</v>
      </c>
      <c r="X390" s="274">
        <f>SUM($W$2:W390)</f>
        <v>19450</v>
      </c>
      <c r="Z390" s="274">
        <v>3890</v>
      </c>
    </row>
    <row r="391" spans="21:26">
      <c r="U391" s="274">
        <v>390</v>
      </c>
      <c r="V391" s="274">
        <v>3175</v>
      </c>
      <c r="W391" s="274">
        <v>50</v>
      </c>
      <c r="X391" s="274">
        <f>SUM($W$2:W391)</f>
        <v>19500</v>
      </c>
      <c r="Z391" s="274">
        <v>3900</v>
      </c>
    </row>
    <row r="392" spans="21:26">
      <c r="U392" s="274">
        <v>391</v>
      </c>
      <c r="V392" s="274">
        <v>3185</v>
      </c>
      <c r="W392" s="274">
        <v>50</v>
      </c>
      <c r="X392" s="274">
        <f>SUM($W$2:W392)</f>
        <v>19550</v>
      </c>
      <c r="Z392" s="274">
        <v>3910</v>
      </c>
    </row>
  </sheetData>
  <phoneticPr fontId="1" type="noConversion"/>
  <conditionalFormatting sqref="L42:L51 L58 L60 L56 L67:L68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{9AA343E2-82A2-472F-A6AF-479585698441}</x14:id>
        </ext>
      </extLst>
    </cfRule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{AC03E318-2B57-49D3-9397-6BB149246897}</x14:id>
        </ext>
      </extLst>
    </cfRule>
  </conditionalFormatting>
  <conditionalFormatting sqref="O73:O77 Q4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{633DE206-4FA6-45BC-8C14-719F952CB867}</x14:id>
        </ext>
      </extLst>
    </cfRule>
  </conditionalFormatting>
  <conditionalFormatting sqref="O74:O7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{AD03FDDB-C3F6-4A9C-880D-A7CACA5E4D61}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A343E2-82A2-472F-A6AF-4795856984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03E318-2B57-49D3-9397-6BB1492468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L42:L51 L58 L60 L56 L67:L68</xm:sqref>
        </x14:conditionalFormatting>
        <x14:conditionalFormatting xmlns:xm="http://schemas.microsoft.com/office/excel/2006/main">
          <x14:cfRule type="dataBar" id="{633DE206-4FA6-45BC-8C14-719F952CB8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O73:O77 Q44</xm:sqref>
        </x14:conditionalFormatting>
        <x14:conditionalFormatting xmlns:xm="http://schemas.microsoft.com/office/excel/2006/main">
          <x14:cfRule type="dataBar" id="{AD03FDDB-C3F6-4A9C-880D-A7CACA5E4D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O74:O77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D4D5-68E8-4BFE-A1A1-C728C8D239F3}">
  <dimension ref="A1:AC601"/>
  <sheetViews>
    <sheetView topLeftCell="E1" zoomScale="85" zoomScaleNormal="85" workbookViewId="0">
      <selection activeCell="L52" sqref="L52"/>
    </sheetView>
  </sheetViews>
  <sheetFormatPr defaultRowHeight="16.5"/>
  <cols>
    <col min="1" max="1" width="17.375" style="274" bestFit="1" customWidth="1"/>
    <col min="2" max="2" width="24.75" style="274" bestFit="1" customWidth="1"/>
    <col min="3" max="3" width="26.5" style="274" bestFit="1" customWidth="1"/>
    <col min="4" max="4" width="18.625" style="274" bestFit="1" customWidth="1"/>
    <col min="5" max="5" width="10" style="274" bestFit="1" customWidth="1"/>
    <col min="6" max="6" width="14.375" style="274" bestFit="1" customWidth="1"/>
    <col min="7" max="7" width="22.875" style="274" bestFit="1" customWidth="1"/>
    <col min="8" max="8" width="12.125" style="274" bestFit="1" customWidth="1"/>
    <col min="9" max="9" width="10.125" style="274" bestFit="1" customWidth="1"/>
    <col min="10" max="10" width="20.625" style="274" bestFit="1" customWidth="1"/>
    <col min="11" max="11" width="16.875" style="274" bestFit="1" customWidth="1"/>
    <col min="12" max="12" width="18.625" style="274" bestFit="1" customWidth="1"/>
    <col min="13" max="13" width="14.375" style="274" bestFit="1" customWidth="1"/>
    <col min="14" max="14" width="16.875" style="274" bestFit="1" customWidth="1"/>
    <col min="15" max="21" width="16.625" style="274" bestFit="1" customWidth="1"/>
    <col min="22" max="22" width="15.625" style="274" bestFit="1" customWidth="1"/>
    <col min="23" max="23" width="15.625" style="274" customWidth="1"/>
    <col min="24" max="24" width="5.75" style="274" bestFit="1" customWidth="1"/>
    <col min="25" max="25" width="9" style="274"/>
    <col min="26" max="26" width="5.25" style="274" bestFit="1" customWidth="1"/>
    <col min="27" max="27" width="9.625" style="274" bestFit="1" customWidth="1"/>
    <col min="28" max="28" width="17.375" style="274" bestFit="1" customWidth="1"/>
    <col min="29" max="29" width="17.375" customWidth="1"/>
    <col min="30" max="16384" width="9" style="274"/>
  </cols>
  <sheetData>
    <row r="1" spans="1:28">
      <c r="A1" s="304" t="s">
        <v>2438</v>
      </c>
      <c r="B1" s="549" t="s">
        <v>2442</v>
      </c>
      <c r="C1" s="549" t="s">
        <v>2449</v>
      </c>
      <c r="D1" s="549" t="s">
        <v>2501</v>
      </c>
      <c r="F1" s="304" t="s">
        <v>2496</v>
      </c>
      <c r="G1" s="274" t="s">
        <v>2462</v>
      </c>
      <c r="H1" s="274" t="s">
        <v>1151</v>
      </c>
      <c r="I1" s="274" t="s">
        <v>2524</v>
      </c>
      <c r="J1" s="287" t="s">
        <v>2488</v>
      </c>
      <c r="K1" s="274" t="s">
        <v>2547</v>
      </c>
      <c r="L1" s="287" t="s">
        <v>2556</v>
      </c>
      <c r="M1" s="299" t="s">
        <v>2557</v>
      </c>
      <c r="N1" s="308" t="s">
        <v>2548</v>
      </c>
      <c r="W1" s="273" t="s">
        <v>2440</v>
      </c>
      <c r="X1" s="273" t="s">
        <v>2504</v>
      </c>
      <c r="Y1" s="273" t="s">
        <v>69</v>
      </c>
      <c r="Z1" s="273" t="s">
        <v>2450</v>
      </c>
      <c r="AA1" s="273" t="s">
        <v>2460</v>
      </c>
      <c r="AB1" s="273"/>
    </row>
    <row r="2" spans="1:28">
      <c r="A2" s="274">
        <v>1</v>
      </c>
      <c r="B2" s="274" t="s">
        <v>2480</v>
      </c>
      <c r="C2" s="274" t="s">
        <v>2481</v>
      </c>
      <c r="D2" s="275">
        <v>100</v>
      </c>
      <c r="E2" s="275"/>
      <c r="G2"/>
      <c r="H2" s="383"/>
      <c r="I2"/>
      <c r="J2" s="562">
        <v>60000</v>
      </c>
      <c r="K2" s="563"/>
      <c r="L2" s="315"/>
      <c r="M2" s="315"/>
      <c r="N2" s="365"/>
      <c r="U2" s="274" t="s">
        <v>3167</v>
      </c>
      <c r="X2" s="274">
        <v>1</v>
      </c>
      <c r="Y2" s="574">
        <f>30+W2</f>
        <v>30</v>
      </c>
      <c r="Z2" s="274">
        <v>50</v>
      </c>
      <c r="AA2" s="274">
        <f>SUM($Z$2:Z2)</f>
        <v>50</v>
      </c>
    </row>
    <row r="3" spans="1:28">
      <c r="A3" s="274">
        <v>2</v>
      </c>
      <c r="B3" s="274" t="s">
        <v>2443</v>
      </c>
      <c r="C3" s="274" t="s">
        <v>2453</v>
      </c>
      <c r="D3" s="275">
        <v>100</v>
      </c>
      <c r="E3" s="275"/>
      <c r="G3" s="274" t="s">
        <v>2587</v>
      </c>
      <c r="H3" s="288">
        <v>1</v>
      </c>
      <c r="I3" s="274">
        <v>3</v>
      </c>
      <c r="J3" s="310">
        <v>33000</v>
      </c>
      <c r="K3" s="316">
        <f>J3*I3</f>
        <v>99000</v>
      </c>
      <c r="L3" s="315">
        <v>900000</v>
      </c>
      <c r="M3" s="315">
        <f>H3*L3</f>
        <v>900000</v>
      </c>
      <c r="N3" s="365">
        <f>M3/J3</f>
        <v>27.272727272727273</v>
      </c>
      <c r="W3" s="274">
        <v>5</v>
      </c>
      <c r="X3" s="274">
        <v>2</v>
      </c>
      <c r="Y3" s="274">
        <f>Y2+W3</f>
        <v>35</v>
      </c>
      <c r="Z3" s="274">
        <v>50</v>
      </c>
      <c r="AA3" s="274">
        <f>SUM($Z$2:Z3)</f>
        <v>100</v>
      </c>
    </row>
    <row r="4" spans="1:28">
      <c r="A4" s="274">
        <v>3</v>
      </c>
      <c r="B4" s="274" t="s">
        <v>2444</v>
      </c>
      <c r="C4" s="274" t="s">
        <v>2452</v>
      </c>
      <c r="D4" s="275">
        <v>100</v>
      </c>
      <c r="E4" s="275"/>
      <c r="G4" s="274" t="s">
        <v>2592</v>
      </c>
      <c r="H4" s="288">
        <v>1</v>
      </c>
      <c r="I4" s="274">
        <v>3</v>
      </c>
      <c r="J4" s="310">
        <v>33000</v>
      </c>
      <c r="K4" s="316">
        <f>J4*I4</f>
        <v>99000</v>
      </c>
      <c r="L4" s="315">
        <v>900000</v>
      </c>
      <c r="M4" s="315">
        <f>H4*L4</f>
        <v>900000</v>
      </c>
      <c r="N4" s="365">
        <f>M4/J4</f>
        <v>27.272727272727273</v>
      </c>
      <c r="W4" s="274">
        <v>5</v>
      </c>
      <c r="X4" s="274">
        <v>3</v>
      </c>
      <c r="Y4" s="274">
        <f>Y3+W4</f>
        <v>40</v>
      </c>
      <c r="Z4" s="274">
        <v>50</v>
      </c>
      <c r="AA4" s="274">
        <f>SUM($Z$2:Z4)</f>
        <v>150</v>
      </c>
    </row>
    <row r="5" spans="1:28">
      <c r="A5" s="274">
        <v>4</v>
      </c>
      <c r="B5" s="274" t="s">
        <v>2445</v>
      </c>
      <c r="C5" s="274" t="s">
        <v>2451</v>
      </c>
      <c r="D5" s="275">
        <v>100</v>
      </c>
      <c r="E5" s="275"/>
      <c r="L5" s="315"/>
      <c r="M5" s="315"/>
      <c r="N5" s="365"/>
      <c r="W5" s="274">
        <v>5</v>
      </c>
      <c r="X5" s="274">
        <v>4</v>
      </c>
      <c r="Y5" s="274">
        <f t="shared" ref="Y5:Y68" si="0">Y4+W5</f>
        <v>45</v>
      </c>
      <c r="Z5" s="274">
        <v>50</v>
      </c>
      <c r="AA5" s="274">
        <f>SUM($Z$2:Z5)</f>
        <v>200</v>
      </c>
    </row>
    <row r="6" spans="1:28">
      <c r="A6" s="274">
        <v>5</v>
      </c>
      <c r="B6" s="274" t="s">
        <v>2446</v>
      </c>
      <c r="C6" s="274" t="s">
        <v>2452</v>
      </c>
      <c r="D6" s="275">
        <v>100</v>
      </c>
      <c r="E6" s="275"/>
      <c r="G6" s="274" t="s">
        <v>2594</v>
      </c>
      <c r="H6" s="288">
        <v>1</v>
      </c>
      <c r="I6" s="274">
        <v>10</v>
      </c>
      <c r="J6" s="310">
        <v>16000</v>
      </c>
      <c r="K6" s="316">
        <f>J6*I6</f>
        <v>160000</v>
      </c>
      <c r="L6" s="315">
        <v>600000</v>
      </c>
      <c r="M6" s="315">
        <f>H6*L6</f>
        <v>600000</v>
      </c>
      <c r="N6" s="365">
        <f>M6/J6</f>
        <v>37.5</v>
      </c>
      <c r="P6" s="319"/>
      <c r="W6" s="274">
        <v>5</v>
      </c>
      <c r="X6" s="274">
        <v>5</v>
      </c>
      <c r="Y6" s="274">
        <f t="shared" si="0"/>
        <v>50</v>
      </c>
      <c r="Z6" s="274">
        <v>50</v>
      </c>
      <c r="AA6" s="274">
        <f>SUM($Z$2:Z6)</f>
        <v>250</v>
      </c>
    </row>
    <row r="7" spans="1:28">
      <c r="A7" s="274">
        <v>6</v>
      </c>
      <c r="B7" s="274" t="s">
        <v>2447</v>
      </c>
      <c r="C7" s="274" t="s">
        <v>2454</v>
      </c>
      <c r="D7" s="275">
        <v>100</v>
      </c>
      <c r="E7" s="275"/>
      <c r="H7" s="288"/>
      <c r="J7" s="310"/>
      <c r="K7" s="316"/>
      <c r="L7" s="315"/>
      <c r="M7" s="315"/>
      <c r="N7" s="365"/>
      <c r="W7" s="274">
        <v>5</v>
      </c>
      <c r="X7" s="274">
        <v>6</v>
      </c>
      <c r="Y7" s="274">
        <f t="shared" si="0"/>
        <v>55</v>
      </c>
      <c r="Z7" s="274">
        <v>50</v>
      </c>
      <c r="AA7" s="274">
        <f>SUM($Z$2:Z7)</f>
        <v>300</v>
      </c>
    </row>
    <row r="8" spans="1:28">
      <c r="A8" s="274">
        <v>7</v>
      </c>
      <c r="B8" s="274" t="s">
        <v>2448</v>
      </c>
      <c r="C8" s="274" t="s">
        <v>2454</v>
      </c>
      <c r="D8" s="275">
        <v>100</v>
      </c>
      <c r="E8" s="551" t="s">
        <v>3164</v>
      </c>
      <c r="G8" s="274" t="s">
        <v>2486</v>
      </c>
      <c r="H8" s="288">
        <v>50</v>
      </c>
      <c r="I8" s="288">
        <v>20</v>
      </c>
      <c r="J8" s="311">
        <v>1200</v>
      </c>
      <c r="K8" s="316">
        <f>J8*I8</f>
        <v>24000</v>
      </c>
      <c r="L8" s="314">
        <v>500</v>
      </c>
      <c r="M8" s="315">
        <f>L8*H8</f>
        <v>25000</v>
      </c>
      <c r="N8" s="365">
        <f>M8/J8</f>
        <v>20.833333333333332</v>
      </c>
      <c r="W8" s="274">
        <v>5</v>
      </c>
      <c r="X8" s="274">
        <v>7</v>
      </c>
      <c r="Y8" s="274">
        <f t="shared" si="0"/>
        <v>60</v>
      </c>
      <c r="Z8" s="274">
        <v>50</v>
      </c>
      <c r="AA8" s="274">
        <f>SUM($Z$2:Z8)</f>
        <v>350</v>
      </c>
    </row>
    <row r="9" spans="1:28">
      <c r="D9" s="548">
        <f>SUM(D2:D8)</f>
        <v>700</v>
      </c>
      <c r="E9" s="553">
        <f>D9*30%</f>
        <v>210</v>
      </c>
      <c r="G9" s="274" t="s">
        <v>2487</v>
      </c>
      <c r="H9" s="288">
        <v>50</v>
      </c>
      <c r="I9" s="288">
        <v>20</v>
      </c>
      <c r="J9" s="311">
        <v>1200</v>
      </c>
      <c r="K9" s="316">
        <f>J9*I9</f>
        <v>24000</v>
      </c>
      <c r="L9" s="314">
        <v>500</v>
      </c>
      <c r="M9" s="315">
        <f>L9*H9</f>
        <v>25000</v>
      </c>
      <c r="N9" s="365">
        <f>M9/J9</f>
        <v>20.833333333333332</v>
      </c>
      <c r="W9" s="274">
        <v>5</v>
      </c>
      <c r="X9" s="274">
        <v>8</v>
      </c>
      <c r="Y9" s="274">
        <f t="shared" si="0"/>
        <v>65</v>
      </c>
      <c r="Z9" s="274">
        <v>50</v>
      </c>
      <c r="AA9" s="274">
        <f>SUM($Z$2:Z9)</f>
        <v>400</v>
      </c>
    </row>
    <row r="10" spans="1:28">
      <c r="W10" s="274">
        <v>5</v>
      </c>
      <c r="X10" s="274">
        <v>9</v>
      </c>
      <c r="Y10" s="274">
        <f t="shared" si="0"/>
        <v>70</v>
      </c>
      <c r="Z10" s="274">
        <v>50</v>
      </c>
      <c r="AA10" s="274">
        <f>SUM($Z$2:Z10)</f>
        <v>450</v>
      </c>
    </row>
    <row r="11" spans="1:28">
      <c r="A11" s="304" t="s">
        <v>2439</v>
      </c>
      <c r="B11" s="556" t="s">
        <v>2527</v>
      </c>
      <c r="C11" s="556" t="s">
        <v>2528</v>
      </c>
      <c r="D11" s="556" t="s">
        <v>2460</v>
      </c>
      <c r="E11" s="276"/>
      <c r="G11" s="274" t="s">
        <v>2482</v>
      </c>
      <c r="H11" s="288">
        <v>750</v>
      </c>
      <c r="I11" s="288">
        <v>15</v>
      </c>
      <c r="J11" s="380">
        <v>6000</v>
      </c>
      <c r="K11" s="316">
        <f t="shared" ref="K11:K20" si="1">J11*I11</f>
        <v>90000</v>
      </c>
      <c r="L11" s="314">
        <v>200</v>
      </c>
      <c r="M11" s="315">
        <f>L11*H11</f>
        <v>150000</v>
      </c>
      <c r="N11" s="320">
        <f>M11/J11</f>
        <v>25</v>
      </c>
      <c r="W11" s="274">
        <v>5</v>
      </c>
      <c r="X11" s="274">
        <v>10</v>
      </c>
      <c r="Y11" s="274">
        <f t="shared" si="0"/>
        <v>75</v>
      </c>
      <c r="Z11" s="274">
        <v>50</v>
      </c>
      <c r="AA11" s="274">
        <f>SUM($Z$2:Z11)</f>
        <v>500</v>
      </c>
    </row>
    <row r="12" spans="1:28">
      <c r="A12" s="274">
        <v>1</v>
      </c>
      <c r="B12" s="274">
        <v>1</v>
      </c>
      <c r="C12" s="274">
        <v>13</v>
      </c>
      <c r="D12" s="274">
        <f>SUM(C$12:$C12)</f>
        <v>13</v>
      </c>
      <c r="G12" s="274" t="s">
        <v>2483</v>
      </c>
      <c r="H12" s="288">
        <v>750</v>
      </c>
      <c r="I12" s="288">
        <v>15</v>
      </c>
      <c r="J12" s="380">
        <v>6000</v>
      </c>
      <c r="K12" s="316">
        <f t="shared" si="1"/>
        <v>90000</v>
      </c>
      <c r="L12" s="314">
        <v>200</v>
      </c>
      <c r="M12" s="315">
        <f>L12*H12</f>
        <v>150000</v>
      </c>
      <c r="N12" s="320">
        <f>M12/J12</f>
        <v>25</v>
      </c>
      <c r="W12" s="274">
        <v>5</v>
      </c>
      <c r="X12" s="274">
        <v>11</v>
      </c>
      <c r="Y12" s="274">
        <f t="shared" si="0"/>
        <v>80</v>
      </c>
      <c r="Z12" s="274">
        <v>50</v>
      </c>
      <c r="AA12" s="274">
        <f>SUM($Z$2:Z12)</f>
        <v>550</v>
      </c>
    </row>
    <row r="13" spans="1:28">
      <c r="A13" s="274">
        <v>2</v>
      </c>
      <c r="B13" s="274">
        <v>5</v>
      </c>
      <c r="C13" s="274">
        <v>26</v>
      </c>
      <c r="D13" s="274">
        <f>SUM(C$12:$C13)</f>
        <v>39</v>
      </c>
      <c r="K13" s="316">
        <f t="shared" si="1"/>
        <v>0</v>
      </c>
      <c r="L13" s="314"/>
      <c r="M13" s="315"/>
      <c r="N13" s="365"/>
      <c r="W13" s="274">
        <v>5</v>
      </c>
      <c r="X13" s="274">
        <v>12</v>
      </c>
      <c r="Y13" s="274">
        <f t="shared" si="0"/>
        <v>85</v>
      </c>
      <c r="Z13" s="274">
        <v>50</v>
      </c>
      <c r="AA13" s="274">
        <f>SUM($Z$2:Z13)</f>
        <v>600</v>
      </c>
    </row>
    <row r="14" spans="1:28">
      <c r="A14" s="274">
        <v>3</v>
      </c>
      <c r="B14" s="274">
        <v>7</v>
      </c>
      <c r="C14" s="274">
        <v>39</v>
      </c>
      <c r="D14" s="274">
        <f>SUM(C$12:$C14)</f>
        <v>78</v>
      </c>
      <c r="G14" s="274" t="s">
        <v>2599</v>
      </c>
      <c r="H14" s="288">
        <v>30</v>
      </c>
      <c r="I14" s="288">
        <v>200</v>
      </c>
      <c r="J14" s="313">
        <v>150</v>
      </c>
      <c r="K14" s="316">
        <f t="shared" si="1"/>
        <v>30000</v>
      </c>
      <c r="L14" s="314">
        <v>100</v>
      </c>
      <c r="M14" s="315">
        <f t="shared" ref="M14:M20" si="2">L14*H14</f>
        <v>3000</v>
      </c>
      <c r="N14" s="365">
        <f t="shared" ref="N14:N20" si="3">M14/J14</f>
        <v>20</v>
      </c>
      <c r="W14" s="274">
        <v>5</v>
      </c>
      <c r="X14" s="274">
        <v>13</v>
      </c>
      <c r="Y14" s="274">
        <f t="shared" si="0"/>
        <v>90</v>
      </c>
      <c r="Z14" s="274">
        <v>50</v>
      </c>
      <c r="AA14" s="274">
        <f>SUM($Z$2:Z14)</f>
        <v>650</v>
      </c>
    </row>
    <row r="15" spans="1:28">
      <c r="A15" s="274">
        <v>4</v>
      </c>
      <c r="B15" s="274">
        <v>10</v>
      </c>
      <c r="C15" s="274">
        <v>52</v>
      </c>
      <c r="D15" s="274">
        <f>SUM(C$12:$C15)</f>
        <v>130</v>
      </c>
      <c r="G15" s="274" t="s">
        <v>2600</v>
      </c>
      <c r="H15" s="288">
        <v>30</v>
      </c>
      <c r="I15" s="288">
        <v>200</v>
      </c>
      <c r="J15" s="313">
        <v>150</v>
      </c>
      <c r="K15" s="316">
        <f t="shared" si="1"/>
        <v>30000</v>
      </c>
      <c r="L15" s="314">
        <v>100</v>
      </c>
      <c r="M15" s="315">
        <f t="shared" si="2"/>
        <v>3000</v>
      </c>
      <c r="N15" s="365">
        <f t="shared" si="3"/>
        <v>20</v>
      </c>
      <c r="W15" s="274">
        <v>5</v>
      </c>
      <c r="X15" s="274">
        <v>14</v>
      </c>
      <c r="Y15" s="274">
        <f t="shared" si="0"/>
        <v>95</v>
      </c>
      <c r="Z15" s="274">
        <v>50</v>
      </c>
      <c r="AA15" s="274">
        <f>SUM($Z$2:Z15)</f>
        <v>700</v>
      </c>
    </row>
    <row r="16" spans="1:28">
      <c r="A16" s="274">
        <v>5</v>
      </c>
      <c r="B16" s="274">
        <v>13</v>
      </c>
      <c r="C16" s="274">
        <v>65</v>
      </c>
      <c r="D16" s="274">
        <f>SUM(C$12:$C16)</f>
        <v>195</v>
      </c>
      <c r="G16" s="274" t="s">
        <v>2601</v>
      </c>
      <c r="H16" s="288">
        <v>30</v>
      </c>
      <c r="I16" s="288">
        <v>200</v>
      </c>
      <c r="J16" s="313">
        <v>220</v>
      </c>
      <c r="K16" s="316">
        <f t="shared" si="1"/>
        <v>44000</v>
      </c>
      <c r="L16" s="314">
        <v>150</v>
      </c>
      <c r="M16" s="315">
        <f t="shared" si="2"/>
        <v>4500</v>
      </c>
      <c r="N16" s="365">
        <f t="shared" si="3"/>
        <v>20.454545454545453</v>
      </c>
      <c r="W16" s="274">
        <v>5</v>
      </c>
      <c r="X16" s="274">
        <v>15</v>
      </c>
      <c r="Y16" s="274">
        <f t="shared" si="0"/>
        <v>100</v>
      </c>
      <c r="Z16" s="274">
        <v>50</v>
      </c>
      <c r="AA16" s="274">
        <f>SUM($Z$2:Z16)</f>
        <v>750</v>
      </c>
    </row>
    <row r="17" spans="1:29">
      <c r="A17" s="274">
        <v>6</v>
      </c>
      <c r="B17" s="274">
        <v>17</v>
      </c>
      <c r="C17" s="274">
        <v>78</v>
      </c>
      <c r="D17" s="274">
        <f>SUM(C$12:$C17)</f>
        <v>273</v>
      </c>
      <c r="G17" s="274" t="s">
        <v>2602</v>
      </c>
      <c r="H17" s="288">
        <v>30</v>
      </c>
      <c r="I17" s="288">
        <v>200</v>
      </c>
      <c r="J17" s="313">
        <v>220</v>
      </c>
      <c r="K17" s="316">
        <f t="shared" si="1"/>
        <v>44000</v>
      </c>
      <c r="L17" s="314">
        <v>150</v>
      </c>
      <c r="M17" s="315">
        <f t="shared" si="2"/>
        <v>4500</v>
      </c>
      <c r="N17" s="365">
        <f t="shared" si="3"/>
        <v>20.454545454545453</v>
      </c>
      <c r="W17" s="274">
        <v>5</v>
      </c>
      <c r="X17" s="274">
        <v>16</v>
      </c>
      <c r="Y17" s="274">
        <f t="shared" si="0"/>
        <v>105</v>
      </c>
      <c r="Z17" s="274">
        <v>50</v>
      </c>
      <c r="AA17" s="274">
        <f>SUM($Z$2:Z17)</f>
        <v>800</v>
      </c>
    </row>
    <row r="18" spans="1:29">
      <c r="A18" s="274">
        <v>7</v>
      </c>
      <c r="B18" s="274">
        <v>20</v>
      </c>
      <c r="C18" s="274">
        <v>91</v>
      </c>
      <c r="D18" s="274">
        <f>SUM(C$12:$C18)</f>
        <v>364</v>
      </c>
      <c r="G18" s="274" t="s">
        <v>2484</v>
      </c>
      <c r="H18" s="288">
        <v>15</v>
      </c>
      <c r="I18" s="288">
        <v>40</v>
      </c>
      <c r="J18" s="312">
        <v>1500</v>
      </c>
      <c r="K18" s="316">
        <f t="shared" si="1"/>
        <v>60000</v>
      </c>
      <c r="L18" s="314">
        <v>2000</v>
      </c>
      <c r="M18" s="315">
        <f t="shared" si="2"/>
        <v>30000</v>
      </c>
      <c r="N18" s="365">
        <f t="shared" si="3"/>
        <v>20</v>
      </c>
      <c r="W18" s="274">
        <v>5</v>
      </c>
      <c r="X18" s="274">
        <v>17</v>
      </c>
      <c r="Y18" s="274">
        <f t="shared" si="0"/>
        <v>110</v>
      </c>
      <c r="Z18" s="274">
        <v>50</v>
      </c>
      <c r="AA18" s="274">
        <f>SUM($Z$2:Z18)</f>
        <v>850</v>
      </c>
    </row>
    <row r="19" spans="1:29">
      <c r="A19" s="274">
        <v>8</v>
      </c>
      <c r="B19" s="274">
        <v>23</v>
      </c>
      <c r="C19" s="274">
        <v>104</v>
      </c>
      <c r="D19" s="274">
        <f>SUM(C$12:$C19)</f>
        <v>468</v>
      </c>
      <c r="G19" s="274" t="s">
        <v>2603</v>
      </c>
      <c r="H19" s="274">
        <v>10</v>
      </c>
      <c r="I19" s="274">
        <v>200</v>
      </c>
      <c r="J19" s="312">
        <v>300</v>
      </c>
      <c r="K19" s="316">
        <f t="shared" si="1"/>
        <v>60000</v>
      </c>
      <c r="L19" s="314">
        <v>600</v>
      </c>
      <c r="M19" s="315">
        <f t="shared" si="2"/>
        <v>6000</v>
      </c>
      <c r="N19" s="365">
        <f t="shared" si="3"/>
        <v>20</v>
      </c>
      <c r="W19" s="274">
        <v>5</v>
      </c>
      <c r="X19" s="274">
        <v>18</v>
      </c>
      <c r="Y19" s="274">
        <f t="shared" si="0"/>
        <v>115</v>
      </c>
      <c r="Z19" s="274">
        <v>50</v>
      </c>
      <c r="AA19" s="274">
        <f>SUM($Z$2:Z19)</f>
        <v>900</v>
      </c>
    </row>
    <row r="20" spans="1:29">
      <c r="A20" s="274">
        <v>9</v>
      </c>
      <c r="B20" s="274">
        <v>26</v>
      </c>
      <c r="C20" s="274">
        <v>117</v>
      </c>
      <c r="D20" s="274">
        <f>SUM(C$12:$C20)</f>
        <v>585</v>
      </c>
      <c r="G20" s="274" t="s">
        <v>2485</v>
      </c>
      <c r="H20" s="288">
        <v>30</v>
      </c>
      <c r="I20" s="288">
        <v>200</v>
      </c>
      <c r="J20" s="313">
        <v>220</v>
      </c>
      <c r="K20" s="316">
        <f t="shared" si="1"/>
        <v>44000</v>
      </c>
      <c r="L20" s="314">
        <v>150</v>
      </c>
      <c r="M20" s="315">
        <f t="shared" si="2"/>
        <v>4500</v>
      </c>
      <c r="N20" s="365">
        <f t="shared" si="3"/>
        <v>20.454545454545453</v>
      </c>
      <c r="W20" s="274">
        <v>5</v>
      </c>
      <c r="X20" s="274">
        <v>19</v>
      </c>
      <c r="Y20" s="274">
        <f t="shared" si="0"/>
        <v>120</v>
      </c>
      <c r="Z20" s="274">
        <v>50</v>
      </c>
      <c r="AA20" s="274">
        <f>SUM($Z$2:Z20)</f>
        <v>950</v>
      </c>
    </row>
    <row r="21" spans="1:29">
      <c r="A21" s="274">
        <v>10</v>
      </c>
      <c r="B21" s="274">
        <v>29.999999999999982</v>
      </c>
      <c r="C21" s="274">
        <v>130</v>
      </c>
      <c r="D21" s="274">
        <f>SUM(C$12:$C21)</f>
        <v>715</v>
      </c>
      <c r="W21" s="274">
        <v>5</v>
      </c>
      <c r="X21" s="274">
        <v>20</v>
      </c>
      <c r="Y21" s="274">
        <f t="shared" si="0"/>
        <v>125</v>
      </c>
      <c r="Z21" s="274">
        <v>50</v>
      </c>
      <c r="AA21" s="274">
        <f>SUM($Z$2:Z21)</f>
        <v>1000</v>
      </c>
    </row>
    <row r="22" spans="1:29">
      <c r="C22" s="548">
        <f>SUM(C12:C21)</f>
        <v>715</v>
      </c>
      <c r="D22" s="552">
        <f>C22*30%</f>
        <v>214.5</v>
      </c>
      <c r="G22" s="274" t="s">
        <v>701</v>
      </c>
      <c r="H22" s="288">
        <v>500</v>
      </c>
      <c r="I22" s="288">
        <v>0</v>
      </c>
      <c r="J22" s="313">
        <v>50</v>
      </c>
      <c r="K22" s="316">
        <f>J22*I22</f>
        <v>0</v>
      </c>
      <c r="L22" s="314">
        <v>1</v>
      </c>
      <c r="M22" s="315">
        <f>L22*H22</f>
        <v>500</v>
      </c>
      <c r="N22" s="365">
        <f>M22/J22</f>
        <v>10</v>
      </c>
      <c r="W22" s="274">
        <v>5</v>
      </c>
      <c r="X22" s="274">
        <v>21</v>
      </c>
      <c r="Y22" s="274">
        <f t="shared" si="0"/>
        <v>130</v>
      </c>
      <c r="Z22" s="274">
        <v>50</v>
      </c>
      <c r="AA22" s="274">
        <f>SUM($Z$2:Z22)</f>
        <v>1050</v>
      </c>
    </row>
    <row r="23" spans="1:29">
      <c r="K23" s="322">
        <f>SUM(K2:K22)</f>
        <v>898000</v>
      </c>
      <c r="W23" s="274">
        <v>5</v>
      </c>
      <c r="X23" s="274">
        <v>22</v>
      </c>
      <c r="Y23" s="274">
        <f t="shared" si="0"/>
        <v>135</v>
      </c>
      <c r="Z23" s="274">
        <v>50</v>
      </c>
      <c r="AA23" s="274">
        <f>SUM($Z$2:Z23)</f>
        <v>1100</v>
      </c>
    </row>
    <row r="24" spans="1:29">
      <c r="A24" s="304" t="s">
        <v>2440</v>
      </c>
      <c r="K24" s="306">
        <f>K23-(K9+K8)</f>
        <v>850000</v>
      </c>
      <c r="W24" s="274">
        <v>5</v>
      </c>
      <c r="X24" s="274">
        <v>23</v>
      </c>
      <c r="Y24" s="274">
        <f t="shared" si="0"/>
        <v>140</v>
      </c>
      <c r="Z24" s="274">
        <v>50</v>
      </c>
      <c r="AA24" s="274">
        <f>SUM($Z$2:Z24)</f>
        <v>1150</v>
      </c>
    </row>
    <row r="25" spans="1:29">
      <c r="A25" s="564" t="s">
        <v>2489</v>
      </c>
      <c r="B25" s="564" t="s">
        <v>2497</v>
      </c>
      <c r="C25" s="564" t="s">
        <v>2490</v>
      </c>
      <c r="D25" s="564" t="s">
        <v>2582</v>
      </c>
      <c r="E25" s="566" t="s">
        <v>3164</v>
      </c>
      <c r="F25" s="549" t="s">
        <v>3166</v>
      </c>
      <c r="W25" s="274">
        <v>5</v>
      </c>
      <c r="X25" s="274">
        <v>24</v>
      </c>
      <c r="Y25" s="274">
        <f t="shared" si="0"/>
        <v>145</v>
      </c>
      <c r="Z25" s="274">
        <v>50</v>
      </c>
      <c r="AA25" s="274">
        <f>SUM($Z$2:Z25)</f>
        <v>1200</v>
      </c>
    </row>
    <row r="26" spans="1:29">
      <c r="A26" s="281" t="s">
        <v>2491</v>
      </c>
      <c r="B26" s="281">
        <v>35</v>
      </c>
      <c r="C26" s="565">
        <v>1750</v>
      </c>
      <c r="D26" s="282">
        <f>C26*3</f>
        <v>5250</v>
      </c>
      <c r="E26" s="554">
        <f>D26*30%</f>
        <v>1575</v>
      </c>
      <c r="F26" s="382">
        <f>E26+D26</f>
        <v>6825</v>
      </c>
      <c r="G26" s="274" t="s">
        <v>2534</v>
      </c>
      <c r="W26" s="274">
        <v>5</v>
      </c>
      <c r="X26" s="274">
        <v>25</v>
      </c>
      <c r="Y26" s="274">
        <f t="shared" si="0"/>
        <v>150</v>
      </c>
      <c r="Z26" s="274">
        <v>50</v>
      </c>
      <c r="AA26" s="274">
        <f>SUM($Z$2:Z26)</f>
        <v>1250</v>
      </c>
    </row>
    <row r="27" spans="1:29">
      <c r="B27" s="274">
        <v>55</v>
      </c>
      <c r="C27" s="565">
        <v>2750</v>
      </c>
      <c r="D27" s="282">
        <f t="shared" ref="D27:D34" si="4">C27*3</f>
        <v>8250</v>
      </c>
      <c r="E27" s="554">
        <f t="shared" ref="E27:E34" si="5">D27*30%</f>
        <v>2475</v>
      </c>
      <c r="F27" s="382">
        <f t="shared" ref="F27:F34" si="6">E27+D27</f>
        <v>10725</v>
      </c>
      <c r="G27" s="274" t="s">
        <v>2546</v>
      </c>
      <c r="H27" s="383"/>
      <c r="I27" s="383"/>
      <c r="J27" s="384"/>
      <c r="K27" s="385"/>
      <c r="L27" s="386"/>
      <c r="M27" s="387"/>
      <c r="N27" s="388"/>
      <c r="W27" s="274">
        <v>5</v>
      </c>
      <c r="X27" s="274">
        <v>26</v>
      </c>
      <c r="Y27" s="274">
        <f t="shared" si="0"/>
        <v>155</v>
      </c>
      <c r="Z27" s="274">
        <v>50</v>
      </c>
      <c r="AA27" s="274">
        <f>SUM($Z$2:Z27)</f>
        <v>1300</v>
      </c>
    </row>
    <row r="28" spans="1:29">
      <c r="A28" s="281" t="s">
        <v>2492</v>
      </c>
      <c r="B28" s="281">
        <v>75</v>
      </c>
      <c r="C28" s="565">
        <v>3750</v>
      </c>
      <c r="D28" s="282">
        <f t="shared" si="4"/>
        <v>11250</v>
      </c>
      <c r="E28" s="554">
        <f t="shared" si="5"/>
        <v>3375</v>
      </c>
      <c r="F28" s="382">
        <f t="shared" si="6"/>
        <v>14625</v>
      </c>
      <c r="G28" s="274" t="s">
        <v>2535</v>
      </c>
      <c r="H28" s="383"/>
      <c r="I28" s="383"/>
      <c r="J28" s="384"/>
      <c r="K28" s="385"/>
      <c r="L28" s="386"/>
      <c r="M28" s="387"/>
      <c r="N28" s="388"/>
      <c r="W28" s="274">
        <v>5</v>
      </c>
      <c r="X28" s="274">
        <v>27</v>
      </c>
      <c r="Y28" s="274">
        <f t="shared" si="0"/>
        <v>160</v>
      </c>
      <c r="Z28" s="274">
        <v>50</v>
      </c>
      <c r="AA28" s="274">
        <f>SUM($Z$2:Z28)</f>
        <v>1350</v>
      </c>
    </row>
    <row r="29" spans="1:29">
      <c r="A29" s="281" t="s">
        <v>2597</v>
      </c>
      <c r="B29" s="281">
        <v>95</v>
      </c>
      <c r="C29" s="565">
        <v>4750</v>
      </c>
      <c r="D29" s="282">
        <f t="shared" si="4"/>
        <v>14250</v>
      </c>
      <c r="E29" s="554">
        <f t="shared" si="5"/>
        <v>4275</v>
      </c>
      <c r="F29" s="382">
        <f t="shared" si="6"/>
        <v>18525</v>
      </c>
      <c r="G29" s="274" t="s">
        <v>2598</v>
      </c>
      <c r="H29"/>
      <c r="I29"/>
      <c r="J29"/>
      <c r="K29"/>
      <c r="L29"/>
      <c r="M29"/>
      <c r="N29"/>
      <c r="W29" s="274">
        <v>5</v>
      </c>
      <c r="X29" s="274">
        <v>28</v>
      </c>
      <c r="Y29" s="274">
        <f t="shared" si="0"/>
        <v>165</v>
      </c>
      <c r="Z29" s="274">
        <v>50</v>
      </c>
      <c r="AA29" s="274">
        <f>SUM($Z$2:Z29)</f>
        <v>1400</v>
      </c>
    </row>
    <row r="30" spans="1:29">
      <c r="A30" s="281" t="s">
        <v>2493</v>
      </c>
      <c r="B30" s="281">
        <v>115</v>
      </c>
      <c r="C30" s="565">
        <v>5750</v>
      </c>
      <c r="D30" s="282">
        <f t="shared" si="4"/>
        <v>17250</v>
      </c>
      <c r="E30" s="554">
        <f t="shared" si="5"/>
        <v>5175</v>
      </c>
      <c r="F30" s="382">
        <f t="shared" si="6"/>
        <v>22425</v>
      </c>
      <c r="G30" s="274" t="s">
        <v>2536</v>
      </c>
      <c r="W30" s="274">
        <v>5</v>
      </c>
      <c r="X30" s="274">
        <v>29</v>
      </c>
      <c r="Y30" s="274">
        <f t="shared" si="0"/>
        <v>170</v>
      </c>
      <c r="Z30" s="274">
        <v>50</v>
      </c>
      <c r="AA30" s="274">
        <f>SUM($Z$2:Z30)</f>
        <v>1450</v>
      </c>
    </row>
    <row r="31" spans="1:29">
      <c r="A31" s="281" t="s">
        <v>2494</v>
      </c>
      <c r="B31" s="281">
        <v>153</v>
      </c>
      <c r="C31" s="565">
        <v>7650</v>
      </c>
      <c r="D31" s="282">
        <f t="shared" si="4"/>
        <v>22950</v>
      </c>
      <c r="E31" s="554">
        <f t="shared" si="5"/>
        <v>6885</v>
      </c>
      <c r="F31" s="382">
        <f t="shared" si="6"/>
        <v>29835</v>
      </c>
      <c r="G31" s="274" t="s">
        <v>3171</v>
      </c>
      <c r="W31" s="274">
        <v>5</v>
      </c>
      <c r="X31" s="274">
        <v>30</v>
      </c>
      <c r="Y31" s="274">
        <f t="shared" si="0"/>
        <v>175</v>
      </c>
      <c r="Z31" s="274">
        <v>50</v>
      </c>
      <c r="AA31" s="274">
        <f>SUM($Z$2:Z31)</f>
        <v>1500</v>
      </c>
    </row>
    <row r="32" spans="1:29">
      <c r="A32" s="281" t="s">
        <v>2495</v>
      </c>
      <c r="B32" s="274">
        <v>184</v>
      </c>
      <c r="C32" s="274">
        <v>9200</v>
      </c>
      <c r="D32" s="282">
        <f t="shared" si="4"/>
        <v>27600</v>
      </c>
      <c r="E32" s="554">
        <f t="shared" si="5"/>
        <v>8280</v>
      </c>
      <c r="F32" s="382">
        <f t="shared" si="6"/>
        <v>35880</v>
      </c>
      <c r="G32" s="274" t="s">
        <v>3172</v>
      </c>
      <c r="V32"/>
      <c r="W32" s="274">
        <v>5</v>
      </c>
      <c r="X32" s="549">
        <v>31</v>
      </c>
      <c r="Y32" s="549">
        <f t="shared" si="0"/>
        <v>180</v>
      </c>
      <c r="Z32" s="549">
        <v>50</v>
      </c>
      <c r="AA32" s="549">
        <f>SUM($Z$2:Z32)</f>
        <v>1550</v>
      </c>
      <c r="AB32" s="555" t="s">
        <v>2491</v>
      </c>
      <c r="AC32" s="567"/>
    </row>
    <row r="33" spans="1:27">
      <c r="A33" s="274" t="s">
        <v>3165</v>
      </c>
      <c r="B33" s="274">
        <v>250</v>
      </c>
      <c r="C33" s="274">
        <v>12500</v>
      </c>
      <c r="D33" s="282">
        <f t="shared" si="4"/>
        <v>37500</v>
      </c>
      <c r="E33" s="554">
        <f t="shared" si="5"/>
        <v>11250</v>
      </c>
      <c r="F33" s="382">
        <f t="shared" si="6"/>
        <v>48750</v>
      </c>
      <c r="G33" s="274" t="s">
        <v>3173</v>
      </c>
      <c r="W33" s="274">
        <v>5</v>
      </c>
      <c r="X33" s="274">
        <v>32</v>
      </c>
      <c r="Y33" s="274">
        <f t="shared" si="0"/>
        <v>185</v>
      </c>
      <c r="Z33" s="274">
        <v>50</v>
      </c>
      <c r="AA33" s="274">
        <f>SUM($Z$2:Z33)</f>
        <v>1600</v>
      </c>
    </row>
    <row r="34" spans="1:27">
      <c r="A34" s="574" t="s">
        <v>3174</v>
      </c>
      <c r="B34" s="274">
        <v>281</v>
      </c>
      <c r="C34" s="274">
        <v>14050</v>
      </c>
      <c r="D34" s="282">
        <f t="shared" si="4"/>
        <v>42150</v>
      </c>
      <c r="E34" s="554">
        <f t="shared" si="5"/>
        <v>12645</v>
      </c>
      <c r="F34" s="382">
        <f t="shared" si="6"/>
        <v>54795</v>
      </c>
      <c r="G34" s="274" t="s">
        <v>3176</v>
      </c>
      <c r="W34" s="274">
        <v>5</v>
      </c>
      <c r="X34" s="274">
        <v>33</v>
      </c>
      <c r="Y34" s="274">
        <f t="shared" si="0"/>
        <v>190</v>
      </c>
      <c r="Z34" s="274">
        <v>50</v>
      </c>
      <c r="AA34" s="274">
        <f>SUM($Z$2:Z34)</f>
        <v>1650</v>
      </c>
    </row>
    <row r="35" spans="1:27">
      <c r="A35" s="382"/>
      <c r="W35" s="274">
        <v>5</v>
      </c>
      <c r="X35" s="274">
        <v>34</v>
      </c>
      <c r="Y35" s="274">
        <f t="shared" si="0"/>
        <v>195</v>
      </c>
      <c r="Z35" s="274">
        <v>50</v>
      </c>
      <c r="AA35" s="274">
        <f>SUM($Z$2:Z35)</f>
        <v>1700</v>
      </c>
    </row>
    <row r="36" spans="1:27">
      <c r="A36" s="382"/>
      <c r="W36" s="274">
        <v>5</v>
      </c>
      <c r="X36" s="274">
        <v>35</v>
      </c>
      <c r="Y36" s="274">
        <f t="shared" si="0"/>
        <v>200</v>
      </c>
      <c r="Z36" s="274">
        <v>50</v>
      </c>
      <c r="AA36" s="274">
        <f>SUM($Z$2:Z36)</f>
        <v>1750</v>
      </c>
    </row>
    <row r="37" spans="1:27">
      <c r="A37" s="304" t="s">
        <v>2441</v>
      </c>
      <c r="N37" s="287"/>
      <c r="O37" s="367" t="s">
        <v>2585</v>
      </c>
      <c r="P37" s="368" t="s">
        <v>2583</v>
      </c>
      <c r="Q37" s="368" t="s">
        <v>2596</v>
      </c>
      <c r="R37" s="367" t="s">
        <v>2586</v>
      </c>
      <c r="S37" s="367" t="s">
        <v>2581</v>
      </c>
      <c r="T37" s="287" t="s">
        <v>3169</v>
      </c>
      <c r="U37" s="287" t="s">
        <v>3170</v>
      </c>
      <c r="V37" s="287" t="s">
        <v>3175</v>
      </c>
      <c r="W37" s="274">
        <v>5</v>
      </c>
      <c r="X37" s="274">
        <v>36</v>
      </c>
      <c r="Y37" s="274">
        <f t="shared" si="0"/>
        <v>205</v>
      </c>
      <c r="Z37" s="274">
        <v>50</v>
      </c>
      <c r="AA37" s="274">
        <f>SUM($Z$2:Z37)</f>
        <v>1800</v>
      </c>
    </row>
    <row r="38" spans="1:27">
      <c r="A38" s="283" t="s">
        <v>2461</v>
      </c>
      <c r="B38" s="283" t="s">
        <v>2462</v>
      </c>
      <c r="C38" s="283" t="s">
        <v>2463</v>
      </c>
      <c r="D38" s="309" t="s">
        <v>2479</v>
      </c>
      <c r="E38" s="284" t="s">
        <v>701</v>
      </c>
      <c r="F38" s="285" t="s">
        <v>1151</v>
      </c>
      <c r="G38" s="286" t="s">
        <v>425</v>
      </c>
      <c r="H38" s="283" t="s">
        <v>2464</v>
      </c>
      <c r="I38" s="283" t="s">
        <v>2465</v>
      </c>
      <c r="J38" s="283" t="s">
        <v>2466</v>
      </c>
      <c r="K38" s="283" t="s">
        <v>2467</v>
      </c>
      <c r="L38" s="283" t="s">
        <v>2468</v>
      </c>
      <c r="N38" s="369" t="s">
        <v>2529</v>
      </c>
      <c r="O38" s="290">
        <f>($D$9+$E$9)*15</f>
        <v>13650</v>
      </c>
      <c r="P38" s="290">
        <f t="shared" ref="P38:V38" si="7">($D$9+$E$9)*15</f>
        <v>13650</v>
      </c>
      <c r="Q38" s="290">
        <f t="shared" si="7"/>
        <v>13650</v>
      </c>
      <c r="R38" s="290">
        <f t="shared" si="7"/>
        <v>13650</v>
      </c>
      <c r="S38" s="290">
        <f t="shared" si="7"/>
        <v>13650</v>
      </c>
      <c r="T38" s="290">
        <f t="shared" si="7"/>
        <v>13650</v>
      </c>
      <c r="U38" s="290">
        <f t="shared" si="7"/>
        <v>13650</v>
      </c>
      <c r="V38" s="290">
        <f t="shared" si="7"/>
        <v>13650</v>
      </c>
      <c r="W38" s="274">
        <v>5</v>
      </c>
      <c r="X38" s="274">
        <v>37</v>
      </c>
      <c r="Y38" s="274">
        <f t="shared" si="0"/>
        <v>210</v>
      </c>
      <c r="Z38" s="274">
        <v>50</v>
      </c>
      <c r="AA38" s="274">
        <f>SUM($Z$2:Z38)</f>
        <v>1850</v>
      </c>
    </row>
    <row r="39" spans="1:27">
      <c r="B39" s="274" t="s">
        <v>317</v>
      </c>
      <c r="C39" s="274" t="s">
        <v>701</v>
      </c>
      <c r="E39" s="288"/>
      <c r="F39" s="289"/>
      <c r="G39" s="290">
        <f>250000/2</f>
        <v>125000</v>
      </c>
      <c r="H39" s="274">
        <v>59000</v>
      </c>
      <c r="J39" s="274">
        <f>H39/G39</f>
        <v>0.47199999999999998</v>
      </c>
      <c r="K39" s="291">
        <f>G39/H39</f>
        <v>2.1186440677966103</v>
      </c>
      <c r="L39" s="292">
        <f>K39/K$39</f>
        <v>1</v>
      </c>
      <c r="N39" s="369" t="s">
        <v>2530</v>
      </c>
      <c r="O39" s="290">
        <f>($C$22+$D$22)*15</f>
        <v>13942.5</v>
      </c>
      <c r="P39" s="290">
        <f t="shared" ref="P39:V39" si="8">($C$22+$D$22)*15</f>
        <v>13942.5</v>
      </c>
      <c r="Q39" s="290">
        <f t="shared" si="8"/>
        <v>13942.5</v>
      </c>
      <c r="R39" s="290">
        <f t="shared" si="8"/>
        <v>13942.5</v>
      </c>
      <c r="S39" s="290">
        <f t="shared" si="8"/>
        <v>13942.5</v>
      </c>
      <c r="T39" s="290">
        <f t="shared" si="8"/>
        <v>13942.5</v>
      </c>
      <c r="U39" s="290">
        <f t="shared" si="8"/>
        <v>13942.5</v>
      </c>
      <c r="V39" s="290">
        <f t="shared" si="8"/>
        <v>13942.5</v>
      </c>
      <c r="W39" s="274">
        <v>5</v>
      </c>
      <c r="X39" s="274">
        <v>38</v>
      </c>
      <c r="Y39" s="274">
        <f t="shared" si="0"/>
        <v>215</v>
      </c>
      <c r="Z39" s="274">
        <v>50</v>
      </c>
      <c r="AA39" s="274">
        <f>SUM($Z$2:Z39)</f>
        <v>1900</v>
      </c>
    </row>
    <row r="40" spans="1:27">
      <c r="G40" s="274">
        <v>600000</v>
      </c>
      <c r="H40" s="274">
        <v>33000</v>
      </c>
      <c r="J40" s="274">
        <f>H40/G40</f>
        <v>5.5E-2</v>
      </c>
      <c r="K40" s="291">
        <f>G40/H40</f>
        <v>18.181818181818183</v>
      </c>
      <c r="L40" s="292">
        <f>K40/K$39</f>
        <v>8.581818181818182</v>
      </c>
      <c r="N40" s="573" t="s">
        <v>2531</v>
      </c>
      <c r="O40" s="557">
        <f>F26</f>
        <v>6825</v>
      </c>
      <c r="P40" s="557">
        <f>F28</f>
        <v>14625</v>
      </c>
      <c r="Q40" s="557">
        <f>F29</f>
        <v>18525</v>
      </c>
      <c r="R40" s="557">
        <f>F30</f>
        <v>22425</v>
      </c>
      <c r="S40" s="557">
        <f>F31</f>
        <v>29835</v>
      </c>
      <c r="T40" s="557">
        <f>F32</f>
        <v>35880</v>
      </c>
      <c r="U40" s="557">
        <f>F33</f>
        <v>48750</v>
      </c>
      <c r="V40" s="557">
        <f>F34</f>
        <v>54795</v>
      </c>
      <c r="W40" s="274">
        <v>5</v>
      </c>
      <c r="X40" s="274">
        <v>39</v>
      </c>
      <c r="Y40" s="274">
        <f t="shared" si="0"/>
        <v>220</v>
      </c>
      <c r="Z40" s="274">
        <v>50</v>
      </c>
      <c r="AA40" s="274">
        <f>SUM($Z$2:Z40)</f>
        <v>1950</v>
      </c>
    </row>
    <row r="41" spans="1:27">
      <c r="A41" s="294" t="s">
        <v>2571</v>
      </c>
      <c r="B41" s="295" t="s">
        <v>2558</v>
      </c>
      <c r="C41" s="294" t="s">
        <v>2562</v>
      </c>
      <c r="D41" s="294" t="s">
        <v>2563</v>
      </c>
      <c r="E41" s="294" t="s">
        <v>669</v>
      </c>
      <c r="F41" s="294" t="s">
        <v>2564</v>
      </c>
      <c r="G41" s="296" t="s">
        <v>2565</v>
      </c>
      <c r="H41" s="297" t="s">
        <v>2566</v>
      </c>
      <c r="I41" s="297" t="s">
        <v>2567</v>
      </c>
      <c r="J41" s="298" t="s">
        <v>2568</v>
      </c>
      <c r="K41" s="294" t="s">
        <v>2569</v>
      </c>
      <c r="L41" s="294" t="s">
        <v>2570</v>
      </c>
      <c r="N41" s="560" t="s">
        <v>2550</v>
      </c>
      <c r="O41" s="561">
        <f>SUM(O38:O40)</f>
        <v>34417.5</v>
      </c>
      <c r="P41" s="561">
        <f t="shared" ref="P41:V41" si="9">SUM(P38:P40)</f>
        <v>42217.5</v>
      </c>
      <c r="Q41" s="561">
        <f t="shared" si="9"/>
        <v>46117.5</v>
      </c>
      <c r="R41" s="561">
        <f t="shared" si="9"/>
        <v>50017.5</v>
      </c>
      <c r="S41" s="561">
        <f t="shared" si="9"/>
        <v>57427.5</v>
      </c>
      <c r="T41" s="561">
        <f t="shared" si="9"/>
        <v>63472.5</v>
      </c>
      <c r="U41" s="561">
        <f t="shared" si="9"/>
        <v>76342.5</v>
      </c>
      <c r="V41" s="561">
        <f t="shared" si="9"/>
        <v>82387.5</v>
      </c>
      <c r="W41" s="274">
        <v>5</v>
      </c>
      <c r="X41" s="274">
        <v>40</v>
      </c>
      <c r="Y41" s="274">
        <f t="shared" si="0"/>
        <v>225</v>
      </c>
      <c r="Z41" s="274">
        <v>50</v>
      </c>
      <c r="AA41" s="274">
        <f>SUM($Z$2:Z41)</f>
        <v>2000</v>
      </c>
    </row>
    <row r="42" spans="1:27">
      <c r="A42" s="274" t="s">
        <v>2469</v>
      </c>
      <c r="B42" s="325" t="s">
        <v>2595</v>
      </c>
      <c r="C42" s="325" t="s">
        <v>2572</v>
      </c>
      <c r="D42" s="361">
        <v>2000</v>
      </c>
      <c r="E42" s="328">
        <v>0</v>
      </c>
      <c r="F42" s="329">
        <v>100000</v>
      </c>
      <c r="G42" s="359">
        <f>(F42*3/4)+E42+(D42*20)</f>
        <v>115000</v>
      </c>
      <c r="H42" s="331">
        <v>5500</v>
      </c>
      <c r="I42" s="358">
        <f t="shared" ref="I42:I50" si="10">H42/10</f>
        <v>550</v>
      </c>
      <c r="J42" s="333">
        <f t="shared" ref="J42:J48" si="11">H42/G42</f>
        <v>4.7826086956521741E-2</v>
      </c>
      <c r="K42" s="333">
        <f t="shared" ref="K42:K50" si="12">G42/H42</f>
        <v>20.90909090909091</v>
      </c>
      <c r="L42" s="334">
        <f t="shared" ref="L42:L50" si="13">K42/K$39</f>
        <v>9.8690909090909091</v>
      </c>
      <c r="M42" s="381">
        <v>88550</v>
      </c>
      <c r="N42" s="373" t="s">
        <v>3168</v>
      </c>
      <c r="O42" s="558">
        <f>(O38*0.7)+(O39*0.7)+(O40*0.7)</f>
        <v>24092.25</v>
      </c>
      <c r="P42" s="558">
        <f>(P38*0.7)+(P39*0.7)+(P40*0.7)</f>
        <v>29552.25</v>
      </c>
      <c r="Q42" s="558">
        <f t="shared" ref="Q42:V42" si="14">(Q38*0.7)+(Q39*0.7)+(Q40*0.7)</f>
        <v>32282.25</v>
      </c>
      <c r="R42" s="558">
        <f t="shared" si="14"/>
        <v>35012.25</v>
      </c>
      <c r="S42" s="558">
        <f t="shared" si="14"/>
        <v>40199.25</v>
      </c>
      <c r="T42" s="558">
        <f t="shared" si="14"/>
        <v>44430.75</v>
      </c>
      <c r="U42" s="558">
        <f t="shared" si="14"/>
        <v>53439.75</v>
      </c>
      <c r="V42" s="558">
        <f t="shared" si="14"/>
        <v>57671.25</v>
      </c>
      <c r="W42" s="274">
        <v>5</v>
      </c>
      <c r="X42" s="274">
        <v>41</v>
      </c>
      <c r="Y42" s="274">
        <f t="shared" si="0"/>
        <v>230</v>
      </c>
      <c r="Z42" s="274">
        <v>50</v>
      </c>
      <c r="AA42" s="274">
        <f>SUM($Z$2:Z42)</f>
        <v>2050</v>
      </c>
    </row>
    <row r="43" spans="1:27">
      <c r="A43" s="274" t="s">
        <v>2469</v>
      </c>
      <c r="B43" s="325" t="s">
        <v>2588</v>
      </c>
      <c r="C43" s="325" t="s">
        <v>2575</v>
      </c>
      <c r="D43" s="377">
        <v>8500</v>
      </c>
      <c r="E43" s="328">
        <v>0</v>
      </c>
      <c r="F43" s="336">
        <v>420</v>
      </c>
      <c r="G43" s="360">
        <f>F43*150+E43+(D43*20)</f>
        <v>233000</v>
      </c>
      <c r="H43" s="331">
        <v>11000</v>
      </c>
      <c r="I43" s="358">
        <f t="shared" si="10"/>
        <v>1100</v>
      </c>
      <c r="J43" s="333">
        <f t="shared" si="11"/>
        <v>4.7210300429184553E-2</v>
      </c>
      <c r="K43" s="333">
        <f t="shared" si="12"/>
        <v>21.181818181818183</v>
      </c>
      <c r="L43" s="334">
        <f t="shared" si="13"/>
        <v>9.9978181818181824</v>
      </c>
      <c r="M43" s="381">
        <v>566500</v>
      </c>
      <c r="N43" s="367" t="s">
        <v>2552</v>
      </c>
      <c r="O43" s="290">
        <f>O41/15</f>
        <v>2294.5</v>
      </c>
      <c r="P43" s="290">
        <f t="shared" ref="P43:V43" si="15">P41/15</f>
        <v>2814.5</v>
      </c>
      <c r="Q43" s="290">
        <f t="shared" si="15"/>
        <v>3074.5</v>
      </c>
      <c r="R43" s="290">
        <f t="shared" si="15"/>
        <v>3334.5</v>
      </c>
      <c r="S43" s="290">
        <f t="shared" si="15"/>
        <v>3828.5</v>
      </c>
      <c r="T43" s="290">
        <f t="shared" si="15"/>
        <v>4231.5</v>
      </c>
      <c r="U43" s="290">
        <f t="shared" si="15"/>
        <v>5089.5</v>
      </c>
      <c r="V43" s="290">
        <f t="shared" si="15"/>
        <v>5492.5</v>
      </c>
      <c r="W43" s="274">
        <v>5</v>
      </c>
      <c r="X43" s="274">
        <v>42</v>
      </c>
      <c r="Y43" s="274">
        <f t="shared" si="0"/>
        <v>235</v>
      </c>
      <c r="Z43" s="274">
        <v>50</v>
      </c>
      <c r="AA43" s="274">
        <f>SUM($Z$2:Z43)</f>
        <v>2100</v>
      </c>
    </row>
    <row r="44" spans="1:27">
      <c r="A44" s="274" t="s">
        <v>2469</v>
      </c>
      <c r="B44" s="325" t="s">
        <v>2588</v>
      </c>
      <c r="C44" s="325" t="s">
        <v>2576</v>
      </c>
      <c r="D44" s="377">
        <v>8500</v>
      </c>
      <c r="E44" s="328">
        <v>0</v>
      </c>
      <c r="F44" s="329">
        <v>420</v>
      </c>
      <c r="G44" s="359">
        <f>F44*150+E44+(D44*20)</f>
        <v>233000</v>
      </c>
      <c r="H44" s="331">
        <v>11000</v>
      </c>
      <c r="I44" s="358">
        <f t="shared" si="10"/>
        <v>1100</v>
      </c>
      <c r="J44" s="333">
        <f t="shared" si="11"/>
        <v>4.7210300429184553E-2</v>
      </c>
      <c r="K44" s="333">
        <f t="shared" si="12"/>
        <v>21.181818181818183</v>
      </c>
      <c r="L44" s="334">
        <f t="shared" si="13"/>
        <v>9.9978181818181824</v>
      </c>
      <c r="M44" s="381">
        <v>330000</v>
      </c>
      <c r="N44" s="287" t="s">
        <v>2551</v>
      </c>
      <c r="O44" s="559">
        <f>O43*20</f>
        <v>45890</v>
      </c>
      <c r="P44" s="559">
        <f>P43*20</f>
        <v>56290</v>
      </c>
      <c r="Q44" s="559">
        <f t="shared" ref="Q44:V44" si="16">Q43*20</f>
        <v>61490</v>
      </c>
      <c r="R44" s="559">
        <f t="shared" si="16"/>
        <v>66690</v>
      </c>
      <c r="S44" s="559">
        <f t="shared" si="16"/>
        <v>76570</v>
      </c>
      <c r="T44" s="559">
        <f t="shared" si="16"/>
        <v>84630</v>
      </c>
      <c r="U44" s="559">
        <f t="shared" si="16"/>
        <v>101790</v>
      </c>
      <c r="V44" s="559">
        <f t="shared" si="16"/>
        <v>109850</v>
      </c>
      <c r="W44" s="274">
        <v>5</v>
      </c>
      <c r="X44" s="274">
        <v>43</v>
      </c>
      <c r="Y44" s="274">
        <f t="shared" si="0"/>
        <v>240</v>
      </c>
      <c r="Z44" s="274">
        <v>50</v>
      </c>
      <c r="AA44" s="274">
        <f>SUM($Z$2:Z44)</f>
        <v>2150</v>
      </c>
    </row>
    <row r="45" spans="1:27">
      <c r="A45" s="274" t="s">
        <v>2469</v>
      </c>
      <c r="B45" s="325" t="s">
        <v>2588</v>
      </c>
      <c r="C45" s="325" t="s">
        <v>2589</v>
      </c>
      <c r="D45" s="377">
        <v>20000</v>
      </c>
      <c r="E45" s="328">
        <v>0</v>
      </c>
      <c r="F45" s="336">
        <v>350</v>
      </c>
      <c r="G45" s="360">
        <f>F45*850+E45+(D45*20)</f>
        <v>697500</v>
      </c>
      <c r="H45" s="331">
        <v>33000</v>
      </c>
      <c r="I45" s="358">
        <f t="shared" si="10"/>
        <v>3300</v>
      </c>
      <c r="J45" s="333">
        <f t="shared" si="11"/>
        <v>4.7311827956989246E-2</v>
      </c>
      <c r="K45" s="333">
        <f t="shared" si="12"/>
        <v>21.136363636363637</v>
      </c>
      <c r="L45" s="334">
        <f t="shared" si="13"/>
        <v>9.9763636363636365</v>
      </c>
      <c r="M45" s="381">
        <v>785400</v>
      </c>
      <c r="O45" s="319"/>
      <c r="P45" s="319"/>
      <c r="Q45" s="319"/>
      <c r="R45" s="319"/>
      <c r="S45" s="319"/>
      <c r="W45" s="274">
        <v>5</v>
      </c>
      <c r="X45" s="274">
        <v>44</v>
      </c>
      <c r="Y45" s="274">
        <f t="shared" si="0"/>
        <v>245</v>
      </c>
      <c r="Z45" s="274">
        <v>50</v>
      </c>
      <c r="AA45" s="274">
        <f>SUM($Z$2:Z45)</f>
        <v>2200</v>
      </c>
    </row>
    <row r="46" spans="1:27">
      <c r="A46" s="274" t="s">
        <v>2469</v>
      </c>
      <c r="B46" s="325" t="s">
        <v>2588</v>
      </c>
      <c r="C46" s="325" t="s">
        <v>2590</v>
      </c>
      <c r="D46" s="377">
        <v>20000</v>
      </c>
      <c r="E46" s="328">
        <v>0</v>
      </c>
      <c r="F46" s="336">
        <v>500</v>
      </c>
      <c r="G46" s="360">
        <f>F46*600+E46+(D46*20)</f>
        <v>700000</v>
      </c>
      <c r="H46" s="331">
        <v>33000</v>
      </c>
      <c r="I46" s="358">
        <f t="shared" si="10"/>
        <v>3300</v>
      </c>
      <c r="J46" s="333">
        <f t="shared" si="11"/>
        <v>4.7142857142857146E-2</v>
      </c>
      <c r="K46" s="333">
        <f t="shared" si="12"/>
        <v>21.212121212121211</v>
      </c>
      <c r="L46" s="334">
        <f t="shared" si="13"/>
        <v>10.012121212121212</v>
      </c>
      <c r="M46" s="381">
        <v>798600</v>
      </c>
      <c r="O46" s="362">
        <f t="shared" ref="O46:U46" si="17">O44*$M46</f>
        <v>36647754000</v>
      </c>
      <c r="P46" s="362">
        <f t="shared" si="17"/>
        <v>44953194000</v>
      </c>
      <c r="Q46" s="362">
        <f t="shared" si="17"/>
        <v>49105914000</v>
      </c>
      <c r="R46" s="362">
        <f t="shared" si="17"/>
        <v>53258634000</v>
      </c>
      <c r="S46" s="362">
        <f t="shared" si="17"/>
        <v>61148802000</v>
      </c>
      <c r="T46" s="362">
        <f t="shared" si="17"/>
        <v>67585518000</v>
      </c>
      <c r="U46" s="362">
        <f t="shared" si="17"/>
        <v>81289494000</v>
      </c>
      <c r="V46" s="362"/>
      <c r="W46" s="274">
        <v>5</v>
      </c>
      <c r="X46" s="274">
        <v>45</v>
      </c>
      <c r="Y46" s="274">
        <f t="shared" si="0"/>
        <v>250</v>
      </c>
      <c r="Z46" s="274">
        <v>50</v>
      </c>
      <c r="AA46" s="274">
        <f>SUM($Z$2:Z46)</f>
        <v>2250</v>
      </c>
    </row>
    <row r="47" spans="1:27">
      <c r="A47" s="274" t="s">
        <v>2469</v>
      </c>
      <c r="B47" s="325" t="s">
        <v>2588</v>
      </c>
      <c r="C47" s="325" t="s">
        <v>2591</v>
      </c>
      <c r="D47" s="377">
        <v>20000</v>
      </c>
      <c r="E47" s="328">
        <v>0</v>
      </c>
      <c r="F47" s="329">
        <v>1500</v>
      </c>
      <c r="G47" s="359">
        <f>(F47*200)+E47+(D47*20)</f>
        <v>700000</v>
      </c>
      <c r="H47" s="331">
        <v>33000</v>
      </c>
      <c r="I47" s="358">
        <f t="shared" si="10"/>
        <v>3300</v>
      </c>
      <c r="J47" s="333">
        <f t="shared" si="11"/>
        <v>4.7142857142857146E-2</v>
      </c>
      <c r="K47" s="333">
        <f t="shared" si="12"/>
        <v>21.212121212121211</v>
      </c>
      <c r="L47" s="334">
        <f t="shared" si="13"/>
        <v>10.012121212121212</v>
      </c>
      <c r="M47" s="381">
        <v>1131900</v>
      </c>
      <c r="O47" s="319"/>
      <c r="P47" s="319"/>
      <c r="Q47" s="319"/>
      <c r="R47" s="319"/>
      <c r="S47" s="319"/>
      <c r="W47" s="274">
        <v>5</v>
      </c>
      <c r="X47" s="274">
        <v>46</v>
      </c>
      <c r="Y47" s="274">
        <f t="shared" si="0"/>
        <v>255</v>
      </c>
      <c r="Z47" s="274">
        <v>50</v>
      </c>
      <c r="AA47" s="274">
        <f>SUM($Z$2:Z47)</f>
        <v>2300</v>
      </c>
    </row>
    <row r="48" spans="1:27">
      <c r="A48" s="274" t="s">
        <v>2469</v>
      </c>
      <c r="B48" s="325" t="s">
        <v>2588</v>
      </c>
      <c r="C48" s="325" t="s">
        <v>2578</v>
      </c>
      <c r="D48" s="377">
        <v>20000</v>
      </c>
      <c r="E48" s="328">
        <v>300000</v>
      </c>
      <c r="F48" s="329">
        <v>0</v>
      </c>
      <c r="G48" s="359">
        <f>(F48*3/4)+E48+(D48*20)</f>
        <v>700000</v>
      </c>
      <c r="H48" s="331">
        <v>33000</v>
      </c>
      <c r="I48" s="358">
        <f t="shared" si="10"/>
        <v>3300</v>
      </c>
      <c r="J48" s="333">
        <f t="shared" si="11"/>
        <v>4.7142857142857146E-2</v>
      </c>
      <c r="K48" s="333">
        <f t="shared" si="12"/>
        <v>21.212121212121211</v>
      </c>
      <c r="L48" s="334">
        <f t="shared" si="13"/>
        <v>10.012121212121212</v>
      </c>
      <c r="M48" s="381">
        <v>468600</v>
      </c>
      <c r="N48" s="300">
        <v>50</v>
      </c>
      <c r="O48" s="319">
        <f t="shared" ref="O48:U51" si="18">O$41*$N48</f>
        <v>1720875</v>
      </c>
      <c r="P48" s="319">
        <f t="shared" si="18"/>
        <v>2110875</v>
      </c>
      <c r="Q48" s="319">
        <f t="shared" si="18"/>
        <v>2305875</v>
      </c>
      <c r="R48" s="319">
        <f t="shared" si="18"/>
        <v>2500875</v>
      </c>
      <c r="S48" s="319">
        <f t="shared" si="18"/>
        <v>2871375</v>
      </c>
      <c r="T48" s="319">
        <f t="shared" si="18"/>
        <v>3173625</v>
      </c>
      <c r="U48" s="319">
        <f t="shared" si="18"/>
        <v>3817125</v>
      </c>
      <c r="V48" s="319"/>
      <c r="W48" s="274">
        <v>5</v>
      </c>
      <c r="X48" s="274">
        <v>47</v>
      </c>
      <c r="Y48" s="274">
        <f t="shared" si="0"/>
        <v>260</v>
      </c>
      <c r="Z48" s="274">
        <v>50</v>
      </c>
      <c r="AA48" s="274">
        <f>SUM($Z$2:Z48)</f>
        <v>2350</v>
      </c>
    </row>
    <row r="49" spans="1:29">
      <c r="A49" s="274" t="s">
        <v>2469</v>
      </c>
      <c r="B49" s="325" t="s">
        <v>2604</v>
      </c>
      <c r="C49" s="325" t="s">
        <v>2587</v>
      </c>
      <c r="D49" s="361">
        <v>0</v>
      </c>
      <c r="E49" s="328">
        <v>0</v>
      </c>
      <c r="F49" s="329">
        <v>0</v>
      </c>
      <c r="G49" s="359">
        <v>0</v>
      </c>
      <c r="H49" s="331">
        <v>33000</v>
      </c>
      <c r="I49" s="358">
        <f t="shared" si="10"/>
        <v>3300</v>
      </c>
      <c r="J49" s="333"/>
      <c r="K49" s="333">
        <f t="shared" si="12"/>
        <v>0</v>
      </c>
      <c r="L49" s="334">
        <f t="shared" si="13"/>
        <v>0</v>
      </c>
      <c r="M49" s="381">
        <v>399300</v>
      </c>
      <c r="N49" s="274">
        <v>30</v>
      </c>
      <c r="O49" s="319">
        <f t="shared" si="18"/>
        <v>1032525</v>
      </c>
      <c r="P49" s="319">
        <f t="shared" si="18"/>
        <v>1266525</v>
      </c>
      <c r="Q49" s="319">
        <f t="shared" si="18"/>
        <v>1383525</v>
      </c>
      <c r="R49" s="319">
        <f t="shared" si="18"/>
        <v>1500525</v>
      </c>
      <c r="S49" s="319">
        <f t="shared" si="18"/>
        <v>1722825</v>
      </c>
      <c r="T49" s="319">
        <f t="shared" si="18"/>
        <v>1904175</v>
      </c>
      <c r="U49" s="319">
        <f t="shared" si="18"/>
        <v>2290275</v>
      </c>
      <c r="V49" s="319"/>
      <c r="W49" s="274">
        <v>5</v>
      </c>
      <c r="X49" s="274">
        <v>48</v>
      </c>
      <c r="Y49" s="274">
        <f t="shared" si="0"/>
        <v>265</v>
      </c>
      <c r="Z49" s="274">
        <v>50</v>
      </c>
      <c r="AA49" s="274">
        <f>SUM($Z$2:Z49)</f>
        <v>2400</v>
      </c>
    </row>
    <row r="50" spans="1:29">
      <c r="A50" s="274" t="s">
        <v>2469</v>
      </c>
      <c r="B50" s="325" t="s">
        <v>2604</v>
      </c>
      <c r="C50" s="325" t="s">
        <v>2592</v>
      </c>
      <c r="D50" s="361">
        <v>0</v>
      </c>
      <c r="E50" s="328">
        <v>0</v>
      </c>
      <c r="F50" s="329">
        <v>0</v>
      </c>
      <c r="G50" s="359">
        <v>0</v>
      </c>
      <c r="H50" s="331">
        <v>33000</v>
      </c>
      <c r="I50" s="358">
        <f t="shared" si="10"/>
        <v>3300</v>
      </c>
      <c r="J50" s="333"/>
      <c r="K50" s="333">
        <f t="shared" si="12"/>
        <v>0</v>
      </c>
      <c r="L50" s="334">
        <f t="shared" si="13"/>
        <v>0</v>
      </c>
      <c r="M50" s="381">
        <v>795300</v>
      </c>
      <c r="N50" s="274">
        <v>25</v>
      </c>
      <c r="O50" s="319">
        <f t="shared" si="18"/>
        <v>860437.5</v>
      </c>
      <c r="P50" s="319">
        <f t="shared" si="18"/>
        <v>1055437.5</v>
      </c>
      <c r="Q50" s="319">
        <f t="shared" si="18"/>
        <v>1152937.5</v>
      </c>
      <c r="R50" s="319">
        <f t="shared" si="18"/>
        <v>1250437.5</v>
      </c>
      <c r="S50" s="319">
        <f t="shared" si="18"/>
        <v>1435687.5</v>
      </c>
      <c r="T50" s="319">
        <f t="shared" si="18"/>
        <v>1586812.5</v>
      </c>
      <c r="U50" s="319">
        <f t="shared" si="18"/>
        <v>1908562.5</v>
      </c>
      <c r="V50" s="319"/>
      <c r="W50" s="274">
        <v>5</v>
      </c>
      <c r="X50" s="274">
        <v>49</v>
      </c>
      <c r="Y50" s="274">
        <f t="shared" si="0"/>
        <v>270</v>
      </c>
      <c r="Z50" s="274">
        <v>50</v>
      </c>
      <c r="AA50" s="274">
        <f>SUM($Z$2:Z50)</f>
        <v>2450</v>
      </c>
    </row>
    <row r="51" spans="1:29">
      <c r="D51" s="324">
        <f>SUM(D43:D48)*5+D42</f>
        <v>487000</v>
      </c>
      <c r="E51" s="288"/>
      <c r="F51" s="288"/>
      <c r="G51" s="338"/>
      <c r="H51" s="364">
        <f>SUM(H43:H48)*5+H42+SUM(H49:H50)*3</f>
        <v>973500</v>
      </c>
      <c r="I51" s="340"/>
      <c r="J51" s="291"/>
      <c r="K51" s="291"/>
      <c r="L51" s="334"/>
      <c r="N51" s="274">
        <v>10</v>
      </c>
      <c r="O51" s="319">
        <f t="shared" si="18"/>
        <v>344175</v>
      </c>
      <c r="P51" s="319">
        <f t="shared" si="18"/>
        <v>422175</v>
      </c>
      <c r="Q51" s="319">
        <f t="shared" si="18"/>
        <v>461175</v>
      </c>
      <c r="R51" s="319">
        <f t="shared" si="18"/>
        <v>500175</v>
      </c>
      <c r="S51" s="319">
        <f t="shared" si="18"/>
        <v>574275</v>
      </c>
      <c r="T51" s="319">
        <f t="shared" si="18"/>
        <v>634725</v>
      </c>
      <c r="U51" s="319">
        <f t="shared" si="18"/>
        <v>763425</v>
      </c>
      <c r="V51" s="319"/>
      <c r="W51" s="274">
        <v>5</v>
      </c>
      <c r="X51" s="274">
        <v>50</v>
      </c>
      <c r="Y51" s="274">
        <f t="shared" si="0"/>
        <v>275</v>
      </c>
      <c r="Z51" s="274">
        <v>50</v>
      </c>
      <c r="AA51" s="274">
        <f>SUM($Z$2:Z51)</f>
        <v>2500</v>
      </c>
    </row>
    <row r="52" spans="1:29">
      <c r="O52" s="278"/>
      <c r="P52" s="278"/>
      <c r="R52" s="278"/>
      <c r="S52" s="278"/>
      <c r="T52" s="278"/>
      <c r="U52" s="278"/>
      <c r="V52" s="568"/>
      <c r="W52" s="274">
        <v>5</v>
      </c>
      <c r="X52" s="549">
        <v>51</v>
      </c>
      <c r="Y52" s="549">
        <f t="shared" si="0"/>
        <v>280</v>
      </c>
      <c r="Z52" s="549">
        <v>50</v>
      </c>
      <c r="AA52" s="549">
        <f>SUM($Z$2:Z52)</f>
        <v>2550</v>
      </c>
      <c r="AB52" s="549"/>
      <c r="AC52" s="203"/>
    </row>
    <row r="53" spans="1:29">
      <c r="O53" s="278"/>
      <c r="P53" s="278"/>
      <c r="R53" s="278"/>
      <c r="S53" s="278"/>
      <c r="T53" s="278"/>
      <c r="U53" s="278"/>
      <c r="V53" s="278"/>
      <c r="W53" s="274">
        <v>5</v>
      </c>
      <c r="X53" s="274">
        <v>52</v>
      </c>
      <c r="Y53" s="274">
        <f t="shared" si="0"/>
        <v>285</v>
      </c>
      <c r="Z53" s="274">
        <v>50</v>
      </c>
      <c r="AA53" s="274">
        <f>SUM($Z$2:Z53)</f>
        <v>2600</v>
      </c>
    </row>
    <row r="54" spans="1:29">
      <c r="O54" s="278"/>
      <c r="P54" s="278"/>
      <c r="R54" s="278"/>
      <c r="S54" s="278"/>
      <c r="T54" s="278"/>
      <c r="U54" s="278"/>
      <c r="V54" s="278"/>
      <c r="W54" s="274">
        <v>5</v>
      </c>
      <c r="X54" s="274">
        <v>53</v>
      </c>
      <c r="Y54" s="274">
        <f t="shared" si="0"/>
        <v>290</v>
      </c>
      <c r="Z54" s="274">
        <v>50</v>
      </c>
      <c r="AA54" s="274">
        <f>SUM($Z$2:Z54)</f>
        <v>2650</v>
      </c>
    </row>
    <row r="55" spans="1:29">
      <c r="E55" s="288"/>
      <c r="P55" s="279"/>
      <c r="S55" s="276"/>
      <c r="T55" s="276"/>
      <c r="U55" s="276"/>
      <c r="V55" s="276"/>
      <c r="W55" s="274">
        <v>5</v>
      </c>
      <c r="X55" s="274">
        <v>54</v>
      </c>
      <c r="Y55" s="274">
        <f t="shared" si="0"/>
        <v>295</v>
      </c>
      <c r="Z55" s="274">
        <v>50</v>
      </c>
      <c r="AA55" s="274">
        <f>SUM($Z$2:Z55)</f>
        <v>2700</v>
      </c>
    </row>
    <row r="56" spans="1:29">
      <c r="W56" s="274">
        <v>5</v>
      </c>
      <c r="X56" s="274">
        <v>55</v>
      </c>
      <c r="Y56" s="274">
        <f t="shared" si="0"/>
        <v>300</v>
      </c>
      <c r="Z56" s="274">
        <v>50</v>
      </c>
      <c r="AA56" s="274">
        <f>SUM($Z$2:Z56)</f>
        <v>2750</v>
      </c>
    </row>
    <row r="57" spans="1:29">
      <c r="E57" s="288"/>
      <c r="W57" s="274">
        <v>5</v>
      </c>
      <c r="X57" s="274">
        <v>56</v>
      </c>
      <c r="Y57" s="274">
        <f t="shared" si="0"/>
        <v>305</v>
      </c>
      <c r="Z57" s="274">
        <v>50</v>
      </c>
      <c r="AA57" s="274">
        <f>SUM($Z$2:Z57)</f>
        <v>2800</v>
      </c>
    </row>
    <row r="58" spans="1:29">
      <c r="W58" s="274">
        <v>5</v>
      </c>
      <c r="X58" s="274">
        <v>57</v>
      </c>
      <c r="Y58" s="274">
        <f t="shared" si="0"/>
        <v>310</v>
      </c>
      <c r="Z58" s="274">
        <v>50</v>
      </c>
      <c r="AA58" s="274">
        <f>SUM($Z$2:Z58)</f>
        <v>2850</v>
      </c>
    </row>
    <row r="59" spans="1:29">
      <c r="W59" s="274">
        <v>5</v>
      </c>
      <c r="X59" s="274">
        <v>58</v>
      </c>
      <c r="Y59" s="274">
        <f t="shared" si="0"/>
        <v>315</v>
      </c>
      <c r="Z59" s="274">
        <v>50</v>
      </c>
      <c r="AA59" s="274">
        <f>SUM($Z$2:Z59)</f>
        <v>2900</v>
      </c>
    </row>
    <row r="60" spans="1:29">
      <c r="V60"/>
      <c r="W60" s="274">
        <v>5</v>
      </c>
      <c r="X60" s="274">
        <v>59</v>
      </c>
      <c r="Y60" s="274">
        <f t="shared" si="0"/>
        <v>320</v>
      </c>
      <c r="Z60" s="274">
        <v>50</v>
      </c>
      <c r="AA60" s="274">
        <f>SUM($Z$2:Z60)</f>
        <v>2950</v>
      </c>
    </row>
    <row r="61" spans="1:29">
      <c r="W61" s="274">
        <v>5</v>
      </c>
      <c r="X61" s="274">
        <v>60</v>
      </c>
      <c r="Y61" s="274">
        <f t="shared" si="0"/>
        <v>325</v>
      </c>
      <c r="Z61" s="274">
        <v>50</v>
      </c>
      <c r="AA61" s="274">
        <f>SUM($Z$2:Z61)</f>
        <v>3000</v>
      </c>
    </row>
    <row r="62" spans="1:29">
      <c r="W62" s="274">
        <v>5</v>
      </c>
      <c r="X62" s="274">
        <v>61</v>
      </c>
      <c r="Y62" s="274">
        <f t="shared" si="0"/>
        <v>330</v>
      </c>
      <c r="Z62" s="274">
        <v>50</v>
      </c>
      <c r="AA62" s="274">
        <f>SUM($Z$2:Z62)</f>
        <v>3050</v>
      </c>
    </row>
    <row r="63" spans="1:29">
      <c r="W63" s="274">
        <v>5</v>
      </c>
      <c r="X63" s="274">
        <v>62</v>
      </c>
      <c r="Y63" s="274">
        <f t="shared" si="0"/>
        <v>335</v>
      </c>
      <c r="Z63" s="274">
        <v>50</v>
      </c>
      <c r="AA63" s="274">
        <f>SUM($Z$2:Z63)</f>
        <v>3100</v>
      </c>
    </row>
    <row r="64" spans="1:29">
      <c r="W64" s="274">
        <v>5</v>
      </c>
      <c r="X64" s="274">
        <v>63</v>
      </c>
      <c r="Y64" s="274">
        <f t="shared" si="0"/>
        <v>340</v>
      </c>
      <c r="Z64" s="274">
        <v>50</v>
      </c>
      <c r="AA64" s="274">
        <f>SUM($Z$2:Z64)</f>
        <v>3150</v>
      </c>
    </row>
    <row r="65" spans="22:29">
      <c r="W65" s="274">
        <v>5</v>
      </c>
      <c r="X65" s="274">
        <v>64</v>
      </c>
      <c r="Y65" s="274">
        <f t="shared" si="0"/>
        <v>345</v>
      </c>
      <c r="Z65" s="274">
        <v>50</v>
      </c>
      <c r="AA65" s="274">
        <f>SUM($Z$2:Z65)</f>
        <v>3200</v>
      </c>
    </row>
    <row r="66" spans="22:29">
      <c r="W66" s="274">
        <v>5</v>
      </c>
      <c r="X66" s="274">
        <v>65</v>
      </c>
      <c r="Y66" s="274">
        <f t="shared" si="0"/>
        <v>350</v>
      </c>
      <c r="Z66" s="274">
        <v>50</v>
      </c>
      <c r="AA66" s="274">
        <f>SUM($Z$2:Z66)</f>
        <v>3250</v>
      </c>
    </row>
    <row r="67" spans="22:29">
      <c r="W67" s="274">
        <v>5</v>
      </c>
      <c r="X67" s="274">
        <v>66</v>
      </c>
      <c r="Y67" s="274">
        <f t="shared" si="0"/>
        <v>355</v>
      </c>
      <c r="Z67" s="274">
        <v>50</v>
      </c>
      <c r="AA67" s="274">
        <f>SUM($Z$2:Z67)</f>
        <v>3300</v>
      </c>
    </row>
    <row r="68" spans="22:29">
      <c r="W68" s="274">
        <v>5</v>
      </c>
      <c r="X68" s="274">
        <v>67</v>
      </c>
      <c r="Y68" s="274">
        <f t="shared" si="0"/>
        <v>360</v>
      </c>
      <c r="Z68" s="274">
        <v>50</v>
      </c>
      <c r="AA68" s="274">
        <f>SUM($Z$2:Z68)</f>
        <v>3350</v>
      </c>
    </row>
    <row r="69" spans="22:29">
      <c r="W69" s="274">
        <v>5</v>
      </c>
      <c r="X69" s="274">
        <v>68</v>
      </c>
      <c r="Y69" s="274">
        <f t="shared" ref="Y69:Y132" si="19">Y68+W69</f>
        <v>365</v>
      </c>
      <c r="Z69" s="274">
        <v>50</v>
      </c>
      <c r="AA69" s="274">
        <f>SUM($Z$2:Z69)</f>
        <v>3400</v>
      </c>
    </row>
    <row r="70" spans="22:29">
      <c r="W70" s="274">
        <v>5</v>
      </c>
      <c r="X70" s="274">
        <v>69</v>
      </c>
      <c r="Y70" s="274">
        <f t="shared" si="19"/>
        <v>370</v>
      </c>
      <c r="Z70" s="274">
        <v>50</v>
      </c>
      <c r="AA70" s="274">
        <f>SUM($Z$2:Z70)</f>
        <v>3450</v>
      </c>
    </row>
    <row r="71" spans="22:29">
      <c r="W71" s="274">
        <v>5</v>
      </c>
      <c r="X71" s="274">
        <v>70</v>
      </c>
      <c r="Y71" s="274">
        <f t="shared" si="19"/>
        <v>375</v>
      </c>
      <c r="Z71" s="274">
        <v>50</v>
      </c>
      <c r="AA71" s="274">
        <f>SUM($Z$2:Z71)</f>
        <v>3500</v>
      </c>
    </row>
    <row r="72" spans="22:29">
      <c r="W72" s="274">
        <v>5</v>
      </c>
      <c r="X72" s="549">
        <v>71</v>
      </c>
      <c r="Y72" s="549">
        <f t="shared" si="19"/>
        <v>380</v>
      </c>
      <c r="Z72" s="549">
        <v>50</v>
      </c>
      <c r="AA72" s="549">
        <f>SUM($Z$2:Z72)</f>
        <v>3550</v>
      </c>
      <c r="AB72" s="555" t="s">
        <v>2492</v>
      </c>
      <c r="AC72" s="567"/>
    </row>
    <row r="73" spans="22:29">
      <c r="W73" s="274">
        <v>5</v>
      </c>
      <c r="X73" s="274">
        <v>72</v>
      </c>
      <c r="Y73" s="274">
        <f t="shared" si="19"/>
        <v>385</v>
      </c>
      <c r="Z73" s="274">
        <v>50</v>
      </c>
      <c r="AA73" s="274">
        <f>SUM($Z$2:Z73)</f>
        <v>3600</v>
      </c>
    </row>
    <row r="74" spans="22:29">
      <c r="W74" s="274">
        <v>5</v>
      </c>
      <c r="X74" s="274">
        <v>73</v>
      </c>
      <c r="Y74" s="274">
        <f t="shared" si="19"/>
        <v>390</v>
      </c>
      <c r="Z74" s="274">
        <v>50</v>
      </c>
      <c r="AA74" s="274">
        <f>SUM($Z$2:Z74)</f>
        <v>3650</v>
      </c>
    </row>
    <row r="75" spans="22:29">
      <c r="W75" s="274">
        <v>5</v>
      </c>
      <c r="X75" s="274">
        <v>74</v>
      </c>
      <c r="Y75" s="274">
        <f t="shared" si="19"/>
        <v>395</v>
      </c>
      <c r="Z75" s="274">
        <v>50</v>
      </c>
      <c r="AA75" s="274">
        <f>SUM($Z$2:Z75)</f>
        <v>3700</v>
      </c>
    </row>
    <row r="76" spans="22:29">
      <c r="W76" s="274">
        <v>5</v>
      </c>
      <c r="X76" s="274">
        <v>75</v>
      </c>
      <c r="Y76" s="274">
        <f t="shared" si="19"/>
        <v>400</v>
      </c>
      <c r="Z76" s="274">
        <v>50</v>
      </c>
      <c r="AA76" s="274">
        <f>SUM($Z$2:Z76)</f>
        <v>3750</v>
      </c>
    </row>
    <row r="77" spans="22:29">
      <c r="W77" s="274">
        <v>5</v>
      </c>
      <c r="X77" s="274">
        <v>76</v>
      </c>
      <c r="Y77" s="274">
        <f t="shared" si="19"/>
        <v>405</v>
      </c>
      <c r="Z77" s="274">
        <v>50</v>
      </c>
      <c r="AA77" s="274">
        <f>SUM($Z$2:Z77)</f>
        <v>3800</v>
      </c>
    </row>
    <row r="78" spans="22:29">
      <c r="W78" s="274">
        <v>5</v>
      </c>
      <c r="X78" s="274">
        <v>77</v>
      </c>
      <c r="Y78" s="274">
        <f t="shared" si="19"/>
        <v>410</v>
      </c>
      <c r="Z78" s="274">
        <v>50</v>
      </c>
      <c r="AA78" s="274">
        <f>SUM($Z$2:Z78)</f>
        <v>3850</v>
      </c>
    </row>
    <row r="79" spans="22:29">
      <c r="W79" s="274">
        <v>5</v>
      </c>
      <c r="X79" s="274">
        <v>78</v>
      </c>
      <c r="Y79" s="274">
        <f t="shared" si="19"/>
        <v>415</v>
      </c>
      <c r="Z79" s="274">
        <v>50</v>
      </c>
      <c r="AA79" s="274">
        <f>SUM($Z$2:Z79)</f>
        <v>3900</v>
      </c>
    </row>
    <row r="80" spans="22:29">
      <c r="V80"/>
      <c r="W80" s="274">
        <v>5</v>
      </c>
      <c r="X80" s="274">
        <v>79</v>
      </c>
      <c r="Y80" s="274">
        <f t="shared" si="19"/>
        <v>420</v>
      </c>
      <c r="Z80" s="274">
        <v>50</v>
      </c>
      <c r="AA80" s="274">
        <f>SUM($Z$2:Z80)</f>
        <v>3950</v>
      </c>
    </row>
    <row r="81" spans="1:29">
      <c r="W81" s="274">
        <v>5</v>
      </c>
      <c r="X81" s="274">
        <v>80</v>
      </c>
      <c r="Y81" s="274">
        <f t="shared" si="19"/>
        <v>425</v>
      </c>
      <c r="Z81" s="274">
        <v>50</v>
      </c>
      <c r="AA81" s="274">
        <f>SUM($Z$2:Z81)</f>
        <v>4000</v>
      </c>
    </row>
    <row r="82" spans="1:29">
      <c r="W82" s="274">
        <v>5</v>
      </c>
      <c r="X82" s="274">
        <v>81</v>
      </c>
      <c r="Y82" s="274">
        <f t="shared" si="19"/>
        <v>430</v>
      </c>
      <c r="Z82" s="274">
        <v>50</v>
      </c>
      <c r="AA82" s="274">
        <f>SUM($Z$2:Z82)</f>
        <v>4050</v>
      </c>
    </row>
    <row r="83" spans="1:29">
      <c r="W83" s="274">
        <v>5</v>
      </c>
      <c r="X83" s="274">
        <v>82</v>
      </c>
      <c r="Y83" s="274">
        <f t="shared" si="19"/>
        <v>435</v>
      </c>
      <c r="Z83" s="274">
        <v>50</v>
      </c>
      <c r="AA83" s="274">
        <f>SUM($Z$2:Z83)</f>
        <v>4100</v>
      </c>
    </row>
    <row r="84" spans="1:29">
      <c r="W84" s="274">
        <v>5</v>
      </c>
      <c r="X84" s="274">
        <v>83</v>
      </c>
      <c r="Y84" s="274">
        <f t="shared" si="19"/>
        <v>440</v>
      </c>
      <c r="Z84" s="274">
        <v>50</v>
      </c>
      <c r="AA84" s="274">
        <f>SUM($Z$2:Z84)</f>
        <v>4150</v>
      </c>
    </row>
    <row r="85" spans="1:29">
      <c r="W85" s="274">
        <v>5</v>
      </c>
      <c r="X85" s="274">
        <v>84</v>
      </c>
      <c r="Y85" s="274">
        <f t="shared" si="19"/>
        <v>445</v>
      </c>
      <c r="Z85" s="274">
        <v>50</v>
      </c>
      <c r="AA85" s="274">
        <f>SUM($Z$2:Z85)</f>
        <v>4200</v>
      </c>
    </row>
    <row r="86" spans="1:29">
      <c r="W86" s="274">
        <v>5</v>
      </c>
      <c r="X86" s="274">
        <v>85</v>
      </c>
      <c r="Y86" s="274">
        <f t="shared" si="19"/>
        <v>450</v>
      </c>
      <c r="Z86" s="274">
        <v>50</v>
      </c>
      <c r="AA86" s="274">
        <f>SUM($Z$2:Z86)</f>
        <v>4250</v>
      </c>
    </row>
    <row r="87" spans="1:29">
      <c r="W87" s="274">
        <v>5</v>
      </c>
      <c r="X87" s="274">
        <v>86</v>
      </c>
      <c r="Y87" s="274">
        <f t="shared" si="19"/>
        <v>455</v>
      </c>
      <c r="Z87" s="274">
        <v>50</v>
      </c>
      <c r="AA87" s="274">
        <f>SUM($Z$2:Z87)</f>
        <v>4300</v>
      </c>
    </row>
    <row r="88" spans="1:29">
      <c r="W88" s="274">
        <v>5</v>
      </c>
      <c r="X88" s="274">
        <v>87</v>
      </c>
      <c r="Y88" s="274">
        <f t="shared" si="19"/>
        <v>460</v>
      </c>
      <c r="Z88" s="274">
        <v>50</v>
      </c>
      <c r="AA88" s="274">
        <f>SUM($Z$2:Z88)</f>
        <v>4350</v>
      </c>
    </row>
    <row r="89" spans="1:29">
      <c r="W89" s="274">
        <v>5</v>
      </c>
      <c r="X89" s="274">
        <v>88</v>
      </c>
      <c r="Y89" s="274">
        <f t="shared" si="19"/>
        <v>465</v>
      </c>
      <c r="Z89" s="274">
        <v>50</v>
      </c>
      <c r="AA89" s="274">
        <f>SUM($Z$2:Z89)</f>
        <v>4400</v>
      </c>
    </row>
    <row r="90" spans="1:29">
      <c r="W90" s="274">
        <v>5</v>
      </c>
      <c r="X90" s="274">
        <v>89</v>
      </c>
      <c r="Y90" s="274">
        <f t="shared" si="19"/>
        <v>470</v>
      </c>
      <c r="Z90" s="274">
        <v>50</v>
      </c>
      <c r="AA90" s="274">
        <f>SUM($Z$2:Z90)</f>
        <v>4450</v>
      </c>
    </row>
    <row r="91" spans="1:29">
      <c r="A91"/>
      <c r="B91"/>
      <c r="C91"/>
      <c r="W91" s="274">
        <v>5</v>
      </c>
      <c r="X91" s="274">
        <v>90</v>
      </c>
      <c r="Y91" s="274">
        <f t="shared" si="19"/>
        <v>475</v>
      </c>
      <c r="Z91" s="274">
        <v>50</v>
      </c>
      <c r="AA91" s="274">
        <f>SUM($Z$2:Z91)</f>
        <v>4500</v>
      </c>
    </row>
    <row r="92" spans="1:29" ht="14.25" customHeight="1">
      <c r="A92" s="382"/>
      <c r="B92"/>
      <c r="C92"/>
      <c r="W92" s="274">
        <v>5</v>
      </c>
      <c r="X92" s="549">
        <v>91</v>
      </c>
      <c r="Y92" s="549">
        <f t="shared" si="19"/>
        <v>480</v>
      </c>
      <c r="Z92" s="549">
        <v>50</v>
      </c>
      <c r="AA92" s="549">
        <f>SUM($Z$2:Z92)</f>
        <v>4550</v>
      </c>
      <c r="AB92" s="549"/>
      <c r="AC92" s="203"/>
    </row>
    <row r="93" spans="1:29" ht="15" customHeight="1">
      <c r="A93" s="569"/>
      <c r="B93" s="569"/>
      <c r="C93" s="569"/>
      <c r="W93" s="274">
        <v>5</v>
      </c>
      <c r="X93" s="274">
        <v>92</v>
      </c>
      <c r="Y93" s="274">
        <f t="shared" si="19"/>
        <v>485</v>
      </c>
      <c r="Z93" s="274">
        <v>50</v>
      </c>
      <c r="AA93" s="274">
        <f>SUM($Z$2:Z93)</f>
        <v>4600</v>
      </c>
    </row>
    <row r="94" spans="1:29">
      <c r="A94" s="570"/>
      <c r="B94" s="571"/>
      <c r="C94" s="572"/>
      <c r="W94" s="274">
        <v>5</v>
      </c>
      <c r="X94" s="274">
        <v>93</v>
      </c>
      <c r="Y94" s="274">
        <f t="shared" si="19"/>
        <v>490</v>
      </c>
      <c r="Z94" s="274">
        <v>50</v>
      </c>
      <c r="AA94" s="274">
        <f>SUM($Z$2:Z94)</f>
        <v>4650</v>
      </c>
    </row>
    <row r="95" spans="1:29">
      <c r="A95" s="570"/>
      <c r="B95" s="571"/>
      <c r="C95" s="572"/>
      <c r="W95" s="274">
        <v>5</v>
      </c>
      <c r="X95" s="274">
        <v>94</v>
      </c>
      <c r="Y95" s="274">
        <f t="shared" si="19"/>
        <v>495</v>
      </c>
      <c r="Z95" s="274">
        <v>50</v>
      </c>
      <c r="AA95" s="274">
        <f>SUM($Z$2:Z95)</f>
        <v>4700</v>
      </c>
    </row>
    <row r="96" spans="1:29">
      <c r="A96" s="570"/>
      <c r="B96" s="571"/>
      <c r="C96" s="572"/>
      <c r="W96" s="274">
        <v>5</v>
      </c>
      <c r="X96" s="274">
        <v>95</v>
      </c>
      <c r="Y96" s="274">
        <f t="shared" si="19"/>
        <v>500</v>
      </c>
      <c r="Z96" s="274">
        <v>50</v>
      </c>
      <c r="AA96" s="274">
        <f>SUM($Z$2:Z96)</f>
        <v>4750</v>
      </c>
    </row>
    <row r="97" spans="1:29">
      <c r="A97" s="570"/>
      <c r="B97" s="571"/>
      <c r="C97" s="572"/>
      <c r="W97" s="274">
        <v>5</v>
      </c>
      <c r="X97" s="274">
        <v>96</v>
      </c>
      <c r="Y97" s="274">
        <f t="shared" si="19"/>
        <v>505</v>
      </c>
      <c r="Z97" s="274">
        <v>50</v>
      </c>
      <c r="AA97" s="274">
        <f>SUM($Z$2:Z97)</f>
        <v>4800</v>
      </c>
    </row>
    <row r="98" spans="1:29">
      <c r="A98" s="570"/>
      <c r="B98" s="571"/>
      <c r="C98" s="572"/>
      <c r="W98" s="274">
        <v>5</v>
      </c>
      <c r="X98" s="274">
        <v>97</v>
      </c>
      <c r="Y98" s="274">
        <f t="shared" si="19"/>
        <v>510</v>
      </c>
      <c r="Z98" s="274">
        <v>50</v>
      </c>
      <c r="AA98" s="274">
        <f>SUM($Z$2:Z98)</f>
        <v>4850</v>
      </c>
    </row>
    <row r="99" spans="1:29">
      <c r="A99" s="344"/>
      <c r="B99" s="345"/>
      <c r="C99" s="346"/>
      <c r="W99" s="274">
        <v>5</v>
      </c>
      <c r="X99" s="274">
        <v>98</v>
      </c>
      <c r="Y99" s="274">
        <f t="shared" si="19"/>
        <v>515</v>
      </c>
      <c r="Z99" s="274">
        <v>50</v>
      </c>
      <c r="AA99" s="274">
        <f>SUM($Z$2:Z99)</f>
        <v>4900</v>
      </c>
    </row>
    <row r="100" spans="1:29">
      <c r="A100" s="344"/>
      <c r="B100" s="345"/>
      <c r="C100" s="346"/>
      <c r="W100" s="274">
        <v>5</v>
      </c>
      <c r="X100" s="274">
        <v>99</v>
      </c>
      <c r="Y100" s="274">
        <f t="shared" si="19"/>
        <v>520</v>
      </c>
      <c r="Z100" s="274">
        <v>50</v>
      </c>
      <c r="AA100" s="274">
        <f>SUM($Z$2:Z100)</f>
        <v>4950</v>
      </c>
    </row>
    <row r="101" spans="1:29">
      <c r="A101" s="344"/>
      <c r="B101" s="345"/>
      <c r="C101" s="346"/>
      <c r="W101" s="274">
        <v>5</v>
      </c>
      <c r="X101" s="274">
        <v>100</v>
      </c>
      <c r="Y101" s="274">
        <f t="shared" si="19"/>
        <v>525</v>
      </c>
      <c r="Z101" s="274">
        <v>50</v>
      </c>
      <c r="AA101" s="274">
        <f>SUM($Z$2:Z101)</f>
        <v>5000</v>
      </c>
    </row>
    <row r="102" spans="1:29">
      <c r="A102" s="344"/>
      <c r="B102" s="345"/>
      <c r="C102" s="346"/>
      <c r="W102" s="274">
        <v>5</v>
      </c>
      <c r="X102" s="274">
        <v>101</v>
      </c>
      <c r="Y102" s="274">
        <f t="shared" si="19"/>
        <v>530</v>
      </c>
      <c r="Z102" s="274">
        <v>50</v>
      </c>
      <c r="AA102" s="274">
        <f>SUM($Z$2:Z102)</f>
        <v>5050</v>
      </c>
    </row>
    <row r="103" spans="1:29">
      <c r="A103" s="344"/>
      <c r="B103" s="345"/>
      <c r="C103" s="346"/>
      <c r="W103" s="274">
        <v>5</v>
      </c>
      <c r="X103" s="274">
        <v>102</v>
      </c>
      <c r="Y103" s="274">
        <f t="shared" si="19"/>
        <v>535</v>
      </c>
      <c r="Z103" s="274">
        <v>50</v>
      </c>
      <c r="AA103" s="274">
        <f>SUM($Z$2:Z103)</f>
        <v>5100</v>
      </c>
    </row>
    <row r="104" spans="1:29">
      <c r="W104" s="274">
        <v>5</v>
      </c>
      <c r="X104" s="274">
        <v>103</v>
      </c>
      <c r="Y104" s="274">
        <f t="shared" si="19"/>
        <v>540</v>
      </c>
      <c r="Z104" s="274">
        <v>50</v>
      </c>
      <c r="AA104" s="274">
        <f>SUM($Z$2:Z104)</f>
        <v>5150</v>
      </c>
    </row>
    <row r="105" spans="1:29">
      <c r="W105" s="274">
        <v>5</v>
      </c>
      <c r="X105" s="274">
        <v>104</v>
      </c>
      <c r="Y105" s="274">
        <f t="shared" si="19"/>
        <v>545</v>
      </c>
      <c r="Z105" s="274">
        <v>50</v>
      </c>
      <c r="AA105" s="274">
        <f>SUM($Z$2:Z105)</f>
        <v>5200</v>
      </c>
    </row>
    <row r="106" spans="1:29">
      <c r="W106" s="274">
        <v>5</v>
      </c>
      <c r="X106" s="274">
        <v>105</v>
      </c>
      <c r="Y106" s="274">
        <f t="shared" si="19"/>
        <v>550</v>
      </c>
      <c r="Z106" s="274">
        <v>50</v>
      </c>
      <c r="AA106" s="274">
        <f>SUM($Z$2:Z106)</f>
        <v>5250</v>
      </c>
    </row>
    <row r="107" spans="1:29">
      <c r="W107" s="274">
        <v>5</v>
      </c>
      <c r="X107" s="274">
        <v>106</v>
      </c>
      <c r="Y107" s="274">
        <f t="shared" si="19"/>
        <v>555</v>
      </c>
      <c r="Z107" s="274">
        <v>50</v>
      </c>
      <c r="AA107" s="274">
        <f>SUM($Z$2:Z107)</f>
        <v>5300</v>
      </c>
    </row>
    <row r="108" spans="1:29">
      <c r="W108" s="274">
        <v>5</v>
      </c>
      <c r="X108" s="274">
        <v>107</v>
      </c>
      <c r="Y108" s="274">
        <f t="shared" si="19"/>
        <v>560</v>
      </c>
      <c r="Z108" s="274">
        <v>50</v>
      </c>
      <c r="AA108" s="274">
        <f>SUM($Z$2:Z108)</f>
        <v>5350</v>
      </c>
    </row>
    <row r="109" spans="1:29">
      <c r="W109" s="274">
        <v>5</v>
      </c>
      <c r="X109" s="274">
        <v>108</v>
      </c>
      <c r="Y109" s="274">
        <f t="shared" si="19"/>
        <v>565</v>
      </c>
      <c r="Z109" s="274">
        <v>50</v>
      </c>
      <c r="AA109" s="274">
        <f>SUM($Z$2:Z109)</f>
        <v>5400</v>
      </c>
    </row>
    <row r="110" spans="1:29">
      <c r="W110" s="274">
        <v>5</v>
      </c>
      <c r="X110" s="274">
        <v>109</v>
      </c>
      <c r="Y110" s="274">
        <f t="shared" si="19"/>
        <v>570</v>
      </c>
      <c r="Z110" s="274">
        <v>50</v>
      </c>
      <c r="AA110" s="274">
        <f>SUM($Z$2:Z110)</f>
        <v>5450</v>
      </c>
    </row>
    <row r="111" spans="1:29">
      <c r="W111" s="274">
        <v>5</v>
      </c>
      <c r="X111" s="274">
        <v>110</v>
      </c>
      <c r="Y111" s="274">
        <f t="shared" si="19"/>
        <v>575</v>
      </c>
      <c r="Z111" s="274">
        <v>50</v>
      </c>
      <c r="AA111" s="274">
        <f>SUM($Z$2:Z111)</f>
        <v>5500</v>
      </c>
    </row>
    <row r="112" spans="1:29">
      <c r="W112" s="274">
        <v>5</v>
      </c>
      <c r="X112" s="575">
        <v>111</v>
      </c>
      <c r="Y112" s="549">
        <f t="shared" si="19"/>
        <v>580</v>
      </c>
      <c r="Z112" s="549">
        <v>50</v>
      </c>
      <c r="AA112" s="549">
        <f>SUM($Z$2:Z112)</f>
        <v>5550</v>
      </c>
      <c r="AB112" s="555" t="s">
        <v>2493</v>
      </c>
      <c r="AC112" s="567"/>
    </row>
    <row r="113" spans="23:27">
      <c r="W113" s="274">
        <v>5</v>
      </c>
      <c r="X113" s="274">
        <v>112</v>
      </c>
      <c r="Y113" s="274">
        <f t="shared" si="19"/>
        <v>585</v>
      </c>
      <c r="Z113" s="274">
        <v>50</v>
      </c>
      <c r="AA113" s="274">
        <f>SUM($Z$2:Z113)</f>
        <v>5600</v>
      </c>
    </row>
    <row r="114" spans="23:27">
      <c r="W114" s="274">
        <v>5</v>
      </c>
      <c r="X114" s="274">
        <v>113</v>
      </c>
      <c r="Y114" s="274">
        <f t="shared" si="19"/>
        <v>590</v>
      </c>
      <c r="Z114" s="274">
        <v>50</v>
      </c>
      <c r="AA114" s="274">
        <f>SUM($Z$2:Z114)</f>
        <v>5650</v>
      </c>
    </row>
    <row r="115" spans="23:27">
      <c r="W115" s="274">
        <v>5</v>
      </c>
      <c r="X115" s="274">
        <v>114</v>
      </c>
      <c r="Y115" s="274">
        <f t="shared" si="19"/>
        <v>595</v>
      </c>
      <c r="Z115" s="274">
        <v>50</v>
      </c>
      <c r="AA115" s="274">
        <f>SUM($Z$2:Z115)</f>
        <v>5700</v>
      </c>
    </row>
    <row r="116" spans="23:27">
      <c r="W116" s="274">
        <v>5</v>
      </c>
      <c r="X116" s="274">
        <v>115</v>
      </c>
      <c r="Y116" s="274">
        <f t="shared" si="19"/>
        <v>600</v>
      </c>
      <c r="Z116" s="274">
        <v>50</v>
      </c>
      <c r="AA116" s="274">
        <f>SUM($Z$2:Z116)</f>
        <v>5750</v>
      </c>
    </row>
    <row r="117" spans="23:27">
      <c r="W117" s="274">
        <v>5</v>
      </c>
      <c r="X117" s="274">
        <v>116</v>
      </c>
      <c r="Y117" s="274">
        <f t="shared" si="19"/>
        <v>605</v>
      </c>
      <c r="Z117" s="274">
        <v>50</v>
      </c>
      <c r="AA117" s="274">
        <f>SUM($Z$2:Z117)</f>
        <v>5800</v>
      </c>
    </row>
    <row r="118" spans="23:27">
      <c r="W118" s="274">
        <v>5</v>
      </c>
      <c r="X118" s="274">
        <v>117</v>
      </c>
      <c r="Y118" s="274">
        <f t="shared" si="19"/>
        <v>610</v>
      </c>
      <c r="Z118" s="274">
        <v>50</v>
      </c>
      <c r="AA118" s="274">
        <f>SUM($Z$2:Z118)</f>
        <v>5850</v>
      </c>
    </row>
    <row r="119" spans="23:27">
      <c r="W119" s="274">
        <v>5</v>
      </c>
      <c r="X119" s="274">
        <v>118</v>
      </c>
      <c r="Y119" s="274">
        <f t="shared" si="19"/>
        <v>615</v>
      </c>
      <c r="Z119" s="274">
        <v>50</v>
      </c>
      <c r="AA119" s="274">
        <f>SUM($Z$2:Z119)</f>
        <v>5900</v>
      </c>
    </row>
    <row r="120" spans="23:27">
      <c r="W120" s="274">
        <v>5</v>
      </c>
      <c r="X120" s="274">
        <v>119</v>
      </c>
      <c r="Y120" s="274">
        <f t="shared" si="19"/>
        <v>620</v>
      </c>
      <c r="Z120" s="274">
        <v>50</v>
      </c>
      <c r="AA120" s="274">
        <f>SUM($Z$2:Z120)</f>
        <v>5950</v>
      </c>
    </row>
    <row r="121" spans="23:27">
      <c r="W121" s="274">
        <v>5</v>
      </c>
      <c r="X121" s="274">
        <v>120</v>
      </c>
      <c r="Y121" s="274">
        <f t="shared" si="19"/>
        <v>625</v>
      </c>
      <c r="Z121" s="274">
        <v>50</v>
      </c>
      <c r="AA121" s="274">
        <f>SUM($Z$2:Z121)</f>
        <v>6000</v>
      </c>
    </row>
    <row r="122" spans="23:27">
      <c r="W122" s="274">
        <v>5</v>
      </c>
      <c r="X122" s="274">
        <v>121</v>
      </c>
      <c r="Y122" s="274">
        <f t="shared" si="19"/>
        <v>630</v>
      </c>
      <c r="Z122" s="274">
        <v>50</v>
      </c>
      <c r="AA122" s="274">
        <f>SUM($Z$2:Z122)</f>
        <v>6050</v>
      </c>
    </row>
    <row r="123" spans="23:27">
      <c r="W123" s="274">
        <v>5</v>
      </c>
      <c r="X123" s="274">
        <v>122</v>
      </c>
      <c r="Y123" s="274">
        <f t="shared" si="19"/>
        <v>635</v>
      </c>
      <c r="Z123" s="274">
        <v>50</v>
      </c>
      <c r="AA123" s="274">
        <f>SUM($Z$2:Z123)</f>
        <v>6100</v>
      </c>
    </row>
    <row r="124" spans="23:27">
      <c r="W124" s="274">
        <v>5</v>
      </c>
      <c r="X124" s="274">
        <v>123</v>
      </c>
      <c r="Y124" s="274">
        <f t="shared" si="19"/>
        <v>640</v>
      </c>
      <c r="Z124" s="274">
        <v>50</v>
      </c>
      <c r="AA124" s="274">
        <f>SUM($Z$2:Z124)</f>
        <v>6150</v>
      </c>
    </row>
    <row r="125" spans="23:27">
      <c r="W125" s="274">
        <v>5</v>
      </c>
      <c r="X125" s="274">
        <v>124</v>
      </c>
      <c r="Y125" s="274">
        <f t="shared" si="19"/>
        <v>645</v>
      </c>
      <c r="Z125" s="274">
        <v>50</v>
      </c>
      <c r="AA125" s="274">
        <f>SUM($Z$2:Z125)</f>
        <v>6200</v>
      </c>
    </row>
    <row r="126" spans="23:27">
      <c r="W126" s="274">
        <v>5</v>
      </c>
      <c r="X126" s="274">
        <v>125</v>
      </c>
      <c r="Y126" s="274">
        <f t="shared" si="19"/>
        <v>650</v>
      </c>
      <c r="Z126" s="274">
        <v>50</v>
      </c>
      <c r="AA126" s="274">
        <f>SUM($Z$2:Z126)</f>
        <v>6250</v>
      </c>
    </row>
    <row r="127" spans="23:27">
      <c r="W127" s="274">
        <v>5</v>
      </c>
      <c r="X127" s="274">
        <v>126</v>
      </c>
      <c r="Y127" s="274">
        <f t="shared" si="19"/>
        <v>655</v>
      </c>
      <c r="Z127" s="274">
        <v>50</v>
      </c>
      <c r="AA127" s="274">
        <f>SUM($Z$2:Z127)</f>
        <v>6300</v>
      </c>
    </row>
    <row r="128" spans="23:27">
      <c r="W128" s="274">
        <v>5</v>
      </c>
      <c r="X128" s="274">
        <v>127</v>
      </c>
      <c r="Y128" s="274">
        <f t="shared" si="19"/>
        <v>660</v>
      </c>
      <c r="Z128" s="274">
        <v>50</v>
      </c>
      <c r="AA128" s="274">
        <f>SUM($Z$2:Z128)</f>
        <v>6350</v>
      </c>
    </row>
    <row r="129" spans="23:27">
      <c r="W129" s="274">
        <v>5</v>
      </c>
      <c r="X129" s="274">
        <v>128</v>
      </c>
      <c r="Y129" s="274">
        <f t="shared" si="19"/>
        <v>665</v>
      </c>
      <c r="Z129" s="274">
        <v>50</v>
      </c>
      <c r="AA129" s="274">
        <f>SUM($Z$2:Z129)</f>
        <v>6400</v>
      </c>
    </row>
    <row r="130" spans="23:27">
      <c r="W130" s="274">
        <v>5</v>
      </c>
      <c r="X130" s="274">
        <v>129</v>
      </c>
      <c r="Y130" s="274">
        <f t="shared" si="19"/>
        <v>670</v>
      </c>
      <c r="Z130" s="274">
        <v>50</v>
      </c>
      <c r="AA130" s="274">
        <f>SUM($Z$2:Z130)</f>
        <v>6450</v>
      </c>
    </row>
    <row r="131" spans="23:27">
      <c r="W131" s="274">
        <v>5</v>
      </c>
      <c r="X131" s="274">
        <v>130</v>
      </c>
      <c r="Y131" s="274">
        <f t="shared" si="19"/>
        <v>675</v>
      </c>
      <c r="Z131" s="274">
        <v>50</v>
      </c>
      <c r="AA131" s="274">
        <f>SUM($Z$2:Z131)</f>
        <v>6500</v>
      </c>
    </row>
    <row r="132" spans="23:27">
      <c r="W132" s="274">
        <v>5</v>
      </c>
      <c r="X132" s="274">
        <v>131</v>
      </c>
      <c r="Y132" s="274">
        <f t="shared" si="19"/>
        <v>680</v>
      </c>
      <c r="Z132" s="274">
        <v>50</v>
      </c>
      <c r="AA132" s="274">
        <f>SUM($Z$2:Z132)</f>
        <v>6550</v>
      </c>
    </row>
    <row r="133" spans="23:27">
      <c r="W133" s="274">
        <v>5</v>
      </c>
      <c r="X133" s="274">
        <v>132</v>
      </c>
      <c r="Y133" s="274">
        <f t="shared" ref="Y133:Y196" si="20">Y132+W133</f>
        <v>685</v>
      </c>
      <c r="Z133" s="274">
        <v>50</v>
      </c>
      <c r="AA133" s="274">
        <f>SUM($Z$2:Z133)</f>
        <v>6600</v>
      </c>
    </row>
    <row r="134" spans="23:27">
      <c r="W134" s="274">
        <v>5</v>
      </c>
      <c r="X134" s="274">
        <v>133</v>
      </c>
      <c r="Y134" s="274">
        <f t="shared" si="20"/>
        <v>690</v>
      </c>
      <c r="Z134" s="274">
        <v>50</v>
      </c>
      <c r="AA134" s="274">
        <f>SUM($Z$2:Z134)</f>
        <v>6650</v>
      </c>
    </row>
    <row r="135" spans="23:27">
      <c r="W135" s="274">
        <v>5</v>
      </c>
      <c r="X135" s="274">
        <v>134</v>
      </c>
      <c r="Y135" s="274">
        <f t="shared" si="20"/>
        <v>695</v>
      </c>
      <c r="Z135" s="274">
        <v>50</v>
      </c>
      <c r="AA135" s="274">
        <f>SUM($Z$2:Z135)</f>
        <v>6700</v>
      </c>
    </row>
    <row r="136" spans="23:27">
      <c r="W136" s="274">
        <v>5</v>
      </c>
      <c r="X136" s="274">
        <v>135</v>
      </c>
      <c r="Y136" s="274">
        <f t="shared" si="20"/>
        <v>700</v>
      </c>
      <c r="Z136" s="274">
        <v>50</v>
      </c>
      <c r="AA136" s="274">
        <f>SUM($Z$2:Z136)</f>
        <v>6750</v>
      </c>
    </row>
    <row r="137" spans="23:27">
      <c r="W137" s="274">
        <v>5</v>
      </c>
      <c r="X137" s="274">
        <v>136</v>
      </c>
      <c r="Y137" s="274">
        <f t="shared" si="20"/>
        <v>705</v>
      </c>
      <c r="Z137" s="274">
        <v>50</v>
      </c>
      <c r="AA137" s="274">
        <f>SUM($Z$2:Z137)</f>
        <v>6800</v>
      </c>
    </row>
    <row r="138" spans="23:27">
      <c r="W138" s="274">
        <v>5</v>
      </c>
      <c r="X138" s="274">
        <v>137</v>
      </c>
      <c r="Y138" s="274">
        <f t="shared" si="20"/>
        <v>710</v>
      </c>
      <c r="Z138" s="274">
        <v>50</v>
      </c>
      <c r="AA138" s="274">
        <f>SUM($Z$2:Z138)</f>
        <v>6850</v>
      </c>
    </row>
    <row r="139" spans="23:27">
      <c r="W139" s="274">
        <v>5</v>
      </c>
      <c r="X139" s="274">
        <v>138</v>
      </c>
      <c r="Y139" s="274">
        <f t="shared" si="20"/>
        <v>715</v>
      </c>
      <c r="Z139" s="274">
        <v>50</v>
      </c>
      <c r="AA139" s="274">
        <f>SUM($Z$2:Z139)</f>
        <v>6900</v>
      </c>
    </row>
    <row r="140" spans="23:27">
      <c r="W140" s="274">
        <v>5</v>
      </c>
      <c r="X140" s="274">
        <v>139</v>
      </c>
      <c r="Y140" s="274">
        <f t="shared" si="20"/>
        <v>720</v>
      </c>
      <c r="Z140" s="274">
        <v>50</v>
      </c>
      <c r="AA140" s="274">
        <f>SUM($Z$2:Z140)</f>
        <v>6950</v>
      </c>
    </row>
    <row r="141" spans="23:27">
      <c r="W141" s="274">
        <v>5</v>
      </c>
      <c r="X141" s="274">
        <v>140</v>
      </c>
      <c r="Y141" s="274">
        <f t="shared" si="20"/>
        <v>725</v>
      </c>
      <c r="Z141" s="274">
        <v>50</v>
      </c>
      <c r="AA141" s="274">
        <f>SUM($Z$2:Z141)</f>
        <v>7000</v>
      </c>
    </row>
    <row r="142" spans="23:27">
      <c r="W142" s="274">
        <v>5</v>
      </c>
      <c r="X142" s="274">
        <v>141</v>
      </c>
      <c r="Y142" s="274">
        <f t="shared" si="20"/>
        <v>730</v>
      </c>
      <c r="Z142" s="274">
        <v>50</v>
      </c>
      <c r="AA142" s="274">
        <f>SUM($Z$2:Z142)</f>
        <v>7050</v>
      </c>
    </row>
    <row r="143" spans="23:27">
      <c r="W143" s="274">
        <v>5</v>
      </c>
      <c r="X143" s="274">
        <v>142</v>
      </c>
      <c r="Y143" s="274">
        <f t="shared" si="20"/>
        <v>735</v>
      </c>
      <c r="Z143" s="274">
        <v>50</v>
      </c>
      <c r="AA143" s="274">
        <f>SUM($Z$2:Z143)</f>
        <v>7100</v>
      </c>
    </row>
    <row r="144" spans="23:27">
      <c r="W144" s="274">
        <v>5</v>
      </c>
      <c r="X144" s="274">
        <v>143</v>
      </c>
      <c r="Y144" s="274">
        <f t="shared" si="20"/>
        <v>740</v>
      </c>
      <c r="Z144" s="274">
        <v>50</v>
      </c>
      <c r="AA144" s="274">
        <f>SUM($Z$2:Z144)</f>
        <v>7150</v>
      </c>
    </row>
    <row r="145" spans="23:29">
      <c r="W145" s="274">
        <v>5</v>
      </c>
      <c r="X145" s="274">
        <v>144</v>
      </c>
      <c r="Y145" s="274">
        <f t="shared" si="20"/>
        <v>745</v>
      </c>
      <c r="Z145" s="274">
        <v>50</v>
      </c>
      <c r="AA145" s="274">
        <f>SUM($Z$2:Z145)</f>
        <v>7200</v>
      </c>
    </row>
    <row r="146" spans="23:29">
      <c r="W146" s="274">
        <v>5</v>
      </c>
      <c r="X146" s="274">
        <v>145</v>
      </c>
      <c r="Y146" s="274">
        <f t="shared" si="20"/>
        <v>750</v>
      </c>
      <c r="Z146" s="274">
        <v>50</v>
      </c>
      <c r="AA146" s="274">
        <f>SUM($Z$2:Z146)</f>
        <v>7250</v>
      </c>
    </row>
    <row r="147" spans="23:29">
      <c r="W147" s="274">
        <v>5</v>
      </c>
      <c r="X147" s="274">
        <v>146</v>
      </c>
      <c r="Y147" s="274">
        <f t="shared" si="20"/>
        <v>755</v>
      </c>
      <c r="Z147" s="274">
        <v>50</v>
      </c>
      <c r="AA147" s="274">
        <f>SUM($Z$2:Z147)</f>
        <v>7300</v>
      </c>
    </row>
    <row r="148" spans="23:29">
      <c r="W148" s="274">
        <v>5</v>
      </c>
      <c r="X148" s="274">
        <v>147</v>
      </c>
      <c r="Y148" s="274">
        <f t="shared" si="20"/>
        <v>760</v>
      </c>
      <c r="Z148" s="274">
        <v>50</v>
      </c>
      <c r="AA148" s="274">
        <f>SUM($Z$2:Z148)</f>
        <v>7350</v>
      </c>
    </row>
    <row r="149" spans="23:29">
      <c r="W149" s="274">
        <v>5</v>
      </c>
      <c r="X149" s="274">
        <v>148</v>
      </c>
      <c r="Y149" s="274">
        <f t="shared" si="20"/>
        <v>765</v>
      </c>
      <c r="Z149" s="274">
        <v>50</v>
      </c>
      <c r="AA149" s="274">
        <f>SUM($Z$2:Z149)</f>
        <v>7400</v>
      </c>
    </row>
    <row r="150" spans="23:29">
      <c r="W150" s="274">
        <v>5</v>
      </c>
      <c r="X150" s="274">
        <v>149</v>
      </c>
      <c r="Y150" s="274">
        <f t="shared" si="20"/>
        <v>770</v>
      </c>
      <c r="Z150" s="274">
        <v>50</v>
      </c>
      <c r="AA150" s="274">
        <f>SUM($Z$2:Z150)</f>
        <v>7450</v>
      </c>
    </row>
    <row r="151" spans="23:29">
      <c r="W151" s="274">
        <v>5</v>
      </c>
      <c r="X151" s="274">
        <v>150</v>
      </c>
      <c r="Y151" s="274">
        <f t="shared" si="20"/>
        <v>775</v>
      </c>
      <c r="Z151" s="274">
        <v>50</v>
      </c>
      <c r="AA151" s="274">
        <f>SUM($Z$2:Z151)</f>
        <v>7500</v>
      </c>
    </row>
    <row r="152" spans="23:29">
      <c r="W152" s="274">
        <v>10</v>
      </c>
      <c r="X152" s="302">
        <v>151</v>
      </c>
      <c r="Y152" s="550">
        <f t="shared" si="20"/>
        <v>785</v>
      </c>
      <c r="Z152" s="549">
        <v>50</v>
      </c>
      <c r="AA152" s="549">
        <f>SUM($Z$2:Z152)</f>
        <v>7550</v>
      </c>
      <c r="AB152" s="549" t="s">
        <v>2498</v>
      </c>
      <c r="AC152" s="203"/>
    </row>
    <row r="153" spans="23:29">
      <c r="W153" s="274">
        <v>10</v>
      </c>
      <c r="X153" s="274">
        <v>152</v>
      </c>
      <c r="Y153" s="274">
        <f t="shared" si="20"/>
        <v>795</v>
      </c>
      <c r="Z153" s="274">
        <v>50</v>
      </c>
      <c r="AA153" s="274">
        <f>SUM($Z$2:Z153)</f>
        <v>7600</v>
      </c>
    </row>
    <row r="154" spans="23:29">
      <c r="W154" s="274">
        <v>10</v>
      </c>
      <c r="X154" s="274">
        <v>153</v>
      </c>
      <c r="Y154" s="274">
        <f t="shared" si="20"/>
        <v>805</v>
      </c>
      <c r="Z154" s="274">
        <v>50</v>
      </c>
      <c r="AA154" s="274">
        <f>SUM($Z$2:Z154)</f>
        <v>7650</v>
      </c>
    </row>
    <row r="155" spans="23:29">
      <c r="W155" s="274">
        <v>10</v>
      </c>
      <c r="X155" s="274">
        <v>154</v>
      </c>
      <c r="Y155" s="274">
        <f t="shared" si="20"/>
        <v>815</v>
      </c>
      <c r="Z155" s="274">
        <v>50</v>
      </c>
      <c r="AA155" s="274">
        <f>SUM($Z$2:Z155)</f>
        <v>7700</v>
      </c>
    </row>
    <row r="156" spans="23:29">
      <c r="W156" s="274">
        <v>10</v>
      </c>
      <c r="X156" s="274">
        <v>155</v>
      </c>
      <c r="Y156" s="274">
        <f t="shared" si="20"/>
        <v>825</v>
      </c>
      <c r="Z156" s="274">
        <v>50</v>
      </c>
      <c r="AA156" s="274">
        <f>SUM($Z$2:Z156)</f>
        <v>7750</v>
      </c>
    </row>
    <row r="157" spans="23:29">
      <c r="W157" s="274">
        <v>10</v>
      </c>
      <c r="X157" s="274">
        <v>156</v>
      </c>
      <c r="Y157" s="274">
        <f t="shared" si="20"/>
        <v>835</v>
      </c>
      <c r="Z157" s="274">
        <v>50</v>
      </c>
      <c r="AA157" s="274">
        <f>SUM($Z$2:Z157)</f>
        <v>7800</v>
      </c>
    </row>
    <row r="158" spans="23:29">
      <c r="W158" s="274">
        <v>10</v>
      </c>
      <c r="X158" s="274">
        <v>157</v>
      </c>
      <c r="Y158" s="274">
        <f t="shared" si="20"/>
        <v>845</v>
      </c>
      <c r="Z158" s="274">
        <v>50</v>
      </c>
      <c r="AA158" s="274">
        <f>SUM($Z$2:Z158)</f>
        <v>7850</v>
      </c>
    </row>
    <row r="159" spans="23:29">
      <c r="W159" s="274">
        <v>10</v>
      </c>
      <c r="X159" s="274">
        <v>158</v>
      </c>
      <c r="Y159" s="274">
        <f t="shared" si="20"/>
        <v>855</v>
      </c>
      <c r="Z159" s="274">
        <v>50</v>
      </c>
      <c r="AA159" s="274">
        <f>SUM($Z$2:Z159)</f>
        <v>7900</v>
      </c>
    </row>
    <row r="160" spans="23:29">
      <c r="W160" s="274">
        <v>10</v>
      </c>
      <c r="X160" s="274">
        <v>159</v>
      </c>
      <c r="Y160" s="274">
        <f t="shared" si="20"/>
        <v>865</v>
      </c>
      <c r="Z160" s="274">
        <v>50</v>
      </c>
      <c r="AA160" s="274">
        <f>SUM($Z$2:Z160)</f>
        <v>7950</v>
      </c>
    </row>
    <row r="161" spans="23:27">
      <c r="W161" s="274">
        <v>10</v>
      </c>
      <c r="X161" s="274">
        <v>160</v>
      </c>
      <c r="Y161" s="274">
        <f t="shared" si="20"/>
        <v>875</v>
      </c>
      <c r="Z161" s="274">
        <v>50</v>
      </c>
      <c r="AA161" s="274">
        <f>SUM($Z$2:Z161)</f>
        <v>8000</v>
      </c>
    </row>
    <row r="162" spans="23:27">
      <c r="W162" s="274">
        <v>10</v>
      </c>
      <c r="X162" s="274">
        <v>161</v>
      </c>
      <c r="Y162" s="274">
        <f t="shared" si="20"/>
        <v>885</v>
      </c>
      <c r="Z162" s="274">
        <v>50</v>
      </c>
      <c r="AA162" s="274">
        <f>SUM($Z$2:Z162)</f>
        <v>8050</v>
      </c>
    </row>
    <row r="163" spans="23:27">
      <c r="W163" s="274">
        <v>10</v>
      </c>
      <c r="X163" s="274">
        <v>162</v>
      </c>
      <c r="Y163" s="274">
        <f t="shared" si="20"/>
        <v>895</v>
      </c>
      <c r="Z163" s="274">
        <v>50</v>
      </c>
      <c r="AA163" s="274">
        <f>SUM($Z$2:Z163)</f>
        <v>8100</v>
      </c>
    </row>
    <row r="164" spans="23:27">
      <c r="W164" s="274">
        <v>10</v>
      </c>
      <c r="X164" s="274">
        <v>163</v>
      </c>
      <c r="Y164" s="274">
        <f t="shared" si="20"/>
        <v>905</v>
      </c>
      <c r="Z164" s="274">
        <v>50</v>
      </c>
      <c r="AA164" s="274">
        <f>SUM($Z$2:Z164)</f>
        <v>8150</v>
      </c>
    </row>
    <row r="165" spans="23:27">
      <c r="W165" s="274">
        <v>10</v>
      </c>
      <c r="X165" s="274">
        <v>164</v>
      </c>
      <c r="Y165" s="274">
        <f t="shared" si="20"/>
        <v>915</v>
      </c>
      <c r="Z165" s="274">
        <v>50</v>
      </c>
      <c r="AA165" s="274">
        <f>SUM($Z$2:Z165)</f>
        <v>8200</v>
      </c>
    </row>
    <row r="166" spans="23:27">
      <c r="W166" s="274">
        <v>10</v>
      </c>
      <c r="X166" s="274">
        <v>165</v>
      </c>
      <c r="Y166" s="274">
        <f t="shared" si="20"/>
        <v>925</v>
      </c>
      <c r="Z166" s="274">
        <v>50</v>
      </c>
      <c r="AA166" s="274">
        <f>SUM($Z$2:Z166)</f>
        <v>8250</v>
      </c>
    </row>
    <row r="167" spans="23:27">
      <c r="W167" s="274">
        <v>10</v>
      </c>
      <c r="X167" s="274">
        <v>166</v>
      </c>
      <c r="Y167" s="274">
        <f t="shared" si="20"/>
        <v>935</v>
      </c>
      <c r="Z167" s="274">
        <v>50</v>
      </c>
      <c r="AA167" s="274">
        <f>SUM($Z$2:Z167)</f>
        <v>8300</v>
      </c>
    </row>
    <row r="168" spans="23:27">
      <c r="W168" s="274">
        <v>10</v>
      </c>
      <c r="X168" s="274">
        <v>167</v>
      </c>
      <c r="Y168" s="274">
        <f t="shared" si="20"/>
        <v>945</v>
      </c>
      <c r="Z168" s="274">
        <v>50</v>
      </c>
      <c r="AA168" s="274">
        <f>SUM($Z$2:Z168)</f>
        <v>8350</v>
      </c>
    </row>
    <row r="169" spans="23:27">
      <c r="W169" s="274">
        <v>10</v>
      </c>
      <c r="X169" s="274">
        <v>168</v>
      </c>
      <c r="Y169" s="274">
        <f t="shared" si="20"/>
        <v>955</v>
      </c>
      <c r="Z169" s="274">
        <v>50</v>
      </c>
      <c r="AA169" s="274">
        <f>SUM($Z$2:Z169)</f>
        <v>8400</v>
      </c>
    </row>
    <row r="170" spans="23:27">
      <c r="W170" s="274">
        <v>10</v>
      </c>
      <c r="X170" s="274">
        <v>169</v>
      </c>
      <c r="Y170" s="274">
        <f t="shared" si="20"/>
        <v>965</v>
      </c>
      <c r="Z170" s="274">
        <v>50</v>
      </c>
      <c r="AA170" s="274">
        <f>SUM($Z$2:Z170)</f>
        <v>8450</v>
      </c>
    </row>
    <row r="171" spans="23:27">
      <c r="W171" s="274">
        <v>10</v>
      </c>
      <c r="X171" s="274">
        <v>170</v>
      </c>
      <c r="Y171" s="274">
        <f t="shared" si="20"/>
        <v>975</v>
      </c>
      <c r="Z171" s="274">
        <v>50</v>
      </c>
      <c r="AA171" s="274">
        <f>SUM($Z$2:Z171)</f>
        <v>8500</v>
      </c>
    </row>
    <row r="172" spans="23:27">
      <c r="W172" s="274">
        <v>10</v>
      </c>
      <c r="X172" s="274">
        <v>171</v>
      </c>
      <c r="Y172" s="274">
        <f t="shared" si="20"/>
        <v>985</v>
      </c>
      <c r="Z172" s="274">
        <v>50</v>
      </c>
      <c r="AA172" s="274">
        <f>SUM($Z$2:Z172)</f>
        <v>8550</v>
      </c>
    </row>
    <row r="173" spans="23:27">
      <c r="W173" s="274">
        <v>10</v>
      </c>
      <c r="X173" s="274">
        <v>172</v>
      </c>
      <c r="Y173" s="274">
        <f t="shared" si="20"/>
        <v>995</v>
      </c>
      <c r="Z173" s="274">
        <v>50</v>
      </c>
      <c r="AA173" s="274">
        <f>SUM($Z$2:Z173)</f>
        <v>8600</v>
      </c>
    </row>
    <row r="174" spans="23:27">
      <c r="W174" s="274">
        <v>10</v>
      </c>
      <c r="X174" s="274">
        <v>173</v>
      </c>
      <c r="Y174" s="274">
        <f t="shared" si="20"/>
        <v>1005</v>
      </c>
      <c r="Z174" s="274">
        <v>50</v>
      </c>
      <c r="AA174" s="274">
        <f>SUM($Z$2:Z174)</f>
        <v>8650</v>
      </c>
    </row>
    <row r="175" spans="23:27">
      <c r="W175" s="274">
        <v>10</v>
      </c>
      <c r="X175" s="274">
        <v>174</v>
      </c>
      <c r="Y175" s="274">
        <f t="shared" si="20"/>
        <v>1015</v>
      </c>
      <c r="Z175" s="274">
        <v>50</v>
      </c>
      <c r="AA175" s="274">
        <f>SUM($Z$2:Z175)</f>
        <v>8700</v>
      </c>
    </row>
    <row r="176" spans="23:27">
      <c r="W176" s="274">
        <v>10</v>
      </c>
      <c r="X176" s="274">
        <v>175</v>
      </c>
      <c r="Y176" s="274">
        <f t="shared" si="20"/>
        <v>1025</v>
      </c>
      <c r="Z176" s="274">
        <v>50</v>
      </c>
      <c r="AA176" s="274">
        <f>SUM($Z$2:Z176)</f>
        <v>8750</v>
      </c>
    </row>
    <row r="177" spans="23:27">
      <c r="W177" s="274">
        <v>10</v>
      </c>
      <c r="X177" s="274">
        <v>176</v>
      </c>
      <c r="Y177" s="274">
        <f t="shared" si="20"/>
        <v>1035</v>
      </c>
      <c r="Z177" s="274">
        <v>50</v>
      </c>
      <c r="AA177" s="274">
        <f>SUM($Z$2:Z177)</f>
        <v>8800</v>
      </c>
    </row>
    <row r="178" spans="23:27">
      <c r="W178" s="274">
        <v>10</v>
      </c>
      <c r="X178" s="274">
        <v>177</v>
      </c>
      <c r="Y178" s="274">
        <f t="shared" si="20"/>
        <v>1045</v>
      </c>
      <c r="Z178" s="274">
        <v>50</v>
      </c>
      <c r="AA178" s="274">
        <f>SUM($Z$2:Z178)</f>
        <v>8850</v>
      </c>
    </row>
    <row r="179" spans="23:27">
      <c r="W179" s="274">
        <v>10</v>
      </c>
      <c r="X179" s="274">
        <v>178</v>
      </c>
      <c r="Y179" s="274">
        <f t="shared" si="20"/>
        <v>1055</v>
      </c>
      <c r="Z179" s="274">
        <v>50</v>
      </c>
      <c r="AA179" s="274">
        <f>SUM($Z$2:Z179)</f>
        <v>8900</v>
      </c>
    </row>
    <row r="180" spans="23:27">
      <c r="W180" s="274">
        <v>10</v>
      </c>
      <c r="X180" s="274">
        <v>179</v>
      </c>
      <c r="Y180" s="274">
        <f t="shared" si="20"/>
        <v>1065</v>
      </c>
      <c r="Z180" s="274">
        <v>50</v>
      </c>
      <c r="AA180" s="274">
        <f>SUM($Z$2:Z180)</f>
        <v>8950</v>
      </c>
    </row>
    <row r="181" spans="23:27">
      <c r="W181" s="274">
        <v>10</v>
      </c>
      <c r="X181" s="274">
        <v>180</v>
      </c>
      <c r="Y181" s="274">
        <f t="shared" si="20"/>
        <v>1075</v>
      </c>
      <c r="Z181" s="274">
        <v>50</v>
      </c>
      <c r="AA181" s="274">
        <f>SUM($Z$2:Z181)</f>
        <v>9000</v>
      </c>
    </row>
    <row r="182" spans="23:27">
      <c r="W182" s="274">
        <v>13</v>
      </c>
      <c r="X182" s="274">
        <v>181</v>
      </c>
      <c r="Y182" s="274">
        <f t="shared" si="20"/>
        <v>1088</v>
      </c>
      <c r="Z182" s="274">
        <v>50</v>
      </c>
      <c r="AA182" s="274">
        <f>SUM($Z$2:Z182)</f>
        <v>9050</v>
      </c>
    </row>
    <row r="183" spans="23:27">
      <c r="W183" s="274">
        <v>13</v>
      </c>
      <c r="X183" s="274">
        <v>182</v>
      </c>
      <c r="Y183" s="274">
        <f t="shared" si="20"/>
        <v>1101</v>
      </c>
      <c r="Z183" s="274">
        <v>50</v>
      </c>
      <c r="AA183" s="274">
        <f>SUM($Z$2:Z183)</f>
        <v>9100</v>
      </c>
    </row>
    <row r="184" spans="23:27">
      <c r="W184" s="274">
        <v>13</v>
      </c>
      <c r="X184" s="274">
        <v>183</v>
      </c>
      <c r="Y184" s="274">
        <f t="shared" si="20"/>
        <v>1114</v>
      </c>
      <c r="Z184" s="274">
        <v>50</v>
      </c>
      <c r="AA184" s="274">
        <f>SUM($Z$2:Z184)</f>
        <v>9150</v>
      </c>
    </row>
    <row r="185" spans="23:27">
      <c r="W185" s="274">
        <v>13</v>
      </c>
      <c r="X185" s="274">
        <v>184</v>
      </c>
      <c r="Y185" s="274">
        <f t="shared" si="20"/>
        <v>1127</v>
      </c>
      <c r="Z185" s="274">
        <v>50</v>
      </c>
      <c r="AA185" s="274">
        <f>SUM($Z$2:Z185)</f>
        <v>9200</v>
      </c>
    </row>
    <row r="186" spans="23:27">
      <c r="W186" s="274">
        <v>13</v>
      </c>
      <c r="X186" s="274">
        <v>185</v>
      </c>
      <c r="Y186" s="274">
        <f t="shared" si="20"/>
        <v>1140</v>
      </c>
      <c r="Z186" s="274">
        <v>50</v>
      </c>
      <c r="AA186" s="274">
        <f>SUM($Z$2:Z186)</f>
        <v>9250</v>
      </c>
    </row>
    <row r="187" spans="23:27">
      <c r="W187" s="274">
        <v>13</v>
      </c>
      <c r="X187" s="274">
        <v>186</v>
      </c>
      <c r="Y187" s="274">
        <f t="shared" si="20"/>
        <v>1153</v>
      </c>
      <c r="Z187" s="274">
        <v>50</v>
      </c>
      <c r="AA187" s="274">
        <f>SUM($Z$2:Z187)</f>
        <v>9300</v>
      </c>
    </row>
    <row r="188" spans="23:27">
      <c r="W188" s="274">
        <v>13</v>
      </c>
      <c r="X188" s="274">
        <v>187</v>
      </c>
      <c r="Y188" s="274">
        <f t="shared" si="20"/>
        <v>1166</v>
      </c>
      <c r="Z188" s="274">
        <v>50</v>
      </c>
      <c r="AA188" s="274">
        <f>SUM($Z$2:Z188)</f>
        <v>9350</v>
      </c>
    </row>
    <row r="189" spans="23:27">
      <c r="W189" s="274">
        <v>13</v>
      </c>
      <c r="X189" s="274">
        <v>188</v>
      </c>
      <c r="Y189" s="274">
        <f t="shared" si="20"/>
        <v>1179</v>
      </c>
      <c r="Z189" s="274">
        <v>50</v>
      </c>
      <c r="AA189" s="274">
        <f>SUM($Z$2:Z189)</f>
        <v>9400</v>
      </c>
    </row>
    <row r="190" spans="23:27">
      <c r="W190" s="274">
        <v>13</v>
      </c>
      <c r="X190" s="274">
        <v>189</v>
      </c>
      <c r="Y190" s="274">
        <f t="shared" si="20"/>
        <v>1192</v>
      </c>
      <c r="Z190" s="274">
        <v>50</v>
      </c>
      <c r="AA190" s="274">
        <f>SUM($Z$2:Z190)</f>
        <v>9450</v>
      </c>
    </row>
    <row r="191" spans="23:27">
      <c r="W191" s="274">
        <v>13</v>
      </c>
      <c r="X191" s="274">
        <v>190</v>
      </c>
      <c r="Y191" s="274">
        <f t="shared" si="20"/>
        <v>1205</v>
      </c>
      <c r="Z191" s="274">
        <v>50</v>
      </c>
      <c r="AA191" s="274">
        <f>SUM($Z$2:Z191)</f>
        <v>9500</v>
      </c>
    </row>
    <row r="192" spans="23:27">
      <c r="W192" s="274">
        <v>13</v>
      </c>
      <c r="X192" s="274">
        <v>191</v>
      </c>
      <c r="Y192" s="274">
        <f t="shared" si="20"/>
        <v>1218</v>
      </c>
      <c r="Z192" s="274">
        <v>50</v>
      </c>
      <c r="AA192" s="274">
        <f>SUM($Z$2:Z192)</f>
        <v>9550</v>
      </c>
    </row>
    <row r="193" spans="23:27">
      <c r="W193" s="274">
        <v>13</v>
      </c>
      <c r="X193" s="274">
        <v>192</v>
      </c>
      <c r="Y193" s="274">
        <f t="shared" si="20"/>
        <v>1231</v>
      </c>
      <c r="Z193" s="274">
        <v>50</v>
      </c>
      <c r="AA193" s="274">
        <f>SUM($Z$2:Z193)</f>
        <v>9600</v>
      </c>
    </row>
    <row r="194" spans="23:27">
      <c r="W194" s="274">
        <v>13</v>
      </c>
      <c r="X194" s="274">
        <v>193</v>
      </c>
      <c r="Y194" s="274">
        <f t="shared" si="20"/>
        <v>1244</v>
      </c>
      <c r="Z194" s="274">
        <v>50</v>
      </c>
      <c r="AA194" s="274">
        <f>SUM($Z$2:Z194)</f>
        <v>9650</v>
      </c>
    </row>
    <row r="195" spans="23:27">
      <c r="W195" s="274">
        <v>13</v>
      </c>
      <c r="X195" s="274">
        <v>194</v>
      </c>
      <c r="Y195" s="274">
        <f t="shared" si="20"/>
        <v>1257</v>
      </c>
      <c r="Z195" s="274">
        <v>50</v>
      </c>
      <c r="AA195" s="274">
        <f>SUM($Z$2:Z195)</f>
        <v>9700</v>
      </c>
    </row>
    <row r="196" spans="23:27">
      <c r="W196" s="274">
        <v>13</v>
      </c>
      <c r="X196" s="274">
        <v>195</v>
      </c>
      <c r="Y196" s="274">
        <f t="shared" si="20"/>
        <v>1270</v>
      </c>
      <c r="Z196" s="274">
        <v>50</v>
      </c>
      <c r="AA196" s="274">
        <f>SUM($Z$2:Z196)</f>
        <v>9750</v>
      </c>
    </row>
    <row r="197" spans="23:27">
      <c r="W197" s="274">
        <v>13</v>
      </c>
      <c r="X197" s="274">
        <v>196</v>
      </c>
      <c r="Y197" s="274">
        <f t="shared" ref="Y197:Y260" si="21">Y196+W197</f>
        <v>1283</v>
      </c>
      <c r="Z197" s="274">
        <v>50</v>
      </c>
      <c r="AA197" s="274">
        <f>SUM($Z$2:Z197)</f>
        <v>9800</v>
      </c>
    </row>
    <row r="198" spans="23:27">
      <c r="W198" s="274">
        <v>13</v>
      </c>
      <c r="X198" s="274">
        <v>197</v>
      </c>
      <c r="Y198" s="274">
        <f t="shared" si="21"/>
        <v>1296</v>
      </c>
      <c r="Z198" s="274">
        <v>50</v>
      </c>
      <c r="AA198" s="274">
        <f>SUM($Z$2:Z198)</f>
        <v>9850</v>
      </c>
    </row>
    <row r="199" spans="23:27">
      <c r="W199" s="274">
        <v>13</v>
      </c>
      <c r="X199" s="274">
        <v>198</v>
      </c>
      <c r="Y199" s="274">
        <f t="shared" si="21"/>
        <v>1309</v>
      </c>
      <c r="Z199" s="274">
        <v>50</v>
      </c>
      <c r="AA199" s="274">
        <f>SUM($Z$2:Z199)</f>
        <v>9900</v>
      </c>
    </row>
    <row r="200" spans="23:27">
      <c r="W200" s="274">
        <v>13</v>
      </c>
      <c r="X200" s="274">
        <v>199</v>
      </c>
      <c r="Y200" s="274">
        <f t="shared" si="21"/>
        <v>1322</v>
      </c>
      <c r="Z200" s="274">
        <v>50</v>
      </c>
      <c r="AA200" s="274">
        <f>SUM($Z$2:Z200)</f>
        <v>9950</v>
      </c>
    </row>
    <row r="201" spans="23:27">
      <c r="W201" s="274">
        <v>13</v>
      </c>
      <c r="X201" s="274">
        <v>200</v>
      </c>
      <c r="Y201" s="274">
        <f t="shared" si="21"/>
        <v>1335</v>
      </c>
      <c r="Z201" s="274">
        <v>50</v>
      </c>
      <c r="AA201" s="274">
        <f>SUM($Z$2:Z201)</f>
        <v>10000</v>
      </c>
    </row>
    <row r="202" spans="23:27">
      <c r="W202" s="274">
        <v>13</v>
      </c>
      <c r="X202" s="274">
        <v>201</v>
      </c>
      <c r="Y202" s="274">
        <f t="shared" si="21"/>
        <v>1348</v>
      </c>
      <c r="Z202" s="274">
        <v>50</v>
      </c>
      <c r="AA202" s="274">
        <f>SUM($Z$2:Z202)</f>
        <v>10050</v>
      </c>
    </row>
    <row r="203" spans="23:27">
      <c r="W203" s="274">
        <v>13</v>
      </c>
      <c r="X203" s="274">
        <v>202</v>
      </c>
      <c r="Y203" s="274">
        <f t="shared" si="21"/>
        <v>1361</v>
      </c>
      <c r="Z203" s="274">
        <v>50</v>
      </c>
      <c r="AA203" s="274">
        <f>SUM($Z$2:Z203)</f>
        <v>10100</v>
      </c>
    </row>
    <row r="204" spans="23:27">
      <c r="W204" s="274">
        <v>13</v>
      </c>
      <c r="X204" s="274">
        <v>203</v>
      </c>
      <c r="Y204" s="274">
        <f t="shared" si="21"/>
        <v>1374</v>
      </c>
      <c r="Z204" s="274">
        <v>50</v>
      </c>
      <c r="AA204" s="274">
        <f>SUM($Z$2:Z204)</f>
        <v>10150</v>
      </c>
    </row>
    <row r="205" spans="23:27">
      <c r="W205" s="274">
        <v>13</v>
      </c>
      <c r="X205" s="274">
        <v>204</v>
      </c>
      <c r="Y205" s="274">
        <f t="shared" si="21"/>
        <v>1387</v>
      </c>
      <c r="Z205" s="274">
        <v>50</v>
      </c>
      <c r="AA205" s="274">
        <f>SUM($Z$2:Z205)</f>
        <v>10200</v>
      </c>
    </row>
    <row r="206" spans="23:27">
      <c r="W206" s="274">
        <v>13</v>
      </c>
      <c r="X206" s="274">
        <v>205</v>
      </c>
      <c r="Y206" s="274">
        <f t="shared" si="21"/>
        <v>1400</v>
      </c>
      <c r="Z206" s="274">
        <v>50</v>
      </c>
      <c r="AA206" s="274">
        <f>SUM($Z$2:Z206)</f>
        <v>10250</v>
      </c>
    </row>
    <row r="207" spans="23:27">
      <c r="W207" s="274">
        <v>13</v>
      </c>
      <c r="X207" s="274">
        <v>206</v>
      </c>
      <c r="Y207" s="274">
        <f t="shared" si="21"/>
        <v>1413</v>
      </c>
      <c r="Z207" s="274">
        <v>50</v>
      </c>
      <c r="AA207" s="274">
        <f>SUM($Z$2:Z207)</f>
        <v>10300</v>
      </c>
    </row>
    <row r="208" spans="23:27">
      <c r="W208" s="274">
        <v>13</v>
      </c>
      <c r="X208" s="274">
        <v>207</v>
      </c>
      <c r="Y208" s="274">
        <f t="shared" si="21"/>
        <v>1426</v>
      </c>
      <c r="Z208" s="274">
        <v>50</v>
      </c>
      <c r="AA208" s="274">
        <f>SUM($Z$2:Z208)</f>
        <v>10350</v>
      </c>
    </row>
    <row r="209" spans="23:28">
      <c r="W209" s="274">
        <v>13</v>
      </c>
      <c r="X209" s="274">
        <v>208</v>
      </c>
      <c r="Y209" s="274">
        <f t="shared" si="21"/>
        <v>1439</v>
      </c>
      <c r="Z209" s="274">
        <v>50</v>
      </c>
      <c r="AA209" s="274">
        <f>SUM($Z$2:Z209)</f>
        <v>10400</v>
      </c>
    </row>
    <row r="210" spans="23:28">
      <c r="W210" s="274">
        <v>13</v>
      </c>
      <c r="X210" s="274">
        <v>209</v>
      </c>
      <c r="Y210" s="274">
        <f t="shared" si="21"/>
        <v>1452</v>
      </c>
      <c r="Z210" s="274">
        <v>50</v>
      </c>
      <c r="AA210" s="274">
        <f>SUM($Z$2:Z210)</f>
        <v>10450</v>
      </c>
    </row>
    <row r="211" spans="23:28">
      <c r="W211" s="274">
        <v>13</v>
      </c>
      <c r="X211" s="274">
        <v>210</v>
      </c>
      <c r="Y211" s="274">
        <f t="shared" si="21"/>
        <v>1465</v>
      </c>
      <c r="Z211" s="274">
        <v>50</v>
      </c>
      <c r="AA211" s="274">
        <f>SUM($Z$2:Z211)</f>
        <v>10500</v>
      </c>
    </row>
    <row r="212" spans="23:28">
      <c r="W212" s="274">
        <v>16</v>
      </c>
      <c r="X212" s="274">
        <v>211</v>
      </c>
      <c r="Y212" s="274">
        <f t="shared" si="21"/>
        <v>1481</v>
      </c>
      <c r="Z212" s="274">
        <v>50</v>
      </c>
      <c r="AA212" s="274">
        <f>SUM($Z$2:Z212)</f>
        <v>10550</v>
      </c>
    </row>
    <row r="213" spans="23:28">
      <c r="W213" s="274">
        <v>16</v>
      </c>
      <c r="X213" s="274">
        <v>212</v>
      </c>
      <c r="Y213" s="274">
        <f t="shared" si="21"/>
        <v>1497</v>
      </c>
      <c r="Z213" s="274">
        <v>50</v>
      </c>
      <c r="AA213" s="274">
        <f>SUM($Z$2:Z213)</f>
        <v>10600</v>
      </c>
    </row>
    <row r="214" spans="23:28">
      <c r="W214" s="274">
        <v>16</v>
      </c>
      <c r="X214" s="274">
        <v>213</v>
      </c>
      <c r="Y214" s="274">
        <f t="shared" si="21"/>
        <v>1513</v>
      </c>
      <c r="Z214" s="274">
        <v>50</v>
      </c>
      <c r="AA214" s="274">
        <f>SUM($Z$2:Z214)</f>
        <v>10650</v>
      </c>
    </row>
    <row r="215" spans="23:28">
      <c r="W215" s="274">
        <v>16</v>
      </c>
      <c r="X215" s="274">
        <v>214</v>
      </c>
      <c r="Y215" s="274">
        <f t="shared" si="21"/>
        <v>1529</v>
      </c>
      <c r="Z215" s="274">
        <v>50</v>
      </c>
      <c r="AA215" s="274">
        <f>SUM($Z$2:Z215)</f>
        <v>10700</v>
      </c>
    </row>
    <row r="216" spans="23:28">
      <c r="W216" s="274">
        <v>16</v>
      </c>
      <c r="X216" s="274">
        <v>215</v>
      </c>
      <c r="Y216" s="274">
        <f t="shared" si="21"/>
        <v>1545</v>
      </c>
      <c r="Z216" s="274">
        <v>50</v>
      </c>
      <c r="AA216" s="274">
        <f>SUM($Z$2:Z216)</f>
        <v>10750</v>
      </c>
    </row>
    <row r="217" spans="23:28">
      <c r="W217" s="274">
        <v>16</v>
      </c>
      <c r="X217" s="309">
        <v>216</v>
      </c>
      <c r="Y217" s="274">
        <f t="shared" si="21"/>
        <v>1561</v>
      </c>
      <c r="Z217" s="274">
        <v>50</v>
      </c>
      <c r="AA217" s="302">
        <f>SUM($Z$2:Z217)</f>
        <v>10800</v>
      </c>
      <c r="AB217" s="274" t="s">
        <v>2499</v>
      </c>
    </row>
    <row r="218" spans="23:28">
      <c r="W218" s="274">
        <v>16</v>
      </c>
      <c r="X218" s="274">
        <v>217</v>
      </c>
      <c r="Y218" s="274">
        <f t="shared" si="21"/>
        <v>1577</v>
      </c>
      <c r="Z218" s="274">
        <v>50</v>
      </c>
      <c r="AA218" s="274">
        <f>SUM($Z$2:Z218)</f>
        <v>10850</v>
      </c>
    </row>
    <row r="219" spans="23:28">
      <c r="W219" s="274">
        <v>16</v>
      </c>
      <c r="X219" s="274">
        <v>218</v>
      </c>
      <c r="Y219" s="274">
        <f t="shared" si="21"/>
        <v>1593</v>
      </c>
      <c r="Z219" s="274">
        <v>50</v>
      </c>
      <c r="AA219" s="274">
        <f>SUM($Z$2:Z219)</f>
        <v>10900</v>
      </c>
    </row>
    <row r="220" spans="23:28">
      <c r="W220" s="274">
        <v>16</v>
      </c>
      <c r="X220" s="274">
        <v>219</v>
      </c>
      <c r="Y220" s="274">
        <f t="shared" si="21"/>
        <v>1609</v>
      </c>
      <c r="Z220" s="274">
        <v>50</v>
      </c>
      <c r="AA220" s="274">
        <f>SUM($Z$2:Z220)</f>
        <v>10950</v>
      </c>
    </row>
    <row r="221" spans="23:28">
      <c r="W221" s="274">
        <v>16</v>
      </c>
      <c r="X221" s="274">
        <v>220</v>
      </c>
      <c r="Y221" s="274">
        <f t="shared" si="21"/>
        <v>1625</v>
      </c>
      <c r="Z221" s="274">
        <v>50</v>
      </c>
      <c r="AA221" s="274">
        <f>SUM($Z$2:Z221)</f>
        <v>11000</v>
      </c>
    </row>
    <row r="222" spans="23:28">
      <c r="W222" s="274">
        <v>16</v>
      </c>
      <c r="X222" s="274">
        <v>221</v>
      </c>
      <c r="Y222" s="274">
        <f t="shared" si="21"/>
        <v>1641</v>
      </c>
      <c r="Z222" s="274">
        <v>50</v>
      </c>
      <c r="AA222" s="274">
        <f>SUM($Z$2:Z222)</f>
        <v>11050</v>
      </c>
    </row>
    <row r="223" spans="23:28">
      <c r="W223" s="274">
        <v>16</v>
      </c>
      <c r="X223" s="274">
        <v>222</v>
      </c>
      <c r="Y223" s="274">
        <f t="shared" si="21"/>
        <v>1657</v>
      </c>
      <c r="Z223" s="274">
        <v>50</v>
      </c>
      <c r="AA223" s="274">
        <f>SUM($Z$2:Z223)</f>
        <v>11100</v>
      </c>
    </row>
    <row r="224" spans="23:28">
      <c r="W224" s="274">
        <v>16</v>
      </c>
      <c r="X224" s="274">
        <v>223</v>
      </c>
      <c r="Y224" s="274">
        <f t="shared" si="21"/>
        <v>1673</v>
      </c>
      <c r="Z224" s="274">
        <v>50</v>
      </c>
      <c r="AA224" s="274">
        <f>SUM($Z$2:Z224)</f>
        <v>11150</v>
      </c>
    </row>
    <row r="225" spans="23:27">
      <c r="W225" s="274">
        <v>16</v>
      </c>
      <c r="X225" s="274">
        <v>224</v>
      </c>
      <c r="Y225" s="274">
        <f t="shared" si="21"/>
        <v>1689</v>
      </c>
      <c r="Z225" s="274">
        <v>50</v>
      </c>
      <c r="AA225" s="274">
        <f>SUM($Z$2:Z225)</f>
        <v>11200</v>
      </c>
    </row>
    <row r="226" spans="23:27">
      <c r="W226" s="274">
        <v>16</v>
      </c>
      <c r="X226" s="274">
        <v>225</v>
      </c>
      <c r="Y226" s="274">
        <f t="shared" si="21"/>
        <v>1705</v>
      </c>
      <c r="Z226" s="274">
        <v>50</v>
      </c>
      <c r="AA226" s="274">
        <f>SUM($Z$2:Z226)</f>
        <v>11250</v>
      </c>
    </row>
    <row r="227" spans="23:27">
      <c r="W227" s="274">
        <v>16</v>
      </c>
      <c r="X227" s="274">
        <v>226</v>
      </c>
      <c r="Y227" s="274">
        <f t="shared" si="21"/>
        <v>1721</v>
      </c>
      <c r="Z227" s="274">
        <v>50</v>
      </c>
      <c r="AA227" s="274">
        <f>SUM($Z$2:Z227)</f>
        <v>11300</v>
      </c>
    </row>
    <row r="228" spans="23:27">
      <c r="W228" s="274">
        <v>16</v>
      </c>
      <c r="X228" s="274">
        <v>227</v>
      </c>
      <c r="Y228" s="274">
        <f t="shared" si="21"/>
        <v>1737</v>
      </c>
      <c r="Z228" s="274">
        <v>50</v>
      </c>
      <c r="AA228" s="274">
        <f>SUM($Z$2:Z228)</f>
        <v>11350</v>
      </c>
    </row>
    <row r="229" spans="23:27">
      <c r="W229" s="274">
        <v>16</v>
      </c>
      <c r="X229" s="274">
        <v>228</v>
      </c>
      <c r="Y229" s="274">
        <f t="shared" si="21"/>
        <v>1753</v>
      </c>
      <c r="Z229" s="274">
        <v>50</v>
      </c>
      <c r="AA229">
        <f>SUM($Z$2:Z229)</f>
        <v>11400</v>
      </c>
    </row>
    <row r="230" spans="23:27">
      <c r="W230" s="274">
        <v>16</v>
      </c>
      <c r="X230" s="274">
        <v>229</v>
      </c>
      <c r="Y230" s="274">
        <f t="shared" si="21"/>
        <v>1769</v>
      </c>
      <c r="Z230" s="274">
        <v>50</v>
      </c>
      <c r="AA230">
        <f>SUM($Z$2:Z230)</f>
        <v>11450</v>
      </c>
    </row>
    <row r="231" spans="23:27">
      <c r="W231" s="274">
        <v>16</v>
      </c>
      <c r="X231" s="274">
        <v>230</v>
      </c>
      <c r="Y231" s="274">
        <f t="shared" si="21"/>
        <v>1785</v>
      </c>
      <c r="Z231" s="274">
        <v>50</v>
      </c>
      <c r="AA231">
        <f>SUM($Z$2:Z231)</f>
        <v>11500</v>
      </c>
    </row>
    <row r="232" spans="23:27">
      <c r="W232" s="274">
        <v>16</v>
      </c>
      <c r="X232" s="274">
        <v>231</v>
      </c>
      <c r="Y232" s="274">
        <f t="shared" si="21"/>
        <v>1801</v>
      </c>
      <c r="Z232" s="274">
        <v>50</v>
      </c>
      <c r="AA232">
        <f>SUM($Z$2:Z232)</f>
        <v>11550</v>
      </c>
    </row>
    <row r="233" spans="23:27">
      <c r="W233" s="274">
        <v>16</v>
      </c>
      <c r="X233" s="274">
        <v>232</v>
      </c>
      <c r="Y233" s="274">
        <f t="shared" si="21"/>
        <v>1817</v>
      </c>
      <c r="Z233" s="274">
        <v>50</v>
      </c>
      <c r="AA233">
        <f>SUM($Z$2:Z233)</f>
        <v>11600</v>
      </c>
    </row>
    <row r="234" spans="23:27">
      <c r="W234" s="274">
        <v>16</v>
      </c>
      <c r="X234" s="274">
        <v>233</v>
      </c>
      <c r="Y234" s="274">
        <f t="shared" si="21"/>
        <v>1833</v>
      </c>
      <c r="Z234" s="274">
        <v>50</v>
      </c>
      <c r="AA234">
        <f>SUM($Z$2:Z234)</f>
        <v>11650</v>
      </c>
    </row>
    <row r="235" spans="23:27">
      <c r="W235" s="274">
        <v>16</v>
      </c>
      <c r="X235" s="274">
        <v>234</v>
      </c>
      <c r="Y235" s="274">
        <f t="shared" si="21"/>
        <v>1849</v>
      </c>
      <c r="Z235" s="274">
        <v>50</v>
      </c>
      <c r="AA235">
        <f>SUM($Z$2:Z235)</f>
        <v>11700</v>
      </c>
    </row>
    <row r="236" spans="23:27">
      <c r="W236" s="274">
        <v>16</v>
      </c>
      <c r="X236" s="274">
        <v>235</v>
      </c>
      <c r="Y236" s="274">
        <f t="shared" si="21"/>
        <v>1865</v>
      </c>
      <c r="Z236" s="274">
        <v>50</v>
      </c>
      <c r="AA236">
        <f>SUM($Z$2:Z236)</f>
        <v>11750</v>
      </c>
    </row>
    <row r="237" spans="23:27">
      <c r="W237" s="274">
        <v>16</v>
      </c>
      <c r="X237" s="274">
        <v>236</v>
      </c>
      <c r="Y237" s="274">
        <f t="shared" si="21"/>
        <v>1881</v>
      </c>
      <c r="Z237" s="274">
        <v>50</v>
      </c>
      <c r="AA237">
        <f>SUM($Z$2:Z237)</f>
        <v>11800</v>
      </c>
    </row>
    <row r="238" spans="23:27">
      <c r="W238" s="274">
        <v>16</v>
      </c>
      <c r="X238" s="274">
        <v>237</v>
      </c>
      <c r="Y238" s="274">
        <f t="shared" si="21"/>
        <v>1897</v>
      </c>
      <c r="Z238" s="274">
        <v>50</v>
      </c>
      <c r="AA238">
        <f>SUM($Z$2:Z238)</f>
        <v>11850</v>
      </c>
    </row>
    <row r="239" spans="23:27">
      <c r="W239" s="274">
        <v>16</v>
      </c>
      <c r="X239" s="274">
        <v>238</v>
      </c>
      <c r="Y239" s="274">
        <f t="shared" si="21"/>
        <v>1913</v>
      </c>
      <c r="Z239" s="274">
        <v>50</v>
      </c>
      <c r="AA239">
        <f>SUM($Z$2:Z239)</f>
        <v>11900</v>
      </c>
    </row>
    <row r="240" spans="23:27">
      <c r="W240" s="274">
        <v>16</v>
      </c>
      <c r="X240" s="274">
        <v>239</v>
      </c>
      <c r="Y240" s="274">
        <f t="shared" si="21"/>
        <v>1929</v>
      </c>
      <c r="Z240" s="274">
        <v>50</v>
      </c>
      <c r="AA240">
        <f>SUM($Z$2:Z240)</f>
        <v>11950</v>
      </c>
    </row>
    <row r="241" spans="23:27">
      <c r="W241" s="274">
        <v>16</v>
      </c>
      <c r="X241" s="274">
        <v>240</v>
      </c>
      <c r="Y241" s="274">
        <f t="shared" si="21"/>
        <v>1945</v>
      </c>
      <c r="Z241" s="274">
        <v>50</v>
      </c>
      <c r="AA241">
        <f>SUM($Z$2:Z241)</f>
        <v>12000</v>
      </c>
    </row>
    <row r="242" spans="23:27">
      <c r="W242" s="274">
        <v>19</v>
      </c>
      <c r="X242" s="274">
        <v>241</v>
      </c>
      <c r="Y242" s="274">
        <f t="shared" si="21"/>
        <v>1964</v>
      </c>
      <c r="Z242" s="274">
        <v>50</v>
      </c>
      <c r="AA242">
        <f>SUM($Z$2:Z242)</f>
        <v>12050</v>
      </c>
    </row>
    <row r="243" spans="23:27">
      <c r="W243" s="274">
        <v>19</v>
      </c>
      <c r="X243" s="274">
        <v>242</v>
      </c>
      <c r="Y243" s="274">
        <f t="shared" si="21"/>
        <v>1983</v>
      </c>
      <c r="Z243" s="274">
        <v>50</v>
      </c>
      <c r="AA243" s="274">
        <f>SUM($Z$2:Z243)</f>
        <v>12100</v>
      </c>
    </row>
    <row r="244" spans="23:27">
      <c r="W244" s="274">
        <v>19</v>
      </c>
      <c r="X244" s="274">
        <v>243</v>
      </c>
      <c r="Y244" s="274">
        <f t="shared" si="21"/>
        <v>2002</v>
      </c>
      <c r="Z244" s="274">
        <v>50</v>
      </c>
      <c r="AA244" s="274">
        <f>SUM($Z$2:Z244)</f>
        <v>12150</v>
      </c>
    </row>
    <row r="245" spans="23:27">
      <c r="W245" s="274">
        <v>19</v>
      </c>
      <c r="X245" s="274">
        <v>244</v>
      </c>
      <c r="Y245" s="274">
        <f t="shared" si="21"/>
        <v>2021</v>
      </c>
      <c r="Z245" s="274">
        <v>50</v>
      </c>
      <c r="AA245" s="274">
        <f>SUM($Z$2:Z245)</f>
        <v>12200</v>
      </c>
    </row>
    <row r="246" spans="23:27">
      <c r="W246" s="274">
        <v>19</v>
      </c>
      <c r="X246" s="274">
        <v>245</v>
      </c>
      <c r="Y246" s="274">
        <f t="shared" si="21"/>
        <v>2040</v>
      </c>
      <c r="Z246" s="274">
        <v>50</v>
      </c>
      <c r="AA246" s="274">
        <f>SUM($Z$2:Z246)</f>
        <v>12250</v>
      </c>
    </row>
    <row r="247" spans="23:27">
      <c r="W247" s="274">
        <v>19</v>
      </c>
      <c r="X247" s="274">
        <v>246</v>
      </c>
      <c r="Y247" s="274">
        <f t="shared" si="21"/>
        <v>2059</v>
      </c>
      <c r="Z247" s="274">
        <v>50</v>
      </c>
      <c r="AA247" s="274">
        <f>SUM($Z$2:Z247)</f>
        <v>12300</v>
      </c>
    </row>
    <row r="248" spans="23:27">
      <c r="W248" s="274">
        <v>19</v>
      </c>
      <c r="X248" s="274">
        <v>247</v>
      </c>
      <c r="Y248" s="274">
        <f t="shared" si="21"/>
        <v>2078</v>
      </c>
      <c r="Z248" s="274">
        <v>50</v>
      </c>
      <c r="AA248" s="274">
        <f>SUM($Z$2:Z248)</f>
        <v>12350</v>
      </c>
    </row>
    <row r="249" spans="23:27">
      <c r="W249" s="274">
        <v>19</v>
      </c>
      <c r="X249" s="274">
        <v>248</v>
      </c>
      <c r="Y249" s="274">
        <f t="shared" si="21"/>
        <v>2097</v>
      </c>
      <c r="Z249" s="274">
        <v>50</v>
      </c>
      <c r="AA249" s="274">
        <f>SUM($Z$2:Z249)</f>
        <v>12400</v>
      </c>
    </row>
    <row r="250" spans="23:27">
      <c r="W250" s="274">
        <v>19</v>
      </c>
      <c r="X250" s="274">
        <v>249</v>
      </c>
      <c r="Y250" s="274">
        <f t="shared" si="21"/>
        <v>2116</v>
      </c>
      <c r="Z250" s="274">
        <v>50</v>
      </c>
      <c r="AA250" s="274">
        <f>SUM($Z$2:Z250)</f>
        <v>12450</v>
      </c>
    </row>
    <row r="251" spans="23:27">
      <c r="W251" s="274">
        <v>19</v>
      </c>
      <c r="X251" s="274">
        <v>250</v>
      </c>
      <c r="Y251" s="274">
        <f t="shared" si="21"/>
        <v>2135</v>
      </c>
      <c r="Z251" s="274">
        <v>50</v>
      </c>
      <c r="AA251" s="274">
        <f>SUM($Z$2:Z251)</f>
        <v>12500</v>
      </c>
    </row>
    <row r="252" spans="23:27">
      <c r="W252" s="274">
        <v>19</v>
      </c>
      <c r="X252" s="274">
        <v>251</v>
      </c>
      <c r="Y252" s="274">
        <f t="shared" si="21"/>
        <v>2154</v>
      </c>
      <c r="Z252" s="274">
        <v>50</v>
      </c>
      <c r="AA252" s="274">
        <f>SUM($Z$2:Z252)</f>
        <v>12550</v>
      </c>
    </row>
    <row r="253" spans="23:27">
      <c r="W253" s="274">
        <v>19</v>
      </c>
      <c r="X253" s="274">
        <v>252</v>
      </c>
      <c r="Y253" s="274">
        <f t="shared" si="21"/>
        <v>2173</v>
      </c>
      <c r="Z253" s="274">
        <v>50</v>
      </c>
      <c r="AA253" s="274">
        <f>SUM($Z$2:Z253)</f>
        <v>12600</v>
      </c>
    </row>
    <row r="254" spans="23:27">
      <c r="W254" s="274">
        <v>19</v>
      </c>
      <c r="X254" s="274">
        <v>253</v>
      </c>
      <c r="Y254" s="274">
        <f t="shared" si="21"/>
        <v>2192</v>
      </c>
      <c r="Z254" s="274">
        <v>50</v>
      </c>
      <c r="AA254" s="274">
        <f>SUM($Z$2:Z254)</f>
        <v>12650</v>
      </c>
    </row>
    <row r="255" spans="23:27">
      <c r="W255" s="274">
        <v>19</v>
      </c>
      <c r="X255" s="274">
        <v>254</v>
      </c>
      <c r="Y255" s="274">
        <f t="shared" si="21"/>
        <v>2211</v>
      </c>
      <c r="Z255" s="274">
        <v>50</v>
      </c>
      <c r="AA255" s="274">
        <f>SUM($Z$2:Z255)</f>
        <v>12700</v>
      </c>
    </row>
    <row r="256" spans="23:27">
      <c r="W256" s="274">
        <v>19</v>
      </c>
      <c r="X256" s="274">
        <v>255</v>
      </c>
      <c r="Y256" s="274">
        <f t="shared" si="21"/>
        <v>2230</v>
      </c>
      <c r="Z256" s="274">
        <v>50</v>
      </c>
      <c r="AA256" s="274">
        <f>SUM($Z$2:Z256)</f>
        <v>12750</v>
      </c>
    </row>
    <row r="257" spans="23:27">
      <c r="W257" s="274">
        <v>19</v>
      </c>
      <c r="X257" s="274">
        <v>256</v>
      </c>
      <c r="Y257" s="274">
        <f t="shared" si="21"/>
        <v>2249</v>
      </c>
      <c r="Z257" s="274">
        <v>50</v>
      </c>
      <c r="AA257" s="274">
        <f>SUM($Z$2:Z257)</f>
        <v>12800</v>
      </c>
    </row>
    <row r="258" spans="23:27">
      <c r="W258" s="274">
        <v>19</v>
      </c>
      <c r="X258" s="274">
        <v>257</v>
      </c>
      <c r="Y258" s="274">
        <f t="shared" si="21"/>
        <v>2268</v>
      </c>
      <c r="Z258" s="274">
        <v>50</v>
      </c>
      <c r="AA258" s="274">
        <f>SUM($Z$2:Z258)</f>
        <v>12850</v>
      </c>
    </row>
    <row r="259" spans="23:27">
      <c r="W259" s="274">
        <v>19</v>
      </c>
      <c r="X259" s="274">
        <v>258</v>
      </c>
      <c r="Y259" s="274">
        <f t="shared" si="21"/>
        <v>2287</v>
      </c>
      <c r="Z259" s="274">
        <v>50</v>
      </c>
      <c r="AA259" s="274">
        <f>SUM($Z$2:Z259)</f>
        <v>12900</v>
      </c>
    </row>
    <row r="260" spans="23:27">
      <c r="W260" s="274">
        <v>19</v>
      </c>
      <c r="X260" s="274">
        <v>259</v>
      </c>
      <c r="Y260" s="274">
        <f t="shared" si="21"/>
        <v>2306</v>
      </c>
      <c r="Z260" s="274">
        <v>50</v>
      </c>
      <c r="AA260" s="274">
        <f>SUM($Z$2:Z260)</f>
        <v>12950</v>
      </c>
    </row>
    <row r="261" spans="23:27">
      <c r="W261" s="274">
        <v>19</v>
      </c>
      <c r="X261" s="274">
        <v>260</v>
      </c>
      <c r="Y261" s="274">
        <f t="shared" ref="Y261:Y324" si="22">Y260+W261</f>
        <v>2325</v>
      </c>
      <c r="Z261" s="274">
        <v>50</v>
      </c>
      <c r="AA261" s="274">
        <f>SUM($Z$2:Z261)</f>
        <v>13000</v>
      </c>
    </row>
    <row r="262" spans="23:27">
      <c r="W262" s="274">
        <v>19</v>
      </c>
      <c r="X262" s="274">
        <v>261</v>
      </c>
      <c r="Y262" s="274">
        <f t="shared" si="22"/>
        <v>2344</v>
      </c>
      <c r="Z262" s="274">
        <v>50</v>
      </c>
      <c r="AA262" s="274">
        <f>SUM($Z$2:Z262)</f>
        <v>13050</v>
      </c>
    </row>
    <row r="263" spans="23:27">
      <c r="W263" s="274">
        <v>19</v>
      </c>
      <c r="X263" s="274">
        <v>262</v>
      </c>
      <c r="Y263" s="274">
        <f t="shared" si="22"/>
        <v>2363</v>
      </c>
      <c r="Z263" s="274">
        <v>50</v>
      </c>
      <c r="AA263" s="274">
        <f>SUM($Z$2:Z263)</f>
        <v>13100</v>
      </c>
    </row>
    <row r="264" spans="23:27">
      <c r="W264" s="274">
        <v>19</v>
      </c>
      <c r="X264" s="274">
        <v>263</v>
      </c>
      <c r="Y264" s="274">
        <f t="shared" si="22"/>
        <v>2382</v>
      </c>
      <c r="Z264" s="274">
        <v>50</v>
      </c>
      <c r="AA264" s="274">
        <f>SUM($Z$2:Z264)</f>
        <v>13150</v>
      </c>
    </row>
    <row r="265" spans="23:27">
      <c r="W265" s="274">
        <v>19</v>
      </c>
      <c r="X265" s="274">
        <v>264</v>
      </c>
      <c r="Y265" s="274">
        <f t="shared" si="22"/>
        <v>2401</v>
      </c>
      <c r="Z265" s="274">
        <v>50</v>
      </c>
      <c r="AA265" s="274">
        <f>SUM($Z$2:Z265)</f>
        <v>13200</v>
      </c>
    </row>
    <row r="266" spans="23:27">
      <c r="W266" s="274">
        <v>19</v>
      </c>
      <c r="X266" s="274">
        <v>265</v>
      </c>
      <c r="Y266" s="274">
        <f t="shared" si="22"/>
        <v>2420</v>
      </c>
      <c r="Z266" s="274">
        <v>50</v>
      </c>
      <c r="AA266" s="274">
        <f>SUM($Z$2:Z266)</f>
        <v>13250</v>
      </c>
    </row>
    <row r="267" spans="23:27">
      <c r="W267" s="274">
        <v>19</v>
      </c>
      <c r="X267" s="274">
        <v>266</v>
      </c>
      <c r="Y267" s="274">
        <f t="shared" si="22"/>
        <v>2439</v>
      </c>
      <c r="Z267" s="274">
        <v>50</v>
      </c>
      <c r="AA267" s="274">
        <f>SUM($Z$2:Z267)</f>
        <v>13300</v>
      </c>
    </row>
    <row r="268" spans="23:27">
      <c r="W268" s="274">
        <v>19</v>
      </c>
      <c r="X268" s="274">
        <v>267</v>
      </c>
      <c r="Y268" s="274">
        <f t="shared" si="22"/>
        <v>2458</v>
      </c>
      <c r="Z268" s="274">
        <v>50</v>
      </c>
      <c r="AA268" s="274">
        <f>SUM($Z$2:Z268)</f>
        <v>13350</v>
      </c>
    </row>
    <row r="269" spans="23:27">
      <c r="W269" s="274">
        <v>19</v>
      </c>
      <c r="X269" s="274">
        <v>268</v>
      </c>
      <c r="Y269" s="274">
        <f t="shared" si="22"/>
        <v>2477</v>
      </c>
      <c r="Z269" s="274">
        <v>50</v>
      </c>
      <c r="AA269" s="274">
        <f>SUM($Z$2:Z269)</f>
        <v>13400</v>
      </c>
    </row>
    <row r="270" spans="23:27">
      <c r="W270" s="274">
        <v>19</v>
      </c>
      <c r="X270" s="274">
        <v>269</v>
      </c>
      <c r="Y270" s="274">
        <f t="shared" si="22"/>
        <v>2496</v>
      </c>
      <c r="Z270" s="274">
        <v>50</v>
      </c>
      <c r="AA270" s="274">
        <f>SUM($Z$2:Z270)</f>
        <v>13450</v>
      </c>
    </row>
    <row r="271" spans="23:27">
      <c r="W271" s="274">
        <v>19</v>
      </c>
      <c r="X271" s="274">
        <v>270</v>
      </c>
      <c r="Y271" s="274">
        <f t="shared" si="22"/>
        <v>2515</v>
      </c>
      <c r="Z271" s="274">
        <v>50</v>
      </c>
      <c r="AA271" s="274">
        <f>SUM($Z$2:Z271)</f>
        <v>13500</v>
      </c>
    </row>
    <row r="272" spans="23:27">
      <c r="W272" s="274">
        <v>22</v>
      </c>
      <c r="X272" s="274">
        <v>271</v>
      </c>
      <c r="Y272" s="274">
        <f t="shared" si="22"/>
        <v>2537</v>
      </c>
      <c r="Z272" s="274">
        <v>50</v>
      </c>
      <c r="AA272" s="274">
        <f>SUM($Z$2:Z272)</f>
        <v>13550</v>
      </c>
    </row>
    <row r="273" spans="23:29">
      <c r="W273" s="274">
        <v>22</v>
      </c>
      <c r="X273" s="274">
        <v>272</v>
      </c>
      <c r="Y273" s="274">
        <f t="shared" si="22"/>
        <v>2559</v>
      </c>
      <c r="Z273" s="274">
        <v>50</v>
      </c>
      <c r="AA273" s="274">
        <f>SUM($Z$2:Z273)</f>
        <v>13600</v>
      </c>
    </row>
    <row r="274" spans="23:29">
      <c r="W274" s="274">
        <v>22</v>
      </c>
      <c r="X274" s="274">
        <v>273</v>
      </c>
      <c r="Y274" s="274">
        <f t="shared" si="22"/>
        <v>2581</v>
      </c>
      <c r="Z274" s="274">
        <v>50</v>
      </c>
      <c r="AA274" s="274">
        <f>SUM($Z$2:Z274)</f>
        <v>13650</v>
      </c>
    </row>
    <row r="275" spans="23:29">
      <c r="W275" s="274">
        <v>22</v>
      </c>
      <c r="X275" s="274">
        <v>274</v>
      </c>
      <c r="Y275" s="274">
        <f t="shared" si="22"/>
        <v>2603</v>
      </c>
      <c r="Z275" s="274">
        <v>50</v>
      </c>
      <c r="AA275" s="274">
        <f>SUM($Z$2:Z275)</f>
        <v>13700</v>
      </c>
    </row>
    <row r="276" spans="23:29">
      <c r="W276" s="274">
        <v>22</v>
      </c>
      <c r="X276" s="274">
        <v>275</v>
      </c>
      <c r="Y276" s="274">
        <f t="shared" si="22"/>
        <v>2625</v>
      </c>
      <c r="Z276" s="274">
        <v>50</v>
      </c>
      <c r="AA276" s="274">
        <f>SUM($Z$2:Z276)</f>
        <v>13750</v>
      </c>
    </row>
    <row r="277" spans="23:29">
      <c r="W277" s="274">
        <v>22</v>
      </c>
      <c r="X277" s="274">
        <v>276</v>
      </c>
      <c r="Y277" s="274">
        <f t="shared" si="22"/>
        <v>2647</v>
      </c>
      <c r="Z277" s="274">
        <v>50</v>
      </c>
      <c r="AA277" s="274">
        <f>SUM($Z$2:Z277)</f>
        <v>13800</v>
      </c>
    </row>
    <row r="278" spans="23:29">
      <c r="W278" s="274">
        <v>22</v>
      </c>
      <c r="X278" s="274">
        <v>277</v>
      </c>
      <c r="Y278" s="274">
        <f t="shared" si="22"/>
        <v>2669</v>
      </c>
      <c r="Z278" s="274">
        <v>50</v>
      </c>
      <c r="AA278" s="274">
        <f>SUM($Z$2:Z278)</f>
        <v>13850</v>
      </c>
    </row>
    <row r="279" spans="23:29">
      <c r="W279" s="274">
        <v>22</v>
      </c>
      <c r="X279" s="274">
        <v>278</v>
      </c>
      <c r="Y279" s="274">
        <f t="shared" si="22"/>
        <v>2691</v>
      </c>
      <c r="Z279" s="274">
        <v>50</v>
      </c>
      <c r="AA279" s="274">
        <f>SUM($Z$2:Z279)</f>
        <v>13900</v>
      </c>
    </row>
    <row r="280" spans="23:29">
      <c r="W280" s="274">
        <v>22</v>
      </c>
      <c r="X280" s="274">
        <v>279</v>
      </c>
      <c r="Y280" s="274">
        <f t="shared" si="22"/>
        <v>2713</v>
      </c>
      <c r="Z280" s="274">
        <v>50</v>
      </c>
      <c r="AA280" s="274">
        <f>SUM($Z$2:Z280)</f>
        <v>13950</v>
      </c>
    </row>
    <row r="281" spans="23:29">
      <c r="W281" s="274">
        <v>22</v>
      </c>
      <c r="X281" s="274">
        <v>280</v>
      </c>
      <c r="Y281" s="274">
        <f t="shared" si="22"/>
        <v>2735</v>
      </c>
      <c r="Z281" s="274">
        <v>50</v>
      </c>
      <c r="AA281" s="274">
        <f>SUM($Z$2:Z281)</f>
        <v>14000</v>
      </c>
    </row>
    <row r="282" spans="23:29">
      <c r="W282" s="274">
        <v>22</v>
      </c>
      <c r="X282" s="274">
        <v>281</v>
      </c>
      <c r="Y282" s="274">
        <f t="shared" si="22"/>
        <v>2757</v>
      </c>
      <c r="Z282" s="274">
        <v>50</v>
      </c>
      <c r="AA282" s="274">
        <f>SUM($Z$2:Z282)</f>
        <v>14050</v>
      </c>
    </row>
    <row r="283" spans="23:29">
      <c r="W283" s="274">
        <v>22</v>
      </c>
      <c r="X283" s="274">
        <v>282</v>
      </c>
      <c r="Y283" s="274">
        <f t="shared" si="22"/>
        <v>2779</v>
      </c>
      <c r="Z283" s="274">
        <v>50</v>
      </c>
      <c r="AA283" s="274">
        <f>SUM($Z$2:Z283)</f>
        <v>14100</v>
      </c>
    </row>
    <row r="284" spans="23:29">
      <c r="W284" s="274">
        <v>22</v>
      </c>
      <c r="X284" s="274">
        <v>283</v>
      </c>
      <c r="Y284" s="274">
        <f t="shared" si="22"/>
        <v>2801</v>
      </c>
      <c r="Z284" s="274">
        <v>50</v>
      </c>
      <c r="AA284" s="274">
        <f>SUM($Z$2:Z284)</f>
        <v>14150</v>
      </c>
    </row>
    <row r="285" spans="23:29">
      <c r="W285" s="274">
        <v>22</v>
      </c>
      <c r="X285" s="274">
        <v>284</v>
      </c>
      <c r="Y285" s="274">
        <f t="shared" si="22"/>
        <v>2823</v>
      </c>
      <c r="Z285" s="274">
        <v>50</v>
      </c>
      <c r="AA285" s="274">
        <f>SUM($Z$2:Z285)</f>
        <v>14200</v>
      </c>
    </row>
    <row r="286" spans="23:29">
      <c r="W286" s="274">
        <v>22</v>
      </c>
      <c r="X286" s="549">
        <v>285</v>
      </c>
      <c r="Y286" s="274">
        <f t="shared" si="22"/>
        <v>2845</v>
      </c>
      <c r="Z286" s="549">
        <v>50</v>
      </c>
      <c r="AA286" s="549">
        <f>SUM($Z$2:Z286)</f>
        <v>14250</v>
      </c>
      <c r="AB286" s="549"/>
      <c r="AC286" s="203"/>
    </row>
    <row r="287" spans="23:29">
      <c r="W287" s="274">
        <v>22</v>
      </c>
      <c r="X287" s="274">
        <v>286</v>
      </c>
      <c r="Y287" s="274">
        <f t="shared" si="22"/>
        <v>2867</v>
      </c>
      <c r="Z287" s="274">
        <v>50</v>
      </c>
      <c r="AA287" s="274">
        <f>SUM($Z$2:Z287)</f>
        <v>14300</v>
      </c>
    </row>
    <row r="288" spans="23:29">
      <c r="W288" s="274">
        <v>22</v>
      </c>
      <c r="X288" s="274">
        <v>287</v>
      </c>
      <c r="Y288" s="274">
        <f t="shared" si="22"/>
        <v>2889</v>
      </c>
      <c r="Z288" s="274">
        <v>50</v>
      </c>
      <c r="AA288" s="274">
        <f>SUM($Z$2:Z288)</f>
        <v>14350</v>
      </c>
    </row>
    <row r="289" spans="23:27">
      <c r="W289" s="274">
        <v>22</v>
      </c>
      <c r="X289" s="274">
        <v>288</v>
      </c>
      <c r="Y289" s="274">
        <f t="shared" si="22"/>
        <v>2911</v>
      </c>
      <c r="Z289" s="274">
        <v>50</v>
      </c>
      <c r="AA289" s="274">
        <f>SUM($Z$2:Z289)</f>
        <v>14400</v>
      </c>
    </row>
    <row r="290" spans="23:27">
      <c r="W290" s="274">
        <v>22</v>
      </c>
      <c r="X290" s="274">
        <v>289</v>
      </c>
      <c r="Y290" s="274">
        <f t="shared" si="22"/>
        <v>2933</v>
      </c>
      <c r="Z290" s="274">
        <v>50</v>
      </c>
      <c r="AA290" s="274">
        <f>SUM($Z$2:Z290)</f>
        <v>14450</v>
      </c>
    </row>
    <row r="291" spans="23:27">
      <c r="W291" s="274">
        <v>22</v>
      </c>
      <c r="X291" s="274">
        <v>290</v>
      </c>
      <c r="Y291" s="274">
        <f t="shared" si="22"/>
        <v>2955</v>
      </c>
      <c r="Z291" s="274">
        <v>50</v>
      </c>
      <c r="AA291" s="274">
        <f>SUM($Z$2:Z291)</f>
        <v>14500</v>
      </c>
    </row>
    <row r="292" spans="23:27">
      <c r="W292" s="274">
        <v>22</v>
      </c>
      <c r="X292" s="274">
        <v>291</v>
      </c>
      <c r="Y292" s="274">
        <f t="shared" si="22"/>
        <v>2977</v>
      </c>
      <c r="Z292" s="274">
        <v>50</v>
      </c>
      <c r="AA292" s="274">
        <f>SUM($Z$2:Z292)</f>
        <v>14550</v>
      </c>
    </row>
    <row r="293" spans="23:27">
      <c r="W293" s="274">
        <v>22</v>
      </c>
      <c r="X293" s="274">
        <v>292</v>
      </c>
      <c r="Y293" s="274">
        <f t="shared" si="22"/>
        <v>2999</v>
      </c>
      <c r="Z293" s="274">
        <v>50</v>
      </c>
      <c r="AA293" s="274">
        <f>SUM($Z$2:Z293)</f>
        <v>14600</v>
      </c>
    </row>
    <row r="294" spans="23:27">
      <c r="W294" s="274">
        <v>22</v>
      </c>
      <c r="X294" s="274">
        <v>293</v>
      </c>
      <c r="Y294" s="274">
        <f t="shared" si="22"/>
        <v>3021</v>
      </c>
      <c r="Z294" s="274">
        <v>50</v>
      </c>
      <c r="AA294" s="274">
        <f>SUM($Z$2:Z294)</f>
        <v>14650</v>
      </c>
    </row>
    <row r="295" spans="23:27">
      <c r="W295" s="274">
        <v>22</v>
      </c>
      <c r="X295" s="274">
        <v>294</v>
      </c>
      <c r="Y295" s="274">
        <f t="shared" si="22"/>
        <v>3043</v>
      </c>
      <c r="Z295" s="274">
        <v>50</v>
      </c>
      <c r="AA295" s="274">
        <f>SUM($Z$2:Z295)</f>
        <v>14700</v>
      </c>
    </row>
    <row r="296" spans="23:27">
      <c r="W296" s="274">
        <v>22</v>
      </c>
      <c r="X296" s="274">
        <v>295</v>
      </c>
      <c r="Y296" s="274">
        <f t="shared" si="22"/>
        <v>3065</v>
      </c>
      <c r="Z296" s="274">
        <v>50</v>
      </c>
      <c r="AA296" s="274">
        <f>SUM($Z$2:Z296)</f>
        <v>14750</v>
      </c>
    </row>
    <row r="297" spans="23:27">
      <c r="W297" s="274">
        <v>22</v>
      </c>
      <c r="X297" s="274">
        <v>296</v>
      </c>
      <c r="Y297" s="274">
        <f t="shared" si="22"/>
        <v>3087</v>
      </c>
      <c r="Z297" s="274">
        <v>50</v>
      </c>
      <c r="AA297" s="274">
        <f>SUM($Z$2:Z297)</f>
        <v>14800</v>
      </c>
    </row>
    <row r="298" spans="23:27">
      <c r="W298" s="274">
        <v>22</v>
      </c>
      <c r="X298" s="274">
        <v>297</v>
      </c>
      <c r="Y298" s="274">
        <f t="shared" si="22"/>
        <v>3109</v>
      </c>
      <c r="Z298" s="274">
        <v>50</v>
      </c>
      <c r="AA298" s="274">
        <f>SUM($Z$2:Z298)</f>
        <v>14850</v>
      </c>
    </row>
    <row r="299" spans="23:27">
      <c r="W299" s="274">
        <v>22</v>
      </c>
      <c r="X299" s="274">
        <v>298</v>
      </c>
      <c r="Y299" s="274">
        <f t="shared" si="22"/>
        <v>3131</v>
      </c>
      <c r="Z299" s="274">
        <v>50</v>
      </c>
      <c r="AA299" s="274">
        <f>SUM($Z$2:Z299)</f>
        <v>14900</v>
      </c>
    </row>
    <row r="300" spans="23:27">
      <c r="W300" s="274">
        <v>22</v>
      </c>
      <c r="X300" s="274">
        <v>299</v>
      </c>
      <c r="Y300" s="274">
        <f t="shared" si="22"/>
        <v>3153</v>
      </c>
      <c r="Z300" s="274">
        <v>50</v>
      </c>
      <c r="AA300" s="274">
        <f>SUM($Z$2:Z300)</f>
        <v>14950</v>
      </c>
    </row>
    <row r="301" spans="23:27">
      <c r="W301" s="274">
        <v>22</v>
      </c>
      <c r="X301" s="274">
        <v>300</v>
      </c>
      <c r="Y301" s="274">
        <f t="shared" si="22"/>
        <v>3175</v>
      </c>
      <c r="Z301" s="274">
        <v>50</v>
      </c>
      <c r="AA301" s="274">
        <f>SUM($Z$2:Z301)</f>
        <v>15000</v>
      </c>
    </row>
    <row r="302" spans="23:27">
      <c r="W302" s="274">
        <v>25</v>
      </c>
      <c r="X302" s="274">
        <v>301</v>
      </c>
      <c r="Y302" s="274">
        <f t="shared" si="22"/>
        <v>3200</v>
      </c>
      <c r="Z302" s="274">
        <v>50</v>
      </c>
      <c r="AA302" s="274">
        <f>SUM($Z$2:Z302)</f>
        <v>15050</v>
      </c>
    </row>
    <row r="303" spans="23:27">
      <c r="W303" s="274">
        <v>25</v>
      </c>
      <c r="X303" s="274">
        <v>302</v>
      </c>
      <c r="Y303" s="274">
        <f t="shared" si="22"/>
        <v>3225</v>
      </c>
      <c r="Z303" s="274">
        <v>50</v>
      </c>
      <c r="AA303" s="274">
        <f>SUM($Z$2:Z303)</f>
        <v>15100</v>
      </c>
    </row>
    <row r="304" spans="23:27">
      <c r="W304" s="274">
        <v>25</v>
      </c>
      <c r="X304" s="274">
        <v>303</v>
      </c>
      <c r="Y304" s="274">
        <f t="shared" si="22"/>
        <v>3250</v>
      </c>
      <c r="Z304" s="274">
        <v>50</v>
      </c>
      <c r="AA304" s="274">
        <f>SUM($Z$2:Z304)</f>
        <v>15150</v>
      </c>
    </row>
    <row r="305" spans="23:27">
      <c r="W305" s="274">
        <v>25</v>
      </c>
      <c r="X305" s="274">
        <v>304</v>
      </c>
      <c r="Y305" s="274">
        <f t="shared" si="22"/>
        <v>3275</v>
      </c>
      <c r="Z305" s="274">
        <v>50</v>
      </c>
      <c r="AA305" s="274">
        <f>SUM($Z$2:Z305)</f>
        <v>15200</v>
      </c>
    </row>
    <row r="306" spans="23:27">
      <c r="W306" s="274">
        <v>25</v>
      </c>
      <c r="X306" s="274">
        <v>305</v>
      </c>
      <c r="Y306" s="274">
        <f t="shared" si="22"/>
        <v>3300</v>
      </c>
      <c r="Z306" s="274">
        <v>50</v>
      </c>
      <c r="AA306" s="274">
        <f>SUM($Z$2:Z306)</f>
        <v>15250</v>
      </c>
    </row>
    <row r="307" spans="23:27">
      <c r="W307" s="274">
        <v>25</v>
      </c>
      <c r="X307" s="274">
        <v>306</v>
      </c>
      <c r="Y307" s="274">
        <f t="shared" si="22"/>
        <v>3325</v>
      </c>
      <c r="Z307" s="274">
        <v>50</v>
      </c>
      <c r="AA307" s="274">
        <f>SUM($Z$2:Z307)</f>
        <v>15300</v>
      </c>
    </row>
    <row r="308" spans="23:27">
      <c r="W308" s="274">
        <v>25</v>
      </c>
      <c r="X308" s="274">
        <v>307</v>
      </c>
      <c r="Y308" s="274">
        <f t="shared" si="22"/>
        <v>3350</v>
      </c>
      <c r="Z308" s="274">
        <v>50</v>
      </c>
      <c r="AA308" s="274">
        <f>SUM($Z$2:Z308)</f>
        <v>15350</v>
      </c>
    </row>
    <row r="309" spans="23:27">
      <c r="W309" s="274">
        <v>25</v>
      </c>
      <c r="X309" s="274">
        <v>308</v>
      </c>
      <c r="Y309" s="274">
        <f t="shared" si="22"/>
        <v>3375</v>
      </c>
      <c r="Z309" s="274">
        <v>50</v>
      </c>
      <c r="AA309" s="274">
        <f>SUM($Z$2:Z309)</f>
        <v>15400</v>
      </c>
    </row>
    <row r="310" spans="23:27">
      <c r="W310" s="274">
        <v>25</v>
      </c>
      <c r="X310" s="274">
        <v>309</v>
      </c>
      <c r="Y310" s="274">
        <f t="shared" si="22"/>
        <v>3400</v>
      </c>
      <c r="Z310" s="274">
        <v>50</v>
      </c>
      <c r="AA310" s="274">
        <f>SUM($Z$2:Z310)</f>
        <v>15450</v>
      </c>
    </row>
    <row r="311" spans="23:27">
      <c r="W311" s="274">
        <v>25</v>
      </c>
      <c r="X311" s="274">
        <v>310</v>
      </c>
      <c r="Y311" s="274">
        <f t="shared" si="22"/>
        <v>3425</v>
      </c>
      <c r="Z311" s="274">
        <v>50</v>
      </c>
      <c r="AA311" s="274">
        <f>SUM($Z$2:Z311)</f>
        <v>15500</v>
      </c>
    </row>
    <row r="312" spans="23:27">
      <c r="W312" s="274">
        <v>25</v>
      </c>
      <c r="X312" s="274">
        <v>311</v>
      </c>
      <c r="Y312" s="274">
        <f t="shared" si="22"/>
        <v>3450</v>
      </c>
      <c r="Z312" s="274">
        <v>50</v>
      </c>
      <c r="AA312" s="274">
        <f>SUM($Z$2:Z312)</f>
        <v>15550</v>
      </c>
    </row>
    <row r="313" spans="23:27">
      <c r="W313" s="274">
        <v>25</v>
      </c>
      <c r="X313" s="274">
        <v>312</v>
      </c>
      <c r="Y313" s="274">
        <f t="shared" si="22"/>
        <v>3475</v>
      </c>
      <c r="Z313" s="274">
        <v>50</v>
      </c>
      <c r="AA313" s="274">
        <f>SUM($Z$2:Z313)</f>
        <v>15600</v>
      </c>
    </row>
    <row r="314" spans="23:27">
      <c r="W314" s="274">
        <v>25</v>
      </c>
      <c r="X314" s="274">
        <v>313</v>
      </c>
      <c r="Y314" s="274">
        <f t="shared" si="22"/>
        <v>3500</v>
      </c>
      <c r="Z314" s="274">
        <v>50</v>
      </c>
      <c r="AA314" s="274">
        <f>SUM($Z$2:Z314)</f>
        <v>15650</v>
      </c>
    </row>
    <row r="315" spans="23:27">
      <c r="W315" s="274">
        <v>25</v>
      </c>
      <c r="X315" s="274">
        <v>314</v>
      </c>
      <c r="Y315" s="274">
        <f t="shared" si="22"/>
        <v>3525</v>
      </c>
      <c r="Z315" s="274">
        <v>50</v>
      </c>
      <c r="AA315" s="274">
        <f>SUM($Z$2:Z315)</f>
        <v>15700</v>
      </c>
    </row>
    <row r="316" spans="23:27">
      <c r="W316" s="274">
        <v>25</v>
      </c>
      <c r="X316" s="274">
        <v>315</v>
      </c>
      <c r="Y316" s="274">
        <f t="shared" si="22"/>
        <v>3550</v>
      </c>
      <c r="Z316" s="274">
        <v>50</v>
      </c>
      <c r="AA316" s="274">
        <f>SUM($Z$2:Z316)</f>
        <v>15750</v>
      </c>
    </row>
    <row r="317" spans="23:27">
      <c r="W317" s="274">
        <v>25</v>
      </c>
      <c r="X317" s="274">
        <v>316</v>
      </c>
      <c r="Y317" s="274">
        <f t="shared" si="22"/>
        <v>3575</v>
      </c>
      <c r="Z317" s="274">
        <v>50</v>
      </c>
      <c r="AA317" s="274">
        <f>SUM($Z$2:Z317)</f>
        <v>15800</v>
      </c>
    </row>
    <row r="318" spans="23:27">
      <c r="W318" s="274">
        <v>25</v>
      </c>
      <c r="X318" s="274">
        <v>317</v>
      </c>
      <c r="Y318" s="274">
        <f t="shared" si="22"/>
        <v>3600</v>
      </c>
      <c r="Z318" s="274">
        <v>50</v>
      </c>
      <c r="AA318" s="274">
        <f>SUM($Z$2:Z318)</f>
        <v>15850</v>
      </c>
    </row>
    <row r="319" spans="23:27">
      <c r="W319" s="274">
        <v>25</v>
      </c>
      <c r="X319" s="274">
        <v>318</v>
      </c>
      <c r="Y319" s="274">
        <f t="shared" si="22"/>
        <v>3625</v>
      </c>
      <c r="Z319" s="274">
        <v>50</v>
      </c>
      <c r="AA319" s="274">
        <f>SUM($Z$2:Z319)</f>
        <v>15900</v>
      </c>
    </row>
    <row r="320" spans="23:27">
      <c r="W320" s="274">
        <v>25</v>
      </c>
      <c r="X320" s="274">
        <v>319</v>
      </c>
      <c r="Y320" s="274">
        <f t="shared" si="22"/>
        <v>3650</v>
      </c>
      <c r="Z320" s="274">
        <v>50</v>
      </c>
      <c r="AA320" s="274">
        <f>SUM($Z$2:Z320)</f>
        <v>15950</v>
      </c>
    </row>
    <row r="321" spans="23:27">
      <c r="W321" s="274">
        <v>25</v>
      </c>
      <c r="X321" s="274">
        <v>320</v>
      </c>
      <c r="Y321" s="274">
        <f t="shared" si="22"/>
        <v>3675</v>
      </c>
      <c r="Z321" s="274">
        <v>50</v>
      </c>
      <c r="AA321" s="274">
        <f>SUM($Z$2:Z321)</f>
        <v>16000</v>
      </c>
    </row>
    <row r="322" spans="23:27">
      <c r="W322" s="274">
        <v>25</v>
      </c>
      <c r="X322" s="274">
        <v>321</v>
      </c>
      <c r="Y322" s="274">
        <f t="shared" si="22"/>
        <v>3700</v>
      </c>
      <c r="Z322" s="274">
        <v>50</v>
      </c>
      <c r="AA322" s="274">
        <f>SUM($Z$2:Z322)</f>
        <v>16050</v>
      </c>
    </row>
    <row r="323" spans="23:27">
      <c r="W323" s="274">
        <v>25</v>
      </c>
      <c r="X323" s="274">
        <v>322</v>
      </c>
      <c r="Y323" s="274">
        <f t="shared" si="22"/>
        <v>3725</v>
      </c>
      <c r="Z323" s="274">
        <v>50</v>
      </c>
      <c r="AA323" s="274">
        <f>SUM($Z$2:Z323)</f>
        <v>16100</v>
      </c>
    </row>
    <row r="324" spans="23:27">
      <c r="W324" s="274">
        <v>25</v>
      </c>
      <c r="X324" s="274">
        <v>323</v>
      </c>
      <c r="Y324" s="274">
        <f t="shared" si="22"/>
        <v>3750</v>
      </c>
      <c r="Z324" s="274">
        <v>50</v>
      </c>
      <c r="AA324" s="274">
        <f>SUM($Z$2:Z324)</f>
        <v>16150</v>
      </c>
    </row>
    <row r="325" spans="23:27">
      <c r="W325" s="274">
        <v>25</v>
      </c>
      <c r="X325" s="274">
        <v>324</v>
      </c>
      <c r="Y325" s="274">
        <f t="shared" ref="Y325:Y388" si="23">Y324+W325</f>
        <v>3775</v>
      </c>
      <c r="Z325" s="274">
        <v>50</v>
      </c>
      <c r="AA325" s="274">
        <f>SUM($Z$2:Z325)</f>
        <v>16200</v>
      </c>
    </row>
    <row r="326" spans="23:27">
      <c r="W326" s="274">
        <v>25</v>
      </c>
      <c r="X326" s="274">
        <v>325</v>
      </c>
      <c r="Y326" s="274">
        <f t="shared" si="23"/>
        <v>3800</v>
      </c>
      <c r="Z326" s="274">
        <v>50</v>
      </c>
      <c r="AA326" s="274">
        <f>SUM($Z$2:Z326)</f>
        <v>16250</v>
      </c>
    </row>
    <row r="327" spans="23:27">
      <c r="W327" s="274">
        <v>25</v>
      </c>
      <c r="X327" s="274">
        <v>326</v>
      </c>
      <c r="Y327" s="274">
        <f t="shared" si="23"/>
        <v>3825</v>
      </c>
      <c r="Z327" s="274">
        <v>50</v>
      </c>
      <c r="AA327" s="274">
        <f>SUM($Z$2:Z327)</f>
        <v>16300</v>
      </c>
    </row>
    <row r="328" spans="23:27">
      <c r="W328" s="274">
        <v>25</v>
      </c>
      <c r="X328" s="274">
        <v>327</v>
      </c>
      <c r="Y328" s="274">
        <f t="shared" si="23"/>
        <v>3850</v>
      </c>
      <c r="Z328" s="274">
        <v>50</v>
      </c>
      <c r="AA328" s="274">
        <f>SUM($Z$2:Z328)</f>
        <v>16350</v>
      </c>
    </row>
    <row r="329" spans="23:27">
      <c r="W329" s="274">
        <v>25</v>
      </c>
      <c r="X329" s="274">
        <v>328</v>
      </c>
      <c r="Y329" s="274">
        <f t="shared" si="23"/>
        <v>3875</v>
      </c>
      <c r="Z329" s="274">
        <v>50</v>
      </c>
      <c r="AA329" s="274">
        <f>SUM($Z$2:Z329)</f>
        <v>16400</v>
      </c>
    </row>
    <row r="330" spans="23:27">
      <c r="W330" s="274">
        <v>25</v>
      </c>
      <c r="X330" s="274">
        <v>329</v>
      </c>
      <c r="Y330" s="274">
        <f t="shared" si="23"/>
        <v>3900</v>
      </c>
      <c r="Z330" s="274">
        <v>50</v>
      </c>
      <c r="AA330" s="274">
        <f>SUM($Z$2:Z330)</f>
        <v>16450</v>
      </c>
    </row>
    <row r="331" spans="23:27">
      <c r="W331" s="274">
        <v>25</v>
      </c>
      <c r="X331" s="274">
        <v>330</v>
      </c>
      <c r="Y331" s="274">
        <f t="shared" si="23"/>
        <v>3925</v>
      </c>
      <c r="Z331" s="274">
        <v>50</v>
      </c>
      <c r="AA331" s="274">
        <f>SUM($Z$2:Z331)</f>
        <v>16500</v>
      </c>
    </row>
    <row r="332" spans="23:27">
      <c r="W332" s="274">
        <v>28</v>
      </c>
      <c r="X332" s="274">
        <v>331</v>
      </c>
      <c r="Y332" s="274">
        <f t="shared" si="23"/>
        <v>3953</v>
      </c>
      <c r="Z332" s="274">
        <v>50</v>
      </c>
      <c r="AA332" s="274">
        <f>SUM($Z$2:Z332)</f>
        <v>16550</v>
      </c>
    </row>
    <row r="333" spans="23:27">
      <c r="W333" s="274">
        <v>28</v>
      </c>
      <c r="X333" s="274">
        <v>332</v>
      </c>
      <c r="Y333" s="274">
        <f t="shared" si="23"/>
        <v>3981</v>
      </c>
      <c r="Z333" s="274">
        <v>50</v>
      </c>
      <c r="AA333" s="274">
        <f>SUM($Z$2:Z333)</f>
        <v>16600</v>
      </c>
    </row>
    <row r="334" spans="23:27">
      <c r="W334" s="274">
        <v>28</v>
      </c>
      <c r="X334" s="274">
        <v>333</v>
      </c>
      <c r="Y334" s="274">
        <f t="shared" si="23"/>
        <v>4009</v>
      </c>
      <c r="Z334" s="274">
        <v>50</v>
      </c>
      <c r="AA334" s="274">
        <f>SUM($Z$2:Z334)</f>
        <v>16650</v>
      </c>
    </row>
    <row r="335" spans="23:27">
      <c r="W335" s="274">
        <v>28</v>
      </c>
      <c r="X335" s="274">
        <v>334</v>
      </c>
      <c r="Y335" s="274">
        <f t="shared" si="23"/>
        <v>4037</v>
      </c>
      <c r="Z335" s="274">
        <v>50</v>
      </c>
      <c r="AA335" s="274">
        <f>SUM($Z$2:Z335)</f>
        <v>16700</v>
      </c>
    </row>
    <row r="336" spans="23:27">
      <c r="W336" s="274">
        <v>28</v>
      </c>
      <c r="X336" s="274">
        <v>335</v>
      </c>
      <c r="Y336" s="274">
        <f t="shared" si="23"/>
        <v>4065</v>
      </c>
      <c r="Z336" s="274">
        <v>50</v>
      </c>
      <c r="AA336" s="274">
        <f>SUM($Z$2:Z336)</f>
        <v>16750</v>
      </c>
    </row>
    <row r="337" spans="23:27">
      <c r="W337" s="274">
        <v>28</v>
      </c>
      <c r="X337" s="274">
        <v>336</v>
      </c>
      <c r="Y337" s="274">
        <f t="shared" si="23"/>
        <v>4093</v>
      </c>
      <c r="Z337" s="274">
        <v>50</v>
      </c>
      <c r="AA337" s="274">
        <f>SUM($Z$2:Z337)</f>
        <v>16800</v>
      </c>
    </row>
    <row r="338" spans="23:27">
      <c r="W338" s="274">
        <v>28</v>
      </c>
      <c r="X338" s="274">
        <v>337</v>
      </c>
      <c r="Y338" s="274">
        <f t="shared" si="23"/>
        <v>4121</v>
      </c>
      <c r="Z338" s="274">
        <v>50</v>
      </c>
      <c r="AA338" s="274">
        <f>SUM($Z$2:Z338)</f>
        <v>16850</v>
      </c>
    </row>
    <row r="339" spans="23:27">
      <c r="W339" s="274">
        <v>28</v>
      </c>
      <c r="X339" s="274">
        <v>338</v>
      </c>
      <c r="Y339" s="274">
        <f t="shared" si="23"/>
        <v>4149</v>
      </c>
      <c r="Z339" s="274">
        <v>50</v>
      </c>
      <c r="AA339" s="274">
        <f>SUM($Z$2:Z339)</f>
        <v>16900</v>
      </c>
    </row>
    <row r="340" spans="23:27">
      <c r="W340" s="274">
        <v>28</v>
      </c>
      <c r="X340" s="274">
        <v>339</v>
      </c>
      <c r="Y340" s="274">
        <f t="shared" si="23"/>
        <v>4177</v>
      </c>
      <c r="Z340" s="274">
        <v>50</v>
      </c>
      <c r="AA340" s="274">
        <f>SUM($Z$2:Z340)</f>
        <v>16950</v>
      </c>
    </row>
    <row r="341" spans="23:27">
      <c r="W341" s="274">
        <v>28</v>
      </c>
      <c r="X341" s="274">
        <v>340</v>
      </c>
      <c r="Y341" s="274">
        <f t="shared" si="23"/>
        <v>4205</v>
      </c>
      <c r="Z341" s="274">
        <v>50</v>
      </c>
      <c r="AA341" s="274">
        <f>SUM($Z$2:Z341)</f>
        <v>17000</v>
      </c>
    </row>
    <row r="342" spans="23:27">
      <c r="W342" s="274">
        <v>28</v>
      </c>
      <c r="X342" s="274">
        <v>341</v>
      </c>
      <c r="Y342" s="274">
        <f t="shared" si="23"/>
        <v>4233</v>
      </c>
      <c r="Z342" s="274">
        <v>50</v>
      </c>
      <c r="AA342" s="274">
        <f>SUM($Z$2:Z342)</f>
        <v>17050</v>
      </c>
    </row>
    <row r="343" spans="23:27">
      <c r="W343" s="274">
        <v>28</v>
      </c>
      <c r="X343" s="274">
        <v>342</v>
      </c>
      <c r="Y343" s="274">
        <f t="shared" si="23"/>
        <v>4261</v>
      </c>
      <c r="Z343" s="274">
        <v>50</v>
      </c>
      <c r="AA343" s="274">
        <f>SUM($Z$2:Z343)</f>
        <v>17100</v>
      </c>
    </row>
    <row r="344" spans="23:27">
      <c r="W344" s="274">
        <v>28</v>
      </c>
      <c r="X344" s="274">
        <v>343</v>
      </c>
      <c r="Y344" s="274">
        <f t="shared" si="23"/>
        <v>4289</v>
      </c>
      <c r="Z344" s="274">
        <v>50</v>
      </c>
      <c r="AA344" s="274">
        <f>SUM($Z$2:Z344)</f>
        <v>17150</v>
      </c>
    </row>
    <row r="345" spans="23:27">
      <c r="W345" s="274">
        <v>28</v>
      </c>
      <c r="X345" s="274">
        <v>344</v>
      </c>
      <c r="Y345" s="274">
        <f t="shared" si="23"/>
        <v>4317</v>
      </c>
      <c r="Z345" s="274">
        <v>50</v>
      </c>
      <c r="AA345" s="274">
        <f>SUM($Z$2:Z345)</f>
        <v>17200</v>
      </c>
    </row>
    <row r="346" spans="23:27">
      <c r="W346" s="274">
        <v>28</v>
      </c>
      <c r="X346" s="274">
        <v>345</v>
      </c>
      <c r="Y346" s="274">
        <f t="shared" si="23"/>
        <v>4345</v>
      </c>
      <c r="Z346" s="274">
        <v>50</v>
      </c>
      <c r="AA346" s="274">
        <f>SUM($Z$2:Z346)</f>
        <v>17250</v>
      </c>
    </row>
    <row r="347" spans="23:27">
      <c r="W347" s="274">
        <v>28</v>
      </c>
      <c r="X347" s="274">
        <v>346</v>
      </c>
      <c r="Y347" s="274">
        <f t="shared" si="23"/>
        <v>4373</v>
      </c>
      <c r="Z347" s="274">
        <v>50</v>
      </c>
      <c r="AA347" s="274">
        <f>SUM($Z$2:Z347)</f>
        <v>17300</v>
      </c>
    </row>
    <row r="348" spans="23:27">
      <c r="W348" s="274">
        <v>28</v>
      </c>
      <c r="X348" s="274">
        <v>347</v>
      </c>
      <c r="Y348" s="274">
        <f t="shared" si="23"/>
        <v>4401</v>
      </c>
      <c r="Z348" s="274">
        <v>50</v>
      </c>
      <c r="AA348" s="274">
        <f>SUM($Z$2:Z348)</f>
        <v>17350</v>
      </c>
    </row>
    <row r="349" spans="23:27">
      <c r="W349" s="274">
        <v>28</v>
      </c>
      <c r="X349" s="274">
        <v>348</v>
      </c>
      <c r="Y349" s="274">
        <f t="shared" si="23"/>
        <v>4429</v>
      </c>
      <c r="Z349" s="274">
        <v>50</v>
      </c>
      <c r="AA349" s="274">
        <f>SUM($Z$2:Z349)</f>
        <v>17400</v>
      </c>
    </row>
    <row r="350" spans="23:27">
      <c r="W350" s="274">
        <v>28</v>
      </c>
      <c r="X350" s="274">
        <v>349</v>
      </c>
      <c r="Y350" s="274">
        <f t="shared" si="23"/>
        <v>4457</v>
      </c>
      <c r="Z350" s="274">
        <v>50</v>
      </c>
      <c r="AA350" s="274">
        <f>SUM($Z$2:Z350)</f>
        <v>17450</v>
      </c>
    </row>
    <row r="351" spans="23:27">
      <c r="W351" s="274">
        <v>28</v>
      </c>
      <c r="X351" s="274">
        <v>350</v>
      </c>
      <c r="Y351" s="274">
        <f t="shared" si="23"/>
        <v>4485</v>
      </c>
      <c r="Z351" s="274">
        <v>50</v>
      </c>
      <c r="AA351" s="274">
        <f>SUM($Z$2:Z351)</f>
        <v>17500</v>
      </c>
    </row>
    <row r="352" spans="23:27">
      <c r="W352" s="274">
        <v>28</v>
      </c>
      <c r="X352" s="274">
        <v>351</v>
      </c>
      <c r="Y352" s="274">
        <f t="shared" si="23"/>
        <v>4513</v>
      </c>
      <c r="Z352" s="274">
        <v>50</v>
      </c>
      <c r="AA352" s="274">
        <f>SUM($Z$2:Z352)</f>
        <v>17550</v>
      </c>
    </row>
    <row r="353" spans="23:27">
      <c r="W353" s="274">
        <v>28</v>
      </c>
      <c r="X353" s="274">
        <v>352</v>
      </c>
      <c r="Y353" s="274">
        <f t="shared" si="23"/>
        <v>4541</v>
      </c>
      <c r="Z353" s="274">
        <v>50</v>
      </c>
      <c r="AA353" s="274">
        <f>SUM($Z$2:Z353)</f>
        <v>17600</v>
      </c>
    </row>
    <row r="354" spans="23:27">
      <c r="W354" s="274">
        <v>28</v>
      </c>
      <c r="X354" s="274">
        <v>353</v>
      </c>
      <c r="Y354" s="274">
        <f t="shared" si="23"/>
        <v>4569</v>
      </c>
      <c r="Z354" s="274">
        <v>50</v>
      </c>
      <c r="AA354" s="274">
        <f>SUM($Z$2:Z354)</f>
        <v>17650</v>
      </c>
    </row>
    <row r="355" spans="23:27">
      <c r="W355" s="274">
        <v>28</v>
      </c>
      <c r="X355" s="274">
        <v>354</v>
      </c>
      <c r="Y355" s="274">
        <f t="shared" si="23"/>
        <v>4597</v>
      </c>
      <c r="Z355" s="274">
        <v>50</v>
      </c>
      <c r="AA355" s="274">
        <f>SUM($Z$2:Z355)</f>
        <v>17700</v>
      </c>
    </row>
    <row r="356" spans="23:27">
      <c r="W356" s="274">
        <v>28</v>
      </c>
      <c r="X356" s="274">
        <v>355</v>
      </c>
      <c r="Y356" s="274">
        <f t="shared" si="23"/>
        <v>4625</v>
      </c>
      <c r="Z356" s="274">
        <v>50</v>
      </c>
      <c r="AA356" s="274">
        <f>SUM($Z$2:Z356)</f>
        <v>17750</v>
      </c>
    </row>
    <row r="357" spans="23:27">
      <c r="W357" s="274">
        <v>28</v>
      </c>
      <c r="X357" s="274">
        <v>356</v>
      </c>
      <c r="Y357" s="274">
        <f t="shared" si="23"/>
        <v>4653</v>
      </c>
      <c r="Z357" s="274">
        <v>50</v>
      </c>
      <c r="AA357" s="274">
        <f>SUM($Z$2:Z357)</f>
        <v>17800</v>
      </c>
    </row>
    <row r="358" spans="23:27">
      <c r="W358" s="274">
        <v>28</v>
      </c>
      <c r="X358" s="274">
        <v>357</v>
      </c>
      <c r="Y358" s="274">
        <f t="shared" si="23"/>
        <v>4681</v>
      </c>
      <c r="Z358" s="274">
        <v>50</v>
      </c>
      <c r="AA358" s="274">
        <f>SUM($Z$2:Z358)</f>
        <v>17850</v>
      </c>
    </row>
    <row r="359" spans="23:27">
      <c r="W359" s="274">
        <v>28</v>
      </c>
      <c r="X359" s="274">
        <v>358</v>
      </c>
      <c r="Y359" s="274">
        <f t="shared" si="23"/>
        <v>4709</v>
      </c>
      <c r="Z359" s="274">
        <v>50</v>
      </c>
      <c r="AA359" s="274">
        <f>SUM($Z$2:Z359)</f>
        <v>17900</v>
      </c>
    </row>
    <row r="360" spans="23:27">
      <c r="W360" s="274">
        <v>28</v>
      </c>
      <c r="X360" s="274">
        <v>359</v>
      </c>
      <c r="Y360" s="274">
        <f t="shared" si="23"/>
        <v>4737</v>
      </c>
      <c r="Z360" s="274">
        <v>50</v>
      </c>
      <c r="AA360" s="274">
        <f>SUM($Z$2:Z360)</f>
        <v>17950</v>
      </c>
    </row>
    <row r="361" spans="23:27">
      <c r="W361" s="274">
        <v>28</v>
      </c>
      <c r="X361" s="274">
        <v>360</v>
      </c>
      <c r="Y361" s="274">
        <f t="shared" si="23"/>
        <v>4765</v>
      </c>
      <c r="Z361" s="274">
        <v>50</v>
      </c>
      <c r="AA361" s="274">
        <f>SUM($Z$2:Z361)</f>
        <v>18000</v>
      </c>
    </row>
    <row r="362" spans="23:27">
      <c r="W362" s="274">
        <v>31</v>
      </c>
      <c r="X362" s="274">
        <v>361</v>
      </c>
      <c r="Y362" s="274">
        <f t="shared" si="23"/>
        <v>4796</v>
      </c>
      <c r="Z362" s="274">
        <v>50</v>
      </c>
      <c r="AA362" s="274">
        <f>SUM($Z$2:Z362)</f>
        <v>18050</v>
      </c>
    </row>
    <row r="363" spans="23:27">
      <c r="W363" s="274">
        <v>31</v>
      </c>
      <c r="X363" s="274">
        <v>362</v>
      </c>
      <c r="Y363" s="274">
        <f t="shared" si="23"/>
        <v>4827</v>
      </c>
      <c r="Z363" s="274">
        <v>50</v>
      </c>
      <c r="AA363" s="274">
        <f>SUM($Z$2:Z363)</f>
        <v>18100</v>
      </c>
    </row>
    <row r="364" spans="23:27">
      <c r="W364" s="274">
        <v>31</v>
      </c>
      <c r="X364" s="274">
        <v>363</v>
      </c>
      <c r="Y364" s="274">
        <f t="shared" si="23"/>
        <v>4858</v>
      </c>
      <c r="Z364" s="274">
        <v>50</v>
      </c>
      <c r="AA364" s="274">
        <f>SUM($Z$2:Z364)</f>
        <v>18150</v>
      </c>
    </row>
    <row r="365" spans="23:27">
      <c r="W365" s="274">
        <v>31</v>
      </c>
      <c r="X365" s="274">
        <v>364</v>
      </c>
      <c r="Y365" s="274">
        <f t="shared" si="23"/>
        <v>4889</v>
      </c>
      <c r="Z365" s="274">
        <v>50</v>
      </c>
      <c r="AA365" s="274">
        <f>SUM($Z$2:Z365)</f>
        <v>18200</v>
      </c>
    </row>
    <row r="366" spans="23:27">
      <c r="W366" s="274">
        <v>31</v>
      </c>
      <c r="X366" s="274">
        <v>365</v>
      </c>
      <c r="Y366" s="274">
        <f t="shared" si="23"/>
        <v>4920</v>
      </c>
      <c r="Z366" s="274">
        <v>50</v>
      </c>
      <c r="AA366" s="274">
        <f>SUM($Z$2:Z366)</f>
        <v>18250</v>
      </c>
    </row>
    <row r="367" spans="23:27">
      <c r="W367" s="274">
        <v>31</v>
      </c>
      <c r="X367" s="274">
        <v>366</v>
      </c>
      <c r="Y367" s="274">
        <f t="shared" si="23"/>
        <v>4951</v>
      </c>
      <c r="Z367" s="274">
        <v>50</v>
      </c>
      <c r="AA367" s="274">
        <f>SUM($Z$2:Z367)</f>
        <v>18300</v>
      </c>
    </row>
    <row r="368" spans="23:27">
      <c r="W368" s="274">
        <v>31</v>
      </c>
      <c r="X368" s="274">
        <v>367</v>
      </c>
      <c r="Y368" s="274">
        <f t="shared" si="23"/>
        <v>4982</v>
      </c>
      <c r="Z368" s="274">
        <v>50</v>
      </c>
      <c r="AA368" s="274">
        <f>SUM($Z$2:Z368)</f>
        <v>18350</v>
      </c>
    </row>
    <row r="369" spans="23:27">
      <c r="W369" s="274">
        <v>31</v>
      </c>
      <c r="X369" s="274">
        <v>368</v>
      </c>
      <c r="Y369" s="274">
        <f t="shared" si="23"/>
        <v>5013</v>
      </c>
      <c r="Z369" s="274">
        <v>50</v>
      </c>
      <c r="AA369" s="274">
        <f>SUM($Z$2:Z369)</f>
        <v>18400</v>
      </c>
    </row>
    <row r="370" spans="23:27">
      <c r="W370" s="274">
        <v>31</v>
      </c>
      <c r="X370" s="274">
        <v>369</v>
      </c>
      <c r="Y370" s="274">
        <f t="shared" si="23"/>
        <v>5044</v>
      </c>
      <c r="Z370" s="274">
        <v>50</v>
      </c>
      <c r="AA370" s="274">
        <f>SUM($Z$2:Z370)</f>
        <v>18450</v>
      </c>
    </row>
    <row r="371" spans="23:27">
      <c r="W371" s="274">
        <v>31</v>
      </c>
      <c r="X371" s="274">
        <v>370</v>
      </c>
      <c r="Y371" s="274">
        <f t="shared" si="23"/>
        <v>5075</v>
      </c>
      <c r="Z371" s="274">
        <v>50</v>
      </c>
      <c r="AA371" s="274">
        <f>SUM($Z$2:Z371)</f>
        <v>18500</v>
      </c>
    </row>
    <row r="372" spans="23:27">
      <c r="W372" s="274">
        <v>31</v>
      </c>
      <c r="X372" s="274">
        <v>371</v>
      </c>
      <c r="Y372" s="274">
        <f t="shared" si="23"/>
        <v>5106</v>
      </c>
      <c r="Z372" s="274">
        <v>50</v>
      </c>
      <c r="AA372" s="274">
        <f>SUM($Z$2:Z372)</f>
        <v>18550</v>
      </c>
    </row>
    <row r="373" spans="23:27">
      <c r="W373" s="274">
        <v>31</v>
      </c>
      <c r="X373" s="274">
        <v>372</v>
      </c>
      <c r="Y373" s="274">
        <f t="shared" si="23"/>
        <v>5137</v>
      </c>
      <c r="Z373" s="274">
        <v>50</v>
      </c>
      <c r="AA373" s="274">
        <f>SUM($Z$2:Z373)</f>
        <v>18600</v>
      </c>
    </row>
    <row r="374" spans="23:27">
      <c r="W374" s="274">
        <v>31</v>
      </c>
      <c r="X374" s="274">
        <v>373</v>
      </c>
      <c r="Y374" s="274">
        <f t="shared" si="23"/>
        <v>5168</v>
      </c>
      <c r="Z374" s="274">
        <v>50</v>
      </c>
      <c r="AA374" s="274">
        <f>SUM($Z$2:Z374)</f>
        <v>18650</v>
      </c>
    </row>
    <row r="375" spans="23:27">
      <c r="W375" s="274">
        <v>31</v>
      </c>
      <c r="X375" s="274">
        <v>374</v>
      </c>
      <c r="Y375" s="274">
        <f t="shared" si="23"/>
        <v>5199</v>
      </c>
      <c r="Z375" s="274">
        <v>50</v>
      </c>
      <c r="AA375" s="274">
        <f>SUM($Z$2:Z375)</f>
        <v>18700</v>
      </c>
    </row>
    <row r="376" spans="23:27">
      <c r="W376" s="274">
        <v>31</v>
      </c>
      <c r="X376" s="274">
        <v>375</v>
      </c>
      <c r="Y376" s="274">
        <f t="shared" si="23"/>
        <v>5230</v>
      </c>
      <c r="Z376" s="274">
        <v>50</v>
      </c>
      <c r="AA376" s="274">
        <f>SUM($Z$2:Z376)</f>
        <v>18750</v>
      </c>
    </row>
    <row r="377" spans="23:27">
      <c r="W377" s="274">
        <v>31</v>
      </c>
      <c r="X377" s="274">
        <v>376</v>
      </c>
      <c r="Y377" s="274">
        <f t="shared" si="23"/>
        <v>5261</v>
      </c>
      <c r="Z377" s="274">
        <v>50</v>
      </c>
      <c r="AA377" s="274">
        <f>SUM($Z$2:Z377)</f>
        <v>18800</v>
      </c>
    </row>
    <row r="378" spans="23:27">
      <c r="W378" s="274">
        <v>31</v>
      </c>
      <c r="X378" s="274">
        <v>377</v>
      </c>
      <c r="Y378" s="274">
        <f t="shared" si="23"/>
        <v>5292</v>
      </c>
      <c r="Z378" s="274">
        <v>50</v>
      </c>
      <c r="AA378" s="274">
        <f>SUM($Z$2:Z378)</f>
        <v>18850</v>
      </c>
    </row>
    <row r="379" spans="23:27">
      <c r="W379" s="274">
        <v>31</v>
      </c>
      <c r="X379" s="274">
        <v>378</v>
      </c>
      <c r="Y379" s="274">
        <f t="shared" si="23"/>
        <v>5323</v>
      </c>
      <c r="Z379" s="274">
        <v>50</v>
      </c>
      <c r="AA379" s="274">
        <f>SUM($Z$2:Z379)</f>
        <v>18900</v>
      </c>
    </row>
    <row r="380" spans="23:27">
      <c r="W380" s="274">
        <v>31</v>
      </c>
      <c r="X380" s="274">
        <v>379</v>
      </c>
      <c r="Y380" s="274">
        <f t="shared" si="23"/>
        <v>5354</v>
      </c>
      <c r="Z380" s="274">
        <v>50</v>
      </c>
      <c r="AA380" s="274">
        <f>SUM($Z$2:Z380)</f>
        <v>18950</v>
      </c>
    </row>
    <row r="381" spans="23:27">
      <c r="W381" s="274">
        <v>31</v>
      </c>
      <c r="X381" s="274">
        <v>380</v>
      </c>
      <c r="Y381" s="274">
        <f t="shared" si="23"/>
        <v>5385</v>
      </c>
      <c r="Z381" s="274">
        <v>50</v>
      </c>
      <c r="AA381" s="274">
        <f>SUM($Z$2:Z381)</f>
        <v>19000</v>
      </c>
    </row>
    <row r="382" spans="23:27">
      <c r="W382" s="274">
        <v>31</v>
      </c>
      <c r="X382" s="274">
        <v>381</v>
      </c>
      <c r="Y382" s="274">
        <f t="shared" si="23"/>
        <v>5416</v>
      </c>
      <c r="Z382" s="274">
        <v>50</v>
      </c>
      <c r="AA382" s="274">
        <f>SUM($Z$2:Z382)</f>
        <v>19050</v>
      </c>
    </row>
    <row r="383" spans="23:27">
      <c r="W383" s="274">
        <v>31</v>
      </c>
      <c r="X383" s="274">
        <v>382</v>
      </c>
      <c r="Y383" s="274">
        <f t="shared" si="23"/>
        <v>5447</v>
      </c>
      <c r="Z383" s="274">
        <v>50</v>
      </c>
      <c r="AA383" s="274">
        <f>SUM($Z$2:Z383)</f>
        <v>19100</v>
      </c>
    </row>
    <row r="384" spans="23:27">
      <c r="W384" s="274">
        <v>31</v>
      </c>
      <c r="X384" s="274">
        <v>383</v>
      </c>
      <c r="Y384" s="274">
        <f t="shared" si="23"/>
        <v>5478</v>
      </c>
      <c r="Z384" s="274">
        <v>50</v>
      </c>
      <c r="AA384" s="274">
        <f>SUM($Z$2:Z384)</f>
        <v>19150</v>
      </c>
    </row>
    <row r="385" spans="23:27">
      <c r="W385" s="274">
        <v>31</v>
      </c>
      <c r="X385" s="274">
        <v>384</v>
      </c>
      <c r="Y385" s="274">
        <f t="shared" si="23"/>
        <v>5509</v>
      </c>
      <c r="Z385" s="274">
        <v>50</v>
      </c>
      <c r="AA385" s="274">
        <f>SUM($Z$2:Z385)</f>
        <v>19200</v>
      </c>
    </row>
    <row r="386" spans="23:27">
      <c r="W386" s="274">
        <v>31</v>
      </c>
      <c r="X386" s="274">
        <v>385</v>
      </c>
      <c r="Y386" s="274">
        <f t="shared" si="23"/>
        <v>5540</v>
      </c>
      <c r="Z386" s="274">
        <v>50</v>
      </c>
      <c r="AA386" s="274">
        <f>SUM($Z$2:Z386)</f>
        <v>19250</v>
      </c>
    </row>
    <row r="387" spans="23:27">
      <c r="W387" s="274">
        <v>31</v>
      </c>
      <c r="X387" s="274">
        <v>386</v>
      </c>
      <c r="Y387" s="274">
        <f t="shared" si="23"/>
        <v>5571</v>
      </c>
      <c r="Z387" s="274">
        <v>50</v>
      </c>
      <c r="AA387" s="274">
        <f>SUM($Z$2:Z387)</f>
        <v>19300</v>
      </c>
    </row>
    <row r="388" spans="23:27">
      <c r="W388" s="274">
        <v>31</v>
      </c>
      <c r="X388" s="274">
        <v>387</v>
      </c>
      <c r="Y388" s="274">
        <f t="shared" si="23"/>
        <v>5602</v>
      </c>
      <c r="Z388" s="274">
        <v>50</v>
      </c>
      <c r="AA388" s="274">
        <f>SUM($Z$2:Z388)</f>
        <v>19350</v>
      </c>
    </row>
    <row r="389" spans="23:27">
      <c r="W389" s="274">
        <v>31</v>
      </c>
      <c r="X389" s="274">
        <v>388</v>
      </c>
      <c r="Y389" s="274">
        <f t="shared" ref="Y389:Y401" si="24">Y388+W389</f>
        <v>5633</v>
      </c>
      <c r="Z389" s="274">
        <v>50</v>
      </c>
      <c r="AA389" s="274">
        <f>SUM($Z$2:Z389)</f>
        <v>19400</v>
      </c>
    </row>
    <row r="390" spans="23:27">
      <c r="W390" s="274">
        <v>31</v>
      </c>
      <c r="X390" s="274">
        <v>389</v>
      </c>
      <c r="Y390" s="274">
        <f t="shared" si="24"/>
        <v>5664</v>
      </c>
      <c r="Z390" s="274">
        <v>50</v>
      </c>
      <c r="AA390" s="274">
        <f>SUM($Z$2:Z390)</f>
        <v>19450</v>
      </c>
    </row>
    <row r="391" spans="23:27">
      <c r="W391" s="274">
        <v>31</v>
      </c>
      <c r="X391" s="274">
        <v>390</v>
      </c>
      <c r="Y391" s="274">
        <f t="shared" si="24"/>
        <v>5695</v>
      </c>
      <c r="Z391" s="274">
        <v>50</v>
      </c>
      <c r="AA391" s="274">
        <f>SUM($Z$2:Z391)</f>
        <v>19500</v>
      </c>
    </row>
    <row r="392" spans="23:27">
      <c r="W392" s="274">
        <v>34</v>
      </c>
      <c r="X392" s="274">
        <v>391</v>
      </c>
      <c r="Y392" s="274">
        <f t="shared" si="24"/>
        <v>5729</v>
      </c>
      <c r="Z392" s="274">
        <v>50</v>
      </c>
      <c r="AA392" s="274">
        <f>SUM($Z$2:Z392)</f>
        <v>19550</v>
      </c>
    </row>
    <row r="393" spans="23:27">
      <c r="W393" s="274">
        <v>34</v>
      </c>
      <c r="X393" s="274">
        <v>392</v>
      </c>
      <c r="Y393" s="274">
        <f t="shared" si="24"/>
        <v>5763</v>
      </c>
      <c r="Z393" s="274">
        <v>50</v>
      </c>
      <c r="AA393" s="274">
        <f>SUM($Z$2:Z393)</f>
        <v>19600</v>
      </c>
    </row>
    <row r="394" spans="23:27">
      <c r="W394" s="274">
        <v>34</v>
      </c>
      <c r="X394" s="274">
        <v>393</v>
      </c>
      <c r="Y394" s="274">
        <f t="shared" si="24"/>
        <v>5797</v>
      </c>
      <c r="Z394" s="274">
        <v>50</v>
      </c>
      <c r="AA394" s="274">
        <f>SUM($Z$2:Z394)</f>
        <v>19650</v>
      </c>
    </row>
    <row r="395" spans="23:27">
      <c r="W395" s="274">
        <v>34</v>
      </c>
      <c r="X395" s="274">
        <v>394</v>
      </c>
      <c r="Y395" s="274">
        <f t="shared" si="24"/>
        <v>5831</v>
      </c>
      <c r="Z395" s="274">
        <v>50</v>
      </c>
      <c r="AA395" s="274">
        <f>SUM($Z$2:Z395)</f>
        <v>19700</v>
      </c>
    </row>
    <row r="396" spans="23:27">
      <c r="W396" s="274">
        <v>34</v>
      </c>
      <c r="X396" s="274">
        <v>395</v>
      </c>
      <c r="Y396" s="274">
        <f t="shared" si="24"/>
        <v>5865</v>
      </c>
      <c r="Z396" s="274">
        <v>50</v>
      </c>
      <c r="AA396" s="274">
        <f>SUM($Z$2:Z396)</f>
        <v>19750</v>
      </c>
    </row>
    <row r="397" spans="23:27">
      <c r="W397" s="274">
        <v>34</v>
      </c>
      <c r="X397" s="274">
        <v>396</v>
      </c>
      <c r="Y397" s="274">
        <f t="shared" si="24"/>
        <v>5899</v>
      </c>
      <c r="Z397" s="274">
        <v>50</v>
      </c>
      <c r="AA397" s="274">
        <f>SUM($Z$2:Z397)</f>
        <v>19800</v>
      </c>
    </row>
    <row r="398" spans="23:27">
      <c r="W398" s="274">
        <v>34</v>
      </c>
      <c r="X398" s="274">
        <v>397</v>
      </c>
      <c r="Y398" s="274">
        <f t="shared" si="24"/>
        <v>5933</v>
      </c>
      <c r="Z398" s="274">
        <v>50</v>
      </c>
      <c r="AA398" s="274">
        <f>SUM($Z$2:Z398)</f>
        <v>19850</v>
      </c>
    </row>
    <row r="399" spans="23:27">
      <c r="W399" s="274">
        <v>34</v>
      </c>
      <c r="X399" s="274">
        <v>398</v>
      </c>
      <c r="Y399" s="274">
        <f t="shared" si="24"/>
        <v>5967</v>
      </c>
      <c r="Z399" s="274">
        <v>50</v>
      </c>
      <c r="AA399" s="274">
        <f>SUM($Z$2:Z399)</f>
        <v>19900</v>
      </c>
    </row>
    <row r="400" spans="23:27">
      <c r="W400" s="274">
        <v>34</v>
      </c>
      <c r="X400" s="274">
        <v>399</v>
      </c>
      <c r="Y400" s="274">
        <f t="shared" si="24"/>
        <v>6001</v>
      </c>
      <c r="Z400" s="274">
        <v>50</v>
      </c>
      <c r="AA400" s="274">
        <f>SUM($Z$2:Z400)</f>
        <v>19950</v>
      </c>
    </row>
    <row r="401" spans="23:27">
      <c r="W401" s="274">
        <v>34</v>
      </c>
      <c r="X401" s="274">
        <v>400</v>
      </c>
      <c r="Y401" s="274">
        <f t="shared" si="24"/>
        <v>6035</v>
      </c>
      <c r="Z401" s="274">
        <v>50</v>
      </c>
      <c r="AA401" s="274">
        <f>SUM($Z$2:Z401)</f>
        <v>20000</v>
      </c>
    </row>
    <row r="402" spans="23:27">
      <c r="X402" s="274">
        <v>401</v>
      </c>
    </row>
    <row r="403" spans="23:27">
      <c r="X403" s="274">
        <v>402</v>
      </c>
    </row>
    <row r="404" spans="23:27">
      <c r="X404" s="274">
        <v>403</v>
      </c>
    </row>
    <row r="405" spans="23:27">
      <c r="X405" s="274">
        <v>404</v>
      </c>
    </row>
    <row r="406" spans="23:27">
      <c r="X406" s="274">
        <v>405</v>
      </c>
    </row>
    <row r="407" spans="23:27">
      <c r="X407" s="274">
        <v>406</v>
      </c>
    </row>
    <row r="408" spans="23:27">
      <c r="X408" s="274">
        <v>407</v>
      </c>
    </row>
    <row r="409" spans="23:27">
      <c r="X409" s="274">
        <v>408</v>
      </c>
    </row>
    <row r="410" spans="23:27">
      <c r="X410" s="274">
        <v>409</v>
      </c>
    </row>
    <row r="411" spans="23:27">
      <c r="X411" s="274">
        <v>410</v>
      </c>
    </row>
    <row r="412" spans="23:27">
      <c r="X412" s="274">
        <v>411</v>
      </c>
    </row>
    <row r="413" spans="23:27">
      <c r="X413" s="274">
        <v>412</v>
      </c>
    </row>
    <row r="414" spans="23:27">
      <c r="X414" s="274">
        <v>413</v>
      </c>
    </row>
    <row r="415" spans="23:27">
      <c r="X415" s="274">
        <v>414</v>
      </c>
    </row>
    <row r="416" spans="23:27">
      <c r="X416" s="274">
        <v>415</v>
      </c>
    </row>
    <row r="417" spans="24:24">
      <c r="X417" s="274">
        <v>416</v>
      </c>
    </row>
    <row r="418" spans="24:24">
      <c r="X418" s="274">
        <v>417</v>
      </c>
    </row>
    <row r="419" spans="24:24">
      <c r="X419" s="274">
        <v>418</v>
      </c>
    </row>
    <row r="420" spans="24:24">
      <c r="X420" s="274">
        <v>419</v>
      </c>
    </row>
    <row r="421" spans="24:24">
      <c r="X421" s="274">
        <v>420</v>
      </c>
    </row>
    <row r="422" spans="24:24">
      <c r="X422" s="274">
        <v>421</v>
      </c>
    </row>
    <row r="423" spans="24:24">
      <c r="X423" s="274">
        <v>422</v>
      </c>
    </row>
    <row r="424" spans="24:24">
      <c r="X424" s="274">
        <v>423</v>
      </c>
    </row>
    <row r="425" spans="24:24">
      <c r="X425" s="274">
        <v>424</v>
      </c>
    </row>
    <row r="426" spans="24:24">
      <c r="X426" s="274">
        <v>425</v>
      </c>
    </row>
    <row r="427" spans="24:24">
      <c r="X427" s="274">
        <v>426</v>
      </c>
    </row>
    <row r="428" spans="24:24">
      <c r="X428" s="274">
        <v>427</v>
      </c>
    </row>
    <row r="429" spans="24:24">
      <c r="X429" s="274">
        <v>428</v>
      </c>
    </row>
    <row r="430" spans="24:24">
      <c r="X430" s="274">
        <v>429</v>
      </c>
    </row>
    <row r="431" spans="24:24">
      <c r="X431" s="274">
        <v>430</v>
      </c>
    </row>
    <row r="432" spans="24:24">
      <c r="X432" s="274">
        <v>431</v>
      </c>
    </row>
    <row r="433" spans="24:24">
      <c r="X433" s="274">
        <v>432</v>
      </c>
    </row>
    <row r="434" spans="24:24">
      <c r="X434" s="274">
        <v>433</v>
      </c>
    </row>
    <row r="435" spans="24:24">
      <c r="X435" s="274">
        <v>434</v>
      </c>
    </row>
    <row r="436" spans="24:24">
      <c r="X436" s="274">
        <v>435</v>
      </c>
    </row>
    <row r="437" spans="24:24">
      <c r="X437" s="274">
        <v>436</v>
      </c>
    </row>
    <row r="438" spans="24:24">
      <c r="X438" s="274">
        <v>437</v>
      </c>
    </row>
    <row r="439" spans="24:24">
      <c r="X439" s="274">
        <v>438</v>
      </c>
    </row>
    <row r="440" spans="24:24">
      <c r="X440" s="274">
        <v>439</v>
      </c>
    </row>
    <row r="441" spans="24:24">
      <c r="X441" s="274">
        <v>440</v>
      </c>
    </row>
    <row r="442" spans="24:24">
      <c r="X442" s="274">
        <v>441</v>
      </c>
    </row>
    <row r="443" spans="24:24">
      <c r="X443" s="274">
        <v>442</v>
      </c>
    </row>
    <row r="444" spans="24:24">
      <c r="X444" s="274">
        <v>443</v>
      </c>
    </row>
    <row r="445" spans="24:24">
      <c r="X445" s="274">
        <v>444</v>
      </c>
    </row>
    <row r="446" spans="24:24">
      <c r="X446" s="274">
        <v>445</v>
      </c>
    </row>
    <row r="447" spans="24:24">
      <c r="X447" s="274">
        <v>446</v>
      </c>
    </row>
    <row r="448" spans="24:24">
      <c r="X448" s="274">
        <v>447</v>
      </c>
    </row>
    <row r="449" spans="24:24">
      <c r="X449" s="274">
        <v>448</v>
      </c>
    </row>
    <row r="450" spans="24:24">
      <c r="X450" s="274">
        <v>449</v>
      </c>
    </row>
    <row r="451" spans="24:24">
      <c r="X451" s="274">
        <v>450</v>
      </c>
    </row>
    <row r="452" spans="24:24">
      <c r="X452" s="274">
        <v>451</v>
      </c>
    </row>
    <row r="453" spans="24:24">
      <c r="X453" s="274">
        <v>452</v>
      </c>
    </row>
    <row r="454" spans="24:24">
      <c r="X454" s="274">
        <v>453</v>
      </c>
    </row>
    <row r="455" spans="24:24">
      <c r="X455" s="274">
        <v>454</v>
      </c>
    </row>
    <row r="456" spans="24:24">
      <c r="X456" s="274">
        <v>455</v>
      </c>
    </row>
    <row r="457" spans="24:24">
      <c r="X457" s="274">
        <v>456</v>
      </c>
    </row>
    <row r="458" spans="24:24">
      <c r="X458" s="274">
        <v>457</v>
      </c>
    </row>
    <row r="459" spans="24:24">
      <c r="X459" s="274">
        <v>458</v>
      </c>
    </row>
    <row r="460" spans="24:24">
      <c r="X460" s="274">
        <v>459</v>
      </c>
    </row>
    <row r="461" spans="24:24">
      <c r="X461" s="274">
        <v>460</v>
      </c>
    </row>
    <row r="462" spans="24:24">
      <c r="X462" s="274">
        <v>461</v>
      </c>
    </row>
    <row r="463" spans="24:24">
      <c r="X463" s="274">
        <v>462</v>
      </c>
    </row>
    <row r="464" spans="24:24">
      <c r="X464" s="274">
        <v>463</v>
      </c>
    </row>
    <row r="465" spans="24:24">
      <c r="X465" s="274">
        <v>464</v>
      </c>
    </row>
    <row r="466" spans="24:24">
      <c r="X466" s="274">
        <v>465</v>
      </c>
    </row>
    <row r="467" spans="24:24">
      <c r="X467" s="274">
        <v>466</v>
      </c>
    </row>
    <row r="468" spans="24:24">
      <c r="X468" s="274">
        <v>467</v>
      </c>
    </row>
    <row r="469" spans="24:24">
      <c r="X469" s="274">
        <v>468</v>
      </c>
    </row>
    <row r="470" spans="24:24">
      <c r="X470" s="274">
        <v>469</v>
      </c>
    </row>
    <row r="471" spans="24:24">
      <c r="X471" s="274">
        <v>470</v>
      </c>
    </row>
    <row r="472" spans="24:24">
      <c r="X472" s="274">
        <v>471</v>
      </c>
    </row>
    <row r="473" spans="24:24">
      <c r="X473" s="274">
        <v>472</v>
      </c>
    </row>
    <row r="474" spans="24:24">
      <c r="X474" s="274">
        <v>473</v>
      </c>
    </row>
    <row r="475" spans="24:24">
      <c r="X475" s="274">
        <v>474</v>
      </c>
    </row>
    <row r="476" spans="24:24">
      <c r="X476" s="274">
        <v>475</v>
      </c>
    </row>
    <row r="477" spans="24:24">
      <c r="X477" s="274">
        <v>476</v>
      </c>
    </row>
    <row r="478" spans="24:24">
      <c r="X478" s="274">
        <v>477</v>
      </c>
    </row>
    <row r="479" spans="24:24">
      <c r="X479" s="274">
        <v>478</v>
      </c>
    </row>
    <row r="480" spans="24:24">
      <c r="X480" s="274">
        <v>479</v>
      </c>
    </row>
    <row r="481" spans="24:24">
      <c r="X481" s="274">
        <v>480</v>
      </c>
    </row>
    <row r="482" spans="24:24">
      <c r="X482" s="274">
        <v>481</v>
      </c>
    </row>
    <row r="483" spans="24:24">
      <c r="X483" s="274">
        <v>482</v>
      </c>
    </row>
    <row r="484" spans="24:24">
      <c r="X484" s="274">
        <v>483</v>
      </c>
    </row>
    <row r="485" spans="24:24">
      <c r="X485" s="274">
        <v>484</v>
      </c>
    </row>
    <row r="486" spans="24:24">
      <c r="X486" s="274">
        <v>485</v>
      </c>
    </row>
    <row r="487" spans="24:24">
      <c r="X487" s="274">
        <v>486</v>
      </c>
    </row>
    <row r="488" spans="24:24">
      <c r="X488" s="274">
        <v>487</v>
      </c>
    </row>
    <row r="489" spans="24:24">
      <c r="X489" s="274">
        <v>488</v>
      </c>
    </row>
    <row r="490" spans="24:24">
      <c r="X490" s="274">
        <v>489</v>
      </c>
    </row>
    <row r="491" spans="24:24">
      <c r="X491" s="274">
        <v>490</v>
      </c>
    </row>
    <row r="492" spans="24:24">
      <c r="X492" s="274">
        <v>491</v>
      </c>
    </row>
    <row r="493" spans="24:24">
      <c r="X493" s="274">
        <v>492</v>
      </c>
    </row>
    <row r="494" spans="24:24">
      <c r="X494" s="274">
        <v>493</v>
      </c>
    </row>
    <row r="495" spans="24:24">
      <c r="X495" s="274">
        <v>494</v>
      </c>
    </row>
    <row r="496" spans="24:24">
      <c r="X496" s="274">
        <v>495</v>
      </c>
    </row>
    <row r="497" spans="24:24">
      <c r="X497" s="274">
        <v>496</v>
      </c>
    </row>
    <row r="498" spans="24:24">
      <c r="X498" s="274">
        <v>497</v>
      </c>
    </row>
    <row r="499" spans="24:24">
      <c r="X499" s="274">
        <v>498</v>
      </c>
    </row>
    <row r="500" spans="24:24">
      <c r="X500" s="274">
        <v>499</v>
      </c>
    </row>
    <row r="501" spans="24:24">
      <c r="X501" s="274">
        <v>500</v>
      </c>
    </row>
    <row r="502" spans="24:24">
      <c r="X502" s="274">
        <v>501</v>
      </c>
    </row>
    <row r="503" spans="24:24">
      <c r="X503" s="274">
        <v>502</v>
      </c>
    </row>
    <row r="504" spans="24:24">
      <c r="X504" s="274">
        <v>503</v>
      </c>
    </row>
    <row r="505" spans="24:24">
      <c r="X505" s="274">
        <v>504</v>
      </c>
    </row>
    <row r="506" spans="24:24">
      <c r="X506" s="274">
        <v>505</v>
      </c>
    </row>
    <row r="507" spans="24:24">
      <c r="X507" s="274">
        <v>506</v>
      </c>
    </row>
    <row r="508" spans="24:24">
      <c r="X508" s="274">
        <v>507</v>
      </c>
    </row>
    <row r="509" spans="24:24">
      <c r="X509" s="274">
        <v>508</v>
      </c>
    </row>
    <row r="510" spans="24:24">
      <c r="X510" s="274">
        <v>509</v>
      </c>
    </row>
    <row r="511" spans="24:24">
      <c r="X511" s="274">
        <v>510</v>
      </c>
    </row>
    <row r="512" spans="24:24">
      <c r="X512" s="274">
        <v>511</v>
      </c>
    </row>
    <row r="513" spans="24:24">
      <c r="X513" s="274">
        <v>512</v>
      </c>
    </row>
    <row r="514" spans="24:24">
      <c r="X514" s="274">
        <v>513</v>
      </c>
    </row>
    <row r="515" spans="24:24">
      <c r="X515" s="274">
        <v>514</v>
      </c>
    </row>
    <row r="516" spans="24:24">
      <c r="X516" s="274">
        <v>515</v>
      </c>
    </row>
    <row r="517" spans="24:24">
      <c r="X517" s="274">
        <v>516</v>
      </c>
    </row>
    <row r="518" spans="24:24">
      <c r="X518" s="274">
        <v>517</v>
      </c>
    </row>
    <row r="519" spans="24:24">
      <c r="X519" s="274">
        <v>518</v>
      </c>
    </row>
    <row r="520" spans="24:24">
      <c r="X520" s="274">
        <v>519</v>
      </c>
    </row>
    <row r="521" spans="24:24">
      <c r="X521" s="274">
        <v>520</v>
      </c>
    </row>
    <row r="522" spans="24:24">
      <c r="X522" s="274">
        <v>521</v>
      </c>
    </row>
    <row r="523" spans="24:24">
      <c r="X523" s="274">
        <v>522</v>
      </c>
    </row>
    <row r="524" spans="24:24">
      <c r="X524" s="274">
        <v>523</v>
      </c>
    </row>
    <row r="525" spans="24:24">
      <c r="X525" s="274">
        <v>524</v>
      </c>
    </row>
    <row r="526" spans="24:24">
      <c r="X526" s="274">
        <v>525</v>
      </c>
    </row>
    <row r="527" spans="24:24">
      <c r="X527" s="274">
        <v>526</v>
      </c>
    </row>
    <row r="528" spans="24:24">
      <c r="X528" s="274">
        <v>527</v>
      </c>
    </row>
    <row r="529" spans="24:24">
      <c r="X529" s="274">
        <v>528</v>
      </c>
    </row>
    <row r="530" spans="24:24">
      <c r="X530" s="274">
        <v>529</v>
      </c>
    </row>
    <row r="531" spans="24:24">
      <c r="X531" s="274">
        <v>530</v>
      </c>
    </row>
    <row r="532" spans="24:24">
      <c r="X532" s="274">
        <v>531</v>
      </c>
    </row>
    <row r="533" spans="24:24">
      <c r="X533" s="274">
        <v>532</v>
      </c>
    </row>
    <row r="534" spans="24:24">
      <c r="X534" s="274">
        <v>533</v>
      </c>
    </row>
    <row r="535" spans="24:24">
      <c r="X535" s="274">
        <v>534</v>
      </c>
    </row>
    <row r="536" spans="24:24">
      <c r="X536" s="274">
        <v>535</v>
      </c>
    </row>
    <row r="537" spans="24:24">
      <c r="X537" s="274">
        <v>536</v>
      </c>
    </row>
    <row r="538" spans="24:24">
      <c r="X538" s="274">
        <v>537</v>
      </c>
    </row>
    <row r="539" spans="24:24">
      <c r="X539" s="274">
        <v>538</v>
      </c>
    </row>
    <row r="540" spans="24:24">
      <c r="X540" s="274">
        <v>539</v>
      </c>
    </row>
    <row r="541" spans="24:24">
      <c r="X541" s="274">
        <v>540</v>
      </c>
    </row>
    <row r="542" spans="24:24">
      <c r="X542" s="274">
        <v>541</v>
      </c>
    </row>
    <row r="543" spans="24:24">
      <c r="X543" s="274">
        <v>542</v>
      </c>
    </row>
    <row r="544" spans="24:24">
      <c r="X544" s="274">
        <v>543</v>
      </c>
    </row>
    <row r="545" spans="24:24">
      <c r="X545" s="274">
        <v>544</v>
      </c>
    </row>
    <row r="546" spans="24:24">
      <c r="X546" s="274">
        <v>545</v>
      </c>
    </row>
    <row r="547" spans="24:24">
      <c r="X547" s="274">
        <v>546</v>
      </c>
    </row>
    <row r="548" spans="24:24">
      <c r="X548" s="274">
        <v>547</v>
      </c>
    </row>
    <row r="549" spans="24:24">
      <c r="X549" s="274">
        <v>548</v>
      </c>
    </row>
    <row r="550" spans="24:24">
      <c r="X550" s="274">
        <v>549</v>
      </c>
    </row>
    <row r="551" spans="24:24">
      <c r="X551" s="274">
        <v>550</v>
      </c>
    </row>
    <row r="552" spans="24:24">
      <c r="X552" s="274">
        <v>551</v>
      </c>
    </row>
    <row r="553" spans="24:24">
      <c r="X553" s="274">
        <v>552</v>
      </c>
    </row>
    <row r="554" spans="24:24">
      <c r="X554" s="274">
        <v>553</v>
      </c>
    </row>
    <row r="555" spans="24:24">
      <c r="X555" s="274">
        <v>554</v>
      </c>
    </row>
    <row r="556" spans="24:24">
      <c r="X556" s="274">
        <v>555</v>
      </c>
    </row>
    <row r="557" spans="24:24">
      <c r="X557" s="274">
        <v>556</v>
      </c>
    </row>
    <row r="558" spans="24:24">
      <c r="X558" s="274">
        <v>557</v>
      </c>
    </row>
    <row r="559" spans="24:24">
      <c r="X559" s="274">
        <v>558</v>
      </c>
    </row>
    <row r="560" spans="24:24">
      <c r="X560" s="274">
        <v>559</v>
      </c>
    </row>
    <row r="561" spans="24:24">
      <c r="X561" s="274">
        <v>560</v>
      </c>
    </row>
    <row r="562" spans="24:24">
      <c r="X562" s="274">
        <v>561</v>
      </c>
    </row>
    <row r="563" spans="24:24">
      <c r="X563" s="274">
        <v>562</v>
      </c>
    </row>
    <row r="564" spans="24:24">
      <c r="X564" s="274">
        <v>563</v>
      </c>
    </row>
    <row r="565" spans="24:24">
      <c r="X565" s="274">
        <v>564</v>
      </c>
    </row>
    <row r="566" spans="24:24">
      <c r="X566" s="274">
        <v>565</v>
      </c>
    </row>
    <row r="567" spans="24:24">
      <c r="X567" s="274">
        <v>566</v>
      </c>
    </row>
    <row r="568" spans="24:24">
      <c r="X568" s="274">
        <v>567</v>
      </c>
    </row>
    <row r="569" spans="24:24">
      <c r="X569" s="274">
        <v>568</v>
      </c>
    </row>
    <row r="570" spans="24:24">
      <c r="X570" s="274">
        <v>569</v>
      </c>
    </row>
    <row r="571" spans="24:24">
      <c r="X571" s="274">
        <v>570</v>
      </c>
    </row>
    <row r="572" spans="24:24">
      <c r="X572" s="274">
        <v>571</v>
      </c>
    </row>
    <row r="573" spans="24:24">
      <c r="X573" s="274">
        <v>572</v>
      </c>
    </row>
    <row r="574" spans="24:24">
      <c r="X574" s="274">
        <v>573</v>
      </c>
    </row>
    <row r="575" spans="24:24">
      <c r="X575" s="274">
        <v>574</v>
      </c>
    </row>
    <row r="576" spans="24:24">
      <c r="X576" s="274">
        <v>575</v>
      </c>
    </row>
    <row r="577" spans="24:24">
      <c r="X577" s="274">
        <v>576</v>
      </c>
    </row>
    <row r="578" spans="24:24">
      <c r="X578" s="274">
        <v>577</v>
      </c>
    </row>
    <row r="579" spans="24:24">
      <c r="X579" s="274">
        <v>578</v>
      </c>
    </row>
    <row r="580" spans="24:24">
      <c r="X580" s="274">
        <v>579</v>
      </c>
    </row>
    <row r="581" spans="24:24">
      <c r="X581" s="274">
        <v>580</v>
      </c>
    </row>
    <row r="582" spans="24:24">
      <c r="X582" s="274">
        <v>581</v>
      </c>
    </row>
    <row r="583" spans="24:24">
      <c r="X583" s="274">
        <v>582</v>
      </c>
    </row>
    <row r="584" spans="24:24">
      <c r="X584" s="274">
        <v>583</v>
      </c>
    </row>
    <row r="585" spans="24:24">
      <c r="X585" s="274">
        <v>584</v>
      </c>
    </row>
    <row r="586" spans="24:24">
      <c r="X586" s="274">
        <v>585</v>
      </c>
    </row>
    <row r="587" spans="24:24">
      <c r="X587" s="274">
        <v>586</v>
      </c>
    </row>
    <row r="588" spans="24:24">
      <c r="X588" s="274">
        <v>587</v>
      </c>
    </row>
    <row r="589" spans="24:24">
      <c r="X589" s="274">
        <v>588</v>
      </c>
    </row>
    <row r="590" spans="24:24">
      <c r="X590" s="274">
        <v>589</v>
      </c>
    </row>
    <row r="591" spans="24:24">
      <c r="X591" s="274">
        <v>590</v>
      </c>
    </row>
    <row r="592" spans="24:24">
      <c r="X592" s="274">
        <v>591</v>
      </c>
    </row>
    <row r="593" spans="24:24">
      <c r="X593" s="274">
        <v>592</v>
      </c>
    </row>
    <row r="594" spans="24:24">
      <c r="X594" s="274">
        <v>593</v>
      </c>
    </row>
    <row r="595" spans="24:24">
      <c r="X595" s="274">
        <v>594</v>
      </c>
    </row>
    <row r="596" spans="24:24">
      <c r="X596" s="274">
        <v>595</v>
      </c>
    </row>
    <row r="597" spans="24:24">
      <c r="X597" s="274">
        <v>596</v>
      </c>
    </row>
    <row r="598" spans="24:24">
      <c r="X598" s="274">
        <v>597</v>
      </c>
    </row>
    <row r="599" spans="24:24">
      <c r="X599" s="274">
        <v>598</v>
      </c>
    </row>
    <row r="600" spans="24:24">
      <c r="X600" s="274">
        <v>599</v>
      </c>
    </row>
    <row r="601" spans="24:24">
      <c r="X601" s="274">
        <v>600</v>
      </c>
    </row>
  </sheetData>
  <phoneticPr fontId="1" type="noConversion"/>
  <conditionalFormatting sqref="L42:L51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{9B804156-42E6-4E5B-870A-C61E0B52A625}</x14:id>
        </ext>
      </extLst>
    </cfRule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{CBA4C4D5-D54E-48E6-BEB6-B9E8A85BAE39}</x14:id>
        </ext>
      </extLst>
    </cfRule>
  </conditionalFormatting>
  <conditionalFormatting sqref="Q45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{AB777E7C-FF78-4C02-AD0F-7E521654A9A3}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804156-42E6-4E5B-870A-C61E0B52A6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A4C4D5-D54E-48E6-BEB6-B9E8A85BAE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L42:L51</xm:sqref>
        </x14:conditionalFormatting>
        <x14:conditionalFormatting xmlns:xm="http://schemas.microsoft.com/office/excel/2006/main">
          <x14:cfRule type="dataBar" id="{AB777E7C-FF78-4C02-AD0F-7E521654A9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Q45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0A1EE-76BA-4ABC-834C-C60D3048720D}">
  <dimension ref="A1:AC601"/>
  <sheetViews>
    <sheetView topLeftCell="A7" zoomScale="85" zoomScaleNormal="85" workbookViewId="0">
      <selection activeCell="F42" sqref="F42:F47"/>
    </sheetView>
  </sheetViews>
  <sheetFormatPr defaultRowHeight="16.5"/>
  <cols>
    <col min="1" max="1" width="17.375" style="274" bestFit="1" customWidth="1"/>
    <col min="2" max="2" width="24.75" style="274" bestFit="1" customWidth="1"/>
    <col min="3" max="3" width="26.5" style="274" bestFit="1" customWidth="1"/>
    <col min="4" max="4" width="18.625" style="274" bestFit="1" customWidth="1"/>
    <col min="5" max="5" width="10" style="274" bestFit="1" customWidth="1"/>
    <col min="6" max="6" width="14.375" style="274" bestFit="1" customWidth="1"/>
    <col min="7" max="7" width="22.875" style="274" bestFit="1" customWidth="1"/>
    <col min="8" max="8" width="12.125" style="274" bestFit="1" customWidth="1"/>
    <col min="9" max="9" width="10.125" style="274" bestFit="1" customWidth="1"/>
    <col min="10" max="10" width="20.625" style="274" bestFit="1" customWidth="1"/>
    <col min="11" max="11" width="16.875" style="274" bestFit="1" customWidth="1"/>
    <col min="12" max="12" width="18.625" style="274" bestFit="1" customWidth="1"/>
    <col min="13" max="13" width="14.375" style="274" bestFit="1" customWidth="1"/>
    <col min="14" max="14" width="16.875" style="274" bestFit="1" customWidth="1"/>
    <col min="15" max="21" width="16.625" style="274" bestFit="1" customWidth="1"/>
    <col min="22" max="22" width="15.625" style="274" bestFit="1" customWidth="1"/>
    <col min="23" max="23" width="15.625" style="274" customWidth="1"/>
    <col min="24" max="24" width="5.75" style="274" bestFit="1" customWidth="1"/>
    <col min="25" max="25" width="9" style="274"/>
    <col min="26" max="26" width="5.25" style="274" bestFit="1" customWidth="1"/>
    <col min="27" max="27" width="9.625" style="274" bestFit="1" customWidth="1"/>
    <col min="28" max="28" width="17.375" style="274" bestFit="1" customWidth="1"/>
    <col min="29" max="29" width="17.375" customWidth="1"/>
    <col min="30" max="16384" width="9" style="274"/>
  </cols>
  <sheetData>
    <row r="1" spans="1:29">
      <c r="A1" s="304" t="s">
        <v>2438</v>
      </c>
      <c r="B1" s="549" t="s">
        <v>2442</v>
      </c>
      <c r="C1" s="549" t="s">
        <v>2449</v>
      </c>
      <c r="D1" s="549" t="s">
        <v>2501</v>
      </c>
      <c r="F1" s="304" t="s">
        <v>2496</v>
      </c>
      <c r="G1" s="274" t="s">
        <v>2462</v>
      </c>
      <c r="H1" s="274" t="s">
        <v>1151</v>
      </c>
      <c r="I1" s="274" t="s">
        <v>2524</v>
      </c>
      <c r="J1" s="287" t="s">
        <v>2488</v>
      </c>
      <c r="K1" s="274" t="s">
        <v>2547</v>
      </c>
      <c r="L1" s="287" t="s">
        <v>2556</v>
      </c>
      <c r="M1" s="299" t="s">
        <v>2557</v>
      </c>
      <c r="N1" s="308" t="s">
        <v>2548</v>
      </c>
      <c r="W1" s="273" t="s">
        <v>2440</v>
      </c>
      <c r="X1" s="273" t="s">
        <v>2504</v>
      </c>
      <c r="Y1" s="273" t="s">
        <v>69</v>
      </c>
      <c r="Z1" s="273" t="s">
        <v>2450</v>
      </c>
      <c r="AA1" s="273" t="s">
        <v>2460</v>
      </c>
      <c r="AB1" s="273"/>
    </row>
    <row r="2" spans="1:29">
      <c r="A2" s="274">
        <v>1</v>
      </c>
      <c r="B2" s="274" t="s">
        <v>2480</v>
      </c>
      <c r="C2" s="274" t="s">
        <v>2481</v>
      </c>
      <c r="D2" s="275">
        <v>100</v>
      </c>
      <c r="E2" s="275"/>
      <c r="G2"/>
      <c r="H2" s="383"/>
      <c r="I2"/>
      <c r="J2" s="562">
        <v>60000</v>
      </c>
      <c r="K2" s="563"/>
      <c r="L2" s="315"/>
      <c r="M2" s="315"/>
      <c r="N2" s="365"/>
      <c r="U2" s="274" t="s">
        <v>3167</v>
      </c>
      <c r="X2" s="274">
        <v>1</v>
      </c>
      <c r="Y2" s="574">
        <f>30+W2</f>
        <v>30</v>
      </c>
      <c r="Z2" s="274">
        <v>50</v>
      </c>
      <c r="AA2" s="274">
        <f>SUM($Z$2:Z2)</f>
        <v>50</v>
      </c>
    </row>
    <row r="3" spans="1:29">
      <c r="A3" s="274">
        <v>2</v>
      </c>
      <c r="B3" s="274" t="s">
        <v>2443</v>
      </c>
      <c r="C3" s="274" t="s">
        <v>2453</v>
      </c>
      <c r="D3" s="275">
        <v>100</v>
      </c>
      <c r="E3" s="275"/>
      <c r="G3" s="274" t="s">
        <v>2587</v>
      </c>
      <c r="H3" s="288">
        <v>1</v>
      </c>
      <c r="I3" s="274">
        <v>3</v>
      </c>
      <c r="J3" s="310">
        <v>33000</v>
      </c>
      <c r="K3" s="316">
        <f>J3*I3</f>
        <v>99000</v>
      </c>
      <c r="L3" s="315">
        <v>900000</v>
      </c>
      <c r="M3" s="315">
        <f>H3*L3</f>
        <v>900000</v>
      </c>
      <c r="N3" s="365">
        <f>M3/J3</f>
        <v>27.272727272727273</v>
      </c>
      <c r="W3" s="274">
        <v>5</v>
      </c>
      <c r="X3" s="274">
        <v>2</v>
      </c>
      <c r="Y3" s="274">
        <f>Y2+W3</f>
        <v>35</v>
      </c>
      <c r="Z3" s="274">
        <v>50</v>
      </c>
      <c r="AA3" s="274">
        <f>SUM($Z$2:Z3)</f>
        <v>100</v>
      </c>
      <c r="AC3">
        <f>Y3-Y2</f>
        <v>5</v>
      </c>
    </row>
    <row r="4" spans="1:29">
      <c r="A4" s="274">
        <v>3</v>
      </c>
      <c r="B4" s="274" t="s">
        <v>2444</v>
      </c>
      <c r="C4" s="274" t="s">
        <v>2452</v>
      </c>
      <c r="D4" s="275">
        <v>100</v>
      </c>
      <c r="E4" s="275"/>
      <c r="G4" s="274" t="s">
        <v>2592</v>
      </c>
      <c r="H4" s="288">
        <v>1</v>
      </c>
      <c r="I4" s="274">
        <v>3</v>
      </c>
      <c r="J4" s="310">
        <v>33000</v>
      </c>
      <c r="K4" s="316">
        <f>J4*I4</f>
        <v>99000</v>
      </c>
      <c r="L4" s="315">
        <v>900000</v>
      </c>
      <c r="M4" s="315">
        <f>H4*L4</f>
        <v>900000</v>
      </c>
      <c r="N4" s="365">
        <f>M4/J4</f>
        <v>27.272727272727273</v>
      </c>
      <c r="W4" s="274">
        <v>5</v>
      </c>
      <c r="X4" s="274">
        <v>3</v>
      </c>
      <c r="Y4" s="274">
        <f>Y3+W4</f>
        <v>40</v>
      </c>
      <c r="Z4" s="274">
        <v>50</v>
      </c>
      <c r="AA4" s="274">
        <f>SUM($Z$2:Z4)</f>
        <v>150</v>
      </c>
      <c r="AC4">
        <f t="shared" ref="AC4:AC67" si="0">Y4-Y3</f>
        <v>5</v>
      </c>
    </row>
    <row r="5" spans="1:29">
      <c r="A5" s="274">
        <v>4</v>
      </c>
      <c r="B5" s="274" t="s">
        <v>2445</v>
      </c>
      <c r="C5" s="274" t="s">
        <v>2451</v>
      </c>
      <c r="D5" s="275">
        <v>100</v>
      </c>
      <c r="E5" s="275"/>
      <c r="L5" s="315"/>
      <c r="M5" s="315"/>
      <c r="N5" s="365"/>
      <c r="W5" s="274">
        <v>5</v>
      </c>
      <c r="X5" s="274">
        <v>4</v>
      </c>
      <c r="Y5" s="274">
        <f t="shared" ref="Y5:Y68" si="1">Y4+W5</f>
        <v>45</v>
      </c>
      <c r="Z5" s="274">
        <v>50</v>
      </c>
      <c r="AA5" s="274">
        <f>SUM($Z$2:Z5)</f>
        <v>200</v>
      </c>
      <c r="AC5">
        <f t="shared" si="0"/>
        <v>5</v>
      </c>
    </row>
    <row r="6" spans="1:29">
      <c r="A6" s="274">
        <v>5</v>
      </c>
      <c r="B6" s="274" t="s">
        <v>2446</v>
      </c>
      <c r="C6" s="274" t="s">
        <v>2452</v>
      </c>
      <c r="D6" s="275">
        <v>100</v>
      </c>
      <c r="E6" s="275"/>
      <c r="G6" s="274" t="s">
        <v>2594</v>
      </c>
      <c r="H6" s="288">
        <v>1</v>
      </c>
      <c r="I6" s="274">
        <v>10</v>
      </c>
      <c r="J6" s="310">
        <v>16000</v>
      </c>
      <c r="K6" s="316">
        <f>J6*I6</f>
        <v>160000</v>
      </c>
      <c r="L6" s="315">
        <v>600000</v>
      </c>
      <c r="M6" s="315">
        <f>H6*L6</f>
        <v>600000</v>
      </c>
      <c r="N6" s="365">
        <f>M6/J6</f>
        <v>37.5</v>
      </c>
      <c r="P6" s="319"/>
      <c r="W6" s="274">
        <v>5</v>
      </c>
      <c r="X6" s="274">
        <v>5</v>
      </c>
      <c r="Y6" s="274">
        <f t="shared" si="1"/>
        <v>50</v>
      </c>
      <c r="Z6" s="274">
        <v>50</v>
      </c>
      <c r="AA6" s="274">
        <f>SUM($Z$2:Z6)</f>
        <v>250</v>
      </c>
      <c r="AC6">
        <f t="shared" si="0"/>
        <v>5</v>
      </c>
    </row>
    <row r="7" spans="1:29">
      <c r="A7" s="274">
        <v>6</v>
      </c>
      <c r="B7" s="274" t="s">
        <v>2447</v>
      </c>
      <c r="C7" s="274" t="s">
        <v>2454</v>
      </c>
      <c r="D7" s="275">
        <v>100</v>
      </c>
      <c r="E7" s="275"/>
      <c r="H7" s="288"/>
      <c r="J7" s="310"/>
      <c r="K7" s="316"/>
      <c r="L7" s="315"/>
      <c r="M7" s="315"/>
      <c r="N7" s="365"/>
      <c r="W7" s="274">
        <v>5</v>
      </c>
      <c r="X7" s="274">
        <v>6</v>
      </c>
      <c r="Y7" s="274">
        <f t="shared" si="1"/>
        <v>55</v>
      </c>
      <c r="Z7" s="274">
        <v>50</v>
      </c>
      <c r="AA7" s="274">
        <f>SUM($Z$2:Z7)</f>
        <v>300</v>
      </c>
      <c r="AC7">
        <f t="shared" si="0"/>
        <v>5</v>
      </c>
    </row>
    <row r="8" spans="1:29">
      <c r="A8" s="274">
        <v>7</v>
      </c>
      <c r="B8" s="274" t="s">
        <v>2448</v>
      </c>
      <c r="C8" s="274" t="s">
        <v>2454</v>
      </c>
      <c r="D8" s="275">
        <v>100</v>
      </c>
      <c r="E8" s="551"/>
      <c r="G8" s="274" t="s">
        <v>2486</v>
      </c>
      <c r="H8" s="288">
        <v>50</v>
      </c>
      <c r="I8" s="288">
        <v>20</v>
      </c>
      <c r="J8" s="311">
        <v>1200</v>
      </c>
      <c r="K8" s="316">
        <f>J8*I8</f>
        <v>24000</v>
      </c>
      <c r="L8" s="314">
        <v>500</v>
      </c>
      <c r="M8" s="315">
        <f>L8*H8</f>
        <v>25000</v>
      </c>
      <c r="N8" s="365">
        <f>M8/J8</f>
        <v>20.833333333333332</v>
      </c>
      <c r="W8" s="274">
        <v>5</v>
      </c>
      <c r="X8" s="274">
        <v>7</v>
      </c>
      <c r="Y8" s="274">
        <f t="shared" si="1"/>
        <v>60</v>
      </c>
      <c r="Z8" s="274">
        <v>50</v>
      </c>
      <c r="AA8" s="274">
        <f>SUM($Z$2:Z8)</f>
        <v>350</v>
      </c>
      <c r="AC8">
        <f t="shared" si="0"/>
        <v>5</v>
      </c>
    </row>
    <row r="9" spans="1:29">
      <c r="D9" s="548">
        <f>SUM(D2:D8)</f>
        <v>700</v>
      </c>
      <c r="E9" s="553"/>
      <c r="G9" s="274" t="s">
        <v>2487</v>
      </c>
      <c r="H9" s="288">
        <v>50</v>
      </c>
      <c r="I9" s="288">
        <v>20</v>
      </c>
      <c r="J9" s="311">
        <v>1200</v>
      </c>
      <c r="K9" s="316">
        <f>J9*I9</f>
        <v>24000</v>
      </c>
      <c r="L9" s="314">
        <v>500</v>
      </c>
      <c r="M9" s="315">
        <f>L9*H9</f>
        <v>25000</v>
      </c>
      <c r="N9" s="365">
        <f>M9/J9</f>
        <v>20.833333333333332</v>
      </c>
      <c r="W9" s="274">
        <v>5</v>
      </c>
      <c r="X9" s="274">
        <v>8</v>
      </c>
      <c r="Y9" s="274">
        <f t="shared" si="1"/>
        <v>65</v>
      </c>
      <c r="Z9" s="274">
        <v>50</v>
      </c>
      <c r="AA9" s="274">
        <f>SUM($Z$2:Z9)</f>
        <v>400</v>
      </c>
      <c r="AC9">
        <f t="shared" si="0"/>
        <v>5</v>
      </c>
    </row>
    <row r="10" spans="1:29">
      <c r="W10" s="274">
        <v>5</v>
      </c>
      <c r="X10" s="274">
        <v>9</v>
      </c>
      <c r="Y10" s="274">
        <f t="shared" si="1"/>
        <v>70</v>
      </c>
      <c r="Z10" s="274">
        <v>50</v>
      </c>
      <c r="AA10" s="274">
        <f>SUM($Z$2:Z10)</f>
        <v>450</v>
      </c>
      <c r="AC10">
        <f t="shared" si="0"/>
        <v>5</v>
      </c>
    </row>
    <row r="11" spans="1:29">
      <c r="A11" s="304" t="s">
        <v>2439</v>
      </c>
      <c r="B11" s="556" t="s">
        <v>2527</v>
      </c>
      <c r="C11" s="556" t="s">
        <v>2528</v>
      </c>
      <c r="D11" s="556" t="s">
        <v>2460</v>
      </c>
      <c r="E11" s="276"/>
      <c r="G11" s="274" t="s">
        <v>2482</v>
      </c>
      <c r="H11" s="288">
        <v>750</v>
      </c>
      <c r="I11" s="288">
        <v>15</v>
      </c>
      <c r="J11" s="380">
        <v>6000</v>
      </c>
      <c r="K11" s="316">
        <f t="shared" ref="K11:K20" si="2">J11*I11</f>
        <v>90000</v>
      </c>
      <c r="L11" s="314">
        <v>200</v>
      </c>
      <c r="M11" s="315">
        <f>L11*H11</f>
        <v>150000</v>
      </c>
      <c r="N11" s="320">
        <f>M11/J11</f>
        <v>25</v>
      </c>
      <c r="W11" s="274">
        <v>5</v>
      </c>
      <c r="X11" s="274">
        <v>10</v>
      </c>
      <c r="Y11" s="274">
        <f t="shared" si="1"/>
        <v>75</v>
      </c>
      <c r="Z11" s="274">
        <v>50</v>
      </c>
      <c r="AA11" s="274">
        <f>SUM($Z$2:Z11)</f>
        <v>500</v>
      </c>
      <c r="AC11">
        <f t="shared" si="0"/>
        <v>5</v>
      </c>
    </row>
    <row r="12" spans="1:29">
      <c r="A12" s="274">
        <v>1</v>
      </c>
      <c r="B12" s="274">
        <v>1</v>
      </c>
      <c r="C12" s="274">
        <v>13</v>
      </c>
      <c r="D12" s="274">
        <f>SUM(C$12:$C12)</f>
        <v>13</v>
      </c>
      <c r="G12" s="274" t="s">
        <v>2483</v>
      </c>
      <c r="H12" s="288">
        <v>750</v>
      </c>
      <c r="I12" s="288">
        <v>15</v>
      </c>
      <c r="J12" s="380">
        <v>6000</v>
      </c>
      <c r="K12" s="316">
        <f t="shared" si="2"/>
        <v>90000</v>
      </c>
      <c r="L12" s="314">
        <v>200</v>
      </c>
      <c r="M12" s="315">
        <f>L12*H12</f>
        <v>150000</v>
      </c>
      <c r="N12" s="320">
        <f>M12/J12</f>
        <v>25</v>
      </c>
      <c r="W12" s="274">
        <v>5</v>
      </c>
      <c r="X12" s="274">
        <v>11</v>
      </c>
      <c r="Y12" s="274">
        <f t="shared" si="1"/>
        <v>80</v>
      </c>
      <c r="Z12" s="274">
        <v>50</v>
      </c>
      <c r="AA12" s="274">
        <f>SUM($Z$2:Z12)</f>
        <v>550</v>
      </c>
      <c r="AC12">
        <f t="shared" si="0"/>
        <v>5</v>
      </c>
    </row>
    <row r="13" spans="1:29">
      <c r="A13" s="274">
        <v>2</v>
      </c>
      <c r="B13" s="274">
        <v>5</v>
      </c>
      <c r="C13" s="274">
        <v>26</v>
      </c>
      <c r="D13" s="274">
        <f>SUM(C$12:$C13)</f>
        <v>39</v>
      </c>
      <c r="K13" s="316">
        <f t="shared" si="2"/>
        <v>0</v>
      </c>
      <c r="L13" s="314"/>
      <c r="M13" s="315"/>
      <c r="N13" s="365"/>
      <c r="W13" s="274">
        <v>5</v>
      </c>
      <c r="X13" s="274">
        <v>12</v>
      </c>
      <c r="Y13" s="274">
        <f t="shared" si="1"/>
        <v>85</v>
      </c>
      <c r="Z13" s="274">
        <v>50</v>
      </c>
      <c r="AA13" s="274">
        <f>SUM($Z$2:Z13)</f>
        <v>600</v>
      </c>
      <c r="AC13">
        <f t="shared" si="0"/>
        <v>5</v>
      </c>
    </row>
    <row r="14" spans="1:29">
      <c r="A14" s="274">
        <v>3</v>
      </c>
      <c r="B14" s="274">
        <v>7</v>
      </c>
      <c r="C14" s="274">
        <v>39</v>
      </c>
      <c r="D14" s="274">
        <f>SUM(C$12:$C14)</f>
        <v>78</v>
      </c>
      <c r="G14" s="274" t="s">
        <v>2599</v>
      </c>
      <c r="H14" s="288">
        <v>30</v>
      </c>
      <c r="I14" s="288">
        <v>200</v>
      </c>
      <c r="J14" s="313">
        <v>150</v>
      </c>
      <c r="K14" s="316">
        <f t="shared" si="2"/>
        <v>30000</v>
      </c>
      <c r="L14" s="314">
        <v>100</v>
      </c>
      <c r="M14" s="315">
        <f t="shared" ref="M14:M20" si="3">L14*H14</f>
        <v>3000</v>
      </c>
      <c r="N14" s="365">
        <f t="shared" ref="N14:N20" si="4">M14/J14</f>
        <v>20</v>
      </c>
      <c r="W14" s="274">
        <v>5</v>
      </c>
      <c r="X14" s="274">
        <v>13</v>
      </c>
      <c r="Y14" s="274">
        <f t="shared" si="1"/>
        <v>90</v>
      </c>
      <c r="Z14" s="274">
        <v>50</v>
      </c>
      <c r="AA14" s="274">
        <f>SUM($Z$2:Z14)</f>
        <v>650</v>
      </c>
      <c r="AC14">
        <f t="shared" si="0"/>
        <v>5</v>
      </c>
    </row>
    <row r="15" spans="1:29">
      <c r="A15" s="274">
        <v>4</v>
      </c>
      <c r="B15" s="274">
        <v>10</v>
      </c>
      <c r="C15" s="274">
        <v>52</v>
      </c>
      <c r="D15" s="274">
        <f>SUM(C$12:$C15)</f>
        <v>130</v>
      </c>
      <c r="G15" s="274" t="s">
        <v>2600</v>
      </c>
      <c r="H15" s="288">
        <v>30</v>
      </c>
      <c r="I15" s="288">
        <v>200</v>
      </c>
      <c r="J15" s="313">
        <v>150</v>
      </c>
      <c r="K15" s="316">
        <f t="shared" si="2"/>
        <v>30000</v>
      </c>
      <c r="L15" s="314">
        <v>100</v>
      </c>
      <c r="M15" s="315">
        <f t="shared" si="3"/>
        <v>3000</v>
      </c>
      <c r="N15" s="365">
        <f t="shared" si="4"/>
        <v>20</v>
      </c>
      <c r="W15" s="274">
        <v>5</v>
      </c>
      <c r="X15" s="274">
        <v>14</v>
      </c>
      <c r="Y15" s="274">
        <f t="shared" si="1"/>
        <v>95</v>
      </c>
      <c r="Z15" s="274">
        <v>50</v>
      </c>
      <c r="AA15" s="274">
        <f>SUM($Z$2:Z15)</f>
        <v>700</v>
      </c>
      <c r="AC15">
        <f t="shared" si="0"/>
        <v>5</v>
      </c>
    </row>
    <row r="16" spans="1:29">
      <c r="A16" s="274">
        <v>5</v>
      </c>
      <c r="B16" s="274">
        <v>13</v>
      </c>
      <c r="C16" s="274">
        <v>65</v>
      </c>
      <c r="D16" s="274">
        <f>SUM(C$12:$C16)</f>
        <v>195</v>
      </c>
      <c r="G16" s="274" t="s">
        <v>2601</v>
      </c>
      <c r="H16" s="288">
        <v>30</v>
      </c>
      <c r="I16" s="288">
        <v>200</v>
      </c>
      <c r="J16" s="313">
        <v>220</v>
      </c>
      <c r="K16" s="316">
        <f t="shared" si="2"/>
        <v>44000</v>
      </c>
      <c r="L16" s="314">
        <v>150</v>
      </c>
      <c r="M16" s="315">
        <f t="shared" si="3"/>
        <v>4500</v>
      </c>
      <c r="N16" s="365">
        <f t="shared" si="4"/>
        <v>20.454545454545453</v>
      </c>
      <c r="W16" s="274">
        <v>5</v>
      </c>
      <c r="X16" s="274">
        <v>15</v>
      </c>
      <c r="Y16" s="274">
        <f t="shared" si="1"/>
        <v>100</v>
      </c>
      <c r="Z16" s="274">
        <v>50</v>
      </c>
      <c r="AA16" s="274">
        <f>SUM($Z$2:Z16)</f>
        <v>750</v>
      </c>
      <c r="AC16">
        <f t="shared" si="0"/>
        <v>5</v>
      </c>
    </row>
    <row r="17" spans="1:29">
      <c r="A17" s="274">
        <v>6</v>
      </c>
      <c r="B17" s="274">
        <v>17</v>
      </c>
      <c r="C17" s="274">
        <v>78</v>
      </c>
      <c r="D17" s="274">
        <f>SUM(C$12:$C17)</f>
        <v>273</v>
      </c>
      <c r="G17" s="274" t="s">
        <v>2602</v>
      </c>
      <c r="H17" s="288">
        <v>30</v>
      </c>
      <c r="I17" s="288">
        <v>200</v>
      </c>
      <c r="J17" s="313">
        <v>220</v>
      </c>
      <c r="K17" s="316">
        <f t="shared" si="2"/>
        <v>44000</v>
      </c>
      <c r="L17" s="314">
        <v>150</v>
      </c>
      <c r="M17" s="315">
        <f t="shared" si="3"/>
        <v>4500</v>
      </c>
      <c r="N17" s="365">
        <f t="shared" si="4"/>
        <v>20.454545454545453</v>
      </c>
      <c r="W17" s="274">
        <v>5</v>
      </c>
      <c r="X17" s="274">
        <v>16</v>
      </c>
      <c r="Y17" s="274">
        <f t="shared" si="1"/>
        <v>105</v>
      </c>
      <c r="Z17" s="274">
        <v>50</v>
      </c>
      <c r="AA17" s="274">
        <f>SUM($Z$2:Z17)</f>
        <v>800</v>
      </c>
      <c r="AC17">
        <f t="shared" si="0"/>
        <v>5</v>
      </c>
    </row>
    <row r="18" spans="1:29">
      <c r="A18" s="274">
        <v>7</v>
      </c>
      <c r="B18" s="274">
        <v>20</v>
      </c>
      <c r="C18" s="274">
        <v>91</v>
      </c>
      <c r="D18" s="274">
        <f>SUM(C$12:$C18)</f>
        <v>364</v>
      </c>
      <c r="G18" s="274" t="s">
        <v>2484</v>
      </c>
      <c r="H18" s="288">
        <v>15</v>
      </c>
      <c r="I18" s="288">
        <v>40</v>
      </c>
      <c r="J18" s="312">
        <v>1500</v>
      </c>
      <c r="K18" s="316">
        <f t="shared" si="2"/>
        <v>60000</v>
      </c>
      <c r="L18" s="314">
        <v>2000</v>
      </c>
      <c r="M18" s="315">
        <f t="shared" si="3"/>
        <v>30000</v>
      </c>
      <c r="N18" s="365">
        <f t="shared" si="4"/>
        <v>20</v>
      </c>
      <c r="W18" s="274">
        <v>5</v>
      </c>
      <c r="X18" s="274">
        <v>17</v>
      </c>
      <c r="Y18" s="274">
        <f t="shared" si="1"/>
        <v>110</v>
      </c>
      <c r="Z18" s="274">
        <v>50</v>
      </c>
      <c r="AA18" s="274">
        <f>SUM($Z$2:Z18)</f>
        <v>850</v>
      </c>
      <c r="AC18">
        <f t="shared" si="0"/>
        <v>5</v>
      </c>
    </row>
    <row r="19" spans="1:29">
      <c r="A19" s="274">
        <v>8</v>
      </c>
      <c r="B19" s="274">
        <v>23</v>
      </c>
      <c r="C19" s="274">
        <v>104</v>
      </c>
      <c r="D19" s="274">
        <f>SUM(C$12:$C19)</f>
        <v>468</v>
      </c>
      <c r="G19" s="274" t="s">
        <v>2603</v>
      </c>
      <c r="H19" s="274">
        <v>10</v>
      </c>
      <c r="I19" s="274">
        <v>200</v>
      </c>
      <c r="J19" s="312">
        <v>300</v>
      </c>
      <c r="K19" s="316">
        <f t="shared" si="2"/>
        <v>60000</v>
      </c>
      <c r="L19" s="314">
        <v>600</v>
      </c>
      <c r="M19" s="315">
        <f t="shared" si="3"/>
        <v>6000</v>
      </c>
      <c r="N19" s="365">
        <f t="shared" si="4"/>
        <v>20</v>
      </c>
      <c r="W19" s="274">
        <v>5</v>
      </c>
      <c r="X19" s="274">
        <v>18</v>
      </c>
      <c r="Y19" s="274">
        <f t="shared" si="1"/>
        <v>115</v>
      </c>
      <c r="Z19" s="274">
        <v>50</v>
      </c>
      <c r="AA19" s="274">
        <f>SUM($Z$2:Z19)</f>
        <v>900</v>
      </c>
      <c r="AC19">
        <f t="shared" si="0"/>
        <v>5</v>
      </c>
    </row>
    <row r="20" spans="1:29">
      <c r="A20" s="274">
        <v>9</v>
      </c>
      <c r="B20" s="274">
        <v>26</v>
      </c>
      <c r="C20" s="274">
        <v>117</v>
      </c>
      <c r="D20" s="274">
        <f>SUM(C$12:$C20)</f>
        <v>585</v>
      </c>
      <c r="G20" s="274" t="s">
        <v>2485</v>
      </c>
      <c r="H20" s="288">
        <v>30</v>
      </c>
      <c r="I20" s="288">
        <v>200</v>
      </c>
      <c r="J20" s="313">
        <v>220</v>
      </c>
      <c r="K20" s="316">
        <f t="shared" si="2"/>
        <v>44000</v>
      </c>
      <c r="L20" s="314">
        <v>150</v>
      </c>
      <c r="M20" s="315">
        <f t="shared" si="3"/>
        <v>4500</v>
      </c>
      <c r="N20" s="365">
        <f t="shared" si="4"/>
        <v>20.454545454545453</v>
      </c>
      <c r="W20" s="274">
        <v>5</v>
      </c>
      <c r="X20" s="274">
        <v>19</v>
      </c>
      <c r="Y20" s="274">
        <f t="shared" si="1"/>
        <v>120</v>
      </c>
      <c r="Z20" s="274">
        <v>50</v>
      </c>
      <c r="AA20" s="274">
        <f>SUM($Z$2:Z20)</f>
        <v>950</v>
      </c>
      <c r="AC20">
        <f t="shared" si="0"/>
        <v>5</v>
      </c>
    </row>
    <row r="21" spans="1:29">
      <c r="A21" s="274">
        <v>10</v>
      </c>
      <c r="B21" s="274">
        <v>29.999999999999982</v>
      </c>
      <c r="C21" s="274">
        <v>130</v>
      </c>
      <c r="D21" s="274">
        <f>SUM(C$12:$C21)</f>
        <v>715</v>
      </c>
      <c r="W21" s="274">
        <v>5</v>
      </c>
      <c r="X21" s="274">
        <v>20</v>
      </c>
      <c r="Y21" s="274">
        <f t="shared" si="1"/>
        <v>125</v>
      </c>
      <c r="Z21" s="274">
        <v>50</v>
      </c>
      <c r="AA21" s="274">
        <f>SUM($Z$2:Z21)</f>
        <v>1000</v>
      </c>
      <c r="AC21">
        <f t="shared" si="0"/>
        <v>5</v>
      </c>
    </row>
    <row r="22" spans="1:29">
      <c r="C22" s="548">
        <f>SUM(C12:C21)</f>
        <v>715</v>
      </c>
      <c r="D22" s="552"/>
      <c r="G22" s="274" t="s">
        <v>701</v>
      </c>
      <c r="H22" s="288">
        <v>500</v>
      </c>
      <c r="I22" s="288">
        <v>0</v>
      </c>
      <c r="J22" s="313">
        <v>50</v>
      </c>
      <c r="K22" s="316">
        <f>J22*I22</f>
        <v>0</v>
      </c>
      <c r="L22" s="314">
        <v>1</v>
      </c>
      <c r="M22" s="315">
        <f>L22*H22</f>
        <v>500</v>
      </c>
      <c r="N22" s="365">
        <f>M22/J22</f>
        <v>10</v>
      </c>
      <c r="W22" s="274">
        <v>5</v>
      </c>
      <c r="X22" s="274">
        <v>21</v>
      </c>
      <c r="Y22" s="274">
        <f t="shared" si="1"/>
        <v>130</v>
      </c>
      <c r="Z22" s="274">
        <v>50</v>
      </c>
      <c r="AA22" s="274">
        <f>SUM($Z$2:Z22)</f>
        <v>1050</v>
      </c>
      <c r="AC22">
        <f t="shared" si="0"/>
        <v>5</v>
      </c>
    </row>
    <row r="23" spans="1:29">
      <c r="K23" s="322">
        <f>SUM(K2:K22)</f>
        <v>898000</v>
      </c>
      <c r="W23" s="274">
        <v>5</v>
      </c>
      <c r="X23" s="274">
        <v>22</v>
      </c>
      <c r="Y23" s="274">
        <f t="shared" si="1"/>
        <v>135</v>
      </c>
      <c r="Z23" s="274">
        <v>50</v>
      </c>
      <c r="AA23" s="274">
        <f>SUM($Z$2:Z23)</f>
        <v>1100</v>
      </c>
      <c r="AC23">
        <f t="shared" si="0"/>
        <v>5</v>
      </c>
    </row>
    <row r="24" spans="1:29">
      <c r="A24" s="304" t="s">
        <v>2440</v>
      </c>
      <c r="K24" s="306">
        <f>K23-(K9+K8)</f>
        <v>850000</v>
      </c>
      <c r="W24" s="274">
        <v>5</v>
      </c>
      <c r="X24" s="274">
        <v>23</v>
      </c>
      <c r="Y24" s="274">
        <f t="shared" si="1"/>
        <v>140</v>
      </c>
      <c r="Z24" s="274">
        <v>50</v>
      </c>
      <c r="AA24" s="274">
        <f>SUM($Z$2:Z24)</f>
        <v>1150</v>
      </c>
      <c r="AC24">
        <f t="shared" si="0"/>
        <v>5</v>
      </c>
    </row>
    <row r="25" spans="1:29">
      <c r="A25" s="564" t="s">
        <v>2489</v>
      </c>
      <c r="B25" s="564" t="s">
        <v>2497</v>
      </c>
      <c r="C25" s="564" t="s">
        <v>2490</v>
      </c>
      <c r="D25" s="564" t="s">
        <v>2582</v>
      </c>
      <c r="E25" s="566"/>
      <c r="F25" s="549" t="s">
        <v>3166</v>
      </c>
      <c r="W25" s="274">
        <v>5</v>
      </c>
      <c r="X25" s="274">
        <v>24</v>
      </c>
      <c r="Y25" s="274">
        <f t="shared" si="1"/>
        <v>145</v>
      </c>
      <c r="Z25" s="274">
        <v>50</v>
      </c>
      <c r="AA25" s="274">
        <f>SUM($Z$2:Z25)</f>
        <v>1200</v>
      </c>
      <c r="AC25">
        <f t="shared" si="0"/>
        <v>5</v>
      </c>
    </row>
    <row r="26" spans="1:29">
      <c r="A26" s="281" t="s">
        <v>2491</v>
      </c>
      <c r="B26" s="281">
        <v>35</v>
      </c>
      <c r="C26" s="565">
        <v>1750</v>
      </c>
      <c r="D26" s="282">
        <f>C26*3</f>
        <v>5250</v>
      </c>
      <c r="E26" s="554"/>
      <c r="F26" s="382">
        <f>E26+D26</f>
        <v>5250</v>
      </c>
      <c r="G26" s="274" t="s">
        <v>2534</v>
      </c>
      <c r="W26" s="274">
        <v>5</v>
      </c>
      <c r="X26" s="274">
        <v>25</v>
      </c>
      <c r="Y26" s="274">
        <f t="shared" si="1"/>
        <v>150</v>
      </c>
      <c r="Z26" s="274">
        <v>50</v>
      </c>
      <c r="AA26" s="274">
        <f>SUM($Z$2:Z26)</f>
        <v>1250</v>
      </c>
      <c r="AC26">
        <f t="shared" si="0"/>
        <v>5</v>
      </c>
    </row>
    <row r="27" spans="1:29">
      <c r="B27" s="274">
        <v>55</v>
      </c>
      <c r="C27" s="565">
        <v>2750</v>
      </c>
      <c r="D27" s="282">
        <f t="shared" ref="D27:D34" si="5">C27*3</f>
        <v>8250</v>
      </c>
      <c r="E27" s="554"/>
      <c r="F27" s="382">
        <f t="shared" ref="F27:F34" si="6">E27+D27</f>
        <v>8250</v>
      </c>
      <c r="G27" s="274" t="s">
        <v>2546</v>
      </c>
      <c r="H27" s="383"/>
      <c r="I27" s="383"/>
      <c r="J27" s="384"/>
      <c r="K27" s="385"/>
      <c r="L27" s="386"/>
      <c r="M27" s="387"/>
      <c r="N27" s="388"/>
      <c r="W27" s="274">
        <v>5</v>
      </c>
      <c r="X27" s="274">
        <v>26</v>
      </c>
      <c r="Y27" s="274">
        <f t="shared" si="1"/>
        <v>155</v>
      </c>
      <c r="Z27" s="274">
        <v>50</v>
      </c>
      <c r="AA27" s="274">
        <f>SUM($Z$2:Z27)</f>
        <v>1300</v>
      </c>
      <c r="AC27">
        <f t="shared" si="0"/>
        <v>5</v>
      </c>
    </row>
    <row r="28" spans="1:29">
      <c r="A28" s="281" t="s">
        <v>2492</v>
      </c>
      <c r="B28" s="281">
        <v>75</v>
      </c>
      <c r="C28" s="565">
        <v>3750</v>
      </c>
      <c r="D28" s="282">
        <f t="shared" si="5"/>
        <v>11250</v>
      </c>
      <c r="E28" s="554"/>
      <c r="F28" s="382">
        <f t="shared" si="6"/>
        <v>11250</v>
      </c>
      <c r="G28" s="274" t="s">
        <v>2535</v>
      </c>
      <c r="H28" s="383"/>
      <c r="I28" s="383"/>
      <c r="J28" s="384"/>
      <c r="K28" s="385"/>
      <c r="L28" s="386"/>
      <c r="M28" s="387"/>
      <c r="N28" s="388"/>
      <c r="W28" s="274">
        <v>5</v>
      </c>
      <c r="X28" s="274">
        <v>27</v>
      </c>
      <c r="Y28" s="274">
        <f t="shared" si="1"/>
        <v>160</v>
      </c>
      <c r="Z28" s="274">
        <v>50</v>
      </c>
      <c r="AA28" s="274">
        <f>SUM($Z$2:Z28)</f>
        <v>1350</v>
      </c>
      <c r="AC28">
        <f t="shared" si="0"/>
        <v>5</v>
      </c>
    </row>
    <row r="29" spans="1:29">
      <c r="A29" s="281" t="s">
        <v>2597</v>
      </c>
      <c r="B29" s="281">
        <v>95</v>
      </c>
      <c r="C29" s="565">
        <v>4750</v>
      </c>
      <c r="D29" s="282">
        <f t="shared" si="5"/>
        <v>14250</v>
      </c>
      <c r="E29" s="554"/>
      <c r="F29" s="382">
        <f t="shared" si="6"/>
        <v>14250</v>
      </c>
      <c r="G29" s="274" t="s">
        <v>2598</v>
      </c>
      <c r="H29"/>
      <c r="I29"/>
      <c r="J29"/>
      <c r="K29"/>
      <c r="L29"/>
      <c r="M29"/>
      <c r="N29"/>
      <c r="W29" s="274">
        <v>5</v>
      </c>
      <c r="X29" s="274">
        <v>28</v>
      </c>
      <c r="Y29" s="274">
        <f t="shared" si="1"/>
        <v>165</v>
      </c>
      <c r="Z29" s="274">
        <v>50</v>
      </c>
      <c r="AA29" s="274">
        <f>SUM($Z$2:Z29)</f>
        <v>1400</v>
      </c>
      <c r="AC29">
        <f t="shared" si="0"/>
        <v>5</v>
      </c>
    </row>
    <row r="30" spans="1:29">
      <c r="A30" s="281" t="s">
        <v>2493</v>
      </c>
      <c r="B30" s="281">
        <v>115</v>
      </c>
      <c r="C30" s="565">
        <v>5750</v>
      </c>
      <c r="D30" s="282">
        <f t="shared" si="5"/>
        <v>17250</v>
      </c>
      <c r="E30" s="554"/>
      <c r="F30" s="382">
        <f t="shared" si="6"/>
        <v>17250</v>
      </c>
      <c r="G30" s="274" t="s">
        <v>2536</v>
      </c>
      <c r="W30" s="274">
        <v>5</v>
      </c>
      <c r="X30" s="274">
        <v>29</v>
      </c>
      <c r="Y30" s="274">
        <f t="shared" si="1"/>
        <v>170</v>
      </c>
      <c r="Z30" s="274">
        <v>50</v>
      </c>
      <c r="AA30" s="274">
        <f>SUM($Z$2:Z30)</f>
        <v>1450</v>
      </c>
      <c r="AC30">
        <f t="shared" si="0"/>
        <v>5</v>
      </c>
    </row>
    <row r="31" spans="1:29">
      <c r="A31" s="281" t="s">
        <v>2494</v>
      </c>
      <c r="B31" s="281">
        <v>153</v>
      </c>
      <c r="C31" s="565">
        <v>7650</v>
      </c>
      <c r="D31" s="282">
        <f t="shared" si="5"/>
        <v>22950</v>
      </c>
      <c r="E31" s="554"/>
      <c r="F31" s="382">
        <f t="shared" si="6"/>
        <v>22950</v>
      </c>
      <c r="G31" s="274" t="s">
        <v>3171</v>
      </c>
      <c r="W31" s="274">
        <v>5</v>
      </c>
      <c r="X31" s="274">
        <v>30</v>
      </c>
      <c r="Y31" s="274">
        <f t="shared" si="1"/>
        <v>175</v>
      </c>
      <c r="Z31" s="274">
        <v>50</v>
      </c>
      <c r="AA31" s="274">
        <f>SUM($Z$2:Z31)</f>
        <v>1500</v>
      </c>
      <c r="AC31">
        <f t="shared" si="0"/>
        <v>5</v>
      </c>
    </row>
    <row r="32" spans="1:29">
      <c r="A32" s="281" t="s">
        <v>2495</v>
      </c>
      <c r="B32" s="274">
        <v>184</v>
      </c>
      <c r="C32" s="274">
        <v>9200</v>
      </c>
      <c r="D32" s="282">
        <f t="shared" si="5"/>
        <v>27600</v>
      </c>
      <c r="E32" s="554"/>
      <c r="F32" s="382">
        <f t="shared" si="6"/>
        <v>27600</v>
      </c>
      <c r="G32" s="274" t="s">
        <v>3172</v>
      </c>
      <c r="V32"/>
      <c r="W32" s="274">
        <v>5</v>
      </c>
      <c r="X32" s="549">
        <v>31</v>
      </c>
      <c r="Y32" s="549">
        <f t="shared" si="1"/>
        <v>180</v>
      </c>
      <c r="Z32" s="549">
        <v>50</v>
      </c>
      <c r="AA32" s="549">
        <f>SUM($Z$2:Z32)</f>
        <v>1550</v>
      </c>
      <c r="AB32" s="555" t="s">
        <v>2491</v>
      </c>
      <c r="AC32">
        <f t="shared" si="0"/>
        <v>5</v>
      </c>
    </row>
    <row r="33" spans="1:29">
      <c r="A33" s="274" t="s">
        <v>3165</v>
      </c>
      <c r="B33" s="274">
        <v>250</v>
      </c>
      <c r="C33" s="274">
        <v>12500</v>
      </c>
      <c r="D33" s="282">
        <f t="shared" si="5"/>
        <v>37500</v>
      </c>
      <c r="E33" s="554"/>
      <c r="F33" s="382">
        <f t="shared" si="6"/>
        <v>37500</v>
      </c>
      <c r="G33" s="274" t="s">
        <v>3173</v>
      </c>
      <c r="W33" s="274">
        <v>5</v>
      </c>
      <c r="X33" s="274">
        <v>32</v>
      </c>
      <c r="Y33" s="274">
        <f t="shared" si="1"/>
        <v>185</v>
      </c>
      <c r="Z33" s="274">
        <v>50</v>
      </c>
      <c r="AA33" s="274">
        <f>SUM($Z$2:Z33)</f>
        <v>1600</v>
      </c>
      <c r="AC33">
        <f t="shared" si="0"/>
        <v>5</v>
      </c>
    </row>
    <row r="34" spans="1:29">
      <c r="A34" s="574" t="s">
        <v>3174</v>
      </c>
      <c r="B34" s="274">
        <v>281</v>
      </c>
      <c r="C34" s="274">
        <v>14050</v>
      </c>
      <c r="D34" s="282">
        <f t="shared" si="5"/>
        <v>42150</v>
      </c>
      <c r="E34" s="554"/>
      <c r="F34" s="382">
        <f t="shared" si="6"/>
        <v>42150</v>
      </c>
      <c r="G34" s="274" t="s">
        <v>3176</v>
      </c>
      <c r="W34" s="274">
        <v>5</v>
      </c>
      <c r="X34" s="274">
        <v>33</v>
      </c>
      <c r="Y34" s="274">
        <f t="shared" si="1"/>
        <v>190</v>
      </c>
      <c r="Z34" s="274">
        <v>50</v>
      </c>
      <c r="AA34" s="274">
        <f>SUM($Z$2:Z34)</f>
        <v>1650</v>
      </c>
      <c r="AC34">
        <f t="shared" si="0"/>
        <v>5</v>
      </c>
    </row>
    <row r="35" spans="1:29">
      <c r="A35" s="382"/>
      <c r="W35" s="274">
        <v>5</v>
      </c>
      <c r="X35" s="274">
        <v>34</v>
      </c>
      <c r="Y35" s="274">
        <f t="shared" si="1"/>
        <v>195</v>
      </c>
      <c r="Z35" s="274">
        <v>50</v>
      </c>
      <c r="AA35" s="274">
        <f>SUM($Z$2:Z35)</f>
        <v>1700</v>
      </c>
      <c r="AC35">
        <f t="shared" si="0"/>
        <v>5</v>
      </c>
    </row>
    <row r="36" spans="1:29">
      <c r="A36" s="382"/>
      <c r="W36" s="274">
        <v>5</v>
      </c>
      <c r="X36" s="274">
        <v>35</v>
      </c>
      <c r="Y36" s="274">
        <f t="shared" si="1"/>
        <v>200</v>
      </c>
      <c r="Z36" s="274">
        <v>50</v>
      </c>
      <c r="AA36" s="274">
        <f>SUM($Z$2:Z36)</f>
        <v>1750</v>
      </c>
      <c r="AC36">
        <f t="shared" si="0"/>
        <v>5</v>
      </c>
    </row>
    <row r="37" spans="1:29">
      <c r="A37" s="304" t="s">
        <v>2441</v>
      </c>
      <c r="N37" s="287"/>
      <c r="O37" s="367" t="s">
        <v>2585</v>
      </c>
      <c r="P37" s="368" t="s">
        <v>2583</v>
      </c>
      <c r="Q37" s="368" t="s">
        <v>2596</v>
      </c>
      <c r="R37" s="367" t="s">
        <v>2586</v>
      </c>
      <c r="S37" s="367" t="s">
        <v>2581</v>
      </c>
      <c r="T37" s="287" t="s">
        <v>3169</v>
      </c>
      <c r="U37" s="287" t="s">
        <v>3170</v>
      </c>
      <c r="V37" s="287" t="s">
        <v>3175</v>
      </c>
      <c r="W37" s="274">
        <v>5</v>
      </c>
      <c r="X37" s="274">
        <v>36</v>
      </c>
      <c r="Y37" s="274">
        <f t="shared" si="1"/>
        <v>205</v>
      </c>
      <c r="Z37" s="274">
        <v>50</v>
      </c>
      <c r="AA37" s="274">
        <f>SUM($Z$2:Z37)</f>
        <v>1800</v>
      </c>
      <c r="AC37">
        <f t="shared" si="0"/>
        <v>5</v>
      </c>
    </row>
    <row r="38" spans="1:29">
      <c r="A38" s="283" t="s">
        <v>2461</v>
      </c>
      <c r="B38" s="283" t="s">
        <v>2462</v>
      </c>
      <c r="C38" s="283" t="s">
        <v>2463</v>
      </c>
      <c r="D38" s="309" t="s">
        <v>2479</v>
      </c>
      <c r="E38" s="284" t="s">
        <v>701</v>
      </c>
      <c r="F38" s="285" t="s">
        <v>1151</v>
      </c>
      <c r="G38" s="286" t="s">
        <v>425</v>
      </c>
      <c r="H38" s="283" t="s">
        <v>2464</v>
      </c>
      <c r="I38" s="283" t="s">
        <v>2465</v>
      </c>
      <c r="J38" s="283" t="s">
        <v>2466</v>
      </c>
      <c r="K38" s="283" t="s">
        <v>2467</v>
      </c>
      <c r="L38" s="283" t="s">
        <v>2468</v>
      </c>
      <c r="N38" s="369" t="s">
        <v>2529</v>
      </c>
      <c r="O38" s="290">
        <f>($D$9+$E$9)*15</f>
        <v>10500</v>
      </c>
      <c r="P38" s="290">
        <f t="shared" ref="P38:V38" si="7">($D$9+$E$9)*15</f>
        <v>10500</v>
      </c>
      <c r="Q38" s="290">
        <f t="shared" si="7"/>
        <v>10500</v>
      </c>
      <c r="R38" s="290">
        <f t="shared" si="7"/>
        <v>10500</v>
      </c>
      <c r="S38" s="290">
        <f t="shared" si="7"/>
        <v>10500</v>
      </c>
      <c r="T38" s="290">
        <f t="shared" si="7"/>
        <v>10500</v>
      </c>
      <c r="U38" s="290">
        <f t="shared" si="7"/>
        <v>10500</v>
      </c>
      <c r="V38" s="290">
        <f t="shared" si="7"/>
        <v>10500</v>
      </c>
      <c r="W38" s="274">
        <v>5</v>
      </c>
      <c r="X38" s="274">
        <v>37</v>
      </c>
      <c r="Y38" s="274">
        <f t="shared" si="1"/>
        <v>210</v>
      </c>
      <c r="Z38" s="274">
        <v>50</v>
      </c>
      <c r="AA38" s="274">
        <f>SUM($Z$2:Z38)</f>
        <v>1850</v>
      </c>
      <c r="AC38">
        <f t="shared" si="0"/>
        <v>5</v>
      </c>
    </row>
    <row r="39" spans="1:29">
      <c r="B39" s="274" t="s">
        <v>317</v>
      </c>
      <c r="C39" s="274" t="s">
        <v>701</v>
      </c>
      <c r="E39" s="288"/>
      <c r="F39" s="289"/>
      <c r="G39" s="290">
        <f>250000/2</f>
        <v>125000</v>
      </c>
      <c r="H39" s="274">
        <v>59000</v>
      </c>
      <c r="J39" s="274">
        <f>H39/G39</f>
        <v>0.47199999999999998</v>
      </c>
      <c r="K39" s="291">
        <f>G39/H39</f>
        <v>2.1186440677966103</v>
      </c>
      <c r="L39" s="292">
        <f>K39/K$39</f>
        <v>1</v>
      </c>
      <c r="N39" s="369" t="s">
        <v>2530</v>
      </c>
      <c r="O39" s="290">
        <f>($C$22+$D$22)*15</f>
        <v>10725</v>
      </c>
      <c r="P39" s="290">
        <f t="shared" ref="P39:V39" si="8">($C$22+$D$22)*15</f>
        <v>10725</v>
      </c>
      <c r="Q39" s="290">
        <f t="shared" si="8"/>
        <v>10725</v>
      </c>
      <c r="R39" s="290">
        <f t="shared" si="8"/>
        <v>10725</v>
      </c>
      <c r="S39" s="290">
        <f t="shared" si="8"/>
        <v>10725</v>
      </c>
      <c r="T39" s="290">
        <f t="shared" si="8"/>
        <v>10725</v>
      </c>
      <c r="U39" s="290">
        <f t="shared" si="8"/>
        <v>10725</v>
      </c>
      <c r="V39" s="290">
        <f t="shared" si="8"/>
        <v>10725</v>
      </c>
      <c r="W39" s="274">
        <v>5</v>
      </c>
      <c r="X39" s="274">
        <v>38</v>
      </c>
      <c r="Y39" s="274">
        <f t="shared" si="1"/>
        <v>215</v>
      </c>
      <c r="Z39" s="274">
        <v>50</v>
      </c>
      <c r="AA39" s="274">
        <f>SUM($Z$2:Z39)</f>
        <v>1900</v>
      </c>
      <c r="AC39">
        <f t="shared" si="0"/>
        <v>5</v>
      </c>
    </row>
    <row r="40" spans="1:29">
      <c r="G40" s="274">
        <v>600000</v>
      </c>
      <c r="H40" s="274">
        <v>33000</v>
      </c>
      <c r="J40" s="274">
        <f>H40/G40</f>
        <v>5.5E-2</v>
      </c>
      <c r="K40" s="291">
        <f>G40/H40</f>
        <v>18.181818181818183</v>
      </c>
      <c r="L40" s="292">
        <f>K40/K$39</f>
        <v>8.581818181818182</v>
      </c>
      <c r="N40" s="573" t="s">
        <v>2531</v>
      </c>
      <c r="O40" s="557">
        <f>F26</f>
        <v>5250</v>
      </c>
      <c r="P40" s="557">
        <f>F28</f>
        <v>11250</v>
      </c>
      <c r="Q40" s="557">
        <f>F29</f>
        <v>14250</v>
      </c>
      <c r="R40" s="557">
        <f>F30</f>
        <v>17250</v>
      </c>
      <c r="S40" s="557">
        <f>F31</f>
        <v>22950</v>
      </c>
      <c r="T40" s="557">
        <f>F32</f>
        <v>27600</v>
      </c>
      <c r="U40" s="557">
        <f>F33</f>
        <v>37500</v>
      </c>
      <c r="V40" s="557">
        <f>F34</f>
        <v>42150</v>
      </c>
      <c r="W40" s="274">
        <v>5</v>
      </c>
      <c r="X40" s="274">
        <v>39</v>
      </c>
      <c r="Y40" s="274">
        <f t="shared" si="1"/>
        <v>220</v>
      </c>
      <c r="Z40" s="274">
        <v>50</v>
      </c>
      <c r="AA40" s="274">
        <f>SUM($Z$2:Z40)</f>
        <v>1950</v>
      </c>
      <c r="AC40">
        <f t="shared" si="0"/>
        <v>5</v>
      </c>
    </row>
    <row r="41" spans="1:29">
      <c r="A41" s="294" t="s">
        <v>2571</v>
      </c>
      <c r="B41" s="295" t="s">
        <v>2558</v>
      </c>
      <c r="C41" s="294" t="s">
        <v>2562</v>
      </c>
      <c r="D41" s="294" t="s">
        <v>2563</v>
      </c>
      <c r="E41" s="294" t="s">
        <v>669</v>
      </c>
      <c r="F41" s="294" t="s">
        <v>2564</v>
      </c>
      <c r="G41" s="296" t="s">
        <v>2565</v>
      </c>
      <c r="H41" s="297" t="s">
        <v>2566</v>
      </c>
      <c r="I41" s="297" t="s">
        <v>2567</v>
      </c>
      <c r="J41" s="298" t="s">
        <v>2568</v>
      </c>
      <c r="K41" s="294" t="s">
        <v>2569</v>
      </c>
      <c r="L41" s="294" t="s">
        <v>2570</v>
      </c>
      <c r="N41" s="560" t="s">
        <v>2550</v>
      </c>
      <c r="O41" s="561">
        <f>SUM(O38:O40)</f>
        <v>26475</v>
      </c>
      <c r="P41" s="561">
        <f t="shared" ref="P41:V41" si="9">SUM(P38:P40)</f>
        <v>32475</v>
      </c>
      <c r="Q41" s="561">
        <f t="shared" si="9"/>
        <v>35475</v>
      </c>
      <c r="R41" s="561">
        <f t="shared" si="9"/>
        <v>38475</v>
      </c>
      <c r="S41" s="561">
        <f t="shared" si="9"/>
        <v>44175</v>
      </c>
      <c r="T41" s="561">
        <f t="shared" si="9"/>
        <v>48825</v>
      </c>
      <c r="U41" s="561">
        <f t="shared" si="9"/>
        <v>58725</v>
      </c>
      <c r="V41" s="561">
        <f t="shared" si="9"/>
        <v>63375</v>
      </c>
      <c r="W41" s="274">
        <v>5</v>
      </c>
      <c r="X41" s="274">
        <v>40</v>
      </c>
      <c r="Y41" s="274">
        <f t="shared" si="1"/>
        <v>225</v>
      </c>
      <c r="Z41" s="274">
        <v>50</v>
      </c>
      <c r="AA41" s="274">
        <f>SUM($Z$2:Z41)</f>
        <v>2000</v>
      </c>
      <c r="AC41">
        <f t="shared" si="0"/>
        <v>5</v>
      </c>
    </row>
    <row r="42" spans="1:29">
      <c r="A42" s="274" t="s">
        <v>2469</v>
      </c>
      <c r="B42" s="325" t="s">
        <v>2595</v>
      </c>
      <c r="C42" s="325" t="s">
        <v>2572</v>
      </c>
      <c r="D42" s="361">
        <v>2000</v>
      </c>
      <c r="E42" s="328">
        <v>0</v>
      </c>
      <c r="F42" s="329">
        <v>100000</v>
      </c>
      <c r="G42" s="359">
        <f>(F42*3/4)+E42+(D42*20)</f>
        <v>115000</v>
      </c>
      <c r="H42" s="331">
        <v>5500</v>
      </c>
      <c r="I42" s="358">
        <f t="shared" ref="I42:I50" si="10">H42/10</f>
        <v>550</v>
      </c>
      <c r="J42" s="333">
        <f t="shared" ref="J42:J48" si="11">H42/G42</f>
        <v>4.7826086956521741E-2</v>
      </c>
      <c r="K42" s="333">
        <f t="shared" ref="K42:K50" si="12">G42/H42</f>
        <v>20.90909090909091</v>
      </c>
      <c r="L42" s="334">
        <f t="shared" ref="L42:L50" si="13">K42/K$39</f>
        <v>9.8690909090909091</v>
      </c>
      <c r="M42" s="381">
        <v>88550</v>
      </c>
      <c r="N42" s="373" t="s">
        <v>3168</v>
      </c>
      <c r="O42" s="558">
        <f>(O38*0.7)+(O39*0.7)+(O40*0.7)</f>
        <v>18532.499999999996</v>
      </c>
      <c r="P42" s="558">
        <f>(P38*0.7)+(P39*0.7)+(P40*0.7)</f>
        <v>22732.499999999996</v>
      </c>
      <c r="Q42" s="558">
        <f t="shared" ref="Q42:V42" si="14">(Q38*0.7)+(Q39*0.7)+(Q40*0.7)</f>
        <v>24832.5</v>
      </c>
      <c r="R42" s="558">
        <f t="shared" si="14"/>
        <v>26932.5</v>
      </c>
      <c r="S42" s="558">
        <f t="shared" si="14"/>
        <v>30922.499999999996</v>
      </c>
      <c r="T42" s="558">
        <f t="shared" si="14"/>
        <v>34177.5</v>
      </c>
      <c r="U42" s="558">
        <f t="shared" si="14"/>
        <v>41107.5</v>
      </c>
      <c r="V42" s="558">
        <f t="shared" si="14"/>
        <v>44362.499999999993</v>
      </c>
      <c r="W42" s="274">
        <v>5</v>
      </c>
      <c r="X42" s="274">
        <v>41</v>
      </c>
      <c r="Y42" s="274">
        <f t="shared" si="1"/>
        <v>230</v>
      </c>
      <c r="Z42" s="274">
        <v>50</v>
      </c>
      <c r="AA42" s="274">
        <f>SUM($Z$2:Z42)</f>
        <v>2050</v>
      </c>
      <c r="AC42">
        <f t="shared" si="0"/>
        <v>5</v>
      </c>
    </row>
    <row r="43" spans="1:29">
      <c r="A43" s="274" t="s">
        <v>2469</v>
      </c>
      <c r="B43" s="325" t="s">
        <v>2588</v>
      </c>
      <c r="C43" s="325" t="s">
        <v>2575</v>
      </c>
      <c r="D43" s="377">
        <v>8500</v>
      </c>
      <c r="E43" s="328">
        <v>0</v>
      </c>
      <c r="F43" s="336">
        <v>420</v>
      </c>
      <c r="G43" s="360">
        <f>F43*150+E43+(D43*20)</f>
        <v>233000</v>
      </c>
      <c r="H43" s="331">
        <v>11000</v>
      </c>
      <c r="I43" s="358">
        <f t="shared" si="10"/>
        <v>1100</v>
      </c>
      <c r="J43" s="333">
        <f t="shared" si="11"/>
        <v>4.7210300429184553E-2</v>
      </c>
      <c r="K43" s="333">
        <f t="shared" si="12"/>
        <v>21.181818181818183</v>
      </c>
      <c r="L43" s="334">
        <f t="shared" si="13"/>
        <v>9.9978181818181824</v>
      </c>
      <c r="M43" s="381">
        <v>566500</v>
      </c>
      <c r="N43" s="367" t="s">
        <v>2552</v>
      </c>
      <c r="O43" s="290">
        <f>O41/15</f>
        <v>1765</v>
      </c>
      <c r="P43" s="290">
        <f t="shared" ref="P43:V43" si="15">P41/15</f>
        <v>2165</v>
      </c>
      <c r="Q43" s="290">
        <f t="shared" si="15"/>
        <v>2365</v>
      </c>
      <c r="R43" s="290">
        <f t="shared" si="15"/>
        <v>2565</v>
      </c>
      <c r="S43" s="290">
        <f t="shared" si="15"/>
        <v>2945</v>
      </c>
      <c r="T43" s="290">
        <f t="shared" si="15"/>
        <v>3255</v>
      </c>
      <c r="U43" s="290">
        <f t="shared" si="15"/>
        <v>3915</v>
      </c>
      <c r="V43" s="290">
        <f t="shared" si="15"/>
        <v>4225</v>
      </c>
      <c r="W43" s="274">
        <v>5</v>
      </c>
      <c r="X43" s="274">
        <v>42</v>
      </c>
      <c r="Y43" s="274">
        <f t="shared" si="1"/>
        <v>235</v>
      </c>
      <c r="Z43" s="274">
        <v>50</v>
      </c>
      <c r="AA43" s="274">
        <f>SUM($Z$2:Z43)</f>
        <v>2100</v>
      </c>
      <c r="AC43">
        <f t="shared" si="0"/>
        <v>5</v>
      </c>
    </row>
    <row r="44" spans="1:29">
      <c r="A44" s="274" t="s">
        <v>2469</v>
      </c>
      <c r="B44" s="325" t="s">
        <v>2588</v>
      </c>
      <c r="C44" s="325" t="s">
        <v>2576</v>
      </c>
      <c r="D44" s="377">
        <v>8500</v>
      </c>
      <c r="E44" s="328">
        <v>0</v>
      </c>
      <c r="F44" s="329">
        <v>420</v>
      </c>
      <c r="G44" s="359">
        <f>F44*150+E44+(D44*20)</f>
        <v>233000</v>
      </c>
      <c r="H44" s="331">
        <v>11000</v>
      </c>
      <c r="I44" s="358">
        <f t="shared" si="10"/>
        <v>1100</v>
      </c>
      <c r="J44" s="333">
        <f t="shared" si="11"/>
        <v>4.7210300429184553E-2</v>
      </c>
      <c r="K44" s="333">
        <f t="shared" si="12"/>
        <v>21.181818181818183</v>
      </c>
      <c r="L44" s="334">
        <f t="shared" si="13"/>
        <v>9.9978181818181824</v>
      </c>
      <c r="M44" s="381">
        <v>330000</v>
      </c>
      <c r="N44" s="287" t="s">
        <v>2551</v>
      </c>
      <c r="O44" s="559">
        <f>O43*20</f>
        <v>35300</v>
      </c>
      <c r="P44" s="559">
        <f>P43*20</f>
        <v>43300</v>
      </c>
      <c r="Q44" s="559">
        <f t="shared" ref="Q44:V44" si="16">Q43*20</f>
        <v>47300</v>
      </c>
      <c r="R44" s="559">
        <f t="shared" si="16"/>
        <v>51300</v>
      </c>
      <c r="S44" s="559">
        <f t="shared" si="16"/>
        <v>58900</v>
      </c>
      <c r="T44" s="559">
        <f t="shared" si="16"/>
        <v>65100</v>
      </c>
      <c r="U44" s="559">
        <f t="shared" si="16"/>
        <v>78300</v>
      </c>
      <c r="V44" s="559">
        <f t="shared" si="16"/>
        <v>84500</v>
      </c>
      <c r="W44" s="274">
        <v>5</v>
      </c>
      <c r="X44" s="274">
        <v>43</v>
      </c>
      <c r="Y44" s="274">
        <f t="shared" si="1"/>
        <v>240</v>
      </c>
      <c r="Z44" s="274">
        <v>50</v>
      </c>
      <c r="AA44" s="274">
        <f>SUM($Z$2:Z44)</f>
        <v>2150</v>
      </c>
      <c r="AC44">
        <f t="shared" si="0"/>
        <v>5</v>
      </c>
    </row>
    <row r="45" spans="1:29">
      <c r="A45" s="274" t="s">
        <v>2469</v>
      </c>
      <c r="B45" s="325" t="s">
        <v>2588</v>
      </c>
      <c r="C45" s="325" t="s">
        <v>2589</v>
      </c>
      <c r="D45" s="377">
        <v>20000</v>
      </c>
      <c r="E45" s="328">
        <v>0</v>
      </c>
      <c r="F45" s="336">
        <v>350</v>
      </c>
      <c r="G45" s="360">
        <f>F45*850+E45+(D45*20)</f>
        <v>697500</v>
      </c>
      <c r="H45" s="331">
        <v>33000</v>
      </c>
      <c r="I45" s="358">
        <f t="shared" si="10"/>
        <v>3300</v>
      </c>
      <c r="J45" s="333">
        <f t="shared" si="11"/>
        <v>4.7311827956989246E-2</v>
      </c>
      <c r="K45" s="333">
        <f t="shared" si="12"/>
        <v>21.136363636363637</v>
      </c>
      <c r="L45" s="334">
        <f t="shared" si="13"/>
        <v>9.9763636363636365</v>
      </c>
      <c r="M45" s="381">
        <v>785400</v>
      </c>
      <c r="O45" s="319"/>
      <c r="P45" s="319"/>
      <c r="Q45" s="319"/>
      <c r="R45" s="319"/>
      <c r="S45" s="319"/>
      <c r="W45" s="274">
        <v>5</v>
      </c>
      <c r="X45" s="274">
        <v>44</v>
      </c>
      <c r="Y45" s="274">
        <f t="shared" si="1"/>
        <v>245</v>
      </c>
      <c r="Z45" s="274">
        <v>50</v>
      </c>
      <c r="AA45" s="274">
        <f>SUM($Z$2:Z45)</f>
        <v>2200</v>
      </c>
      <c r="AC45">
        <f t="shared" si="0"/>
        <v>5</v>
      </c>
    </row>
    <row r="46" spans="1:29">
      <c r="A46" s="274" t="s">
        <v>2469</v>
      </c>
      <c r="B46" s="325" t="s">
        <v>2588</v>
      </c>
      <c r="C46" s="325" t="s">
        <v>2590</v>
      </c>
      <c r="D46" s="377">
        <v>20000</v>
      </c>
      <c r="E46" s="328">
        <v>0</v>
      </c>
      <c r="F46" s="336">
        <v>500</v>
      </c>
      <c r="G46" s="360">
        <f>F46*600+E46+(D46*20)</f>
        <v>700000</v>
      </c>
      <c r="H46" s="331">
        <v>33000</v>
      </c>
      <c r="I46" s="358">
        <f t="shared" si="10"/>
        <v>3300</v>
      </c>
      <c r="J46" s="333">
        <f t="shared" si="11"/>
        <v>4.7142857142857146E-2</v>
      </c>
      <c r="K46" s="333">
        <f t="shared" si="12"/>
        <v>21.212121212121211</v>
      </c>
      <c r="L46" s="334">
        <f t="shared" si="13"/>
        <v>10.012121212121212</v>
      </c>
      <c r="M46" s="381">
        <v>798600</v>
      </c>
      <c r="O46" s="362">
        <f t="shared" ref="O46:U46" si="17">O44*$M46</f>
        <v>28190580000</v>
      </c>
      <c r="P46" s="362">
        <f t="shared" si="17"/>
        <v>34579380000</v>
      </c>
      <c r="Q46" s="362">
        <f t="shared" si="17"/>
        <v>37773780000</v>
      </c>
      <c r="R46" s="362">
        <f t="shared" si="17"/>
        <v>40968180000</v>
      </c>
      <c r="S46" s="362">
        <f t="shared" si="17"/>
        <v>47037540000</v>
      </c>
      <c r="T46" s="362">
        <f t="shared" si="17"/>
        <v>51988860000</v>
      </c>
      <c r="U46" s="362">
        <f t="shared" si="17"/>
        <v>62530380000</v>
      </c>
      <c r="V46" s="362"/>
      <c r="W46" s="274">
        <v>5</v>
      </c>
      <c r="X46" s="274">
        <v>45</v>
      </c>
      <c r="Y46" s="274">
        <f t="shared" si="1"/>
        <v>250</v>
      </c>
      <c r="Z46" s="274">
        <v>50</v>
      </c>
      <c r="AA46" s="274">
        <f>SUM($Z$2:Z46)</f>
        <v>2250</v>
      </c>
      <c r="AC46">
        <f t="shared" si="0"/>
        <v>5</v>
      </c>
    </row>
    <row r="47" spans="1:29">
      <c r="A47" s="274" t="s">
        <v>2469</v>
      </c>
      <c r="B47" s="325" t="s">
        <v>2588</v>
      </c>
      <c r="C47" s="325" t="s">
        <v>2591</v>
      </c>
      <c r="D47" s="377">
        <v>20000</v>
      </c>
      <c r="E47" s="328">
        <v>0</v>
      </c>
      <c r="F47" s="329">
        <v>1500</v>
      </c>
      <c r="G47" s="359">
        <f>(F47*200)+E47+(D47*20)</f>
        <v>700000</v>
      </c>
      <c r="H47" s="331">
        <v>33000</v>
      </c>
      <c r="I47" s="358">
        <f t="shared" si="10"/>
        <v>3300</v>
      </c>
      <c r="J47" s="333">
        <f t="shared" si="11"/>
        <v>4.7142857142857146E-2</v>
      </c>
      <c r="K47" s="333">
        <f t="shared" si="12"/>
        <v>21.212121212121211</v>
      </c>
      <c r="L47" s="334">
        <f t="shared" si="13"/>
        <v>10.012121212121212</v>
      </c>
      <c r="M47" s="381">
        <v>1131900</v>
      </c>
      <c r="O47" s="319"/>
      <c r="P47" s="319"/>
      <c r="Q47" s="319"/>
      <c r="R47" s="319"/>
      <c r="S47" s="319"/>
      <c r="W47" s="274">
        <v>5</v>
      </c>
      <c r="X47" s="274">
        <v>46</v>
      </c>
      <c r="Y47" s="274">
        <f t="shared" si="1"/>
        <v>255</v>
      </c>
      <c r="Z47" s="274">
        <v>50</v>
      </c>
      <c r="AA47" s="274">
        <f>SUM($Z$2:Z47)</f>
        <v>2300</v>
      </c>
      <c r="AC47">
        <f t="shared" si="0"/>
        <v>5</v>
      </c>
    </row>
    <row r="48" spans="1:29">
      <c r="A48" s="274" t="s">
        <v>2469</v>
      </c>
      <c r="B48" s="325" t="s">
        <v>2588</v>
      </c>
      <c r="C48" s="325" t="s">
        <v>2578</v>
      </c>
      <c r="D48" s="377">
        <v>20000</v>
      </c>
      <c r="E48" s="328">
        <v>300000</v>
      </c>
      <c r="F48" s="329">
        <v>0</v>
      </c>
      <c r="G48" s="359">
        <f>(F48*3/4)+E48+(D48*20)</f>
        <v>700000</v>
      </c>
      <c r="H48" s="331">
        <v>33000</v>
      </c>
      <c r="I48" s="358">
        <f t="shared" si="10"/>
        <v>3300</v>
      </c>
      <c r="J48" s="333">
        <f t="shared" si="11"/>
        <v>4.7142857142857146E-2</v>
      </c>
      <c r="K48" s="333">
        <f t="shared" si="12"/>
        <v>21.212121212121211</v>
      </c>
      <c r="L48" s="334">
        <f t="shared" si="13"/>
        <v>10.012121212121212</v>
      </c>
      <c r="M48" s="381">
        <v>468600</v>
      </c>
      <c r="N48" s="300">
        <v>50</v>
      </c>
      <c r="O48" s="319">
        <f t="shared" ref="O48:U51" si="18">O$41*$N48</f>
        <v>1323750</v>
      </c>
      <c r="P48" s="319">
        <f t="shared" si="18"/>
        <v>1623750</v>
      </c>
      <c r="Q48" s="319">
        <f t="shared" si="18"/>
        <v>1773750</v>
      </c>
      <c r="R48" s="319">
        <f t="shared" si="18"/>
        <v>1923750</v>
      </c>
      <c r="S48" s="319">
        <f t="shared" si="18"/>
        <v>2208750</v>
      </c>
      <c r="T48" s="319">
        <f t="shared" si="18"/>
        <v>2441250</v>
      </c>
      <c r="U48" s="319">
        <f t="shared" si="18"/>
        <v>2936250</v>
      </c>
      <c r="V48" s="319"/>
      <c r="W48" s="274">
        <v>5</v>
      </c>
      <c r="X48" s="274">
        <v>47</v>
      </c>
      <c r="Y48" s="274">
        <f t="shared" si="1"/>
        <v>260</v>
      </c>
      <c r="Z48" s="274">
        <v>50</v>
      </c>
      <c r="AA48" s="274">
        <f>SUM($Z$2:Z48)</f>
        <v>2350</v>
      </c>
      <c r="AC48">
        <f t="shared" si="0"/>
        <v>5</v>
      </c>
    </row>
    <row r="49" spans="1:29">
      <c r="A49" s="274" t="s">
        <v>2469</v>
      </c>
      <c r="B49" s="325" t="s">
        <v>2604</v>
      </c>
      <c r="C49" s="325" t="s">
        <v>2587</v>
      </c>
      <c r="D49" s="361">
        <v>0</v>
      </c>
      <c r="E49" s="328">
        <v>0</v>
      </c>
      <c r="F49" s="329">
        <v>0</v>
      </c>
      <c r="G49" s="359">
        <v>0</v>
      </c>
      <c r="H49" s="331">
        <v>33000</v>
      </c>
      <c r="I49" s="358">
        <f t="shared" si="10"/>
        <v>3300</v>
      </c>
      <c r="J49" s="333"/>
      <c r="K49" s="333">
        <f t="shared" si="12"/>
        <v>0</v>
      </c>
      <c r="L49" s="334">
        <f t="shared" si="13"/>
        <v>0</v>
      </c>
      <c r="M49" s="381">
        <v>399300</v>
      </c>
      <c r="N49" s="274">
        <v>30</v>
      </c>
      <c r="O49" s="319">
        <f t="shared" si="18"/>
        <v>794250</v>
      </c>
      <c r="P49" s="319">
        <f t="shared" si="18"/>
        <v>974250</v>
      </c>
      <c r="Q49" s="319">
        <f t="shared" si="18"/>
        <v>1064250</v>
      </c>
      <c r="R49" s="319">
        <f t="shared" si="18"/>
        <v>1154250</v>
      </c>
      <c r="S49" s="319">
        <f t="shared" si="18"/>
        <v>1325250</v>
      </c>
      <c r="T49" s="319">
        <f t="shared" si="18"/>
        <v>1464750</v>
      </c>
      <c r="U49" s="319">
        <f t="shared" si="18"/>
        <v>1761750</v>
      </c>
      <c r="V49" s="319"/>
      <c r="W49" s="274">
        <v>5</v>
      </c>
      <c r="X49" s="274">
        <v>48</v>
      </c>
      <c r="Y49" s="274">
        <f t="shared" si="1"/>
        <v>265</v>
      </c>
      <c r="Z49" s="274">
        <v>50</v>
      </c>
      <c r="AA49" s="274">
        <f>SUM($Z$2:Z49)</f>
        <v>2400</v>
      </c>
      <c r="AC49">
        <f t="shared" si="0"/>
        <v>5</v>
      </c>
    </row>
    <row r="50" spans="1:29">
      <c r="A50" s="274" t="s">
        <v>2469</v>
      </c>
      <c r="B50" s="325" t="s">
        <v>2604</v>
      </c>
      <c r="C50" s="325" t="s">
        <v>2592</v>
      </c>
      <c r="D50" s="361">
        <v>0</v>
      </c>
      <c r="E50" s="328">
        <v>0</v>
      </c>
      <c r="F50" s="329">
        <v>0</v>
      </c>
      <c r="G50" s="359">
        <v>0</v>
      </c>
      <c r="H50" s="331">
        <v>33000</v>
      </c>
      <c r="I50" s="358">
        <f t="shared" si="10"/>
        <v>3300</v>
      </c>
      <c r="J50" s="333"/>
      <c r="K50" s="333">
        <f t="shared" si="12"/>
        <v>0</v>
      </c>
      <c r="L50" s="334">
        <f t="shared" si="13"/>
        <v>0</v>
      </c>
      <c r="M50" s="381">
        <v>795300</v>
      </c>
      <c r="N50" s="274">
        <v>25</v>
      </c>
      <c r="O50" s="319">
        <f t="shared" si="18"/>
        <v>661875</v>
      </c>
      <c r="P50" s="319">
        <f t="shared" si="18"/>
        <v>811875</v>
      </c>
      <c r="Q50" s="319">
        <f t="shared" si="18"/>
        <v>886875</v>
      </c>
      <c r="R50" s="319">
        <f t="shared" si="18"/>
        <v>961875</v>
      </c>
      <c r="S50" s="319">
        <f t="shared" si="18"/>
        <v>1104375</v>
      </c>
      <c r="T50" s="319">
        <f t="shared" si="18"/>
        <v>1220625</v>
      </c>
      <c r="U50" s="319">
        <f t="shared" si="18"/>
        <v>1468125</v>
      </c>
      <c r="V50" s="319"/>
      <c r="W50" s="274">
        <v>5</v>
      </c>
      <c r="X50" s="274">
        <v>49</v>
      </c>
      <c r="Y50" s="274">
        <f t="shared" si="1"/>
        <v>270</v>
      </c>
      <c r="Z50" s="274">
        <v>50</v>
      </c>
      <c r="AA50" s="274">
        <f>SUM($Z$2:Z50)</f>
        <v>2450</v>
      </c>
      <c r="AC50">
        <f t="shared" si="0"/>
        <v>5</v>
      </c>
    </row>
    <row r="51" spans="1:29">
      <c r="D51" s="324">
        <f>SUM(D43:D48)*5+D42</f>
        <v>487000</v>
      </c>
      <c r="E51" s="288"/>
      <c r="F51" s="288"/>
      <c r="G51" s="338"/>
      <c r="H51" s="364">
        <f>SUM(H43:H48)*5+H42+SUM(H49:H50)*3</f>
        <v>973500</v>
      </c>
      <c r="I51" s="340"/>
      <c r="J51" s="291"/>
      <c r="K51" s="291"/>
      <c r="L51" s="334"/>
      <c r="N51" s="274">
        <v>10</v>
      </c>
      <c r="O51" s="319">
        <f t="shared" si="18"/>
        <v>264750</v>
      </c>
      <c r="P51" s="319">
        <f t="shared" si="18"/>
        <v>324750</v>
      </c>
      <c r="Q51" s="319">
        <f t="shared" si="18"/>
        <v>354750</v>
      </c>
      <c r="R51" s="319">
        <f t="shared" si="18"/>
        <v>384750</v>
      </c>
      <c r="S51" s="319">
        <f t="shared" si="18"/>
        <v>441750</v>
      </c>
      <c r="T51" s="319">
        <f t="shared" si="18"/>
        <v>488250</v>
      </c>
      <c r="U51" s="319">
        <f t="shared" si="18"/>
        <v>587250</v>
      </c>
      <c r="V51" s="319"/>
      <c r="W51" s="274">
        <v>5</v>
      </c>
      <c r="X51" s="274">
        <v>50</v>
      </c>
      <c r="Y51" s="274">
        <f t="shared" si="1"/>
        <v>275</v>
      </c>
      <c r="Z51" s="274">
        <v>50</v>
      </c>
      <c r="AA51" s="274">
        <f>SUM($Z$2:Z51)</f>
        <v>2500</v>
      </c>
      <c r="AC51">
        <f t="shared" si="0"/>
        <v>5</v>
      </c>
    </row>
    <row r="52" spans="1:29">
      <c r="O52" s="278"/>
      <c r="P52" s="278"/>
      <c r="R52" s="278"/>
      <c r="S52" s="278"/>
      <c r="T52" s="278"/>
      <c r="U52" s="278"/>
      <c r="V52" s="568"/>
      <c r="W52" s="274">
        <v>5</v>
      </c>
      <c r="X52" s="549">
        <v>51</v>
      </c>
      <c r="Y52" s="549">
        <f t="shared" si="1"/>
        <v>280</v>
      </c>
      <c r="Z52" s="549">
        <v>50</v>
      </c>
      <c r="AA52" s="549">
        <f>SUM($Z$2:Z52)</f>
        <v>2550</v>
      </c>
      <c r="AB52" s="549"/>
      <c r="AC52">
        <f t="shared" si="0"/>
        <v>5</v>
      </c>
    </row>
    <row r="53" spans="1:29">
      <c r="O53" s="278"/>
      <c r="P53" s="278"/>
      <c r="R53" s="278"/>
      <c r="S53" s="278"/>
      <c r="T53" s="278"/>
      <c r="U53" s="278"/>
      <c r="V53" s="278"/>
      <c r="W53" s="274">
        <v>5</v>
      </c>
      <c r="X53" s="274">
        <v>52</v>
      </c>
      <c r="Y53" s="274">
        <f t="shared" si="1"/>
        <v>285</v>
      </c>
      <c r="Z53" s="274">
        <v>50</v>
      </c>
      <c r="AA53" s="274">
        <f>SUM($Z$2:Z53)</f>
        <v>2600</v>
      </c>
      <c r="AC53">
        <f t="shared" si="0"/>
        <v>5</v>
      </c>
    </row>
    <row r="54" spans="1:29">
      <c r="O54" s="278"/>
      <c r="P54" s="278"/>
      <c r="R54" s="278"/>
      <c r="S54" s="278"/>
      <c r="T54" s="278"/>
      <c r="U54" s="278"/>
      <c r="V54" s="278"/>
      <c r="W54" s="274">
        <v>5</v>
      </c>
      <c r="X54" s="274">
        <v>53</v>
      </c>
      <c r="Y54" s="274">
        <f t="shared" si="1"/>
        <v>290</v>
      </c>
      <c r="Z54" s="274">
        <v>50</v>
      </c>
      <c r="AA54" s="274">
        <f>SUM($Z$2:Z54)</f>
        <v>2650</v>
      </c>
      <c r="AC54">
        <f t="shared" si="0"/>
        <v>5</v>
      </c>
    </row>
    <row r="55" spans="1:29">
      <c r="E55" s="288"/>
      <c r="P55" s="279"/>
      <c r="S55" s="276"/>
      <c r="T55" s="276"/>
      <c r="U55" s="276"/>
      <c r="V55" s="276"/>
      <c r="W55" s="274">
        <v>5</v>
      </c>
      <c r="X55" s="274">
        <v>54</v>
      </c>
      <c r="Y55" s="274">
        <f t="shared" si="1"/>
        <v>295</v>
      </c>
      <c r="Z55" s="274">
        <v>50</v>
      </c>
      <c r="AA55" s="274">
        <f>SUM($Z$2:Z55)</f>
        <v>2700</v>
      </c>
      <c r="AC55">
        <f t="shared" si="0"/>
        <v>5</v>
      </c>
    </row>
    <row r="56" spans="1:29">
      <c r="W56" s="274">
        <v>5</v>
      </c>
      <c r="X56" s="274">
        <v>55</v>
      </c>
      <c r="Y56" s="274">
        <f t="shared" si="1"/>
        <v>300</v>
      </c>
      <c r="Z56" s="274">
        <v>50</v>
      </c>
      <c r="AA56" s="274">
        <f>SUM($Z$2:Z56)</f>
        <v>2750</v>
      </c>
      <c r="AC56">
        <f t="shared" si="0"/>
        <v>5</v>
      </c>
    </row>
    <row r="57" spans="1:29">
      <c r="E57" s="288"/>
      <c r="W57" s="274">
        <v>5</v>
      </c>
      <c r="X57" s="274">
        <v>56</v>
      </c>
      <c r="Y57" s="274">
        <f t="shared" si="1"/>
        <v>305</v>
      </c>
      <c r="Z57" s="274">
        <v>50</v>
      </c>
      <c r="AA57" s="274">
        <f>SUM($Z$2:Z57)</f>
        <v>2800</v>
      </c>
      <c r="AC57">
        <f t="shared" si="0"/>
        <v>5</v>
      </c>
    </row>
    <row r="58" spans="1:29">
      <c r="W58" s="274">
        <v>5</v>
      </c>
      <c r="X58" s="274">
        <v>57</v>
      </c>
      <c r="Y58" s="274">
        <f t="shared" si="1"/>
        <v>310</v>
      </c>
      <c r="Z58" s="274">
        <v>50</v>
      </c>
      <c r="AA58" s="274">
        <f>SUM($Z$2:Z58)</f>
        <v>2850</v>
      </c>
      <c r="AC58">
        <f t="shared" si="0"/>
        <v>5</v>
      </c>
    </row>
    <row r="59" spans="1:29">
      <c r="W59" s="274">
        <v>5</v>
      </c>
      <c r="X59" s="274">
        <v>58</v>
      </c>
      <c r="Y59" s="274">
        <f t="shared" si="1"/>
        <v>315</v>
      </c>
      <c r="Z59" s="274">
        <v>50</v>
      </c>
      <c r="AA59" s="274">
        <f>SUM($Z$2:Z59)</f>
        <v>2900</v>
      </c>
      <c r="AC59">
        <f t="shared" si="0"/>
        <v>5</v>
      </c>
    </row>
    <row r="60" spans="1:29">
      <c r="V60"/>
      <c r="W60" s="274">
        <v>5</v>
      </c>
      <c r="X60" s="274">
        <v>59</v>
      </c>
      <c r="Y60" s="274">
        <f t="shared" si="1"/>
        <v>320</v>
      </c>
      <c r="Z60" s="274">
        <v>50</v>
      </c>
      <c r="AA60" s="274">
        <f>SUM($Z$2:Z60)</f>
        <v>2950</v>
      </c>
      <c r="AC60">
        <f t="shared" si="0"/>
        <v>5</v>
      </c>
    </row>
    <row r="61" spans="1:29">
      <c r="W61" s="274">
        <v>5</v>
      </c>
      <c r="X61" s="274">
        <v>60</v>
      </c>
      <c r="Y61" s="274">
        <f t="shared" si="1"/>
        <v>325</v>
      </c>
      <c r="Z61" s="274">
        <v>50</v>
      </c>
      <c r="AA61" s="274">
        <f>SUM($Z$2:Z61)</f>
        <v>3000</v>
      </c>
      <c r="AC61">
        <f t="shared" si="0"/>
        <v>5</v>
      </c>
    </row>
    <row r="62" spans="1:29">
      <c r="W62" s="274">
        <v>5</v>
      </c>
      <c r="X62" s="274">
        <v>61</v>
      </c>
      <c r="Y62" s="274">
        <f t="shared" si="1"/>
        <v>330</v>
      </c>
      <c r="Z62" s="274">
        <v>50</v>
      </c>
      <c r="AA62" s="274">
        <f>SUM($Z$2:Z62)</f>
        <v>3050</v>
      </c>
      <c r="AC62">
        <f t="shared" si="0"/>
        <v>5</v>
      </c>
    </row>
    <row r="63" spans="1:29">
      <c r="W63" s="274">
        <v>5</v>
      </c>
      <c r="X63" s="274">
        <v>62</v>
      </c>
      <c r="Y63" s="274">
        <f t="shared" si="1"/>
        <v>335</v>
      </c>
      <c r="Z63" s="274">
        <v>50</v>
      </c>
      <c r="AA63" s="274">
        <f>SUM($Z$2:Z63)</f>
        <v>3100</v>
      </c>
      <c r="AC63">
        <f t="shared" si="0"/>
        <v>5</v>
      </c>
    </row>
    <row r="64" spans="1:29">
      <c r="W64" s="274">
        <v>5</v>
      </c>
      <c r="X64" s="274">
        <v>63</v>
      </c>
      <c r="Y64" s="274">
        <f t="shared" si="1"/>
        <v>340</v>
      </c>
      <c r="Z64" s="274">
        <v>50</v>
      </c>
      <c r="AA64" s="274">
        <f>SUM($Z$2:Z64)</f>
        <v>3150</v>
      </c>
      <c r="AC64">
        <f t="shared" si="0"/>
        <v>5</v>
      </c>
    </row>
    <row r="65" spans="22:29">
      <c r="W65" s="274">
        <v>5</v>
      </c>
      <c r="X65" s="274">
        <v>64</v>
      </c>
      <c r="Y65" s="274">
        <f t="shared" si="1"/>
        <v>345</v>
      </c>
      <c r="Z65" s="274">
        <v>50</v>
      </c>
      <c r="AA65" s="274">
        <f>SUM($Z$2:Z65)</f>
        <v>3200</v>
      </c>
      <c r="AC65">
        <f t="shared" si="0"/>
        <v>5</v>
      </c>
    </row>
    <row r="66" spans="22:29">
      <c r="W66" s="274">
        <v>5</v>
      </c>
      <c r="X66" s="274">
        <v>65</v>
      </c>
      <c r="Y66" s="274">
        <f t="shared" si="1"/>
        <v>350</v>
      </c>
      <c r="Z66" s="274">
        <v>50</v>
      </c>
      <c r="AA66" s="274">
        <f>SUM($Z$2:Z66)</f>
        <v>3250</v>
      </c>
      <c r="AC66">
        <f t="shared" si="0"/>
        <v>5</v>
      </c>
    </row>
    <row r="67" spans="22:29">
      <c r="W67" s="274">
        <v>5</v>
      </c>
      <c r="X67" s="274">
        <v>66</v>
      </c>
      <c r="Y67" s="274">
        <f t="shared" si="1"/>
        <v>355</v>
      </c>
      <c r="Z67" s="274">
        <v>50</v>
      </c>
      <c r="AA67" s="274">
        <f>SUM($Z$2:Z67)</f>
        <v>3300</v>
      </c>
      <c r="AC67">
        <f t="shared" si="0"/>
        <v>5</v>
      </c>
    </row>
    <row r="68" spans="22:29">
      <c r="W68" s="274">
        <v>5</v>
      </c>
      <c r="X68" s="274">
        <v>67</v>
      </c>
      <c r="Y68" s="274">
        <f t="shared" si="1"/>
        <v>360</v>
      </c>
      <c r="Z68" s="274">
        <v>50</v>
      </c>
      <c r="AA68" s="274">
        <f>SUM($Z$2:Z68)</f>
        <v>3350</v>
      </c>
      <c r="AC68">
        <f t="shared" ref="AC68:AC131" si="19">Y68-Y67</f>
        <v>5</v>
      </c>
    </row>
    <row r="69" spans="22:29">
      <c r="W69" s="274">
        <v>5</v>
      </c>
      <c r="X69" s="274">
        <v>68</v>
      </c>
      <c r="Y69" s="274">
        <f t="shared" ref="Y69:Y132" si="20">Y68+W69</f>
        <v>365</v>
      </c>
      <c r="Z69" s="274">
        <v>50</v>
      </c>
      <c r="AA69" s="274">
        <f>SUM($Z$2:Z69)</f>
        <v>3400</v>
      </c>
      <c r="AC69">
        <f t="shared" si="19"/>
        <v>5</v>
      </c>
    </row>
    <row r="70" spans="22:29">
      <c r="W70" s="274">
        <v>5</v>
      </c>
      <c r="X70" s="274">
        <v>69</v>
      </c>
      <c r="Y70" s="274">
        <f t="shared" si="20"/>
        <v>370</v>
      </c>
      <c r="Z70" s="274">
        <v>50</v>
      </c>
      <c r="AA70" s="274">
        <f>SUM($Z$2:Z70)</f>
        <v>3450</v>
      </c>
      <c r="AC70">
        <f t="shared" si="19"/>
        <v>5</v>
      </c>
    </row>
    <row r="71" spans="22:29">
      <c r="W71" s="274">
        <v>5</v>
      </c>
      <c r="X71" s="274">
        <v>70</v>
      </c>
      <c r="Y71" s="274">
        <f t="shared" si="20"/>
        <v>375</v>
      </c>
      <c r="Z71" s="274">
        <v>50</v>
      </c>
      <c r="AA71" s="274">
        <f>SUM($Z$2:Z71)</f>
        <v>3500</v>
      </c>
      <c r="AC71">
        <f t="shared" si="19"/>
        <v>5</v>
      </c>
    </row>
    <row r="72" spans="22:29">
      <c r="W72" s="274">
        <v>5</v>
      </c>
      <c r="X72" s="549">
        <v>71</v>
      </c>
      <c r="Y72" s="549">
        <f t="shared" si="20"/>
        <v>380</v>
      </c>
      <c r="Z72" s="549">
        <v>50</v>
      </c>
      <c r="AA72" s="549">
        <f>SUM($Z$2:Z72)</f>
        <v>3550</v>
      </c>
      <c r="AB72" s="555" t="s">
        <v>2492</v>
      </c>
      <c r="AC72">
        <f t="shared" si="19"/>
        <v>5</v>
      </c>
    </row>
    <row r="73" spans="22:29">
      <c r="W73" s="274">
        <v>5</v>
      </c>
      <c r="X73" s="274">
        <v>72</v>
      </c>
      <c r="Y73" s="274">
        <f t="shared" si="20"/>
        <v>385</v>
      </c>
      <c r="Z73" s="274">
        <v>50</v>
      </c>
      <c r="AA73" s="274">
        <f>SUM($Z$2:Z73)</f>
        <v>3600</v>
      </c>
      <c r="AC73">
        <f t="shared" si="19"/>
        <v>5</v>
      </c>
    </row>
    <row r="74" spans="22:29">
      <c r="W74" s="274">
        <v>5</v>
      </c>
      <c r="X74" s="274">
        <v>73</v>
      </c>
      <c r="Y74" s="274">
        <f t="shared" si="20"/>
        <v>390</v>
      </c>
      <c r="Z74" s="274">
        <v>50</v>
      </c>
      <c r="AA74" s="274">
        <f>SUM($Z$2:Z74)</f>
        <v>3650</v>
      </c>
      <c r="AC74">
        <f t="shared" si="19"/>
        <v>5</v>
      </c>
    </row>
    <row r="75" spans="22:29">
      <c r="W75" s="274">
        <v>5</v>
      </c>
      <c r="X75" s="274">
        <v>74</v>
      </c>
      <c r="Y75" s="274">
        <f t="shared" si="20"/>
        <v>395</v>
      </c>
      <c r="Z75" s="274">
        <v>50</v>
      </c>
      <c r="AA75" s="274">
        <f>SUM($Z$2:Z75)</f>
        <v>3700</v>
      </c>
      <c r="AC75">
        <f t="shared" si="19"/>
        <v>5</v>
      </c>
    </row>
    <row r="76" spans="22:29">
      <c r="W76" s="274">
        <v>5</v>
      </c>
      <c r="X76" s="274">
        <v>75</v>
      </c>
      <c r="Y76" s="274">
        <f t="shared" si="20"/>
        <v>400</v>
      </c>
      <c r="Z76" s="274">
        <v>50</v>
      </c>
      <c r="AA76" s="274">
        <f>SUM($Z$2:Z76)</f>
        <v>3750</v>
      </c>
      <c r="AC76">
        <f t="shared" si="19"/>
        <v>5</v>
      </c>
    </row>
    <row r="77" spans="22:29">
      <c r="W77" s="274">
        <v>5</v>
      </c>
      <c r="X77" s="274">
        <v>76</v>
      </c>
      <c r="Y77" s="274">
        <f t="shared" si="20"/>
        <v>405</v>
      </c>
      <c r="Z77" s="274">
        <v>50</v>
      </c>
      <c r="AA77" s="274">
        <f>SUM($Z$2:Z77)</f>
        <v>3800</v>
      </c>
      <c r="AC77">
        <f t="shared" si="19"/>
        <v>5</v>
      </c>
    </row>
    <row r="78" spans="22:29">
      <c r="W78" s="274">
        <v>5</v>
      </c>
      <c r="X78" s="274">
        <v>77</v>
      </c>
      <c r="Y78" s="274">
        <f t="shared" si="20"/>
        <v>410</v>
      </c>
      <c r="Z78" s="274">
        <v>50</v>
      </c>
      <c r="AA78" s="274">
        <f>SUM($Z$2:Z78)</f>
        <v>3850</v>
      </c>
      <c r="AC78">
        <f t="shared" si="19"/>
        <v>5</v>
      </c>
    </row>
    <row r="79" spans="22:29">
      <c r="W79" s="274">
        <v>5</v>
      </c>
      <c r="X79" s="274">
        <v>78</v>
      </c>
      <c r="Y79" s="274">
        <f t="shared" si="20"/>
        <v>415</v>
      </c>
      <c r="Z79" s="274">
        <v>50</v>
      </c>
      <c r="AA79" s="274">
        <f>SUM($Z$2:Z79)</f>
        <v>3900</v>
      </c>
      <c r="AC79">
        <f t="shared" si="19"/>
        <v>5</v>
      </c>
    </row>
    <row r="80" spans="22:29">
      <c r="V80"/>
      <c r="W80" s="274">
        <v>5</v>
      </c>
      <c r="X80" s="274">
        <v>79</v>
      </c>
      <c r="Y80" s="274">
        <f t="shared" si="20"/>
        <v>420</v>
      </c>
      <c r="Z80" s="274">
        <v>50</v>
      </c>
      <c r="AA80" s="274">
        <f>SUM($Z$2:Z80)</f>
        <v>3950</v>
      </c>
      <c r="AC80">
        <f t="shared" si="19"/>
        <v>5</v>
      </c>
    </row>
    <row r="81" spans="1:29">
      <c r="W81" s="274">
        <v>5</v>
      </c>
      <c r="X81" s="274">
        <v>80</v>
      </c>
      <c r="Y81" s="274">
        <f t="shared" si="20"/>
        <v>425</v>
      </c>
      <c r="Z81" s="274">
        <v>50</v>
      </c>
      <c r="AA81" s="274">
        <f>SUM($Z$2:Z81)</f>
        <v>4000</v>
      </c>
      <c r="AC81">
        <f t="shared" si="19"/>
        <v>5</v>
      </c>
    </row>
    <row r="82" spans="1:29">
      <c r="W82" s="274">
        <v>5</v>
      </c>
      <c r="X82" s="274">
        <v>81</v>
      </c>
      <c r="Y82" s="274">
        <f t="shared" si="20"/>
        <v>430</v>
      </c>
      <c r="Z82" s="274">
        <v>50</v>
      </c>
      <c r="AA82" s="274">
        <f>SUM($Z$2:Z82)</f>
        <v>4050</v>
      </c>
      <c r="AC82">
        <f t="shared" si="19"/>
        <v>5</v>
      </c>
    </row>
    <row r="83" spans="1:29">
      <c r="W83" s="274">
        <v>5</v>
      </c>
      <c r="X83" s="274">
        <v>82</v>
      </c>
      <c r="Y83" s="274">
        <f t="shared" si="20"/>
        <v>435</v>
      </c>
      <c r="Z83" s="274">
        <v>50</v>
      </c>
      <c r="AA83" s="274">
        <f>SUM($Z$2:Z83)</f>
        <v>4100</v>
      </c>
      <c r="AC83">
        <f t="shared" si="19"/>
        <v>5</v>
      </c>
    </row>
    <row r="84" spans="1:29">
      <c r="W84" s="274">
        <v>5</v>
      </c>
      <c r="X84" s="274">
        <v>83</v>
      </c>
      <c r="Y84" s="274">
        <f t="shared" si="20"/>
        <v>440</v>
      </c>
      <c r="Z84" s="274">
        <v>50</v>
      </c>
      <c r="AA84" s="274">
        <f>SUM($Z$2:Z84)</f>
        <v>4150</v>
      </c>
      <c r="AC84">
        <f t="shared" si="19"/>
        <v>5</v>
      </c>
    </row>
    <row r="85" spans="1:29">
      <c r="W85" s="274">
        <v>5</v>
      </c>
      <c r="X85" s="274">
        <v>84</v>
      </c>
      <c r="Y85" s="274">
        <f t="shared" si="20"/>
        <v>445</v>
      </c>
      <c r="Z85" s="274">
        <v>50</v>
      </c>
      <c r="AA85" s="274">
        <f>SUM($Z$2:Z85)</f>
        <v>4200</v>
      </c>
      <c r="AC85">
        <f t="shared" si="19"/>
        <v>5</v>
      </c>
    </row>
    <row r="86" spans="1:29">
      <c r="W86" s="274">
        <v>5</v>
      </c>
      <c r="X86" s="274">
        <v>85</v>
      </c>
      <c r="Y86" s="274">
        <f t="shared" si="20"/>
        <v>450</v>
      </c>
      <c r="Z86" s="274">
        <v>50</v>
      </c>
      <c r="AA86" s="274">
        <f>SUM($Z$2:Z86)</f>
        <v>4250</v>
      </c>
      <c r="AC86">
        <f t="shared" si="19"/>
        <v>5</v>
      </c>
    </row>
    <row r="87" spans="1:29">
      <c r="W87" s="274">
        <v>5</v>
      </c>
      <c r="X87" s="274">
        <v>86</v>
      </c>
      <c r="Y87" s="274">
        <f t="shared" si="20"/>
        <v>455</v>
      </c>
      <c r="Z87" s="274">
        <v>50</v>
      </c>
      <c r="AA87" s="274">
        <f>SUM($Z$2:Z87)</f>
        <v>4300</v>
      </c>
      <c r="AC87">
        <f t="shared" si="19"/>
        <v>5</v>
      </c>
    </row>
    <row r="88" spans="1:29">
      <c r="W88" s="274">
        <v>5</v>
      </c>
      <c r="X88" s="274">
        <v>87</v>
      </c>
      <c r="Y88" s="274">
        <f t="shared" si="20"/>
        <v>460</v>
      </c>
      <c r="Z88" s="274">
        <v>50</v>
      </c>
      <c r="AA88" s="274">
        <f>SUM($Z$2:Z88)</f>
        <v>4350</v>
      </c>
      <c r="AC88">
        <f t="shared" si="19"/>
        <v>5</v>
      </c>
    </row>
    <row r="89" spans="1:29">
      <c r="W89" s="274">
        <v>5</v>
      </c>
      <c r="X89" s="274">
        <v>88</v>
      </c>
      <c r="Y89" s="274">
        <f t="shared" si="20"/>
        <v>465</v>
      </c>
      <c r="Z89" s="274">
        <v>50</v>
      </c>
      <c r="AA89" s="274">
        <f>SUM($Z$2:Z89)</f>
        <v>4400</v>
      </c>
      <c r="AC89">
        <f t="shared" si="19"/>
        <v>5</v>
      </c>
    </row>
    <row r="90" spans="1:29">
      <c r="W90" s="274">
        <v>5</v>
      </c>
      <c r="X90" s="274">
        <v>89</v>
      </c>
      <c r="Y90" s="274">
        <f t="shared" si="20"/>
        <v>470</v>
      </c>
      <c r="Z90" s="274">
        <v>50</v>
      </c>
      <c r="AA90" s="274">
        <f>SUM($Z$2:Z90)</f>
        <v>4450</v>
      </c>
      <c r="AC90">
        <f t="shared" si="19"/>
        <v>5</v>
      </c>
    </row>
    <row r="91" spans="1:29">
      <c r="A91"/>
      <c r="B91"/>
      <c r="C91"/>
      <c r="W91" s="274">
        <v>5</v>
      </c>
      <c r="X91" s="274">
        <v>90</v>
      </c>
      <c r="Y91" s="274">
        <f t="shared" si="20"/>
        <v>475</v>
      </c>
      <c r="Z91" s="274">
        <v>50</v>
      </c>
      <c r="AA91" s="274">
        <f>SUM($Z$2:Z91)</f>
        <v>4500</v>
      </c>
      <c r="AC91">
        <f t="shared" si="19"/>
        <v>5</v>
      </c>
    </row>
    <row r="92" spans="1:29" ht="14.25" customHeight="1">
      <c r="A92" s="382"/>
      <c r="B92"/>
      <c r="C92"/>
      <c r="W92" s="274">
        <v>5</v>
      </c>
      <c r="X92" s="549">
        <v>91</v>
      </c>
      <c r="Y92" s="549">
        <f t="shared" si="20"/>
        <v>480</v>
      </c>
      <c r="Z92" s="549">
        <v>50</v>
      </c>
      <c r="AA92" s="549">
        <f>SUM($Z$2:Z92)</f>
        <v>4550</v>
      </c>
      <c r="AB92" s="549"/>
      <c r="AC92">
        <f t="shared" si="19"/>
        <v>5</v>
      </c>
    </row>
    <row r="93" spans="1:29" ht="15" customHeight="1">
      <c r="A93" s="569"/>
      <c r="B93" s="569"/>
      <c r="C93" s="569"/>
      <c r="W93" s="274">
        <v>5</v>
      </c>
      <c r="X93" s="274">
        <v>92</v>
      </c>
      <c r="Y93" s="274">
        <f t="shared" si="20"/>
        <v>485</v>
      </c>
      <c r="Z93" s="274">
        <v>50</v>
      </c>
      <c r="AA93" s="274">
        <f>SUM($Z$2:Z93)</f>
        <v>4600</v>
      </c>
      <c r="AC93">
        <f t="shared" si="19"/>
        <v>5</v>
      </c>
    </row>
    <row r="94" spans="1:29">
      <c r="A94" s="570"/>
      <c r="B94" s="571"/>
      <c r="C94" s="572"/>
      <c r="W94" s="274">
        <v>5</v>
      </c>
      <c r="X94" s="274">
        <v>93</v>
      </c>
      <c r="Y94" s="274">
        <f t="shared" si="20"/>
        <v>490</v>
      </c>
      <c r="Z94" s="274">
        <v>50</v>
      </c>
      <c r="AA94" s="274">
        <f>SUM($Z$2:Z94)</f>
        <v>4650</v>
      </c>
      <c r="AC94">
        <f t="shared" si="19"/>
        <v>5</v>
      </c>
    </row>
    <row r="95" spans="1:29">
      <c r="A95" s="570"/>
      <c r="B95" s="571"/>
      <c r="C95" s="572"/>
      <c r="W95" s="274">
        <v>5</v>
      </c>
      <c r="X95" s="274">
        <v>94</v>
      </c>
      <c r="Y95" s="274">
        <f t="shared" si="20"/>
        <v>495</v>
      </c>
      <c r="Z95" s="274">
        <v>50</v>
      </c>
      <c r="AA95" s="274">
        <f>SUM($Z$2:Z95)</f>
        <v>4700</v>
      </c>
      <c r="AC95">
        <f t="shared" si="19"/>
        <v>5</v>
      </c>
    </row>
    <row r="96" spans="1:29">
      <c r="A96" s="570"/>
      <c r="B96" s="571"/>
      <c r="C96" s="572"/>
      <c r="W96" s="274">
        <v>5</v>
      </c>
      <c r="X96" s="274">
        <v>95</v>
      </c>
      <c r="Y96" s="274">
        <f t="shared" si="20"/>
        <v>500</v>
      </c>
      <c r="Z96" s="274">
        <v>50</v>
      </c>
      <c r="AA96" s="274">
        <f>SUM($Z$2:Z96)</f>
        <v>4750</v>
      </c>
      <c r="AC96">
        <f t="shared" si="19"/>
        <v>5</v>
      </c>
    </row>
    <row r="97" spans="1:29">
      <c r="A97" s="570"/>
      <c r="B97" s="571"/>
      <c r="C97" s="572"/>
      <c r="W97" s="274">
        <v>5</v>
      </c>
      <c r="X97" s="274">
        <v>96</v>
      </c>
      <c r="Y97" s="274">
        <f t="shared" si="20"/>
        <v>505</v>
      </c>
      <c r="Z97" s="274">
        <v>50</v>
      </c>
      <c r="AA97" s="274">
        <f>SUM($Z$2:Z97)</f>
        <v>4800</v>
      </c>
      <c r="AC97">
        <f t="shared" si="19"/>
        <v>5</v>
      </c>
    </row>
    <row r="98" spans="1:29">
      <c r="A98" s="570"/>
      <c r="B98" s="571"/>
      <c r="C98" s="572"/>
      <c r="W98" s="274">
        <v>5</v>
      </c>
      <c r="X98" s="274">
        <v>97</v>
      </c>
      <c r="Y98" s="274">
        <f t="shared" si="20"/>
        <v>510</v>
      </c>
      <c r="Z98" s="274">
        <v>50</v>
      </c>
      <c r="AA98" s="274">
        <f>SUM($Z$2:Z98)</f>
        <v>4850</v>
      </c>
      <c r="AC98">
        <f t="shared" si="19"/>
        <v>5</v>
      </c>
    </row>
    <row r="99" spans="1:29">
      <c r="A99" s="344"/>
      <c r="B99" s="345"/>
      <c r="C99" s="346"/>
      <c r="W99" s="274">
        <v>5</v>
      </c>
      <c r="X99" s="274">
        <v>98</v>
      </c>
      <c r="Y99" s="274">
        <f t="shared" si="20"/>
        <v>515</v>
      </c>
      <c r="Z99" s="274">
        <v>50</v>
      </c>
      <c r="AA99" s="274">
        <f>SUM($Z$2:Z99)</f>
        <v>4900</v>
      </c>
      <c r="AC99">
        <f t="shared" si="19"/>
        <v>5</v>
      </c>
    </row>
    <row r="100" spans="1:29">
      <c r="A100" s="344"/>
      <c r="B100" s="345"/>
      <c r="C100" s="346"/>
      <c r="W100" s="274">
        <v>5</v>
      </c>
      <c r="X100" s="274">
        <v>99</v>
      </c>
      <c r="Y100" s="274">
        <f t="shared" si="20"/>
        <v>520</v>
      </c>
      <c r="Z100" s="274">
        <v>50</v>
      </c>
      <c r="AA100" s="274">
        <f>SUM($Z$2:Z100)</f>
        <v>4950</v>
      </c>
      <c r="AC100">
        <f t="shared" si="19"/>
        <v>5</v>
      </c>
    </row>
    <row r="101" spans="1:29">
      <c r="A101" s="344"/>
      <c r="B101" s="345"/>
      <c r="C101" s="346"/>
      <c r="W101" s="274">
        <v>5</v>
      </c>
      <c r="X101" s="274">
        <v>100</v>
      </c>
      <c r="Y101" s="274">
        <f t="shared" si="20"/>
        <v>525</v>
      </c>
      <c r="Z101" s="274">
        <v>50</v>
      </c>
      <c r="AA101" s="274">
        <f>SUM($Z$2:Z101)</f>
        <v>5000</v>
      </c>
      <c r="AC101">
        <f t="shared" si="19"/>
        <v>5</v>
      </c>
    </row>
    <row r="102" spans="1:29">
      <c r="A102" s="344"/>
      <c r="B102" s="345"/>
      <c r="C102" s="346"/>
      <c r="W102" s="274">
        <v>5</v>
      </c>
      <c r="X102" s="274">
        <v>101</v>
      </c>
      <c r="Y102" s="274">
        <f t="shared" si="20"/>
        <v>530</v>
      </c>
      <c r="Z102" s="274">
        <v>50</v>
      </c>
      <c r="AA102" s="274">
        <f>SUM($Z$2:Z102)</f>
        <v>5050</v>
      </c>
      <c r="AC102">
        <f t="shared" si="19"/>
        <v>5</v>
      </c>
    </row>
    <row r="103" spans="1:29">
      <c r="A103" s="344"/>
      <c r="B103" s="345"/>
      <c r="C103" s="346"/>
      <c r="W103" s="274">
        <v>5</v>
      </c>
      <c r="X103" s="274">
        <v>102</v>
      </c>
      <c r="Y103" s="274">
        <f t="shared" si="20"/>
        <v>535</v>
      </c>
      <c r="Z103" s="274">
        <v>50</v>
      </c>
      <c r="AA103" s="274">
        <f>SUM($Z$2:Z103)</f>
        <v>5100</v>
      </c>
      <c r="AC103">
        <f t="shared" si="19"/>
        <v>5</v>
      </c>
    </row>
    <row r="104" spans="1:29">
      <c r="W104" s="274">
        <v>5</v>
      </c>
      <c r="X104" s="274">
        <v>103</v>
      </c>
      <c r="Y104" s="274">
        <f t="shared" si="20"/>
        <v>540</v>
      </c>
      <c r="Z104" s="274">
        <v>50</v>
      </c>
      <c r="AA104" s="274">
        <f>SUM($Z$2:Z104)</f>
        <v>5150</v>
      </c>
      <c r="AC104">
        <f t="shared" si="19"/>
        <v>5</v>
      </c>
    </row>
    <row r="105" spans="1:29">
      <c r="W105" s="274">
        <v>5</v>
      </c>
      <c r="X105" s="274">
        <v>104</v>
      </c>
      <c r="Y105" s="274">
        <f t="shared" si="20"/>
        <v>545</v>
      </c>
      <c r="Z105" s="274">
        <v>50</v>
      </c>
      <c r="AA105" s="274">
        <f>SUM($Z$2:Z105)</f>
        <v>5200</v>
      </c>
      <c r="AC105">
        <f t="shared" si="19"/>
        <v>5</v>
      </c>
    </row>
    <row r="106" spans="1:29">
      <c r="W106" s="274">
        <v>5</v>
      </c>
      <c r="X106" s="274">
        <v>105</v>
      </c>
      <c r="Y106" s="274">
        <f t="shared" si="20"/>
        <v>550</v>
      </c>
      <c r="Z106" s="274">
        <v>50</v>
      </c>
      <c r="AA106" s="274">
        <f>SUM($Z$2:Z106)</f>
        <v>5250</v>
      </c>
      <c r="AC106">
        <f t="shared" si="19"/>
        <v>5</v>
      </c>
    </row>
    <row r="107" spans="1:29">
      <c r="W107" s="274">
        <v>5</v>
      </c>
      <c r="X107" s="274">
        <v>106</v>
      </c>
      <c r="Y107" s="274">
        <f t="shared" si="20"/>
        <v>555</v>
      </c>
      <c r="Z107" s="274">
        <v>50</v>
      </c>
      <c r="AA107" s="274">
        <f>SUM($Z$2:Z107)</f>
        <v>5300</v>
      </c>
      <c r="AC107">
        <f t="shared" si="19"/>
        <v>5</v>
      </c>
    </row>
    <row r="108" spans="1:29">
      <c r="W108" s="274">
        <v>5</v>
      </c>
      <c r="X108" s="274">
        <v>107</v>
      </c>
      <c r="Y108" s="274">
        <f t="shared" si="20"/>
        <v>560</v>
      </c>
      <c r="Z108" s="274">
        <v>50</v>
      </c>
      <c r="AA108" s="274">
        <f>SUM($Z$2:Z108)</f>
        <v>5350</v>
      </c>
      <c r="AC108">
        <f t="shared" si="19"/>
        <v>5</v>
      </c>
    </row>
    <row r="109" spans="1:29">
      <c r="W109" s="274">
        <v>5</v>
      </c>
      <c r="X109" s="274">
        <v>108</v>
      </c>
      <c r="Y109" s="274">
        <f t="shared" si="20"/>
        <v>565</v>
      </c>
      <c r="Z109" s="274">
        <v>50</v>
      </c>
      <c r="AA109" s="274">
        <f>SUM($Z$2:Z109)</f>
        <v>5400</v>
      </c>
      <c r="AC109">
        <f t="shared" si="19"/>
        <v>5</v>
      </c>
    </row>
    <row r="110" spans="1:29">
      <c r="W110" s="274">
        <v>5</v>
      </c>
      <c r="X110" s="274">
        <v>109</v>
      </c>
      <c r="Y110" s="274">
        <f t="shared" si="20"/>
        <v>570</v>
      </c>
      <c r="Z110" s="274">
        <v>50</v>
      </c>
      <c r="AA110" s="274">
        <f>SUM($Z$2:Z110)</f>
        <v>5450</v>
      </c>
      <c r="AC110">
        <f t="shared" si="19"/>
        <v>5</v>
      </c>
    </row>
    <row r="111" spans="1:29">
      <c r="W111" s="274">
        <v>5</v>
      </c>
      <c r="X111" s="274">
        <v>110</v>
      </c>
      <c r="Y111" s="274">
        <f t="shared" si="20"/>
        <v>575</v>
      </c>
      <c r="Z111" s="274">
        <v>50</v>
      </c>
      <c r="AA111" s="274">
        <f>SUM($Z$2:Z111)</f>
        <v>5500</v>
      </c>
      <c r="AC111">
        <f t="shared" si="19"/>
        <v>5</v>
      </c>
    </row>
    <row r="112" spans="1:29">
      <c r="W112" s="274">
        <v>5</v>
      </c>
      <c r="X112" s="575">
        <v>111</v>
      </c>
      <c r="Y112" s="549">
        <f t="shared" si="20"/>
        <v>580</v>
      </c>
      <c r="Z112" s="549">
        <v>50</v>
      </c>
      <c r="AA112" s="549">
        <f>SUM($Z$2:Z112)</f>
        <v>5550</v>
      </c>
      <c r="AB112" s="555" t="s">
        <v>2493</v>
      </c>
      <c r="AC112">
        <f t="shared" si="19"/>
        <v>5</v>
      </c>
    </row>
    <row r="113" spans="23:29">
      <c r="W113" s="274">
        <v>5</v>
      </c>
      <c r="X113" s="274">
        <v>112</v>
      </c>
      <c r="Y113" s="274">
        <f t="shared" si="20"/>
        <v>585</v>
      </c>
      <c r="Z113" s="274">
        <v>50</v>
      </c>
      <c r="AA113" s="274">
        <f>SUM($Z$2:Z113)</f>
        <v>5600</v>
      </c>
      <c r="AC113">
        <f t="shared" si="19"/>
        <v>5</v>
      </c>
    </row>
    <row r="114" spans="23:29">
      <c r="W114" s="274">
        <v>5</v>
      </c>
      <c r="X114" s="274">
        <v>113</v>
      </c>
      <c r="Y114" s="274">
        <f t="shared" si="20"/>
        <v>590</v>
      </c>
      <c r="Z114" s="274">
        <v>50</v>
      </c>
      <c r="AA114" s="274">
        <f>SUM($Z$2:Z114)</f>
        <v>5650</v>
      </c>
      <c r="AC114">
        <f t="shared" si="19"/>
        <v>5</v>
      </c>
    </row>
    <row r="115" spans="23:29">
      <c r="W115" s="274">
        <v>5</v>
      </c>
      <c r="X115" s="274">
        <v>114</v>
      </c>
      <c r="Y115" s="274">
        <f t="shared" si="20"/>
        <v>595</v>
      </c>
      <c r="Z115" s="274">
        <v>50</v>
      </c>
      <c r="AA115" s="274">
        <f>SUM($Z$2:Z115)</f>
        <v>5700</v>
      </c>
      <c r="AC115">
        <f t="shared" si="19"/>
        <v>5</v>
      </c>
    </row>
    <row r="116" spans="23:29">
      <c r="W116" s="274">
        <v>5</v>
      </c>
      <c r="X116" s="274">
        <v>115</v>
      </c>
      <c r="Y116" s="274">
        <f t="shared" si="20"/>
        <v>600</v>
      </c>
      <c r="Z116" s="274">
        <v>50</v>
      </c>
      <c r="AA116" s="274">
        <f>SUM($Z$2:Z116)</f>
        <v>5750</v>
      </c>
      <c r="AC116">
        <f t="shared" si="19"/>
        <v>5</v>
      </c>
    </row>
    <row r="117" spans="23:29">
      <c r="W117" s="274">
        <v>5</v>
      </c>
      <c r="X117" s="274">
        <v>116</v>
      </c>
      <c r="Y117" s="274">
        <f t="shared" si="20"/>
        <v>605</v>
      </c>
      <c r="Z117" s="274">
        <v>50</v>
      </c>
      <c r="AA117" s="274">
        <f>SUM($Z$2:Z117)</f>
        <v>5800</v>
      </c>
      <c r="AC117">
        <f t="shared" si="19"/>
        <v>5</v>
      </c>
    </row>
    <row r="118" spans="23:29">
      <c r="W118" s="274">
        <v>5</v>
      </c>
      <c r="X118" s="274">
        <v>117</v>
      </c>
      <c r="Y118" s="274">
        <f t="shared" si="20"/>
        <v>610</v>
      </c>
      <c r="Z118" s="274">
        <v>50</v>
      </c>
      <c r="AA118" s="274">
        <f>SUM($Z$2:Z118)</f>
        <v>5850</v>
      </c>
      <c r="AC118">
        <f t="shared" si="19"/>
        <v>5</v>
      </c>
    </row>
    <row r="119" spans="23:29">
      <c r="W119" s="274">
        <v>5</v>
      </c>
      <c r="X119" s="274">
        <v>118</v>
      </c>
      <c r="Y119" s="274">
        <f t="shared" si="20"/>
        <v>615</v>
      </c>
      <c r="Z119" s="274">
        <v>50</v>
      </c>
      <c r="AA119" s="274">
        <f>SUM($Z$2:Z119)</f>
        <v>5900</v>
      </c>
      <c r="AC119">
        <f t="shared" si="19"/>
        <v>5</v>
      </c>
    </row>
    <row r="120" spans="23:29">
      <c r="W120" s="274">
        <v>5</v>
      </c>
      <c r="X120" s="274">
        <v>119</v>
      </c>
      <c r="Y120" s="274">
        <f t="shared" si="20"/>
        <v>620</v>
      </c>
      <c r="Z120" s="274">
        <v>50</v>
      </c>
      <c r="AA120" s="274">
        <f>SUM($Z$2:Z120)</f>
        <v>5950</v>
      </c>
      <c r="AC120">
        <f t="shared" si="19"/>
        <v>5</v>
      </c>
    </row>
    <row r="121" spans="23:29">
      <c r="W121" s="274">
        <v>5</v>
      </c>
      <c r="X121" s="274">
        <v>120</v>
      </c>
      <c r="Y121" s="274">
        <f t="shared" si="20"/>
        <v>625</v>
      </c>
      <c r="Z121" s="274">
        <v>50</v>
      </c>
      <c r="AA121" s="274">
        <f>SUM($Z$2:Z121)</f>
        <v>6000</v>
      </c>
      <c r="AC121">
        <f t="shared" si="19"/>
        <v>5</v>
      </c>
    </row>
    <row r="122" spans="23:29">
      <c r="W122" s="274">
        <v>5</v>
      </c>
      <c r="X122" s="274">
        <v>121</v>
      </c>
      <c r="Y122" s="274">
        <f t="shared" si="20"/>
        <v>630</v>
      </c>
      <c r="Z122" s="274">
        <v>50</v>
      </c>
      <c r="AA122" s="274">
        <f>SUM($Z$2:Z122)</f>
        <v>6050</v>
      </c>
      <c r="AC122">
        <f t="shared" si="19"/>
        <v>5</v>
      </c>
    </row>
    <row r="123" spans="23:29">
      <c r="W123" s="274">
        <v>5</v>
      </c>
      <c r="X123" s="274">
        <v>122</v>
      </c>
      <c r="Y123" s="274">
        <f t="shared" si="20"/>
        <v>635</v>
      </c>
      <c r="Z123" s="274">
        <v>50</v>
      </c>
      <c r="AA123" s="274">
        <f>SUM($Z$2:Z123)</f>
        <v>6100</v>
      </c>
      <c r="AC123">
        <f t="shared" si="19"/>
        <v>5</v>
      </c>
    </row>
    <row r="124" spans="23:29">
      <c r="W124" s="274">
        <v>5</v>
      </c>
      <c r="X124" s="274">
        <v>123</v>
      </c>
      <c r="Y124" s="274">
        <f t="shared" si="20"/>
        <v>640</v>
      </c>
      <c r="Z124" s="274">
        <v>50</v>
      </c>
      <c r="AA124" s="274">
        <f>SUM($Z$2:Z124)</f>
        <v>6150</v>
      </c>
      <c r="AC124">
        <f t="shared" si="19"/>
        <v>5</v>
      </c>
    </row>
    <row r="125" spans="23:29">
      <c r="W125" s="274">
        <v>5</v>
      </c>
      <c r="X125" s="274">
        <v>124</v>
      </c>
      <c r="Y125" s="274">
        <f t="shared" si="20"/>
        <v>645</v>
      </c>
      <c r="Z125" s="274">
        <v>50</v>
      </c>
      <c r="AA125" s="274">
        <f>SUM($Z$2:Z125)</f>
        <v>6200</v>
      </c>
      <c r="AC125">
        <f t="shared" si="19"/>
        <v>5</v>
      </c>
    </row>
    <row r="126" spans="23:29">
      <c r="W126" s="274">
        <v>5</v>
      </c>
      <c r="X126" s="274">
        <v>125</v>
      </c>
      <c r="Y126" s="274">
        <f t="shared" si="20"/>
        <v>650</v>
      </c>
      <c r="Z126" s="274">
        <v>50</v>
      </c>
      <c r="AA126" s="274">
        <f>SUM($Z$2:Z126)</f>
        <v>6250</v>
      </c>
      <c r="AC126">
        <f t="shared" si="19"/>
        <v>5</v>
      </c>
    </row>
    <row r="127" spans="23:29">
      <c r="W127" s="274">
        <v>5</v>
      </c>
      <c r="X127" s="274">
        <v>126</v>
      </c>
      <c r="Y127" s="274">
        <f t="shared" si="20"/>
        <v>655</v>
      </c>
      <c r="Z127" s="274">
        <v>50</v>
      </c>
      <c r="AA127" s="274">
        <f>SUM($Z$2:Z127)</f>
        <v>6300</v>
      </c>
      <c r="AC127">
        <f t="shared" si="19"/>
        <v>5</v>
      </c>
    </row>
    <row r="128" spans="23:29">
      <c r="W128" s="274">
        <v>5</v>
      </c>
      <c r="X128" s="274">
        <v>127</v>
      </c>
      <c r="Y128" s="274">
        <f t="shared" si="20"/>
        <v>660</v>
      </c>
      <c r="Z128" s="274">
        <v>50</v>
      </c>
      <c r="AA128" s="274">
        <f>SUM($Z$2:Z128)</f>
        <v>6350</v>
      </c>
      <c r="AC128">
        <f t="shared" si="19"/>
        <v>5</v>
      </c>
    </row>
    <row r="129" spans="23:29">
      <c r="W129" s="274">
        <v>5</v>
      </c>
      <c r="X129" s="274">
        <v>128</v>
      </c>
      <c r="Y129" s="274">
        <f t="shared" si="20"/>
        <v>665</v>
      </c>
      <c r="Z129" s="274">
        <v>50</v>
      </c>
      <c r="AA129" s="274">
        <f>SUM($Z$2:Z129)</f>
        <v>6400</v>
      </c>
      <c r="AC129">
        <f t="shared" si="19"/>
        <v>5</v>
      </c>
    </row>
    <row r="130" spans="23:29">
      <c r="W130" s="274">
        <v>5</v>
      </c>
      <c r="X130" s="274">
        <v>129</v>
      </c>
      <c r="Y130" s="274">
        <f t="shared" si="20"/>
        <v>670</v>
      </c>
      <c r="Z130" s="274">
        <v>50</v>
      </c>
      <c r="AA130" s="274">
        <f>SUM($Z$2:Z130)</f>
        <v>6450</v>
      </c>
      <c r="AC130">
        <f t="shared" si="19"/>
        <v>5</v>
      </c>
    </row>
    <row r="131" spans="23:29">
      <c r="W131" s="274">
        <v>5</v>
      </c>
      <c r="X131" s="274">
        <v>130</v>
      </c>
      <c r="Y131" s="274">
        <f t="shared" si="20"/>
        <v>675</v>
      </c>
      <c r="Z131" s="274">
        <v>50</v>
      </c>
      <c r="AA131" s="274">
        <f>SUM($Z$2:Z131)</f>
        <v>6500</v>
      </c>
      <c r="AC131">
        <f t="shared" si="19"/>
        <v>5</v>
      </c>
    </row>
    <row r="132" spans="23:29">
      <c r="W132" s="274">
        <v>5</v>
      </c>
      <c r="X132" s="274">
        <v>131</v>
      </c>
      <c r="Y132" s="274">
        <f t="shared" si="20"/>
        <v>680</v>
      </c>
      <c r="Z132" s="274">
        <v>50</v>
      </c>
      <c r="AA132" s="274">
        <f>SUM($Z$2:Z132)</f>
        <v>6550</v>
      </c>
      <c r="AC132">
        <f t="shared" ref="AC132:AC195" si="21">Y132-Y131</f>
        <v>5</v>
      </c>
    </row>
    <row r="133" spans="23:29">
      <c r="W133" s="274">
        <v>5</v>
      </c>
      <c r="X133" s="274">
        <v>132</v>
      </c>
      <c r="Y133" s="274">
        <f t="shared" ref="Y133:Y196" si="22">Y132+W133</f>
        <v>685</v>
      </c>
      <c r="Z133" s="274">
        <v>50</v>
      </c>
      <c r="AA133" s="274">
        <f>SUM($Z$2:Z133)</f>
        <v>6600</v>
      </c>
      <c r="AC133">
        <f t="shared" si="21"/>
        <v>5</v>
      </c>
    </row>
    <row r="134" spans="23:29">
      <c r="W134" s="274">
        <v>5</v>
      </c>
      <c r="X134" s="274">
        <v>133</v>
      </c>
      <c r="Y134" s="274">
        <f t="shared" si="22"/>
        <v>690</v>
      </c>
      <c r="Z134" s="274">
        <v>50</v>
      </c>
      <c r="AA134" s="274">
        <f>SUM($Z$2:Z134)</f>
        <v>6650</v>
      </c>
      <c r="AC134">
        <f t="shared" si="21"/>
        <v>5</v>
      </c>
    </row>
    <row r="135" spans="23:29">
      <c r="W135" s="274">
        <v>5</v>
      </c>
      <c r="X135" s="274">
        <v>134</v>
      </c>
      <c r="Y135" s="274">
        <f t="shared" si="22"/>
        <v>695</v>
      </c>
      <c r="Z135" s="274">
        <v>50</v>
      </c>
      <c r="AA135" s="274">
        <f>SUM($Z$2:Z135)</f>
        <v>6700</v>
      </c>
      <c r="AC135">
        <f t="shared" si="21"/>
        <v>5</v>
      </c>
    </row>
    <row r="136" spans="23:29">
      <c r="W136" s="274">
        <v>5</v>
      </c>
      <c r="X136" s="274">
        <v>135</v>
      </c>
      <c r="Y136" s="274">
        <f t="shared" si="22"/>
        <v>700</v>
      </c>
      <c r="Z136" s="274">
        <v>50</v>
      </c>
      <c r="AA136" s="274">
        <f>SUM($Z$2:Z136)</f>
        <v>6750</v>
      </c>
      <c r="AC136">
        <f t="shared" si="21"/>
        <v>5</v>
      </c>
    </row>
    <row r="137" spans="23:29">
      <c r="W137" s="274">
        <v>5</v>
      </c>
      <c r="X137" s="274">
        <v>136</v>
      </c>
      <c r="Y137" s="274">
        <f t="shared" si="22"/>
        <v>705</v>
      </c>
      <c r="Z137" s="274">
        <v>50</v>
      </c>
      <c r="AA137" s="274">
        <f>SUM($Z$2:Z137)</f>
        <v>6800</v>
      </c>
      <c r="AC137">
        <f t="shared" si="21"/>
        <v>5</v>
      </c>
    </row>
    <row r="138" spans="23:29">
      <c r="W138" s="274">
        <v>5</v>
      </c>
      <c r="X138" s="274">
        <v>137</v>
      </c>
      <c r="Y138" s="274">
        <f t="shared" si="22"/>
        <v>710</v>
      </c>
      <c r="Z138" s="274">
        <v>50</v>
      </c>
      <c r="AA138" s="274">
        <f>SUM($Z$2:Z138)</f>
        <v>6850</v>
      </c>
      <c r="AC138">
        <f t="shared" si="21"/>
        <v>5</v>
      </c>
    </row>
    <row r="139" spans="23:29">
      <c r="W139" s="274">
        <v>5</v>
      </c>
      <c r="X139" s="274">
        <v>138</v>
      </c>
      <c r="Y139" s="274">
        <f t="shared" si="22"/>
        <v>715</v>
      </c>
      <c r="Z139" s="274">
        <v>50</v>
      </c>
      <c r="AA139" s="274">
        <f>SUM($Z$2:Z139)</f>
        <v>6900</v>
      </c>
      <c r="AC139">
        <f t="shared" si="21"/>
        <v>5</v>
      </c>
    </row>
    <row r="140" spans="23:29">
      <c r="W140" s="274">
        <v>5</v>
      </c>
      <c r="X140" s="274">
        <v>139</v>
      </c>
      <c r="Y140" s="274">
        <f t="shared" si="22"/>
        <v>720</v>
      </c>
      <c r="Z140" s="274">
        <v>50</v>
      </c>
      <c r="AA140" s="274">
        <f>SUM($Z$2:Z140)</f>
        <v>6950</v>
      </c>
      <c r="AC140">
        <f t="shared" si="21"/>
        <v>5</v>
      </c>
    </row>
    <row r="141" spans="23:29">
      <c r="W141" s="274">
        <v>5</v>
      </c>
      <c r="X141" s="274">
        <v>140</v>
      </c>
      <c r="Y141" s="274">
        <f t="shared" si="22"/>
        <v>725</v>
      </c>
      <c r="Z141" s="274">
        <v>50</v>
      </c>
      <c r="AA141" s="274">
        <f>SUM($Z$2:Z141)</f>
        <v>7000</v>
      </c>
      <c r="AC141">
        <f t="shared" si="21"/>
        <v>5</v>
      </c>
    </row>
    <row r="142" spans="23:29">
      <c r="W142" s="274">
        <v>5</v>
      </c>
      <c r="X142" s="274">
        <v>141</v>
      </c>
      <c r="Y142" s="274">
        <f t="shared" si="22"/>
        <v>730</v>
      </c>
      <c r="Z142" s="274">
        <v>50</v>
      </c>
      <c r="AA142" s="274">
        <f>SUM($Z$2:Z142)</f>
        <v>7050</v>
      </c>
      <c r="AC142">
        <f t="shared" si="21"/>
        <v>5</v>
      </c>
    </row>
    <row r="143" spans="23:29">
      <c r="W143" s="274">
        <v>5</v>
      </c>
      <c r="X143" s="274">
        <v>142</v>
      </c>
      <c r="Y143" s="274">
        <f t="shared" si="22"/>
        <v>735</v>
      </c>
      <c r="Z143" s="274">
        <v>50</v>
      </c>
      <c r="AA143" s="274">
        <f>SUM($Z$2:Z143)</f>
        <v>7100</v>
      </c>
      <c r="AC143">
        <f t="shared" si="21"/>
        <v>5</v>
      </c>
    </row>
    <row r="144" spans="23:29">
      <c r="W144" s="274">
        <v>5</v>
      </c>
      <c r="X144" s="274">
        <v>143</v>
      </c>
      <c r="Y144" s="274">
        <f t="shared" si="22"/>
        <v>740</v>
      </c>
      <c r="Z144" s="274">
        <v>50</v>
      </c>
      <c r="AA144" s="274">
        <f>SUM($Z$2:Z144)</f>
        <v>7150</v>
      </c>
      <c r="AC144">
        <f t="shared" si="21"/>
        <v>5</v>
      </c>
    </row>
    <row r="145" spans="23:29">
      <c r="W145" s="274">
        <v>5</v>
      </c>
      <c r="X145" s="274">
        <v>144</v>
      </c>
      <c r="Y145" s="274">
        <f t="shared" si="22"/>
        <v>745</v>
      </c>
      <c r="Z145" s="274">
        <v>50</v>
      </c>
      <c r="AA145" s="274">
        <f>SUM($Z$2:Z145)</f>
        <v>7200</v>
      </c>
      <c r="AC145">
        <f t="shared" si="21"/>
        <v>5</v>
      </c>
    </row>
    <row r="146" spans="23:29">
      <c r="W146" s="274">
        <v>5</v>
      </c>
      <c r="X146" s="274">
        <v>145</v>
      </c>
      <c r="Y146" s="274">
        <f t="shared" si="22"/>
        <v>750</v>
      </c>
      <c r="Z146" s="274">
        <v>50</v>
      </c>
      <c r="AA146" s="274">
        <f>SUM($Z$2:Z146)</f>
        <v>7250</v>
      </c>
      <c r="AC146">
        <f t="shared" si="21"/>
        <v>5</v>
      </c>
    </row>
    <row r="147" spans="23:29">
      <c r="W147" s="274">
        <v>5</v>
      </c>
      <c r="X147" s="274">
        <v>146</v>
      </c>
      <c r="Y147" s="274">
        <f t="shared" si="22"/>
        <v>755</v>
      </c>
      <c r="Z147" s="274">
        <v>50</v>
      </c>
      <c r="AA147" s="274">
        <f>SUM($Z$2:Z147)</f>
        <v>7300</v>
      </c>
      <c r="AC147">
        <f t="shared" si="21"/>
        <v>5</v>
      </c>
    </row>
    <row r="148" spans="23:29">
      <c r="W148" s="274">
        <v>5</v>
      </c>
      <c r="X148" s="274">
        <v>147</v>
      </c>
      <c r="Y148" s="274">
        <f t="shared" si="22"/>
        <v>760</v>
      </c>
      <c r="Z148" s="274">
        <v>50</v>
      </c>
      <c r="AA148" s="274">
        <f>SUM($Z$2:Z148)</f>
        <v>7350</v>
      </c>
      <c r="AC148">
        <f t="shared" si="21"/>
        <v>5</v>
      </c>
    </row>
    <row r="149" spans="23:29">
      <c r="W149" s="274">
        <v>5</v>
      </c>
      <c r="X149" s="274">
        <v>148</v>
      </c>
      <c r="Y149" s="274">
        <f t="shared" si="22"/>
        <v>765</v>
      </c>
      <c r="Z149" s="274">
        <v>50</v>
      </c>
      <c r="AA149" s="274">
        <f>SUM($Z$2:Z149)</f>
        <v>7400</v>
      </c>
      <c r="AC149">
        <f t="shared" si="21"/>
        <v>5</v>
      </c>
    </row>
    <row r="150" spans="23:29">
      <c r="W150" s="274">
        <v>5</v>
      </c>
      <c r="X150" s="274">
        <v>149</v>
      </c>
      <c r="Y150" s="274">
        <f t="shared" si="22"/>
        <v>770</v>
      </c>
      <c r="Z150" s="274">
        <v>50</v>
      </c>
      <c r="AA150" s="274">
        <f>SUM($Z$2:Z150)</f>
        <v>7450</v>
      </c>
      <c r="AC150">
        <f t="shared" si="21"/>
        <v>5</v>
      </c>
    </row>
    <row r="151" spans="23:29">
      <c r="W151" s="274">
        <v>5</v>
      </c>
      <c r="X151" s="274">
        <v>150</v>
      </c>
      <c r="Y151" s="274">
        <f t="shared" si="22"/>
        <v>775</v>
      </c>
      <c r="Z151" s="274">
        <v>50</v>
      </c>
      <c r="AA151" s="274">
        <f>SUM($Z$2:Z151)</f>
        <v>7500</v>
      </c>
      <c r="AC151">
        <f t="shared" si="21"/>
        <v>5</v>
      </c>
    </row>
    <row r="152" spans="23:29">
      <c r="W152" s="274">
        <v>10</v>
      </c>
      <c r="X152" s="302">
        <v>151</v>
      </c>
      <c r="Y152" s="550">
        <f t="shared" si="22"/>
        <v>785</v>
      </c>
      <c r="Z152" s="549">
        <v>50</v>
      </c>
      <c r="AA152" s="549">
        <f>SUM($Z$2:Z152)</f>
        <v>7550</v>
      </c>
      <c r="AB152" s="549" t="s">
        <v>2498</v>
      </c>
      <c r="AC152">
        <f t="shared" si="21"/>
        <v>10</v>
      </c>
    </row>
    <row r="153" spans="23:29">
      <c r="W153" s="274">
        <v>10</v>
      </c>
      <c r="X153" s="274">
        <v>152</v>
      </c>
      <c r="Y153" s="274">
        <f t="shared" si="22"/>
        <v>795</v>
      </c>
      <c r="Z153" s="274">
        <v>50</v>
      </c>
      <c r="AA153" s="274">
        <f>SUM($Z$2:Z153)</f>
        <v>7600</v>
      </c>
      <c r="AC153">
        <f t="shared" si="21"/>
        <v>10</v>
      </c>
    </row>
    <row r="154" spans="23:29">
      <c r="W154" s="274">
        <v>10</v>
      </c>
      <c r="X154" s="274">
        <v>153</v>
      </c>
      <c r="Y154" s="274">
        <f t="shared" si="22"/>
        <v>805</v>
      </c>
      <c r="Z154" s="274">
        <v>50</v>
      </c>
      <c r="AA154" s="274">
        <f>SUM($Z$2:Z154)</f>
        <v>7650</v>
      </c>
      <c r="AC154">
        <f t="shared" si="21"/>
        <v>10</v>
      </c>
    </row>
    <row r="155" spans="23:29">
      <c r="W155" s="274">
        <v>10</v>
      </c>
      <c r="X155" s="274">
        <v>154</v>
      </c>
      <c r="Y155" s="274">
        <f t="shared" si="22"/>
        <v>815</v>
      </c>
      <c r="Z155" s="274">
        <v>50</v>
      </c>
      <c r="AA155" s="274">
        <f>SUM($Z$2:Z155)</f>
        <v>7700</v>
      </c>
      <c r="AC155">
        <f t="shared" si="21"/>
        <v>10</v>
      </c>
    </row>
    <row r="156" spans="23:29">
      <c r="W156" s="274">
        <v>10</v>
      </c>
      <c r="X156" s="274">
        <v>155</v>
      </c>
      <c r="Y156" s="274">
        <f t="shared" si="22"/>
        <v>825</v>
      </c>
      <c r="Z156" s="274">
        <v>50</v>
      </c>
      <c r="AA156" s="274">
        <f>SUM($Z$2:Z156)</f>
        <v>7750</v>
      </c>
      <c r="AC156">
        <f t="shared" si="21"/>
        <v>10</v>
      </c>
    </row>
    <row r="157" spans="23:29">
      <c r="W157" s="274">
        <v>10</v>
      </c>
      <c r="X157" s="274">
        <v>156</v>
      </c>
      <c r="Y157" s="274">
        <f t="shared" si="22"/>
        <v>835</v>
      </c>
      <c r="Z157" s="274">
        <v>50</v>
      </c>
      <c r="AA157" s="274">
        <f>SUM($Z$2:Z157)</f>
        <v>7800</v>
      </c>
      <c r="AC157">
        <f t="shared" si="21"/>
        <v>10</v>
      </c>
    </row>
    <row r="158" spans="23:29">
      <c r="W158" s="274">
        <v>10</v>
      </c>
      <c r="X158" s="274">
        <v>157</v>
      </c>
      <c r="Y158" s="274">
        <f t="shared" si="22"/>
        <v>845</v>
      </c>
      <c r="Z158" s="274">
        <v>50</v>
      </c>
      <c r="AA158" s="274">
        <f>SUM($Z$2:Z158)</f>
        <v>7850</v>
      </c>
      <c r="AC158">
        <f t="shared" si="21"/>
        <v>10</v>
      </c>
    </row>
    <row r="159" spans="23:29">
      <c r="W159" s="274">
        <v>10</v>
      </c>
      <c r="X159" s="274">
        <v>158</v>
      </c>
      <c r="Y159" s="274">
        <f t="shared" si="22"/>
        <v>855</v>
      </c>
      <c r="Z159" s="274">
        <v>50</v>
      </c>
      <c r="AA159" s="274">
        <f>SUM($Z$2:Z159)</f>
        <v>7900</v>
      </c>
      <c r="AC159">
        <f t="shared" si="21"/>
        <v>10</v>
      </c>
    </row>
    <row r="160" spans="23:29">
      <c r="W160" s="274">
        <v>10</v>
      </c>
      <c r="X160" s="274">
        <v>159</v>
      </c>
      <c r="Y160" s="274">
        <f t="shared" si="22"/>
        <v>865</v>
      </c>
      <c r="Z160" s="274">
        <v>50</v>
      </c>
      <c r="AA160" s="274">
        <f>SUM($Z$2:Z160)</f>
        <v>7950</v>
      </c>
      <c r="AC160">
        <f t="shared" si="21"/>
        <v>10</v>
      </c>
    </row>
    <row r="161" spans="23:29">
      <c r="W161" s="274">
        <v>10</v>
      </c>
      <c r="X161" s="274">
        <v>160</v>
      </c>
      <c r="Y161" s="274">
        <f t="shared" si="22"/>
        <v>875</v>
      </c>
      <c r="Z161" s="274">
        <v>50</v>
      </c>
      <c r="AA161" s="274">
        <f>SUM($Z$2:Z161)</f>
        <v>8000</v>
      </c>
      <c r="AC161">
        <f t="shared" si="21"/>
        <v>10</v>
      </c>
    </row>
    <row r="162" spans="23:29">
      <c r="W162" s="274">
        <v>10</v>
      </c>
      <c r="X162" s="274">
        <v>161</v>
      </c>
      <c r="Y162" s="274">
        <f t="shared" si="22"/>
        <v>885</v>
      </c>
      <c r="Z162" s="274">
        <v>50</v>
      </c>
      <c r="AA162" s="274">
        <f>SUM($Z$2:Z162)</f>
        <v>8050</v>
      </c>
      <c r="AC162">
        <f t="shared" si="21"/>
        <v>10</v>
      </c>
    </row>
    <row r="163" spans="23:29">
      <c r="W163" s="274">
        <v>10</v>
      </c>
      <c r="X163" s="274">
        <v>162</v>
      </c>
      <c r="Y163" s="274">
        <f t="shared" si="22"/>
        <v>895</v>
      </c>
      <c r="Z163" s="274">
        <v>50</v>
      </c>
      <c r="AA163" s="274">
        <f>SUM($Z$2:Z163)</f>
        <v>8100</v>
      </c>
      <c r="AC163">
        <f t="shared" si="21"/>
        <v>10</v>
      </c>
    </row>
    <row r="164" spans="23:29">
      <c r="W164" s="274">
        <v>10</v>
      </c>
      <c r="X164" s="274">
        <v>163</v>
      </c>
      <c r="Y164" s="274">
        <f t="shared" si="22"/>
        <v>905</v>
      </c>
      <c r="Z164" s="274">
        <v>50</v>
      </c>
      <c r="AA164" s="274">
        <f>SUM($Z$2:Z164)</f>
        <v>8150</v>
      </c>
      <c r="AC164">
        <f t="shared" si="21"/>
        <v>10</v>
      </c>
    </row>
    <row r="165" spans="23:29">
      <c r="W165" s="274">
        <v>10</v>
      </c>
      <c r="X165" s="274">
        <v>164</v>
      </c>
      <c r="Y165" s="274">
        <f t="shared" si="22"/>
        <v>915</v>
      </c>
      <c r="Z165" s="274">
        <v>50</v>
      </c>
      <c r="AA165" s="274">
        <f>SUM($Z$2:Z165)</f>
        <v>8200</v>
      </c>
      <c r="AC165">
        <f t="shared" si="21"/>
        <v>10</v>
      </c>
    </row>
    <row r="166" spans="23:29">
      <c r="W166" s="274">
        <v>10</v>
      </c>
      <c r="X166" s="274">
        <v>165</v>
      </c>
      <c r="Y166" s="274">
        <f t="shared" si="22"/>
        <v>925</v>
      </c>
      <c r="Z166" s="274">
        <v>50</v>
      </c>
      <c r="AA166" s="274">
        <f>SUM($Z$2:Z166)</f>
        <v>8250</v>
      </c>
      <c r="AC166">
        <f t="shared" si="21"/>
        <v>10</v>
      </c>
    </row>
    <row r="167" spans="23:29">
      <c r="W167" s="274">
        <v>10</v>
      </c>
      <c r="X167" s="274">
        <v>166</v>
      </c>
      <c r="Y167" s="274">
        <f t="shared" si="22"/>
        <v>935</v>
      </c>
      <c r="Z167" s="274">
        <v>50</v>
      </c>
      <c r="AA167" s="274">
        <f>SUM($Z$2:Z167)</f>
        <v>8300</v>
      </c>
      <c r="AC167">
        <f t="shared" si="21"/>
        <v>10</v>
      </c>
    </row>
    <row r="168" spans="23:29">
      <c r="W168" s="274">
        <v>10</v>
      </c>
      <c r="X168" s="274">
        <v>167</v>
      </c>
      <c r="Y168" s="274">
        <f t="shared" si="22"/>
        <v>945</v>
      </c>
      <c r="Z168" s="274">
        <v>50</v>
      </c>
      <c r="AA168" s="274">
        <f>SUM($Z$2:Z168)</f>
        <v>8350</v>
      </c>
      <c r="AC168">
        <f t="shared" si="21"/>
        <v>10</v>
      </c>
    </row>
    <row r="169" spans="23:29">
      <c r="W169" s="274">
        <v>10</v>
      </c>
      <c r="X169" s="274">
        <v>168</v>
      </c>
      <c r="Y169" s="274">
        <f t="shared" si="22"/>
        <v>955</v>
      </c>
      <c r="Z169" s="274">
        <v>50</v>
      </c>
      <c r="AA169" s="274">
        <f>SUM($Z$2:Z169)</f>
        <v>8400</v>
      </c>
      <c r="AC169">
        <f t="shared" si="21"/>
        <v>10</v>
      </c>
    </row>
    <row r="170" spans="23:29">
      <c r="W170" s="274">
        <v>10</v>
      </c>
      <c r="X170" s="274">
        <v>169</v>
      </c>
      <c r="Y170" s="274">
        <f t="shared" si="22"/>
        <v>965</v>
      </c>
      <c r="Z170" s="274">
        <v>50</v>
      </c>
      <c r="AA170" s="274">
        <f>SUM($Z$2:Z170)</f>
        <v>8450</v>
      </c>
      <c r="AC170">
        <f t="shared" si="21"/>
        <v>10</v>
      </c>
    </row>
    <row r="171" spans="23:29">
      <c r="W171" s="274">
        <v>10</v>
      </c>
      <c r="X171" s="274">
        <v>170</v>
      </c>
      <c r="Y171" s="274">
        <f t="shared" si="22"/>
        <v>975</v>
      </c>
      <c r="Z171" s="274">
        <v>50</v>
      </c>
      <c r="AA171" s="274">
        <f>SUM($Z$2:Z171)</f>
        <v>8500</v>
      </c>
      <c r="AC171">
        <f t="shared" si="21"/>
        <v>10</v>
      </c>
    </row>
    <row r="172" spans="23:29">
      <c r="W172" s="274">
        <v>10</v>
      </c>
      <c r="X172" s="274">
        <v>171</v>
      </c>
      <c r="Y172" s="274">
        <f t="shared" si="22"/>
        <v>985</v>
      </c>
      <c r="Z172" s="274">
        <v>50</v>
      </c>
      <c r="AA172" s="274">
        <f>SUM($Z$2:Z172)</f>
        <v>8550</v>
      </c>
      <c r="AC172">
        <f t="shared" si="21"/>
        <v>10</v>
      </c>
    </row>
    <row r="173" spans="23:29">
      <c r="W173" s="274">
        <v>10</v>
      </c>
      <c r="X173" s="274">
        <v>172</v>
      </c>
      <c r="Y173" s="274">
        <f t="shared" si="22"/>
        <v>995</v>
      </c>
      <c r="Z173" s="274">
        <v>50</v>
      </c>
      <c r="AA173" s="274">
        <f>SUM($Z$2:Z173)</f>
        <v>8600</v>
      </c>
      <c r="AC173">
        <f t="shared" si="21"/>
        <v>10</v>
      </c>
    </row>
    <row r="174" spans="23:29">
      <c r="W174" s="274">
        <v>10</v>
      </c>
      <c r="X174" s="274">
        <v>173</v>
      </c>
      <c r="Y174" s="274">
        <f t="shared" si="22"/>
        <v>1005</v>
      </c>
      <c r="Z174" s="274">
        <v>50</v>
      </c>
      <c r="AA174" s="274">
        <f>SUM($Z$2:Z174)</f>
        <v>8650</v>
      </c>
      <c r="AC174">
        <f t="shared" si="21"/>
        <v>10</v>
      </c>
    </row>
    <row r="175" spans="23:29">
      <c r="W175" s="274">
        <v>10</v>
      </c>
      <c r="X175" s="274">
        <v>174</v>
      </c>
      <c r="Y175" s="274">
        <f t="shared" si="22"/>
        <v>1015</v>
      </c>
      <c r="Z175" s="274">
        <v>50</v>
      </c>
      <c r="AA175" s="274">
        <f>SUM($Z$2:Z175)</f>
        <v>8700</v>
      </c>
      <c r="AC175">
        <f t="shared" si="21"/>
        <v>10</v>
      </c>
    </row>
    <row r="176" spans="23:29">
      <c r="W176" s="274">
        <v>10</v>
      </c>
      <c r="X176" s="274">
        <v>175</v>
      </c>
      <c r="Y176" s="274">
        <f t="shared" si="22"/>
        <v>1025</v>
      </c>
      <c r="Z176" s="274">
        <v>50</v>
      </c>
      <c r="AA176" s="274">
        <f>SUM($Z$2:Z176)</f>
        <v>8750</v>
      </c>
      <c r="AC176">
        <f t="shared" si="21"/>
        <v>10</v>
      </c>
    </row>
    <row r="177" spans="23:29">
      <c r="W177" s="274">
        <v>10</v>
      </c>
      <c r="X177" s="274">
        <v>176</v>
      </c>
      <c r="Y177" s="274">
        <f t="shared" si="22"/>
        <v>1035</v>
      </c>
      <c r="Z177" s="274">
        <v>50</v>
      </c>
      <c r="AA177" s="274">
        <f>SUM($Z$2:Z177)</f>
        <v>8800</v>
      </c>
      <c r="AC177">
        <f t="shared" si="21"/>
        <v>10</v>
      </c>
    </row>
    <row r="178" spans="23:29">
      <c r="W178" s="274">
        <v>10</v>
      </c>
      <c r="X178" s="274">
        <v>177</v>
      </c>
      <c r="Y178" s="274">
        <f t="shared" si="22"/>
        <v>1045</v>
      </c>
      <c r="Z178" s="274">
        <v>50</v>
      </c>
      <c r="AA178" s="274">
        <f>SUM($Z$2:Z178)</f>
        <v>8850</v>
      </c>
      <c r="AC178">
        <f t="shared" si="21"/>
        <v>10</v>
      </c>
    </row>
    <row r="179" spans="23:29">
      <c r="W179" s="274">
        <v>10</v>
      </c>
      <c r="X179" s="274">
        <v>178</v>
      </c>
      <c r="Y179" s="274">
        <f t="shared" si="22"/>
        <v>1055</v>
      </c>
      <c r="Z179" s="274">
        <v>50</v>
      </c>
      <c r="AA179" s="274">
        <f>SUM($Z$2:Z179)</f>
        <v>8900</v>
      </c>
      <c r="AC179">
        <f t="shared" si="21"/>
        <v>10</v>
      </c>
    </row>
    <row r="180" spans="23:29">
      <c r="W180" s="274">
        <v>10</v>
      </c>
      <c r="X180" s="274">
        <v>179</v>
      </c>
      <c r="Y180" s="274">
        <f t="shared" si="22"/>
        <v>1065</v>
      </c>
      <c r="Z180" s="274">
        <v>50</v>
      </c>
      <c r="AA180" s="274">
        <f>SUM($Z$2:Z180)</f>
        <v>8950</v>
      </c>
      <c r="AC180">
        <f t="shared" si="21"/>
        <v>10</v>
      </c>
    </row>
    <row r="181" spans="23:29">
      <c r="W181" s="274">
        <v>10</v>
      </c>
      <c r="X181" s="274">
        <v>180</v>
      </c>
      <c r="Y181" s="274">
        <f t="shared" si="22"/>
        <v>1075</v>
      </c>
      <c r="Z181" s="274">
        <v>50</v>
      </c>
      <c r="AA181" s="274">
        <f>SUM($Z$2:Z181)</f>
        <v>9000</v>
      </c>
      <c r="AC181">
        <f t="shared" si="21"/>
        <v>10</v>
      </c>
    </row>
    <row r="182" spans="23:29">
      <c r="W182" s="274">
        <v>13</v>
      </c>
      <c r="X182" s="274">
        <v>181</v>
      </c>
      <c r="Y182" s="274">
        <f t="shared" si="22"/>
        <v>1088</v>
      </c>
      <c r="Z182" s="274">
        <v>50</v>
      </c>
      <c r="AA182" s="274">
        <f>SUM($Z$2:Z182)</f>
        <v>9050</v>
      </c>
      <c r="AC182">
        <f t="shared" si="21"/>
        <v>13</v>
      </c>
    </row>
    <row r="183" spans="23:29">
      <c r="W183" s="274">
        <v>13</v>
      </c>
      <c r="X183" s="274">
        <v>182</v>
      </c>
      <c r="Y183" s="274">
        <f t="shared" si="22"/>
        <v>1101</v>
      </c>
      <c r="Z183" s="274">
        <v>50</v>
      </c>
      <c r="AA183" s="274">
        <f>SUM($Z$2:Z183)</f>
        <v>9100</v>
      </c>
      <c r="AC183">
        <f t="shared" si="21"/>
        <v>13</v>
      </c>
    </row>
    <row r="184" spans="23:29">
      <c r="W184" s="274">
        <v>13</v>
      </c>
      <c r="X184" s="274">
        <v>183</v>
      </c>
      <c r="Y184" s="274">
        <f t="shared" si="22"/>
        <v>1114</v>
      </c>
      <c r="Z184" s="274">
        <v>50</v>
      </c>
      <c r="AA184" s="274">
        <f>SUM($Z$2:Z184)</f>
        <v>9150</v>
      </c>
      <c r="AC184">
        <f t="shared" si="21"/>
        <v>13</v>
      </c>
    </row>
    <row r="185" spans="23:29">
      <c r="W185" s="274">
        <v>13</v>
      </c>
      <c r="X185" s="274">
        <v>184</v>
      </c>
      <c r="Y185" s="274">
        <f t="shared" si="22"/>
        <v>1127</v>
      </c>
      <c r="Z185" s="274">
        <v>50</v>
      </c>
      <c r="AA185" s="274">
        <f>SUM($Z$2:Z185)</f>
        <v>9200</v>
      </c>
      <c r="AC185">
        <f t="shared" si="21"/>
        <v>13</v>
      </c>
    </row>
    <row r="186" spans="23:29">
      <c r="W186" s="274">
        <v>13</v>
      </c>
      <c r="X186" s="274">
        <v>185</v>
      </c>
      <c r="Y186" s="274">
        <f t="shared" si="22"/>
        <v>1140</v>
      </c>
      <c r="Z186" s="274">
        <v>50</v>
      </c>
      <c r="AA186" s="274">
        <f>SUM($Z$2:Z186)</f>
        <v>9250</v>
      </c>
      <c r="AC186">
        <f t="shared" si="21"/>
        <v>13</v>
      </c>
    </row>
    <row r="187" spans="23:29">
      <c r="W187" s="274">
        <v>13</v>
      </c>
      <c r="X187" s="274">
        <v>186</v>
      </c>
      <c r="Y187" s="274">
        <f t="shared" si="22"/>
        <v>1153</v>
      </c>
      <c r="Z187" s="274">
        <v>50</v>
      </c>
      <c r="AA187" s="274">
        <f>SUM($Z$2:Z187)</f>
        <v>9300</v>
      </c>
      <c r="AC187">
        <f t="shared" si="21"/>
        <v>13</v>
      </c>
    </row>
    <row r="188" spans="23:29">
      <c r="W188" s="274">
        <v>13</v>
      </c>
      <c r="X188" s="274">
        <v>187</v>
      </c>
      <c r="Y188" s="274">
        <f t="shared" si="22"/>
        <v>1166</v>
      </c>
      <c r="Z188" s="274">
        <v>50</v>
      </c>
      <c r="AA188" s="274">
        <f>SUM($Z$2:Z188)</f>
        <v>9350</v>
      </c>
      <c r="AC188">
        <f t="shared" si="21"/>
        <v>13</v>
      </c>
    </row>
    <row r="189" spans="23:29">
      <c r="W189" s="274">
        <v>13</v>
      </c>
      <c r="X189" s="274">
        <v>188</v>
      </c>
      <c r="Y189" s="274">
        <f t="shared" si="22"/>
        <v>1179</v>
      </c>
      <c r="Z189" s="274">
        <v>50</v>
      </c>
      <c r="AA189" s="274">
        <f>SUM($Z$2:Z189)</f>
        <v>9400</v>
      </c>
      <c r="AC189">
        <f t="shared" si="21"/>
        <v>13</v>
      </c>
    </row>
    <row r="190" spans="23:29">
      <c r="W190" s="274">
        <v>13</v>
      </c>
      <c r="X190" s="274">
        <v>189</v>
      </c>
      <c r="Y190" s="274">
        <f t="shared" si="22"/>
        <v>1192</v>
      </c>
      <c r="Z190" s="274">
        <v>50</v>
      </c>
      <c r="AA190" s="274">
        <f>SUM($Z$2:Z190)</f>
        <v>9450</v>
      </c>
      <c r="AC190">
        <f t="shared" si="21"/>
        <v>13</v>
      </c>
    </row>
    <row r="191" spans="23:29">
      <c r="W191" s="274">
        <v>13</v>
      </c>
      <c r="X191" s="274">
        <v>190</v>
      </c>
      <c r="Y191" s="274">
        <f t="shared" si="22"/>
        <v>1205</v>
      </c>
      <c r="Z191" s="274">
        <v>50</v>
      </c>
      <c r="AA191" s="274">
        <f>SUM($Z$2:Z191)</f>
        <v>9500</v>
      </c>
      <c r="AC191">
        <f t="shared" si="21"/>
        <v>13</v>
      </c>
    </row>
    <row r="192" spans="23:29">
      <c r="W192" s="274">
        <v>13</v>
      </c>
      <c r="X192" s="274">
        <v>191</v>
      </c>
      <c r="Y192" s="274">
        <f t="shared" si="22"/>
        <v>1218</v>
      </c>
      <c r="Z192" s="274">
        <v>50</v>
      </c>
      <c r="AA192" s="274">
        <f>SUM($Z$2:Z192)</f>
        <v>9550</v>
      </c>
      <c r="AC192">
        <f t="shared" si="21"/>
        <v>13</v>
      </c>
    </row>
    <row r="193" spans="23:29">
      <c r="W193" s="274">
        <v>13</v>
      </c>
      <c r="X193" s="274">
        <v>192</v>
      </c>
      <c r="Y193" s="274">
        <f t="shared" si="22"/>
        <v>1231</v>
      </c>
      <c r="Z193" s="274">
        <v>50</v>
      </c>
      <c r="AA193" s="274">
        <f>SUM($Z$2:Z193)</f>
        <v>9600</v>
      </c>
      <c r="AC193">
        <f t="shared" si="21"/>
        <v>13</v>
      </c>
    </row>
    <row r="194" spans="23:29">
      <c r="W194" s="274">
        <v>13</v>
      </c>
      <c r="X194" s="274">
        <v>193</v>
      </c>
      <c r="Y194" s="274">
        <f t="shared" si="22"/>
        <v>1244</v>
      </c>
      <c r="Z194" s="274">
        <v>50</v>
      </c>
      <c r="AA194" s="274">
        <f>SUM($Z$2:Z194)</f>
        <v>9650</v>
      </c>
      <c r="AC194">
        <f t="shared" si="21"/>
        <v>13</v>
      </c>
    </row>
    <row r="195" spans="23:29">
      <c r="W195" s="274">
        <v>13</v>
      </c>
      <c r="X195" s="274">
        <v>194</v>
      </c>
      <c r="Y195" s="274">
        <f t="shared" si="22"/>
        <v>1257</v>
      </c>
      <c r="Z195" s="274">
        <v>50</v>
      </c>
      <c r="AA195" s="274">
        <f>SUM($Z$2:Z195)</f>
        <v>9700</v>
      </c>
      <c r="AC195">
        <f t="shared" si="21"/>
        <v>13</v>
      </c>
    </row>
    <row r="196" spans="23:29">
      <c r="W196" s="274">
        <v>13</v>
      </c>
      <c r="X196" s="274">
        <v>195</v>
      </c>
      <c r="Y196" s="274">
        <f t="shared" si="22"/>
        <v>1270</v>
      </c>
      <c r="Z196" s="274">
        <v>50</v>
      </c>
      <c r="AA196" s="274">
        <f>SUM($Z$2:Z196)</f>
        <v>9750</v>
      </c>
      <c r="AC196">
        <f t="shared" ref="AC196:AC259" si="23">Y196-Y195</f>
        <v>13</v>
      </c>
    </row>
    <row r="197" spans="23:29">
      <c r="W197" s="274">
        <v>13</v>
      </c>
      <c r="X197" s="274">
        <v>196</v>
      </c>
      <c r="Y197" s="274">
        <f t="shared" ref="Y197:Y260" si="24">Y196+W197</f>
        <v>1283</v>
      </c>
      <c r="Z197" s="274">
        <v>50</v>
      </c>
      <c r="AA197" s="274">
        <f>SUM($Z$2:Z197)</f>
        <v>9800</v>
      </c>
      <c r="AC197">
        <f t="shared" si="23"/>
        <v>13</v>
      </c>
    </row>
    <row r="198" spans="23:29">
      <c r="W198" s="274">
        <v>13</v>
      </c>
      <c r="X198" s="274">
        <v>197</v>
      </c>
      <c r="Y198" s="274">
        <f t="shared" si="24"/>
        <v>1296</v>
      </c>
      <c r="Z198" s="274">
        <v>50</v>
      </c>
      <c r="AA198" s="274">
        <f>SUM($Z$2:Z198)</f>
        <v>9850</v>
      </c>
      <c r="AC198">
        <f t="shared" si="23"/>
        <v>13</v>
      </c>
    </row>
    <row r="199" spans="23:29">
      <c r="W199" s="274">
        <v>13</v>
      </c>
      <c r="X199" s="274">
        <v>198</v>
      </c>
      <c r="Y199" s="274">
        <f t="shared" si="24"/>
        <v>1309</v>
      </c>
      <c r="Z199" s="274">
        <v>50</v>
      </c>
      <c r="AA199" s="274">
        <f>SUM($Z$2:Z199)</f>
        <v>9900</v>
      </c>
      <c r="AC199">
        <f t="shared" si="23"/>
        <v>13</v>
      </c>
    </row>
    <row r="200" spans="23:29">
      <c r="W200" s="274">
        <v>13</v>
      </c>
      <c r="X200" s="274">
        <v>199</v>
      </c>
      <c r="Y200" s="274">
        <f t="shared" si="24"/>
        <v>1322</v>
      </c>
      <c r="Z200" s="274">
        <v>50</v>
      </c>
      <c r="AA200" s="274">
        <f>SUM($Z$2:Z200)</f>
        <v>9950</v>
      </c>
      <c r="AC200">
        <f t="shared" si="23"/>
        <v>13</v>
      </c>
    </row>
    <row r="201" spans="23:29">
      <c r="W201" s="274">
        <v>13</v>
      </c>
      <c r="X201" s="274">
        <v>200</v>
      </c>
      <c r="Y201" s="274">
        <f t="shared" si="24"/>
        <v>1335</v>
      </c>
      <c r="Z201" s="274">
        <v>50</v>
      </c>
      <c r="AA201" s="274">
        <f>SUM($Z$2:Z201)</f>
        <v>10000</v>
      </c>
      <c r="AC201">
        <f t="shared" si="23"/>
        <v>13</v>
      </c>
    </row>
    <row r="202" spans="23:29">
      <c r="W202" s="274">
        <v>13</v>
      </c>
      <c r="X202" s="274">
        <v>201</v>
      </c>
      <c r="Y202" s="274">
        <f t="shared" si="24"/>
        <v>1348</v>
      </c>
      <c r="Z202" s="274">
        <v>50</v>
      </c>
      <c r="AA202" s="274">
        <f>SUM($Z$2:Z202)</f>
        <v>10050</v>
      </c>
      <c r="AC202">
        <f t="shared" si="23"/>
        <v>13</v>
      </c>
    </row>
    <row r="203" spans="23:29">
      <c r="W203" s="274">
        <v>13</v>
      </c>
      <c r="X203" s="274">
        <v>202</v>
      </c>
      <c r="Y203" s="274">
        <f t="shared" si="24"/>
        <v>1361</v>
      </c>
      <c r="Z203" s="274">
        <v>50</v>
      </c>
      <c r="AA203" s="274">
        <f>SUM($Z$2:Z203)</f>
        <v>10100</v>
      </c>
      <c r="AC203">
        <f t="shared" si="23"/>
        <v>13</v>
      </c>
    </row>
    <row r="204" spans="23:29">
      <c r="W204" s="274">
        <v>13</v>
      </c>
      <c r="X204" s="274">
        <v>203</v>
      </c>
      <c r="Y204" s="274">
        <f t="shared" si="24"/>
        <v>1374</v>
      </c>
      <c r="Z204" s="274">
        <v>50</v>
      </c>
      <c r="AA204" s="274">
        <f>SUM($Z$2:Z204)</f>
        <v>10150</v>
      </c>
      <c r="AC204">
        <f t="shared" si="23"/>
        <v>13</v>
      </c>
    </row>
    <row r="205" spans="23:29">
      <c r="W205" s="274">
        <v>13</v>
      </c>
      <c r="X205" s="274">
        <v>204</v>
      </c>
      <c r="Y205" s="274">
        <f t="shared" si="24"/>
        <v>1387</v>
      </c>
      <c r="Z205" s="274">
        <v>50</v>
      </c>
      <c r="AA205" s="274">
        <f>SUM($Z$2:Z205)</f>
        <v>10200</v>
      </c>
      <c r="AC205">
        <f t="shared" si="23"/>
        <v>13</v>
      </c>
    </row>
    <row r="206" spans="23:29">
      <c r="W206" s="274">
        <v>13</v>
      </c>
      <c r="X206" s="274">
        <v>205</v>
      </c>
      <c r="Y206" s="274">
        <f t="shared" si="24"/>
        <v>1400</v>
      </c>
      <c r="Z206" s="274">
        <v>50</v>
      </c>
      <c r="AA206" s="274">
        <f>SUM($Z$2:Z206)</f>
        <v>10250</v>
      </c>
      <c r="AC206">
        <f t="shared" si="23"/>
        <v>13</v>
      </c>
    </row>
    <row r="207" spans="23:29">
      <c r="W207" s="274">
        <v>13</v>
      </c>
      <c r="X207" s="274">
        <v>206</v>
      </c>
      <c r="Y207" s="274">
        <f t="shared" si="24"/>
        <v>1413</v>
      </c>
      <c r="Z207" s="274">
        <v>50</v>
      </c>
      <c r="AA207" s="274">
        <f>SUM($Z$2:Z207)</f>
        <v>10300</v>
      </c>
      <c r="AC207">
        <f t="shared" si="23"/>
        <v>13</v>
      </c>
    </row>
    <row r="208" spans="23:29">
      <c r="W208" s="274">
        <v>13</v>
      </c>
      <c r="X208" s="274">
        <v>207</v>
      </c>
      <c r="Y208" s="274">
        <f t="shared" si="24"/>
        <v>1426</v>
      </c>
      <c r="Z208" s="274">
        <v>50</v>
      </c>
      <c r="AA208" s="274">
        <f>SUM($Z$2:Z208)</f>
        <v>10350</v>
      </c>
      <c r="AC208">
        <f t="shared" si="23"/>
        <v>13</v>
      </c>
    </row>
    <row r="209" spans="23:29">
      <c r="W209" s="274">
        <v>13</v>
      </c>
      <c r="X209" s="274">
        <v>208</v>
      </c>
      <c r="Y209" s="274">
        <f t="shared" si="24"/>
        <v>1439</v>
      </c>
      <c r="Z209" s="274">
        <v>50</v>
      </c>
      <c r="AA209" s="274">
        <f>SUM($Z$2:Z209)</f>
        <v>10400</v>
      </c>
      <c r="AC209">
        <f t="shared" si="23"/>
        <v>13</v>
      </c>
    </row>
    <row r="210" spans="23:29">
      <c r="W210" s="274">
        <v>13</v>
      </c>
      <c r="X210" s="274">
        <v>209</v>
      </c>
      <c r="Y210" s="274">
        <f t="shared" si="24"/>
        <v>1452</v>
      </c>
      <c r="Z210" s="274">
        <v>50</v>
      </c>
      <c r="AA210" s="274">
        <f>SUM($Z$2:Z210)</f>
        <v>10450</v>
      </c>
      <c r="AC210">
        <f t="shared" si="23"/>
        <v>13</v>
      </c>
    </row>
    <row r="211" spans="23:29">
      <c r="W211" s="274">
        <v>13</v>
      </c>
      <c r="X211" s="274">
        <v>210</v>
      </c>
      <c r="Y211" s="274">
        <f t="shared" si="24"/>
        <v>1465</v>
      </c>
      <c r="Z211" s="274">
        <v>50</v>
      </c>
      <c r="AA211" s="274">
        <f>SUM($Z$2:Z211)</f>
        <v>10500</v>
      </c>
      <c r="AC211">
        <f t="shared" si="23"/>
        <v>13</v>
      </c>
    </row>
    <row r="212" spans="23:29">
      <c r="W212" s="274">
        <v>16</v>
      </c>
      <c r="X212" s="274">
        <v>211</v>
      </c>
      <c r="Y212" s="274">
        <f t="shared" si="24"/>
        <v>1481</v>
      </c>
      <c r="Z212" s="274">
        <v>50</v>
      </c>
      <c r="AA212" s="274">
        <f>SUM($Z$2:Z212)</f>
        <v>10550</v>
      </c>
      <c r="AC212">
        <f t="shared" si="23"/>
        <v>16</v>
      </c>
    </row>
    <row r="213" spans="23:29">
      <c r="W213" s="274">
        <v>16</v>
      </c>
      <c r="X213" s="274">
        <v>212</v>
      </c>
      <c r="Y213" s="274">
        <f t="shared" si="24"/>
        <v>1497</v>
      </c>
      <c r="Z213" s="274">
        <v>50</v>
      </c>
      <c r="AA213" s="274">
        <f>SUM($Z$2:Z213)</f>
        <v>10600</v>
      </c>
      <c r="AC213">
        <f t="shared" si="23"/>
        <v>16</v>
      </c>
    </row>
    <row r="214" spans="23:29">
      <c r="W214" s="274">
        <v>16</v>
      </c>
      <c r="X214" s="274">
        <v>213</v>
      </c>
      <c r="Y214" s="274">
        <f t="shared" si="24"/>
        <v>1513</v>
      </c>
      <c r="Z214" s="274">
        <v>50</v>
      </c>
      <c r="AA214" s="274">
        <f>SUM($Z$2:Z214)</f>
        <v>10650</v>
      </c>
      <c r="AC214">
        <f t="shared" si="23"/>
        <v>16</v>
      </c>
    </row>
    <row r="215" spans="23:29">
      <c r="W215" s="274">
        <v>16</v>
      </c>
      <c r="X215" s="274">
        <v>214</v>
      </c>
      <c r="Y215" s="274">
        <f t="shared" si="24"/>
        <v>1529</v>
      </c>
      <c r="Z215" s="274">
        <v>50</v>
      </c>
      <c r="AA215" s="274">
        <f>SUM($Z$2:Z215)</f>
        <v>10700</v>
      </c>
      <c r="AC215">
        <f t="shared" si="23"/>
        <v>16</v>
      </c>
    </row>
    <row r="216" spans="23:29">
      <c r="W216" s="274">
        <v>16</v>
      </c>
      <c r="X216" s="274">
        <v>215</v>
      </c>
      <c r="Y216" s="274">
        <f t="shared" si="24"/>
        <v>1545</v>
      </c>
      <c r="Z216" s="274">
        <v>50</v>
      </c>
      <c r="AA216" s="274">
        <f>SUM($Z$2:Z216)</f>
        <v>10750</v>
      </c>
      <c r="AC216">
        <f t="shared" si="23"/>
        <v>16</v>
      </c>
    </row>
    <row r="217" spans="23:29">
      <c r="W217" s="274">
        <v>16</v>
      </c>
      <c r="X217" s="309">
        <v>216</v>
      </c>
      <c r="Y217" s="274">
        <f t="shared" si="24"/>
        <v>1561</v>
      </c>
      <c r="Z217" s="274">
        <v>50</v>
      </c>
      <c r="AA217" s="302">
        <f>SUM($Z$2:Z217)</f>
        <v>10800</v>
      </c>
      <c r="AB217" s="274" t="s">
        <v>2499</v>
      </c>
      <c r="AC217">
        <f t="shared" si="23"/>
        <v>16</v>
      </c>
    </row>
    <row r="218" spans="23:29">
      <c r="W218" s="274">
        <v>16</v>
      </c>
      <c r="X218" s="274">
        <v>217</v>
      </c>
      <c r="Y218" s="274">
        <f t="shared" si="24"/>
        <v>1577</v>
      </c>
      <c r="Z218" s="274">
        <v>50</v>
      </c>
      <c r="AA218" s="274">
        <f>SUM($Z$2:Z218)</f>
        <v>10850</v>
      </c>
      <c r="AC218">
        <f t="shared" si="23"/>
        <v>16</v>
      </c>
    </row>
    <row r="219" spans="23:29">
      <c r="W219" s="274">
        <v>16</v>
      </c>
      <c r="X219" s="274">
        <v>218</v>
      </c>
      <c r="Y219" s="274">
        <f t="shared" si="24"/>
        <v>1593</v>
      </c>
      <c r="Z219" s="274">
        <v>50</v>
      </c>
      <c r="AA219" s="274">
        <f>SUM($Z$2:Z219)</f>
        <v>10900</v>
      </c>
      <c r="AC219">
        <f t="shared" si="23"/>
        <v>16</v>
      </c>
    </row>
    <row r="220" spans="23:29">
      <c r="W220" s="274">
        <v>16</v>
      </c>
      <c r="X220" s="274">
        <v>219</v>
      </c>
      <c r="Y220" s="274">
        <f t="shared" si="24"/>
        <v>1609</v>
      </c>
      <c r="Z220" s="274">
        <v>50</v>
      </c>
      <c r="AA220" s="274">
        <f>SUM($Z$2:Z220)</f>
        <v>10950</v>
      </c>
      <c r="AC220">
        <f t="shared" si="23"/>
        <v>16</v>
      </c>
    </row>
    <row r="221" spans="23:29">
      <c r="W221" s="274">
        <v>16</v>
      </c>
      <c r="X221" s="274">
        <v>220</v>
      </c>
      <c r="Y221" s="274">
        <f t="shared" si="24"/>
        <v>1625</v>
      </c>
      <c r="Z221" s="274">
        <v>50</v>
      </c>
      <c r="AA221" s="274">
        <f>SUM($Z$2:Z221)</f>
        <v>11000</v>
      </c>
      <c r="AC221">
        <f t="shared" si="23"/>
        <v>16</v>
      </c>
    </row>
    <row r="222" spans="23:29">
      <c r="W222" s="274">
        <v>16</v>
      </c>
      <c r="X222" s="274">
        <v>221</v>
      </c>
      <c r="Y222" s="274">
        <f t="shared" si="24"/>
        <v>1641</v>
      </c>
      <c r="Z222" s="274">
        <v>50</v>
      </c>
      <c r="AA222" s="274">
        <f>SUM($Z$2:Z222)</f>
        <v>11050</v>
      </c>
      <c r="AC222">
        <f t="shared" si="23"/>
        <v>16</v>
      </c>
    </row>
    <row r="223" spans="23:29">
      <c r="W223" s="274">
        <v>16</v>
      </c>
      <c r="X223" s="274">
        <v>222</v>
      </c>
      <c r="Y223" s="274">
        <f t="shared" si="24"/>
        <v>1657</v>
      </c>
      <c r="Z223" s="274">
        <v>50</v>
      </c>
      <c r="AA223" s="274">
        <f>SUM($Z$2:Z223)</f>
        <v>11100</v>
      </c>
      <c r="AC223">
        <f t="shared" si="23"/>
        <v>16</v>
      </c>
    </row>
    <row r="224" spans="23:29">
      <c r="W224" s="274">
        <v>16</v>
      </c>
      <c r="X224" s="274">
        <v>223</v>
      </c>
      <c r="Y224" s="274">
        <f t="shared" si="24"/>
        <v>1673</v>
      </c>
      <c r="Z224" s="274">
        <v>50</v>
      </c>
      <c r="AA224" s="274">
        <f>SUM($Z$2:Z224)</f>
        <v>11150</v>
      </c>
      <c r="AC224">
        <f t="shared" si="23"/>
        <v>16</v>
      </c>
    </row>
    <row r="225" spans="23:29">
      <c r="W225" s="274">
        <v>16</v>
      </c>
      <c r="X225" s="274">
        <v>224</v>
      </c>
      <c r="Y225" s="274">
        <f t="shared" si="24"/>
        <v>1689</v>
      </c>
      <c r="Z225" s="274">
        <v>50</v>
      </c>
      <c r="AA225" s="274">
        <f>SUM($Z$2:Z225)</f>
        <v>11200</v>
      </c>
      <c r="AC225">
        <f t="shared" si="23"/>
        <v>16</v>
      </c>
    </row>
    <row r="226" spans="23:29">
      <c r="W226" s="274">
        <v>16</v>
      </c>
      <c r="X226" s="274">
        <v>225</v>
      </c>
      <c r="Y226" s="274">
        <f t="shared" si="24"/>
        <v>1705</v>
      </c>
      <c r="Z226" s="274">
        <v>50</v>
      </c>
      <c r="AA226" s="274">
        <f>SUM($Z$2:Z226)</f>
        <v>11250</v>
      </c>
      <c r="AC226">
        <f t="shared" si="23"/>
        <v>16</v>
      </c>
    </row>
    <row r="227" spans="23:29">
      <c r="W227" s="274">
        <v>16</v>
      </c>
      <c r="X227" s="274">
        <v>226</v>
      </c>
      <c r="Y227" s="274">
        <f t="shared" si="24"/>
        <v>1721</v>
      </c>
      <c r="Z227" s="274">
        <v>50</v>
      </c>
      <c r="AA227" s="274">
        <f>SUM($Z$2:Z227)</f>
        <v>11300</v>
      </c>
      <c r="AC227">
        <f t="shared" si="23"/>
        <v>16</v>
      </c>
    </row>
    <row r="228" spans="23:29">
      <c r="W228" s="274">
        <v>16</v>
      </c>
      <c r="X228" s="274">
        <v>227</v>
      </c>
      <c r="Y228" s="274">
        <f t="shared" si="24"/>
        <v>1737</v>
      </c>
      <c r="Z228" s="274">
        <v>50</v>
      </c>
      <c r="AA228" s="274">
        <f>SUM($Z$2:Z228)</f>
        <v>11350</v>
      </c>
      <c r="AC228">
        <f t="shared" si="23"/>
        <v>16</v>
      </c>
    </row>
    <row r="229" spans="23:29">
      <c r="W229" s="274">
        <v>16</v>
      </c>
      <c r="X229" s="274">
        <v>228</v>
      </c>
      <c r="Y229" s="274">
        <f t="shared" si="24"/>
        <v>1753</v>
      </c>
      <c r="Z229" s="274">
        <v>50</v>
      </c>
      <c r="AA229">
        <f>SUM($Z$2:Z229)</f>
        <v>11400</v>
      </c>
      <c r="AC229">
        <f t="shared" si="23"/>
        <v>16</v>
      </c>
    </row>
    <row r="230" spans="23:29">
      <c r="W230" s="274">
        <v>16</v>
      </c>
      <c r="X230" s="274">
        <v>229</v>
      </c>
      <c r="Y230" s="274">
        <f t="shared" si="24"/>
        <v>1769</v>
      </c>
      <c r="Z230" s="274">
        <v>50</v>
      </c>
      <c r="AA230">
        <f>SUM($Z$2:Z230)</f>
        <v>11450</v>
      </c>
      <c r="AC230">
        <f t="shared" si="23"/>
        <v>16</v>
      </c>
    </row>
    <row r="231" spans="23:29">
      <c r="W231" s="274">
        <v>16</v>
      </c>
      <c r="X231" s="274">
        <v>230</v>
      </c>
      <c r="Y231" s="274">
        <f t="shared" si="24"/>
        <v>1785</v>
      </c>
      <c r="Z231" s="274">
        <v>50</v>
      </c>
      <c r="AA231">
        <f>SUM($Z$2:Z231)</f>
        <v>11500</v>
      </c>
      <c r="AC231">
        <f t="shared" si="23"/>
        <v>16</v>
      </c>
    </row>
    <row r="232" spans="23:29">
      <c r="W232" s="274">
        <v>16</v>
      </c>
      <c r="X232" s="274">
        <v>231</v>
      </c>
      <c r="Y232" s="274">
        <f t="shared" si="24"/>
        <v>1801</v>
      </c>
      <c r="Z232" s="274">
        <v>50</v>
      </c>
      <c r="AA232">
        <f>SUM($Z$2:Z232)</f>
        <v>11550</v>
      </c>
      <c r="AC232">
        <f t="shared" si="23"/>
        <v>16</v>
      </c>
    </row>
    <row r="233" spans="23:29">
      <c r="W233" s="274">
        <v>16</v>
      </c>
      <c r="X233" s="274">
        <v>232</v>
      </c>
      <c r="Y233" s="274">
        <f t="shared" si="24"/>
        <v>1817</v>
      </c>
      <c r="Z233" s="274">
        <v>50</v>
      </c>
      <c r="AA233">
        <f>SUM($Z$2:Z233)</f>
        <v>11600</v>
      </c>
      <c r="AC233">
        <f t="shared" si="23"/>
        <v>16</v>
      </c>
    </row>
    <row r="234" spans="23:29">
      <c r="W234" s="274">
        <v>16</v>
      </c>
      <c r="X234" s="274">
        <v>233</v>
      </c>
      <c r="Y234" s="274">
        <f t="shared" si="24"/>
        <v>1833</v>
      </c>
      <c r="Z234" s="274">
        <v>50</v>
      </c>
      <c r="AA234">
        <f>SUM($Z$2:Z234)</f>
        <v>11650</v>
      </c>
      <c r="AC234">
        <f t="shared" si="23"/>
        <v>16</v>
      </c>
    </row>
    <row r="235" spans="23:29">
      <c r="W235" s="274">
        <v>16</v>
      </c>
      <c r="X235" s="274">
        <v>234</v>
      </c>
      <c r="Y235" s="274">
        <f t="shared" si="24"/>
        <v>1849</v>
      </c>
      <c r="Z235" s="274">
        <v>50</v>
      </c>
      <c r="AA235">
        <f>SUM($Z$2:Z235)</f>
        <v>11700</v>
      </c>
      <c r="AC235">
        <f t="shared" si="23"/>
        <v>16</v>
      </c>
    </row>
    <row r="236" spans="23:29">
      <c r="W236" s="274">
        <v>16</v>
      </c>
      <c r="X236" s="274">
        <v>235</v>
      </c>
      <c r="Y236" s="274">
        <f t="shared" si="24"/>
        <v>1865</v>
      </c>
      <c r="Z236" s="274">
        <v>50</v>
      </c>
      <c r="AA236">
        <f>SUM($Z$2:Z236)</f>
        <v>11750</v>
      </c>
      <c r="AC236">
        <f t="shared" si="23"/>
        <v>16</v>
      </c>
    </row>
    <row r="237" spans="23:29">
      <c r="W237" s="274">
        <v>16</v>
      </c>
      <c r="X237" s="274">
        <v>236</v>
      </c>
      <c r="Y237" s="274">
        <f t="shared" si="24"/>
        <v>1881</v>
      </c>
      <c r="Z237" s="274">
        <v>50</v>
      </c>
      <c r="AA237">
        <f>SUM($Z$2:Z237)</f>
        <v>11800</v>
      </c>
      <c r="AC237">
        <f t="shared" si="23"/>
        <v>16</v>
      </c>
    </row>
    <row r="238" spans="23:29">
      <c r="W238" s="274">
        <v>16</v>
      </c>
      <c r="X238" s="274">
        <v>237</v>
      </c>
      <c r="Y238" s="274">
        <f t="shared" si="24"/>
        <v>1897</v>
      </c>
      <c r="Z238" s="274">
        <v>50</v>
      </c>
      <c r="AA238">
        <f>SUM($Z$2:Z238)</f>
        <v>11850</v>
      </c>
      <c r="AC238">
        <f t="shared" si="23"/>
        <v>16</v>
      </c>
    </row>
    <row r="239" spans="23:29">
      <c r="W239" s="274">
        <v>16</v>
      </c>
      <c r="X239" s="274">
        <v>238</v>
      </c>
      <c r="Y239" s="274">
        <f t="shared" si="24"/>
        <v>1913</v>
      </c>
      <c r="Z239" s="274">
        <v>50</v>
      </c>
      <c r="AA239">
        <f>SUM($Z$2:Z239)</f>
        <v>11900</v>
      </c>
      <c r="AC239">
        <f t="shared" si="23"/>
        <v>16</v>
      </c>
    </row>
    <row r="240" spans="23:29">
      <c r="W240" s="274">
        <v>16</v>
      </c>
      <c r="X240" s="274">
        <v>239</v>
      </c>
      <c r="Y240" s="274">
        <f t="shared" si="24"/>
        <v>1929</v>
      </c>
      <c r="Z240" s="274">
        <v>50</v>
      </c>
      <c r="AA240">
        <f>SUM($Z$2:Z240)</f>
        <v>11950</v>
      </c>
      <c r="AC240">
        <f t="shared" si="23"/>
        <v>16</v>
      </c>
    </row>
    <row r="241" spans="23:29">
      <c r="W241" s="274">
        <v>16</v>
      </c>
      <c r="X241" s="274">
        <v>240</v>
      </c>
      <c r="Y241" s="274">
        <f t="shared" si="24"/>
        <v>1945</v>
      </c>
      <c r="Z241" s="274">
        <v>50</v>
      </c>
      <c r="AA241">
        <f>SUM($Z$2:Z241)</f>
        <v>12000</v>
      </c>
      <c r="AC241">
        <f t="shared" si="23"/>
        <v>16</v>
      </c>
    </row>
    <row r="242" spans="23:29">
      <c r="W242" s="274">
        <v>19</v>
      </c>
      <c r="X242" s="274">
        <v>241</v>
      </c>
      <c r="Y242" s="274">
        <f t="shared" si="24"/>
        <v>1964</v>
      </c>
      <c r="Z242" s="274">
        <v>50</v>
      </c>
      <c r="AA242">
        <f>SUM($Z$2:Z242)</f>
        <v>12050</v>
      </c>
      <c r="AC242">
        <f t="shared" si="23"/>
        <v>19</v>
      </c>
    </row>
    <row r="243" spans="23:29">
      <c r="W243" s="274">
        <v>19</v>
      </c>
      <c r="X243" s="274">
        <v>242</v>
      </c>
      <c r="Y243" s="274">
        <f t="shared" si="24"/>
        <v>1983</v>
      </c>
      <c r="Z243" s="274">
        <v>50</v>
      </c>
      <c r="AA243" s="274">
        <f>SUM($Z$2:Z243)</f>
        <v>12100</v>
      </c>
      <c r="AC243">
        <f t="shared" si="23"/>
        <v>19</v>
      </c>
    </row>
    <row r="244" spans="23:29">
      <c r="W244" s="274">
        <v>19</v>
      </c>
      <c r="X244" s="274">
        <v>243</v>
      </c>
      <c r="Y244" s="274">
        <f t="shared" si="24"/>
        <v>2002</v>
      </c>
      <c r="Z244" s="274">
        <v>50</v>
      </c>
      <c r="AA244" s="274">
        <f>SUM($Z$2:Z244)</f>
        <v>12150</v>
      </c>
      <c r="AC244">
        <f t="shared" si="23"/>
        <v>19</v>
      </c>
    </row>
    <row r="245" spans="23:29">
      <c r="W245" s="274">
        <v>19</v>
      </c>
      <c r="X245" s="274">
        <v>244</v>
      </c>
      <c r="Y245" s="274">
        <f t="shared" si="24"/>
        <v>2021</v>
      </c>
      <c r="Z245" s="274">
        <v>50</v>
      </c>
      <c r="AA245" s="274">
        <f>SUM($Z$2:Z245)</f>
        <v>12200</v>
      </c>
      <c r="AC245">
        <f t="shared" si="23"/>
        <v>19</v>
      </c>
    </row>
    <row r="246" spans="23:29">
      <c r="W246" s="274">
        <v>19</v>
      </c>
      <c r="X246" s="274">
        <v>245</v>
      </c>
      <c r="Y246" s="274">
        <f t="shared" si="24"/>
        <v>2040</v>
      </c>
      <c r="Z246" s="274">
        <v>50</v>
      </c>
      <c r="AA246" s="274">
        <f>SUM($Z$2:Z246)</f>
        <v>12250</v>
      </c>
      <c r="AC246">
        <f t="shared" si="23"/>
        <v>19</v>
      </c>
    </row>
    <row r="247" spans="23:29">
      <c r="W247" s="274">
        <v>19</v>
      </c>
      <c r="X247" s="274">
        <v>246</v>
      </c>
      <c r="Y247" s="274">
        <f t="shared" si="24"/>
        <v>2059</v>
      </c>
      <c r="Z247" s="274">
        <v>50</v>
      </c>
      <c r="AA247" s="274">
        <f>SUM($Z$2:Z247)</f>
        <v>12300</v>
      </c>
      <c r="AC247">
        <f t="shared" si="23"/>
        <v>19</v>
      </c>
    </row>
    <row r="248" spans="23:29">
      <c r="W248" s="274">
        <v>19</v>
      </c>
      <c r="X248" s="274">
        <v>247</v>
      </c>
      <c r="Y248" s="274">
        <f t="shared" si="24"/>
        <v>2078</v>
      </c>
      <c r="Z248" s="274">
        <v>50</v>
      </c>
      <c r="AA248" s="274">
        <f>SUM($Z$2:Z248)</f>
        <v>12350</v>
      </c>
      <c r="AC248">
        <f t="shared" si="23"/>
        <v>19</v>
      </c>
    </row>
    <row r="249" spans="23:29">
      <c r="W249" s="274">
        <v>19</v>
      </c>
      <c r="X249" s="274">
        <v>248</v>
      </c>
      <c r="Y249" s="274">
        <f t="shared" si="24"/>
        <v>2097</v>
      </c>
      <c r="Z249" s="274">
        <v>50</v>
      </c>
      <c r="AA249" s="274">
        <f>SUM($Z$2:Z249)</f>
        <v>12400</v>
      </c>
      <c r="AC249">
        <f t="shared" si="23"/>
        <v>19</v>
      </c>
    </row>
    <row r="250" spans="23:29">
      <c r="W250" s="274">
        <v>19</v>
      </c>
      <c r="X250" s="274">
        <v>249</v>
      </c>
      <c r="Y250" s="274">
        <f t="shared" si="24"/>
        <v>2116</v>
      </c>
      <c r="Z250" s="274">
        <v>50</v>
      </c>
      <c r="AA250" s="274">
        <f>SUM($Z$2:Z250)</f>
        <v>12450</v>
      </c>
      <c r="AC250">
        <f t="shared" si="23"/>
        <v>19</v>
      </c>
    </row>
    <row r="251" spans="23:29">
      <c r="W251" s="274">
        <v>19</v>
      </c>
      <c r="X251" s="274">
        <v>250</v>
      </c>
      <c r="Y251" s="274">
        <f t="shared" si="24"/>
        <v>2135</v>
      </c>
      <c r="Z251" s="274">
        <v>50</v>
      </c>
      <c r="AA251" s="274">
        <f>SUM($Z$2:Z251)</f>
        <v>12500</v>
      </c>
      <c r="AC251">
        <f t="shared" si="23"/>
        <v>19</v>
      </c>
    </row>
    <row r="252" spans="23:29">
      <c r="W252" s="274">
        <v>19</v>
      </c>
      <c r="X252" s="274">
        <v>251</v>
      </c>
      <c r="Y252" s="274">
        <f t="shared" si="24"/>
        <v>2154</v>
      </c>
      <c r="Z252" s="274">
        <v>50</v>
      </c>
      <c r="AA252" s="274">
        <f>SUM($Z$2:Z252)</f>
        <v>12550</v>
      </c>
      <c r="AC252">
        <f t="shared" si="23"/>
        <v>19</v>
      </c>
    </row>
    <row r="253" spans="23:29">
      <c r="W253" s="274">
        <v>19</v>
      </c>
      <c r="X253" s="274">
        <v>252</v>
      </c>
      <c r="Y253" s="274">
        <f t="shared" si="24"/>
        <v>2173</v>
      </c>
      <c r="Z253" s="274">
        <v>50</v>
      </c>
      <c r="AA253" s="274">
        <f>SUM($Z$2:Z253)</f>
        <v>12600</v>
      </c>
      <c r="AC253">
        <f t="shared" si="23"/>
        <v>19</v>
      </c>
    </row>
    <row r="254" spans="23:29">
      <c r="W254" s="274">
        <v>19</v>
      </c>
      <c r="X254" s="274">
        <v>253</v>
      </c>
      <c r="Y254" s="274">
        <f t="shared" si="24"/>
        <v>2192</v>
      </c>
      <c r="Z254" s="274">
        <v>50</v>
      </c>
      <c r="AA254" s="274">
        <f>SUM($Z$2:Z254)</f>
        <v>12650</v>
      </c>
      <c r="AC254">
        <f t="shared" si="23"/>
        <v>19</v>
      </c>
    </row>
    <row r="255" spans="23:29">
      <c r="W255" s="274">
        <v>19</v>
      </c>
      <c r="X255" s="274">
        <v>254</v>
      </c>
      <c r="Y255" s="274">
        <f t="shared" si="24"/>
        <v>2211</v>
      </c>
      <c r="Z255" s="274">
        <v>50</v>
      </c>
      <c r="AA255" s="274">
        <f>SUM($Z$2:Z255)</f>
        <v>12700</v>
      </c>
      <c r="AC255">
        <f t="shared" si="23"/>
        <v>19</v>
      </c>
    </row>
    <row r="256" spans="23:29">
      <c r="W256" s="274">
        <v>19</v>
      </c>
      <c r="X256" s="274">
        <v>255</v>
      </c>
      <c r="Y256" s="274">
        <f t="shared" si="24"/>
        <v>2230</v>
      </c>
      <c r="Z256" s="274">
        <v>50</v>
      </c>
      <c r="AA256" s="274">
        <f>SUM($Z$2:Z256)</f>
        <v>12750</v>
      </c>
      <c r="AC256">
        <f t="shared" si="23"/>
        <v>19</v>
      </c>
    </row>
    <row r="257" spans="23:29">
      <c r="W257" s="274">
        <v>19</v>
      </c>
      <c r="X257" s="274">
        <v>256</v>
      </c>
      <c r="Y257" s="274">
        <f t="shared" si="24"/>
        <v>2249</v>
      </c>
      <c r="Z257" s="274">
        <v>50</v>
      </c>
      <c r="AA257" s="274">
        <f>SUM($Z$2:Z257)</f>
        <v>12800</v>
      </c>
      <c r="AC257">
        <f t="shared" si="23"/>
        <v>19</v>
      </c>
    </row>
    <row r="258" spans="23:29">
      <c r="W258" s="274">
        <v>19</v>
      </c>
      <c r="X258" s="274">
        <v>257</v>
      </c>
      <c r="Y258" s="274">
        <f t="shared" si="24"/>
        <v>2268</v>
      </c>
      <c r="Z258" s="274">
        <v>50</v>
      </c>
      <c r="AA258" s="274">
        <f>SUM($Z$2:Z258)</f>
        <v>12850</v>
      </c>
      <c r="AC258">
        <f t="shared" si="23"/>
        <v>19</v>
      </c>
    </row>
    <row r="259" spans="23:29">
      <c r="W259" s="274">
        <v>19</v>
      </c>
      <c r="X259" s="274">
        <v>258</v>
      </c>
      <c r="Y259" s="274">
        <f t="shared" si="24"/>
        <v>2287</v>
      </c>
      <c r="Z259" s="274">
        <v>50</v>
      </c>
      <c r="AA259" s="274">
        <f>SUM($Z$2:Z259)</f>
        <v>12900</v>
      </c>
      <c r="AC259">
        <f t="shared" si="23"/>
        <v>19</v>
      </c>
    </row>
    <row r="260" spans="23:29">
      <c r="W260" s="274">
        <v>19</v>
      </c>
      <c r="X260" s="274">
        <v>259</v>
      </c>
      <c r="Y260" s="274">
        <f t="shared" si="24"/>
        <v>2306</v>
      </c>
      <c r="Z260" s="274">
        <v>50</v>
      </c>
      <c r="AA260" s="274">
        <f>SUM($Z$2:Z260)</f>
        <v>12950</v>
      </c>
      <c r="AC260">
        <f t="shared" ref="AC260:AC323" si="25">Y260-Y259</f>
        <v>19</v>
      </c>
    </row>
    <row r="261" spans="23:29">
      <c r="W261" s="274">
        <v>19</v>
      </c>
      <c r="X261" s="274">
        <v>260</v>
      </c>
      <c r="Y261" s="274">
        <f t="shared" ref="Y261:Y324" si="26">Y260+W261</f>
        <v>2325</v>
      </c>
      <c r="Z261" s="274">
        <v>50</v>
      </c>
      <c r="AA261" s="274">
        <f>SUM($Z$2:Z261)</f>
        <v>13000</v>
      </c>
      <c r="AC261">
        <f t="shared" si="25"/>
        <v>19</v>
      </c>
    </row>
    <row r="262" spans="23:29">
      <c r="W262" s="274">
        <v>19</v>
      </c>
      <c r="X262" s="274">
        <v>261</v>
      </c>
      <c r="Y262" s="274">
        <f t="shared" si="26"/>
        <v>2344</v>
      </c>
      <c r="Z262" s="274">
        <v>50</v>
      </c>
      <c r="AA262" s="274">
        <f>SUM($Z$2:Z262)</f>
        <v>13050</v>
      </c>
      <c r="AC262">
        <f t="shared" si="25"/>
        <v>19</v>
      </c>
    </row>
    <row r="263" spans="23:29">
      <c r="W263" s="274">
        <v>19</v>
      </c>
      <c r="X263" s="274">
        <v>262</v>
      </c>
      <c r="Y263" s="274">
        <f t="shared" si="26"/>
        <v>2363</v>
      </c>
      <c r="Z263" s="274">
        <v>50</v>
      </c>
      <c r="AA263" s="274">
        <f>SUM($Z$2:Z263)</f>
        <v>13100</v>
      </c>
      <c r="AC263">
        <f t="shared" si="25"/>
        <v>19</v>
      </c>
    </row>
    <row r="264" spans="23:29">
      <c r="W264" s="274">
        <v>19</v>
      </c>
      <c r="X264" s="274">
        <v>263</v>
      </c>
      <c r="Y264" s="274">
        <f t="shared" si="26"/>
        <v>2382</v>
      </c>
      <c r="Z264" s="274">
        <v>50</v>
      </c>
      <c r="AA264" s="274">
        <f>SUM($Z$2:Z264)</f>
        <v>13150</v>
      </c>
      <c r="AC264">
        <f t="shared" si="25"/>
        <v>19</v>
      </c>
    </row>
    <row r="265" spans="23:29">
      <c r="W265" s="274">
        <v>19</v>
      </c>
      <c r="X265" s="274">
        <v>264</v>
      </c>
      <c r="Y265" s="274">
        <f t="shared" si="26"/>
        <v>2401</v>
      </c>
      <c r="Z265" s="274">
        <v>50</v>
      </c>
      <c r="AA265" s="274">
        <f>SUM($Z$2:Z265)</f>
        <v>13200</v>
      </c>
      <c r="AC265">
        <f t="shared" si="25"/>
        <v>19</v>
      </c>
    </row>
    <row r="266" spans="23:29">
      <c r="W266" s="274">
        <v>19</v>
      </c>
      <c r="X266" s="274">
        <v>265</v>
      </c>
      <c r="Y266" s="274">
        <f t="shared" si="26"/>
        <v>2420</v>
      </c>
      <c r="Z266" s="274">
        <v>50</v>
      </c>
      <c r="AA266" s="274">
        <f>SUM($Z$2:Z266)</f>
        <v>13250</v>
      </c>
      <c r="AC266">
        <f t="shared" si="25"/>
        <v>19</v>
      </c>
    </row>
    <row r="267" spans="23:29">
      <c r="W267" s="274">
        <v>19</v>
      </c>
      <c r="X267" s="274">
        <v>266</v>
      </c>
      <c r="Y267" s="274">
        <f t="shared" si="26"/>
        <v>2439</v>
      </c>
      <c r="Z267" s="274">
        <v>50</v>
      </c>
      <c r="AA267" s="274">
        <f>SUM($Z$2:Z267)</f>
        <v>13300</v>
      </c>
      <c r="AC267">
        <f t="shared" si="25"/>
        <v>19</v>
      </c>
    </row>
    <row r="268" spans="23:29">
      <c r="W268" s="274">
        <v>19</v>
      </c>
      <c r="X268" s="274">
        <v>267</v>
      </c>
      <c r="Y268" s="274">
        <f t="shared" si="26"/>
        <v>2458</v>
      </c>
      <c r="Z268" s="274">
        <v>50</v>
      </c>
      <c r="AA268" s="274">
        <f>SUM($Z$2:Z268)</f>
        <v>13350</v>
      </c>
      <c r="AC268">
        <f t="shared" si="25"/>
        <v>19</v>
      </c>
    </row>
    <row r="269" spans="23:29">
      <c r="W269" s="274">
        <v>19</v>
      </c>
      <c r="X269" s="274">
        <v>268</v>
      </c>
      <c r="Y269" s="274">
        <f t="shared" si="26"/>
        <v>2477</v>
      </c>
      <c r="Z269" s="274">
        <v>50</v>
      </c>
      <c r="AA269" s="274">
        <f>SUM($Z$2:Z269)</f>
        <v>13400</v>
      </c>
      <c r="AC269">
        <f t="shared" si="25"/>
        <v>19</v>
      </c>
    </row>
    <row r="270" spans="23:29">
      <c r="W270" s="274">
        <v>19</v>
      </c>
      <c r="X270" s="274">
        <v>269</v>
      </c>
      <c r="Y270" s="274">
        <f t="shared" si="26"/>
        <v>2496</v>
      </c>
      <c r="Z270" s="274">
        <v>50</v>
      </c>
      <c r="AA270" s="274">
        <f>SUM($Z$2:Z270)</f>
        <v>13450</v>
      </c>
      <c r="AC270">
        <f t="shared" si="25"/>
        <v>19</v>
      </c>
    </row>
    <row r="271" spans="23:29">
      <c r="W271" s="274">
        <v>19</v>
      </c>
      <c r="X271" s="274">
        <v>270</v>
      </c>
      <c r="Y271" s="274">
        <f t="shared" si="26"/>
        <v>2515</v>
      </c>
      <c r="Z271" s="274">
        <v>50</v>
      </c>
      <c r="AA271" s="274">
        <f>SUM($Z$2:Z271)</f>
        <v>13500</v>
      </c>
      <c r="AC271">
        <f t="shared" si="25"/>
        <v>19</v>
      </c>
    </row>
    <row r="272" spans="23:29">
      <c r="W272" s="274">
        <v>22</v>
      </c>
      <c r="X272" s="274">
        <v>271</v>
      </c>
      <c r="Y272" s="274">
        <f t="shared" si="26"/>
        <v>2537</v>
      </c>
      <c r="Z272" s="274">
        <v>50</v>
      </c>
      <c r="AA272" s="274">
        <f>SUM($Z$2:Z272)</f>
        <v>13550</v>
      </c>
      <c r="AC272">
        <f t="shared" si="25"/>
        <v>22</v>
      </c>
    </row>
    <row r="273" spans="23:29">
      <c r="W273" s="274">
        <v>22</v>
      </c>
      <c r="X273" s="274">
        <v>272</v>
      </c>
      <c r="Y273" s="274">
        <f t="shared" si="26"/>
        <v>2559</v>
      </c>
      <c r="Z273" s="274">
        <v>50</v>
      </c>
      <c r="AA273" s="274">
        <f>SUM($Z$2:Z273)</f>
        <v>13600</v>
      </c>
      <c r="AC273">
        <f t="shared" si="25"/>
        <v>22</v>
      </c>
    </row>
    <row r="274" spans="23:29">
      <c r="W274" s="274">
        <v>22</v>
      </c>
      <c r="X274" s="274">
        <v>273</v>
      </c>
      <c r="Y274" s="274">
        <f t="shared" si="26"/>
        <v>2581</v>
      </c>
      <c r="Z274" s="274">
        <v>50</v>
      </c>
      <c r="AA274" s="274">
        <f>SUM($Z$2:Z274)</f>
        <v>13650</v>
      </c>
      <c r="AC274">
        <f t="shared" si="25"/>
        <v>22</v>
      </c>
    </row>
    <row r="275" spans="23:29">
      <c r="W275" s="274">
        <v>22</v>
      </c>
      <c r="X275" s="274">
        <v>274</v>
      </c>
      <c r="Y275" s="274">
        <f t="shared" si="26"/>
        <v>2603</v>
      </c>
      <c r="Z275" s="274">
        <v>50</v>
      </c>
      <c r="AA275" s="274">
        <f>SUM($Z$2:Z275)</f>
        <v>13700</v>
      </c>
      <c r="AC275">
        <f t="shared" si="25"/>
        <v>22</v>
      </c>
    </row>
    <row r="276" spans="23:29">
      <c r="W276" s="274">
        <v>22</v>
      </c>
      <c r="X276" s="274">
        <v>275</v>
      </c>
      <c r="Y276" s="274">
        <f t="shared" si="26"/>
        <v>2625</v>
      </c>
      <c r="Z276" s="274">
        <v>50</v>
      </c>
      <c r="AA276" s="274">
        <f>SUM($Z$2:Z276)</f>
        <v>13750</v>
      </c>
      <c r="AC276">
        <f t="shared" si="25"/>
        <v>22</v>
      </c>
    </row>
    <row r="277" spans="23:29">
      <c r="W277" s="274">
        <v>22</v>
      </c>
      <c r="X277" s="274">
        <v>276</v>
      </c>
      <c r="Y277" s="274">
        <f t="shared" si="26"/>
        <v>2647</v>
      </c>
      <c r="Z277" s="274">
        <v>50</v>
      </c>
      <c r="AA277" s="274">
        <f>SUM($Z$2:Z277)</f>
        <v>13800</v>
      </c>
      <c r="AC277">
        <f t="shared" si="25"/>
        <v>22</v>
      </c>
    </row>
    <row r="278" spans="23:29">
      <c r="W278" s="274">
        <v>22</v>
      </c>
      <c r="X278" s="274">
        <v>277</v>
      </c>
      <c r="Y278" s="274">
        <f t="shared" si="26"/>
        <v>2669</v>
      </c>
      <c r="Z278" s="274">
        <v>50</v>
      </c>
      <c r="AA278" s="274">
        <f>SUM($Z$2:Z278)</f>
        <v>13850</v>
      </c>
      <c r="AC278">
        <f t="shared" si="25"/>
        <v>22</v>
      </c>
    </row>
    <row r="279" spans="23:29">
      <c r="W279" s="274">
        <v>22</v>
      </c>
      <c r="X279" s="274">
        <v>278</v>
      </c>
      <c r="Y279" s="274">
        <f t="shared" si="26"/>
        <v>2691</v>
      </c>
      <c r="Z279" s="274">
        <v>50</v>
      </c>
      <c r="AA279" s="274">
        <f>SUM($Z$2:Z279)</f>
        <v>13900</v>
      </c>
      <c r="AC279">
        <f t="shared" si="25"/>
        <v>22</v>
      </c>
    </row>
    <row r="280" spans="23:29">
      <c r="W280" s="274">
        <v>22</v>
      </c>
      <c r="X280" s="274">
        <v>279</v>
      </c>
      <c r="Y280" s="274">
        <f t="shared" si="26"/>
        <v>2713</v>
      </c>
      <c r="Z280" s="274">
        <v>50</v>
      </c>
      <c r="AA280" s="274">
        <f>SUM($Z$2:Z280)</f>
        <v>13950</v>
      </c>
      <c r="AC280">
        <f t="shared" si="25"/>
        <v>22</v>
      </c>
    </row>
    <row r="281" spans="23:29">
      <c r="W281" s="274">
        <v>22</v>
      </c>
      <c r="X281" s="274">
        <v>280</v>
      </c>
      <c r="Y281" s="274">
        <f t="shared" si="26"/>
        <v>2735</v>
      </c>
      <c r="Z281" s="274">
        <v>50</v>
      </c>
      <c r="AA281" s="274">
        <f>SUM($Z$2:Z281)</f>
        <v>14000</v>
      </c>
      <c r="AC281">
        <f t="shared" si="25"/>
        <v>22</v>
      </c>
    </row>
    <row r="282" spans="23:29">
      <c r="W282" s="274">
        <v>22</v>
      </c>
      <c r="X282" s="274">
        <v>281</v>
      </c>
      <c r="Y282" s="274">
        <f t="shared" si="26"/>
        <v>2757</v>
      </c>
      <c r="Z282" s="274">
        <v>50</v>
      </c>
      <c r="AA282" s="274">
        <f>SUM($Z$2:Z282)</f>
        <v>14050</v>
      </c>
      <c r="AC282">
        <f t="shared" si="25"/>
        <v>22</v>
      </c>
    </row>
    <row r="283" spans="23:29">
      <c r="W283" s="274">
        <v>22</v>
      </c>
      <c r="X283" s="274">
        <v>282</v>
      </c>
      <c r="Y283" s="274">
        <f t="shared" si="26"/>
        <v>2779</v>
      </c>
      <c r="Z283" s="274">
        <v>50</v>
      </c>
      <c r="AA283" s="274">
        <f>SUM($Z$2:Z283)</f>
        <v>14100</v>
      </c>
      <c r="AC283">
        <f t="shared" si="25"/>
        <v>22</v>
      </c>
    </row>
    <row r="284" spans="23:29">
      <c r="W284" s="274">
        <v>22</v>
      </c>
      <c r="X284" s="274">
        <v>283</v>
      </c>
      <c r="Y284" s="274">
        <f t="shared" si="26"/>
        <v>2801</v>
      </c>
      <c r="Z284" s="274">
        <v>50</v>
      </c>
      <c r="AA284" s="274">
        <f>SUM($Z$2:Z284)</f>
        <v>14150</v>
      </c>
      <c r="AC284">
        <f t="shared" si="25"/>
        <v>22</v>
      </c>
    </row>
    <row r="285" spans="23:29">
      <c r="W285" s="274">
        <v>22</v>
      </c>
      <c r="X285" s="274">
        <v>284</v>
      </c>
      <c r="Y285" s="274">
        <f t="shared" si="26"/>
        <v>2823</v>
      </c>
      <c r="Z285" s="274">
        <v>50</v>
      </c>
      <c r="AA285" s="274">
        <f>SUM($Z$2:Z285)</f>
        <v>14200</v>
      </c>
      <c r="AC285">
        <f t="shared" si="25"/>
        <v>22</v>
      </c>
    </row>
    <row r="286" spans="23:29">
      <c r="W286" s="274">
        <v>22</v>
      </c>
      <c r="X286" s="549">
        <v>285</v>
      </c>
      <c r="Y286" s="274">
        <f t="shared" si="26"/>
        <v>2845</v>
      </c>
      <c r="Z286" s="549">
        <v>50</v>
      </c>
      <c r="AA286" s="549">
        <f>SUM($Z$2:Z286)</f>
        <v>14250</v>
      </c>
      <c r="AB286" s="549"/>
      <c r="AC286">
        <f t="shared" si="25"/>
        <v>22</v>
      </c>
    </row>
    <row r="287" spans="23:29">
      <c r="W287" s="274">
        <v>22</v>
      </c>
      <c r="X287" s="274">
        <v>286</v>
      </c>
      <c r="Y287" s="274">
        <f t="shared" si="26"/>
        <v>2867</v>
      </c>
      <c r="Z287" s="274">
        <v>50</v>
      </c>
      <c r="AA287" s="274">
        <f>SUM($Z$2:Z287)</f>
        <v>14300</v>
      </c>
      <c r="AC287">
        <f t="shared" si="25"/>
        <v>22</v>
      </c>
    </row>
    <row r="288" spans="23:29">
      <c r="W288" s="274">
        <v>22</v>
      </c>
      <c r="X288" s="274">
        <v>287</v>
      </c>
      <c r="Y288" s="274">
        <f t="shared" si="26"/>
        <v>2889</v>
      </c>
      <c r="Z288" s="274">
        <v>50</v>
      </c>
      <c r="AA288" s="274">
        <f>SUM($Z$2:Z288)</f>
        <v>14350</v>
      </c>
      <c r="AC288">
        <f t="shared" si="25"/>
        <v>22</v>
      </c>
    </row>
    <row r="289" spans="23:29">
      <c r="W289" s="274">
        <v>22</v>
      </c>
      <c r="X289" s="274">
        <v>288</v>
      </c>
      <c r="Y289" s="274">
        <f t="shared" si="26"/>
        <v>2911</v>
      </c>
      <c r="Z289" s="274">
        <v>50</v>
      </c>
      <c r="AA289" s="274">
        <f>SUM($Z$2:Z289)</f>
        <v>14400</v>
      </c>
      <c r="AC289">
        <f t="shared" si="25"/>
        <v>22</v>
      </c>
    </row>
    <row r="290" spans="23:29">
      <c r="W290" s="274">
        <v>22</v>
      </c>
      <c r="X290" s="274">
        <v>289</v>
      </c>
      <c r="Y290" s="274">
        <f t="shared" si="26"/>
        <v>2933</v>
      </c>
      <c r="Z290" s="274">
        <v>50</v>
      </c>
      <c r="AA290" s="274">
        <f>SUM($Z$2:Z290)</f>
        <v>14450</v>
      </c>
      <c r="AC290">
        <f t="shared" si="25"/>
        <v>22</v>
      </c>
    </row>
    <row r="291" spans="23:29">
      <c r="W291" s="274">
        <v>22</v>
      </c>
      <c r="X291" s="274">
        <v>290</v>
      </c>
      <c r="Y291" s="274">
        <f t="shared" si="26"/>
        <v>2955</v>
      </c>
      <c r="Z291" s="274">
        <v>50</v>
      </c>
      <c r="AA291" s="274">
        <f>SUM($Z$2:Z291)</f>
        <v>14500</v>
      </c>
      <c r="AC291">
        <f t="shared" si="25"/>
        <v>22</v>
      </c>
    </row>
    <row r="292" spans="23:29">
      <c r="W292" s="274">
        <v>22</v>
      </c>
      <c r="X292" s="274">
        <v>291</v>
      </c>
      <c r="Y292" s="274">
        <f t="shared" si="26"/>
        <v>2977</v>
      </c>
      <c r="Z292" s="274">
        <v>50</v>
      </c>
      <c r="AA292" s="274">
        <f>SUM($Z$2:Z292)</f>
        <v>14550</v>
      </c>
      <c r="AC292">
        <f t="shared" si="25"/>
        <v>22</v>
      </c>
    </row>
    <row r="293" spans="23:29">
      <c r="W293" s="274">
        <v>22</v>
      </c>
      <c r="X293" s="274">
        <v>292</v>
      </c>
      <c r="Y293" s="274">
        <f t="shared" si="26"/>
        <v>2999</v>
      </c>
      <c r="Z293" s="274">
        <v>50</v>
      </c>
      <c r="AA293" s="274">
        <f>SUM($Z$2:Z293)</f>
        <v>14600</v>
      </c>
      <c r="AC293">
        <f t="shared" si="25"/>
        <v>22</v>
      </c>
    </row>
    <row r="294" spans="23:29">
      <c r="W294" s="274">
        <v>22</v>
      </c>
      <c r="X294" s="274">
        <v>293</v>
      </c>
      <c r="Y294" s="274">
        <f t="shared" si="26"/>
        <v>3021</v>
      </c>
      <c r="Z294" s="274">
        <v>50</v>
      </c>
      <c r="AA294" s="274">
        <f>SUM($Z$2:Z294)</f>
        <v>14650</v>
      </c>
      <c r="AC294">
        <f t="shared" si="25"/>
        <v>22</v>
      </c>
    </row>
    <row r="295" spans="23:29">
      <c r="W295" s="274">
        <v>22</v>
      </c>
      <c r="X295" s="274">
        <v>294</v>
      </c>
      <c r="Y295" s="274">
        <f t="shared" si="26"/>
        <v>3043</v>
      </c>
      <c r="Z295" s="274">
        <v>50</v>
      </c>
      <c r="AA295" s="274">
        <f>SUM($Z$2:Z295)</f>
        <v>14700</v>
      </c>
      <c r="AC295">
        <f t="shared" si="25"/>
        <v>22</v>
      </c>
    </row>
    <row r="296" spans="23:29">
      <c r="W296" s="274">
        <v>22</v>
      </c>
      <c r="X296" s="274">
        <v>295</v>
      </c>
      <c r="Y296" s="274">
        <f t="shared" si="26"/>
        <v>3065</v>
      </c>
      <c r="Z296" s="274">
        <v>50</v>
      </c>
      <c r="AA296" s="274">
        <f>SUM($Z$2:Z296)</f>
        <v>14750</v>
      </c>
      <c r="AC296">
        <f t="shared" si="25"/>
        <v>22</v>
      </c>
    </row>
    <row r="297" spans="23:29">
      <c r="W297" s="274">
        <v>22</v>
      </c>
      <c r="X297" s="274">
        <v>296</v>
      </c>
      <c r="Y297" s="274">
        <f t="shared" si="26"/>
        <v>3087</v>
      </c>
      <c r="Z297" s="274">
        <v>50</v>
      </c>
      <c r="AA297" s="274">
        <f>SUM($Z$2:Z297)</f>
        <v>14800</v>
      </c>
      <c r="AC297">
        <f t="shared" si="25"/>
        <v>22</v>
      </c>
    </row>
    <row r="298" spans="23:29">
      <c r="W298" s="274">
        <v>22</v>
      </c>
      <c r="X298" s="274">
        <v>297</v>
      </c>
      <c r="Y298" s="274">
        <f t="shared" si="26"/>
        <v>3109</v>
      </c>
      <c r="Z298" s="274">
        <v>50</v>
      </c>
      <c r="AA298" s="274">
        <f>SUM($Z$2:Z298)</f>
        <v>14850</v>
      </c>
      <c r="AC298">
        <f t="shared" si="25"/>
        <v>22</v>
      </c>
    </row>
    <row r="299" spans="23:29">
      <c r="W299" s="274">
        <v>22</v>
      </c>
      <c r="X299" s="274">
        <v>298</v>
      </c>
      <c r="Y299" s="274">
        <f t="shared" si="26"/>
        <v>3131</v>
      </c>
      <c r="Z299" s="274">
        <v>50</v>
      </c>
      <c r="AA299" s="274">
        <f>SUM($Z$2:Z299)</f>
        <v>14900</v>
      </c>
      <c r="AC299">
        <f t="shared" si="25"/>
        <v>22</v>
      </c>
    </row>
    <row r="300" spans="23:29">
      <c r="W300" s="274">
        <v>22</v>
      </c>
      <c r="X300" s="274">
        <v>299</v>
      </c>
      <c r="Y300" s="274">
        <f t="shared" si="26"/>
        <v>3153</v>
      </c>
      <c r="Z300" s="274">
        <v>50</v>
      </c>
      <c r="AA300" s="274">
        <f>SUM($Z$2:Z300)</f>
        <v>14950</v>
      </c>
      <c r="AC300">
        <f t="shared" si="25"/>
        <v>22</v>
      </c>
    </row>
    <row r="301" spans="23:29">
      <c r="W301" s="274">
        <v>22</v>
      </c>
      <c r="X301" s="274">
        <v>300</v>
      </c>
      <c r="Y301" s="274">
        <f t="shared" si="26"/>
        <v>3175</v>
      </c>
      <c r="Z301" s="274">
        <v>50</v>
      </c>
      <c r="AA301" s="274">
        <f>SUM($Z$2:Z301)</f>
        <v>15000</v>
      </c>
      <c r="AC301">
        <f t="shared" si="25"/>
        <v>22</v>
      </c>
    </row>
    <row r="302" spans="23:29">
      <c r="W302" s="274">
        <v>25</v>
      </c>
      <c r="X302" s="274">
        <v>301</v>
      </c>
      <c r="Y302" s="274">
        <f t="shared" si="26"/>
        <v>3200</v>
      </c>
      <c r="Z302" s="274">
        <v>50</v>
      </c>
      <c r="AA302" s="274">
        <f>SUM($Z$2:Z302)</f>
        <v>15050</v>
      </c>
      <c r="AC302">
        <f t="shared" si="25"/>
        <v>25</v>
      </c>
    </row>
    <row r="303" spans="23:29">
      <c r="W303" s="274">
        <v>25</v>
      </c>
      <c r="X303" s="274">
        <v>302</v>
      </c>
      <c r="Y303" s="274">
        <f t="shared" si="26"/>
        <v>3225</v>
      </c>
      <c r="Z303" s="274">
        <v>50</v>
      </c>
      <c r="AA303" s="274">
        <f>SUM($Z$2:Z303)</f>
        <v>15100</v>
      </c>
      <c r="AC303">
        <f t="shared" si="25"/>
        <v>25</v>
      </c>
    </row>
    <row r="304" spans="23:29">
      <c r="W304" s="274">
        <v>25</v>
      </c>
      <c r="X304" s="274">
        <v>303</v>
      </c>
      <c r="Y304" s="274">
        <f t="shared" si="26"/>
        <v>3250</v>
      </c>
      <c r="Z304" s="274">
        <v>50</v>
      </c>
      <c r="AA304" s="274">
        <f>SUM($Z$2:Z304)</f>
        <v>15150</v>
      </c>
      <c r="AC304">
        <f t="shared" si="25"/>
        <v>25</v>
      </c>
    </row>
    <row r="305" spans="23:29">
      <c r="W305" s="274">
        <v>25</v>
      </c>
      <c r="X305" s="274">
        <v>304</v>
      </c>
      <c r="Y305" s="274">
        <f t="shared" si="26"/>
        <v>3275</v>
      </c>
      <c r="Z305" s="274">
        <v>50</v>
      </c>
      <c r="AA305" s="274">
        <f>SUM($Z$2:Z305)</f>
        <v>15200</v>
      </c>
      <c r="AC305">
        <f t="shared" si="25"/>
        <v>25</v>
      </c>
    </row>
    <row r="306" spans="23:29">
      <c r="W306" s="274">
        <v>25</v>
      </c>
      <c r="X306" s="274">
        <v>305</v>
      </c>
      <c r="Y306" s="274">
        <f t="shared" si="26"/>
        <v>3300</v>
      </c>
      <c r="Z306" s="274">
        <v>50</v>
      </c>
      <c r="AA306" s="274">
        <f>SUM($Z$2:Z306)</f>
        <v>15250</v>
      </c>
      <c r="AC306">
        <f t="shared" si="25"/>
        <v>25</v>
      </c>
    </row>
    <row r="307" spans="23:29">
      <c r="W307" s="274">
        <v>25</v>
      </c>
      <c r="X307" s="274">
        <v>306</v>
      </c>
      <c r="Y307" s="274">
        <f t="shared" si="26"/>
        <v>3325</v>
      </c>
      <c r="Z307" s="274">
        <v>50</v>
      </c>
      <c r="AA307" s="274">
        <f>SUM($Z$2:Z307)</f>
        <v>15300</v>
      </c>
      <c r="AC307">
        <f t="shared" si="25"/>
        <v>25</v>
      </c>
    </row>
    <row r="308" spans="23:29">
      <c r="W308" s="274">
        <v>25</v>
      </c>
      <c r="X308" s="274">
        <v>307</v>
      </c>
      <c r="Y308" s="274">
        <f t="shared" si="26"/>
        <v>3350</v>
      </c>
      <c r="Z308" s="274">
        <v>50</v>
      </c>
      <c r="AA308" s="274">
        <f>SUM($Z$2:Z308)</f>
        <v>15350</v>
      </c>
      <c r="AC308">
        <f t="shared" si="25"/>
        <v>25</v>
      </c>
    </row>
    <row r="309" spans="23:29">
      <c r="W309" s="274">
        <v>25</v>
      </c>
      <c r="X309" s="274">
        <v>308</v>
      </c>
      <c r="Y309" s="274">
        <f t="shared" si="26"/>
        <v>3375</v>
      </c>
      <c r="Z309" s="274">
        <v>50</v>
      </c>
      <c r="AA309" s="274">
        <f>SUM($Z$2:Z309)</f>
        <v>15400</v>
      </c>
      <c r="AC309">
        <f t="shared" si="25"/>
        <v>25</v>
      </c>
    </row>
    <row r="310" spans="23:29">
      <c r="W310" s="274">
        <v>25</v>
      </c>
      <c r="X310" s="274">
        <v>309</v>
      </c>
      <c r="Y310" s="274">
        <f t="shared" si="26"/>
        <v>3400</v>
      </c>
      <c r="Z310" s="274">
        <v>50</v>
      </c>
      <c r="AA310" s="274">
        <f>SUM($Z$2:Z310)</f>
        <v>15450</v>
      </c>
      <c r="AC310">
        <f t="shared" si="25"/>
        <v>25</v>
      </c>
    </row>
    <row r="311" spans="23:29">
      <c r="W311" s="274">
        <v>25</v>
      </c>
      <c r="X311" s="274">
        <v>310</v>
      </c>
      <c r="Y311" s="274">
        <f t="shared" si="26"/>
        <v>3425</v>
      </c>
      <c r="Z311" s="274">
        <v>50</v>
      </c>
      <c r="AA311" s="274">
        <f>SUM($Z$2:Z311)</f>
        <v>15500</v>
      </c>
      <c r="AC311">
        <f t="shared" si="25"/>
        <v>25</v>
      </c>
    </row>
    <row r="312" spans="23:29">
      <c r="W312" s="274">
        <v>25</v>
      </c>
      <c r="X312" s="274">
        <v>311</v>
      </c>
      <c r="Y312" s="274">
        <f t="shared" si="26"/>
        <v>3450</v>
      </c>
      <c r="Z312" s="274">
        <v>50</v>
      </c>
      <c r="AA312" s="274">
        <f>SUM($Z$2:Z312)</f>
        <v>15550</v>
      </c>
      <c r="AC312">
        <f t="shared" si="25"/>
        <v>25</v>
      </c>
    </row>
    <row r="313" spans="23:29">
      <c r="W313" s="274">
        <v>25</v>
      </c>
      <c r="X313" s="274">
        <v>312</v>
      </c>
      <c r="Y313" s="274">
        <f t="shared" si="26"/>
        <v>3475</v>
      </c>
      <c r="Z313" s="274">
        <v>50</v>
      </c>
      <c r="AA313" s="274">
        <f>SUM($Z$2:Z313)</f>
        <v>15600</v>
      </c>
      <c r="AC313">
        <f t="shared" si="25"/>
        <v>25</v>
      </c>
    </row>
    <row r="314" spans="23:29">
      <c r="W314" s="274">
        <v>25</v>
      </c>
      <c r="X314" s="274">
        <v>313</v>
      </c>
      <c r="Y314" s="274">
        <f t="shared" si="26"/>
        <v>3500</v>
      </c>
      <c r="Z314" s="274">
        <v>50</v>
      </c>
      <c r="AA314" s="274">
        <f>SUM($Z$2:Z314)</f>
        <v>15650</v>
      </c>
      <c r="AC314">
        <f t="shared" si="25"/>
        <v>25</v>
      </c>
    </row>
    <row r="315" spans="23:29">
      <c r="W315" s="274">
        <v>25</v>
      </c>
      <c r="X315" s="274">
        <v>314</v>
      </c>
      <c r="Y315" s="274">
        <f t="shared" si="26"/>
        <v>3525</v>
      </c>
      <c r="Z315" s="274">
        <v>50</v>
      </c>
      <c r="AA315" s="274">
        <f>SUM($Z$2:Z315)</f>
        <v>15700</v>
      </c>
      <c r="AC315">
        <f t="shared" si="25"/>
        <v>25</v>
      </c>
    </row>
    <row r="316" spans="23:29">
      <c r="W316" s="274">
        <v>25</v>
      </c>
      <c r="X316" s="274">
        <v>315</v>
      </c>
      <c r="Y316" s="274">
        <f t="shared" si="26"/>
        <v>3550</v>
      </c>
      <c r="Z316" s="274">
        <v>50</v>
      </c>
      <c r="AA316" s="274">
        <f>SUM($Z$2:Z316)</f>
        <v>15750</v>
      </c>
      <c r="AC316">
        <f t="shared" si="25"/>
        <v>25</v>
      </c>
    </row>
    <row r="317" spans="23:29">
      <c r="W317" s="274">
        <v>25</v>
      </c>
      <c r="X317" s="274">
        <v>316</v>
      </c>
      <c r="Y317" s="274">
        <f t="shared" si="26"/>
        <v>3575</v>
      </c>
      <c r="Z317" s="274">
        <v>50</v>
      </c>
      <c r="AA317" s="274">
        <f>SUM($Z$2:Z317)</f>
        <v>15800</v>
      </c>
      <c r="AC317">
        <f t="shared" si="25"/>
        <v>25</v>
      </c>
    </row>
    <row r="318" spans="23:29">
      <c r="W318" s="274">
        <v>25</v>
      </c>
      <c r="X318" s="274">
        <v>317</v>
      </c>
      <c r="Y318" s="274">
        <f t="shared" si="26"/>
        <v>3600</v>
      </c>
      <c r="Z318" s="274">
        <v>50</v>
      </c>
      <c r="AA318" s="274">
        <f>SUM($Z$2:Z318)</f>
        <v>15850</v>
      </c>
      <c r="AC318">
        <f t="shared" si="25"/>
        <v>25</v>
      </c>
    </row>
    <row r="319" spans="23:29">
      <c r="W319" s="274">
        <v>25</v>
      </c>
      <c r="X319" s="274">
        <v>318</v>
      </c>
      <c r="Y319" s="274">
        <f t="shared" si="26"/>
        <v>3625</v>
      </c>
      <c r="Z319" s="274">
        <v>50</v>
      </c>
      <c r="AA319" s="274">
        <f>SUM($Z$2:Z319)</f>
        <v>15900</v>
      </c>
      <c r="AC319">
        <f t="shared" si="25"/>
        <v>25</v>
      </c>
    </row>
    <row r="320" spans="23:29">
      <c r="W320" s="274">
        <v>25</v>
      </c>
      <c r="X320" s="274">
        <v>319</v>
      </c>
      <c r="Y320" s="274">
        <f t="shared" si="26"/>
        <v>3650</v>
      </c>
      <c r="Z320" s="274">
        <v>50</v>
      </c>
      <c r="AA320" s="274">
        <f>SUM($Z$2:Z320)</f>
        <v>15950</v>
      </c>
      <c r="AC320">
        <f t="shared" si="25"/>
        <v>25</v>
      </c>
    </row>
    <row r="321" spans="23:29">
      <c r="W321" s="274">
        <v>25</v>
      </c>
      <c r="X321" s="274">
        <v>320</v>
      </c>
      <c r="Y321" s="274">
        <f t="shared" si="26"/>
        <v>3675</v>
      </c>
      <c r="Z321" s="274">
        <v>50</v>
      </c>
      <c r="AA321" s="274">
        <f>SUM($Z$2:Z321)</f>
        <v>16000</v>
      </c>
      <c r="AC321">
        <f t="shared" si="25"/>
        <v>25</v>
      </c>
    </row>
    <row r="322" spans="23:29">
      <c r="W322" s="274">
        <v>25</v>
      </c>
      <c r="X322" s="274">
        <v>321</v>
      </c>
      <c r="Y322" s="274">
        <f t="shared" si="26"/>
        <v>3700</v>
      </c>
      <c r="Z322" s="274">
        <v>50</v>
      </c>
      <c r="AA322" s="274">
        <f>SUM($Z$2:Z322)</f>
        <v>16050</v>
      </c>
      <c r="AC322">
        <f t="shared" si="25"/>
        <v>25</v>
      </c>
    </row>
    <row r="323" spans="23:29">
      <c r="W323" s="274">
        <v>25</v>
      </c>
      <c r="X323" s="274">
        <v>322</v>
      </c>
      <c r="Y323" s="274">
        <f t="shared" si="26"/>
        <v>3725</v>
      </c>
      <c r="Z323" s="274">
        <v>50</v>
      </c>
      <c r="AA323" s="274">
        <f>SUM($Z$2:Z323)</f>
        <v>16100</v>
      </c>
      <c r="AC323">
        <f t="shared" si="25"/>
        <v>25</v>
      </c>
    </row>
    <row r="324" spans="23:29">
      <c r="W324" s="274">
        <v>25</v>
      </c>
      <c r="X324" s="274">
        <v>323</v>
      </c>
      <c r="Y324" s="274">
        <f t="shared" si="26"/>
        <v>3750</v>
      </c>
      <c r="Z324" s="274">
        <v>50</v>
      </c>
      <c r="AA324" s="274">
        <f>SUM($Z$2:Z324)</f>
        <v>16150</v>
      </c>
      <c r="AC324">
        <f t="shared" ref="AC324:AC387" si="27">Y324-Y323</f>
        <v>25</v>
      </c>
    </row>
    <row r="325" spans="23:29">
      <c r="W325" s="274">
        <v>25</v>
      </c>
      <c r="X325" s="274">
        <v>324</v>
      </c>
      <c r="Y325" s="274">
        <f t="shared" ref="Y325:Y388" si="28">Y324+W325</f>
        <v>3775</v>
      </c>
      <c r="Z325" s="274">
        <v>50</v>
      </c>
      <c r="AA325" s="274">
        <f>SUM($Z$2:Z325)</f>
        <v>16200</v>
      </c>
      <c r="AC325">
        <f t="shared" si="27"/>
        <v>25</v>
      </c>
    </row>
    <row r="326" spans="23:29">
      <c r="W326" s="274">
        <v>25</v>
      </c>
      <c r="X326" s="274">
        <v>325</v>
      </c>
      <c r="Y326" s="274">
        <f t="shared" si="28"/>
        <v>3800</v>
      </c>
      <c r="Z326" s="274">
        <v>50</v>
      </c>
      <c r="AA326" s="274">
        <f>SUM($Z$2:Z326)</f>
        <v>16250</v>
      </c>
      <c r="AC326">
        <f t="shared" si="27"/>
        <v>25</v>
      </c>
    </row>
    <row r="327" spans="23:29">
      <c r="W327" s="274">
        <v>25</v>
      </c>
      <c r="X327" s="274">
        <v>326</v>
      </c>
      <c r="Y327" s="274">
        <f t="shared" si="28"/>
        <v>3825</v>
      </c>
      <c r="Z327" s="274">
        <v>50</v>
      </c>
      <c r="AA327" s="274">
        <f>SUM($Z$2:Z327)</f>
        <v>16300</v>
      </c>
      <c r="AC327">
        <f t="shared" si="27"/>
        <v>25</v>
      </c>
    </row>
    <row r="328" spans="23:29">
      <c r="W328" s="274">
        <v>25</v>
      </c>
      <c r="X328" s="274">
        <v>327</v>
      </c>
      <c r="Y328" s="274">
        <f t="shared" si="28"/>
        <v>3850</v>
      </c>
      <c r="Z328" s="274">
        <v>50</v>
      </c>
      <c r="AA328" s="274">
        <f>SUM($Z$2:Z328)</f>
        <v>16350</v>
      </c>
      <c r="AC328">
        <f t="shared" si="27"/>
        <v>25</v>
      </c>
    </row>
    <row r="329" spans="23:29">
      <c r="W329" s="274">
        <v>25</v>
      </c>
      <c r="X329" s="274">
        <v>328</v>
      </c>
      <c r="Y329" s="274">
        <f t="shared" si="28"/>
        <v>3875</v>
      </c>
      <c r="Z329" s="274">
        <v>50</v>
      </c>
      <c r="AA329" s="274">
        <f>SUM($Z$2:Z329)</f>
        <v>16400</v>
      </c>
      <c r="AC329">
        <f t="shared" si="27"/>
        <v>25</v>
      </c>
    </row>
    <row r="330" spans="23:29">
      <c r="W330" s="274">
        <v>25</v>
      </c>
      <c r="X330" s="274">
        <v>329</v>
      </c>
      <c r="Y330" s="274">
        <f t="shared" si="28"/>
        <v>3900</v>
      </c>
      <c r="Z330" s="274">
        <v>50</v>
      </c>
      <c r="AA330" s="274">
        <f>SUM($Z$2:Z330)</f>
        <v>16450</v>
      </c>
      <c r="AC330">
        <f t="shared" si="27"/>
        <v>25</v>
      </c>
    </row>
    <row r="331" spans="23:29">
      <c r="W331" s="274">
        <v>25</v>
      </c>
      <c r="X331" s="274">
        <v>330</v>
      </c>
      <c r="Y331" s="274">
        <f t="shared" si="28"/>
        <v>3925</v>
      </c>
      <c r="Z331" s="274">
        <v>50</v>
      </c>
      <c r="AA331" s="274">
        <f>SUM($Z$2:Z331)</f>
        <v>16500</v>
      </c>
      <c r="AC331">
        <f t="shared" si="27"/>
        <v>25</v>
      </c>
    </row>
    <row r="332" spans="23:29">
      <c r="W332" s="274">
        <v>28</v>
      </c>
      <c r="X332" s="274">
        <v>331</v>
      </c>
      <c r="Y332" s="274">
        <f t="shared" si="28"/>
        <v>3953</v>
      </c>
      <c r="Z332" s="274">
        <v>50</v>
      </c>
      <c r="AA332" s="274">
        <f>SUM($Z$2:Z332)</f>
        <v>16550</v>
      </c>
      <c r="AC332">
        <f t="shared" si="27"/>
        <v>28</v>
      </c>
    </row>
    <row r="333" spans="23:29">
      <c r="W333" s="274">
        <v>28</v>
      </c>
      <c r="X333" s="274">
        <v>332</v>
      </c>
      <c r="Y333" s="274">
        <f t="shared" si="28"/>
        <v>3981</v>
      </c>
      <c r="Z333" s="274">
        <v>50</v>
      </c>
      <c r="AA333" s="274">
        <f>SUM($Z$2:Z333)</f>
        <v>16600</v>
      </c>
      <c r="AC333">
        <f t="shared" si="27"/>
        <v>28</v>
      </c>
    </row>
    <row r="334" spans="23:29">
      <c r="W334" s="274">
        <v>28</v>
      </c>
      <c r="X334" s="274">
        <v>333</v>
      </c>
      <c r="Y334" s="274">
        <f t="shared" si="28"/>
        <v>4009</v>
      </c>
      <c r="Z334" s="274">
        <v>50</v>
      </c>
      <c r="AA334" s="274">
        <f>SUM($Z$2:Z334)</f>
        <v>16650</v>
      </c>
      <c r="AC334">
        <f t="shared" si="27"/>
        <v>28</v>
      </c>
    </row>
    <row r="335" spans="23:29">
      <c r="W335" s="274">
        <v>28</v>
      </c>
      <c r="X335" s="274">
        <v>334</v>
      </c>
      <c r="Y335" s="274">
        <f t="shared" si="28"/>
        <v>4037</v>
      </c>
      <c r="Z335" s="274">
        <v>50</v>
      </c>
      <c r="AA335" s="274">
        <f>SUM($Z$2:Z335)</f>
        <v>16700</v>
      </c>
      <c r="AC335">
        <f t="shared" si="27"/>
        <v>28</v>
      </c>
    </row>
    <row r="336" spans="23:29">
      <c r="W336" s="274">
        <v>28</v>
      </c>
      <c r="X336" s="274">
        <v>335</v>
      </c>
      <c r="Y336" s="274">
        <f t="shared" si="28"/>
        <v>4065</v>
      </c>
      <c r="Z336" s="274">
        <v>50</v>
      </c>
      <c r="AA336" s="274">
        <f>SUM($Z$2:Z336)</f>
        <v>16750</v>
      </c>
      <c r="AC336">
        <f t="shared" si="27"/>
        <v>28</v>
      </c>
    </row>
    <row r="337" spans="23:29">
      <c r="W337" s="274">
        <v>28</v>
      </c>
      <c r="X337" s="274">
        <v>336</v>
      </c>
      <c r="Y337" s="274">
        <f t="shared" si="28"/>
        <v>4093</v>
      </c>
      <c r="Z337" s="274">
        <v>50</v>
      </c>
      <c r="AA337" s="274">
        <f>SUM($Z$2:Z337)</f>
        <v>16800</v>
      </c>
      <c r="AC337">
        <f t="shared" si="27"/>
        <v>28</v>
      </c>
    </row>
    <row r="338" spans="23:29">
      <c r="W338" s="274">
        <v>28</v>
      </c>
      <c r="X338" s="274">
        <v>337</v>
      </c>
      <c r="Y338" s="274">
        <f t="shared" si="28"/>
        <v>4121</v>
      </c>
      <c r="Z338" s="274">
        <v>50</v>
      </c>
      <c r="AA338" s="274">
        <f>SUM($Z$2:Z338)</f>
        <v>16850</v>
      </c>
      <c r="AC338">
        <f t="shared" si="27"/>
        <v>28</v>
      </c>
    </row>
    <row r="339" spans="23:29">
      <c r="W339" s="274">
        <v>28</v>
      </c>
      <c r="X339" s="274">
        <v>338</v>
      </c>
      <c r="Y339" s="274">
        <f t="shared" si="28"/>
        <v>4149</v>
      </c>
      <c r="Z339" s="274">
        <v>50</v>
      </c>
      <c r="AA339" s="274">
        <f>SUM($Z$2:Z339)</f>
        <v>16900</v>
      </c>
      <c r="AC339">
        <f t="shared" si="27"/>
        <v>28</v>
      </c>
    </row>
    <row r="340" spans="23:29">
      <c r="W340" s="274">
        <v>28</v>
      </c>
      <c r="X340" s="274">
        <v>339</v>
      </c>
      <c r="Y340" s="274">
        <f t="shared" si="28"/>
        <v>4177</v>
      </c>
      <c r="Z340" s="274">
        <v>50</v>
      </c>
      <c r="AA340" s="274">
        <f>SUM($Z$2:Z340)</f>
        <v>16950</v>
      </c>
      <c r="AC340">
        <f t="shared" si="27"/>
        <v>28</v>
      </c>
    </row>
    <row r="341" spans="23:29">
      <c r="W341" s="274">
        <v>28</v>
      </c>
      <c r="X341" s="274">
        <v>340</v>
      </c>
      <c r="Y341" s="274">
        <f t="shared" si="28"/>
        <v>4205</v>
      </c>
      <c r="Z341" s="274">
        <v>50</v>
      </c>
      <c r="AA341" s="274">
        <f>SUM($Z$2:Z341)</f>
        <v>17000</v>
      </c>
      <c r="AC341">
        <f t="shared" si="27"/>
        <v>28</v>
      </c>
    </row>
    <row r="342" spans="23:29">
      <c r="W342" s="274">
        <v>28</v>
      </c>
      <c r="X342" s="274">
        <v>341</v>
      </c>
      <c r="Y342" s="274">
        <f t="shared" si="28"/>
        <v>4233</v>
      </c>
      <c r="Z342" s="274">
        <v>50</v>
      </c>
      <c r="AA342" s="274">
        <f>SUM($Z$2:Z342)</f>
        <v>17050</v>
      </c>
      <c r="AC342">
        <f t="shared" si="27"/>
        <v>28</v>
      </c>
    </row>
    <row r="343" spans="23:29">
      <c r="W343" s="274">
        <v>28</v>
      </c>
      <c r="X343" s="274">
        <v>342</v>
      </c>
      <c r="Y343" s="274">
        <f t="shared" si="28"/>
        <v>4261</v>
      </c>
      <c r="Z343" s="274">
        <v>50</v>
      </c>
      <c r="AA343" s="274">
        <f>SUM($Z$2:Z343)</f>
        <v>17100</v>
      </c>
      <c r="AC343">
        <f t="shared" si="27"/>
        <v>28</v>
      </c>
    </row>
    <row r="344" spans="23:29">
      <c r="W344" s="274">
        <v>28</v>
      </c>
      <c r="X344" s="274">
        <v>343</v>
      </c>
      <c r="Y344" s="274">
        <f t="shared" si="28"/>
        <v>4289</v>
      </c>
      <c r="Z344" s="274">
        <v>50</v>
      </c>
      <c r="AA344" s="274">
        <f>SUM($Z$2:Z344)</f>
        <v>17150</v>
      </c>
      <c r="AC344">
        <f t="shared" si="27"/>
        <v>28</v>
      </c>
    </row>
    <row r="345" spans="23:29">
      <c r="W345" s="274">
        <v>28</v>
      </c>
      <c r="X345" s="274">
        <v>344</v>
      </c>
      <c r="Y345" s="274">
        <f t="shared" si="28"/>
        <v>4317</v>
      </c>
      <c r="Z345" s="274">
        <v>50</v>
      </c>
      <c r="AA345" s="274">
        <f>SUM($Z$2:Z345)</f>
        <v>17200</v>
      </c>
      <c r="AC345">
        <f t="shared" si="27"/>
        <v>28</v>
      </c>
    </row>
    <row r="346" spans="23:29">
      <c r="W346" s="274">
        <v>28</v>
      </c>
      <c r="X346" s="274">
        <v>345</v>
      </c>
      <c r="Y346" s="274">
        <f t="shared" si="28"/>
        <v>4345</v>
      </c>
      <c r="Z346" s="274">
        <v>50</v>
      </c>
      <c r="AA346" s="274">
        <f>SUM($Z$2:Z346)</f>
        <v>17250</v>
      </c>
      <c r="AC346">
        <f t="shared" si="27"/>
        <v>28</v>
      </c>
    </row>
    <row r="347" spans="23:29">
      <c r="W347" s="274">
        <v>28</v>
      </c>
      <c r="X347" s="274">
        <v>346</v>
      </c>
      <c r="Y347" s="274">
        <f t="shared" si="28"/>
        <v>4373</v>
      </c>
      <c r="Z347" s="274">
        <v>50</v>
      </c>
      <c r="AA347" s="274">
        <f>SUM($Z$2:Z347)</f>
        <v>17300</v>
      </c>
      <c r="AC347">
        <f t="shared" si="27"/>
        <v>28</v>
      </c>
    </row>
    <row r="348" spans="23:29">
      <c r="W348" s="274">
        <v>28</v>
      </c>
      <c r="X348" s="274">
        <v>347</v>
      </c>
      <c r="Y348" s="274">
        <f t="shared" si="28"/>
        <v>4401</v>
      </c>
      <c r="Z348" s="274">
        <v>50</v>
      </c>
      <c r="AA348" s="274">
        <f>SUM($Z$2:Z348)</f>
        <v>17350</v>
      </c>
      <c r="AC348">
        <f t="shared" si="27"/>
        <v>28</v>
      </c>
    </row>
    <row r="349" spans="23:29">
      <c r="W349" s="274">
        <v>28</v>
      </c>
      <c r="X349" s="274">
        <v>348</v>
      </c>
      <c r="Y349" s="274">
        <f t="shared" si="28"/>
        <v>4429</v>
      </c>
      <c r="Z349" s="274">
        <v>50</v>
      </c>
      <c r="AA349" s="274">
        <f>SUM($Z$2:Z349)</f>
        <v>17400</v>
      </c>
      <c r="AC349">
        <f t="shared" si="27"/>
        <v>28</v>
      </c>
    </row>
    <row r="350" spans="23:29">
      <c r="W350" s="274">
        <v>28</v>
      </c>
      <c r="X350" s="274">
        <v>349</v>
      </c>
      <c r="Y350" s="274">
        <f t="shared" si="28"/>
        <v>4457</v>
      </c>
      <c r="Z350" s="274">
        <v>50</v>
      </c>
      <c r="AA350" s="274">
        <f>SUM($Z$2:Z350)</f>
        <v>17450</v>
      </c>
      <c r="AC350">
        <f t="shared" si="27"/>
        <v>28</v>
      </c>
    </row>
    <row r="351" spans="23:29">
      <c r="W351" s="274">
        <v>28</v>
      </c>
      <c r="X351" s="274">
        <v>350</v>
      </c>
      <c r="Y351" s="274">
        <f t="shared" si="28"/>
        <v>4485</v>
      </c>
      <c r="Z351" s="274">
        <v>50</v>
      </c>
      <c r="AA351" s="274">
        <f>SUM($Z$2:Z351)</f>
        <v>17500</v>
      </c>
      <c r="AC351">
        <f t="shared" si="27"/>
        <v>28</v>
      </c>
    </row>
    <row r="352" spans="23:29">
      <c r="W352" s="274">
        <v>28</v>
      </c>
      <c r="X352" s="274">
        <v>351</v>
      </c>
      <c r="Y352" s="274">
        <f t="shared" si="28"/>
        <v>4513</v>
      </c>
      <c r="Z352" s="274">
        <v>50</v>
      </c>
      <c r="AA352" s="274">
        <f>SUM($Z$2:Z352)</f>
        <v>17550</v>
      </c>
      <c r="AC352">
        <f t="shared" si="27"/>
        <v>28</v>
      </c>
    </row>
    <row r="353" spans="23:29">
      <c r="W353" s="274">
        <v>28</v>
      </c>
      <c r="X353" s="274">
        <v>352</v>
      </c>
      <c r="Y353" s="274">
        <f t="shared" si="28"/>
        <v>4541</v>
      </c>
      <c r="Z353" s="274">
        <v>50</v>
      </c>
      <c r="AA353" s="274">
        <f>SUM($Z$2:Z353)</f>
        <v>17600</v>
      </c>
      <c r="AC353">
        <f t="shared" si="27"/>
        <v>28</v>
      </c>
    </row>
    <row r="354" spans="23:29">
      <c r="W354" s="274">
        <v>28</v>
      </c>
      <c r="X354" s="274">
        <v>353</v>
      </c>
      <c r="Y354" s="274">
        <f t="shared" si="28"/>
        <v>4569</v>
      </c>
      <c r="Z354" s="274">
        <v>50</v>
      </c>
      <c r="AA354" s="274">
        <f>SUM($Z$2:Z354)</f>
        <v>17650</v>
      </c>
      <c r="AC354">
        <f t="shared" si="27"/>
        <v>28</v>
      </c>
    </row>
    <row r="355" spans="23:29">
      <c r="W355" s="274">
        <v>28</v>
      </c>
      <c r="X355" s="274">
        <v>354</v>
      </c>
      <c r="Y355" s="274">
        <f t="shared" si="28"/>
        <v>4597</v>
      </c>
      <c r="Z355" s="274">
        <v>50</v>
      </c>
      <c r="AA355" s="274">
        <f>SUM($Z$2:Z355)</f>
        <v>17700</v>
      </c>
      <c r="AC355">
        <f t="shared" si="27"/>
        <v>28</v>
      </c>
    </row>
    <row r="356" spans="23:29">
      <c r="W356" s="274">
        <v>28</v>
      </c>
      <c r="X356" s="274">
        <v>355</v>
      </c>
      <c r="Y356" s="274">
        <f t="shared" si="28"/>
        <v>4625</v>
      </c>
      <c r="Z356" s="274">
        <v>50</v>
      </c>
      <c r="AA356" s="274">
        <f>SUM($Z$2:Z356)</f>
        <v>17750</v>
      </c>
      <c r="AC356">
        <f t="shared" si="27"/>
        <v>28</v>
      </c>
    </row>
    <row r="357" spans="23:29">
      <c r="W357" s="274">
        <v>28</v>
      </c>
      <c r="X357" s="274">
        <v>356</v>
      </c>
      <c r="Y357" s="274">
        <f t="shared" si="28"/>
        <v>4653</v>
      </c>
      <c r="Z357" s="274">
        <v>50</v>
      </c>
      <c r="AA357" s="274">
        <f>SUM($Z$2:Z357)</f>
        <v>17800</v>
      </c>
      <c r="AC357">
        <f t="shared" si="27"/>
        <v>28</v>
      </c>
    </row>
    <row r="358" spans="23:29">
      <c r="W358" s="274">
        <v>28</v>
      </c>
      <c r="X358" s="274">
        <v>357</v>
      </c>
      <c r="Y358" s="274">
        <f t="shared" si="28"/>
        <v>4681</v>
      </c>
      <c r="Z358" s="274">
        <v>50</v>
      </c>
      <c r="AA358" s="274">
        <f>SUM($Z$2:Z358)</f>
        <v>17850</v>
      </c>
      <c r="AC358">
        <f t="shared" si="27"/>
        <v>28</v>
      </c>
    </row>
    <row r="359" spans="23:29">
      <c r="W359" s="274">
        <v>28</v>
      </c>
      <c r="X359" s="274">
        <v>358</v>
      </c>
      <c r="Y359" s="274">
        <f t="shared" si="28"/>
        <v>4709</v>
      </c>
      <c r="Z359" s="274">
        <v>50</v>
      </c>
      <c r="AA359" s="274">
        <f>SUM($Z$2:Z359)</f>
        <v>17900</v>
      </c>
      <c r="AC359">
        <f t="shared" si="27"/>
        <v>28</v>
      </c>
    </row>
    <row r="360" spans="23:29">
      <c r="W360" s="274">
        <v>28</v>
      </c>
      <c r="X360" s="274">
        <v>359</v>
      </c>
      <c r="Y360" s="274">
        <f t="shared" si="28"/>
        <v>4737</v>
      </c>
      <c r="Z360" s="274">
        <v>50</v>
      </c>
      <c r="AA360" s="274">
        <f>SUM($Z$2:Z360)</f>
        <v>17950</v>
      </c>
      <c r="AC360">
        <f t="shared" si="27"/>
        <v>28</v>
      </c>
    </row>
    <row r="361" spans="23:29">
      <c r="W361" s="274">
        <v>28</v>
      </c>
      <c r="X361" s="274">
        <v>360</v>
      </c>
      <c r="Y361" s="274">
        <f t="shared" si="28"/>
        <v>4765</v>
      </c>
      <c r="Z361" s="274">
        <v>50</v>
      </c>
      <c r="AA361" s="274">
        <f>SUM($Z$2:Z361)</f>
        <v>18000</v>
      </c>
      <c r="AC361">
        <f t="shared" si="27"/>
        <v>28</v>
      </c>
    </row>
    <row r="362" spans="23:29">
      <c r="W362" s="274">
        <v>31</v>
      </c>
      <c r="X362" s="274">
        <v>361</v>
      </c>
      <c r="Y362" s="274">
        <f t="shared" si="28"/>
        <v>4796</v>
      </c>
      <c r="Z362" s="274">
        <v>50</v>
      </c>
      <c r="AA362" s="274">
        <f>SUM($Z$2:Z362)</f>
        <v>18050</v>
      </c>
      <c r="AC362">
        <f t="shared" si="27"/>
        <v>31</v>
      </c>
    </row>
    <row r="363" spans="23:29">
      <c r="W363" s="274">
        <v>31</v>
      </c>
      <c r="X363" s="274">
        <v>362</v>
      </c>
      <c r="Y363" s="274">
        <f t="shared" si="28"/>
        <v>4827</v>
      </c>
      <c r="Z363" s="274">
        <v>50</v>
      </c>
      <c r="AA363" s="274">
        <f>SUM($Z$2:Z363)</f>
        <v>18100</v>
      </c>
      <c r="AC363">
        <f t="shared" si="27"/>
        <v>31</v>
      </c>
    </row>
    <row r="364" spans="23:29">
      <c r="W364" s="274">
        <v>31</v>
      </c>
      <c r="X364" s="274">
        <v>363</v>
      </c>
      <c r="Y364" s="274">
        <f t="shared" si="28"/>
        <v>4858</v>
      </c>
      <c r="Z364" s="274">
        <v>50</v>
      </c>
      <c r="AA364" s="274">
        <f>SUM($Z$2:Z364)</f>
        <v>18150</v>
      </c>
      <c r="AC364">
        <f t="shared" si="27"/>
        <v>31</v>
      </c>
    </row>
    <row r="365" spans="23:29">
      <c r="W365" s="274">
        <v>31</v>
      </c>
      <c r="X365" s="274">
        <v>364</v>
      </c>
      <c r="Y365" s="274">
        <f t="shared" si="28"/>
        <v>4889</v>
      </c>
      <c r="Z365" s="274">
        <v>50</v>
      </c>
      <c r="AA365" s="274">
        <f>SUM($Z$2:Z365)</f>
        <v>18200</v>
      </c>
      <c r="AC365">
        <f t="shared" si="27"/>
        <v>31</v>
      </c>
    </row>
    <row r="366" spans="23:29">
      <c r="W366" s="274">
        <v>31</v>
      </c>
      <c r="X366" s="274">
        <v>365</v>
      </c>
      <c r="Y366" s="274">
        <f t="shared" si="28"/>
        <v>4920</v>
      </c>
      <c r="Z366" s="274">
        <v>50</v>
      </c>
      <c r="AA366" s="274">
        <f>SUM($Z$2:Z366)</f>
        <v>18250</v>
      </c>
      <c r="AC366">
        <f t="shared" si="27"/>
        <v>31</v>
      </c>
    </row>
    <row r="367" spans="23:29">
      <c r="W367" s="274">
        <v>31</v>
      </c>
      <c r="X367" s="274">
        <v>366</v>
      </c>
      <c r="Y367" s="274">
        <f t="shared" si="28"/>
        <v>4951</v>
      </c>
      <c r="Z367" s="274">
        <v>50</v>
      </c>
      <c r="AA367" s="274">
        <f>SUM($Z$2:Z367)</f>
        <v>18300</v>
      </c>
      <c r="AC367">
        <f t="shared" si="27"/>
        <v>31</v>
      </c>
    </row>
    <row r="368" spans="23:29">
      <c r="W368" s="274">
        <v>31</v>
      </c>
      <c r="X368" s="274">
        <v>367</v>
      </c>
      <c r="Y368" s="274">
        <f t="shared" si="28"/>
        <v>4982</v>
      </c>
      <c r="Z368" s="274">
        <v>50</v>
      </c>
      <c r="AA368" s="274">
        <f>SUM($Z$2:Z368)</f>
        <v>18350</v>
      </c>
      <c r="AC368">
        <f t="shared" si="27"/>
        <v>31</v>
      </c>
    </row>
    <row r="369" spans="23:29">
      <c r="W369" s="274">
        <v>31</v>
      </c>
      <c r="X369" s="274">
        <v>368</v>
      </c>
      <c r="Y369" s="274">
        <f t="shared" si="28"/>
        <v>5013</v>
      </c>
      <c r="Z369" s="274">
        <v>50</v>
      </c>
      <c r="AA369" s="274">
        <f>SUM($Z$2:Z369)</f>
        <v>18400</v>
      </c>
      <c r="AC369">
        <f t="shared" si="27"/>
        <v>31</v>
      </c>
    </row>
    <row r="370" spans="23:29">
      <c r="W370" s="274">
        <v>31</v>
      </c>
      <c r="X370" s="274">
        <v>369</v>
      </c>
      <c r="Y370" s="274">
        <f t="shared" si="28"/>
        <v>5044</v>
      </c>
      <c r="Z370" s="274">
        <v>50</v>
      </c>
      <c r="AA370" s="274">
        <f>SUM($Z$2:Z370)</f>
        <v>18450</v>
      </c>
      <c r="AC370">
        <f t="shared" si="27"/>
        <v>31</v>
      </c>
    </row>
    <row r="371" spans="23:29">
      <c r="W371" s="274">
        <v>31</v>
      </c>
      <c r="X371" s="274">
        <v>370</v>
      </c>
      <c r="Y371" s="274">
        <f t="shared" si="28"/>
        <v>5075</v>
      </c>
      <c r="Z371" s="274">
        <v>50</v>
      </c>
      <c r="AA371" s="274">
        <f>SUM($Z$2:Z371)</f>
        <v>18500</v>
      </c>
      <c r="AC371">
        <f t="shared" si="27"/>
        <v>31</v>
      </c>
    </row>
    <row r="372" spans="23:29">
      <c r="W372" s="274">
        <v>31</v>
      </c>
      <c r="X372" s="274">
        <v>371</v>
      </c>
      <c r="Y372" s="274">
        <f t="shared" si="28"/>
        <v>5106</v>
      </c>
      <c r="Z372" s="274">
        <v>50</v>
      </c>
      <c r="AA372" s="274">
        <f>SUM($Z$2:Z372)</f>
        <v>18550</v>
      </c>
      <c r="AC372">
        <f t="shared" si="27"/>
        <v>31</v>
      </c>
    </row>
    <row r="373" spans="23:29">
      <c r="W373" s="274">
        <v>31</v>
      </c>
      <c r="X373" s="274">
        <v>372</v>
      </c>
      <c r="Y373" s="274">
        <f t="shared" si="28"/>
        <v>5137</v>
      </c>
      <c r="Z373" s="274">
        <v>50</v>
      </c>
      <c r="AA373" s="274">
        <f>SUM($Z$2:Z373)</f>
        <v>18600</v>
      </c>
      <c r="AC373">
        <f t="shared" si="27"/>
        <v>31</v>
      </c>
    </row>
    <row r="374" spans="23:29">
      <c r="W374" s="274">
        <v>31</v>
      </c>
      <c r="X374" s="274">
        <v>373</v>
      </c>
      <c r="Y374" s="274">
        <f t="shared" si="28"/>
        <v>5168</v>
      </c>
      <c r="Z374" s="274">
        <v>50</v>
      </c>
      <c r="AA374" s="274">
        <f>SUM($Z$2:Z374)</f>
        <v>18650</v>
      </c>
      <c r="AC374">
        <f t="shared" si="27"/>
        <v>31</v>
      </c>
    </row>
    <row r="375" spans="23:29">
      <c r="W375" s="274">
        <v>31</v>
      </c>
      <c r="X375" s="274">
        <v>374</v>
      </c>
      <c r="Y375" s="274">
        <f t="shared" si="28"/>
        <v>5199</v>
      </c>
      <c r="Z375" s="274">
        <v>50</v>
      </c>
      <c r="AA375" s="274">
        <f>SUM($Z$2:Z375)</f>
        <v>18700</v>
      </c>
      <c r="AC375">
        <f t="shared" si="27"/>
        <v>31</v>
      </c>
    </row>
    <row r="376" spans="23:29">
      <c r="W376" s="274">
        <v>31</v>
      </c>
      <c r="X376" s="274">
        <v>375</v>
      </c>
      <c r="Y376" s="274">
        <f t="shared" si="28"/>
        <v>5230</v>
      </c>
      <c r="Z376" s="274">
        <v>50</v>
      </c>
      <c r="AA376" s="274">
        <f>SUM($Z$2:Z376)</f>
        <v>18750</v>
      </c>
      <c r="AC376">
        <f t="shared" si="27"/>
        <v>31</v>
      </c>
    </row>
    <row r="377" spans="23:29">
      <c r="W377" s="274">
        <v>31</v>
      </c>
      <c r="X377" s="274">
        <v>376</v>
      </c>
      <c r="Y377" s="274">
        <f t="shared" si="28"/>
        <v>5261</v>
      </c>
      <c r="Z377" s="274">
        <v>50</v>
      </c>
      <c r="AA377" s="274">
        <f>SUM($Z$2:Z377)</f>
        <v>18800</v>
      </c>
      <c r="AC377">
        <f t="shared" si="27"/>
        <v>31</v>
      </c>
    </row>
    <row r="378" spans="23:29">
      <c r="W378" s="274">
        <v>31</v>
      </c>
      <c r="X378" s="274">
        <v>377</v>
      </c>
      <c r="Y378" s="274">
        <f t="shared" si="28"/>
        <v>5292</v>
      </c>
      <c r="Z378" s="274">
        <v>50</v>
      </c>
      <c r="AA378" s="274">
        <f>SUM($Z$2:Z378)</f>
        <v>18850</v>
      </c>
      <c r="AC378">
        <f t="shared" si="27"/>
        <v>31</v>
      </c>
    </row>
    <row r="379" spans="23:29">
      <c r="W379" s="274">
        <v>31</v>
      </c>
      <c r="X379" s="274">
        <v>378</v>
      </c>
      <c r="Y379" s="274">
        <f t="shared" si="28"/>
        <v>5323</v>
      </c>
      <c r="Z379" s="274">
        <v>50</v>
      </c>
      <c r="AA379" s="274">
        <f>SUM($Z$2:Z379)</f>
        <v>18900</v>
      </c>
      <c r="AC379">
        <f t="shared" si="27"/>
        <v>31</v>
      </c>
    </row>
    <row r="380" spans="23:29">
      <c r="W380" s="274">
        <v>31</v>
      </c>
      <c r="X380" s="274">
        <v>379</v>
      </c>
      <c r="Y380" s="274">
        <f t="shared" si="28"/>
        <v>5354</v>
      </c>
      <c r="Z380" s="274">
        <v>50</v>
      </c>
      <c r="AA380" s="274">
        <f>SUM($Z$2:Z380)</f>
        <v>18950</v>
      </c>
      <c r="AC380">
        <f t="shared" si="27"/>
        <v>31</v>
      </c>
    </row>
    <row r="381" spans="23:29">
      <c r="W381" s="274">
        <v>31</v>
      </c>
      <c r="X381" s="274">
        <v>380</v>
      </c>
      <c r="Y381" s="274">
        <f t="shared" si="28"/>
        <v>5385</v>
      </c>
      <c r="Z381" s="274">
        <v>50</v>
      </c>
      <c r="AA381" s="274">
        <f>SUM($Z$2:Z381)</f>
        <v>19000</v>
      </c>
      <c r="AC381">
        <f t="shared" si="27"/>
        <v>31</v>
      </c>
    </row>
    <row r="382" spans="23:29">
      <c r="W382" s="274">
        <v>31</v>
      </c>
      <c r="X382" s="274">
        <v>381</v>
      </c>
      <c r="Y382" s="274">
        <f t="shared" si="28"/>
        <v>5416</v>
      </c>
      <c r="Z382" s="274">
        <v>50</v>
      </c>
      <c r="AA382" s="274">
        <f>SUM($Z$2:Z382)</f>
        <v>19050</v>
      </c>
      <c r="AC382">
        <f t="shared" si="27"/>
        <v>31</v>
      </c>
    </row>
    <row r="383" spans="23:29">
      <c r="W383" s="274">
        <v>31</v>
      </c>
      <c r="X383" s="274">
        <v>382</v>
      </c>
      <c r="Y383" s="274">
        <f t="shared" si="28"/>
        <v>5447</v>
      </c>
      <c r="Z383" s="274">
        <v>50</v>
      </c>
      <c r="AA383" s="274">
        <f>SUM($Z$2:Z383)</f>
        <v>19100</v>
      </c>
      <c r="AC383">
        <f t="shared" si="27"/>
        <v>31</v>
      </c>
    </row>
    <row r="384" spans="23:29">
      <c r="W384" s="274">
        <v>31</v>
      </c>
      <c r="X384" s="274">
        <v>383</v>
      </c>
      <c r="Y384" s="274">
        <f t="shared" si="28"/>
        <v>5478</v>
      </c>
      <c r="Z384" s="274">
        <v>50</v>
      </c>
      <c r="AA384" s="274">
        <f>SUM($Z$2:Z384)</f>
        <v>19150</v>
      </c>
      <c r="AC384">
        <f t="shared" si="27"/>
        <v>31</v>
      </c>
    </row>
    <row r="385" spans="23:29">
      <c r="W385" s="274">
        <v>31</v>
      </c>
      <c r="X385" s="274">
        <v>384</v>
      </c>
      <c r="Y385" s="274">
        <f t="shared" si="28"/>
        <v>5509</v>
      </c>
      <c r="Z385" s="274">
        <v>50</v>
      </c>
      <c r="AA385" s="274">
        <f>SUM($Z$2:Z385)</f>
        <v>19200</v>
      </c>
      <c r="AC385">
        <f t="shared" si="27"/>
        <v>31</v>
      </c>
    </row>
    <row r="386" spans="23:29">
      <c r="W386" s="274">
        <v>31</v>
      </c>
      <c r="X386" s="274">
        <v>385</v>
      </c>
      <c r="Y386" s="274">
        <f t="shared" si="28"/>
        <v>5540</v>
      </c>
      <c r="Z386" s="274">
        <v>50</v>
      </c>
      <c r="AA386" s="274">
        <f>SUM($Z$2:Z386)</f>
        <v>19250</v>
      </c>
      <c r="AC386">
        <f t="shared" si="27"/>
        <v>31</v>
      </c>
    </row>
    <row r="387" spans="23:29">
      <c r="W387" s="274">
        <v>31</v>
      </c>
      <c r="X387" s="274">
        <v>386</v>
      </c>
      <c r="Y387" s="274">
        <f t="shared" si="28"/>
        <v>5571</v>
      </c>
      <c r="Z387" s="274">
        <v>50</v>
      </c>
      <c r="AA387" s="274">
        <f>SUM($Z$2:Z387)</f>
        <v>19300</v>
      </c>
      <c r="AC387">
        <f t="shared" si="27"/>
        <v>31</v>
      </c>
    </row>
    <row r="388" spans="23:29">
      <c r="W388" s="274">
        <v>31</v>
      </c>
      <c r="X388" s="274">
        <v>387</v>
      </c>
      <c r="Y388" s="274">
        <f t="shared" si="28"/>
        <v>5602</v>
      </c>
      <c r="Z388" s="274">
        <v>50</v>
      </c>
      <c r="AA388" s="274">
        <f>SUM($Z$2:Z388)</f>
        <v>19350</v>
      </c>
      <c r="AC388">
        <f t="shared" ref="AC388:AC401" si="29">Y388-Y387</f>
        <v>31</v>
      </c>
    </row>
    <row r="389" spans="23:29">
      <c r="W389" s="274">
        <v>31</v>
      </c>
      <c r="X389" s="274">
        <v>388</v>
      </c>
      <c r="Y389" s="274">
        <f t="shared" ref="Y389:Y401" si="30">Y388+W389</f>
        <v>5633</v>
      </c>
      <c r="Z389" s="274">
        <v>50</v>
      </c>
      <c r="AA389" s="274">
        <f>SUM($Z$2:Z389)</f>
        <v>19400</v>
      </c>
      <c r="AC389">
        <f t="shared" si="29"/>
        <v>31</v>
      </c>
    </row>
    <row r="390" spans="23:29">
      <c r="W390" s="274">
        <v>31</v>
      </c>
      <c r="X390" s="274">
        <v>389</v>
      </c>
      <c r="Y390" s="274">
        <f t="shared" si="30"/>
        <v>5664</v>
      </c>
      <c r="Z390" s="274">
        <v>50</v>
      </c>
      <c r="AA390" s="274">
        <f>SUM($Z$2:Z390)</f>
        <v>19450</v>
      </c>
      <c r="AC390">
        <f t="shared" si="29"/>
        <v>31</v>
      </c>
    </row>
    <row r="391" spans="23:29">
      <c r="W391" s="274">
        <v>31</v>
      </c>
      <c r="X391" s="274">
        <v>390</v>
      </c>
      <c r="Y391" s="274">
        <f t="shared" si="30"/>
        <v>5695</v>
      </c>
      <c r="Z391" s="274">
        <v>50</v>
      </c>
      <c r="AA391" s="274">
        <f>SUM($Z$2:Z391)</f>
        <v>19500</v>
      </c>
      <c r="AC391">
        <f t="shared" si="29"/>
        <v>31</v>
      </c>
    </row>
    <row r="392" spans="23:29">
      <c r="W392" s="274">
        <v>34</v>
      </c>
      <c r="X392" s="274">
        <v>391</v>
      </c>
      <c r="Y392" s="274">
        <f t="shared" si="30"/>
        <v>5729</v>
      </c>
      <c r="Z392" s="274">
        <v>50</v>
      </c>
      <c r="AA392" s="274">
        <f>SUM($Z$2:Z392)</f>
        <v>19550</v>
      </c>
      <c r="AC392">
        <f t="shared" si="29"/>
        <v>34</v>
      </c>
    </row>
    <row r="393" spans="23:29">
      <c r="W393" s="274">
        <v>34</v>
      </c>
      <c r="X393" s="274">
        <v>392</v>
      </c>
      <c r="Y393" s="274">
        <f t="shared" si="30"/>
        <v>5763</v>
      </c>
      <c r="Z393" s="274">
        <v>50</v>
      </c>
      <c r="AA393" s="274">
        <f>SUM($Z$2:Z393)</f>
        <v>19600</v>
      </c>
      <c r="AC393">
        <f t="shared" si="29"/>
        <v>34</v>
      </c>
    </row>
    <row r="394" spans="23:29">
      <c r="W394" s="274">
        <v>34</v>
      </c>
      <c r="X394" s="274">
        <v>393</v>
      </c>
      <c r="Y394" s="274">
        <f t="shared" si="30"/>
        <v>5797</v>
      </c>
      <c r="Z394" s="274">
        <v>50</v>
      </c>
      <c r="AA394" s="274">
        <f>SUM($Z$2:Z394)</f>
        <v>19650</v>
      </c>
      <c r="AC394">
        <f t="shared" si="29"/>
        <v>34</v>
      </c>
    </row>
    <row r="395" spans="23:29">
      <c r="W395" s="274">
        <v>34</v>
      </c>
      <c r="X395" s="274">
        <v>394</v>
      </c>
      <c r="Y395" s="274">
        <f t="shared" si="30"/>
        <v>5831</v>
      </c>
      <c r="Z395" s="274">
        <v>50</v>
      </c>
      <c r="AA395" s="274">
        <f>SUM($Z$2:Z395)</f>
        <v>19700</v>
      </c>
      <c r="AC395">
        <f t="shared" si="29"/>
        <v>34</v>
      </c>
    </row>
    <row r="396" spans="23:29">
      <c r="W396" s="274">
        <v>34</v>
      </c>
      <c r="X396" s="274">
        <v>395</v>
      </c>
      <c r="Y396" s="274">
        <f t="shared" si="30"/>
        <v>5865</v>
      </c>
      <c r="Z396" s="274">
        <v>50</v>
      </c>
      <c r="AA396" s="274">
        <f>SUM($Z$2:Z396)</f>
        <v>19750</v>
      </c>
      <c r="AC396">
        <f t="shared" si="29"/>
        <v>34</v>
      </c>
    </row>
    <row r="397" spans="23:29">
      <c r="W397" s="274">
        <v>34</v>
      </c>
      <c r="X397" s="274">
        <v>396</v>
      </c>
      <c r="Y397" s="274">
        <f t="shared" si="30"/>
        <v>5899</v>
      </c>
      <c r="Z397" s="274">
        <v>50</v>
      </c>
      <c r="AA397" s="274">
        <f>SUM($Z$2:Z397)</f>
        <v>19800</v>
      </c>
      <c r="AC397">
        <f t="shared" si="29"/>
        <v>34</v>
      </c>
    </row>
    <row r="398" spans="23:29">
      <c r="W398" s="274">
        <v>34</v>
      </c>
      <c r="X398" s="274">
        <v>397</v>
      </c>
      <c r="Y398" s="274">
        <f t="shared" si="30"/>
        <v>5933</v>
      </c>
      <c r="Z398" s="274">
        <v>50</v>
      </c>
      <c r="AA398" s="274">
        <f>SUM($Z$2:Z398)</f>
        <v>19850</v>
      </c>
      <c r="AC398">
        <f t="shared" si="29"/>
        <v>34</v>
      </c>
    </row>
    <row r="399" spans="23:29">
      <c r="W399" s="274">
        <v>34</v>
      </c>
      <c r="X399" s="274">
        <v>398</v>
      </c>
      <c r="Y399" s="274">
        <f t="shared" si="30"/>
        <v>5967</v>
      </c>
      <c r="Z399" s="274">
        <v>50</v>
      </c>
      <c r="AA399" s="274">
        <f>SUM($Z$2:Z399)</f>
        <v>19900</v>
      </c>
      <c r="AC399">
        <f t="shared" si="29"/>
        <v>34</v>
      </c>
    </row>
    <row r="400" spans="23:29">
      <c r="W400" s="274">
        <v>34</v>
      </c>
      <c r="X400" s="274">
        <v>399</v>
      </c>
      <c r="Y400" s="274">
        <f t="shared" si="30"/>
        <v>6001</v>
      </c>
      <c r="Z400" s="274">
        <v>50</v>
      </c>
      <c r="AA400" s="274">
        <f>SUM($Z$2:Z400)</f>
        <v>19950</v>
      </c>
      <c r="AC400">
        <f t="shared" si="29"/>
        <v>34</v>
      </c>
    </row>
    <row r="401" spans="23:29">
      <c r="W401" s="274">
        <v>34</v>
      </c>
      <c r="X401" s="274">
        <v>400</v>
      </c>
      <c r="Y401" s="274">
        <f t="shared" si="30"/>
        <v>6035</v>
      </c>
      <c r="Z401" s="274">
        <v>50</v>
      </c>
      <c r="AA401" s="274">
        <f>SUM($Z$2:Z401)</f>
        <v>20000</v>
      </c>
      <c r="AC401">
        <f t="shared" si="29"/>
        <v>34</v>
      </c>
    </row>
    <row r="402" spans="23:29">
      <c r="X402" s="274">
        <v>401</v>
      </c>
    </row>
    <row r="403" spans="23:29">
      <c r="X403" s="274">
        <v>402</v>
      </c>
    </row>
    <row r="404" spans="23:29">
      <c r="X404" s="274">
        <v>403</v>
      </c>
    </row>
    <row r="405" spans="23:29">
      <c r="X405" s="274">
        <v>404</v>
      </c>
    </row>
    <row r="406" spans="23:29">
      <c r="X406" s="274">
        <v>405</v>
      </c>
    </row>
    <row r="407" spans="23:29">
      <c r="X407" s="274">
        <v>406</v>
      </c>
    </row>
    <row r="408" spans="23:29">
      <c r="X408" s="274">
        <v>407</v>
      </c>
    </row>
    <row r="409" spans="23:29">
      <c r="X409" s="274">
        <v>408</v>
      </c>
    </row>
    <row r="410" spans="23:29">
      <c r="X410" s="274">
        <v>409</v>
      </c>
    </row>
    <row r="411" spans="23:29">
      <c r="X411" s="274">
        <v>410</v>
      </c>
    </row>
    <row r="412" spans="23:29">
      <c r="X412" s="274">
        <v>411</v>
      </c>
    </row>
    <row r="413" spans="23:29">
      <c r="X413" s="274">
        <v>412</v>
      </c>
    </row>
    <row r="414" spans="23:29">
      <c r="X414" s="274">
        <v>413</v>
      </c>
    </row>
    <row r="415" spans="23:29">
      <c r="X415" s="274">
        <v>414</v>
      </c>
    </row>
    <row r="416" spans="23:29">
      <c r="X416" s="274">
        <v>415</v>
      </c>
    </row>
    <row r="417" spans="24:24">
      <c r="X417" s="274">
        <v>416</v>
      </c>
    </row>
    <row r="418" spans="24:24">
      <c r="X418" s="274">
        <v>417</v>
      </c>
    </row>
    <row r="419" spans="24:24">
      <c r="X419" s="274">
        <v>418</v>
      </c>
    </row>
    <row r="420" spans="24:24">
      <c r="X420" s="274">
        <v>419</v>
      </c>
    </row>
    <row r="421" spans="24:24">
      <c r="X421" s="274">
        <v>420</v>
      </c>
    </row>
    <row r="422" spans="24:24">
      <c r="X422" s="274">
        <v>421</v>
      </c>
    </row>
    <row r="423" spans="24:24">
      <c r="X423" s="274">
        <v>422</v>
      </c>
    </row>
    <row r="424" spans="24:24">
      <c r="X424" s="274">
        <v>423</v>
      </c>
    </row>
    <row r="425" spans="24:24">
      <c r="X425" s="274">
        <v>424</v>
      </c>
    </row>
    <row r="426" spans="24:24">
      <c r="X426" s="274">
        <v>425</v>
      </c>
    </row>
    <row r="427" spans="24:24">
      <c r="X427" s="274">
        <v>426</v>
      </c>
    </row>
    <row r="428" spans="24:24">
      <c r="X428" s="274">
        <v>427</v>
      </c>
    </row>
    <row r="429" spans="24:24">
      <c r="X429" s="274">
        <v>428</v>
      </c>
    </row>
    <row r="430" spans="24:24">
      <c r="X430" s="274">
        <v>429</v>
      </c>
    </row>
    <row r="431" spans="24:24">
      <c r="X431" s="274">
        <v>430</v>
      </c>
    </row>
    <row r="432" spans="24:24">
      <c r="X432" s="274">
        <v>431</v>
      </c>
    </row>
    <row r="433" spans="24:24">
      <c r="X433" s="274">
        <v>432</v>
      </c>
    </row>
    <row r="434" spans="24:24">
      <c r="X434" s="274">
        <v>433</v>
      </c>
    </row>
    <row r="435" spans="24:24">
      <c r="X435" s="274">
        <v>434</v>
      </c>
    </row>
    <row r="436" spans="24:24">
      <c r="X436" s="274">
        <v>435</v>
      </c>
    </row>
    <row r="437" spans="24:24">
      <c r="X437" s="274">
        <v>436</v>
      </c>
    </row>
    <row r="438" spans="24:24">
      <c r="X438" s="274">
        <v>437</v>
      </c>
    </row>
    <row r="439" spans="24:24">
      <c r="X439" s="274">
        <v>438</v>
      </c>
    </row>
    <row r="440" spans="24:24">
      <c r="X440" s="274">
        <v>439</v>
      </c>
    </row>
    <row r="441" spans="24:24">
      <c r="X441" s="274">
        <v>440</v>
      </c>
    </row>
    <row r="442" spans="24:24">
      <c r="X442" s="274">
        <v>441</v>
      </c>
    </row>
    <row r="443" spans="24:24">
      <c r="X443" s="274">
        <v>442</v>
      </c>
    </row>
    <row r="444" spans="24:24">
      <c r="X444" s="274">
        <v>443</v>
      </c>
    </row>
    <row r="445" spans="24:24">
      <c r="X445" s="274">
        <v>444</v>
      </c>
    </row>
    <row r="446" spans="24:24">
      <c r="X446" s="274">
        <v>445</v>
      </c>
    </row>
    <row r="447" spans="24:24">
      <c r="X447" s="274">
        <v>446</v>
      </c>
    </row>
    <row r="448" spans="24:24">
      <c r="X448" s="274">
        <v>447</v>
      </c>
    </row>
    <row r="449" spans="24:24">
      <c r="X449" s="274">
        <v>448</v>
      </c>
    </row>
    <row r="450" spans="24:24">
      <c r="X450" s="274">
        <v>449</v>
      </c>
    </row>
    <row r="451" spans="24:24">
      <c r="X451" s="274">
        <v>450</v>
      </c>
    </row>
    <row r="452" spans="24:24">
      <c r="X452" s="274">
        <v>451</v>
      </c>
    </row>
    <row r="453" spans="24:24">
      <c r="X453" s="274">
        <v>452</v>
      </c>
    </row>
    <row r="454" spans="24:24">
      <c r="X454" s="274">
        <v>453</v>
      </c>
    </row>
    <row r="455" spans="24:24">
      <c r="X455" s="274">
        <v>454</v>
      </c>
    </row>
    <row r="456" spans="24:24">
      <c r="X456" s="274">
        <v>455</v>
      </c>
    </row>
    <row r="457" spans="24:24">
      <c r="X457" s="274">
        <v>456</v>
      </c>
    </row>
    <row r="458" spans="24:24">
      <c r="X458" s="274">
        <v>457</v>
      </c>
    </row>
    <row r="459" spans="24:24">
      <c r="X459" s="274">
        <v>458</v>
      </c>
    </row>
    <row r="460" spans="24:24">
      <c r="X460" s="274">
        <v>459</v>
      </c>
    </row>
    <row r="461" spans="24:24">
      <c r="X461" s="274">
        <v>460</v>
      </c>
    </row>
    <row r="462" spans="24:24">
      <c r="X462" s="274">
        <v>461</v>
      </c>
    </row>
    <row r="463" spans="24:24">
      <c r="X463" s="274">
        <v>462</v>
      </c>
    </row>
    <row r="464" spans="24:24">
      <c r="X464" s="274">
        <v>463</v>
      </c>
    </row>
    <row r="465" spans="24:24">
      <c r="X465" s="274">
        <v>464</v>
      </c>
    </row>
    <row r="466" spans="24:24">
      <c r="X466" s="274">
        <v>465</v>
      </c>
    </row>
    <row r="467" spans="24:24">
      <c r="X467" s="274">
        <v>466</v>
      </c>
    </row>
    <row r="468" spans="24:24">
      <c r="X468" s="274">
        <v>467</v>
      </c>
    </row>
    <row r="469" spans="24:24">
      <c r="X469" s="274">
        <v>468</v>
      </c>
    </row>
    <row r="470" spans="24:24">
      <c r="X470" s="274">
        <v>469</v>
      </c>
    </row>
    <row r="471" spans="24:24">
      <c r="X471" s="274">
        <v>470</v>
      </c>
    </row>
    <row r="472" spans="24:24">
      <c r="X472" s="274">
        <v>471</v>
      </c>
    </row>
    <row r="473" spans="24:24">
      <c r="X473" s="274">
        <v>472</v>
      </c>
    </row>
    <row r="474" spans="24:24">
      <c r="X474" s="274">
        <v>473</v>
      </c>
    </row>
    <row r="475" spans="24:24">
      <c r="X475" s="274">
        <v>474</v>
      </c>
    </row>
    <row r="476" spans="24:24">
      <c r="X476" s="274">
        <v>475</v>
      </c>
    </row>
    <row r="477" spans="24:24">
      <c r="X477" s="274">
        <v>476</v>
      </c>
    </row>
    <row r="478" spans="24:24">
      <c r="X478" s="274">
        <v>477</v>
      </c>
    </row>
    <row r="479" spans="24:24">
      <c r="X479" s="274">
        <v>478</v>
      </c>
    </row>
    <row r="480" spans="24:24">
      <c r="X480" s="274">
        <v>479</v>
      </c>
    </row>
    <row r="481" spans="24:24">
      <c r="X481" s="274">
        <v>480</v>
      </c>
    </row>
    <row r="482" spans="24:24">
      <c r="X482" s="274">
        <v>481</v>
      </c>
    </row>
    <row r="483" spans="24:24">
      <c r="X483" s="274">
        <v>482</v>
      </c>
    </row>
    <row r="484" spans="24:24">
      <c r="X484" s="274">
        <v>483</v>
      </c>
    </row>
    <row r="485" spans="24:24">
      <c r="X485" s="274">
        <v>484</v>
      </c>
    </row>
    <row r="486" spans="24:24">
      <c r="X486" s="274">
        <v>485</v>
      </c>
    </row>
    <row r="487" spans="24:24">
      <c r="X487" s="274">
        <v>486</v>
      </c>
    </row>
    <row r="488" spans="24:24">
      <c r="X488" s="274">
        <v>487</v>
      </c>
    </row>
    <row r="489" spans="24:24">
      <c r="X489" s="274">
        <v>488</v>
      </c>
    </row>
    <row r="490" spans="24:24">
      <c r="X490" s="274">
        <v>489</v>
      </c>
    </row>
    <row r="491" spans="24:24">
      <c r="X491" s="274">
        <v>490</v>
      </c>
    </row>
    <row r="492" spans="24:24">
      <c r="X492" s="274">
        <v>491</v>
      </c>
    </row>
    <row r="493" spans="24:24">
      <c r="X493" s="274">
        <v>492</v>
      </c>
    </row>
    <row r="494" spans="24:24">
      <c r="X494" s="274">
        <v>493</v>
      </c>
    </row>
    <row r="495" spans="24:24">
      <c r="X495" s="274">
        <v>494</v>
      </c>
    </row>
    <row r="496" spans="24:24">
      <c r="X496" s="274">
        <v>495</v>
      </c>
    </row>
    <row r="497" spans="24:24">
      <c r="X497" s="274">
        <v>496</v>
      </c>
    </row>
    <row r="498" spans="24:24">
      <c r="X498" s="274">
        <v>497</v>
      </c>
    </row>
    <row r="499" spans="24:24">
      <c r="X499" s="274">
        <v>498</v>
      </c>
    </row>
    <row r="500" spans="24:24">
      <c r="X500" s="274">
        <v>499</v>
      </c>
    </row>
    <row r="501" spans="24:24">
      <c r="X501" s="274">
        <v>500</v>
      </c>
    </row>
    <row r="502" spans="24:24">
      <c r="X502" s="274">
        <v>501</v>
      </c>
    </row>
    <row r="503" spans="24:24">
      <c r="X503" s="274">
        <v>502</v>
      </c>
    </row>
    <row r="504" spans="24:24">
      <c r="X504" s="274">
        <v>503</v>
      </c>
    </row>
    <row r="505" spans="24:24">
      <c r="X505" s="274">
        <v>504</v>
      </c>
    </row>
    <row r="506" spans="24:24">
      <c r="X506" s="274">
        <v>505</v>
      </c>
    </row>
    <row r="507" spans="24:24">
      <c r="X507" s="274">
        <v>506</v>
      </c>
    </row>
    <row r="508" spans="24:24">
      <c r="X508" s="274">
        <v>507</v>
      </c>
    </row>
    <row r="509" spans="24:24">
      <c r="X509" s="274">
        <v>508</v>
      </c>
    </row>
    <row r="510" spans="24:24">
      <c r="X510" s="274">
        <v>509</v>
      </c>
    </row>
    <row r="511" spans="24:24">
      <c r="X511" s="274">
        <v>510</v>
      </c>
    </row>
    <row r="512" spans="24:24">
      <c r="X512" s="274">
        <v>511</v>
      </c>
    </row>
    <row r="513" spans="24:24">
      <c r="X513" s="274">
        <v>512</v>
      </c>
    </row>
    <row r="514" spans="24:24">
      <c r="X514" s="274">
        <v>513</v>
      </c>
    </row>
    <row r="515" spans="24:24">
      <c r="X515" s="274">
        <v>514</v>
      </c>
    </row>
    <row r="516" spans="24:24">
      <c r="X516" s="274">
        <v>515</v>
      </c>
    </row>
    <row r="517" spans="24:24">
      <c r="X517" s="274">
        <v>516</v>
      </c>
    </row>
    <row r="518" spans="24:24">
      <c r="X518" s="274">
        <v>517</v>
      </c>
    </row>
    <row r="519" spans="24:24">
      <c r="X519" s="274">
        <v>518</v>
      </c>
    </row>
    <row r="520" spans="24:24">
      <c r="X520" s="274">
        <v>519</v>
      </c>
    </row>
    <row r="521" spans="24:24">
      <c r="X521" s="274">
        <v>520</v>
      </c>
    </row>
    <row r="522" spans="24:24">
      <c r="X522" s="274">
        <v>521</v>
      </c>
    </row>
    <row r="523" spans="24:24">
      <c r="X523" s="274">
        <v>522</v>
      </c>
    </row>
    <row r="524" spans="24:24">
      <c r="X524" s="274">
        <v>523</v>
      </c>
    </row>
    <row r="525" spans="24:24">
      <c r="X525" s="274">
        <v>524</v>
      </c>
    </row>
    <row r="526" spans="24:24">
      <c r="X526" s="274">
        <v>525</v>
      </c>
    </row>
    <row r="527" spans="24:24">
      <c r="X527" s="274">
        <v>526</v>
      </c>
    </row>
    <row r="528" spans="24:24">
      <c r="X528" s="274">
        <v>527</v>
      </c>
    </row>
    <row r="529" spans="24:24">
      <c r="X529" s="274">
        <v>528</v>
      </c>
    </row>
    <row r="530" spans="24:24">
      <c r="X530" s="274">
        <v>529</v>
      </c>
    </row>
    <row r="531" spans="24:24">
      <c r="X531" s="274">
        <v>530</v>
      </c>
    </row>
    <row r="532" spans="24:24">
      <c r="X532" s="274">
        <v>531</v>
      </c>
    </row>
    <row r="533" spans="24:24">
      <c r="X533" s="274">
        <v>532</v>
      </c>
    </row>
    <row r="534" spans="24:24">
      <c r="X534" s="274">
        <v>533</v>
      </c>
    </row>
    <row r="535" spans="24:24">
      <c r="X535" s="274">
        <v>534</v>
      </c>
    </row>
    <row r="536" spans="24:24">
      <c r="X536" s="274">
        <v>535</v>
      </c>
    </row>
    <row r="537" spans="24:24">
      <c r="X537" s="274">
        <v>536</v>
      </c>
    </row>
    <row r="538" spans="24:24">
      <c r="X538" s="274">
        <v>537</v>
      </c>
    </row>
    <row r="539" spans="24:24">
      <c r="X539" s="274">
        <v>538</v>
      </c>
    </row>
    <row r="540" spans="24:24">
      <c r="X540" s="274">
        <v>539</v>
      </c>
    </row>
    <row r="541" spans="24:24">
      <c r="X541" s="274">
        <v>540</v>
      </c>
    </row>
    <row r="542" spans="24:24">
      <c r="X542" s="274">
        <v>541</v>
      </c>
    </row>
    <row r="543" spans="24:24">
      <c r="X543" s="274">
        <v>542</v>
      </c>
    </row>
    <row r="544" spans="24:24">
      <c r="X544" s="274">
        <v>543</v>
      </c>
    </row>
    <row r="545" spans="24:24">
      <c r="X545" s="274">
        <v>544</v>
      </c>
    </row>
    <row r="546" spans="24:24">
      <c r="X546" s="274">
        <v>545</v>
      </c>
    </row>
    <row r="547" spans="24:24">
      <c r="X547" s="274">
        <v>546</v>
      </c>
    </row>
    <row r="548" spans="24:24">
      <c r="X548" s="274">
        <v>547</v>
      </c>
    </row>
    <row r="549" spans="24:24">
      <c r="X549" s="274">
        <v>548</v>
      </c>
    </row>
    <row r="550" spans="24:24">
      <c r="X550" s="274">
        <v>549</v>
      </c>
    </row>
    <row r="551" spans="24:24">
      <c r="X551" s="274">
        <v>550</v>
      </c>
    </row>
    <row r="552" spans="24:24">
      <c r="X552" s="274">
        <v>551</v>
      </c>
    </row>
    <row r="553" spans="24:24">
      <c r="X553" s="274">
        <v>552</v>
      </c>
    </row>
    <row r="554" spans="24:24">
      <c r="X554" s="274">
        <v>553</v>
      </c>
    </row>
    <row r="555" spans="24:24">
      <c r="X555" s="274">
        <v>554</v>
      </c>
    </row>
    <row r="556" spans="24:24">
      <c r="X556" s="274">
        <v>555</v>
      </c>
    </row>
    <row r="557" spans="24:24">
      <c r="X557" s="274">
        <v>556</v>
      </c>
    </row>
    <row r="558" spans="24:24">
      <c r="X558" s="274">
        <v>557</v>
      </c>
    </row>
    <row r="559" spans="24:24">
      <c r="X559" s="274">
        <v>558</v>
      </c>
    </row>
    <row r="560" spans="24:24">
      <c r="X560" s="274">
        <v>559</v>
      </c>
    </row>
    <row r="561" spans="24:24">
      <c r="X561" s="274">
        <v>560</v>
      </c>
    </row>
    <row r="562" spans="24:24">
      <c r="X562" s="274">
        <v>561</v>
      </c>
    </row>
    <row r="563" spans="24:24">
      <c r="X563" s="274">
        <v>562</v>
      </c>
    </row>
    <row r="564" spans="24:24">
      <c r="X564" s="274">
        <v>563</v>
      </c>
    </row>
    <row r="565" spans="24:24">
      <c r="X565" s="274">
        <v>564</v>
      </c>
    </row>
    <row r="566" spans="24:24">
      <c r="X566" s="274">
        <v>565</v>
      </c>
    </row>
    <row r="567" spans="24:24">
      <c r="X567" s="274">
        <v>566</v>
      </c>
    </row>
    <row r="568" spans="24:24">
      <c r="X568" s="274">
        <v>567</v>
      </c>
    </row>
    <row r="569" spans="24:24">
      <c r="X569" s="274">
        <v>568</v>
      </c>
    </row>
    <row r="570" spans="24:24">
      <c r="X570" s="274">
        <v>569</v>
      </c>
    </row>
    <row r="571" spans="24:24">
      <c r="X571" s="274">
        <v>570</v>
      </c>
    </row>
    <row r="572" spans="24:24">
      <c r="X572" s="274">
        <v>571</v>
      </c>
    </row>
    <row r="573" spans="24:24">
      <c r="X573" s="274">
        <v>572</v>
      </c>
    </row>
    <row r="574" spans="24:24">
      <c r="X574" s="274">
        <v>573</v>
      </c>
    </row>
    <row r="575" spans="24:24">
      <c r="X575" s="274">
        <v>574</v>
      </c>
    </row>
    <row r="576" spans="24:24">
      <c r="X576" s="274">
        <v>575</v>
      </c>
    </row>
    <row r="577" spans="24:24">
      <c r="X577" s="274">
        <v>576</v>
      </c>
    </row>
    <row r="578" spans="24:24">
      <c r="X578" s="274">
        <v>577</v>
      </c>
    </row>
    <row r="579" spans="24:24">
      <c r="X579" s="274">
        <v>578</v>
      </c>
    </row>
    <row r="580" spans="24:24">
      <c r="X580" s="274">
        <v>579</v>
      </c>
    </row>
    <row r="581" spans="24:24">
      <c r="X581" s="274">
        <v>580</v>
      </c>
    </row>
    <row r="582" spans="24:24">
      <c r="X582" s="274">
        <v>581</v>
      </c>
    </row>
    <row r="583" spans="24:24">
      <c r="X583" s="274">
        <v>582</v>
      </c>
    </row>
    <row r="584" spans="24:24">
      <c r="X584" s="274">
        <v>583</v>
      </c>
    </row>
    <row r="585" spans="24:24">
      <c r="X585" s="274">
        <v>584</v>
      </c>
    </row>
    <row r="586" spans="24:24">
      <c r="X586" s="274">
        <v>585</v>
      </c>
    </row>
    <row r="587" spans="24:24">
      <c r="X587" s="274">
        <v>586</v>
      </c>
    </row>
    <row r="588" spans="24:24">
      <c r="X588" s="274">
        <v>587</v>
      </c>
    </row>
    <row r="589" spans="24:24">
      <c r="X589" s="274">
        <v>588</v>
      </c>
    </row>
    <row r="590" spans="24:24">
      <c r="X590" s="274">
        <v>589</v>
      </c>
    </row>
    <row r="591" spans="24:24">
      <c r="X591" s="274">
        <v>590</v>
      </c>
    </row>
    <row r="592" spans="24:24">
      <c r="X592" s="274">
        <v>591</v>
      </c>
    </row>
    <row r="593" spans="24:24">
      <c r="X593" s="274">
        <v>592</v>
      </c>
    </row>
    <row r="594" spans="24:24">
      <c r="X594" s="274">
        <v>593</v>
      </c>
    </row>
    <row r="595" spans="24:24">
      <c r="X595" s="274">
        <v>594</v>
      </c>
    </row>
    <row r="596" spans="24:24">
      <c r="X596" s="274">
        <v>595</v>
      </c>
    </row>
    <row r="597" spans="24:24">
      <c r="X597" s="274">
        <v>596</v>
      </c>
    </row>
    <row r="598" spans="24:24">
      <c r="X598" s="274">
        <v>597</v>
      </c>
    </row>
    <row r="599" spans="24:24">
      <c r="X599" s="274">
        <v>598</v>
      </c>
    </row>
    <row r="600" spans="24:24">
      <c r="X600" s="274">
        <v>599</v>
      </c>
    </row>
    <row r="601" spans="24:24">
      <c r="X601" s="274">
        <v>600</v>
      </c>
    </row>
  </sheetData>
  <phoneticPr fontId="1" type="noConversion"/>
  <conditionalFormatting sqref="L42:L5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{B2367B36-A777-412C-AB7A-C19D76F7E5FA}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{1E4BF3F9-C213-42D3-A096-0B2697D487E9}</x14:id>
        </ext>
      </extLst>
    </cfRule>
  </conditionalFormatting>
  <conditionalFormatting sqref="Q4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{051F151E-0137-4514-A0AF-F7840D70C4D3}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367B36-A777-412C-AB7A-C19D76F7E5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4BF3F9-C213-42D3-A096-0B2697D487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L42:L51</xm:sqref>
        </x14:conditionalFormatting>
        <x14:conditionalFormatting xmlns:xm="http://schemas.microsoft.com/office/excel/2006/main">
          <x14:cfRule type="dataBar" id="{051F151E-0137-4514-A0AF-F7840D70C4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Q45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D56F-8B2D-4633-88C8-AC1667E61497}">
  <dimension ref="A1:AC601"/>
  <sheetViews>
    <sheetView tabSelected="1" zoomScale="85" zoomScaleNormal="85" workbookViewId="0">
      <selection activeCell="B38" sqref="B38"/>
    </sheetView>
  </sheetViews>
  <sheetFormatPr defaultRowHeight="16.5"/>
  <cols>
    <col min="1" max="1" width="17.375" style="274" bestFit="1" customWidth="1"/>
    <col min="2" max="2" width="24.75" style="274" bestFit="1" customWidth="1"/>
    <col min="3" max="3" width="26.5" style="274" bestFit="1" customWidth="1"/>
    <col min="4" max="4" width="18.625" style="274" bestFit="1" customWidth="1"/>
    <col min="5" max="6" width="16.625" style="274" bestFit="1" customWidth="1"/>
    <col min="7" max="7" width="22.875" style="274" bestFit="1" customWidth="1"/>
    <col min="8" max="8" width="18.375" style="274" bestFit="1" customWidth="1"/>
    <col min="9" max="9" width="16.625" style="274" bestFit="1" customWidth="1"/>
    <col min="10" max="10" width="20.625" style="274" bestFit="1" customWidth="1"/>
    <col min="11" max="11" width="16.875" style="274" bestFit="1" customWidth="1"/>
    <col min="12" max="12" width="18.625" style="274" bestFit="1" customWidth="1"/>
    <col min="13" max="13" width="14.375" style="274" bestFit="1" customWidth="1"/>
    <col min="14" max="14" width="16.875" style="274" bestFit="1" customWidth="1"/>
    <col min="15" max="21" width="16.625" style="274" bestFit="1" customWidth="1"/>
    <col min="22" max="22" width="15.625" style="274" bestFit="1" customWidth="1"/>
    <col min="23" max="23" width="15.625" style="274" customWidth="1"/>
    <col min="24" max="24" width="5.75" style="274" bestFit="1" customWidth="1"/>
    <col min="25" max="25" width="9" style="274"/>
    <col min="26" max="26" width="5.25" style="274" bestFit="1" customWidth="1"/>
    <col min="27" max="27" width="9.625" style="274" bestFit="1" customWidth="1"/>
    <col min="28" max="28" width="17.375" style="274" bestFit="1" customWidth="1"/>
    <col min="29" max="29" width="17.375" customWidth="1"/>
    <col min="30" max="16384" width="9" style="274"/>
  </cols>
  <sheetData>
    <row r="1" spans="1:29">
      <c r="A1" s="304" t="s">
        <v>2438</v>
      </c>
      <c r="B1" s="549" t="s">
        <v>2442</v>
      </c>
      <c r="C1" s="549" t="s">
        <v>2449</v>
      </c>
      <c r="D1" s="549" t="s">
        <v>2501</v>
      </c>
      <c r="E1" s="274" t="s">
        <v>3185</v>
      </c>
      <c r="F1" s="304" t="s">
        <v>2496</v>
      </c>
      <c r="H1" s="274" t="s">
        <v>2462</v>
      </c>
      <c r="I1" s="274" t="s">
        <v>1151</v>
      </c>
      <c r="J1" s="274" t="s">
        <v>2524</v>
      </c>
      <c r="K1" s="287" t="s">
        <v>2488</v>
      </c>
      <c r="L1" s="274" t="s">
        <v>2547</v>
      </c>
      <c r="M1" s="287" t="s">
        <v>2556</v>
      </c>
      <c r="N1" s="299" t="s">
        <v>2557</v>
      </c>
      <c r="O1" s="308" t="s">
        <v>2548</v>
      </c>
      <c r="W1" s="273" t="s">
        <v>2440</v>
      </c>
      <c r="X1" s="273" t="s">
        <v>2504</v>
      </c>
      <c r="Y1" s="273" t="s">
        <v>69</v>
      </c>
      <c r="Z1" s="273" t="s">
        <v>2450</v>
      </c>
      <c r="AA1" s="273" t="s">
        <v>2460</v>
      </c>
      <c r="AB1" s="273"/>
    </row>
    <row r="2" spans="1:29">
      <c r="A2" s="274">
        <v>1</v>
      </c>
      <c r="B2" s="274" t="s">
        <v>2480</v>
      </c>
      <c r="C2" s="274" t="s">
        <v>2481</v>
      </c>
      <c r="D2" s="275">
        <v>100</v>
      </c>
      <c r="E2" s="586">
        <f>D2*1.5</f>
        <v>150</v>
      </c>
      <c r="H2"/>
      <c r="I2" s="383"/>
      <c r="J2"/>
      <c r="K2" s="562"/>
      <c r="L2" s="563"/>
      <c r="M2" s="315"/>
      <c r="N2" s="315"/>
      <c r="O2" s="365"/>
      <c r="U2" s="274" t="s">
        <v>3167</v>
      </c>
      <c r="X2" s="274">
        <v>1</v>
      </c>
      <c r="Y2" s="574">
        <f>30+W2</f>
        <v>30</v>
      </c>
      <c r="Z2" s="274">
        <v>75</v>
      </c>
      <c r="AA2" s="274">
        <f>SUM($Z$2:Z2)</f>
        <v>75</v>
      </c>
    </row>
    <row r="3" spans="1:29">
      <c r="A3" s="274">
        <v>2</v>
      </c>
      <c r="B3" s="274" t="s">
        <v>2443</v>
      </c>
      <c r="C3" s="274" t="s">
        <v>2453</v>
      </c>
      <c r="D3" s="275">
        <v>100</v>
      </c>
      <c r="E3" s="586">
        <f t="shared" ref="E3:E8" si="0">D3*1.5</f>
        <v>150</v>
      </c>
      <c r="H3" s="274" t="s">
        <v>2587</v>
      </c>
      <c r="I3" s="288">
        <v>1</v>
      </c>
      <c r="J3" s="274">
        <v>3</v>
      </c>
      <c r="K3" s="310">
        <v>33000</v>
      </c>
      <c r="L3" s="316">
        <f>K3*J3</f>
        <v>99000</v>
      </c>
      <c r="M3" s="315">
        <v>900000</v>
      </c>
      <c r="N3" s="315">
        <f>I3*M3</f>
        <v>900000</v>
      </c>
      <c r="O3" s="365">
        <f>N3/K3</f>
        <v>27.272727272727273</v>
      </c>
      <c r="W3" s="274">
        <v>5</v>
      </c>
      <c r="X3" s="274">
        <v>2</v>
      </c>
      <c r="Y3" s="274">
        <f>Y2+W3</f>
        <v>35</v>
      </c>
      <c r="Z3" s="274">
        <v>75</v>
      </c>
      <c r="AA3" s="274">
        <f>SUM($Z$2:Z3)</f>
        <v>150</v>
      </c>
      <c r="AC3">
        <f>Y3-Y2</f>
        <v>5</v>
      </c>
    </row>
    <row r="4" spans="1:29">
      <c r="A4" s="274">
        <v>3</v>
      </c>
      <c r="B4" s="274" t="s">
        <v>2444</v>
      </c>
      <c r="C4" s="274" t="s">
        <v>2452</v>
      </c>
      <c r="D4" s="275">
        <v>100</v>
      </c>
      <c r="E4" s="586">
        <f t="shared" si="0"/>
        <v>150</v>
      </c>
      <c r="H4" s="274" t="s">
        <v>2592</v>
      </c>
      <c r="I4" s="288">
        <v>1</v>
      </c>
      <c r="J4" s="274">
        <v>3</v>
      </c>
      <c r="K4" s="310">
        <v>33000</v>
      </c>
      <c r="L4" s="316">
        <f>K4*J4</f>
        <v>99000</v>
      </c>
      <c r="M4" s="315">
        <v>900000</v>
      </c>
      <c r="N4" s="315">
        <f>I4*M4</f>
        <v>900000</v>
      </c>
      <c r="O4" s="365">
        <f>N4/K4</f>
        <v>27.272727272727273</v>
      </c>
      <c r="W4" s="274">
        <v>5</v>
      </c>
      <c r="X4" s="274">
        <v>3</v>
      </c>
      <c r="Y4" s="274">
        <f>Y3+W4</f>
        <v>40</v>
      </c>
      <c r="Z4" s="274">
        <v>75</v>
      </c>
      <c r="AA4" s="274">
        <f>SUM($Z$2:Z4)</f>
        <v>225</v>
      </c>
      <c r="AC4">
        <f t="shared" ref="AC4:AC67" si="1">Y4-Y3</f>
        <v>5</v>
      </c>
    </row>
    <row r="5" spans="1:29">
      <c r="A5" s="274">
        <v>4</v>
      </c>
      <c r="B5" s="274" t="s">
        <v>2445</v>
      </c>
      <c r="C5" s="274" t="s">
        <v>2451</v>
      </c>
      <c r="D5" s="275">
        <v>100</v>
      </c>
      <c r="E5" s="586">
        <f t="shared" si="0"/>
        <v>150</v>
      </c>
      <c r="M5" s="315"/>
      <c r="N5" s="315"/>
      <c r="O5" s="365"/>
      <c r="W5" s="274">
        <v>5</v>
      </c>
      <c r="X5" s="274">
        <v>4</v>
      </c>
      <c r="Y5" s="274">
        <f t="shared" ref="Y5:Y68" si="2">Y4+W5</f>
        <v>45</v>
      </c>
      <c r="Z5" s="274">
        <v>75</v>
      </c>
      <c r="AA5" s="274">
        <f>SUM($Z$2:Z5)</f>
        <v>300</v>
      </c>
      <c r="AC5">
        <f t="shared" si="1"/>
        <v>5</v>
      </c>
    </row>
    <row r="6" spans="1:29">
      <c r="A6" s="274">
        <v>5</v>
      </c>
      <c r="B6" s="274" t="s">
        <v>2446</v>
      </c>
      <c r="C6" s="274" t="s">
        <v>2452</v>
      </c>
      <c r="D6" s="275">
        <v>100</v>
      </c>
      <c r="E6" s="586">
        <f t="shared" si="0"/>
        <v>150</v>
      </c>
      <c r="H6" s="274" t="s">
        <v>2594</v>
      </c>
      <c r="I6" s="288">
        <v>1</v>
      </c>
      <c r="J6" s="274">
        <v>10</v>
      </c>
      <c r="K6" s="310">
        <v>16000</v>
      </c>
      <c r="L6" s="316">
        <f>K6*J6</f>
        <v>160000</v>
      </c>
      <c r="M6" s="315">
        <v>600000</v>
      </c>
      <c r="N6" s="315">
        <f>I6*M6</f>
        <v>600000</v>
      </c>
      <c r="O6" s="365">
        <f>N6/K6</f>
        <v>37.5</v>
      </c>
      <c r="P6" s="319"/>
      <c r="W6" s="274">
        <v>5</v>
      </c>
      <c r="X6" s="274">
        <v>5</v>
      </c>
      <c r="Y6" s="274">
        <f t="shared" si="2"/>
        <v>50</v>
      </c>
      <c r="Z6" s="274">
        <v>75</v>
      </c>
      <c r="AA6" s="274">
        <f>SUM($Z$2:Z6)</f>
        <v>375</v>
      </c>
      <c r="AC6">
        <f t="shared" si="1"/>
        <v>5</v>
      </c>
    </row>
    <row r="7" spans="1:29">
      <c r="A7" s="274">
        <v>6</v>
      </c>
      <c r="B7" s="274" t="s">
        <v>2447</v>
      </c>
      <c r="C7" s="274" t="s">
        <v>2454</v>
      </c>
      <c r="D7" s="275">
        <v>100</v>
      </c>
      <c r="E7" s="586">
        <f t="shared" si="0"/>
        <v>150</v>
      </c>
      <c r="I7" s="288"/>
      <c r="K7" s="310"/>
      <c r="L7" s="316"/>
      <c r="M7" s="315"/>
      <c r="N7" s="315"/>
      <c r="O7" s="365"/>
      <c r="W7" s="274">
        <v>5</v>
      </c>
      <c r="X7" s="274">
        <v>6</v>
      </c>
      <c r="Y7" s="274">
        <f t="shared" si="2"/>
        <v>55</v>
      </c>
      <c r="Z7" s="274">
        <v>75</v>
      </c>
      <c r="AA7" s="274">
        <f>SUM($Z$2:Z7)</f>
        <v>450</v>
      </c>
      <c r="AC7">
        <f t="shared" si="1"/>
        <v>5</v>
      </c>
    </row>
    <row r="8" spans="1:29">
      <c r="A8" s="274">
        <v>7</v>
      </c>
      <c r="B8" s="274" t="s">
        <v>2448</v>
      </c>
      <c r="C8" s="274" t="s">
        <v>2454</v>
      </c>
      <c r="D8" s="275">
        <v>100</v>
      </c>
      <c r="E8" s="586">
        <f t="shared" si="0"/>
        <v>150</v>
      </c>
      <c r="H8" s="274" t="s">
        <v>2486</v>
      </c>
      <c r="I8" s="288">
        <v>50</v>
      </c>
      <c r="J8" s="288">
        <v>20</v>
      </c>
      <c r="K8" s="311">
        <v>1200</v>
      </c>
      <c r="L8" s="316">
        <f>K8*J8</f>
        <v>24000</v>
      </c>
      <c r="M8" s="314">
        <v>500</v>
      </c>
      <c r="N8" s="315">
        <f>M8*I8</f>
        <v>25000</v>
      </c>
      <c r="O8" s="365">
        <f>N8/K8</f>
        <v>20.833333333333332</v>
      </c>
      <c r="W8" s="274">
        <v>5</v>
      </c>
      <c r="X8" s="274">
        <v>7</v>
      </c>
      <c r="Y8" s="274">
        <f t="shared" si="2"/>
        <v>60</v>
      </c>
      <c r="Z8" s="274">
        <v>75</v>
      </c>
      <c r="AA8" s="274">
        <f>SUM($Z$2:Z8)</f>
        <v>525</v>
      </c>
      <c r="AC8">
        <f t="shared" si="1"/>
        <v>5</v>
      </c>
    </row>
    <row r="9" spans="1:29">
      <c r="D9" s="548">
        <f>SUM(D2:D8)</f>
        <v>700</v>
      </c>
      <c r="E9" s="587">
        <f>SUM(E2:E8)</f>
        <v>1050</v>
      </c>
      <c r="H9" s="274" t="s">
        <v>2487</v>
      </c>
      <c r="I9" s="288">
        <v>50</v>
      </c>
      <c r="J9" s="288">
        <v>20</v>
      </c>
      <c r="K9" s="311">
        <v>1200</v>
      </c>
      <c r="L9" s="316">
        <f>K9*J9</f>
        <v>24000</v>
      </c>
      <c r="M9" s="314">
        <v>500</v>
      </c>
      <c r="N9" s="315">
        <f>M9*I9</f>
        <v>25000</v>
      </c>
      <c r="O9" s="365">
        <f>N9/K9</f>
        <v>20.833333333333332</v>
      </c>
      <c r="W9" s="274">
        <v>5</v>
      </c>
      <c r="X9" s="274">
        <v>8</v>
      </c>
      <c r="Y9" s="274">
        <f t="shared" si="2"/>
        <v>65</v>
      </c>
      <c r="Z9" s="274">
        <v>75</v>
      </c>
      <c r="AA9" s="274">
        <f>SUM($Z$2:Z9)</f>
        <v>600</v>
      </c>
      <c r="AC9">
        <f t="shared" si="1"/>
        <v>5</v>
      </c>
    </row>
    <row r="10" spans="1:29">
      <c r="W10" s="274">
        <v>5</v>
      </c>
      <c r="X10" s="274">
        <v>9</v>
      </c>
      <c r="Y10" s="274">
        <f t="shared" si="2"/>
        <v>70</v>
      </c>
      <c r="Z10" s="274">
        <v>75</v>
      </c>
      <c r="AA10" s="274">
        <f>SUM($Z$2:Z10)</f>
        <v>675</v>
      </c>
      <c r="AC10">
        <f t="shared" si="1"/>
        <v>5</v>
      </c>
    </row>
    <row r="11" spans="1:29">
      <c r="A11" s="304" t="s">
        <v>2439</v>
      </c>
      <c r="B11" s="556" t="s">
        <v>2527</v>
      </c>
      <c r="C11" s="556" t="s">
        <v>2528</v>
      </c>
      <c r="D11" s="556" t="s">
        <v>2460</v>
      </c>
      <c r="E11" s="274" t="s">
        <v>3185</v>
      </c>
      <c r="H11" s="274" t="s">
        <v>2482</v>
      </c>
      <c r="I11" s="288">
        <v>750</v>
      </c>
      <c r="J11" s="288">
        <v>15</v>
      </c>
      <c r="K11" s="380">
        <v>6000</v>
      </c>
      <c r="L11" s="316">
        <f t="shared" ref="L11:L20" si="3">K11*J11</f>
        <v>90000</v>
      </c>
      <c r="M11" s="314">
        <v>200</v>
      </c>
      <c r="N11" s="315">
        <f>M11*I11</f>
        <v>150000</v>
      </c>
      <c r="O11" s="320">
        <f>N11/K11</f>
        <v>25</v>
      </c>
      <c r="W11" s="274">
        <v>5</v>
      </c>
      <c r="X11" s="274">
        <v>10</v>
      </c>
      <c r="Y11" s="274">
        <f t="shared" si="2"/>
        <v>75</v>
      </c>
      <c r="Z11" s="274">
        <v>75</v>
      </c>
      <c r="AA11" s="274">
        <f>SUM($Z$2:Z11)</f>
        <v>750</v>
      </c>
      <c r="AC11">
        <f t="shared" si="1"/>
        <v>5</v>
      </c>
    </row>
    <row r="12" spans="1:29">
      <c r="A12" s="274">
        <v>1</v>
      </c>
      <c r="B12" s="274">
        <v>1</v>
      </c>
      <c r="C12" s="274">
        <v>13</v>
      </c>
      <c r="D12" s="274">
        <f>SUM(C$12:$C12)</f>
        <v>13</v>
      </c>
      <c r="E12" s="588">
        <v>20</v>
      </c>
      <c r="H12" s="274" t="s">
        <v>2483</v>
      </c>
      <c r="I12" s="288">
        <v>750</v>
      </c>
      <c r="J12" s="288">
        <v>15</v>
      </c>
      <c r="K12" s="380">
        <v>6000</v>
      </c>
      <c r="L12" s="316">
        <f t="shared" si="3"/>
        <v>90000</v>
      </c>
      <c r="M12" s="314">
        <v>200</v>
      </c>
      <c r="N12" s="315">
        <f>M12*I12</f>
        <v>150000</v>
      </c>
      <c r="O12" s="320">
        <f>N12/K12</f>
        <v>25</v>
      </c>
      <c r="W12" s="274">
        <v>5</v>
      </c>
      <c r="X12" s="274">
        <v>11</v>
      </c>
      <c r="Y12" s="274">
        <f t="shared" si="2"/>
        <v>80</v>
      </c>
      <c r="Z12" s="274">
        <v>75</v>
      </c>
      <c r="AA12" s="274">
        <f>SUM($Z$2:Z12)</f>
        <v>825</v>
      </c>
      <c r="AC12">
        <f t="shared" si="1"/>
        <v>5</v>
      </c>
    </row>
    <row r="13" spans="1:29">
      <c r="A13" s="274">
        <v>2</v>
      </c>
      <c r="B13" s="274">
        <v>5</v>
      </c>
      <c r="C13" s="274">
        <v>26</v>
      </c>
      <c r="D13" s="274">
        <f>SUM(C$12:$C13)</f>
        <v>39</v>
      </c>
      <c r="E13" s="588">
        <f t="shared" ref="E13:F21" si="4">C13*1.5</f>
        <v>39</v>
      </c>
      <c r="L13" s="316">
        <f t="shared" si="3"/>
        <v>0</v>
      </c>
      <c r="M13" s="314"/>
      <c r="N13" s="315"/>
      <c r="O13" s="365"/>
      <c r="W13" s="274">
        <v>5</v>
      </c>
      <c r="X13" s="274">
        <v>12</v>
      </c>
      <c r="Y13" s="274">
        <f t="shared" si="2"/>
        <v>85</v>
      </c>
      <c r="Z13" s="274">
        <v>75</v>
      </c>
      <c r="AA13" s="274">
        <f>SUM($Z$2:Z13)</f>
        <v>900</v>
      </c>
      <c r="AC13">
        <f t="shared" si="1"/>
        <v>5</v>
      </c>
    </row>
    <row r="14" spans="1:29">
      <c r="A14" s="274">
        <v>3</v>
      </c>
      <c r="B14" s="274">
        <v>7</v>
      </c>
      <c r="C14" s="274">
        <v>39</v>
      </c>
      <c r="D14" s="274">
        <f>SUM(C$12:$C14)</f>
        <v>78</v>
      </c>
      <c r="E14" s="588">
        <v>59</v>
      </c>
      <c r="H14" s="274" t="s">
        <v>2599</v>
      </c>
      <c r="I14" s="288">
        <v>30</v>
      </c>
      <c r="J14" s="288">
        <v>200</v>
      </c>
      <c r="K14" s="313">
        <v>150</v>
      </c>
      <c r="L14" s="316">
        <f t="shared" si="3"/>
        <v>30000</v>
      </c>
      <c r="M14" s="314">
        <v>100</v>
      </c>
      <c r="N14" s="315">
        <f t="shared" ref="N14:N20" si="5">M14*I14</f>
        <v>3000</v>
      </c>
      <c r="O14" s="365">
        <f t="shared" ref="O14:O20" si="6">N14/K14</f>
        <v>20</v>
      </c>
      <c r="W14" s="274">
        <v>5</v>
      </c>
      <c r="X14" s="274">
        <v>13</v>
      </c>
      <c r="Y14" s="274">
        <f t="shared" si="2"/>
        <v>90</v>
      </c>
      <c r="Z14" s="274">
        <v>75</v>
      </c>
      <c r="AA14" s="274">
        <f>SUM($Z$2:Z14)</f>
        <v>975</v>
      </c>
      <c r="AC14">
        <f t="shared" si="1"/>
        <v>5</v>
      </c>
    </row>
    <row r="15" spans="1:29">
      <c r="A15" s="274">
        <v>4</v>
      </c>
      <c r="B15" s="274">
        <v>10</v>
      </c>
      <c r="C15" s="274">
        <v>52</v>
      </c>
      <c r="D15" s="274">
        <f>SUM(C$12:$C15)</f>
        <v>130</v>
      </c>
      <c r="E15" s="588">
        <f t="shared" si="4"/>
        <v>78</v>
      </c>
      <c r="H15" s="274" t="s">
        <v>2600</v>
      </c>
      <c r="I15" s="288">
        <v>30</v>
      </c>
      <c r="J15" s="288">
        <v>200</v>
      </c>
      <c r="K15" s="313">
        <v>150</v>
      </c>
      <c r="L15" s="316">
        <f t="shared" si="3"/>
        <v>30000</v>
      </c>
      <c r="M15" s="314">
        <v>100</v>
      </c>
      <c r="N15" s="315">
        <f t="shared" si="5"/>
        <v>3000</v>
      </c>
      <c r="O15" s="365">
        <f t="shared" si="6"/>
        <v>20</v>
      </c>
      <c r="W15" s="274">
        <v>5</v>
      </c>
      <c r="X15" s="274">
        <v>14</v>
      </c>
      <c r="Y15" s="274">
        <f t="shared" si="2"/>
        <v>95</v>
      </c>
      <c r="Z15" s="274">
        <v>75</v>
      </c>
      <c r="AA15" s="274">
        <f>SUM($Z$2:Z15)</f>
        <v>1050</v>
      </c>
      <c r="AC15">
        <f t="shared" si="1"/>
        <v>5</v>
      </c>
    </row>
    <row r="16" spans="1:29">
      <c r="A16" s="274">
        <v>5</v>
      </c>
      <c r="B16" s="274">
        <v>13</v>
      </c>
      <c r="C16" s="274">
        <v>65</v>
      </c>
      <c r="D16" s="274">
        <f>SUM(C$12:$C16)</f>
        <v>195</v>
      </c>
      <c r="E16" s="588">
        <v>98</v>
      </c>
      <c r="H16" s="274" t="s">
        <v>2601</v>
      </c>
      <c r="I16" s="288">
        <v>30</v>
      </c>
      <c r="J16" s="288">
        <v>200</v>
      </c>
      <c r="K16" s="313">
        <v>220</v>
      </c>
      <c r="L16" s="316">
        <f t="shared" si="3"/>
        <v>44000</v>
      </c>
      <c r="M16" s="314">
        <v>150</v>
      </c>
      <c r="N16" s="315">
        <f t="shared" si="5"/>
        <v>4500</v>
      </c>
      <c r="O16" s="365">
        <f t="shared" si="6"/>
        <v>20.454545454545453</v>
      </c>
      <c r="W16" s="274">
        <v>5</v>
      </c>
      <c r="X16" s="274">
        <v>15</v>
      </c>
      <c r="Y16" s="274">
        <f t="shared" si="2"/>
        <v>100</v>
      </c>
      <c r="Z16" s="274">
        <v>75</v>
      </c>
      <c r="AA16" s="274">
        <f>SUM($Z$2:Z16)</f>
        <v>1125</v>
      </c>
      <c r="AC16">
        <f t="shared" si="1"/>
        <v>5</v>
      </c>
    </row>
    <row r="17" spans="1:29">
      <c r="A17" s="274">
        <v>6</v>
      </c>
      <c r="B17" s="274">
        <v>17</v>
      </c>
      <c r="C17" s="274">
        <v>78</v>
      </c>
      <c r="D17" s="274">
        <f>SUM(C$12:$C17)</f>
        <v>273</v>
      </c>
      <c r="E17" s="588">
        <f t="shared" si="4"/>
        <v>117</v>
      </c>
      <c r="H17" s="274" t="s">
        <v>2602</v>
      </c>
      <c r="I17" s="288">
        <v>30</v>
      </c>
      <c r="J17" s="288">
        <v>200</v>
      </c>
      <c r="K17" s="313">
        <v>220</v>
      </c>
      <c r="L17" s="316">
        <f t="shared" si="3"/>
        <v>44000</v>
      </c>
      <c r="M17" s="314">
        <v>150</v>
      </c>
      <c r="N17" s="315">
        <f t="shared" si="5"/>
        <v>4500</v>
      </c>
      <c r="O17" s="365">
        <f t="shared" si="6"/>
        <v>20.454545454545453</v>
      </c>
      <c r="W17" s="274">
        <v>5</v>
      </c>
      <c r="X17" s="274">
        <v>16</v>
      </c>
      <c r="Y17" s="274">
        <f t="shared" si="2"/>
        <v>105</v>
      </c>
      <c r="Z17" s="274">
        <v>75</v>
      </c>
      <c r="AA17" s="274">
        <f>SUM($Z$2:Z17)</f>
        <v>1200</v>
      </c>
      <c r="AC17">
        <f t="shared" si="1"/>
        <v>5</v>
      </c>
    </row>
    <row r="18" spans="1:29">
      <c r="A18" s="274">
        <v>7</v>
      </c>
      <c r="B18" s="274">
        <v>20</v>
      </c>
      <c r="C18" s="274">
        <v>91</v>
      </c>
      <c r="D18" s="274">
        <f>SUM(C$12:$C18)</f>
        <v>364</v>
      </c>
      <c r="E18" s="588">
        <v>137</v>
      </c>
      <c r="H18" s="274" t="s">
        <v>2484</v>
      </c>
      <c r="I18" s="288">
        <v>15</v>
      </c>
      <c r="J18" s="288">
        <v>40</v>
      </c>
      <c r="K18" s="312">
        <v>1500</v>
      </c>
      <c r="L18" s="316">
        <f t="shared" si="3"/>
        <v>60000</v>
      </c>
      <c r="M18" s="314">
        <v>2000</v>
      </c>
      <c r="N18" s="315">
        <f t="shared" si="5"/>
        <v>30000</v>
      </c>
      <c r="O18" s="365">
        <f t="shared" si="6"/>
        <v>20</v>
      </c>
      <c r="W18" s="274">
        <v>5</v>
      </c>
      <c r="X18" s="274">
        <v>17</v>
      </c>
      <c r="Y18" s="274">
        <f t="shared" si="2"/>
        <v>110</v>
      </c>
      <c r="Z18" s="274">
        <v>75</v>
      </c>
      <c r="AA18" s="274">
        <f>SUM($Z$2:Z18)</f>
        <v>1275</v>
      </c>
      <c r="AC18">
        <f t="shared" si="1"/>
        <v>5</v>
      </c>
    </row>
    <row r="19" spans="1:29">
      <c r="A19" s="274">
        <v>8</v>
      </c>
      <c r="B19" s="274">
        <v>23</v>
      </c>
      <c r="C19" s="274">
        <v>104</v>
      </c>
      <c r="D19" s="274">
        <f>SUM(C$12:$C19)</f>
        <v>468</v>
      </c>
      <c r="E19" s="588">
        <f t="shared" si="4"/>
        <v>156</v>
      </c>
      <c r="H19" s="274" t="s">
        <v>2603</v>
      </c>
      <c r="I19" s="274">
        <v>10</v>
      </c>
      <c r="J19" s="274">
        <v>200</v>
      </c>
      <c r="K19" s="312">
        <v>300</v>
      </c>
      <c r="L19" s="316">
        <f t="shared" si="3"/>
        <v>60000</v>
      </c>
      <c r="M19" s="314">
        <v>600</v>
      </c>
      <c r="N19" s="315">
        <f t="shared" si="5"/>
        <v>6000</v>
      </c>
      <c r="O19" s="365">
        <f t="shared" si="6"/>
        <v>20</v>
      </c>
      <c r="W19" s="274">
        <v>5</v>
      </c>
      <c r="X19" s="274">
        <v>18</v>
      </c>
      <c r="Y19" s="274">
        <f t="shared" si="2"/>
        <v>115</v>
      </c>
      <c r="Z19" s="274">
        <v>75</v>
      </c>
      <c r="AA19" s="274">
        <f>SUM($Z$2:Z19)</f>
        <v>1350</v>
      </c>
      <c r="AC19">
        <f t="shared" si="1"/>
        <v>5</v>
      </c>
    </row>
    <row r="20" spans="1:29">
      <c r="A20" s="274">
        <v>9</v>
      </c>
      <c r="B20" s="274">
        <v>26</v>
      </c>
      <c r="C20" s="274">
        <v>117</v>
      </c>
      <c r="D20" s="274">
        <f>SUM(C$12:$C20)</f>
        <v>585</v>
      </c>
      <c r="E20" s="588">
        <v>176</v>
      </c>
      <c r="H20" s="274" t="s">
        <v>2485</v>
      </c>
      <c r="I20" s="288">
        <v>30</v>
      </c>
      <c r="J20" s="288">
        <v>200</v>
      </c>
      <c r="K20" s="313">
        <v>220</v>
      </c>
      <c r="L20" s="316">
        <f t="shared" si="3"/>
        <v>44000</v>
      </c>
      <c r="M20" s="314">
        <v>150</v>
      </c>
      <c r="N20" s="315">
        <f t="shared" si="5"/>
        <v>4500</v>
      </c>
      <c r="O20" s="365">
        <f t="shared" si="6"/>
        <v>20.454545454545453</v>
      </c>
      <c r="W20" s="274">
        <v>5</v>
      </c>
      <c r="X20" s="274">
        <v>19</v>
      </c>
      <c r="Y20" s="274">
        <f t="shared" si="2"/>
        <v>120</v>
      </c>
      <c r="Z20" s="274">
        <v>75</v>
      </c>
      <c r="AA20" s="274">
        <f>SUM($Z$2:Z20)</f>
        <v>1425</v>
      </c>
      <c r="AC20">
        <f t="shared" si="1"/>
        <v>5</v>
      </c>
    </row>
    <row r="21" spans="1:29">
      <c r="A21" s="274">
        <v>10</v>
      </c>
      <c r="B21" s="274">
        <v>29.999999999999982</v>
      </c>
      <c r="C21" s="274">
        <v>130</v>
      </c>
      <c r="D21" s="274">
        <f>SUM(C$12:$C21)</f>
        <v>715</v>
      </c>
      <c r="E21" s="588">
        <f t="shared" si="4"/>
        <v>195</v>
      </c>
      <c r="W21" s="274">
        <v>5</v>
      </c>
      <c r="X21" s="274">
        <v>20</v>
      </c>
      <c r="Y21" s="274">
        <f t="shared" si="2"/>
        <v>125</v>
      </c>
      <c r="Z21" s="274">
        <v>75</v>
      </c>
      <c r="AA21" s="274">
        <f>SUM($Z$2:Z21)</f>
        <v>1500</v>
      </c>
      <c r="AC21">
        <f t="shared" si="1"/>
        <v>5</v>
      </c>
    </row>
    <row r="22" spans="1:29">
      <c r="C22" s="548">
        <f>SUM(C12:C21)</f>
        <v>715</v>
      </c>
      <c r="D22" s="552"/>
      <c r="E22" s="589">
        <f>SUM(E12:E21)</f>
        <v>1075</v>
      </c>
      <c r="F22" s="324"/>
      <c r="H22" s="274" t="s">
        <v>701</v>
      </c>
      <c r="I22" s="288">
        <v>500</v>
      </c>
      <c r="J22" s="288">
        <v>0</v>
      </c>
      <c r="K22" s="313">
        <v>50</v>
      </c>
      <c r="L22" s="316">
        <f>K22*J22</f>
        <v>0</v>
      </c>
      <c r="M22" s="314">
        <v>1</v>
      </c>
      <c r="N22" s="315">
        <f>M22*I22</f>
        <v>500</v>
      </c>
      <c r="O22" s="365">
        <f>N22/K22</f>
        <v>10</v>
      </c>
      <c r="W22" s="274">
        <v>5</v>
      </c>
      <c r="X22" s="274">
        <v>21</v>
      </c>
      <c r="Y22" s="274">
        <f t="shared" si="2"/>
        <v>130</v>
      </c>
      <c r="Z22" s="274">
        <v>75</v>
      </c>
      <c r="AA22" s="274">
        <f>SUM($Z$2:Z22)</f>
        <v>1575</v>
      </c>
      <c r="AC22">
        <f t="shared" si="1"/>
        <v>5</v>
      </c>
    </row>
    <row r="23" spans="1:29">
      <c r="L23" s="322">
        <f>SUM(L2:L22)</f>
        <v>898000</v>
      </c>
      <c r="W23" s="274">
        <v>5</v>
      </c>
      <c r="X23" s="274">
        <v>22</v>
      </c>
      <c r="Y23" s="274">
        <f t="shared" si="2"/>
        <v>135</v>
      </c>
      <c r="Z23" s="274">
        <v>75</v>
      </c>
      <c r="AA23" s="274">
        <f>SUM($Z$2:Z23)</f>
        <v>1650</v>
      </c>
      <c r="AC23">
        <f t="shared" si="1"/>
        <v>5</v>
      </c>
    </row>
    <row r="24" spans="1:29">
      <c r="A24" s="304" t="s">
        <v>2440</v>
      </c>
      <c r="K24" s="306"/>
      <c r="W24" s="274">
        <v>5</v>
      </c>
      <c r="X24" s="274">
        <v>23</v>
      </c>
      <c r="Y24" s="274">
        <f t="shared" si="2"/>
        <v>140</v>
      </c>
      <c r="Z24" s="274">
        <v>75</v>
      </c>
      <c r="AA24" s="274">
        <f>SUM($Z$2:Z24)</f>
        <v>1725</v>
      </c>
      <c r="AC24">
        <f t="shared" si="1"/>
        <v>5</v>
      </c>
    </row>
    <row r="25" spans="1:29">
      <c r="A25" s="564" t="s">
        <v>2489</v>
      </c>
      <c r="B25" s="564" t="s">
        <v>2497</v>
      </c>
      <c r="C25" s="564" t="s">
        <v>2490</v>
      </c>
      <c r="D25" s="564" t="s">
        <v>3186</v>
      </c>
      <c r="E25" s="566"/>
      <c r="F25" s="549" t="s">
        <v>3166</v>
      </c>
      <c r="G25" s="274" t="s">
        <v>3187</v>
      </c>
      <c r="W25" s="274">
        <v>5</v>
      </c>
      <c r="X25" s="274">
        <v>24</v>
      </c>
      <c r="Y25" s="274">
        <f t="shared" si="2"/>
        <v>145</v>
      </c>
      <c r="Z25" s="274">
        <v>75</v>
      </c>
      <c r="AA25" s="274">
        <f>SUM($Z$2:Z25)</f>
        <v>1800</v>
      </c>
      <c r="AC25">
        <f t="shared" si="1"/>
        <v>5</v>
      </c>
    </row>
    <row r="26" spans="1:29">
      <c r="A26" s="281" t="s">
        <v>2491</v>
      </c>
      <c r="B26" s="281">
        <v>35</v>
      </c>
      <c r="C26" s="565">
        <f>AA36</f>
        <v>2625</v>
      </c>
      <c r="D26" s="282">
        <f>C26*2</f>
        <v>5250</v>
      </c>
      <c r="E26" s="554"/>
      <c r="F26" s="382">
        <f>E26+D26</f>
        <v>5250</v>
      </c>
      <c r="G26" s="287">
        <f>Y36</f>
        <v>200</v>
      </c>
      <c r="W26" s="274">
        <v>5</v>
      </c>
      <c r="X26" s="274">
        <v>25</v>
      </c>
      <c r="Y26" s="274">
        <f t="shared" si="2"/>
        <v>150</v>
      </c>
      <c r="Z26" s="274">
        <v>75</v>
      </c>
      <c r="AA26" s="274">
        <f>SUM($Z$2:Z26)</f>
        <v>1875</v>
      </c>
      <c r="AC26">
        <f t="shared" si="1"/>
        <v>5</v>
      </c>
    </row>
    <row r="27" spans="1:29">
      <c r="B27" s="274">
        <v>55</v>
      </c>
      <c r="C27" s="565">
        <f>AA56</f>
        <v>4125</v>
      </c>
      <c r="D27" s="282">
        <f t="shared" ref="D27:D34" si="7">C27*2</f>
        <v>8250</v>
      </c>
      <c r="E27" s="554"/>
      <c r="F27" s="382">
        <f t="shared" ref="F27:F34" si="8">E27+D27</f>
        <v>8250</v>
      </c>
      <c r="G27" s="287">
        <f>Y56</f>
        <v>300</v>
      </c>
      <c r="H27" s="383"/>
      <c r="I27" s="383"/>
      <c r="J27" s="384"/>
      <c r="K27" s="385"/>
      <c r="L27" s="386"/>
      <c r="M27" s="387"/>
      <c r="N27" s="388"/>
      <c r="W27" s="274">
        <v>5</v>
      </c>
      <c r="X27" s="274">
        <v>26</v>
      </c>
      <c r="Y27" s="274">
        <f t="shared" si="2"/>
        <v>155</v>
      </c>
      <c r="Z27" s="274">
        <v>75</v>
      </c>
      <c r="AA27" s="274">
        <f>SUM($Z$2:Z27)</f>
        <v>1950</v>
      </c>
      <c r="AC27">
        <f t="shared" si="1"/>
        <v>5</v>
      </c>
    </row>
    <row r="28" spans="1:29">
      <c r="A28" s="281" t="s">
        <v>2492</v>
      </c>
      <c r="B28" s="281">
        <v>75</v>
      </c>
      <c r="C28" s="565">
        <f>AA76</f>
        <v>5625</v>
      </c>
      <c r="D28" s="282">
        <f t="shared" si="7"/>
        <v>11250</v>
      </c>
      <c r="E28" s="554"/>
      <c r="F28" s="382">
        <f t="shared" si="8"/>
        <v>11250</v>
      </c>
      <c r="G28" s="287">
        <f>Y76</f>
        <v>400</v>
      </c>
      <c r="H28" s="383"/>
      <c r="I28" s="383"/>
      <c r="J28" s="384"/>
      <c r="K28" s="385"/>
      <c r="L28" s="386"/>
      <c r="M28" s="387"/>
      <c r="N28" s="388"/>
      <c r="W28" s="274">
        <v>5</v>
      </c>
      <c r="X28" s="274">
        <v>27</v>
      </c>
      <c r="Y28" s="274">
        <f t="shared" si="2"/>
        <v>160</v>
      </c>
      <c r="Z28" s="274">
        <v>75</v>
      </c>
      <c r="AA28" s="274">
        <f>SUM($Z$2:Z28)</f>
        <v>2025</v>
      </c>
      <c r="AC28">
        <f t="shared" si="1"/>
        <v>5</v>
      </c>
    </row>
    <row r="29" spans="1:29">
      <c r="A29" s="281" t="s">
        <v>2597</v>
      </c>
      <c r="B29" s="281">
        <v>95</v>
      </c>
      <c r="C29" s="565">
        <f>AA96</f>
        <v>7125</v>
      </c>
      <c r="D29" s="282">
        <f t="shared" si="7"/>
        <v>14250</v>
      </c>
      <c r="E29" s="554"/>
      <c r="F29" s="382">
        <f t="shared" si="8"/>
        <v>14250</v>
      </c>
      <c r="G29" s="287">
        <f>Y96</f>
        <v>500</v>
      </c>
      <c r="H29"/>
      <c r="I29"/>
      <c r="J29"/>
      <c r="K29"/>
      <c r="L29"/>
      <c r="M29"/>
      <c r="N29"/>
      <c r="W29" s="274">
        <v>5</v>
      </c>
      <c r="X29" s="274">
        <v>28</v>
      </c>
      <c r="Y29" s="274">
        <f t="shared" si="2"/>
        <v>165</v>
      </c>
      <c r="Z29" s="274">
        <v>75</v>
      </c>
      <c r="AA29" s="274">
        <f>SUM($Z$2:Z29)</f>
        <v>2100</v>
      </c>
      <c r="AC29">
        <f t="shared" si="1"/>
        <v>5</v>
      </c>
    </row>
    <row r="30" spans="1:29">
      <c r="A30" s="281" t="s">
        <v>2493</v>
      </c>
      <c r="B30" s="281">
        <v>115</v>
      </c>
      <c r="C30" s="565">
        <f>AA116</f>
        <v>8625</v>
      </c>
      <c r="D30" s="282">
        <f t="shared" si="7"/>
        <v>17250</v>
      </c>
      <c r="E30" s="554"/>
      <c r="F30" s="382">
        <f t="shared" si="8"/>
        <v>17250</v>
      </c>
      <c r="G30" s="287">
        <f>Y116</f>
        <v>600</v>
      </c>
      <c r="W30" s="274">
        <v>5</v>
      </c>
      <c r="X30" s="274">
        <v>29</v>
      </c>
      <c r="Y30" s="274">
        <f t="shared" si="2"/>
        <v>170</v>
      </c>
      <c r="Z30" s="274">
        <v>75</v>
      </c>
      <c r="AA30" s="274">
        <f>SUM($Z$2:Z30)</f>
        <v>2175</v>
      </c>
      <c r="AC30">
        <f t="shared" si="1"/>
        <v>5</v>
      </c>
    </row>
    <row r="31" spans="1:29">
      <c r="A31" s="281" t="s">
        <v>2494</v>
      </c>
      <c r="B31" s="281">
        <v>153</v>
      </c>
      <c r="C31" s="565">
        <f>AA154</f>
        <v>11475</v>
      </c>
      <c r="D31" s="282">
        <f t="shared" si="7"/>
        <v>22950</v>
      </c>
      <c r="E31" s="554"/>
      <c r="F31" s="382">
        <f t="shared" si="8"/>
        <v>22950</v>
      </c>
      <c r="G31" s="287">
        <f>Y154</f>
        <v>805</v>
      </c>
      <c r="W31" s="274">
        <v>5</v>
      </c>
      <c r="X31" s="274">
        <v>30</v>
      </c>
      <c r="Y31" s="274">
        <f t="shared" si="2"/>
        <v>175</v>
      </c>
      <c r="Z31" s="274">
        <v>75</v>
      </c>
      <c r="AA31" s="274">
        <f>SUM($Z$2:Z31)</f>
        <v>2250</v>
      </c>
      <c r="AC31">
        <f t="shared" si="1"/>
        <v>5</v>
      </c>
    </row>
    <row r="32" spans="1:29">
      <c r="A32" s="281" t="s">
        <v>2495</v>
      </c>
      <c r="B32" s="274">
        <v>184</v>
      </c>
      <c r="C32" s="274">
        <f>AA185</f>
        <v>13800</v>
      </c>
      <c r="D32" s="282">
        <f t="shared" si="7"/>
        <v>27600</v>
      </c>
      <c r="E32" s="554"/>
      <c r="F32" s="382">
        <f t="shared" si="8"/>
        <v>27600</v>
      </c>
      <c r="G32" s="287">
        <f>Y185</f>
        <v>1127</v>
      </c>
      <c r="V32"/>
      <c r="W32" s="274">
        <v>5</v>
      </c>
      <c r="X32" s="549">
        <v>31</v>
      </c>
      <c r="Y32" s="549">
        <f t="shared" si="2"/>
        <v>180</v>
      </c>
      <c r="Z32" s="274">
        <v>75</v>
      </c>
      <c r="AA32" s="549">
        <f>SUM($Z$2:Z32)</f>
        <v>2325</v>
      </c>
      <c r="AB32" s="555" t="s">
        <v>2491</v>
      </c>
      <c r="AC32">
        <f t="shared" si="1"/>
        <v>5</v>
      </c>
    </row>
    <row r="33" spans="1:29">
      <c r="A33" s="274" t="s">
        <v>3165</v>
      </c>
      <c r="B33" s="274">
        <v>250</v>
      </c>
      <c r="C33" s="274">
        <f>AA251</f>
        <v>18750</v>
      </c>
      <c r="D33" s="282">
        <f t="shared" si="7"/>
        <v>37500</v>
      </c>
      <c r="E33" s="554"/>
      <c r="F33" s="382">
        <f t="shared" si="8"/>
        <v>37500</v>
      </c>
      <c r="G33" s="287">
        <f>Y251</f>
        <v>2135</v>
      </c>
      <c r="W33" s="274">
        <v>5</v>
      </c>
      <c r="X33" s="274">
        <v>32</v>
      </c>
      <c r="Y33" s="274">
        <f t="shared" si="2"/>
        <v>185</v>
      </c>
      <c r="Z33" s="274">
        <v>75</v>
      </c>
      <c r="AA33" s="274">
        <f>SUM($Z$2:Z33)</f>
        <v>2400</v>
      </c>
      <c r="AC33">
        <f t="shared" si="1"/>
        <v>5</v>
      </c>
    </row>
    <row r="34" spans="1:29">
      <c r="A34" s="574" t="s">
        <v>3174</v>
      </c>
      <c r="B34" s="274">
        <v>281</v>
      </c>
      <c r="C34" s="274">
        <f>AA282</f>
        <v>21075</v>
      </c>
      <c r="D34" s="282">
        <f t="shared" si="7"/>
        <v>42150</v>
      </c>
      <c r="E34" s="554"/>
      <c r="F34" s="382">
        <f t="shared" si="8"/>
        <v>42150</v>
      </c>
      <c r="G34" s="287">
        <f>Y282</f>
        <v>2757</v>
      </c>
      <c r="W34" s="274">
        <v>5</v>
      </c>
      <c r="X34" s="274">
        <v>33</v>
      </c>
      <c r="Y34" s="274">
        <f t="shared" si="2"/>
        <v>190</v>
      </c>
      <c r="Z34" s="274">
        <v>75</v>
      </c>
      <c r="AA34" s="274">
        <f>SUM($Z$2:Z34)</f>
        <v>2475</v>
      </c>
      <c r="AC34">
        <f t="shared" si="1"/>
        <v>5</v>
      </c>
    </row>
    <row r="35" spans="1:29">
      <c r="A35" s="382"/>
      <c r="W35" s="274">
        <v>5</v>
      </c>
      <c r="X35" s="274">
        <v>34</v>
      </c>
      <c r="Y35" s="274">
        <f t="shared" si="2"/>
        <v>195</v>
      </c>
      <c r="Z35" s="274">
        <v>75</v>
      </c>
      <c r="AA35" s="274">
        <f>SUM($Z$2:Z35)</f>
        <v>2550</v>
      </c>
      <c r="AC35">
        <f t="shared" si="1"/>
        <v>5</v>
      </c>
    </row>
    <row r="36" spans="1:29">
      <c r="A36" s="382"/>
      <c r="W36" s="274">
        <v>5</v>
      </c>
      <c r="X36" s="274">
        <v>35</v>
      </c>
      <c r="Y36" s="274">
        <f t="shared" si="2"/>
        <v>200</v>
      </c>
      <c r="Z36" s="274">
        <v>75</v>
      </c>
      <c r="AA36" s="274">
        <f>SUM($Z$2:Z36)</f>
        <v>2625</v>
      </c>
      <c r="AC36">
        <f t="shared" si="1"/>
        <v>5</v>
      </c>
    </row>
    <row r="37" spans="1:29">
      <c r="A37" s="287"/>
      <c r="B37" s="367" t="s">
        <v>3188</v>
      </c>
      <c r="C37" s="368" t="s">
        <v>3189</v>
      </c>
      <c r="D37" s="368" t="s">
        <v>3190</v>
      </c>
      <c r="E37" s="367" t="s">
        <v>3191</v>
      </c>
      <c r="F37" s="367" t="s">
        <v>3192</v>
      </c>
      <c r="G37" s="287" t="s">
        <v>3193</v>
      </c>
      <c r="H37" s="287" t="s">
        <v>3194</v>
      </c>
      <c r="I37" s="287" t="s">
        <v>3195</v>
      </c>
      <c r="W37" s="274">
        <v>5</v>
      </c>
      <c r="X37" s="274">
        <v>36</v>
      </c>
      <c r="Y37" s="274">
        <f t="shared" si="2"/>
        <v>205</v>
      </c>
      <c r="Z37" s="274">
        <v>75</v>
      </c>
      <c r="AA37" s="274">
        <f>SUM($Z$2:Z37)</f>
        <v>2700</v>
      </c>
      <c r="AC37">
        <f t="shared" si="1"/>
        <v>5</v>
      </c>
    </row>
    <row r="38" spans="1:29">
      <c r="A38" s="369" t="s">
        <v>2529</v>
      </c>
      <c r="B38" s="290">
        <f>($E$9)*10</f>
        <v>10500</v>
      </c>
      <c r="C38" s="290">
        <f t="shared" ref="C38:I38" si="9">($D$9+$E$9)*15</f>
        <v>26250</v>
      </c>
      <c r="D38" s="290">
        <f t="shared" si="9"/>
        <v>26250</v>
      </c>
      <c r="E38" s="290">
        <f t="shared" si="9"/>
        <v>26250</v>
      </c>
      <c r="F38" s="290">
        <f t="shared" si="9"/>
        <v>26250</v>
      </c>
      <c r="G38" s="290">
        <f t="shared" si="9"/>
        <v>26250</v>
      </c>
      <c r="H38" s="290">
        <f t="shared" si="9"/>
        <v>26250</v>
      </c>
      <c r="I38" s="290">
        <f t="shared" si="9"/>
        <v>26250</v>
      </c>
      <c r="W38" s="274">
        <v>5</v>
      </c>
      <c r="X38" s="274">
        <v>37</v>
      </c>
      <c r="Y38" s="274">
        <f t="shared" si="2"/>
        <v>210</v>
      </c>
      <c r="Z38" s="274">
        <v>75</v>
      </c>
      <c r="AA38" s="274">
        <f>SUM($Z$2:Z38)</f>
        <v>2775</v>
      </c>
      <c r="AC38">
        <f t="shared" si="1"/>
        <v>5</v>
      </c>
    </row>
    <row r="39" spans="1:29">
      <c r="A39" s="369" t="s">
        <v>2530</v>
      </c>
      <c r="B39" s="290">
        <f>($C$22+$D$22)*15</f>
        <v>10725</v>
      </c>
      <c r="C39" s="290">
        <f t="shared" ref="C39:I39" si="10">($C$22+$D$22)*15</f>
        <v>10725</v>
      </c>
      <c r="D39" s="290">
        <f t="shared" si="10"/>
        <v>10725</v>
      </c>
      <c r="E39" s="290">
        <f t="shared" si="10"/>
        <v>10725</v>
      </c>
      <c r="F39" s="290">
        <f t="shared" si="10"/>
        <v>10725</v>
      </c>
      <c r="G39" s="290">
        <f t="shared" si="10"/>
        <v>10725</v>
      </c>
      <c r="H39" s="290">
        <f t="shared" si="10"/>
        <v>10725</v>
      </c>
      <c r="I39" s="290">
        <f t="shared" si="10"/>
        <v>10725</v>
      </c>
      <c r="W39" s="274">
        <v>5</v>
      </c>
      <c r="X39" s="274">
        <v>38</v>
      </c>
      <c r="Y39" s="274">
        <f t="shared" si="2"/>
        <v>215</v>
      </c>
      <c r="Z39" s="274">
        <v>75</v>
      </c>
      <c r="AA39" s="274">
        <f>SUM($Z$2:Z39)</f>
        <v>2850</v>
      </c>
      <c r="AC39">
        <f t="shared" si="1"/>
        <v>5</v>
      </c>
    </row>
    <row r="40" spans="1:29">
      <c r="A40" s="573" t="s">
        <v>2531</v>
      </c>
      <c r="B40" s="557">
        <f>F26</f>
        <v>5250</v>
      </c>
      <c r="C40" s="557">
        <f>F28</f>
        <v>11250</v>
      </c>
      <c r="D40" s="557">
        <f>F29</f>
        <v>14250</v>
      </c>
      <c r="E40" s="557">
        <f>F30</f>
        <v>17250</v>
      </c>
      <c r="F40" s="557">
        <f>F31</f>
        <v>22950</v>
      </c>
      <c r="G40" s="557">
        <f>F32</f>
        <v>27600</v>
      </c>
      <c r="H40" s="557">
        <f>F33</f>
        <v>37500</v>
      </c>
      <c r="I40" s="557">
        <f>F34</f>
        <v>42150</v>
      </c>
      <c r="W40" s="274">
        <v>5</v>
      </c>
      <c r="X40" s="274">
        <v>39</v>
      </c>
      <c r="Y40" s="274">
        <f t="shared" si="2"/>
        <v>220</v>
      </c>
      <c r="Z40" s="274">
        <v>75</v>
      </c>
      <c r="AA40" s="274">
        <f>SUM($Z$2:Z40)</f>
        <v>2925</v>
      </c>
      <c r="AC40">
        <f t="shared" si="1"/>
        <v>5</v>
      </c>
    </row>
    <row r="41" spans="1:29">
      <c r="A41" s="560" t="s">
        <v>2550</v>
      </c>
      <c r="B41" s="561">
        <f>SUM(B38:B40)</f>
        <v>26475</v>
      </c>
      <c r="C41" s="561">
        <f t="shared" ref="C41:I41" si="11">SUM(C38:C40)</f>
        <v>48225</v>
      </c>
      <c r="D41" s="561">
        <f t="shared" si="11"/>
        <v>51225</v>
      </c>
      <c r="E41" s="561">
        <f t="shared" si="11"/>
        <v>54225</v>
      </c>
      <c r="F41" s="561">
        <f t="shared" si="11"/>
        <v>59925</v>
      </c>
      <c r="G41" s="561">
        <f t="shared" si="11"/>
        <v>64575</v>
      </c>
      <c r="H41" s="561">
        <f t="shared" si="11"/>
        <v>74475</v>
      </c>
      <c r="I41" s="561">
        <f t="shared" si="11"/>
        <v>79125</v>
      </c>
      <c r="W41" s="274">
        <v>5</v>
      </c>
      <c r="X41" s="274">
        <v>40</v>
      </c>
      <c r="Y41" s="274">
        <f t="shared" si="2"/>
        <v>225</v>
      </c>
      <c r="Z41" s="274">
        <v>75</v>
      </c>
      <c r="AA41" s="274">
        <f>SUM($Z$2:Z41)</f>
        <v>3000</v>
      </c>
      <c r="AC41">
        <f t="shared" si="1"/>
        <v>5</v>
      </c>
    </row>
    <row r="42" spans="1:29">
      <c r="A42" s="373" t="s">
        <v>3168</v>
      </c>
      <c r="B42" s="558">
        <f>(B38*0.7)+(B39*0.7)+(B40*0.7)</f>
        <v>18532.499999999996</v>
      </c>
      <c r="C42" s="558">
        <f>(C38*0.7)+(C39*0.7)+(C40*0.7)</f>
        <v>33757.5</v>
      </c>
      <c r="D42" s="558">
        <f t="shared" ref="D42:I42" si="12">(D38*0.7)+(D39*0.7)+(D40*0.7)</f>
        <v>35857.5</v>
      </c>
      <c r="E42" s="558">
        <f t="shared" si="12"/>
        <v>37957.5</v>
      </c>
      <c r="F42" s="558">
        <f t="shared" si="12"/>
        <v>41947.5</v>
      </c>
      <c r="G42" s="558">
        <f t="shared" si="12"/>
        <v>45202.5</v>
      </c>
      <c r="H42" s="558">
        <f t="shared" si="12"/>
        <v>52132.5</v>
      </c>
      <c r="I42" s="558">
        <f t="shared" si="12"/>
        <v>55387.5</v>
      </c>
      <c r="W42" s="274">
        <v>5</v>
      </c>
      <c r="X42" s="274">
        <v>41</v>
      </c>
      <c r="Y42" s="274">
        <f t="shared" si="2"/>
        <v>230</v>
      </c>
      <c r="Z42" s="274">
        <v>75</v>
      </c>
      <c r="AA42" s="274">
        <f>SUM($Z$2:Z42)</f>
        <v>3075</v>
      </c>
      <c r="AC42">
        <f t="shared" si="1"/>
        <v>5</v>
      </c>
    </row>
    <row r="43" spans="1:29">
      <c r="A43" s="367" t="s">
        <v>2552</v>
      </c>
      <c r="B43" s="290">
        <f>B41/15</f>
        <v>1765</v>
      </c>
      <c r="C43" s="290">
        <f t="shared" ref="C43:I43" si="13">C41/15</f>
        <v>3215</v>
      </c>
      <c r="D43" s="290">
        <f t="shared" si="13"/>
        <v>3415</v>
      </c>
      <c r="E43" s="290">
        <f t="shared" si="13"/>
        <v>3615</v>
      </c>
      <c r="F43" s="290">
        <f t="shared" si="13"/>
        <v>3995</v>
      </c>
      <c r="G43" s="290">
        <f t="shared" si="13"/>
        <v>4305</v>
      </c>
      <c r="H43" s="290">
        <f t="shared" si="13"/>
        <v>4965</v>
      </c>
      <c r="I43" s="290">
        <f t="shared" si="13"/>
        <v>5275</v>
      </c>
      <c r="W43" s="274">
        <v>5</v>
      </c>
      <c r="X43" s="274">
        <v>42</v>
      </c>
      <c r="Y43" s="274">
        <f t="shared" si="2"/>
        <v>235</v>
      </c>
      <c r="Z43" s="274">
        <v>75</v>
      </c>
      <c r="AA43" s="274">
        <f>SUM($Z$2:Z43)</f>
        <v>3150</v>
      </c>
      <c r="AC43">
        <f t="shared" si="1"/>
        <v>5</v>
      </c>
    </row>
    <row r="44" spans="1:29">
      <c r="A44" s="287" t="s">
        <v>2551</v>
      </c>
      <c r="B44" s="559">
        <f>B43*20</f>
        <v>35300</v>
      </c>
      <c r="C44" s="559">
        <f>C43*20</f>
        <v>64300</v>
      </c>
      <c r="D44" s="559">
        <f t="shared" ref="D44:I44" si="14">D43*20</f>
        <v>68300</v>
      </c>
      <c r="E44" s="559">
        <f t="shared" si="14"/>
        <v>72300</v>
      </c>
      <c r="F44" s="559">
        <f t="shared" si="14"/>
        <v>79900</v>
      </c>
      <c r="G44" s="559">
        <f t="shared" si="14"/>
        <v>86100</v>
      </c>
      <c r="H44" s="559">
        <f t="shared" si="14"/>
        <v>99300</v>
      </c>
      <c r="I44" s="559">
        <f t="shared" si="14"/>
        <v>105500</v>
      </c>
      <c r="W44" s="274">
        <v>5</v>
      </c>
      <c r="X44" s="274">
        <v>43</v>
      </c>
      <c r="Y44" s="274">
        <f t="shared" si="2"/>
        <v>240</v>
      </c>
      <c r="Z44" s="274">
        <v>75</v>
      </c>
      <c r="AA44" s="274">
        <f>SUM($Z$2:Z44)</f>
        <v>3225</v>
      </c>
      <c r="AC44">
        <f t="shared" si="1"/>
        <v>5</v>
      </c>
    </row>
    <row r="45" spans="1:29">
      <c r="A45" s="381"/>
      <c r="C45" s="319"/>
      <c r="D45" s="319"/>
      <c r="E45" s="319"/>
      <c r="F45" s="319"/>
      <c r="G45" s="319"/>
      <c r="W45" s="274">
        <v>5</v>
      </c>
      <c r="X45" s="274">
        <v>44</v>
      </c>
      <c r="Y45" s="274">
        <f t="shared" si="2"/>
        <v>245</v>
      </c>
      <c r="Z45" s="274">
        <v>75</v>
      </c>
      <c r="AA45" s="274">
        <f>SUM($Z$2:Z45)</f>
        <v>3300</v>
      </c>
      <c r="AC45">
        <f t="shared" si="1"/>
        <v>5</v>
      </c>
    </row>
    <row r="46" spans="1:29">
      <c r="A46" s="34"/>
      <c r="B46"/>
      <c r="C46" s="590"/>
      <c r="D46" s="590"/>
      <c r="E46" s="590"/>
      <c r="F46" s="590"/>
      <c r="G46" s="590"/>
      <c r="H46" s="590"/>
      <c r="I46" s="590"/>
      <c r="J46" s="590"/>
      <c r="K46"/>
      <c r="W46" s="274">
        <v>5</v>
      </c>
      <c r="X46" s="274">
        <v>45</v>
      </c>
      <c r="Y46" s="274">
        <f t="shared" si="2"/>
        <v>250</v>
      </c>
      <c r="Z46" s="274">
        <v>75</v>
      </c>
      <c r="AA46" s="274">
        <f>SUM($Z$2:Z46)</f>
        <v>3375</v>
      </c>
      <c r="AC46">
        <f t="shared" si="1"/>
        <v>5</v>
      </c>
    </row>
    <row r="47" spans="1:29">
      <c r="A47" s="34"/>
      <c r="B47"/>
      <c r="C47" s="590"/>
      <c r="D47" s="590"/>
      <c r="E47" s="590"/>
      <c r="F47" s="590"/>
      <c r="G47" s="590"/>
      <c r="H47"/>
      <c r="I47"/>
      <c r="J47"/>
      <c r="K47"/>
      <c r="W47" s="274">
        <v>5</v>
      </c>
      <c r="X47" s="274">
        <v>46</v>
      </c>
      <c r="Y47" s="274">
        <f t="shared" si="2"/>
        <v>255</v>
      </c>
      <c r="Z47" s="274">
        <v>75</v>
      </c>
      <c r="AA47" s="274">
        <f>SUM($Z$2:Z47)</f>
        <v>3450</v>
      </c>
      <c r="AC47">
        <f t="shared" si="1"/>
        <v>5</v>
      </c>
    </row>
    <row r="48" spans="1:29">
      <c r="A48" s="381"/>
      <c r="B48" s="300"/>
      <c r="C48" s="319"/>
      <c r="D48" s="319"/>
      <c r="E48" s="319"/>
      <c r="F48" s="319"/>
      <c r="G48" s="319"/>
      <c r="H48" s="319"/>
      <c r="I48" s="319"/>
      <c r="J48" s="319"/>
      <c r="W48" s="274">
        <v>5</v>
      </c>
      <c r="X48" s="274">
        <v>47</v>
      </c>
      <c r="Y48" s="274">
        <f t="shared" si="2"/>
        <v>260</v>
      </c>
      <c r="Z48" s="274">
        <v>75</v>
      </c>
      <c r="AA48" s="274">
        <f>SUM($Z$2:Z48)</f>
        <v>3525</v>
      </c>
      <c r="AC48">
        <f t="shared" si="1"/>
        <v>5</v>
      </c>
    </row>
    <row r="49" spans="1:29">
      <c r="A49" s="381"/>
      <c r="C49" s="319"/>
      <c r="D49" s="319"/>
      <c r="E49" s="319"/>
      <c r="F49" s="319"/>
      <c r="G49" s="319"/>
      <c r="H49" s="319"/>
      <c r="I49" s="319"/>
      <c r="J49" s="319"/>
      <c r="W49" s="274">
        <v>5</v>
      </c>
      <c r="X49" s="274">
        <v>48</v>
      </c>
      <c r="Y49" s="274">
        <f t="shared" si="2"/>
        <v>265</v>
      </c>
      <c r="Z49" s="274">
        <v>75</v>
      </c>
      <c r="AA49" s="274">
        <f>SUM($Z$2:Z49)</f>
        <v>3600</v>
      </c>
      <c r="AC49">
        <f t="shared" si="1"/>
        <v>5</v>
      </c>
    </row>
    <row r="50" spans="1:29">
      <c r="A50" s="381"/>
      <c r="C50" s="319"/>
      <c r="D50" s="319"/>
      <c r="E50" s="319"/>
      <c r="F50" s="319"/>
      <c r="G50" s="319"/>
      <c r="H50" s="319"/>
      <c r="I50" s="319"/>
      <c r="J50" s="319"/>
      <c r="W50" s="274">
        <v>5</v>
      </c>
      <c r="X50" s="274">
        <v>49</v>
      </c>
      <c r="Y50" s="274">
        <f t="shared" si="2"/>
        <v>270</v>
      </c>
      <c r="Z50" s="274">
        <v>75</v>
      </c>
      <c r="AA50" s="274">
        <f>SUM($Z$2:Z50)</f>
        <v>3675</v>
      </c>
      <c r="AC50">
        <f t="shared" si="1"/>
        <v>5</v>
      </c>
    </row>
    <row r="51" spans="1:29">
      <c r="C51" s="319"/>
      <c r="D51" s="319"/>
      <c r="E51" s="319"/>
      <c r="F51" s="319"/>
      <c r="G51" s="319"/>
      <c r="H51" s="319"/>
      <c r="I51" s="319"/>
      <c r="J51" s="319"/>
      <c r="W51" s="274">
        <v>5</v>
      </c>
      <c r="X51" s="274">
        <v>50</v>
      </c>
      <c r="Y51" s="274">
        <f t="shared" si="2"/>
        <v>275</v>
      </c>
      <c r="Z51" s="274">
        <v>75</v>
      </c>
      <c r="AA51" s="274">
        <f>SUM($Z$2:Z51)</f>
        <v>3750</v>
      </c>
      <c r="AC51">
        <f t="shared" si="1"/>
        <v>5</v>
      </c>
    </row>
    <row r="52" spans="1:29">
      <c r="O52" s="278"/>
      <c r="P52" s="278"/>
      <c r="R52" s="278"/>
      <c r="S52" s="278"/>
      <c r="T52" s="278"/>
      <c r="U52" s="278"/>
      <c r="V52" s="568"/>
      <c r="W52" s="274">
        <v>5</v>
      </c>
      <c r="X52" s="549">
        <v>51</v>
      </c>
      <c r="Y52" s="549">
        <f t="shared" si="2"/>
        <v>280</v>
      </c>
      <c r="Z52" s="274">
        <v>75</v>
      </c>
      <c r="AA52" s="549">
        <f>SUM($Z$2:Z52)</f>
        <v>3825</v>
      </c>
      <c r="AB52" s="549"/>
      <c r="AC52">
        <f t="shared" si="1"/>
        <v>5</v>
      </c>
    </row>
    <row r="53" spans="1:29">
      <c r="O53" s="278"/>
      <c r="P53" s="278"/>
      <c r="R53" s="278"/>
      <c r="S53" s="278"/>
      <c r="T53" s="278"/>
      <c r="U53" s="278"/>
      <c r="V53" s="278"/>
      <c r="W53" s="274">
        <v>5</v>
      </c>
      <c r="X53" s="274">
        <v>52</v>
      </c>
      <c r="Y53" s="274">
        <f t="shared" si="2"/>
        <v>285</v>
      </c>
      <c r="Z53" s="274">
        <v>75</v>
      </c>
      <c r="AA53" s="274">
        <f>SUM($Z$2:Z53)</f>
        <v>3900</v>
      </c>
      <c r="AC53">
        <f t="shared" si="1"/>
        <v>5</v>
      </c>
    </row>
    <row r="54" spans="1:29">
      <c r="O54" s="278"/>
      <c r="P54" s="278"/>
      <c r="R54" s="278"/>
      <c r="S54" s="278"/>
      <c r="T54" s="278"/>
      <c r="U54" s="278"/>
      <c r="V54" s="278"/>
      <c r="W54" s="274">
        <v>5</v>
      </c>
      <c r="X54" s="274">
        <v>53</v>
      </c>
      <c r="Y54" s="274">
        <f t="shared" si="2"/>
        <v>290</v>
      </c>
      <c r="Z54" s="274">
        <v>75</v>
      </c>
      <c r="AA54" s="274">
        <f>SUM($Z$2:Z54)</f>
        <v>3975</v>
      </c>
      <c r="AC54">
        <f t="shared" si="1"/>
        <v>5</v>
      </c>
    </row>
    <row r="55" spans="1:29">
      <c r="A55"/>
      <c r="B55"/>
      <c r="C55"/>
      <c r="D55"/>
      <c r="E55" s="383"/>
      <c r="F55" s="388"/>
      <c r="G55" s="576"/>
      <c r="H55" s="577"/>
      <c r="I55" s="578"/>
      <c r="J55" s="579"/>
      <c r="K55" s="579"/>
      <c r="L55" s="334"/>
      <c r="P55" s="279"/>
      <c r="S55" s="276"/>
      <c r="T55" s="276"/>
      <c r="U55" s="276"/>
      <c r="V55" s="276"/>
      <c r="W55" s="274">
        <v>5</v>
      </c>
      <c r="X55" s="274">
        <v>54</v>
      </c>
      <c r="Y55" s="274">
        <f>Y54+W55</f>
        <v>295</v>
      </c>
      <c r="Z55" s="274">
        <v>75</v>
      </c>
      <c r="AA55" s="274">
        <f>SUM($Z$2:Z55)</f>
        <v>4050</v>
      </c>
      <c r="AC55">
        <f>Y55-Y54</f>
        <v>5</v>
      </c>
    </row>
    <row r="56" spans="1:29">
      <c r="A56" s="304" t="s">
        <v>2441</v>
      </c>
      <c r="W56" s="274">
        <v>5</v>
      </c>
      <c r="X56" s="274">
        <v>55</v>
      </c>
      <c r="Y56" s="274">
        <f t="shared" si="2"/>
        <v>300</v>
      </c>
      <c r="Z56" s="274">
        <v>75</v>
      </c>
      <c r="AA56" s="274">
        <f>SUM($Z$2:Z56)</f>
        <v>4125</v>
      </c>
      <c r="AC56">
        <f t="shared" si="1"/>
        <v>5</v>
      </c>
    </row>
    <row r="57" spans="1:29">
      <c r="A57" s="283" t="s">
        <v>2461</v>
      </c>
      <c r="B57" s="283" t="s">
        <v>2462</v>
      </c>
      <c r="C57" s="283" t="s">
        <v>2463</v>
      </c>
      <c r="D57" s="309" t="s">
        <v>2479</v>
      </c>
      <c r="E57" s="284" t="s">
        <v>701</v>
      </c>
      <c r="F57" s="285" t="s">
        <v>1151</v>
      </c>
      <c r="G57" s="286" t="s">
        <v>425</v>
      </c>
      <c r="H57" s="283" t="s">
        <v>2464</v>
      </c>
      <c r="I57" s="283" t="s">
        <v>2465</v>
      </c>
      <c r="J57" s="283" t="s">
        <v>2466</v>
      </c>
      <c r="K57" s="283" t="s">
        <v>2467</v>
      </c>
      <c r="L57" s="283" t="s">
        <v>2468</v>
      </c>
      <c r="Q57"/>
      <c r="W57" s="274">
        <v>5</v>
      </c>
      <c r="X57" s="274">
        <v>56</v>
      </c>
      <c r="Y57" s="274">
        <f t="shared" si="2"/>
        <v>305</v>
      </c>
      <c r="Z57" s="274">
        <v>75</v>
      </c>
      <c r="AA57" s="274">
        <f>SUM($Z$2:Z57)</f>
        <v>4200</v>
      </c>
      <c r="AC57">
        <f t="shared" si="1"/>
        <v>5</v>
      </c>
    </row>
    <row r="58" spans="1:29">
      <c r="B58" s="274" t="s">
        <v>317</v>
      </c>
      <c r="C58" s="274" t="s">
        <v>701</v>
      </c>
      <c r="E58" s="288"/>
      <c r="F58" s="289"/>
      <c r="G58" s="290">
        <f>250000/2</f>
        <v>125000</v>
      </c>
      <c r="H58" s="274">
        <v>59000</v>
      </c>
      <c r="J58" s="274">
        <f>H58/G58</f>
        <v>0.47199999999999998</v>
      </c>
      <c r="K58" s="291">
        <f>G58/H58</f>
        <v>2.1186440677966103</v>
      </c>
      <c r="L58" s="292">
        <f>K58/K$58</f>
        <v>1</v>
      </c>
      <c r="Q58"/>
      <c r="W58" s="274">
        <v>5</v>
      </c>
      <c r="X58" s="274">
        <v>57</v>
      </c>
      <c r="Y58" s="274">
        <f t="shared" si="2"/>
        <v>310</v>
      </c>
      <c r="Z58" s="274">
        <v>75</v>
      </c>
      <c r="AA58" s="274">
        <f>SUM($Z$2:Z58)</f>
        <v>4275</v>
      </c>
      <c r="AC58">
        <f t="shared" si="1"/>
        <v>5</v>
      </c>
    </row>
    <row r="59" spans="1:29">
      <c r="A59" s="274" t="s">
        <v>3183</v>
      </c>
      <c r="G59" s="274">
        <v>600000</v>
      </c>
      <c r="H59" s="274">
        <v>33000</v>
      </c>
      <c r="J59" s="274">
        <f>H59/G59</f>
        <v>5.5E-2</v>
      </c>
      <c r="K59" s="291">
        <f>G59/H59</f>
        <v>18.181818181818183</v>
      </c>
      <c r="L59" s="292">
        <f>K59/K$58</f>
        <v>8.581818181818182</v>
      </c>
      <c r="W59" s="274">
        <v>5</v>
      </c>
      <c r="X59" s="274">
        <v>58</v>
      </c>
      <c r="Y59" s="274">
        <f t="shared" si="2"/>
        <v>315</v>
      </c>
      <c r="Z59" s="274">
        <v>75</v>
      </c>
      <c r="AA59" s="274">
        <f>SUM($Z$2:Z59)</f>
        <v>4350</v>
      </c>
      <c r="AC59">
        <f t="shared" si="1"/>
        <v>5</v>
      </c>
    </row>
    <row r="60" spans="1:29">
      <c r="A60" s="294" t="s">
        <v>2571</v>
      </c>
      <c r="B60" s="295" t="s">
        <v>2558</v>
      </c>
      <c r="C60" s="294" t="s">
        <v>2562</v>
      </c>
      <c r="D60" s="294" t="s">
        <v>2563</v>
      </c>
      <c r="E60" s="294" t="s">
        <v>669</v>
      </c>
      <c r="F60" s="294" t="s">
        <v>2564</v>
      </c>
      <c r="G60" s="296" t="s">
        <v>2565</v>
      </c>
      <c r="H60" s="297" t="s">
        <v>2566</v>
      </c>
      <c r="I60" s="297" t="s">
        <v>2567</v>
      </c>
      <c r="J60" s="298" t="s">
        <v>2568</v>
      </c>
      <c r="K60" s="294" t="s">
        <v>2569</v>
      </c>
      <c r="L60" s="294" t="s">
        <v>2570</v>
      </c>
      <c r="V60"/>
      <c r="W60" s="274">
        <v>5</v>
      </c>
      <c r="X60" s="274">
        <v>59</v>
      </c>
      <c r="Y60" s="274">
        <f t="shared" si="2"/>
        <v>320</v>
      </c>
      <c r="Z60" s="274">
        <v>75</v>
      </c>
      <c r="AA60" s="274">
        <f>SUM($Z$2:Z60)</f>
        <v>4425</v>
      </c>
      <c r="AC60">
        <f t="shared" si="1"/>
        <v>5</v>
      </c>
    </row>
    <row r="61" spans="1:29">
      <c r="A61" s="274" t="s">
        <v>2469</v>
      </c>
      <c r="B61" s="325" t="s">
        <v>2595</v>
      </c>
      <c r="C61" s="325" t="s">
        <v>3177</v>
      </c>
      <c r="D61" s="361">
        <v>2000</v>
      </c>
      <c r="E61" s="328">
        <v>0</v>
      </c>
      <c r="F61" s="329">
        <v>410000</v>
      </c>
      <c r="G61" s="359">
        <f>(F61*1/3)+E61+(D61*20)</f>
        <v>176666.66666666666</v>
      </c>
      <c r="H61" s="331">
        <v>5500</v>
      </c>
      <c r="I61" s="358">
        <f t="shared" ref="I61:I70" si="15">H61/10</f>
        <v>550</v>
      </c>
      <c r="J61" s="333">
        <f t="shared" ref="J61:J67" si="16">H61/G61</f>
        <v>3.1132075471698113E-2</v>
      </c>
      <c r="K61" s="333">
        <f t="shared" ref="K61:K70" si="17">G61/H61</f>
        <v>32.121212121212118</v>
      </c>
      <c r="L61" s="334">
        <f>K61/K$58</f>
        <v>15.161212121212118</v>
      </c>
      <c r="W61" s="274">
        <v>5</v>
      </c>
      <c r="X61" s="274">
        <v>60</v>
      </c>
      <c r="Y61" s="274">
        <f t="shared" si="2"/>
        <v>325</v>
      </c>
      <c r="Z61" s="274">
        <v>75</v>
      </c>
      <c r="AA61" s="274">
        <f>SUM($Z$2:Z61)</f>
        <v>4500</v>
      </c>
      <c r="AC61">
        <f t="shared" si="1"/>
        <v>5</v>
      </c>
    </row>
    <row r="62" spans="1:29">
      <c r="A62" s="274" t="s">
        <v>2469</v>
      </c>
      <c r="B62" s="325" t="s">
        <v>2588</v>
      </c>
      <c r="C62" s="325" t="s">
        <v>3178</v>
      </c>
      <c r="D62" s="377">
        <v>5000</v>
      </c>
      <c r="E62" s="328">
        <v>0</v>
      </c>
      <c r="F62" s="336">
        <v>1700</v>
      </c>
      <c r="G62" s="360">
        <f>F62*150+E62+(D62*20)</f>
        <v>355000</v>
      </c>
      <c r="H62" s="331">
        <v>11000</v>
      </c>
      <c r="I62" s="358">
        <f t="shared" si="15"/>
        <v>1100</v>
      </c>
      <c r="J62" s="333">
        <f t="shared" si="16"/>
        <v>3.0985915492957747E-2</v>
      </c>
      <c r="K62" s="333">
        <f t="shared" si="17"/>
        <v>32.272727272727273</v>
      </c>
      <c r="L62" s="334">
        <f>K62/K$58</f>
        <v>15.232727272727272</v>
      </c>
      <c r="W62" s="274">
        <v>5</v>
      </c>
      <c r="X62" s="274">
        <v>61</v>
      </c>
      <c r="Y62" s="274">
        <f t="shared" si="2"/>
        <v>330</v>
      </c>
      <c r="Z62" s="274">
        <v>75</v>
      </c>
      <c r="AA62" s="274">
        <f>SUM($Z$2:Z62)</f>
        <v>4575</v>
      </c>
      <c r="AC62">
        <f t="shared" si="1"/>
        <v>5</v>
      </c>
    </row>
    <row r="63" spans="1:29">
      <c r="A63" s="274" t="s">
        <v>2469</v>
      </c>
      <c r="B63" s="325" t="s">
        <v>2588</v>
      </c>
      <c r="C63" s="325" t="s">
        <v>3179</v>
      </c>
      <c r="D63" s="377">
        <v>5000</v>
      </c>
      <c r="E63" s="328">
        <v>0</v>
      </c>
      <c r="F63" s="329">
        <v>1700</v>
      </c>
      <c r="G63" s="359">
        <f>F63*150+E63+(D63*20)</f>
        <v>355000</v>
      </c>
      <c r="H63" s="331">
        <v>11000</v>
      </c>
      <c r="I63" s="358">
        <f t="shared" si="15"/>
        <v>1100</v>
      </c>
      <c r="J63" s="333">
        <f t="shared" si="16"/>
        <v>3.0985915492957747E-2</v>
      </c>
      <c r="K63" s="333">
        <f t="shared" si="17"/>
        <v>32.272727272727273</v>
      </c>
      <c r="L63" s="334">
        <f>K63/K$58</f>
        <v>15.232727272727272</v>
      </c>
      <c r="W63" s="274">
        <v>5</v>
      </c>
      <c r="X63" s="274">
        <v>62</v>
      </c>
      <c r="Y63" s="274">
        <f t="shared" si="2"/>
        <v>335</v>
      </c>
      <c r="Z63" s="274">
        <v>75</v>
      </c>
      <c r="AA63" s="274">
        <f>SUM($Z$2:Z63)</f>
        <v>4650</v>
      </c>
      <c r="AC63">
        <f t="shared" si="1"/>
        <v>5</v>
      </c>
    </row>
    <row r="64" spans="1:29">
      <c r="A64" s="274" t="s">
        <v>2469</v>
      </c>
      <c r="B64" s="325" t="s">
        <v>2588</v>
      </c>
      <c r="C64" s="325" t="s">
        <v>3180</v>
      </c>
      <c r="D64" s="377">
        <v>10000</v>
      </c>
      <c r="E64" s="328">
        <v>0</v>
      </c>
      <c r="F64" s="336">
        <v>1000</v>
      </c>
      <c r="G64" s="360">
        <f>F64*850+E64+(D64*20)</f>
        <v>1050000</v>
      </c>
      <c r="H64" s="331">
        <v>33000</v>
      </c>
      <c r="I64" s="358">
        <f t="shared" si="15"/>
        <v>3300</v>
      </c>
      <c r="J64" s="333">
        <f t="shared" si="16"/>
        <v>3.1428571428571431E-2</v>
      </c>
      <c r="K64" s="333">
        <f t="shared" si="17"/>
        <v>31.818181818181817</v>
      </c>
      <c r="L64" s="334">
        <f>K64/K$58</f>
        <v>15.018181818181816</v>
      </c>
      <c r="W64" s="274">
        <v>5</v>
      </c>
      <c r="X64" s="274">
        <v>63</v>
      </c>
      <c r="Y64" s="274">
        <f t="shared" si="2"/>
        <v>340</v>
      </c>
      <c r="Z64" s="274">
        <v>75</v>
      </c>
      <c r="AA64" s="274">
        <f>SUM($Z$2:Z64)</f>
        <v>4725</v>
      </c>
      <c r="AC64">
        <f t="shared" si="1"/>
        <v>5</v>
      </c>
    </row>
    <row r="65" spans="1:29">
      <c r="A65" s="274" t="s">
        <v>2469</v>
      </c>
      <c r="B65" s="325" t="s">
        <v>2588</v>
      </c>
      <c r="C65" s="325" t="s">
        <v>3181</v>
      </c>
      <c r="D65" s="377">
        <v>10000</v>
      </c>
      <c r="E65" s="328">
        <v>0</v>
      </c>
      <c r="F65" s="336">
        <v>1450</v>
      </c>
      <c r="G65" s="360">
        <f>F65*600+E65+(D65*20)</f>
        <v>1070000</v>
      </c>
      <c r="H65" s="331">
        <v>33000</v>
      </c>
      <c r="I65" s="358">
        <f t="shared" si="15"/>
        <v>3300</v>
      </c>
      <c r="J65" s="333">
        <f t="shared" si="16"/>
        <v>3.0841121495327101E-2</v>
      </c>
      <c r="K65" s="333">
        <f t="shared" si="17"/>
        <v>32.424242424242422</v>
      </c>
      <c r="L65" s="334">
        <f>K65/K$58</f>
        <v>15.304242424242423</v>
      </c>
      <c r="W65" s="274">
        <v>5</v>
      </c>
      <c r="X65" s="274">
        <v>64</v>
      </c>
      <c r="Y65" s="274">
        <f t="shared" si="2"/>
        <v>345</v>
      </c>
      <c r="Z65" s="274">
        <v>75</v>
      </c>
      <c r="AA65" s="274">
        <f>SUM($Z$2:Z65)</f>
        <v>4800</v>
      </c>
      <c r="AC65">
        <f t="shared" si="1"/>
        <v>5</v>
      </c>
    </row>
    <row r="66" spans="1:29">
      <c r="A66" s="274" t="s">
        <v>2469</v>
      </c>
      <c r="B66" s="325" t="s">
        <v>2588</v>
      </c>
      <c r="C66" s="325" t="s">
        <v>3182</v>
      </c>
      <c r="D66" s="377">
        <v>10000</v>
      </c>
      <c r="E66" s="328">
        <v>0</v>
      </c>
      <c r="F66" s="329">
        <v>4300</v>
      </c>
      <c r="G66" s="359">
        <f>(F66*200)+E66+(D66*20)</f>
        <v>1060000</v>
      </c>
      <c r="H66" s="331">
        <v>33000</v>
      </c>
      <c r="I66" s="358">
        <f t="shared" si="15"/>
        <v>3300</v>
      </c>
      <c r="J66" s="333">
        <f t="shared" si="16"/>
        <v>3.1132075471698113E-2</v>
      </c>
      <c r="K66" s="333">
        <f t="shared" si="17"/>
        <v>32.121212121212125</v>
      </c>
      <c r="L66" s="334">
        <f>K66/K$58</f>
        <v>15.161212121212122</v>
      </c>
      <c r="W66" s="274">
        <v>5</v>
      </c>
      <c r="X66" s="274">
        <v>65</v>
      </c>
      <c r="Y66" s="274">
        <f>Y65+W66</f>
        <v>350</v>
      </c>
      <c r="Z66" s="274">
        <v>75</v>
      </c>
      <c r="AA66" s="274">
        <f>SUM($Z$2:Z66)</f>
        <v>4875</v>
      </c>
      <c r="AC66">
        <f t="shared" si="1"/>
        <v>5</v>
      </c>
    </row>
    <row r="67" spans="1:29">
      <c r="A67" s="274" t="s">
        <v>2469</v>
      </c>
      <c r="B67" s="325" t="s">
        <v>2588</v>
      </c>
      <c r="C67" s="325" t="s">
        <v>2578</v>
      </c>
      <c r="D67" s="377">
        <v>10000</v>
      </c>
      <c r="E67" s="328">
        <v>870000</v>
      </c>
      <c r="F67" s="329"/>
      <c r="G67" s="359">
        <f>(F67)+E67+(D67*20)</f>
        <v>1070000</v>
      </c>
      <c r="H67" s="331">
        <v>33000</v>
      </c>
      <c r="I67" s="358">
        <f t="shared" si="15"/>
        <v>3300</v>
      </c>
      <c r="J67" s="333">
        <f t="shared" si="16"/>
        <v>3.0841121495327101E-2</v>
      </c>
      <c r="K67" s="333">
        <f t="shared" si="17"/>
        <v>32.424242424242422</v>
      </c>
      <c r="L67" s="334">
        <f>K67/K$58</f>
        <v>15.304242424242423</v>
      </c>
      <c r="W67" s="274">
        <v>5</v>
      </c>
      <c r="X67" s="274">
        <v>66</v>
      </c>
      <c r="Y67" s="274">
        <f t="shared" si="2"/>
        <v>355</v>
      </c>
      <c r="Z67" s="274">
        <v>75</v>
      </c>
      <c r="AA67" s="274">
        <f>SUM($Z$2:Z67)</f>
        <v>4950</v>
      </c>
      <c r="AC67">
        <f t="shared" si="1"/>
        <v>5</v>
      </c>
    </row>
    <row r="68" spans="1:29">
      <c r="A68" s="274" t="s">
        <v>2469</v>
      </c>
      <c r="B68" s="325" t="s">
        <v>2604</v>
      </c>
      <c r="C68" s="325" t="s">
        <v>2587</v>
      </c>
      <c r="D68" s="361">
        <v>0</v>
      </c>
      <c r="E68" s="328">
        <v>0</v>
      </c>
      <c r="F68" s="329">
        <v>2</v>
      </c>
      <c r="G68" s="359">
        <v>0</v>
      </c>
      <c r="H68" s="331">
        <v>44000</v>
      </c>
      <c r="I68" s="358">
        <f t="shared" si="15"/>
        <v>4400</v>
      </c>
      <c r="J68" s="333"/>
      <c r="K68" s="333">
        <f t="shared" si="17"/>
        <v>0</v>
      </c>
      <c r="L68" s="334">
        <f>K68/K$58</f>
        <v>0</v>
      </c>
      <c r="W68" s="274">
        <v>5</v>
      </c>
      <c r="X68" s="274">
        <v>67</v>
      </c>
      <c r="Y68" s="274">
        <f t="shared" si="2"/>
        <v>360</v>
      </c>
      <c r="Z68" s="274">
        <v>75</v>
      </c>
      <c r="AA68" s="274">
        <f>SUM($Z$2:Z68)</f>
        <v>5025</v>
      </c>
      <c r="AC68">
        <f t="shared" ref="AC68:AC131" si="18">Y68-Y67</f>
        <v>5</v>
      </c>
    </row>
    <row r="69" spans="1:29">
      <c r="A69" s="274" t="s">
        <v>2469</v>
      </c>
      <c r="B69" s="325" t="s">
        <v>2604</v>
      </c>
      <c r="C69" s="325" t="s">
        <v>2592</v>
      </c>
      <c r="D69" s="361">
        <v>0</v>
      </c>
      <c r="E69" s="328">
        <v>0</v>
      </c>
      <c r="F69" s="329">
        <v>2</v>
      </c>
      <c r="G69" s="359">
        <v>0</v>
      </c>
      <c r="H69" s="331">
        <v>44000</v>
      </c>
      <c r="I69" s="358">
        <f t="shared" si="15"/>
        <v>4400</v>
      </c>
      <c r="J69" s="333"/>
      <c r="K69" s="333">
        <f t="shared" si="17"/>
        <v>0</v>
      </c>
      <c r="L69" s="334">
        <f>K69/K$58</f>
        <v>0</v>
      </c>
      <c r="W69" s="274">
        <v>5</v>
      </c>
      <c r="X69" s="274">
        <v>68</v>
      </c>
      <c r="Y69" s="274">
        <f t="shared" ref="Y69:Y132" si="19">Y68+W69</f>
        <v>365</v>
      </c>
      <c r="Z69" s="274">
        <v>75</v>
      </c>
      <c r="AA69" s="274">
        <f>SUM($Z$2:Z69)</f>
        <v>5100</v>
      </c>
      <c r="AC69">
        <f t="shared" si="18"/>
        <v>5</v>
      </c>
    </row>
    <row r="70" spans="1:29">
      <c r="A70" s="274" t="s">
        <v>2469</v>
      </c>
      <c r="B70" s="325" t="s">
        <v>2604</v>
      </c>
      <c r="C70" s="325" t="s">
        <v>2593</v>
      </c>
      <c r="D70" s="361">
        <v>0</v>
      </c>
      <c r="E70" s="328">
        <v>0</v>
      </c>
      <c r="F70" s="329">
        <v>1</v>
      </c>
      <c r="G70" s="359">
        <v>0</v>
      </c>
      <c r="H70" s="331">
        <v>33000</v>
      </c>
      <c r="I70" s="358">
        <f t="shared" si="15"/>
        <v>3300</v>
      </c>
      <c r="J70" s="333"/>
      <c r="K70" s="333">
        <f t="shared" si="17"/>
        <v>0</v>
      </c>
      <c r="L70" s="334">
        <f>K70/K$58</f>
        <v>0</v>
      </c>
      <c r="W70" s="274">
        <v>5</v>
      </c>
      <c r="X70" s="274">
        <v>69</v>
      </c>
      <c r="Y70" s="274">
        <f t="shared" si="19"/>
        <v>370</v>
      </c>
      <c r="Z70" s="274">
        <v>75</v>
      </c>
      <c r="AA70" s="274">
        <f>SUM($Z$2:Z70)</f>
        <v>5175</v>
      </c>
      <c r="AC70">
        <f t="shared" si="18"/>
        <v>5</v>
      </c>
    </row>
    <row r="71" spans="1:29">
      <c r="D71" s="324">
        <f>SUM(D62:D67)*5+D61</f>
        <v>252000</v>
      </c>
      <c r="H71" s="364">
        <f>SUM(H62:H67)*5+H61+SUM(H68:H69)*3</f>
        <v>1039500</v>
      </c>
      <c r="W71" s="274">
        <v>5</v>
      </c>
      <c r="X71" s="274">
        <v>70</v>
      </c>
      <c r="Y71" s="274">
        <f t="shared" si="19"/>
        <v>375</v>
      </c>
      <c r="Z71" s="274">
        <v>75</v>
      </c>
      <c r="AA71" s="274">
        <f>SUM($Z$2:Z71)</f>
        <v>5250</v>
      </c>
      <c r="AC71">
        <f t="shared" si="18"/>
        <v>5</v>
      </c>
    </row>
    <row r="72" spans="1:29">
      <c r="W72" s="274">
        <v>5</v>
      </c>
      <c r="X72" s="549">
        <v>71</v>
      </c>
      <c r="Y72" s="549">
        <f t="shared" si="19"/>
        <v>380</v>
      </c>
      <c r="Z72" s="274">
        <v>75</v>
      </c>
      <c r="AA72" s="549">
        <f>SUM($Z$2:Z72)</f>
        <v>5325</v>
      </c>
      <c r="AB72" s="555" t="s">
        <v>2492</v>
      </c>
      <c r="AC72">
        <f t="shared" si="18"/>
        <v>5</v>
      </c>
    </row>
    <row r="73" spans="1:29">
      <c r="A73" s="274" t="s">
        <v>3184</v>
      </c>
      <c r="W73" s="274">
        <v>5</v>
      </c>
      <c r="X73" s="274">
        <v>72</v>
      </c>
      <c r="Y73" s="274">
        <f t="shared" si="19"/>
        <v>385</v>
      </c>
      <c r="Z73" s="274">
        <v>75</v>
      </c>
      <c r="AA73" s="274">
        <f>SUM($Z$2:Z73)</f>
        <v>5400</v>
      </c>
      <c r="AC73">
        <f t="shared" si="18"/>
        <v>5</v>
      </c>
    </row>
    <row r="74" spans="1:29">
      <c r="W74" s="274">
        <v>5</v>
      </c>
      <c r="X74" s="274">
        <v>73</v>
      </c>
      <c r="Y74" s="274">
        <f t="shared" si="19"/>
        <v>390</v>
      </c>
      <c r="Z74" s="274">
        <v>75</v>
      </c>
      <c r="AA74" s="274">
        <f>SUM($Z$2:Z74)</f>
        <v>5475</v>
      </c>
      <c r="AC74">
        <f t="shared" si="18"/>
        <v>5</v>
      </c>
    </row>
    <row r="75" spans="1:29">
      <c r="W75" s="274">
        <v>5</v>
      </c>
      <c r="X75" s="274">
        <v>74</v>
      </c>
      <c r="Y75" s="274">
        <f t="shared" si="19"/>
        <v>395</v>
      </c>
      <c r="Z75" s="274">
        <v>75</v>
      </c>
      <c r="AA75" s="274">
        <f>SUM($Z$2:Z75)</f>
        <v>5550</v>
      </c>
      <c r="AC75">
        <f t="shared" si="18"/>
        <v>5</v>
      </c>
    </row>
    <row r="76" spans="1:29">
      <c r="W76" s="274">
        <v>5</v>
      </c>
      <c r="X76" s="274">
        <v>75</v>
      </c>
      <c r="Y76" s="274">
        <f t="shared" si="19"/>
        <v>400</v>
      </c>
      <c r="Z76" s="274">
        <v>75</v>
      </c>
      <c r="AA76" s="274">
        <f>SUM($Z$2:Z76)</f>
        <v>5625</v>
      </c>
      <c r="AC76">
        <f t="shared" si="18"/>
        <v>5</v>
      </c>
    </row>
    <row r="77" spans="1:29">
      <c r="W77" s="274">
        <v>5</v>
      </c>
      <c r="X77" s="274">
        <v>76</v>
      </c>
      <c r="Y77" s="274">
        <f t="shared" si="19"/>
        <v>405</v>
      </c>
      <c r="Z77" s="274">
        <v>75</v>
      </c>
      <c r="AA77" s="274">
        <f>SUM($Z$2:Z77)</f>
        <v>5700</v>
      </c>
      <c r="AC77">
        <f t="shared" si="18"/>
        <v>5</v>
      </c>
    </row>
    <row r="78" spans="1:29">
      <c r="W78" s="274">
        <v>5</v>
      </c>
      <c r="X78" s="274">
        <v>77</v>
      </c>
      <c r="Y78" s="274">
        <f t="shared" si="19"/>
        <v>410</v>
      </c>
      <c r="Z78" s="274">
        <v>75</v>
      </c>
      <c r="AA78" s="274">
        <f>SUM($Z$2:Z78)</f>
        <v>5775</v>
      </c>
      <c r="AC78">
        <f t="shared" si="18"/>
        <v>5</v>
      </c>
    </row>
    <row r="79" spans="1:29">
      <c r="W79" s="274">
        <v>5</v>
      </c>
      <c r="X79" s="274">
        <v>78</v>
      </c>
      <c r="Y79" s="274">
        <f t="shared" si="19"/>
        <v>415</v>
      </c>
      <c r="Z79" s="274">
        <v>75</v>
      </c>
      <c r="AA79" s="274">
        <f>SUM($Z$2:Z79)</f>
        <v>5850</v>
      </c>
      <c r="AC79">
        <f t="shared" si="18"/>
        <v>5</v>
      </c>
    </row>
    <row r="80" spans="1:29">
      <c r="V80"/>
      <c r="W80" s="274">
        <v>5</v>
      </c>
      <c r="X80" s="274">
        <v>79</v>
      </c>
      <c r="Y80" s="274">
        <f t="shared" si="19"/>
        <v>420</v>
      </c>
      <c r="Z80" s="274">
        <v>75</v>
      </c>
      <c r="AA80" s="274">
        <f>SUM($Z$2:Z80)</f>
        <v>5925</v>
      </c>
      <c r="AC80">
        <f t="shared" si="18"/>
        <v>5</v>
      </c>
    </row>
    <row r="81" spans="1:29">
      <c r="W81" s="274">
        <v>5</v>
      </c>
      <c r="X81" s="274">
        <v>80</v>
      </c>
      <c r="Y81" s="274">
        <f t="shared" si="19"/>
        <v>425</v>
      </c>
      <c r="Z81" s="274">
        <v>75</v>
      </c>
      <c r="AA81" s="274">
        <f>SUM($Z$2:Z81)</f>
        <v>6000</v>
      </c>
      <c r="AC81">
        <f t="shared" si="18"/>
        <v>5</v>
      </c>
    </row>
    <row r="82" spans="1:29">
      <c r="W82" s="274">
        <v>5</v>
      </c>
      <c r="X82" s="274">
        <v>81</v>
      </c>
      <c r="Y82" s="274">
        <f t="shared" si="19"/>
        <v>430</v>
      </c>
      <c r="Z82" s="274">
        <v>75</v>
      </c>
      <c r="AA82" s="274">
        <f>SUM($Z$2:Z82)</f>
        <v>6075</v>
      </c>
      <c r="AC82">
        <f t="shared" si="18"/>
        <v>5</v>
      </c>
    </row>
    <row r="83" spans="1:29">
      <c r="W83" s="274">
        <v>5</v>
      </c>
      <c r="X83" s="274">
        <v>82</v>
      </c>
      <c r="Y83" s="274">
        <f t="shared" si="19"/>
        <v>435</v>
      </c>
      <c r="Z83" s="274">
        <v>75</v>
      </c>
      <c r="AA83" s="274">
        <f>SUM($Z$2:Z83)</f>
        <v>6150</v>
      </c>
      <c r="AC83">
        <f t="shared" si="18"/>
        <v>5</v>
      </c>
    </row>
    <row r="84" spans="1:29">
      <c r="W84" s="274">
        <v>5</v>
      </c>
      <c r="X84" s="274">
        <v>83</v>
      </c>
      <c r="Y84" s="274">
        <f t="shared" si="19"/>
        <v>440</v>
      </c>
      <c r="Z84" s="274">
        <v>75</v>
      </c>
      <c r="AA84" s="274">
        <f>SUM($Z$2:Z84)</f>
        <v>6225</v>
      </c>
      <c r="AC84">
        <f t="shared" si="18"/>
        <v>5</v>
      </c>
    </row>
    <row r="85" spans="1:29">
      <c r="W85" s="274">
        <v>5</v>
      </c>
      <c r="X85" s="274">
        <v>84</v>
      </c>
      <c r="Y85" s="274">
        <f t="shared" si="19"/>
        <v>445</v>
      </c>
      <c r="Z85" s="274">
        <v>75</v>
      </c>
      <c r="AA85" s="274">
        <f>SUM($Z$2:Z85)</f>
        <v>6300</v>
      </c>
      <c r="AC85">
        <f t="shared" si="18"/>
        <v>5</v>
      </c>
    </row>
    <row r="86" spans="1:29">
      <c r="W86" s="274">
        <v>5</v>
      </c>
      <c r="X86" s="274">
        <v>85</v>
      </c>
      <c r="Y86" s="274">
        <f t="shared" si="19"/>
        <v>450</v>
      </c>
      <c r="Z86" s="274">
        <v>75</v>
      </c>
      <c r="AA86" s="274">
        <f>SUM($Z$2:Z86)</f>
        <v>6375</v>
      </c>
      <c r="AC86">
        <f t="shared" si="18"/>
        <v>5</v>
      </c>
    </row>
    <row r="87" spans="1:29">
      <c r="W87" s="274">
        <v>5</v>
      </c>
      <c r="X87" s="274">
        <v>86</v>
      </c>
      <c r="Y87" s="274">
        <f t="shared" si="19"/>
        <v>455</v>
      </c>
      <c r="Z87" s="274">
        <v>75</v>
      </c>
      <c r="AA87" s="274">
        <f>SUM($Z$2:Z87)</f>
        <v>6450</v>
      </c>
      <c r="AC87">
        <f t="shared" si="18"/>
        <v>5</v>
      </c>
    </row>
    <row r="88" spans="1:29">
      <c r="W88" s="274">
        <v>5</v>
      </c>
      <c r="X88" s="274">
        <v>87</v>
      </c>
      <c r="Y88" s="274">
        <f t="shared" si="19"/>
        <v>460</v>
      </c>
      <c r="Z88" s="274">
        <v>75</v>
      </c>
      <c r="AA88" s="274">
        <f>SUM($Z$2:Z88)</f>
        <v>6525</v>
      </c>
      <c r="AC88">
        <f t="shared" si="18"/>
        <v>5</v>
      </c>
    </row>
    <row r="89" spans="1:29">
      <c r="W89" s="274">
        <v>5</v>
      </c>
      <c r="X89" s="274">
        <v>88</v>
      </c>
      <c r="Y89" s="274">
        <f t="shared" si="19"/>
        <v>465</v>
      </c>
      <c r="Z89" s="274">
        <v>75</v>
      </c>
      <c r="AA89" s="274">
        <f>SUM($Z$2:Z89)</f>
        <v>6600</v>
      </c>
      <c r="AC89">
        <f t="shared" si="18"/>
        <v>5</v>
      </c>
    </row>
    <row r="90" spans="1:29">
      <c r="W90" s="274">
        <v>5</v>
      </c>
      <c r="X90" s="274">
        <v>89</v>
      </c>
      <c r="Y90" s="274">
        <f t="shared" si="19"/>
        <v>470</v>
      </c>
      <c r="Z90" s="274">
        <v>75</v>
      </c>
      <c r="AA90" s="274">
        <f>SUM($Z$2:Z90)</f>
        <v>6675</v>
      </c>
      <c r="AC90">
        <f t="shared" si="18"/>
        <v>5</v>
      </c>
    </row>
    <row r="91" spans="1:29">
      <c r="A91"/>
      <c r="B91"/>
      <c r="C91"/>
      <c r="W91" s="274">
        <v>5</v>
      </c>
      <c r="X91" s="274">
        <v>90</v>
      </c>
      <c r="Y91" s="274">
        <f t="shared" si="19"/>
        <v>475</v>
      </c>
      <c r="Z91" s="274">
        <v>75</v>
      </c>
      <c r="AA91" s="274">
        <f>SUM($Z$2:Z91)</f>
        <v>6750</v>
      </c>
      <c r="AC91">
        <f t="shared" si="18"/>
        <v>5</v>
      </c>
    </row>
    <row r="92" spans="1:29" ht="14.25" customHeight="1">
      <c r="A92" s="382"/>
      <c r="B92"/>
      <c r="C92"/>
      <c r="W92" s="274">
        <v>5</v>
      </c>
      <c r="X92" s="549">
        <v>91</v>
      </c>
      <c r="Y92" s="549">
        <f t="shared" si="19"/>
        <v>480</v>
      </c>
      <c r="Z92" s="274">
        <v>75</v>
      </c>
      <c r="AA92" s="549">
        <f>SUM($Z$2:Z92)</f>
        <v>6825</v>
      </c>
      <c r="AB92" s="549"/>
      <c r="AC92">
        <f t="shared" si="18"/>
        <v>5</v>
      </c>
    </row>
    <row r="93" spans="1:29" ht="15" customHeight="1">
      <c r="A93" s="569"/>
      <c r="B93" s="569"/>
      <c r="C93" s="569"/>
      <c r="W93" s="274">
        <v>5</v>
      </c>
      <c r="X93" s="274">
        <v>92</v>
      </c>
      <c r="Y93" s="274">
        <f t="shared" si="19"/>
        <v>485</v>
      </c>
      <c r="Z93" s="274">
        <v>75</v>
      </c>
      <c r="AA93" s="274">
        <f>SUM($Z$2:Z93)</f>
        <v>6900</v>
      </c>
      <c r="AC93">
        <f t="shared" si="18"/>
        <v>5</v>
      </c>
    </row>
    <row r="94" spans="1:29">
      <c r="A94" s="570"/>
      <c r="B94" s="571"/>
      <c r="C94" s="572"/>
      <c r="W94" s="274">
        <v>5</v>
      </c>
      <c r="X94" s="274">
        <v>93</v>
      </c>
      <c r="Y94" s="274">
        <f t="shared" si="19"/>
        <v>490</v>
      </c>
      <c r="Z94" s="274">
        <v>75</v>
      </c>
      <c r="AA94" s="274">
        <f>SUM($Z$2:Z94)</f>
        <v>6975</v>
      </c>
      <c r="AC94">
        <f t="shared" si="18"/>
        <v>5</v>
      </c>
    </row>
    <row r="95" spans="1:29">
      <c r="A95" s="570"/>
      <c r="B95" s="571"/>
      <c r="C95" s="572"/>
      <c r="W95" s="274">
        <v>5</v>
      </c>
      <c r="X95" s="274">
        <v>94</v>
      </c>
      <c r="Y95" s="274">
        <f t="shared" si="19"/>
        <v>495</v>
      </c>
      <c r="Z95" s="274">
        <v>75</v>
      </c>
      <c r="AA95" s="274">
        <f>SUM($Z$2:Z95)</f>
        <v>7050</v>
      </c>
      <c r="AC95">
        <f t="shared" si="18"/>
        <v>5</v>
      </c>
    </row>
    <row r="96" spans="1:29">
      <c r="A96" s="570"/>
      <c r="B96" s="571"/>
      <c r="C96" s="572"/>
      <c r="W96" s="274">
        <v>5</v>
      </c>
      <c r="X96" s="274">
        <v>95</v>
      </c>
      <c r="Y96" s="274">
        <f t="shared" si="19"/>
        <v>500</v>
      </c>
      <c r="Z96" s="274">
        <v>75</v>
      </c>
      <c r="AA96" s="274">
        <f>SUM($Z$2:Z96)</f>
        <v>7125</v>
      </c>
      <c r="AC96">
        <f t="shared" si="18"/>
        <v>5</v>
      </c>
    </row>
    <row r="97" spans="1:29">
      <c r="A97" s="570"/>
      <c r="B97" s="571"/>
      <c r="C97" s="572"/>
      <c r="W97" s="274">
        <v>5</v>
      </c>
      <c r="X97" s="274">
        <v>96</v>
      </c>
      <c r="Y97" s="274">
        <f t="shared" si="19"/>
        <v>505</v>
      </c>
      <c r="Z97" s="274">
        <v>75</v>
      </c>
      <c r="AA97" s="274">
        <f>SUM($Z$2:Z97)</f>
        <v>7200</v>
      </c>
      <c r="AC97">
        <f t="shared" si="18"/>
        <v>5</v>
      </c>
    </row>
    <row r="98" spans="1:29">
      <c r="A98" s="570"/>
      <c r="B98" s="571"/>
      <c r="C98" s="572"/>
      <c r="W98" s="274">
        <v>5</v>
      </c>
      <c r="X98" s="274">
        <v>97</v>
      </c>
      <c r="Y98" s="274">
        <f t="shared" si="19"/>
        <v>510</v>
      </c>
      <c r="Z98" s="274">
        <v>75</v>
      </c>
      <c r="AA98" s="274">
        <f>SUM($Z$2:Z98)</f>
        <v>7275</v>
      </c>
      <c r="AC98">
        <f t="shared" si="18"/>
        <v>5</v>
      </c>
    </row>
    <row r="99" spans="1:29">
      <c r="A99" s="344"/>
      <c r="B99" s="345"/>
      <c r="C99" s="346"/>
      <c r="W99" s="274">
        <v>5</v>
      </c>
      <c r="X99" s="274">
        <v>98</v>
      </c>
      <c r="Y99" s="274">
        <f t="shared" si="19"/>
        <v>515</v>
      </c>
      <c r="Z99" s="274">
        <v>75</v>
      </c>
      <c r="AA99" s="274">
        <f>SUM($Z$2:Z99)</f>
        <v>7350</v>
      </c>
      <c r="AC99">
        <f t="shared" si="18"/>
        <v>5</v>
      </c>
    </row>
    <row r="100" spans="1:29">
      <c r="A100" s="344"/>
      <c r="B100" s="345"/>
      <c r="C100" s="346"/>
      <c r="W100" s="274">
        <v>5</v>
      </c>
      <c r="X100" s="274">
        <v>99</v>
      </c>
      <c r="Y100" s="274">
        <f t="shared" si="19"/>
        <v>520</v>
      </c>
      <c r="Z100" s="274">
        <v>75</v>
      </c>
      <c r="AA100" s="274">
        <f>SUM($Z$2:Z100)</f>
        <v>7425</v>
      </c>
      <c r="AC100">
        <f t="shared" si="18"/>
        <v>5</v>
      </c>
    </row>
    <row r="101" spans="1:29">
      <c r="A101" s="344"/>
      <c r="B101" s="345"/>
      <c r="C101" s="346"/>
      <c r="W101" s="274">
        <v>5</v>
      </c>
      <c r="X101" s="274">
        <v>100</v>
      </c>
      <c r="Y101" s="274">
        <f t="shared" si="19"/>
        <v>525</v>
      </c>
      <c r="Z101" s="274">
        <v>75</v>
      </c>
      <c r="AA101" s="274">
        <f>SUM($Z$2:Z101)</f>
        <v>7500</v>
      </c>
      <c r="AC101">
        <f t="shared" si="18"/>
        <v>5</v>
      </c>
    </row>
    <row r="102" spans="1:29">
      <c r="A102" s="344"/>
      <c r="B102" s="345"/>
      <c r="C102" s="346"/>
      <c r="W102" s="274">
        <v>5</v>
      </c>
      <c r="X102" s="274">
        <v>101</v>
      </c>
      <c r="Y102" s="274">
        <f t="shared" si="19"/>
        <v>530</v>
      </c>
      <c r="Z102" s="274">
        <v>75</v>
      </c>
      <c r="AA102" s="274">
        <f>SUM($Z$2:Z102)</f>
        <v>7575</v>
      </c>
      <c r="AC102">
        <f t="shared" si="18"/>
        <v>5</v>
      </c>
    </row>
    <row r="103" spans="1:29">
      <c r="A103" s="344"/>
      <c r="B103" s="345"/>
      <c r="C103" s="346"/>
      <c r="W103" s="274">
        <v>5</v>
      </c>
      <c r="X103" s="274">
        <v>102</v>
      </c>
      <c r="Y103" s="274">
        <f t="shared" si="19"/>
        <v>535</v>
      </c>
      <c r="Z103" s="274">
        <v>75</v>
      </c>
      <c r="AA103" s="274">
        <f>SUM($Z$2:Z103)</f>
        <v>7650</v>
      </c>
      <c r="AC103">
        <f t="shared" si="18"/>
        <v>5</v>
      </c>
    </row>
    <row r="104" spans="1:29">
      <c r="W104" s="274">
        <v>5</v>
      </c>
      <c r="X104" s="274">
        <v>103</v>
      </c>
      <c r="Y104" s="274">
        <f t="shared" si="19"/>
        <v>540</v>
      </c>
      <c r="Z104" s="274">
        <v>75</v>
      </c>
      <c r="AA104" s="274">
        <f>SUM($Z$2:Z104)</f>
        <v>7725</v>
      </c>
      <c r="AC104">
        <f t="shared" si="18"/>
        <v>5</v>
      </c>
    </row>
    <row r="105" spans="1:29">
      <c r="W105" s="274">
        <v>5</v>
      </c>
      <c r="X105" s="274">
        <v>104</v>
      </c>
      <c r="Y105" s="274">
        <f t="shared" si="19"/>
        <v>545</v>
      </c>
      <c r="Z105" s="274">
        <v>75</v>
      </c>
      <c r="AA105" s="274">
        <f>SUM($Z$2:Z105)</f>
        <v>7800</v>
      </c>
      <c r="AC105">
        <f t="shared" si="18"/>
        <v>5</v>
      </c>
    </row>
    <row r="106" spans="1:29">
      <c r="W106" s="274">
        <v>5</v>
      </c>
      <c r="X106" s="274">
        <v>105</v>
      </c>
      <c r="Y106" s="274">
        <f t="shared" si="19"/>
        <v>550</v>
      </c>
      <c r="Z106" s="274">
        <v>75</v>
      </c>
      <c r="AA106" s="274">
        <f>SUM($Z$2:Z106)</f>
        <v>7875</v>
      </c>
      <c r="AC106">
        <f t="shared" si="18"/>
        <v>5</v>
      </c>
    </row>
    <row r="107" spans="1:29">
      <c r="W107" s="274">
        <v>5</v>
      </c>
      <c r="X107" s="274">
        <v>106</v>
      </c>
      <c r="Y107" s="274">
        <f t="shared" si="19"/>
        <v>555</v>
      </c>
      <c r="Z107" s="274">
        <v>75</v>
      </c>
      <c r="AA107" s="274">
        <f>SUM($Z$2:Z107)</f>
        <v>7950</v>
      </c>
      <c r="AC107">
        <f t="shared" si="18"/>
        <v>5</v>
      </c>
    </row>
    <row r="108" spans="1:29">
      <c r="W108" s="274">
        <v>5</v>
      </c>
      <c r="X108" s="274">
        <v>107</v>
      </c>
      <c r="Y108" s="274">
        <f t="shared" si="19"/>
        <v>560</v>
      </c>
      <c r="Z108" s="274">
        <v>75</v>
      </c>
      <c r="AA108" s="274">
        <f>SUM($Z$2:Z108)</f>
        <v>8025</v>
      </c>
      <c r="AC108">
        <f t="shared" si="18"/>
        <v>5</v>
      </c>
    </row>
    <row r="109" spans="1:29">
      <c r="W109" s="274">
        <v>5</v>
      </c>
      <c r="X109" s="274">
        <v>108</v>
      </c>
      <c r="Y109" s="274">
        <f t="shared" si="19"/>
        <v>565</v>
      </c>
      <c r="Z109" s="274">
        <v>75</v>
      </c>
      <c r="AA109" s="274">
        <f>SUM($Z$2:Z109)</f>
        <v>8100</v>
      </c>
      <c r="AC109">
        <f t="shared" si="18"/>
        <v>5</v>
      </c>
    </row>
    <row r="110" spans="1:29">
      <c r="W110" s="274">
        <v>5</v>
      </c>
      <c r="X110" s="274">
        <v>109</v>
      </c>
      <c r="Y110" s="274">
        <f t="shared" si="19"/>
        <v>570</v>
      </c>
      <c r="Z110" s="274">
        <v>75</v>
      </c>
      <c r="AA110" s="274">
        <f>SUM($Z$2:Z110)</f>
        <v>8175</v>
      </c>
      <c r="AC110">
        <f t="shared" si="18"/>
        <v>5</v>
      </c>
    </row>
    <row r="111" spans="1:29">
      <c r="W111" s="274">
        <v>5</v>
      </c>
      <c r="X111" s="274">
        <v>110</v>
      </c>
      <c r="Y111" s="274">
        <f t="shared" si="19"/>
        <v>575</v>
      </c>
      <c r="Z111" s="274">
        <v>75</v>
      </c>
      <c r="AA111" s="274">
        <f>SUM($Z$2:Z111)</f>
        <v>8250</v>
      </c>
      <c r="AC111">
        <f t="shared" si="18"/>
        <v>5</v>
      </c>
    </row>
    <row r="112" spans="1:29">
      <c r="W112" s="274">
        <v>5</v>
      </c>
      <c r="X112" s="575">
        <v>111</v>
      </c>
      <c r="Y112" s="549">
        <f t="shared" si="19"/>
        <v>580</v>
      </c>
      <c r="Z112" s="274">
        <v>75</v>
      </c>
      <c r="AA112" s="549">
        <f>SUM($Z$2:Z112)</f>
        <v>8325</v>
      </c>
      <c r="AB112" s="555" t="s">
        <v>2493</v>
      </c>
      <c r="AC112">
        <f t="shared" si="18"/>
        <v>5</v>
      </c>
    </row>
    <row r="113" spans="23:29">
      <c r="W113" s="274">
        <v>5</v>
      </c>
      <c r="X113" s="274">
        <v>112</v>
      </c>
      <c r="Y113" s="274">
        <f t="shared" si="19"/>
        <v>585</v>
      </c>
      <c r="Z113" s="274">
        <v>75</v>
      </c>
      <c r="AA113" s="274">
        <f>SUM($Z$2:Z113)</f>
        <v>8400</v>
      </c>
      <c r="AC113">
        <f t="shared" si="18"/>
        <v>5</v>
      </c>
    </row>
    <row r="114" spans="23:29">
      <c r="W114" s="274">
        <v>5</v>
      </c>
      <c r="X114" s="274">
        <v>113</v>
      </c>
      <c r="Y114" s="274">
        <f t="shared" si="19"/>
        <v>590</v>
      </c>
      <c r="Z114" s="274">
        <v>75</v>
      </c>
      <c r="AA114" s="274">
        <f>SUM($Z$2:Z114)</f>
        <v>8475</v>
      </c>
      <c r="AC114">
        <f t="shared" si="18"/>
        <v>5</v>
      </c>
    </row>
    <row r="115" spans="23:29">
      <c r="W115" s="274">
        <v>5</v>
      </c>
      <c r="X115" s="274">
        <v>114</v>
      </c>
      <c r="Y115" s="274">
        <f t="shared" si="19"/>
        <v>595</v>
      </c>
      <c r="Z115" s="274">
        <v>75</v>
      </c>
      <c r="AA115" s="274">
        <f>SUM($Z$2:Z115)</f>
        <v>8550</v>
      </c>
      <c r="AC115">
        <f t="shared" si="18"/>
        <v>5</v>
      </c>
    </row>
    <row r="116" spans="23:29">
      <c r="W116" s="274">
        <v>5</v>
      </c>
      <c r="X116" s="274">
        <v>115</v>
      </c>
      <c r="Y116" s="274">
        <f t="shared" si="19"/>
        <v>600</v>
      </c>
      <c r="Z116" s="274">
        <v>75</v>
      </c>
      <c r="AA116" s="274">
        <f>SUM($Z$2:Z116)</f>
        <v>8625</v>
      </c>
      <c r="AC116">
        <f t="shared" si="18"/>
        <v>5</v>
      </c>
    </row>
    <row r="117" spans="23:29">
      <c r="W117" s="274">
        <v>5</v>
      </c>
      <c r="X117" s="274">
        <v>116</v>
      </c>
      <c r="Y117" s="274">
        <f t="shared" si="19"/>
        <v>605</v>
      </c>
      <c r="Z117" s="274">
        <v>75</v>
      </c>
      <c r="AA117" s="274">
        <f>SUM($Z$2:Z117)</f>
        <v>8700</v>
      </c>
      <c r="AC117">
        <f t="shared" si="18"/>
        <v>5</v>
      </c>
    </row>
    <row r="118" spans="23:29">
      <c r="W118" s="274">
        <v>5</v>
      </c>
      <c r="X118" s="274">
        <v>117</v>
      </c>
      <c r="Y118" s="274">
        <f t="shared" si="19"/>
        <v>610</v>
      </c>
      <c r="Z118" s="274">
        <v>75</v>
      </c>
      <c r="AA118" s="274">
        <f>SUM($Z$2:Z118)</f>
        <v>8775</v>
      </c>
      <c r="AC118">
        <f t="shared" si="18"/>
        <v>5</v>
      </c>
    </row>
    <row r="119" spans="23:29">
      <c r="W119" s="274">
        <v>5</v>
      </c>
      <c r="X119" s="274">
        <v>118</v>
      </c>
      <c r="Y119" s="274">
        <f t="shared" si="19"/>
        <v>615</v>
      </c>
      <c r="Z119" s="274">
        <v>75</v>
      </c>
      <c r="AA119" s="274">
        <f>SUM($Z$2:Z119)</f>
        <v>8850</v>
      </c>
      <c r="AC119">
        <f t="shared" si="18"/>
        <v>5</v>
      </c>
    </row>
    <row r="120" spans="23:29">
      <c r="W120" s="274">
        <v>5</v>
      </c>
      <c r="X120" s="274">
        <v>119</v>
      </c>
      <c r="Y120" s="274">
        <f t="shared" si="19"/>
        <v>620</v>
      </c>
      <c r="Z120" s="274">
        <v>75</v>
      </c>
      <c r="AA120" s="274">
        <f>SUM($Z$2:Z120)</f>
        <v>8925</v>
      </c>
      <c r="AC120">
        <f t="shared" si="18"/>
        <v>5</v>
      </c>
    </row>
    <row r="121" spans="23:29">
      <c r="W121" s="274">
        <v>5</v>
      </c>
      <c r="X121" s="274">
        <v>120</v>
      </c>
      <c r="Y121" s="274">
        <f t="shared" si="19"/>
        <v>625</v>
      </c>
      <c r="Z121" s="274">
        <v>75</v>
      </c>
      <c r="AA121" s="274">
        <f>SUM($Z$2:Z121)</f>
        <v>9000</v>
      </c>
      <c r="AC121">
        <f t="shared" si="18"/>
        <v>5</v>
      </c>
    </row>
    <row r="122" spans="23:29">
      <c r="W122" s="274">
        <v>5</v>
      </c>
      <c r="X122" s="274">
        <v>121</v>
      </c>
      <c r="Y122" s="274">
        <f t="shared" si="19"/>
        <v>630</v>
      </c>
      <c r="Z122" s="274">
        <v>75</v>
      </c>
      <c r="AA122" s="274">
        <f>SUM($Z$2:Z122)</f>
        <v>9075</v>
      </c>
      <c r="AC122">
        <f t="shared" si="18"/>
        <v>5</v>
      </c>
    </row>
    <row r="123" spans="23:29">
      <c r="W123" s="274">
        <v>5</v>
      </c>
      <c r="X123" s="274">
        <v>122</v>
      </c>
      <c r="Y123" s="274">
        <f t="shared" si="19"/>
        <v>635</v>
      </c>
      <c r="Z123" s="274">
        <v>75</v>
      </c>
      <c r="AA123" s="274">
        <f>SUM($Z$2:Z123)</f>
        <v>9150</v>
      </c>
      <c r="AC123">
        <f t="shared" si="18"/>
        <v>5</v>
      </c>
    </row>
    <row r="124" spans="23:29">
      <c r="W124" s="274">
        <v>5</v>
      </c>
      <c r="X124" s="274">
        <v>123</v>
      </c>
      <c r="Y124" s="274">
        <f t="shared" si="19"/>
        <v>640</v>
      </c>
      <c r="Z124" s="274">
        <v>75</v>
      </c>
      <c r="AA124" s="274">
        <f>SUM($Z$2:Z124)</f>
        <v>9225</v>
      </c>
      <c r="AC124">
        <f t="shared" si="18"/>
        <v>5</v>
      </c>
    </row>
    <row r="125" spans="23:29">
      <c r="W125" s="274">
        <v>5</v>
      </c>
      <c r="X125" s="274">
        <v>124</v>
      </c>
      <c r="Y125" s="274">
        <f t="shared" si="19"/>
        <v>645</v>
      </c>
      <c r="Z125" s="274">
        <v>75</v>
      </c>
      <c r="AA125" s="274">
        <f>SUM($Z$2:Z125)</f>
        <v>9300</v>
      </c>
      <c r="AC125">
        <f t="shared" si="18"/>
        <v>5</v>
      </c>
    </row>
    <row r="126" spans="23:29">
      <c r="W126" s="274">
        <v>5</v>
      </c>
      <c r="X126" s="274">
        <v>125</v>
      </c>
      <c r="Y126" s="274">
        <f t="shared" si="19"/>
        <v>650</v>
      </c>
      <c r="Z126" s="274">
        <v>75</v>
      </c>
      <c r="AA126" s="274">
        <f>SUM($Z$2:Z126)</f>
        <v>9375</v>
      </c>
      <c r="AC126">
        <f t="shared" si="18"/>
        <v>5</v>
      </c>
    </row>
    <row r="127" spans="23:29">
      <c r="W127" s="274">
        <v>5</v>
      </c>
      <c r="X127" s="274">
        <v>126</v>
      </c>
      <c r="Y127" s="274">
        <f t="shared" si="19"/>
        <v>655</v>
      </c>
      <c r="Z127" s="274">
        <v>75</v>
      </c>
      <c r="AA127" s="274">
        <f>SUM($Z$2:Z127)</f>
        <v>9450</v>
      </c>
      <c r="AC127">
        <f t="shared" si="18"/>
        <v>5</v>
      </c>
    </row>
    <row r="128" spans="23:29">
      <c r="W128" s="274">
        <v>5</v>
      </c>
      <c r="X128" s="274">
        <v>127</v>
      </c>
      <c r="Y128" s="274">
        <f t="shared" si="19"/>
        <v>660</v>
      </c>
      <c r="Z128" s="274">
        <v>75</v>
      </c>
      <c r="AA128" s="274">
        <f>SUM($Z$2:Z128)</f>
        <v>9525</v>
      </c>
      <c r="AC128">
        <f t="shared" si="18"/>
        <v>5</v>
      </c>
    </row>
    <row r="129" spans="23:29">
      <c r="W129" s="274">
        <v>5</v>
      </c>
      <c r="X129" s="274">
        <v>128</v>
      </c>
      <c r="Y129" s="274">
        <f t="shared" si="19"/>
        <v>665</v>
      </c>
      <c r="Z129" s="274">
        <v>75</v>
      </c>
      <c r="AA129" s="274">
        <f>SUM($Z$2:Z129)</f>
        <v>9600</v>
      </c>
      <c r="AC129">
        <f t="shared" si="18"/>
        <v>5</v>
      </c>
    </row>
    <row r="130" spans="23:29">
      <c r="W130" s="274">
        <v>5</v>
      </c>
      <c r="X130" s="274">
        <v>129</v>
      </c>
      <c r="Y130" s="274">
        <f t="shared" si="19"/>
        <v>670</v>
      </c>
      <c r="Z130" s="274">
        <v>75</v>
      </c>
      <c r="AA130" s="274">
        <f>SUM($Z$2:Z130)</f>
        <v>9675</v>
      </c>
      <c r="AC130">
        <f t="shared" si="18"/>
        <v>5</v>
      </c>
    </row>
    <row r="131" spans="23:29">
      <c r="W131" s="274">
        <v>5</v>
      </c>
      <c r="X131" s="274">
        <v>130</v>
      </c>
      <c r="Y131" s="274">
        <f t="shared" si="19"/>
        <v>675</v>
      </c>
      <c r="Z131" s="274">
        <v>75</v>
      </c>
      <c r="AA131" s="274">
        <f>SUM($Z$2:Z131)</f>
        <v>9750</v>
      </c>
      <c r="AC131">
        <f t="shared" si="18"/>
        <v>5</v>
      </c>
    </row>
    <row r="132" spans="23:29">
      <c r="W132" s="274">
        <v>5</v>
      </c>
      <c r="X132" s="274">
        <v>131</v>
      </c>
      <c r="Y132" s="274">
        <f t="shared" si="19"/>
        <v>680</v>
      </c>
      <c r="Z132" s="274">
        <v>75</v>
      </c>
      <c r="AA132" s="274">
        <f>SUM($Z$2:Z132)</f>
        <v>9825</v>
      </c>
      <c r="AC132">
        <f t="shared" ref="AC132:AC195" si="20">Y132-Y131</f>
        <v>5</v>
      </c>
    </row>
    <row r="133" spans="23:29">
      <c r="W133" s="274">
        <v>5</v>
      </c>
      <c r="X133" s="274">
        <v>132</v>
      </c>
      <c r="Y133" s="274">
        <f t="shared" ref="Y133:Y196" si="21">Y132+W133</f>
        <v>685</v>
      </c>
      <c r="Z133" s="274">
        <v>75</v>
      </c>
      <c r="AA133" s="274">
        <f>SUM($Z$2:Z133)</f>
        <v>9900</v>
      </c>
      <c r="AC133">
        <f t="shared" si="20"/>
        <v>5</v>
      </c>
    </row>
    <row r="134" spans="23:29">
      <c r="W134" s="274">
        <v>5</v>
      </c>
      <c r="X134" s="274">
        <v>133</v>
      </c>
      <c r="Y134" s="274">
        <f t="shared" si="21"/>
        <v>690</v>
      </c>
      <c r="Z134" s="274">
        <v>75</v>
      </c>
      <c r="AA134" s="274">
        <f>SUM($Z$2:Z134)</f>
        <v>9975</v>
      </c>
      <c r="AC134">
        <f t="shared" si="20"/>
        <v>5</v>
      </c>
    </row>
    <row r="135" spans="23:29">
      <c r="W135" s="274">
        <v>5</v>
      </c>
      <c r="X135" s="274">
        <v>134</v>
      </c>
      <c r="Y135" s="274">
        <f t="shared" si="21"/>
        <v>695</v>
      </c>
      <c r="Z135" s="274">
        <v>75</v>
      </c>
      <c r="AA135" s="274">
        <f>SUM($Z$2:Z135)</f>
        <v>10050</v>
      </c>
      <c r="AC135">
        <f t="shared" si="20"/>
        <v>5</v>
      </c>
    </row>
    <row r="136" spans="23:29">
      <c r="W136" s="274">
        <v>5</v>
      </c>
      <c r="X136" s="274">
        <v>135</v>
      </c>
      <c r="Y136" s="274">
        <f t="shared" si="21"/>
        <v>700</v>
      </c>
      <c r="Z136" s="274">
        <v>75</v>
      </c>
      <c r="AA136" s="274">
        <f>SUM($Z$2:Z136)</f>
        <v>10125</v>
      </c>
      <c r="AC136">
        <f t="shared" si="20"/>
        <v>5</v>
      </c>
    </row>
    <row r="137" spans="23:29">
      <c r="W137" s="274">
        <v>5</v>
      </c>
      <c r="X137" s="274">
        <v>136</v>
      </c>
      <c r="Y137" s="274">
        <f t="shared" si="21"/>
        <v>705</v>
      </c>
      <c r="Z137" s="274">
        <v>75</v>
      </c>
      <c r="AA137" s="274">
        <f>SUM($Z$2:Z137)</f>
        <v>10200</v>
      </c>
      <c r="AC137">
        <f t="shared" si="20"/>
        <v>5</v>
      </c>
    </row>
    <row r="138" spans="23:29">
      <c r="W138" s="274">
        <v>5</v>
      </c>
      <c r="X138" s="274">
        <v>137</v>
      </c>
      <c r="Y138" s="274">
        <f t="shared" si="21"/>
        <v>710</v>
      </c>
      <c r="Z138" s="274">
        <v>75</v>
      </c>
      <c r="AA138" s="274">
        <f>SUM($Z$2:Z138)</f>
        <v>10275</v>
      </c>
      <c r="AC138">
        <f t="shared" si="20"/>
        <v>5</v>
      </c>
    </row>
    <row r="139" spans="23:29">
      <c r="W139" s="274">
        <v>5</v>
      </c>
      <c r="X139" s="274">
        <v>138</v>
      </c>
      <c r="Y139" s="274">
        <f t="shared" si="21"/>
        <v>715</v>
      </c>
      <c r="Z139" s="274">
        <v>75</v>
      </c>
      <c r="AA139" s="274">
        <f>SUM($Z$2:Z139)</f>
        <v>10350</v>
      </c>
      <c r="AC139">
        <f t="shared" si="20"/>
        <v>5</v>
      </c>
    </row>
    <row r="140" spans="23:29">
      <c r="W140" s="274">
        <v>5</v>
      </c>
      <c r="X140" s="274">
        <v>139</v>
      </c>
      <c r="Y140" s="274">
        <f t="shared" si="21"/>
        <v>720</v>
      </c>
      <c r="Z140" s="274">
        <v>75</v>
      </c>
      <c r="AA140" s="274">
        <f>SUM($Z$2:Z140)</f>
        <v>10425</v>
      </c>
      <c r="AC140">
        <f t="shared" si="20"/>
        <v>5</v>
      </c>
    </row>
    <row r="141" spans="23:29">
      <c r="W141" s="274">
        <v>5</v>
      </c>
      <c r="X141" s="274">
        <v>140</v>
      </c>
      <c r="Y141" s="274">
        <f t="shared" si="21"/>
        <v>725</v>
      </c>
      <c r="Z141" s="274">
        <v>75</v>
      </c>
      <c r="AA141" s="274">
        <f>SUM($Z$2:Z141)</f>
        <v>10500</v>
      </c>
      <c r="AC141">
        <f t="shared" si="20"/>
        <v>5</v>
      </c>
    </row>
    <row r="142" spans="23:29">
      <c r="W142" s="274">
        <v>5</v>
      </c>
      <c r="X142" s="274">
        <v>141</v>
      </c>
      <c r="Y142" s="274">
        <f t="shared" si="21"/>
        <v>730</v>
      </c>
      <c r="Z142" s="274">
        <v>75</v>
      </c>
      <c r="AA142" s="274">
        <f>SUM($Z$2:Z142)</f>
        <v>10575</v>
      </c>
      <c r="AC142">
        <f t="shared" si="20"/>
        <v>5</v>
      </c>
    </row>
    <row r="143" spans="23:29">
      <c r="W143" s="274">
        <v>5</v>
      </c>
      <c r="X143" s="274">
        <v>142</v>
      </c>
      <c r="Y143" s="274">
        <f t="shared" si="21"/>
        <v>735</v>
      </c>
      <c r="Z143" s="274">
        <v>75</v>
      </c>
      <c r="AA143" s="274">
        <f>SUM($Z$2:Z143)</f>
        <v>10650</v>
      </c>
      <c r="AC143">
        <f t="shared" si="20"/>
        <v>5</v>
      </c>
    </row>
    <row r="144" spans="23:29">
      <c r="W144" s="274">
        <v>5</v>
      </c>
      <c r="X144" s="274">
        <v>143</v>
      </c>
      <c r="Y144" s="274">
        <f t="shared" si="21"/>
        <v>740</v>
      </c>
      <c r="Z144" s="274">
        <v>75</v>
      </c>
      <c r="AA144" s="274">
        <f>SUM($Z$2:Z144)</f>
        <v>10725</v>
      </c>
      <c r="AC144">
        <f t="shared" si="20"/>
        <v>5</v>
      </c>
    </row>
    <row r="145" spans="23:29">
      <c r="W145" s="274">
        <v>5</v>
      </c>
      <c r="X145" s="274">
        <v>144</v>
      </c>
      <c r="Y145" s="274">
        <f t="shared" si="21"/>
        <v>745</v>
      </c>
      <c r="Z145" s="274">
        <v>75</v>
      </c>
      <c r="AA145" s="274">
        <f>SUM($Z$2:Z145)</f>
        <v>10800</v>
      </c>
      <c r="AC145">
        <f t="shared" si="20"/>
        <v>5</v>
      </c>
    </row>
    <row r="146" spans="23:29">
      <c r="W146" s="274">
        <v>5</v>
      </c>
      <c r="X146" s="274">
        <v>145</v>
      </c>
      <c r="Y146" s="274">
        <f t="shared" si="21"/>
        <v>750</v>
      </c>
      <c r="Z146" s="274">
        <v>75</v>
      </c>
      <c r="AA146" s="274">
        <f>SUM($Z$2:Z146)</f>
        <v>10875</v>
      </c>
      <c r="AC146">
        <f t="shared" si="20"/>
        <v>5</v>
      </c>
    </row>
    <row r="147" spans="23:29">
      <c r="W147" s="274">
        <v>5</v>
      </c>
      <c r="X147" s="274">
        <v>146</v>
      </c>
      <c r="Y147" s="274">
        <f t="shared" si="21"/>
        <v>755</v>
      </c>
      <c r="Z147" s="274">
        <v>75</v>
      </c>
      <c r="AA147" s="274">
        <f>SUM($Z$2:Z147)</f>
        <v>10950</v>
      </c>
      <c r="AC147">
        <f t="shared" si="20"/>
        <v>5</v>
      </c>
    </row>
    <row r="148" spans="23:29">
      <c r="W148" s="274">
        <v>5</v>
      </c>
      <c r="X148" s="274">
        <v>147</v>
      </c>
      <c r="Y148" s="274">
        <f t="shared" si="21"/>
        <v>760</v>
      </c>
      <c r="Z148" s="274">
        <v>75</v>
      </c>
      <c r="AA148" s="274">
        <f>SUM($Z$2:Z148)</f>
        <v>11025</v>
      </c>
      <c r="AC148">
        <f t="shared" si="20"/>
        <v>5</v>
      </c>
    </row>
    <row r="149" spans="23:29">
      <c r="W149" s="274">
        <v>5</v>
      </c>
      <c r="X149" s="274">
        <v>148</v>
      </c>
      <c r="Y149" s="274">
        <f t="shared" si="21"/>
        <v>765</v>
      </c>
      <c r="Z149" s="274">
        <v>75</v>
      </c>
      <c r="AA149" s="274">
        <f>SUM($Z$2:Z149)</f>
        <v>11100</v>
      </c>
      <c r="AC149">
        <f t="shared" si="20"/>
        <v>5</v>
      </c>
    </row>
    <row r="150" spans="23:29">
      <c r="W150" s="274">
        <v>5</v>
      </c>
      <c r="X150" s="274">
        <v>149</v>
      </c>
      <c r="Y150" s="274">
        <f t="shared" si="21"/>
        <v>770</v>
      </c>
      <c r="Z150" s="274">
        <v>75</v>
      </c>
      <c r="AA150" s="274">
        <f>SUM($Z$2:Z150)</f>
        <v>11175</v>
      </c>
      <c r="AC150">
        <f t="shared" si="20"/>
        <v>5</v>
      </c>
    </row>
    <row r="151" spans="23:29">
      <c r="W151" s="274">
        <v>5</v>
      </c>
      <c r="X151" s="274">
        <v>150</v>
      </c>
      <c r="Y151" s="274">
        <f t="shared" si="21"/>
        <v>775</v>
      </c>
      <c r="Z151" s="274">
        <v>75</v>
      </c>
      <c r="AA151" s="274">
        <f>SUM($Z$2:Z151)</f>
        <v>11250</v>
      </c>
      <c r="AC151">
        <f t="shared" si="20"/>
        <v>5</v>
      </c>
    </row>
    <row r="152" spans="23:29">
      <c r="W152" s="274">
        <v>10</v>
      </c>
      <c r="X152" s="302">
        <v>151</v>
      </c>
      <c r="Y152" s="550">
        <f t="shared" si="21"/>
        <v>785</v>
      </c>
      <c r="Z152" s="274">
        <v>75</v>
      </c>
      <c r="AA152" s="549">
        <f>SUM($Z$2:Z152)</f>
        <v>11325</v>
      </c>
      <c r="AB152" s="549" t="s">
        <v>2498</v>
      </c>
      <c r="AC152">
        <f t="shared" si="20"/>
        <v>10</v>
      </c>
    </row>
    <row r="153" spans="23:29">
      <c r="W153" s="274">
        <v>10</v>
      </c>
      <c r="X153" s="274">
        <v>152</v>
      </c>
      <c r="Y153" s="274">
        <f t="shared" si="21"/>
        <v>795</v>
      </c>
      <c r="Z153" s="274">
        <v>75</v>
      </c>
      <c r="AA153" s="274">
        <f>SUM($Z$2:Z153)</f>
        <v>11400</v>
      </c>
      <c r="AC153">
        <f t="shared" si="20"/>
        <v>10</v>
      </c>
    </row>
    <row r="154" spans="23:29">
      <c r="W154" s="274">
        <v>10</v>
      </c>
      <c r="X154" s="274">
        <v>153</v>
      </c>
      <c r="Y154" s="274">
        <f t="shared" si="21"/>
        <v>805</v>
      </c>
      <c r="Z154" s="274">
        <v>75</v>
      </c>
      <c r="AA154" s="274">
        <f>SUM($Z$2:Z154)</f>
        <v>11475</v>
      </c>
      <c r="AC154">
        <f t="shared" si="20"/>
        <v>10</v>
      </c>
    </row>
    <row r="155" spans="23:29">
      <c r="W155" s="274">
        <v>10</v>
      </c>
      <c r="X155" s="274">
        <v>154</v>
      </c>
      <c r="Y155" s="274">
        <f t="shared" si="21"/>
        <v>815</v>
      </c>
      <c r="Z155" s="274">
        <v>75</v>
      </c>
      <c r="AA155" s="274">
        <f>SUM($Z$2:Z155)</f>
        <v>11550</v>
      </c>
      <c r="AC155">
        <f t="shared" si="20"/>
        <v>10</v>
      </c>
    </row>
    <row r="156" spans="23:29">
      <c r="W156" s="274">
        <v>10</v>
      </c>
      <c r="X156" s="274">
        <v>155</v>
      </c>
      <c r="Y156" s="274">
        <f t="shared" si="21"/>
        <v>825</v>
      </c>
      <c r="Z156" s="274">
        <v>75</v>
      </c>
      <c r="AA156" s="274">
        <f>SUM($Z$2:Z156)</f>
        <v>11625</v>
      </c>
      <c r="AC156">
        <f t="shared" si="20"/>
        <v>10</v>
      </c>
    </row>
    <row r="157" spans="23:29">
      <c r="W157" s="274">
        <v>10</v>
      </c>
      <c r="X157" s="274">
        <v>156</v>
      </c>
      <c r="Y157" s="274">
        <f t="shared" si="21"/>
        <v>835</v>
      </c>
      <c r="Z157" s="274">
        <v>75</v>
      </c>
      <c r="AA157" s="274">
        <f>SUM($Z$2:Z157)</f>
        <v>11700</v>
      </c>
      <c r="AC157">
        <f t="shared" si="20"/>
        <v>10</v>
      </c>
    </row>
    <row r="158" spans="23:29">
      <c r="W158" s="274">
        <v>10</v>
      </c>
      <c r="X158" s="274">
        <v>157</v>
      </c>
      <c r="Y158" s="274">
        <f t="shared" si="21"/>
        <v>845</v>
      </c>
      <c r="Z158" s="274">
        <v>75</v>
      </c>
      <c r="AA158" s="274">
        <f>SUM($Z$2:Z158)</f>
        <v>11775</v>
      </c>
      <c r="AC158">
        <f t="shared" si="20"/>
        <v>10</v>
      </c>
    </row>
    <row r="159" spans="23:29">
      <c r="W159" s="274">
        <v>10</v>
      </c>
      <c r="X159" s="274">
        <v>158</v>
      </c>
      <c r="Y159" s="274">
        <f t="shared" si="21"/>
        <v>855</v>
      </c>
      <c r="Z159" s="274">
        <v>75</v>
      </c>
      <c r="AA159" s="274">
        <f>SUM($Z$2:Z159)</f>
        <v>11850</v>
      </c>
      <c r="AC159">
        <f t="shared" si="20"/>
        <v>10</v>
      </c>
    </row>
    <row r="160" spans="23:29">
      <c r="W160" s="274">
        <v>10</v>
      </c>
      <c r="X160" s="274">
        <v>159</v>
      </c>
      <c r="Y160" s="274">
        <f t="shared" si="21"/>
        <v>865</v>
      </c>
      <c r="Z160" s="274">
        <v>75</v>
      </c>
      <c r="AA160" s="274">
        <f>SUM($Z$2:Z160)</f>
        <v>11925</v>
      </c>
      <c r="AC160">
        <f t="shared" si="20"/>
        <v>10</v>
      </c>
    </row>
    <row r="161" spans="23:29">
      <c r="W161" s="274">
        <v>10</v>
      </c>
      <c r="X161" s="274">
        <v>160</v>
      </c>
      <c r="Y161" s="274">
        <f t="shared" si="21"/>
        <v>875</v>
      </c>
      <c r="Z161" s="274">
        <v>75</v>
      </c>
      <c r="AA161" s="274">
        <f>SUM($Z$2:Z161)</f>
        <v>12000</v>
      </c>
      <c r="AC161">
        <f t="shared" si="20"/>
        <v>10</v>
      </c>
    </row>
    <row r="162" spans="23:29">
      <c r="W162" s="274">
        <v>10</v>
      </c>
      <c r="X162" s="274">
        <v>161</v>
      </c>
      <c r="Y162" s="274">
        <f t="shared" si="21"/>
        <v>885</v>
      </c>
      <c r="Z162" s="274">
        <v>75</v>
      </c>
      <c r="AA162" s="274">
        <f>SUM($Z$2:Z162)</f>
        <v>12075</v>
      </c>
      <c r="AC162">
        <f t="shared" si="20"/>
        <v>10</v>
      </c>
    </row>
    <row r="163" spans="23:29">
      <c r="W163" s="274">
        <v>10</v>
      </c>
      <c r="X163" s="274">
        <v>162</v>
      </c>
      <c r="Y163" s="274">
        <f t="shared" si="21"/>
        <v>895</v>
      </c>
      <c r="Z163" s="274">
        <v>75</v>
      </c>
      <c r="AA163" s="274">
        <f>SUM($Z$2:Z163)</f>
        <v>12150</v>
      </c>
      <c r="AC163">
        <f t="shared" si="20"/>
        <v>10</v>
      </c>
    </row>
    <row r="164" spans="23:29">
      <c r="W164" s="274">
        <v>10</v>
      </c>
      <c r="X164" s="274">
        <v>163</v>
      </c>
      <c r="Y164" s="274">
        <f t="shared" si="21"/>
        <v>905</v>
      </c>
      <c r="Z164" s="274">
        <v>75</v>
      </c>
      <c r="AA164" s="274">
        <f>SUM($Z$2:Z164)</f>
        <v>12225</v>
      </c>
      <c r="AC164">
        <f t="shared" si="20"/>
        <v>10</v>
      </c>
    </row>
    <row r="165" spans="23:29">
      <c r="W165" s="274">
        <v>10</v>
      </c>
      <c r="X165" s="274">
        <v>164</v>
      </c>
      <c r="Y165" s="274">
        <f t="shared" si="21"/>
        <v>915</v>
      </c>
      <c r="Z165" s="274">
        <v>75</v>
      </c>
      <c r="AA165" s="274">
        <f>SUM($Z$2:Z165)</f>
        <v>12300</v>
      </c>
      <c r="AC165">
        <f t="shared" si="20"/>
        <v>10</v>
      </c>
    </row>
    <row r="166" spans="23:29">
      <c r="W166" s="274">
        <v>10</v>
      </c>
      <c r="X166" s="274">
        <v>165</v>
      </c>
      <c r="Y166" s="274">
        <f t="shared" si="21"/>
        <v>925</v>
      </c>
      <c r="Z166" s="274">
        <v>75</v>
      </c>
      <c r="AA166" s="274">
        <f>SUM($Z$2:Z166)</f>
        <v>12375</v>
      </c>
      <c r="AC166">
        <f t="shared" si="20"/>
        <v>10</v>
      </c>
    </row>
    <row r="167" spans="23:29">
      <c r="W167" s="274">
        <v>10</v>
      </c>
      <c r="X167" s="274">
        <v>166</v>
      </c>
      <c r="Y167" s="274">
        <f t="shared" si="21"/>
        <v>935</v>
      </c>
      <c r="Z167" s="274">
        <v>75</v>
      </c>
      <c r="AA167" s="274">
        <f>SUM($Z$2:Z167)</f>
        <v>12450</v>
      </c>
      <c r="AC167">
        <f t="shared" si="20"/>
        <v>10</v>
      </c>
    </row>
    <row r="168" spans="23:29">
      <c r="W168" s="274">
        <v>10</v>
      </c>
      <c r="X168" s="274">
        <v>167</v>
      </c>
      <c r="Y168" s="274">
        <f t="shared" si="21"/>
        <v>945</v>
      </c>
      <c r="Z168" s="274">
        <v>75</v>
      </c>
      <c r="AA168" s="274">
        <f>SUM($Z$2:Z168)</f>
        <v>12525</v>
      </c>
      <c r="AC168">
        <f t="shared" si="20"/>
        <v>10</v>
      </c>
    </row>
    <row r="169" spans="23:29">
      <c r="W169" s="274">
        <v>10</v>
      </c>
      <c r="X169" s="274">
        <v>168</v>
      </c>
      <c r="Y169" s="274">
        <f t="shared" si="21"/>
        <v>955</v>
      </c>
      <c r="Z169" s="274">
        <v>75</v>
      </c>
      <c r="AA169" s="274">
        <f>SUM($Z$2:Z169)</f>
        <v>12600</v>
      </c>
      <c r="AC169">
        <f t="shared" si="20"/>
        <v>10</v>
      </c>
    </row>
    <row r="170" spans="23:29">
      <c r="W170" s="274">
        <v>10</v>
      </c>
      <c r="X170" s="274">
        <v>169</v>
      </c>
      <c r="Y170" s="274">
        <f t="shared" si="21"/>
        <v>965</v>
      </c>
      <c r="Z170" s="274">
        <v>75</v>
      </c>
      <c r="AA170" s="274">
        <f>SUM($Z$2:Z170)</f>
        <v>12675</v>
      </c>
      <c r="AC170">
        <f t="shared" si="20"/>
        <v>10</v>
      </c>
    </row>
    <row r="171" spans="23:29">
      <c r="W171" s="274">
        <v>10</v>
      </c>
      <c r="X171" s="274">
        <v>170</v>
      </c>
      <c r="Y171" s="274">
        <f t="shared" si="21"/>
        <v>975</v>
      </c>
      <c r="Z171" s="274">
        <v>75</v>
      </c>
      <c r="AA171" s="274">
        <f>SUM($Z$2:Z171)</f>
        <v>12750</v>
      </c>
      <c r="AC171">
        <f t="shared" si="20"/>
        <v>10</v>
      </c>
    </row>
    <row r="172" spans="23:29">
      <c r="W172" s="274">
        <v>10</v>
      </c>
      <c r="X172" s="274">
        <v>171</v>
      </c>
      <c r="Y172" s="274">
        <f t="shared" si="21"/>
        <v>985</v>
      </c>
      <c r="Z172" s="274">
        <v>75</v>
      </c>
      <c r="AA172" s="274">
        <f>SUM($Z$2:Z172)</f>
        <v>12825</v>
      </c>
      <c r="AC172">
        <f t="shared" si="20"/>
        <v>10</v>
      </c>
    </row>
    <row r="173" spans="23:29">
      <c r="W173" s="274">
        <v>10</v>
      </c>
      <c r="X173" s="274">
        <v>172</v>
      </c>
      <c r="Y173" s="274">
        <f t="shared" si="21"/>
        <v>995</v>
      </c>
      <c r="Z173" s="274">
        <v>75</v>
      </c>
      <c r="AA173" s="274">
        <f>SUM($Z$2:Z173)</f>
        <v>12900</v>
      </c>
      <c r="AC173">
        <f t="shared" si="20"/>
        <v>10</v>
      </c>
    </row>
    <row r="174" spans="23:29">
      <c r="W174" s="274">
        <v>10</v>
      </c>
      <c r="X174" s="274">
        <v>173</v>
      </c>
      <c r="Y174" s="274">
        <f t="shared" si="21"/>
        <v>1005</v>
      </c>
      <c r="Z174" s="274">
        <v>75</v>
      </c>
      <c r="AA174" s="274">
        <f>SUM($Z$2:Z174)</f>
        <v>12975</v>
      </c>
      <c r="AC174">
        <f t="shared" si="20"/>
        <v>10</v>
      </c>
    </row>
    <row r="175" spans="23:29">
      <c r="W175" s="274">
        <v>10</v>
      </c>
      <c r="X175" s="274">
        <v>174</v>
      </c>
      <c r="Y175" s="274">
        <f t="shared" si="21"/>
        <v>1015</v>
      </c>
      <c r="Z175" s="274">
        <v>75</v>
      </c>
      <c r="AA175" s="274">
        <f>SUM($Z$2:Z175)</f>
        <v>13050</v>
      </c>
      <c r="AC175">
        <f t="shared" si="20"/>
        <v>10</v>
      </c>
    </row>
    <row r="176" spans="23:29">
      <c r="W176" s="274">
        <v>10</v>
      </c>
      <c r="X176" s="274">
        <v>175</v>
      </c>
      <c r="Y176" s="274">
        <f t="shared" si="21"/>
        <v>1025</v>
      </c>
      <c r="Z176" s="274">
        <v>75</v>
      </c>
      <c r="AA176" s="274">
        <f>SUM($Z$2:Z176)</f>
        <v>13125</v>
      </c>
      <c r="AC176">
        <f t="shared" si="20"/>
        <v>10</v>
      </c>
    </row>
    <row r="177" spans="23:29">
      <c r="W177" s="274">
        <v>10</v>
      </c>
      <c r="X177" s="274">
        <v>176</v>
      </c>
      <c r="Y177" s="274">
        <f t="shared" si="21"/>
        <v>1035</v>
      </c>
      <c r="Z177" s="274">
        <v>75</v>
      </c>
      <c r="AA177" s="274">
        <f>SUM($Z$2:Z177)</f>
        <v>13200</v>
      </c>
      <c r="AC177">
        <f t="shared" si="20"/>
        <v>10</v>
      </c>
    </row>
    <row r="178" spans="23:29">
      <c r="W178" s="274">
        <v>10</v>
      </c>
      <c r="X178" s="274">
        <v>177</v>
      </c>
      <c r="Y178" s="274">
        <f t="shared" si="21"/>
        <v>1045</v>
      </c>
      <c r="Z178" s="274">
        <v>75</v>
      </c>
      <c r="AA178" s="274">
        <f>SUM($Z$2:Z178)</f>
        <v>13275</v>
      </c>
      <c r="AC178">
        <f t="shared" si="20"/>
        <v>10</v>
      </c>
    </row>
    <row r="179" spans="23:29">
      <c r="W179" s="274">
        <v>10</v>
      </c>
      <c r="X179" s="274">
        <v>178</v>
      </c>
      <c r="Y179" s="274">
        <f t="shared" si="21"/>
        <v>1055</v>
      </c>
      <c r="Z179" s="274">
        <v>75</v>
      </c>
      <c r="AA179" s="274">
        <f>SUM($Z$2:Z179)</f>
        <v>13350</v>
      </c>
      <c r="AC179">
        <f t="shared" si="20"/>
        <v>10</v>
      </c>
    </row>
    <row r="180" spans="23:29">
      <c r="W180" s="274">
        <v>10</v>
      </c>
      <c r="X180" s="274">
        <v>179</v>
      </c>
      <c r="Y180" s="274">
        <f t="shared" si="21"/>
        <v>1065</v>
      </c>
      <c r="Z180" s="274">
        <v>75</v>
      </c>
      <c r="AA180" s="274">
        <f>SUM($Z$2:Z180)</f>
        <v>13425</v>
      </c>
      <c r="AC180">
        <f t="shared" si="20"/>
        <v>10</v>
      </c>
    </row>
    <row r="181" spans="23:29">
      <c r="W181" s="274">
        <v>10</v>
      </c>
      <c r="X181" s="274">
        <v>180</v>
      </c>
      <c r="Y181" s="274">
        <f t="shared" si="21"/>
        <v>1075</v>
      </c>
      <c r="Z181" s="274">
        <v>75</v>
      </c>
      <c r="AA181" s="274">
        <f>SUM($Z$2:Z181)</f>
        <v>13500</v>
      </c>
      <c r="AC181">
        <f t="shared" si="20"/>
        <v>10</v>
      </c>
    </row>
    <row r="182" spans="23:29">
      <c r="W182" s="274">
        <v>13</v>
      </c>
      <c r="X182" s="274">
        <v>181</v>
      </c>
      <c r="Y182" s="274">
        <f t="shared" si="21"/>
        <v>1088</v>
      </c>
      <c r="Z182" s="274">
        <v>75</v>
      </c>
      <c r="AA182" s="274">
        <f>SUM($Z$2:Z182)</f>
        <v>13575</v>
      </c>
      <c r="AC182">
        <f t="shared" si="20"/>
        <v>13</v>
      </c>
    </row>
    <row r="183" spans="23:29">
      <c r="W183" s="274">
        <v>13</v>
      </c>
      <c r="X183" s="274">
        <v>182</v>
      </c>
      <c r="Y183" s="274">
        <f t="shared" si="21"/>
        <v>1101</v>
      </c>
      <c r="Z183" s="274">
        <v>75</v>
      </c>
      <c r="AA183" s="274">
        <f>SUM($Z$2:Z183)</f>
        <v>13650</v>
      </c>
      <c r="AC183">
        <f t="shared" si="20"/>
        <v>13</v>
      </c>
    </row>
    <row r="184" spans="23:29">
      <c r="W184" s="274">
        <v>13</v>
      </c>
      <c r="X184" s="274">
        <v>183</v>
      </c>
      <c r="Y184" s="274">
        <f t="shared" si="21"/>
        <v>1114</v>
      </c>
      <c r="Z184" s="274">
        <v>75</v>
      </c>
      <c r="AA184" s="274">
        <f>SUM($Z$2:Z184)</f>
        <v>13725</v>
      </c>
      <c r="AC184">
        <f t="shared" si="20"/>
        <v>13</v>
      </c>
    </row>
    <row r="185" spans="23:29">
      <c r="W185" s="274">
        <v>13</v>
      </c>
      <c r="X185" s="274">
        <v>184</v>
      </c>
      <c r="Y185" s="274">
        <f t="shared" si="21"/>
        <v>1127</v>
      </c>
      <c r="Z185" s="274">
        <v>75</v>
      </c>
      <c r="AA185" s="274">
        <f>SUM($Z$2:Z185)</f>
        <v>13800</v>
      </c>
      <c r="AC185">
        <f t="shared" si="20"/>
        <v>13</v>
      </c>
    </row>
    <row r="186" spans="23:29">
      <c r="W186" s="274">
        <v>13</v>
      </c>
      <c r="X186" s="274">
        <v>185</v>
      </c>
      <c r="Y186" s="274">
        <f t="shared" si="21"/>
        <v>1140</v>
      </c>
      <c r="Z186" s="274">
        <v>75</v>
      </c>
      <c r="AA186" s="274">
        <f>SUM($Z$2:Z186)</f>
        <v>13875</v>
      </c>
      <c r="AC186">
        <f t="shared" si="20"/>
        <v>13</v>
      </c>
    </row>
    <row r="187" spans="23:29">
      <c r="W187" s="274">
        <v>13</v>
      </c>
      <c r="X187" s="274">
        <v>186</v>
      </c>
      <c r="Y187" s="274">
        <f t="shared" si="21"/>
        <v>1153</v>
      </c>
      <c r="Z187" s="274">
        <v>75</v>
      </c>
      <c r="AA187" s="274">
        <f>SUM($Z$2:Z187)</f>
        <v>13950</v>
      </c>
      <c r="AC187">
        <f t="shared" si="20"/>
        <v>13</v>
      </c>
    </row>
    <row r="188" spans="23:29">
      <c r="W188" s="274">
        <v>13</v>
      </c>
      <c r="X188" s="274">
        <v>187</v>
      </c>
      <c r="Y188" s="274">
        <f t="shared" si="21"/>
        <v>1166</v>
      </c>
      <c r="Z188" s="274">
        <v>75</v>
      </c>
      <c r="AA188" s="274">
        <f>SUM($Z$2:Z188)</f>
        <v>14025</v>
      </c>
      <c r="AC188">
        <f t="shared" si="20"/>
        <v>13</v>
      </c>
    </row>
    <row r="189" spans="23:29">
      <c r="W189" s="274">
        <v>13</v>
      </c>
      <c r="X189" s="274">
        <v>188</v>
      </c>
      <c r="Y189" s="274">
        <f t="shared" si="21"/>
        <v>1179</v>
      </c>
      <c r="Z189" s="274">
        <v>75</v>
      </c>
      <c r="AA189" s="274">
        <f>SUM($Z$2:Z189)</f>
        <v>14100</v>
      </c>
      <c r="AC189">
        <f t="shared" si="20"/>
        <v>13</v>
      </c>
    </row>
    <row r="190" spans="23:29">
      <c r="W190" s="274">
        <v>13</v>
      </c>
      <c r="X190" s="274">
        <v>189</v>
      </c>
      <c r="Y190" s="274">
        <f t="shared" si="21"/>
        <v>1192</v>
      </c>
      <c r="Z190" s="274">
        <v>75</v>
      </c>
      <c r="AA190" s="274">
        <f>SUM($Z$2:Z190)</f>
        <v>14175</v>
      </c>
      <c r="AC190">
        <f t="shared" si="20"/>
        <v>13</v>
      </c>
    </row>
    <row r="191" spans="23:29">
      <c r="W191" s="274">
        <v>13</v>
      </c>
      <c r="X191" s="274">
        <v>190</v>
      </c>
      <c r="Y191" s="274">
        <f t="shared" si="21"/>
        <v>1205</v>
      </c>
      <c r="Z191" s="274">
        <v>75</v>
      </c>
      <c r="AA191" s="274">
        <f>SUM($Z$2:Z191)</f>
        <v>14250</v>
      </c>
      <c r="AC191">
        <f t="shared" si="20"/>
        <v>13</v>
      </c>
    </row>
    <row r="192" spans="23:29">
      <c r="W192" s="274">
        <v>13</v>
      </c>
      <c r="X192" s="274">
        <v>191</v>
      </c>
      <c r="Y192" s="274">
        <f t="shared" si="21"/>
        <v>1218</v>
      </c>
      <c r="Z192" s="274">
        <v>75</v>
      </c>
      <c r="AA192" s="274">
        <f>SUM($Z$2:Z192)</f>
        <v>14325</v>
      </c>
      <c r="AC192">
        <f t="shared" si="20"/>
        <v>13</v>
      </c>
    </row>
    <row r="193" spans="23:29">
      <c r="W193" s="274">
        <v>13</v>
      </c>
      <c r="X193" s="274">
        <v>192</v>
      </c>
      <c r="Y193" s="274">
        <f t="shared" si="21"/>
        <v>1231</v>
      </c>
      <c r="Z193" s="274">
        <v>75</v>
      </c>
      <c r="AA193" s="274">
        <f>SUM($Z$2:Z193)</f>
        <v>14400</v>
      </c>
      <c r="AC193">
        <f t="shared" si="20"/>
        <v>13</v>
      </c>
    </row>
    <row r="194" spans="23:29">
      <c r="W194" s="274">
        <v>13</v>
      </c>
      <c r="X194" s="274">
        <v>193</v>
      </c>
      <c r="Y194" s="274">
        <f t="shared" si="21"/>
        <v>1244</v>
      </c>
      <c r="Z194" s="274">
        <v>75</v>
      </c>
      <c r="AA194" s="274">
        <f>SUM($Z$2:Z194)</f>
        <v>14475</v>
      </c>
      <c r="AC194">
        <f t="shared" si="20"/>
        <v>13</v>
      </c>
    </row>
    <row r="195" spans="23:29">
      <c r="W195" s="274">
        <v>13</v>
      </c>
      <c r="X195" s="274">
        <v>194</v>
      </c>
      <c r="Y195" s="274">
        <f t="shared" si="21"/>
        <v>1257</v>
      </c>
      <c r="Z195" s="274">
        <v>75</v>
      </c>
      <c r="AA195" s="274">
        <f>SUM($Z$2:Z195)</f>
        <v>14550</v>
      </c>
      <c r="AC195">
        <f t="shared" si="20"/>
        <v>13</v>
      </c>
    </row>
    <row r="196" spans="23:29">
      <c r="W196" s="274">
        <v>13</v>
      </c>
      <c r="X196" s="274">
        <v>195</v>
      </c>
      <c r="Y196" s="274">
        <f t="shared" si="21"/>
        <v>1270</v>
      </c>
      <c r="Z196" s="274">
        <v>75</v>
      </c>
      <c r="AA196" s="274">
        <f>SUM($Z$2:Z196)</f>
        <v>14625</v>
      </c>
      <c r="AC196">
        <f t="shared" ref="AC196:AC259" si="22">Y196-Y195</f>
        <v>13</v>
      </c>
    </row>
    <row r="197" spans="23:29">
      <c r="W197" s="274">
        <v>13</v>
      </c>
      <c r="X197" s="274">
        <v>196</v>
      </c>
      <c r="Y197" s="274">
        <f t="shared" ref="Y197:Y260" si="23">Y196+W197</f>
        <v>1283</v>
      </c>
      <c r="Z197" s="274">
        <v>75</v>
      </c>
      <c r="AA197" s="274">
        <f>SUM($Z$2:Z197)</f>
        <v>14700</v>
      </c>
      <c r="AC197">
        <f t="shared" si="22"/>
        <v>13</v>
      </c>
    </row>
    <row r="198" spans="23:29">
      <c r="W198" s="274">
        <v>13</v>
      </c>
      <c r="X198" s="274">
        <v>197</v>
      </c>
      <c r="Y198" s="274">
        <f t="shared" si="23"/>
        <v>1296</v>
      </c>
      <c r="Z198" s="274">
        <v>75</v>
      </c>
      <c r="AA198" s="274">
        <f>SUM($Z$2:Z198)</f>
        <v>14775</v>
      </c>
      <c r="AC198">
        <f t="shared" si="22"/>
        <v>13</v>
      </c>
    </row>
    <row r="199" spans="23:29">
      <c r="W199" s="274">
        <v>13</v>
      </c>
      <c r="X199" s="274">
        <v>198</v>
      </c>
      <c r="Y199" s="274">
        <f t="shared" si="23"/>
        <v>1309</v>
      </c>
      <c r="Z199" s="274">
        <v>75</v>
      </c>
      <c r="AA199" s="274">
        <f>SUM($Z$2:Z199)</f>
        <v>14850</v>
      </c>
      <c r="AC199">
        <f t="shared" si="22"/>
        <v>13</v>
      </c>
    </row>
    <row r="200" spans="23:29">
      <c r="W200" s="274">
        <v>13</v>
      </c>
      <c r="X200" s="274">
        <v>199</v>
      </c>
      <c r="Y200" s="274">
        <f t="shared" si="23"/>
        <v>1322</v>
      </c>
      <c r="Z200" s="274">
        <v>75</v>
      </c>
      <c r="AA200" s="274">
        <f>SUM($Z$2:Z200)</f>
        <v>14925</v>
      </c>
      <c r="AC200">
        <f t="shared" si="22"/>
        <v>13</v>
      </c>
    </row>
    <row r="201" spans="23:29">
      <c r="W201" s="274">
        <v>13</v>
      </c>
      <c r="X201" s="274">
        <v>200</v>
      </c>
      <c r="Y201" s="274">
        <f t="shared" si="23"/>
        <v>1335</v>
      </c>
      <c r="Z201" s="274">
        <v>75</v>
      </c>
      <c r="AA201" s="274">
        <f>SUM($Z$2:Z201)</f>
        <v>15000</v>
      </c>
      <c r="AC201">
        <f t="shared" si="22"/>
        <v>13</v>
      </c>
    </row>
    <row r="202" spans="23:29">
      <c r="W202" s="274">
        <v>13</v>
      </c>
      <c r="X202" s="274">
        <v>201</v>
      </c>
      <c r="Y202" s="274">
        <f t="shared" si="23"/>
        <v>1348</v>
      </c>
      <c r="Z202" s="274">
        <v>75</v>
      </c>
      <c r="AA202" s="274">
        <f>SUM($Z$2:Z202)</f>
        <v>15075</v>
      </c>
      <c r="AC202">
        <f t="shared" si="22"/>
        <v>13</v>
      </c>
    </row>
    <row r="203" spans="23:29">
      <c r="W203" s="274">
        <v>13</v>
      </c>
      <c r="X203" s="274">
        <v>202</v>
      </c>
      <c r="Y203" s="274">
        <f t="shared" si="23"/>
        <v>1361</v>
      </c>
      <c r="Z203" s="274">
        <v>75</v>
      </c>
      <c r="AA203" s="274">
        <f>SUM($Z$2:Z203)</f>
        <v>15150</v>
      </c>
      <c r="AC203">
        <f t="shared" si="22"/>
        <v>13</v>
      </c>
    </row>
    <row r="204" spans="23:29">
      <c r="W204" s="274">
        <v>13</v>
      </c>
      <c r="X204" s="274">
        <v>203</v>
      </c>
      <c r="Y204" s="274">
        <f t="shared" si="23"/>
        <v>1374</v>
      </c>
      <c r="Z204" s="274">
        <v>75</v>
      </c>
      <c r="AA204" s="274">
        <f>SUM($Z$2:Z204)</f>
        <v>15225</v>
      </c>
      <c r="AC204">
        <f t="shared" si="22"/>
        <v>13</v>
      </c>
    </row>
    <row r="205" spans="23:29">
      <c r="W205" s="274">
        <v>13</v>
      </c>
      <c r="X205" s="274">
        <v>204</v>
      </c>
      <c r="Y205" s="274">
        <f t="shared" si="23"/>
        <v>1387</v>
      </c>
      <c r="Z205" s="274">
        <v>75</v>
      </c>
      <c r="AA205" s="274">
        <f>SUM($Z$2:Z205)</f>
        <v>15300</v>
      </c>
      <c r="AC205">
        <f t="shared" si="22"/>
        <v>13</v>
      </c>
    </row>
    <row r="206" spans="23:29">
      <c r="W206" s="274">
        <v>13</v>
      </c>
      <c r="X206" s="274">
        <v>205</v>
      </c>
      <c r="Y206" s="274">
        <f t="shared" si="23"/>
        <v>1400</v>
      </c>
      <c r="Z206" s="274">
        <v>75</v>
      </c>
      <c r="AA206" s="274">
        <f>SUM($Z$2:Z206)</f>
        <v>15375</v>
      </c>
      <c r="AC206">
        <f t="shared" si="22"/>
        <v>13</v>
      </c>
    </row>
    <row r="207" spans="23:29">
      <c r="W207" s="274">
        <v>13</v>
      </c>
      <c r="X207" s="274">
        <v>206</v>
      </c>
      <c r="Y207" s="274">
        <f t="shared" si="23"/>
        <v>1413</v>
      </c>
      <c r="Z207" s="274">
        <v>75</v>
      </c>
      <c r="AA207" s="274">
        <f>SUM($Z$2:Z207)</f>
        <v>15450</v>
      </c>
      <c r="AC207">
        <f t="shared" si="22"/>
        <v>13</v>
      </c>
    </row>
    <row r="208" spans="23:29">
      <c r="W208" s="274">
        <v>13</v>
      </c>
      <c r="X208" s="274">
        <v>207</v>
      </c>
      <c r="Y208" s="274">
        <f t="shared" si="23"/>
        <v>1426</v>
      </c>
      <c r="Z208" s="274">
        <v>75</v>
      </c>
      <c r="AA208" s="274">
        <f>SUM($Z$2:Z208)</f>
        <v>15525</v>
      </c>
      <c r="AC208">
        <f t="shared" si="22"/>
        <v>13</v>
      </c>
    </row>
    <row r="209" spans="23:29">
      <c r="W209" s="274">
        <v>13</v>
      </c>
      <c r="X209" s="274">
        <v>208</v>
      </c>
      <c r="Y209" s="274">
        <f t="shared" si="23"/>
        <v>1439</v>
      </c>
      <c r="Z209" s="274">
        <v>75</v>
      </c>
      <c r="AA209" s="274">
        <f>SUM($Z$2:Z209)</f>
        <v>15600</v>
      </c>
      <c r="AC209">
        <f t="shared" si="22"/>
        <v>13</v>
      </c>
    </row>
    <row r="210" spans="23:29">
      <c r="W210" s="274">
        <v>13</v>
      </c>
      <c r="X210" s="274">
        <v>209</v>
      </c>
      <c r="Y210" s="274">
        <f t="shared" si="23"/>
        <v>1452</v>
      </c>
      <c r="Z210" s="274">
        <v>75</v>
      </c>
      <c r="AA210" s="274">
        <f>SUM($Z$2:Z210)</f>
        <v>15675</v>
      </c>
      <c r="AC210">
        <f t="shared" si="22"/>
        <v>13</v>
      </c>
    </row>
    <row r="211" spans="23:29">
      <c r="W211" s="274">
        <v>13</v>
      </c>
      <c r="X211" s="274">
        <v>210</v>
      </c>
      <c r="Y211" s="274">
        <f t="shared" si="23"/>
        <v>1465</v>
      </c>
      <c r="Z211" s="274">
        <v>75</v>
      </c>
      <c r="AA211" s="274">
        <f>SUM($Z$2:Z211)</f>
        <v>15750</v>
      </c>
      <c r="AC211">
        <f t="shared" si="22"/>
        <v>13</v>
      </c>
    </row>
    <row r="212" spans="23:29">
      <c r="W212" s="274">
        <v>16</v>
      </c>
      <c r="X212" s="274">
        <v>211</v>
      </c>
      <c r="Y212" s="274">
        <f t="shared" si="23"/>
        <v>1481</v>
      </c>
      <c r="Z212" s="274">
        <v>75</v>
      </c>
      <c r="AA212" s="274">
        <f>SUM($Z$2:Z212)</f>
        <v>15825</v>
      </c>
      <c r="AC212">
        <f t="shared" si="22"/>
        <v>16</v>
      </c>
    </row>
    <row r="213" spans="23:29">
      <c r="W213" s="274">
        <v>16</v>
      </c>
      <c r="X213" s="274">
        <v>212</v>
      </c>
      <c r="Y213" s="274">
        <f t="shared" si="23"/>
        <v>1497</v>
      </c>
      <c r="Z213" s="274">
        <v>75</v>
      </c>
      <c r="AA213" s="274">
        <f>SUM($Z$2:Z213)</f>
        <v>15900</v>
      </c>
      <c r="AC213">
        <f t="shared" si="22"/>
        <v>16</v>
      </c>
    </row>
    <row r="214" spans="23:29">
      <c r="W214" s="274">
        <v>16</v>
      </c>
      <c r="X214" s="274">
        <v>213</v>
      </c>
      <c r="Y214" s="274">
        <f t="shared" si="23"/>
        <v>1513</v>
      </c>
      <c r="Z214" s="274">
        <v>75</v>
      </c>
      <c r="AA214" s="274">
        <f>SUM($Z$2:Z214)</f>
        <v>15975</v>
      </c>
      <c r="AC214">
        <f t="shared" si="22"/>
        <v>16</v>
      </c>
    </row>
    <row r="215" spans="23:29">
      <c r="W215" s="274">
        <v>16</v>
      </c>
      <c r="X215" s="274">
        <v>214</v>
      </c>
      <c r="Y215" s="274">
        <f t="shared" si="23"/>
        <v>1529</v>
      </c>
      <c r="Z215" s="274">
        <v>75</v>
      </c>
      <c r="AA215" s="274">
        <f>SUM($Z$2:Z215)</f>
        <v>16050</v>
      </c>
      <c r="AC215">
        <f t="shared" si="22"/>
        <v>16</v>
      </c>
    </row>
    <row r="216" spans="23:29">
      <c r="W216" s="274">
        <v>16</v>
      </c>
      <c r="X216" s="274">
        <v>215</v>
      </c>
      <c r="Y216" s="274">
        <f t="shared" si="23"/>
        <v>1545</v>
      </c>
      <c r="Z216" s="274">
        <v>75</v>
      </c>
      <c r="AA216" s="274">
        <f>SUM($Z$2:Z216)</f>
        <v>16125</v>
      </c>
      <c r="AC216">
        <f t="shared" si="22"/>
        <v>16</v>
      </c>
    </row>
    <row r="217" spans="23:29">
      <c r="W217" s="274">
        <v>16</v>
      </c>
      <c r="X217" s="309">
        <v>216</v>
      </c>
      <c r="Y217" s="274">
        <f t="shared" si="23"/>
        <v>1561</v>
      </c>
      <c r="Z217" s="274">
        <v>75</v>
      </c>
      <c r="AA217" s="302">
        <f>SUM($Z$2:Z217)</f>
        <v>16200</v>
      </c>
      <c r="AB217" s="274" t="s">
        <v>2499</v>
      </c>
      <c r="AC217">
        <f t="shared" si="22"/>
        <v>16</v>
      </c>
    </row>
    <row r="218" spans="23:29">
      <c r="W218" s="274">
        <v>16</v>
      </c>
      <c r="X218" s="274">
        <v>217</v>
      </c>
      <c r="Y218" s="274">
        <f t="shared" si="23"/>
        <v>1577</v>
      </c>
      <c r="Z218" s="274">
        <v>75</v>
      </c>
      <c r="AA218" s="274">
        <f>SUM($Z$2:Z218)</f>
        <v>16275</v>
      </c>
      <c r="AC218">
        <f t="shared" si="22"/>
        <v>16</v>
      </c>
    </row>
    <row r="219" spans="23:29">
      <c r="W219" s="274">
        <v>16</v>
      </c>
      <c r="X219" s="274">
        <v>218</v>
      </c>
      <c r="Y219" s="274">
        <f t="shared" si="23"/>
        <v>1593</v>
      </c>
      <c r="Z219" s="274">
        <v>75</v>
      </c>
      <c r="AA219" s="274">
        <f>SUM($Z$2:Z219)</f>
        <v>16350</v>
      </c>
      <c r="AC219">
        <f t="shared" si="22"/>
        <v>16</v>
      </c>
    </row>
    <row r="220" spans="23:29">
      <c r="W220" s="274">
        <v>16</v>
      </c>
      <c r="X220" s="274">
        <v>219</v>
      </c>
      <c r="Y220" s="274">
        <f t="shared" si="23"/>
        <v>1609</v>
      </c>
      <c r="Z220" s="274">
        <v>75</v>
      </c>
      <c r="AA220" s="274">
        <f>SUM($Z$2:Z220)</f>
        <v>16425</v>
      </c>
      <c r="AC220">
        <f t="shared" si="22"/>
        <v>16</v>
      </c>
    </row>
    <row r="221" spans="23:29">
      <c r="W221" s="274">
        <v>16</v>
      </c>
      <c r="X221" s="274">
        <v>220</v>
      </c>
      <c r="Y221" s="274">
        <f t="shared" si="23"/>
        <v>1625</v>
      </c>
      <c r="Z221" s="274">
        <v>75</v>
      </c>
      <c r="AA221" s="274">
        <f>SUM($Z$2:Z221)</f>
        <v>16500</v>
      </c>
      <c r="AC221">
        <f t="shared" si="22"/>
        <v>16</v>
      </c>
    </row>
    <row r="222" spans="23:29">
      <c r="W222" s="274">
        <v>16</v>
      </c>
      <c r="X222" s="274">
        <v>221</v>
      </c>
      <c r="Y222" s="274">
        <f t="shared" si="23"/>
        <v>1641</v>
      </c>
      <c r="Z222" s="274">
        <v>75</v>
      </c>
      <c r="AA222" s="274">
        <f>SUM($Z$2:Z222)</f>
        <v>16575</v>
      </c>
      <c r="AC222">
        <f t="shared" si="22"/>
        <v>16</v>
      </c>
    </row>
    <row r="223" spans="23:29">
      <c r="W223" s="274">
        <v>16</v>
      </c>
      <c r="X223" s="274">
        <v>222</v>
      </c>
      <c r="Y223" s="274">
        <f t="shared" si="23"/>
        <v>1657</v>
      </c>
      <c r="Z223" s="274">
        <v>75</v>
      </c>
      <c r="AA223" s="274">
        <f>SUM($Z$2:Z223)</f>
        <v>16650</v>
      </c>
      <c r="AC223">
        <f t="shared" si="22"/>
        <v>16</v>
      </c>
    </row>
    <row r="224" spans="23:29">
      <c r="W224" s="274">
        <v>16</v>
      </c>
      <c r="X224" s="274">
        <v>223</v>
      </c>
      <c r="Y224" s="274">
        <f t="shared" si="23"/>
        <v>1673</v>
      </c>
      <c r="Z224" s="274">
        <v>75</v>
      </c>
      <c r="AA224" s="274">
        <f>SUM($Z$2:Z224)</f>
        <v>16725</v>
      </c>
      <c r="AC224">
        <f t="shared" si="22"/>
        <v>16</v>
      </c>
    </row>
    <row r="225" spans="23:29">
      <c r="W225" s="274">
        <v>16</v>
      </c>
      <c r="X225" s="274">
        <v>224</v>
      </c>
      <c r="Y225" s="274">
        <f t="shared" si="23"/>
        <v>1689</v>
      </c>
      <c r="Z225" s="274">
        <v>75</v>
      </c>
      <c r="AA225" s="274">
        <f>SUM($Z$2:Z225)</f>
        <v>16800</v>
      </c>
      <c r="AC225">
        <f t="shared" si="22"/>
        <v>16</v>
      </c>
    </row>
    <row r="226" spans="23:29">
      <c r="W226" s="274">
        <v>16</v>
      </c>
      <c r="X226" s="274">
        <v>225</v>
      </c>
      <c r="Y226" s="274">
        <f t="shared" si="23"/>
        <v>1705</v>
      </c>
      <c r="Z226" s="274">
        <v>75</v>
      </c>
      <c r="AA226" s="274">
        <f>SUM($Z$2:Z226)</f>
        <v>16875</v>
      </c>
      <c r="AC226">
        <f t="shared" si="22"/>
        <v>16</v>
      </c>
    </row>
    <row r="227" spans="23:29">
      <c r="W227" s="274">
        <v>16</v>
      </c>
      <c r="X227" s="274">
        <v>226</v>
      </c>
      <c r="Y227" s="274">
        <f t="shared" si="23"/>
        <v>1721</v>
      </c>
      <c r="Z227" s="274">
        <v>75</v>
      </c>
      <c r="AA227" s="274">
        <f>SUM($Z$2:Z227)</f>
        <v>16950</v>
      </c>
      <c r="AC227">
        <f t="shared" si="22"/>
        <v>16</v>
      </c>
    </row>
    <row r="228" spans="23:29">
      <c r="W228" s="274">
        <v>16</v>
      </c>
      <c r="X228" s="274">
        <v>227</v>
      </c>
      <c r="Y228" s="274">
        <f t="shared" si="23"/>
        <v>1737</v>
      </c>
      <c r="Z228" s="274">
        <v>75</v>
      </c>
      <c r="AA228" s="274">
        <f>SUM($Z$2:Z228)</f>
        <v>17025</v>
      </c>
      <c r="AC228">
        <f t="shared" si="22"/>
        <v>16</v>
      </c>
    </row>
    <row r="229" spans="23:29">
      <c r="W229" s="274">
        <v>16</v>
      </c>
      <c r="X229" s="274">
        <v>228</v>
      </c>
      <c r="Y229" s="274">
        <f t="shared" si="23"/>
        <v>1753</v>
      </c>
      <c r="Z229" s="274">
        <v>75</v>
      </c>
      <c r="AA229">
        <f>SUM($Z$2:Z229)</f>
        <v>17100</v>
      </c>
      <c r="AC229">
        <f t="shared" si="22"/>
        <v>16</v>
      </c>
    </row>
    <row r="230" spans="23:29">
      <c r="W230" s="274">
        <v>16</v>
      </c>
      <c r="X230" s="274">
        <v>229</v>
      </c>
      <c r="Y230" s="274">
        <f t="shared" si="23"/>
        <v>1769</v>
      </c>
      <c r="Z230" s="274">
        <v>75</v>
      </c>
      <c r="AA230">
        <f>SUM($Z$2:Z230)</f>
        <v>17175</v>
      </c>
      <c r="AC230">
        <f t="shared" si="22"/>
        <v>16</v>
      </c>
    </row>
    <row r="231" spans="23:29">
      <c r="W231" s="274">
        <v>16</v>
      </c>
      <c r="X231" s="274">
        <v>230</v>
      </c>
      <c r="Y231" s="274">
        <f t="shared" si="23"/>
        <v>1785</v>
      </c>
      <c r="Z231" s="274">
        <v>75</v>
      </c>
      <c r="AA231">
        <f>SUM($Z$2:Z231)</f>
        <v>17250</v>
      </c>
      <c r="AC231">
        <f t="shared" si="22"/>
        <v>16</v>
      </c>
    </row>
    <row r="232" spans="23:29">
      <c r="W232" s="274">
        <v>16</v>
      </c>
      <c r="X232" s="274">
        <v>231</v>
      </c>
      <c r="Y232" s="274">
        <f t="shared" si="23"/>
        <v>1801</v>
      </c>
      <c r="Z232" s="274">
        <v>75</v>
      </c>
      <c r="AA232">
        <f>SUM($Z$2:Z232)</f>
        <v>17325</v>
      </c>
      <c r="AC232">
        <f t="shared" si="22"/>
        <v>16</v>
      </c>
    </row>
    <row r="233" spans="23:29">
      <c r="W233" s="274">
        <v>16</v>
      </c>
      <c r="X233" s="274">
        <v>232</v>
      </c>
      <c r="Y233" s="274">
        <f t="shared" si="23"/>
        <v>1817</v>
      </c>
      <c r="Z233" s="274">
        <v>75</v>
      </c>
      <c r="AA233">
        <f>SUM($Z$2:Z233)</f>
        <v>17400</v>
      </c>
      <c r="AC233">
        <f t="shared" si="22"/>
        <v>16</v>
      </c>
    </row>
    <row r="234" spans="23:29">
      <c r="W234" s="274">
        <v>16</v>
      </c>
      <c r="X234" s="274">
        <v>233</v>
      </c>
      <c r="Y234" s="274">
        <f t="shared" si="23"/>
        <v>1833</v>
      </c>
      <c r="Z234" s="274">
        <v>75</v>
      </c>
      <c r="AA234">
        <f>SUM($Z$2:Z234)</f>
        <v>17475</v>
      </c>
      <c r="AC234">
        <f t="shared" si="22"/>
        <v>16</v>
      </c>
    </row>
    <row r="235" spans="23:29">
      <c r="W235" s="274">
        <v>16</v>
      </c>
      <c r="X235" s="274">
        <v>234</v>
      </c>
      <c r="Y235" s="274">
        <f t="shared" si="23"/>
        <v>1849</v>
      </c>
      <c r="Z235" s="274">
        <v>75</v>
      </c>
      <c r="AA235">
        <f>SUM($Z$2:Z235)</f>
        <v>17550</v>
      </c>
      <c r="AC235">
        <f t="shared" si="22"/>
        <v>16</v>
      </c>
    </row>
    <row r="236" spans="23:29">
      <c r="W236" s="274">
        <v>16</v>
      </c>
      <c r="X236" s="274">
        <v>235</v>
      </c>
      <c r="Y236" s="274">
        <f t="shared" si="23"/>
        <v>1865</v>
      </c>
      <c r="Z236" s="274">
        <v>75</v>
      </c>
      <c r="AA236">
        <f>SUM($Z$2:Z236)</f>
        <v>17625</v>
      </c>
      <c r="AC236">
        <f t="shared" si="22"/>
        <v>16</v>
      </c>
    </row>
    <row r="237" spans="23:29">
      <c r="W237" s="274">
        <v>16</v>
      </c>
      <c r="X237" s="274">
        <v>236</v>
      </c>
      <c r="Y237" s="274">
        <f t="shared" si="23"/>
        <v>1881</v>
      </c>
      <c r="Z237" s="274">
        <v>75</v>
      </c>
      <c r="AA237">
        <f>SUM($Z$2:Z237)</f>
        <v>17700</v>
      </c>
      <c r="AC237">
        <f t="shared" si="22"/>
        <v>16</v>
      </c>
    </row>
    <row r="238" spans="23:29">
      <c r="W238" s="274">
        <v>16</v>
      </c>
      <c r="X238" s="274">
        <v>237</v>
      </c>
      <c r="Y238" s="274">
        <f t="shared" si="23"/>
        <v>1897</v>
      </c>
      <c r="Z238" s="274">
        <v>75</v>
      </c>
      <c r="AA238">
        <f>SUM($Z$2:Z238)</f>
        <v>17775</v>
      </c>
      <c r="AC238">
        <f t="shared" si="22"/>
        <v>16</v>
      </c>
    </row>
    <row r="239" spans="23:29">
      <c r="W239" s="274">
        <v>16</v>
      </c>
      <c r="X239" s="274">
        <v>238</v>
      </c>
      <c r="Y239" s="274">
        <f t="shared" si="23"/>
        <v>1913</v>
      </c>
      <c r="Z239" s="274">
        <v>75</v>
      </c>
      <c r="AA239">
        <f>SUM($Z$2:Z239)</f>
        <v>17850</v>
      </c>
      <c r="AC239">
        <f t="shared" si="22"/>
        <v>16</v>
      </c>
    </row>
    <row r="240" spans="23:29">
      <c r="W240" s="274">
        <v>16</v>
      </c>
      <c r="X240" s="274">
        <v>239</v>
      </c>
      <c r="Y240" s="274">
        <f t="shared" si="23"/>
        <v>1929</v>
      </c>
      <c r="Z240" s="274">
        <v>75</v>
      </c>
      <c r="AA240">
        <f>SUM($Z$2:Z240)</f>
        <v>17925</v>
      </c>
      <c r="AC240">
        <f t="shared" si="22"/>
        <v>16</v>
      </c>
    </row>
    <row r="241" spans="23:29">
      <c r="W241" s="274">
        <v>16</v>
      </c>
      <c r="X241" s="274">
        <v>240</v>
      </c>
      <c r="Y241" s="274">
        <f t="shared" si="23"/>
        <v>1945</v>
      </c>
      <c r="Z241" s="274">
        <v>75</v>
      </c>
      <c r="AA241">
        <f>SUM($Z$2:Z241)</f>
        <v>18000</v>
      </c>
      <c r="AC241">
        <f t="shared" si="22"/>
        <v>16</v>
      </c>
    </row>
    <row r="242" spans="23:29">
      <c r="W242" s="274">
        <v>19</v>
      </c>
      <c r="X242" s="274">
        <v>241</v>
      </c>
      <c r="Y242" s="274">
        <f t="shared" si="23"/>
        <v>1964</v>
      </c>
      <c r="Z242" s="274">
        <v>75</v>
      </c>
      <c r="AA242">
        <f>SUM($Z$2:Z242)</f>
        <v>18075</v>
      </c>
      <c r="AC242">
        <f t="shared" si="22"/>
        <v>19</v>
      </c>
    </row>
    <row r="243" spans="23:29">
      <c r="W243" s="274">
        <v>19</v>
      </c>
      <c r="X243" s="274">
        <v>242</v>
      </c>
      <c r="Y243" s="274">
        <f t="shared" si="23"/>
        <v>1983</v>
      </c>
      <c r="Z243" s="274">
        <v>75</v>
      </c>
      <c r="AA243" s="274">
        <f>SUM($Z$2:Z243)</f>
        <v>18150</v>
      </c>
      <c r="AC243">
        <f t="shared" si="22"/>
        <v>19</v>
      </c>
    </row>
    <row r="244" spans="23:29">
      <c r="W244" s="274">
        <v>19</v>
      </c>
      <c r="X244" s="274">
        <v>243</v>
      </c>
      <c r="Y244" s="274">
        <f t="shared" si="23"/>
        <v>2002</v>
      </c>
      <c r="Z244" s="274">
        <v>75</v>
      </c>
      <c r="AA244" s="274">
        <f>SUM($Z$2:Z244)</f>
        <v>18225</v>
      </c>
      <c r="AC244">
        <f t="shared" si="22"/>
        <v>19</v>
      </c>
    </row>
    <row r="245" spans="23:29">
      <c r="W245" s="274">
        <v>19</v>
      </c>
      <c r="X245" s="274">
        <v>244</v>
      </c>
      <c r="Y245" s="274">
        <f t="shared" si="23"/>
        <v>2021</v>
      </c>
      <c r="Z245" s="274">
        <v>75</v>
      </c>
      <c r="AA245" s="274">
        <f>SUM($Z$2:Z245)</f>
        <v>18300</v>
      </c>
      <c r="AC245">
        <f t="shared" si="22"/>
        <v>19</v>
      </c>
    </row>
    <row r="246" spans="23:29">
      <c r="W246" s="274">
        <v>19</v>
      </c>
      <c r="X246" s="274">
        <v>245</v>
      </c>
      <c r="Y246" s="274">
        <f t="shared" si="23"/>
        <v>2040</v>
      </c>
      <c r="Z246" s="274">
        <v>75</v>
      </c>
      <c r="AA246" s="274">
        <f>SUM($Z$2:Z246)</f>
        <v>18375</v>
      </c>
      <c r="AC246">
        <f t="shared" si="22"/>
        <v>19</v>
      </c>
    </row>
    <row r="247" spans="23:29">
      <c r="W247" s="274">
        <v>19</v>
      </c>
      <c r="X247" s="274">
        <v>246</v>
      </c>
      <c r="Y247" s="274">
        <f t="shared" si="23"/>
        <v>2059</v>
      </c>
      <c r="Z247" s="274">
        <v>75</v>
      </c>
      <c r="AA247" s="274">
        <f>SUM($Z$2:Z247)</f>
        <v>18450</v>
      </c>
      <c r="AC247">
        <f t="shared" si="22"/>
        <v>19</v>
      </c>
    </row>
    <row r="248" spans="23:29">
      <c r="W248" s="274">
        <v>19</v>
      </c>
      <c r="X248" s="274">
        <v>247</v>
      </c>
      <c r="Y248" s="274">
        <f t="shared" si="23"/>
        <v>2078</v>
      </c>
      <c r="Z248" s="274">
        <v>75</v>
      </c>
      <c r="AA248" s="274">
        <f>SUM($Z$2:Z248)</f>
        <v>18525</v>
      </c>
      <c r="AC248">
        <f t="shared" si="22"/>
        <v>19</v>
      </c>
    </row>
    <row r="249" spans="23:29">
      <c r="W249" s="274">
        <v>19</v>
      </c>
      <c r="X249" s="274">
        <v>248</v>
      </c>
      <c r="Y249" s="274">
        <f t="shared" si="23"/>
        <v>2097</v>
      </c>
      <c r="Z249" s="274">
        <v>75</v>
      </c>
      <c r="AA249" s="274">
        <f>SUM($Z$2:Z249)</f>
        <v>18600</v>
      </c>
      <c r="AC249">
        <f t="shared" si="22"/>
        <v>19</v>
      </c>
    </row>
    <row r="250" spans="23:29">
      <c r="W250" s="274">
        <v>19</v>
      </c>
      <c r="X250" s="274">
        <v>249</v>
      </c>
      <c r="Y250" s="274">
        <f t="shared" si="23"/>
        <v>2116</v>
      </c>
      <c r="Z250" s="274">
        <v>75</v>
      </c>
      <c r="AA250" s="274">
        <f>SUM($Z$2:Z250)</f>
        <v>18675</v>
      </c>
      <c r="AC250">
        <f t="shared" si="22"/>
        <v>19</v>
      </c>
    </row>
    <row r="251" spans="23:29">
      <c r="W251" s="274">
        <v>19</v>
      </c>
      <c r="X251" s="274">
        <v>250</v>
      </c>
      <c r="Y251" s="274">
        <f t="shared" si="23"/>
        <v>2135</v>
      </c>
      <c r="Z251" s="274">
        <v>75</v>
      </c>
      <c r="AA251" s="274">
        <f>SUM($Z$2:Z251)</f>
        <v>18750</v>
      </c>
      <c r="AC251">
        <f t="shared" si="22"/>
        <v>19</v>
      </c>
    </row>
    <row r="252" spans="23:29">
      <c r="W252" s="274">
        <v>19</v>
      </c>
      <c r="X252" s="274">
        <v>251</v>
      </c>
      <c r="Y252" s="274">
        <f t="shared" si="23"/>
        <v>2154</v>
      </c>
      <c r="Z252" s="274">
        <v>75</v>
      </c>
      <c r="AA252" s="274">
        <f>SUM($Z$2:Z252)</f>
        <v>18825</v>
      </c>
      <c r="AC252">
        <f t="shared" si="22"/>
        <v>19</v>
      </c>
    </row>
    <row r="253" spans="23:29">
      <c r="W253" s="274">
        <v>19</v>
      </c>
      <c r="X253" s="274">
        <v>252</v>
      </c>
      <c r="Y253" s="274">
        <f t="shared" si="23"/>
        <v>2173</v>
      </c>
      <c r="Z253" s="274">
        <v>75</v>
      </c>
      <c r="AA253" s="274">
        <f>SUM($Z$2:Z253)</f>
        <v>18900</v>
      </c>
      <c r="AC253">
        <f t="shared" si="22"/>
        <v>19</v>
      </c>
    </row>
    <row r="254" spans="23:29">
      <c r="W254" s="274">
        <v>19</v>
      </c>
      <c r="X254" s="274">
        <v>253</v>
      </c>
      <c r="Y254" s="274">
        <f t="shared" si="23"/>
        <v>2192</v>
      </c>
      <c r="Z254" s="274">
        <v>75</v>
      </c>
      <c r="AA254" s="274">
        <f>SUM($Z$2:Z254)</f>
        <v>18975</v>
      </c>
      <c r="AC254">
        <f t="shared" si="22"/>
        <v>19</v>
      </c>
    </row>
    <row r="255" spans="23:29">
      <c r="W255" s="274">
        <v>19</v>
      </c>
      <c r="X255" s="274">
        <v>254</v>
      </c>
      <c r="Y255" s="274">
        <f t="shared" si="23"/>
        <v>2211</v>
      </c>
      <c r="Z255" s="274">
        <v>75</v>
      </c>
      <c r="AA255" s="274">
        <f>SUM($Z$2:Z255)</f>
        <v>19050</v>
      </c>
      <c r="AC255">
        <f t="shared" si="22"/>
        <v>19</v>
      </c>
    </row>
    <row r="256" spans="23:29">
      <c r="W256" s="274">
        <v>19</v>
      </c>
      <c r="X256" s="274">
        <v>255</v>
      </c>
      <c r="Y256" s="274">
        <f t="shared" si="23"/>
        <v>2230</v>
      </c>
      <c r="Z256" s="274">
        <v>75</v>
      </c>
      <c r="AA256" s="274">
        <f>SUM($Z$2:Z256)</f>
        <v>19125</v>
      </c>
      <c r="AC256">
        <f t="shared" si="22"/>
        <v>19</v>
      </c>
    </row>
    <row r="257" spans="23:29">
      <c r="W257" s="274">
        <v>19</v>
      </c>
      <c r="X257" s="274">
        <v>256</v>
      </c>
      <c r="Y257" s="274">
        <f t="shared" si="23"/>
        <v>2249</v>
      </c>
      <c r="Z257" s="274">
        <v>75</v>
      </c>
      <c r="AA257" s="274">
        <f>SUM($Z$2:Z257)</f>
        <v>19200</v>
      </c>
      <c r="AC257">
        <f t="shared" si="22"/>
        <v>19</v>
      </c>
    </row>
    <row r="258" spans="23:29">
      <c r="W258" s="274">
        <v>19</v>
      </c>
      <c r="X258" s="274">
        <v>257</v>
      </c>
      <c r="Y258" s="274">
        <f t="shared" si="23"/>
        <v>2268</v>
      </c>
      <c r="Z258" s="274">
        <v>75</v>
      </c>
      <c r="AA258" s="274">
        <f>SUM($Z$2:Z258)</f>
        <v>19275</v>
      </c>
      <c r="AC258">
        <f t="shared" si="22"/>
        <v>19</v>
      </c>
    </row>
    <row r="259" spans="23:29">
      <c r="W259" s="274">
        <v>19</v>
      </c>
      <c r="X259" s="274">
        <v>258</v>
      </c>
      <c r="Y259" s="274">
        <f t="shared" si="23"/>
        <v>2287</v>
      </c>
      <c r="Z259" s="274">
        <v>75</v>
      </c>
      <c r="AA259" s="274">
        <f>SUM($Z$2:Z259)</f>
        <v>19350</v>
      </c>
      <c r="AC259">
        <f t="shared" si="22"/>
        <v>19</v>
      </c>
    </row>
    <row r="260" spans="23:29">
      <c r="W260" s="274">
        <v>19</v>
      </c>
      <c r="X260" s="274">
        <v>259</v>
      </c>
      <c r="Y260" s="274">
        <f t="shared" si="23"/>
        <v>2306</v>
      </c>
      <c r="Z260" s="274">
        <v>75</v>
      </c>
      <c r="AA260" s="274">
        <f>SUM($Z$2:Z260)</f>
        <v>19425</v>
      </c>
      <c r="AC260">
        <f t="shared" ref="AC260:AC323" si="24">Y260-Y259</f>
        <v>19</v>
      </c>
    </row>
    <row r="261" spans="23:29">
      <c r="W261" s="274">
        <v>19</v>
      </c>
      <c r="X261" s="274">
        <v>260</v>
      </c>
      <c r="Y261" s="274">
        <f t="shared" ref="Y261:Y324" si="25">Y260+W261</f>
        <v>2325</v>
      </c>
      <c r="Z261" s="274">
        <v>75</v>
      </c>
      <c r="AA261" s="274">
        <f>SUM($Z$2:Z261)</f>
        <v>19500</v>
      </c>
      <c r="AC261">
        <f t="shared" si="24"/>
        <v>19</v>
      </c>
    </row>
    <row r="262" spans="23:29">
      <c r="W262" s="274">
        <v>19</v>
      </c>
      <c r="X262" s="274">
        <v>261</v>
      </c>
      <c r="Y262" s="274">
        <f t="shared" si="25"/>
        <v>2344</v>
      </c>
      <c r="Z262" s="274">
        <v>75</v>
      </c>
      <c r="AA262" s="274">
        <f>SUM($Z$2:Z262)</f>
        <v>19575</v>
      </c>
      <c r="AC262">
        <f t="shared" si="24"/>
        <v>19</v>
      </c>
    </row>
    <row r="263" spans="23:29">
      <c r="W263" s="274">
        <v>19</v>
      </c>
      <c r="X263" s="274">
        <v>262</v>
      </c>
      <c r="Y263" s="274">
        <f t="shared" si="25"/>
        <v>2363</v>
      </c>
      <c r="Z263" s="274">
        <v>75</v>
      </c>
      <c r="AA263" s="274">
        <f>SUM($Z$2:Z263)</f>
        <v>19650</v>
      </c>
      <c r="AC263">
        <f t="shared" si="24"/>
        <v>19</v>
      </c>
    </row>
    <row r="264" spans="23:29">
      <c r="W264" s="274">
        <v>19</v>
      </c>
      <c r="X264" s="274">
        <v>263</v>
      </c>
      <c r="Y264" s="274">
        <f t="shared" si="25"/>
        <v>2382</v>
      </c>
      <c r="Z264" s="274">
        <v>75</v>
      </c>
      <c r="AA264" s="274">
        <f>SUM($Z$2:Z264)</f>
        <v>19725</v>
      </c>
      <c r="AC264">
        <f t="shared" si="24"/>
        <v>19</v>
      </c>
    </row>
    <row r="265" spans="23:29">
      <c r="W265" s="274">
        <v>19</v>
      </c>
      <c r="X265" s="274">
        <v>264</v>
      </c>
      <c r="Y265" s="274">
        <f t="shared" si="25"/>
        <v>2401</v>
      </c>
      <c r="Z265" s="274">
        <v>75</v>
      </c>
      <c r="AA265" s="274">
        <f>SUM($Z$2:Z265)</f>
        <v>19800</v>
      </c>
      <c r="AC265">
        <f t="shared" si="24"/>
        <v>19</v>
      </c>
    </row>
    <row r="266" spans="23:29">
      <c r="W266" s="274">
        <v>19</v>
      </c>
      <c r="X266" s="274">
        <v>265</v>
      </c>
      <c r="Y266" s="274">
        <f t="shared" si="25"/>
        <v>2420</v>
      </c>
      <c r="Z266" s="274">
        <v>75</v>
      </c>
      <c r="AA266" s="274">
        <f>SUM($Z$2:Z266)</f>
        <v>19875</v>
      </c>
      <c r="AC266">
        <f t="shared" si="24"/>
        <v>19</v>
      </c>
    </row>
    <row r="267" spans="23:29">
      <c r="W267" s="274">
        <v>19</v>
      </c>
      <c r="X267" s="274">
        <v>266</v>
      </c>
      <c r="Y267" s="274">
        <f t="shared" si="25"/>
        <v>2439</v>
      </c>
      <c r="Z267" s="274">
        <v>75</v>
      </c>
      <c r="AA267" s="274">
        <f>SUM($Z$2:Z267)</f>
        <v>19950</v>
      </c>
      <c r="AC267">
        <f t="shared" si="24"/>
        <v>19</v>
      </c>
    </row>
    <row r="268" spans="23:29">
      <c r="W268" s="274">
        <v>19</v>
      </c>
      <c r="X268" s="274">
        <v>267</v>
      </c>
      <c r="Y268" s="274">
        <f t="shared" si="25"/>
        <v>2458</v>
      </c>
      <c r="Z268" s="274">
        <v>75</v>
      </c>
      <c r="AA268" s="274">
        <f>SUM($Z$2:Z268)</f>
        <v>20025</v>
      </c>
      <c r="AC268">
        <f t="shared" si="24"/>
        <v>19</v>
      </c>
    </row>
    <row r="269" spans="23:29">
      <c r="W269" s="274">
        <v>19</v>
      </c>
      <c r="X269" s="274">
        <v>268</v>
      </c>
      <c r="Y269" s="274">
        <f t="shared" si="25"/>
        <v>2477</v>
      </c>
      <c r="Z269" s="274">
        <v>75</v>
      </c>
      <c r="AA269" s="274">
        <f>SUM($Z$2:Z269)</f>
        <v>20100</v>
      </c>
      <c r="AC269">
        <f t="shared" si="24"/>
        <v>19</v>
      </c>
    </row>
    <row r="270" spans="23:29">
      <c r="W270" s="274">
        <v>19</v>
      </c>
      <c r="X270" s="274">
        <v>269</v>
      </c>
      <c r="Y270" s="274">
        <f t="shared" si="25"/>
        <v>2496</v>
      </c>
      <c r="Z270" s="274">
        <v>75</v>
      </c>
      <c r="AA270" s="274">
        <f>SUM($Z$2:Z270)</f>
        <v>20175</v>
      </c>
      <c r="AC270">
        <f t="shared" si="24"/>
        <v>19</v>
      </c>
    </row>
    <row r="271" spans="23:29">
      <c r="W271" s="274">
        <v>19</v>
      </c>
      <c r="X271" s="274">
        <v>270</v>
      </c>
      <c r="Y271" s="274">
        <f t="shared" si="25"/>
        <v>2515</v>
      </c>
      <c r="Z271" s="274">
        <v>75</v>
      </c>
      <c r="AA271" s="274">
        <f>SUM($Z$2:Z271)</f>
        <v>20250</v>
      </c>
      <c r="AC271">
        <f t="shared" si="24"/>
        <v>19</v>
      </c>
    </row>
    <row r="272" spans="23:29">
      <c r="W272" s="274">
        <v>22</v>
      </c>
      <c r="X272" s="274">
        <v>271</v>
      </c>
      <c r="Y272" s="274">
        <f t="shared" si="25"/>
        <v>2537</v>
      </c>
      <c r="Z272" s="274">
        <v>75</v>
      </c>
      <c r="AA272" s="274">
        <f>SUM($Z$2:Z272)</f>
        <v>20325</v>
      </c>
      <c r="AC272">
        <f t="shared" si="24"/>
        <v>22</v>
      </c>
    </row>
    <row r="273" spans="23:29">
      <c r="W273" s="274">
        <v>22</v>
      </c>
      <c r="X273" s="274">
        <v>272</v>
      </c>
      <c r="Y273" s="274">
        <f t="shared" si="25"/>
        <v>2559</v>
      </c>
      <c r="Z273" s="274">
        <v>75</v>
      </c>
      <c r="AA273" s="274">
        <f>SUM($Z$2:Z273)</f>
        <v>20400</v>
      </c>
      <c r="AC273">
        <f t="shared" si="24"/>
        <v>22</v>
      </c>
    </row>
    <row r="274" spans="23:29">
      <c r="W274" s="274">
        <v>22</v>
      </c>
      <c r="X274" s="274">
        <v>273</v>
      </c>
      <c r="Y274" s="274">
        <f t="shared" si="25"/>
        <v>2581</v>
      </c>
      <c r="Z274" s="274">
        <v>75</v>
      </c>
      <c r="AA274" s="274">
        <f>SUM($Z$2:Z274)</f>
        <v>20475</v>
      </c>
      <c r="AC274">
        <f t="shared" si="24"/>
        <v>22</v>
      </c>
    </row>
    <row r="275" spans="23:29">
      <c r="W275" s="274">
        <v>22</v>
      </c>
      <c r="X275" s="274">
        <v>274</v>
      </c>
      <c r="Y275" s="274">
        <f t="shared" si="25"/>
        <v>2603</v>
      </c>
      <c r="Z275" s="274">
        <v>75</v>
      </c>
      <c r="AA275" s="274">
        <f>SUM($Z$2:Z275)</f>
        <v>20550</v>
      </c>
      <c r="AC275">
        <f t="shared" si="24"/>
        <v>22</v>
      </c>
    </row>
    <row r="276" spans="23:29">
      <c r="W276" s="274">
        <v>22</v>
      </c>
      <c r="X276" s="274">
        <v>275</v>
      </c>
      <c r="Y276" s="274">
        <f t="shared" si="25"/>
        <v>2625</v>
      </c>
      <c r="Z276" s="274">
        <v>75</v>
      </c>
      <c r="AA276" s="274">
        <f>SUM($Z$2:Z276)</f>
        <v>20625</v>
      </c>
      <c r="AC276">
        <f t="shared" si="24"/>
        <v>22</v>
      </c>
    </row>
    <row r="277" spans="23:29">
      <c r="W277" s="274">
        <v>22</v>
      </c>
      <c r="X277" s="274">
        <v>276</v>
      </c>
      <c r="Y277" s="274">
        <f t="shared" si="25"/>
        <v>2647</v>
      </c>
      <c r="Z277" s="274">
        <v>75</v>
      </c>
      <c r="AA277" s="274">
        <f>SUM($Z$2:Z277)</f>
        <v>20700</v>
      </c>
      <c r="AC277">
        <f t="shared" si="24"/>
        <v>22</v>
      </c>
    </row>
    <row r="278" spans="23:29">
      <c r="W278" s="274">
        <v>22</v>
      </c>
      <c r="X278" s="274">
        <v>277</v>
      </c>
      <c r="Y278" s="274">
        <f t="shared" si="25"/>
        <v>2669</v>
      </c>
      <c r="Z278" s="274">
        <v>75</v>
      </c>
      <c r="AA278" s="274">
        <f>SUM($Z$2:Z278)</f>
        <v>20775</v>
      </c>
      <c r="AC278">
        <f t="shared" si="24"/>
        <v>22</v>
      </c>
    </row>
    <row r="279" spans="23:29">
      <c r="W279" s="274">
        <v>22</v>
      </c>
      <c r="X279" s="274">
        <v>278</v>
      </c>
      <c r="Y279" s="274">
        <f t="shared" si="25"/>
        <v>2691</v>
      </c>
      <c r="Z279" s="274">
        <v>75</v>
      </c>
      <c r="AA279" s="274">
        <f>SUM($Z$2:Z279)</f>
        <v>20850</v>
      </c>
      <c r="AC279">
        <f t="shared" si="24"/>
        <v>22</v>
      </c>
    </row>
    <row r="280" spans="23:29">
      <c r="W280" s="274">
        <v>22</v>
      </c>
      <c r="X280" s="274">
        <v>279</v>
      </c>
      <c r="Y280" s="274">
        <f t="shared" si="25"/>
        <v>2713</v>
      </c>
      <c r="Z280" s="274">
        <v>75</v>
      </c>
      <c r="AA280" s="274">
        <f>SUM($Z$2:Z280)</f>
        <v>20925</v>
      </c>
      <c r="AC280">
        <f t="shared" si="24"/>
        <v>22</v>
      </c>
    </row>
    <row r="281" spans="23:29">
      <c r="W281" s="274">
        <v>22</v>
      </c>
      <c r="X281" s="274">
        <v>280</v>
      </c>
      <c r="Y281" s="274">
        <f t="shared" si="25"/>
        <v>2735</v>
      </c>
      <c r="Z281" s="274">
        <v>75</v>
      </c>
      <c r="AA281" s="274">
        <f>SUM($Z$2:Z281)</f>
        <v>21000</v>
      </c>
      <c r="AC281">
        <f t="shared" si="24"/>
        <v>22</v>
      </c>
    </row>
    <row r="282" spans="23:29">
      <c r="W282" s="274">
        <v>22</v>
      </c>
      <c r="X282" s="274">
        <v>281</v>
      </c>
      <c r="Y282" s="274">
        <f t="shared" si="25"/>
        <v>2757</v>
      </c>
      <c r="Z282" s="274">
        <v>75</v>
      </c>
      <c r="AA282" s="274">
        <f>SUM($Z$2:Z282)</f>
        <v>21075</v>
      </c>
      <c r="AC282">
        <f t="shared" si="24"/>
        <v>22</v>
      </c>
    </row>
    <row r="283" spans="23:29">
      <c r="W283" s="274">
        <v>22</v>
      </c>
      <c r="X283" s="274">
        <v>282</v>
      </c>
      <c r="Y283" s="274">
        <f t="shared" si="25"/>
        <v>2779</v>
      </c>
      <c r="Z283" s="274">
        <v>75</v>
      </c>
      <c r="AA283" s="274">
        <f>SUM($Z$2:Z283)</f>
        <v>21150</v>
      </c>
      <c r="AC283">
        <f t="shared" si="24"/>
        <v>22</v>
      </c>
    </row>
    <row r="284" spans="23:29">
      <c r="W284" s="274">
        <v>22</v>
      </c>
      <c r="X284" s="274">
        <v>283</v>
      </c>
      <c r="Y284" s="274">
        <f t="shared" si="25"/>
        <v>2801</v>
      </c>
      <c r="Z284" s="274">
        <v>75</v>
      </c>
      <c r="AA284" s="274">
        <f>SUM($Z$2:Z284)</f>
        <v>21225</v>
      </c>
      <c r="AC284">
        <f t="shared" si="24"/>
        <v>22</v>
      </c>
    </row>
    <row r="285" spans="23:29">
      <c r="W285" s="274">
        <v>22</v>
      </c>
      <c r="X285" s="274">
        <v>284</v>
      </c>
      <c r="Y285" s="274">
        <f t="shared" si="25"/>
        <v>2823</v>
      </c>
      <c r="Z285" s="274">
        <v>75</v>
      </c>
      <c r="AA285" s="274">
        <f>SUM($Z$2:Z285)</f>
        <v>21300</v>
      </c>
      <c r="AC285">
        <f t="shared" si="24"/>
        <v>22</v>
      </c>
    </row>
    <row r="286" spans="23:29">
      <c r="W286" s="274">
        <v>22</v>
      </c>
      <c r="X286" s="549">
        <v>285</v>
      </c>
      <c r="Y286" s="274">
        <f t="shared" si="25"/>
        <v>2845</v>
      </c>
      <c r="Z286" s="274">
        <v>75</v>
      </c>
      <c r="AA286" s="549">
        <f>SUM($Z$2:Z286)</f>
        <v>21375</v>
      </c>
      <c r="AB286" s="549"/>
      <c r="AC286">
        <f t="shared" si="24"/>
        <v>22</v>
      </c>
    </row>
    <row r="287" spans="23:29">
      <c r="W287" s="274">
        <v>22</v>
      </c>
      <c r="X287" s="274">
        <v>286</v>
      </c>
      <c r="Y287" s="274">
        <f t="shared" si="25"/>
        <v>2867</v>
      </c>
      <c r="Z287" s="274">
        <v>75</v>
      </c>
      <c r="AA287" s="274">
        <f>SUM($Z$2:Z287)</f>
        <v>21450</v>
      </c>
      <c r="AC287">
        <f t="shared" si="24"/>
        <v>22</v>
      </c>
    </row>
    <row r="288" spans="23:29">
      <c r="W288" s="274">
        <v>22</v>
      </c>
      <c r="X288" s="274">
        <v>287</v>
      </c>
      <c r="Y288" s="274">
        <f t="shared" si="25"/>
        <v>2889</v>
      </c>
      <c r="Z288" s="274">
        <v>75</v>
      </c>
      <c r="AA288" s="274">
        <f>SUM($Z$2:Z288)</f>
        <v>21525</v>
      </c>
      <c r="AC288">
        <f t="shared" si="24"/>
        <v>22</v>
      </c>
    </row>
    <row r="289" spans="23:29">
      <c r="W289" s="274">
        <v>22</v>
      </c>
      <c r="X289" s="274">
        <v>288</v>
      </c>
      <c r="Y289" s="274">
        <f t="shared" si="25"/>
        <v>2911</v>
      </c>
      <c r="Z289" s="274">
        <v>75</v>
      </c>
      <c r="AA289" s="274">
        <f>SUM($Z$2:Z289)</f>
        <v>21600</v>
      </c>
      <c r="AC289">
        <f t="shared" si="24"/>
        <v>22</v>
      </c>
    </row>
    <row r="290" spans="23:29">
      <c r="W290" s="274">
        <v>22</v>
      </c>
      <c r="X290" s="274">
        <v>289</v>
      </c>
      <c r="Y290" s="274">
        <f t="shared" si="25"/>
        <v>2933</v>
      </c>
      <c r="Z290" s="274">
        <v>75</v>
      </c>
      <c r="AA290" s="274">
        <f>SUM($Z$2:Z290)</f>
        <v>21675</v>
      </c>
      <c r="AC290">
        <f t="shared" si="24"/>
        <v>22</v>
      </c>
    </row>
    <row r="291" spans="23:29">
      <c r="W291" s="274">
        <v>22</v>
      </c>
      <c r="X291" s="274">
        <v>290</v>
      </c>
      <c r="Y291" s="274">
        <f t="shared" si="25"/>
        <v>2955</v>
      </c>
      <c r="Z291" s="274">
        <v>75</v>
      </c>
      <c r="AA291" s="274">
        <f>SUM($Z$2:Z291)</f>
        <v>21750</v>
      </c>
      <c r="AC291">
        <f t="shared" si="24"/>
        <v>22</v>
      </c>
    </row>
    <row r="292" spans="23:29">
      <c r="W292" s="274">
        <v>22</v>
      </c>
      <c r="X292" s="274">
        <v>291</v>
      </c>
      <c r="Y292" s="274">
        <f t="shared" si="25"/>
        <v>2977</v>
      </c>
      <c r="Z292" s="274">
        <v>75</v>
      </c>
      <c r="AA292" s="274">
        <f>SUM($Z$2:Z292)</f>
        <v>21825</v>
      </c>
      <c r="AC292">
        <f t="shared" si="24"/>
        <v>22</v>
      </c>
    </row>
    <row r="293" spans="23:29">
      <c r="W293" s="274">
        <v>22</v>
      </c>
      <c r="X293" s="274">
        <v>292</v>
      </c>
      <c r="Y293" s="274">
        <f t="shared" si="25"/>
        <v>2999</v>
      </c>
      <c r="Z293" s="274">
        <v>75</v>
      </c>
      <c r="AA293" s="274">
        <f>SUM($Z$2:Z293)</f>
        <v>21900</v>
      </c>
      <c r="AC293">
        <f t="shared" si="24"/>
        <v>22</v>
      </c>
    </row>
    <row r="294" spans="23:29">
      <c r="W294" s="274">
        <v>22</v>
      </c>
      <c r="X294" s="274">
        <v>293</v>
      </c>
      <c r="Y294" s="274">
        <f t="shared" si="25"/>
        <v>3021</v>
      </c>
      <c r="Z294" s="274">
        <v>75</v>
      </c>
      <c r="AA294" s="274">
        <f>SUM($Z$2:Z294)</f>
        <v>21975</v>
      </c>
      <c r="AC294">
        <f t="shared" si="24"/>
        <v>22</v>
      </c>
    </row>
    <row r="295" spans="23:29">
      <c r="W295" s="274">
        <v>22</v>
      </c>
      <c r="X295" s="274">
        <v>294</v>
      </c>
      <c r="Y295" s="274">
        <f t="shared" si="25"/>
        <v>3043</v>
      </c>
      <c r="Z295" s="274">
        <v>75</v>
      </c>
      <c r="AA295" s="274">
        <f>SUM($Z$2:Z295)</f>
        <v>22050</v>
      </c>
      <c r="AC295">
        <f t="shared" si="24"/>
        <v>22</v>
      </c>
    </row>
    <row r="296" spans="23:29">
      <c r="W296" s="274">
        <v>22</v>
      </c>
      <c r="X296" s="274">
        <v>295</v>
      </c>
      <c r="Y296" s="274">
        <f t="shared" si="25"/>
        <v>3065</v>
      </c>
      <c r="Z296" s="274">
        <v>75</v>
      </c>
      <c r="AA296" s="274">
        <f>SUM($Z$2:Z296)</f>
        <v>22125</v>
      </c>
      <c r="AC296">
        <f t="shared" si="24"/>
        <v>22</v>
      </c>
    </row>
    <row r="297" spans="23:29">
      <c r="W297" s="274">
        <v>22</v>
      </c>
      <c r="X297" s="274">
        <v>296</v>
      </c>
      <c r="Y297" s="274">
        <f t="shared" si="25"/>
        <v>3087</v>
      </c>
      <c r="Z297" s="274">
        <v>75</v>
      </c>
      <c r="AA297" s="274">
        <f>SUM($Z$2:Z297)</f>
        <v>22200</v>
      </c>
      <c r="AC297">
        <f t="shared" si="24"/>
        <v>22</v>
      </c>
    </row>
    <row r="298" spans="23:29">
      <c r="W298" s="274">
        <v>22</v>
      </c>
      <c r="X298" s="274">
        <v>297</v>
      </c>
      <c r="Y298" s="274">
        <f t="shared" si="25"/>
        <v>3109</v>
      </c>
      <c r="Z298" s="274">
        <v>75</v>
      </c>
      <c r="AA298" s="274">
        <f>SUM($Z$2:Z298)</f>
        <v>22275</v>
      </c>
      <c r="AC298">
        <f t="shared" si="24"/>
        <v>22</v>
      </c>
    </row>
    <row r="299" spans="23:29">
      <c r="W299" s="274">
        <v>22</v>
      </c>
      <c r="X299" s="274">
        <v>298</v>
      </c>
      <c r="Y299" s="274">
        <f t="shared" si="25"/>
        <v>3131</v>
      </c>
      <c r="Z299" s="274">
        <v>75</v>
      </c>
      <c r="AA299" s="274">
        <f>SUM($Z$2:Z299)</f>
        <v>22350</v>
      </c>
      <c r="AC299">
        <f t="shared" si="24"/>
        <v>22</v>
      </c>
    </row>
    <row r="300" spans="23:29">
      <c r="W300" s="274">
        <v>22</v>
      </c>
      <c r="X300" s="274">
        <v>299</v>
      </c>
      <c r="Y300" s="274">
        <f t="shared" si="25"/>
        <v>3153</v>
      </c>
      <c r="Z300" s="274">
        <v>75</v>
      </c>
      <c r="AA300" s="274">
        <f>SUM($Z$2:Z300)</f>
        <v>22425</v>
      </c>
      <c r="AC300">
        <f t="shared" si="24"/>
        <v>22</v>
      </c>
    </row>
    <row r="301" spans="23:29">
      <c r="W301" s="274">
        <v>22</v>
      </c>
      <c r="X301" s="274">
        <v>300</v>
      </c>
      <c r="Y301" s="274">
        <f t="shared" si="25"/>
        <v>3175</v>
      </c>
      <c r="Z301" s="274">
        <v>75</v>
      </c>
      <c r="AA301" s="274">
        <f>SUM($Z$2:Z301)</f>
        <v>22500</v>
      </c>
      <c r="AC301">
        <f t="shared" si="24"/>
        <v>22</v>
      </c>
    </row>
    <row r="302" spans="23:29">
      <c r="W302" s="274">
        <v>25</v>
      </c>
      <c r="X302" s="274">
        <v>301</v>
      </c>
      <c r="Y302" s="274">
        <f t="shared" si="25"/>
        <v>3200</v>
      </c>
      <c r="Z302" s="274">
        <v>75</v>
      </c>
      <c r="AA302" s="274">
        <f>SUM($Z$2:Z302)</f>
        <v>22575</v>
      </c>
      <c r="AC302">
        <f t="shared" si="24"/>
        <v>25</v>
      </c>
    </row>
    <row r="303" spans="23:29">
      <c r="W303" s="274">
        <v>25</v>
      </c>
      <c r="X303" s="274">
        <v>302</v>
      </c>
      <c r="Y303" s="274">
        <f t="shared" si="25"/>
        <v>3225</v>
      </c>
      <c r="Z303" s="274">
        <v>75</v>
      </c>
      <c r="AA303" s="274">
        <f>SUM($Z$2:Z303)</f>
        <v>22650</v>
      </c>
      <c r="AC303">
        <f t="shared" si="24"/>
        <v>25</v>
      </c>
    </row>
    <row r="304" spans="23:29">
      <c r="W304" s="274">
        <v>25</v>
      </c>
      <c r="X304" s="274">
        <v>303</v>
      </c>
      <c r="Y304" s="274">
        <f t="shared" si="25"/>
        <v>3250</v>
      </c>
      <c r="Z304" s="274">
        <v>75</v>
      </c>
      <c r="AA304" s="274">
        <f>SUM($Z$2:Z304)</f>
        <v>22725</v>
      </c>
      <c r="AC304">
        <f t="shared" si="24"/>
        <v>25</v>
      </c>
    </row>
    <row r="305" spans="23:29">
      <c r="W305" s="274">
        <v>25</v>
      </c>
      <c r="X305" s="274">
        <v>304</v>
      </c>
      <c r="Y305" s="274">
        <f t="shared" si="25"/>
        <v>3275</v>
      </c>
      <c r="Z305" s="274">
        <v>75</v>
      </c>
      <c r="AA305" s="274">
        <f>SUM($Z$2:Z305)</f>
        <v>22800</v>
      </c>
      <c r="AC305">
        <f t="shared" si="24"/>
        <v>25</v>
      </c>
    </row>
    <row r="306" spans="23:29">
      <c r="W306" s="274">
        <v>25</v>
      </c>
      <c r="X306" s="274">
        <v>305</v>
      </c>
      <c r="Y306" s="274">
        <f t="shared" si="25"/>
        <v>3300</v>
      </c>
      <c r="Z306" s="274">
        <v>75</v>
      </c>
      <c r="AA306" s="274">
        <f>SUM($Z$2:Z306)</f>
        <v>22875</v>
      </c>
      <c r="AC306">
        <f t="shared" si="24"/>
        <v>25</v>
      </c>
    </row>
    <row r="307" spans="23:29">
      <c r="W307" s="274">
        <v>25</v>
      </c>
      <c r="X307" s="274">
        <v>306</v>
      </c>
      <c r="Y307" s="274">
        <f t="shared" si="25"/>
        <v>3325</v>
      </c>
      <c r="Z307" s="274">
        <v>75</v>
      </c>
      <c r="AA307" s="274">
        <f>SUM($Z$2:Z307)</f>
        <v>22950</v>
      </c>
      <c r="AC307">
        <f t="shared" si="24"/>
        <v>25</v>
      </c>
    </row>
    <row r="308" spans="23:29">
      <c r="W308" s="274">
        <v>25</v>
      </c>
      <c r="X308" s="274">
        <v>307</v>
      </c>
      <c r="Y308" s="274">
        <f t="shared" si="25"/>
        <v>3350</v>
      </c>
      <c r="Z308" s="274">
        <v>75</v>
      </c>
      <c r="AA308" s="274">
        <f>SUM($Z$2:Z308)</f>
        <v>23025</v>
      </c>
      <c r="AC308">
        <f t="shared" si="24"/>
        <v>25</v>
      </c>
    </row>
    <row r="309" spans="23:29">
      <c r="W309" s="274">
        <v>25</v>
      </c>
      <c r="X309" s="274">
        <v>308</v>
      </c>
      <c r="Y309" s="274">
        <f t="shared" si="25"/>
        <v>3375</v>
      </c>
      <c r="Z309" s="274">
        <v>75</v>
      </c>
      <c r="AA309" s="274">
        <f>SUM($Z$2:Z309)</f>
        <v>23100</v>
      </c>
      <c r="AC309">
        <f t="shared" si="24"/>
        <v>25</v>
      </c>
    </row>
    <row r="310" spans="23:29">
      <c r="W310" s="274">
        <v>25</v>
      </c>
      <c r="X310" s="274">
        <v>309</v>
      </c>
      <c r="Y310" s="274">
        <f t="shared" si="25"/>
        <v>3400</v>
      </c>
      <c r="Z310" s="274">
        <v>75</v>
      </c>
      <c r="AA310" s="274">
        <f>SUM($Z$2:Z310)</f>
        <v>23175</v>
      </c>
      <c r="AC310">
        <f t="shared" si="24"/>
        <v>25</v>
      </c>
    </row>
    <row r="311" spans="23:29">
      <c r="W311" s="274">
        <v>25</v>
      </c>
      <c r="X311" s="274">
        <v>310</v>
      </c>
      <c r="Y311" s="274">
        <f t="shared" si="25"/>
        <v>3425</v>
      </c>
      <c r="Z311" s="274">
        <v>75</v>
      </c>
      <c r="AA311" s="274">
        <f>SUM($Z$2:Z311)</f>
        <v>23250</v>
      </c>
      <c r="AC311">
        <f t="shared" si="24"/>
        <v>25</v>
      </c>
    </row>
    <row r="312" spans="23:29">
      <c r="W312" s="274">
        <v>25</v>
      </c>
      <c r="X312" s="274">
        <v>311</v>
      </c>
      <c r="Y312" s="274">
        <f t="shared" si="25"/>
        <v>3450</v>
      </c>
      <c r="Z312" s="274">
        <v>75</v>
      </c>
      <c r="AA312" s="274">
        <f>SUM($Z$2:Z312)</f>
        <v>23325</v>
      </c>
      <c r="AC312">
        <f t="shared" si="24"/>
        <v>25</v>
      </c>
    </row>
    <row r="313" spans="23:29">
      <c r="W313" s="274">
        <v>25</v>
      </c>
      <c r="X313" s="274">
        <v>312</v>
      </c>
      <c r="Y313" s="274">
        <f t="shared" si="25"/>
        <v>3475</v>
      </c>
      <c r="Z313" s="274">
        <v>75</v>
      </c>
      <c r="AA313" s="274">
        <f>SUM($Z$2:Z313)</f>
        <v>23400</v>
      </c>
      <c r="AC313">
        <f t="shared" si="24"/>
        <v>25</v>
      </c>
    </row>
    <row r="314" spans="23:29">
      <c r="W314" s="274">
        <v>25</v>
      </c>
      <c r="X314" s="274">
        <v>313</v>
      </c>
      <c r="Y314" s="274">
        <f t="shared" si="25"/>
        <v>3500</v>
      </c>
      <c r="Z314" s="274">
        <v>75</v>
      </c>
      <c r="AA314" s="274">
        <f>SUM($Z$2:Z314)</f>
        <v>23475</v>
      </c>
      <c r="AC314">
        <f t="shared" si="24"/>
        <v>25</v>
      </c>
    </row>
    <row r="315" spans="23:29">
      <c r="W315" s="274">
        <v>25</v>
      </c>
      <c r="X315" s="274">
        <v>314</v>
      </c>
      <c r="Y315" s="274">
        <f t="shared" si="25"/>
        <v>3525</v>
      </c>
      <c r="Z315" s="274">
        <v>75</v>
      </c>
      <c r="AA315" s="274">
        <f>SUM($Z$2:Z315)</f>
        <v>23550</v>
      </c>
      <c r="AC315">
        <f t="shared" si="24"/>
        <v>25</v>
      </c>
    </row>
    <row r="316" spans="23:29">
      <c r="W316" s="274">
        <v>25</v>
      </c>
      <c r="X316" s="274">
        <v>315</v>
      </c>
      <c r="Y316" s="274">
        <f t="shared" si="25"/>
        <v>3550</v>
      </c>
      <c r="Z316" s="274">
        <v>75</v>
      </c>
      <c r="AA316" s="274">
        <f>SUM($Z$2:Z316)</f>
        <v>23625</v>
      </c>
      <c r="AC316">
        <f t="shared" si="24"/>
        <v>25</v>
      </c>
    </row>
    <row r="317" spans="23:29">
      <c r="W317" s="274">
        <v>25</v>
      </c>
      <c r="X317" s="274">
        <v>316</v>
      </c>
      <c r="Y317" s="274">
        <f t="shared" si="25"/>
        <v>3575</v>
      </c>
      <c r="Z317" s="274">
        <v>75</v>
      </c>
      <c r="AA317" s="274">
        <f>SUM($Z$2:Z317)</f>
        <v>23700</v>
      </c>
      <c r="AC317">
        <f t="shared" si="24"/>
        <v>25</v>
      </c>
    </row>
    <row r="318" spans="23:29">
      <c r="W318" s="274">
        <v>25</v>
      </c>
      <c r="X318" s="274">
        <v>317</v>
      </c>
      <c r="Y318" s="274">
        <f t="shared" si="25"/>
        <v>3600</v>
      </c>
      <c r="Z318" s="274">
        <v>75</v>
      </c>
      <c r="AA318" s="274">
        <f>SUM($Z$2:Z318)</f>
        <v>23775</v>
      </c>
      <c r="AC318">
        <f t="shared" si="24"/>
        <v>25</v>
      </c>
    </row>
    <row r="319" spans="23:29">
      <c r="W319" s="274">
        <v>25</v>
      </c>
      <c r="X319" s="274">
        <v>318</v>
      </c>
      <c r="Y319" s="274">
        <f t="shared" si="25"/>
        <v>3625</v>
      </c>
      <c r="Z319" s="274">
        <v>75</v>
      </c>
      <c r="AA319" s="274">
        <f>SUM($Z$2:Z319)</f>
        <v>23850</v>
      </c>
      <c r="AC319">
        <f t="shared" si="24"/>
        <v>25</v>
      </c>
    </row>
    <row r="320" spans="23:29">
      <c r="W320" s="274">
        <v>25</v>
      </c>
      <c r="X320" s="274">
        <v>319</v>
      </c>
      <c r="Y320" s="274">
        <f t="shared" si="25"/>
        <v>3650</v>
      </c>
      <c r="Z320" s="274">
        <v>75</v>
      </c>
      <c r="AA320" s="274">
        <f>SUM($Z$2:Z320)</f>
        <v>23925</v>
      </c>
      <c r="AC320">
        <f t="shared" si="24"/>
        <v>25</v>
      </c>
    </row>
    <row r="321" spans="23:29">
      <c r="W321" s="274">
        <v>25</v>
      </c>
      <c r="X321" s="274">
        <v>320</v>
      </c>
      <c r="Y321" s="274">
        <f t="shared" si="25"/>
        <v>3675</v>
      </c>
      <c r="Z321" s="274">
        <v>75</v>
      </c>
      <c r="AA321" s="274">
        <f>SUM($Z$2:Z321)</f>
        <v>24000</v>
      </c>
      <c r="AC321">
        <f t="shared" si="24"/>
        <v>25</v>
      </c>
    </row>
    <row r="322" spans="23:29">
      <c r="W322" s="274">
        <v>25</v>
      </c>
      <c r="X322" s="274">
        <v>321</v>
      </c>
      <c r="Y322" s="274">
        <f t="shared" si="25"/>
        <v>3700</v>
      </c>
      <c r="Z322" s="274">
        <v>75</v>
      </c>
      <c r="AA322" s="274">
        <f>SUM($Z$2:Z322)</f>
        <v>24075</v>
      </c>
      <c r="AC322">
        <f t="shared" si="24"/>
        <v>25</v>
      </c>
    </row>
    <row r="323" spans="23:29">
      <c r="W323" s="274">
        <v>25</v>
      </c>
      <c r="X323" s="274">
        <v>322</v>
      </c>
      <c r="Y323" s="274">
        <f t="shared" si="25"/>
        <v>3725</v>
      </c>
      <c r="Z323" s="274">
        <v>75</v>
      </c>
      <c r="AA323" s="274">
        <f>SUM($Z$2:Z323)</f>
        <v>24150</v>
      </c>
      <c r="AC323">
        <f t="shared" si="24"/>
        <v>25</v>
      </c>
    </row>
    <row r="324" spans="23:29">
      <c r="W324" s="274">
        <v>25</v>
      </c>
      <c r="X324" s="274">
        <v>323</v>
      </c>
      <c r="Y324" s="274">
        <f t="shared" si="25"/>
        <v>3750</v>
      </c>
      <c r="Z324" s="274">
        <v>75</v>
      </c>
      <c r="AA324" s="274">
        <f>SUM($Z$2:Z324)</f>
        <v>24225</v>
      </c>
      <c r="AC324">
        <f t="shared" ref="AC324:AC387" si="26">Y324-Y323</f>
        <v>25</v>
      </c>
    </row>
    <row r="325" spans="23:29">
      <c r="W325" s="274">
        <v>25</v>
      </c>
      <c r="X325" s="274">
        <v>324</v>
      </c>
      <c r="Y325" s="274">
        <f t="shared" ref="Y325:Y388" si="27">Y324+W325</f>
        <v>3775</v>
      </c>
      <c r="Z325" s="274">
        <v>75</v>
      </c>
      <c r="AA325" s="274">
        <f>SUM($Z$2:Z325)</f>
        <v>24300</v>
      </c>
      <c r="AC325">
        <f t="shared" si="26"/>
        <v>25</v>
      </c>
    </row>
    <row r="326" spans="23:29">
      <c r="W326" s="274">
        <v>25</v>
      </c>
      <c r="X326" s="274">
        <v>325</v>
      </c>
      <c r="Y326" s="274">
        <f t="shared" si="27"/>
        <v>3800</v>
      </c>
      <c r="Z326" s="274">
        <v>75</v>
      </c>
      <c r="AA326" s="274">
        <f>SUM($Z$2:Z326)</f>
        <v>24375</v>
      </c>
      <c r="AC326">
        <f t="shared" si="26"/>
        <v>25</v>
      </c>
    </row>
    <row r="327" spans="23:29">
      <c r="W327" s="274">
        <v>25</v>
      </c>
      <c r="X327" s="274">
        <v>326</v>
      </c>
      <c r="Y327" s="274">
        <f t="shared" si="27"/>
        <v>3825</v>
      </c>
      <c r="Z327" s="274">
        <v>75</v>
      </c>
      <c r="AA327" s="274">
        <f>SUM($Z$2:Z327)</f>
        <v>24450</v>
      </c>
      <c r="AC327">
        <f t="shared" si="26"/>
        <v>25</v>
      </c>
    </row>
    <row r="328" spans="23:29">
      <c r="W328" s="274">
        <v>25</v>
      </c>
      <c r="X328" s="274">
        <v>327</v>
      </c>
      <c r="Y328" s="274">
        <f t="shared" si="27"/>
        <v>3850</v>
      </c>
      <c r="Z328" s="274">
        <v>75</v>
      </c>
      <c r="AA328" s="274">
        <f>SUM($Z$2:Z328)</f>
        <v>24525</v>
      </c>
      <c r="AC328">
        <f t="shared" si="26"/>
        <v>25</v>
      </c>
    </row>
    <row r="329" spans="23:29">
      <c r="W329" s="274">
        <v>25</v>
      </c>
      <c r="X329" s="274">
        <v>328</v>
      </c>
      <c r="Y329" s="274">
        <f t="shared" si="27"/>
        <v>3875</v>
      </c>
      <c r="Z329" s="274">
        <v>75</v>
      </c>
      <c r="AA329" s="274">
        <f>SUM($Z$2:Z329)</f>
        <v>24600</v>
      </c>
      <c r="AC329">
        <f t="shared" si="26"/>
        <v>25</v>
      </c>
    </row>
    <row r="330" spans="23:29">
      <c r="W330" s="274">
        <v>25</v>
      </c>
      <c r="X330" s="274">
        <v>329</v>
      </c>
      <c r="Y330" s="274">
        <f t="shared" si="27"/>
        <v>3900</v>
      </c>
      <c r="Z330" s="274">
        <v>75</v>
      </c>
      <c r="AA330" s="274">
        <f>SUM($Z$2:Z330)</f>
        <v>24675</v>
      </c>
      <c r="AC330">
        <f t="shared" si="26"/>
        <v>25</v>
      </c>
    </row>
    <row r="331" spans="23:29">
      <c r="W331" s="274">
        <v>25</v>
      </c>
      <c r="X331" s="274">
        <v>330</v>
      </c>
      <c r="Y331" s="274">
        <f t="shared" si="27"/>
        <v>3925</v>
      </c>
      <c r="Z331" s="274">
        <v>75</v>
      </c>
      <c r="AA331" s="274">
        <f>SUM($Z$2:Z331)</f>
        <v>24750</v>
      </c>
      <c r="AC331">
        <f t="shared" si="26"/>
        <v>25</v>
      </c>
    </row>
    <row r="332" spans="23:29">
      <c r="W332" s="274">
        <v>28</v>
      </c>
      <c r="X332" s="274">
        <v>331</v>
      </c>
      <c r="Y332" s="274">
        <f t="shared" si="27"/>
        <v>3953</v>
      </c>
      <c r="Z332" s="274">
        <v>75</v>
      </c>
      <c r="AA332" s="274">
        <f>SUM($Z$2:Z332)</f>
        <v>24825</v>
      </c>
      <c r="AC332">
        <f t="shared" si="26"/>
        <v>28</v>
      </c>
    </row>
    <row r="333" spans="23:29">
      <c r="W333" s="274">
        <v>28</v>
      </c>
      <c r="X333" s="274">
        <v>332</v>
      </c>
      <c r="Y333" s="274">
        <f t="shared" si="27"/>
        <v>3981</v>
      </c>
      <c r="Z333" s="274">
        <v>75</v>
      </c>
      <c r="AA333" s="274">
        <f>SUM($Z$2:Z333)</f>
        <v>24900</v>
      </c>
      <c r="AC333">
        <f t="shared" si="26"/>
        <v>28</v>
      </c>
    </row>
    <row r="334" spans="23:29">
      <c r="W334" s="274">
        <v>28</v>
      </c>
      <c r="X334" s="274">
        <v>333</v>
      </c>
      <c r="Y334" s="274">
        <f t="shared" si="27"/>
        <v>4009</v>
      </c>
      <c r="Z334" s="274">
        <v>75</v>
      </c>
      <c r="AA334" s="274">
        <f>SUM($Z$2:Z334)</f>
        <v>24975</v>
      </c>
      <c r="AC334">
        <f t="shared" si="26"/>
        <v>28</v>
      </c>
    </row>
    <row r="335" spans="23:29">
      <c r="W335" s="274">
        <v>28</v>
      </c>
      <c r="X335" s="274">
        <v>334</v>
      </c>
      <c r="Y335" s="274">
        <f t="shared" si="27"/>
        <v>4037</v>
      </c>
      <c r="Z335" s="274">
        <v>75</v>
      </c>
      <c r="AA335" s="274">
        <f>SUM($Z$2:Z335)</f>
        <v>25050</v>
      </c>
      <c r="AC335">
        <f t="shared" si="26"/>
        <v>28</v>
      </c>
    </row>
    <row r="336" spans="23:29">
      <c r="W336" s="274">
        <v>28</v>
      </c>
      <c r="X336" s="274">
        <v>335</v>
      </c>
      <c r="Y336" s="274">
        <f t="shared" si="27"/>
        <v>4065</v>
      </c>
      <c r="Z336" s="274">
        <v>75</v>
      </c>
      <c r="AA336" s="274">
        <f>SUM($Z$2:Z336)</f>
        <v>25125</v>
      </c>
      <c r="AC336">
        <f t="shared" si="26"/>
        <v>28</v>
      </c>
    </row>
    <row r="337" spans="23:29">
      <c r="W337" s="274">
        <v>28</v>
      </c>
      <c r="X337" s="274">
        <v>336</v>
      </c>
      <c r="Y337" s="274">
        <f t="shared" si="27"/>
        <v>4093</v>
      </c>
      <c r="Z337" s="274">
        <v>75</v>
      </c>
      <c r="AA337" s="274">
        <f>SUM($Z$2:Z337)</f>
        <v>25200</v>
      </c>
      <c r="AC337">
        <f t="shared" si="26"/>
        <v>28</v>
      </c>
    </row>
    <row r="338" spans="23:29">
      <c r="W338" s="274">
        <v>28</v>
      </c>
      <c r="X338" s="274">
        <v>337</v>
      </c>
      <c r="Y338" s="274">
        <f t="shared" si="27"/>
        <v>4121</v>
      </c>
      <c r="Z338" s="274">
        <v>75</v>
      </c>
      <c r="AA338" s="274">
        <f>SUM($Z$2:Z338)</f>
        <v>25275</v>
      </c>
      <c r="AC338">
        <f t="shared" si="26"/>
        <v>28</v>
      </c>
    </row>
    <row r="339" spans="23:29">
      <c r="W339" s="274">
        <v>28</v>
      </c>
      <c r="X339" s="274">
        <v>338</v>
      </c>
      <c r="Y339" s="274">
        <f t="shared" si="27"/>
        <v>4149</v>
      </c>
      <c r="Z339" s="274">
        <v>75</v>
      </c>
      <c r="AA339" s="274">
        <f>SUM($Z$2:Z339)</f>
        <v>25350</v>
      </c>
      <c r="AC339">
        <f t="shared" si="26"/>
        <v>28</v>
      </c>
    </row>
    <row r="340" spans="23:29">
      <c r="W340" s="274">
        <v>28</v>
      </c>
      <c r="X340" s="274">
        <v>339</v>
      </c>
      <c r="Y340" s="274">
        <f t="shared" si="27"/>
        <v>4177</v>
      </c>
      <c r="Z340" s="274">
        <v>75</v>
      </c>
      <c r="AA340" s="274">
        <f>SUM($Z$2:Z340)</f>
        <v>25425</v>
      </c>
      <c r="AC340">
        <f t="shared" si="26"/>
        <v>28</v>
      </c>
    </row>
    <row r="341" spans="23:29">
      <c r="W341" s="274">
        <v>28</v>
      </c>
      <c r="X341" s="274">
        <v>340</v>
      </c>
      <c r="Y341" s="274">
        <f t="shared" si="27"/>
        <v>4205</v>
      </c>
      <c r="Z341" s="274">
        <v>75</v>
      </c>
      <c r="AA341" s="274">
        <f>SUM($Z$2:Z341)</f>
        <v>25500</v>
      </c>
      <c r="AC341">
        <f t="shared" si="26"/>
        <v>28</v>
      </c>
    </row>
    <row r="342" spans="23:29">
      <c r="W342" s="274">
        <v>28</v>
      </c>
      <c r="X342" s="274">
        <v>341</v>
      </c>
      <c r="Y342" s="274">
        <f t="shared" si="27"/>
        <v>4233</v>
      </c>
      <c r="Z342" s="274">
        <v>75</v>
      </c>
      <c r="AA342" s="274">
        <f>SUM($Z$2:Z342)</f>
        <v>25575</v>
      </c>
      <c r="AC342">
        <f t="shared" si="26"/>
        <v>28</v>
      </c>
    </row>
    <row r="343" spans="23:29">
      <c r="W343" s="274">
        <v>28</v>
      </c>
      <c r="X343" s="274">
        <v>342</v>
      </c>
      <c r="Y343" s="274">
        <f t="shared" si="27"/>
        <v>4261</v>
      </c>
      <c r="Z343" s="274">
        <v>75</v>
      </c>
      <c r="AA343" s="274">
        <f>SUM($Z$2:Z343)</f>
        <v>25650</v>
      </c>
      <c r="AC343">
        <f t="shared" si="26"/>
        <v>28</v>
      </c>
    </row>
    <row r="344" spans="23:29">
      <c r="W344" s="274">
        <v>28</v>
      </c>
      <c r="X344" s="274">
        <v>343</v>
      </c>
      <c r="Y344" s="274">
        <f t="shared" si="27"/>
        <v>4289</v>
      </c>
      <c r="Z344" s="274">
        <v>75</v>
      </c>
      <c r="AA344" s="274">
        <f>SUM($Z$2:Z344)</f>
        <v>25725</v>
      </c>
      <c r="AC344">
        <f t="shared" si="26"/>
        <v>28</v>
      </c>
    </row>
    <row r="345" spans="23:29">
      <c r="W345" s="274">
        <v>28</v>
      </c>
      <c r="X345" s="274">
        <v>344</v>
      </c>
      <c r="Y345" s="274">
        <f t="shared" si="27"/>
        <v>4317</v>
      </c>
      <c r="Z345" s="274">
        <v>75</v>
      </c>
      <c r="AA345" s="274">
        <f>SUM($Z$2:Z345)</f>
        <v>25800</v>
      </c>
      <c r="AC345">
        <f t="shared" si="26"/>
        <v>28</v>
      </c>
    </row>
    <row r="346" spans="23:29">
      <c r="W346" s="274">
        <v>28</v>
      </c>
      <c r="X346" s="274">
        <v>345</v>
      </c>
      <c r="Y346" s="274">
        <f t="shared" si="27"/>
        <v>4345</v>
      </c>
      <c r="Z346" s="274">
        <v>75</v>
      </c>
      <c r="AA346" s="274">
        <f>SUM($Z$2:Z346)</f>
        <v>25875</v>
      </c>
      <c r="AC346">
        <f t="shared" si="26"/>
        <v>28</v>
      </c>
    </row>
    <row r="347" spans="23:29">
      <c r="W347" s="274">
        <v>28</v>
      </c>
      <c r="X347" s="274">
        <v>346</v>
      </c>
      <c r="Y347" s="274">
        <f t="shared" si="27"/>
        <v>4373</v>
      </c>
      <c r="Z347" s="274">
        <v>75</v>
      </c>
      <c r="AA347" s="274">
        <f>SUM($Z$2:Z347)</f>
        <v>25950</v>
      </c>
      <c r="AC347">
        <f t="shared" si="26"/>
        <v>28</v>
      </c>
    </row>
    <row r="348" spans="23:29">
      <c r="W348" s="274">
        <v>28</v>
      </c>
      <c r="X348" s="274">
        <v>347</v>
      </c>
      <c r="Y348" s="274">
        <f t="shared" si="27"/>
        <v>4401</v>
      </c>
      <c r="Z348" s="274">
        <v>75</v>
      </c>
      <c r="AA348" s="274">
        <f>SUM($Z$2:Z348)</f>
        <v>26025</v>
      </c>
      <c r="AC348">
        <f t="shared" si="26"/>
        <v>28</v>
      </c>
    </row>
    <row r="349" spans="23:29">
      <c r="W349" s="274">
        <v>28</v>
      </c>
      <c r="X349" s="274">
        <v>348</v>
      </c>
      <c r="Y349" s="274">
        <f t="shared" si="27"/>
        <v>4429</v>
      </c>
      <c r="Z349" s="274">
        <v>75</v>
      </c>
      <c r="AA349" s="274">
        <f>SUM($Z$2:Z349)</f>
        <v>26100</v>
      </c>
      <c r="AC349">
        <f t="shared" si="26"/>
        <v>28</v>
      </c>
    </row>
    <row r="350" spans="23:29">
      <c r="W350" s="274">
        <v>28</v>
      </c>
      <c r="X350" s="274">
        <v>349</v>
      </c>
      <c r="Y350" s="274">
        <f t="shared" si="27"/>
        <v>4457</v>
      </c>
      <c r="Z350" s="274">
        <v>75</v>
      </c>
      <c r="AA350" s="274">
        <f>SUM($Z$2:Z350)</f>
        <v>26175</v>
      </c>
      <c r="AC350">
        <f t="shared" si="26"/>
        <v>28</v>
      </c>
    </row>
    <row r="351" spans="23:29">
      <c r="W351" s="274">
        <v>28</v>
      </c>
      <c r="X351" s="274">
        <v>350</v>
      </c>
      <c r="Y351" s="274">
        <f t="shared" si="27"/>
        <v>4485</v>
      </c>
      <c r="Z351" s="274">
        <v>75</v>
      </c>
      <c r="AA351" s="274">
        <f>SUM($Z$2:Z351)</f>
        <v>26250</v>
      </c>
      <c r="AC351">
        <f t="shared" si="26"/>
        <v>28</v>
      </c>
    </row>
    <row r="352" spans="23:29">
      <c r="W352" s="274">
        <v>28</v>
      </c>
      <c r="X352" s="274">
        <v>351</v>
      </c>
      <c r="Y352" s="274">
        <f t="shared" si="27"/>
        <v>4513</v>
      </c>
      <c r="Z352" s="274">
        <v>75</v>
      </c>
      <c r="AA352" s="274">
        <f>SUM($Z$2:Z352)</f>
        <v>26325</v>
      </c>
      <c r="AC352">
        <f t="shared" si="26"/>
        <v>28</v>
      </c>
    </row>
    <row r="353" spans="23:29">
      <c r="W353" s="274">
        <v>28</v>
      </c>
      <c r="X353" s="274">
        <v>352</v>
      </c>
      <c r="Y353" s="274">
        <f t="shared" si="27"/>
        <v>4541</v>
      </c>
      <c r="Z353" s="274">
        <v>75</v>
      </c>
      <c r="AA353" s="274">
        <f>SUM($Z$2:Z353)</f>
        <v>26400</v>
      </c>
      <c r="AC353">
        <f t="shared" si="26"/>
        <v>28</v>
      </c>
    </row>
    <row r="354" spans="23:29">
      <c r="W354" s="274">
        <v>28</v>
      </c>
      <c r="X354" s="274">
        <v>353</v>
      </c>
      <c r="Y354" s="274">
        <f t="shared" si="27"/>
        <v>4569</v>
      </c>
      <c r="Z354" s="274">
        <v>75</v>
      </c>
      <c r="AA354" s="274">
        <f>SUM($Z$2:Z354)</f>
        <v>26475</v>
      </c>
      <c r="AC354">
        <f t="shared" si="26"/>
        <v>28</v>
      </c>
    </row>
    <row r="355" spans="23:29">
      <c r="W355" s="274">
        <v>28</v>
      </c>
      <c r="X355" s="274">
        <v>354</v>
      </c>
      <c r="Y355" s="274">
        <f t="shared" si="27"/>
        <v>4597</v>
      </c>
      <c r="Z355" s="274">
        <v>75</v>
      </c>
      <c r="AA355" s="274">
        <f>SUM($Z$2:Z355)</f>
        <v>26550</v>
      </c>
      <c r="AC355">
        <f t="shared" si="26"/>
        <v>28</v>
      </c>
    </row>
    <row r="356" spans="23:29">
      <c r="W356" s="274">
        <v>28</v>
      </c>
      <c r="X356" s="274">
        <v>355</v>
      </c>
      <c r="Y356" s="274">
        <f t="shared" si="27"/>
        <v>4625</v>
      </c>
      <c r="Z356" s="274">
        <v>75</v>
      </c>
      <c r="AA356" s="274">
        <f>SUM($Z$2:Z356)</f>
        <v>26625</v>
      </c>
      <c r="AC356">
        <f t="shared" si="26"/>
        <v>28</v>
      </c>
    </row>
    <row r="357" spans="23:29">
      <c r="W357" s="274">
        <v>28</v>
      </c>
      <c r="X357" s="274">
        <v>356</v>
      </c>
      <c r="Y357" s="274">
        <f t="shared" si="27"/>
        <v>4653</v>
      </c>
      <c r="Z357" s="274">
        <v>75</v>
      </c>
      <c r="AA357" s="274">
        <f>SUM($Z$2:Z357)</f>
        <v>26700</v>
      </c>
      <c r="AC357">
        <f t="shared" si="26"/>
        <v>28</v>
      </c>
    </row>
    <row r="358" spans="23:29">
      <c r="W358" s="274">
        <v>28</v>
      </c>
      <c r="X358" s="274">
        <v>357</v>
      </c>
      <c r="Y358" s="274">
        <f t="shared" si="27"/>
        <v>4681</v>
      </c>
      <c r="Z358" s="274">
        <v>75</v>
      </c>
      <c r="AA358" s="274">
        <f>SUM($Z$2:Z358)</f>
        <v>26775</v>
      </c>
      <c r="AC358">
        <f t="shared" si="26"/>
        <v>28</v>
      </c>
    </row>
    <row r="359" spans="23:29">
      <c r="W359" s="274">
        <v>28</v>
      </c>
      <c r="X359" s="274">
        <v>358</v>
      </c>
      <c r="Y359" s="274">
        <f t="shared" si="27"/>
        <v>4709</v>
      </c>
      <c r="Z359" s="274">
        <v>75</v>
      </c>
      <c r="AA359" s="274">
        <f>SUM($Z$2:Z359)</f>
        <v>26850</v>
      </c>
      <c r="AC359">
        <f t="shared" si="26"/>
        <v>28</v>
      </c>
    </row>
    <row r="360" spans="23:29">
      <c r="W360" s="274">
        <v>28</v>
      </c>
      <c r="X360" s="274">
        <v>359</v>
      </c>
      <c r="Y360" s="274">
        <f t="shared" si="27"/>
        <v>4737</v>
      </c>
      <c r="Z360" s="274">
        <v>75</v>
      </c>
      <c r="AA360" s="274">
        <f>SUM($Z$2:Z360)</f>
        <v>26925</v>
      </c>
      <c r="AC360">
        <f t="shared" si="26"/>
        <v>28</v>
      </c>
    </row>
    <row r="361" spans="23:29">
      <c r="W361" s="274">
        <v>28</v>
      </c>
      <c r="X361" s="274">
        <v>360</v>
      </c>
      <c r="Y361" s="274">
        <f t="shared" si="27"/>
        <v>4765</v>
      </c>
      <c r="Z361" s="274">
        <v>75</v>
      </c>
      <c r="AA361" s="274">
        <f>SUM($Z$2:Z361)</f>
        <v>27000</v>
      </c>
      <c r="AC361">
        <f t="shared" si="26"/>
        <v>28</v>
      </c>
    </row>
    <row r="362" spans="23:29">
      <c r="W362" s="274">
        <v>31</v>
      </c>
      <c r="X362" s="274">
        <v>361</v>
      </c>
      <c r="Y362" s="274">
        <f t="shared" si="27"/>
        <v>4796</v>
      </c>
      <c r="Z362" s="274">
        <v>75</v>
      </c>
      <c r="AA362" s="274">
        <f>SUM($Z$2:Z362)</f>
        <v>27075</v>
      </c>
      <c r="AC362">
        <f t="shared" si="26"/>
        <v>31</v>
      </c>
    </row>
    <row r="363" spans="23:29">
      <c r="W363" s="274">
        <v>31</v>
      </c>
      <c r="X363" s="274">
        <v>362</v>
      </c>
      <c r="Y363" s="274">
        <f t="shared" si="27"/>
        <v>4827</v>
      </c>
      <c r="Z363" s="274">
        <v>75</v>
      </c>
      <c r="AA363" s="274">
        <f>SUM($Z$2:Z363)</f>
        <v>27150</v>
      </c>
      <c r="AC363">
        <f t="shared" si="26"/>
        <v>31</v>
      </c>
    </row>
    <row r="364" spans="23:29">
      <c r="W364" s="274">
        <v>31</v>
      </c>
      <c r="X364" s="274">
        <v>363</v>
      </c>
      <c r="Y364" s="274">
        <f t="shared" si="27"/>
        <v>4858</v>
      </c>
      <c r="Z364" s="274">
        <v>75</v>
      </c>
      <c r="AA364" s="274">
        <f>SUM($Z$2:Z364)</f>
        <v>27225</v>
      </c>
      <c r="AC364">
        <f t="shared" si="26"/>
        <v>31</v>
      </c>
    </row>
    <row r="365" spans="23:29">
      <c r="W365" s="274">
        <v>31</v>
      </c>
      <c r="X365" s="274">
        <v>364</v>
      </c>
      <c r="Y365" s="274">
        <f t="shared" si="27"/>
        <v>4889</v>
      </c>
      <c r="Z365" s="274">
        <v>75</v>
      </c>
      <c r="AA365" s="274">
        <f>SUM($Z$2:Z365)</f>
        <v>27300</v>
      </c>
      <c r="AC365">
        <f t="shared" si="26"/>
        <v>31</v>
      </c>
    </row>
    <row r="366" spans="23:29">
      <c r="W366" s="274">
        <v>31</v>
      </c>
      <c r="X366" s="274">
        <v>365</v>
      </c>
      <c r="Y366" s="274">
        <f t="shared" si="27"/>
        <v>4920</v>
      </c>
      <c r="Z366" s="274">
        <v>75</v>
      </c>
      <c r="AA366" s="274">
        <f>SUM($Z$2:Z366)</f>
        <v>27375</v>
      </c>
      <c r="AC366">
        <f t="shared" si="26"/>
        <v>31</v>
      </c>
    </row>
    <row r="367" spans="23:29">
      <c r="W367" s="274">
        <v>31</v>
      </c>
      <c r="X367" s="274">
        <v>366</v>
      </c>
      <c r="Y367" s="274">
        <f t="shared" si="27"/>
        <v>4951</v>
      </c>
      <c r="Z367" s="274">
        <v>75</v>
      </c>
      <c r="AA367" s="274">
        <f>SUM($Z$2:Z367)</f>
        <v>27450</v>
      </c>
      <c r="AC367">
        <f t="shared" si="26"/>
        <v>31</v>
      </c>
    </row>
    <row r="368" spans="23:29">
      <c r="W368" s="274">
        <v>31</v>
      </c>
      <c r="X368" s="274">
        <v>367</v>
      </c>
      <c r="Y368" s="274">
        <f t="shared" si="27"/>
        <v>4982</v>
      </c>
      <c r="Z368" s="274">
        <v>75</v>
      </c>
      <c r="AA368" s="274">
        <f>SUM($Z$2:Z368)</f>
        <v>27525</v>
      </c>
      <c r="AC368">
        <f t="shared" si="26"/>
        <v>31</v>
      </c>
    </row>
    <row r="369" spans="23:29">
      <c r="W369" s="274">
        <v>31</v>
      </c>
      <c r="X369" s="274">
        <v>368</v>
      </c>
      <c r="Y369" s="274">
        <f t="shared" si="27"/>
        <v>5013</v>
      </c>
      <c r="Z369" s="274">
        <v>75</v>
      </c>
      <c r="AA369" s="274">
        <f>SUM($Z$2:Z369)</f>
        <v>27600</v>
      </c>
      <c r="AC369">
        <f t="shared" si="26"/>
        <v>31</v>
      </c>
    </row>
    <row r="370" spans="23:29">
      <c r="W370" s="274">
        <v>31</v>
      </c>
      <c r="X370" s="274">
        <v>369</v>
      </c>
      <c r="Y370" s="274">
        <f t="shared" si="27"/>
        <v>5044</v>
      </c>
      <c r="Z370" s="274">
        <v>75</v>
      </c>
      <c r="AA370" s="274">
        <f>SUM($Z$2:Z370)</f>
        <v>27675</v>
      </c>
      <c r="AC370">
        <f t="shared" si="26"/>
        <v>31</v>
      </c>
    </row>
    <row r="371" spans="23:29">
      <c r="W371" s="274">
        <v>31</v>
      </c>
      <c r="X371" s="274">
        <v>370</v>
      </c>
      <c r="Y371" s="274">
        <f t="shared" si="27"/>
        <v>5075</v>
      </c>
      <c r="Z371" s="274">
        <v>75</v>
      </c>
      <c r="AA371" s="274">
        <f>SUM($Z$2:Z371)</f>
        <v>27750</v>
      </c>
      <c r="AC371">
        <f t="shared" si="26"/>
        <v>31</v>
      </c>
    </row>
    <row r="372" spans="23:29">
      <c r="W372" s="274">
        <v>31</v>
      </c>
      <c r="X372" s="274">
        <v>371</v>
      </c>
      <c r="Y372" s="274">
        <f t="shared" si="27"/>
        <v>5106</v>
      </c>
      <c r="Z372" s="274">
        <v>75</v>
      </c>
      <c r="AA372" s="274">
        <f>SUM($Z$2:Z372)</f>
        <v>27825</v>
      </c>
      <c r="AC372">
        <f t="shared" si="26"/>
        <v>31</v>
      </c>
    </row>
    <row r="373" spans="23:29">
      <c r="W373" s="274">
        <v>31</v>
      </c>
      <c r="X373" s="274">
        <v>372</v>
      </c>
      <c r="Y373" s="274">
        <f t="shared" si="27"/>
        <v>5137</v>
      </c>
      <c r="Z373" s="274">
        <v>75</v>
      </c>
      <c r="AA373" s="274">
        <f>SUM($Z$2:Z373)</f>
        <v>27900</v>
      </c>
      <c r="AC373">
        <f t="shared" si="26"/>
        <v>31</v>
      </c>
    </row>
    <row r="374" spans="23:29">
      <c r="W374" s="274">
        <v>31</v>
      </c>
      <c r="X374" s="274">
        <v>373</v>
      </c>
      <c r="Y374" s="274">
        <f t="shared" si="27"/>
        <v>5168</v>
      </c>
      <c r="Z374" s="274">
        <v>75</v>
      </c>
      <c r="AA374" s="274">
        <f>SUM($Z$2:Z374)</f>
        <v>27975</v>
      </c>
      <c r="AC374">
        <f t="shared" si="26"/>
        <v>31</v>
      </c>
    </row>
    <row r="375" spans="23:29">
      <c r="W375" s="274">
        <v>31</v>
      </c>
      <c r="X375" s="274">
        <v>374</v>
      </c>
      <c r="Y375" s="274">
        <f t="shared" si="27"/>
        <v>5199</v>
      </c>
      <c r="Z375" s="274">
        <v>75</v>
      </c>
      <c r="AA375" s="274">
        <f>SUM($Z$2:Z375)</f>
        <v>28050</v>
      </c>
      <c r="AC375">
        <f t="shared" si="26"/>
        <v>31</v>
      </c>
    </row>
    <row r="376" spans="23:29">
      <c r="W376" s="274">
        <v>31</v>
      </c>
      <c r="X376" s="274">
        <v>375</v>
      </c>
      <c r="Y376" s="274">
        <f t="shared" si="27"/>
        <v>5230</v>
      </c>
      <c r="Z376" s="274">
        <v>75</v>
      </c>
      <c r="AA376" s="274">
        <f>SUM($Z$2:Z376)</f>
        <v>28125</v>
      </c>
      <c r="AC376">
        <f t="shared" si="26"/>
        <v>31</v>
      </c>
    </row>
    <row r="377" spans="23:29">
      <c r="W377" s="274">
        <v>31</v>
      </c>
      <c r="X377" s="274">
        <v>376</v>
      </c>
      <c r="Y377" s="274">
        <f t="shared" si="27"/>
        <v>5261</v>
      </c>
      <c r="Z377" s="274">
        <v>75</v>
      </c>
      <c r="AA377" s="274">
        <f>SUM($Z$2:Z377)</f>
        <v>28200</v>
      </c>
      <c r="AC377">
        <f t="shared" si="26"/>
        <v>31</v>
      </c>
    </row>
    <row r="378" spans="23:29">
      <c r="W378" s="274">
        <v>31</v>
      </c>
      <c r="X378" s="274">
        <v>377</v>
      </c>
      <c r="Y378" s="274">
        <f t="shared" si="27"/>
        <v>5292</v>
      </c>
      <c r="Z378" s="274">
        <v>75</v>
      </c>
      <c r="AA378" s="274">
        <f>SUM($Z$2:Z378)</f>
        <v>28275</v>
      </c>
      <c r="AC378">
        <f t="shared" si="26"/>
        <v>31</v>
      </c>
    </row>
    <row r="379" spans="23:29">
      <c r="W379" s="274">
        <v>31</v>
      </c>
      <c r="X379" s="274">
        <v>378</v>
      </c>
      <c r="Y379" s="274">
        <f t="shared" si="27"/>
        <v>5323</v>
      </c>
      <c r="Z379" s="274">
        <v>75</v>
      </c>
      <c r="AA379" s="274">
        <f>SUM($Z$2:Z379)</f>
        <v>28350</v>
      </c>
      <c r="AC379">
        <f t="shared" si="26"/>
        <v>31</v>
      </c>
    </row>
    <row r="380" spans="23:29">
      <c r="W380" s="274">
        <v>31</v>
      </c>
      <c r="X380" s="274">
        <v>379</v>
      </c>
      <c r="Y380" s="274">
        <f t="shared" si="27"/>
        <v>5354</v>
      </c>
      <c r="Z380" s="274">
        <v>75</v>
      </c>
      <c r="AA380" s="274">
        <f>SUM($Z$2:Z380)</f>
        <v>28425</v>
      </c>
      <c r="AC380">
        <f t="shared" si="26"/>
        <v>31</v>
      </c>
    </row>
    <row r="381" spans="23:29">
      <c r="W381" s="274">
        <v>31</v>
      </c>
      <c r="X381" s="274">
        <v>380</v>
      </c>
      <c r="Y381" s="274">
        <f t="shared" si="27"/>
        <v>5385</v>
      </c>
      <c r="Z381" s="274">
        <v>75</v>
      </c>
      <c r="AA381" s="274">
        <f>SUM($Z$2:Z381)</f>
        <v>28500</v>
      </c>
      <c r="AC381">
        <f t="shared" si="26"/>
        <v>31</v>
      </c>
    </row>
    <row r="382" spans="23:29">
      <c r="W382" s="274">
        <v>31</v>
      </c>
      <c r="X382" s="274">
        <v>381</v>
      </c>
      <c r="Y382" s="274">
        <f t="shared" si="27"/>
        <v>5416</v>
      </c>
      <c r="Z382" s="274">
        <v>75</v>
      </c>
      <c r="AA382" s="274">
        <f>SUM($Z$2:Z382)</f>
        <v>28575</v>
      </c>
      <c r="AC382">
        <f t="shared" si="26"/>
        <v>31</v>
      </c>
    </row>
    <row r="383" spans="23:29">
      <c r="W383" s="274">
        <v>31</v>
      </c>
      <c r="X383" s="274">
        <v>382</v>
      </c>
      <c r="Y383" s="274">
        <f t="shared" si="27"/>
        <v>5447</v>
      </c>
      <c r="Z383" s="274">
        <v>75</v>
      </c>
      <c r="AA383" s="274">
        <f>SUM($Z$2:Z383)</f>
        <v>28650</v>
      </c>
      <c r="AC383">
        <f t="shared" si="26"/>
        <v>31</v>
      </c>
    </row>
    <row r="384" spans="23:29">
      <c r="W384" s="274">
        <v>31</v>
      </c>
      <c r="X384" s="274">
        <v>383</v>
      </c>
      <c r="Y384" s="274">
        <f t="shared" si="27"/>
        <v>5478</v>
      </c>
      <c r="Z384" s="274">
        <v>75</v>
      </c>
      <c r="AA384" s="274">
        <f>SUM($Z$2:Z384)</f>
        <v>28725</v>
      </c>
      <c r="AC384">
        <f t="shared" si="26"/>
        <v>31</v>
      </c>
    </row>
    <row r="385" spans="23:29">
      <c r="W385" s="274">
        <v>31</v>
      </c>
      <c r="X385" s="274">
        <v>384</v>
      </c>
      <c r="Y385" s="274">
        <f t="shared" si="27"/>
        <v>5509</v>
      </c>
      <c r="Z385" s="274">
        <v>75</v>
      </c>
      <c r="AA385" s="274">
        <f>SUM($Z$2:Z385)</f>
        <v>28800</v>
      </c>
      <c r="AC385">
        <f t="shared" si="26"/>
        <v>31</v>
      </c>
    </row>
    <row r="386" spans="23:29">
      <c r="W386" s="274">
        <v>31</v>
      </c>
      <c r="X386" s="274">
        <v>385</v>
      </c>
      <c r="Y386" s="274">
        <f t="shared" si="27"/>
        <v>5540</v>
      </c>
      <c r="Z386" s="274">
        <v>75</v>
      </c>
      <c r="AA386" s="274">
        <f>SUM($Z$2:Z386)</f>
        <v>28875</v>
      </c>
      <c r="AC386">
        <f t="shared" si="26"/>
        <v>31</v>
      </c>
    </row>
    <row r="387" spans="23:29">
      <c r="W387" s="274">
        <v>31</v>
      </c>
      <c r="X387" s="274">
        <v>386</v>
      </c>
      <c r="Y387" s="274">
        <f t="shared" si="27"/>
        <v>5571</v>
      </c>
      <c r="Z387" s="274">
        <v>75</v>
      </c>
      <c r="AA387" s="274">
        <f>SUM($Z$2:Z387)</f>
        <v>28950</v>
      </c>
      <c r="AC387">
        <f t="shared" si="26"/>
        <v>31</v>
      </c>
    </row>
    <row r="388" spans="23:29">
      <c r="W388" s="274">
        <v>31</v>
      </c>
      <c r="X388" s="274">
        <v>387</v>
      </c>
      <c r="Y388" s="274">
        <f t="shared" si="27"/>
        <v>5602</v>
      </c>
      <c r="Z388" s="274">
        <v>75</v>
      </c>
      <c r="AA388" s="274">
        <f>SUM($Z$2:Z388)</f>
        <v>29025</v>
      </c>
      <c r="AC388">
        <f t="shared" ref="AC388:AC401" si="28">Y388-Y387</f>
        <v>31</v>
      </c>
    </row>
    <row r="389" spans="23:29">
      <c r="W389" s="274">
        <v>31</v>
      </c>
      <c r="X389" s="274">
        <v>388</v>
      </c>
      <c r="Y389" s="274">
        <f t="shared" ref="Y389:Y401" si="29">Y388+W389</f>
        <v>5633</v>
      </c>
      <c r="Z389" s="274">
        <v>75</v>
      </c>
      <c r="AA389" s="274">
        <f>SUM($Z$2:Z389)</f>
        <v>29100</v>
      </c>
      <c r="AC389">
        <f t="shared" si="28"/>
        <v>31</v>
      </c>
    </row>
    <row r="390" spans="23:29">
      <c r="W390" s="274">
        <v>31</v>
      </c>
      <c r="X390" s="274">
        <v>389</v>
      </c>
      <c r="Y390" s="274">
        <f t="shared" si="29"/>
        <v>5664</v>
      </c>
      <c r="Z390" s="274">
        <v>75</v>
      </c>
      <c r="AA390" s="274">
        <f>SUM($Z$2:Z390)</f>
        <v>29175</v>
      </c>
      <c r="AC390">
        <f t="shared" si="28"/>
        <v>31</v>
      </c>
    </row>
    <row r="391" spans="23:29">
      <c r="W391" s="274">
        <v>31</v>
      </c>
      <c r="X391" s="274">
        <v>390</v>
      </c>
      <c r="Y391" s="274">
        <f t="shared" si="29"/>
        <v>5695</v>
      </c>
      <c r="Z391" s="274">
        <v>75</v>
      </c>
      <c r="AA391" s="274">
        <f>SUM($Z$2:Z391)</f>
        <v>29250</v>
      </c>
      <c r="AC391">
        <f t="shared" si="28"/>
        <v>31</v>
      </c>
    </row>
    <row r="392" spans="23:29">
      <c r="W392" s="274">
        <v>34</v>
      </c>
      <c r="X392" s="274">
        <v>391</v>
      </c>
      <c r="Y392" s="274">
        <f t="shared" si="29"/>
        <v>5729</v>
      </c>
      <c r="Z392" s="274">
        <v>75</v>
      </c>
      <c r="AA392" s="274">
        <f>SUM($Z$2:Z392)</f>
        <v>29325</v>
      </c>
      <c r="AC392">
        <f t="shared" si="28"/>
        <v>34</v>
      </c>
    </row>
    <row r="393" spans="23:29">
      <c r="W393" s="274">
        <v>34</v>
      </c>
      <c r="X393" s="274">
        <v>392</v>
      </c>
      <c r="Y393" s="274">
        <f t="shared" si="29"/>
        <v>5763</v>
      </c>
      <c r="Z393" s="274">
        <v>75</v>
      </c>
      <c r="AA393" s="274">
        <f>SUM($Z$2:Z393)</f>
        <v>29400</v>
      </c>
      <c r="AC393">
        <f t="shared" si="28"/>
        <v>34</v>
      </c>
    </row>
    <row r="394" spans="23:29">
      <c r="W394" s="274">
        <v>34</v>
      </c>
      <c r="X394" s="274">
        <v>393</v>
      </c>
      <c r="Y394" s="274">
        <f t="shared" si="29"/>
        <v>5797</v>
      </c>
      <c r="Z394" s="274">
        <v>75</v>
      </c>
      <c r="AA394" s="274">
        <f>SUM($Z$2:Z394)</f>
        <v>29475</v>
      </c>
      <c r="AC394">
        <f t="shared" si="28"/>
        <v>34</v>
      </c>
    </row>
    <row r="395" spans="23:29">
      <c r="W395" s="274">
        <v>34</v>
      </c>
      <c r="X395" s="274">
        <v>394</v>
      </c>
      <c r="Y395" s="274">
        <f t="shared" si="29"/>
        <v>5831</v>
      </c>
      <c r="Z395" s="274">
        <v>75</v>
      </c>
      <c r="AA395" s="274">
        <f>SUM($Z$2:Z395)</f>
        <v>29550</v>
      </c>
      <c r="AC395">
        <f t="shared" si="28"/>
        <v>34</v>
      </c>
    </row>
    <row r="396" spans="23:29">
      <c r="W396" s="274">
        <v>34</v>
      </c>
      <c r="X396" s="274">
        <v>395</v>
      </c>
      <c r="Y396" s="274">
        <f t="shared" si="29"/>
        <v>5865</v>
      </c>
      <c r="Z396" s="274">
        <v>75</v>
      </c>
      <c r="AA396" s="274">
        <f>SUM($Z$2:Z396)</f>
        <v>29625</v>
      </c>
      <c r="AC396">
        <f t="shared" si="28"/>
        <v>34</v>
      </c>
    </row>
    <row r="397" spans="23:29">
      <c r="W397" s="274">
        <v>34</v>
      </c>
      <c r="X397" s="274">
        <v>396</v>
      </c>
      <c r="Y397" s="274">
        <f t="shared" si="29"/>
        <v>5899</v>
      </c>
      <c r="Z397" s="274">
        <v>75</v>
      </c>
      <c r="AA397" s="274">
        <f>SUM($Z$2:Z397)</f>
        <v>29700</v>
      </c>
      <c r="AC397">
        <f t="shared" si="28"/>
        <v>34</v>
      </c>
    </row>
    <row r="398" spans="23:29">
      <c r="W398" s="274">
        <v>34</v>
      </c>
      <c r="X398" s="274">
        <v>397</v>
      </c>
      <c r="Y398" s="274">
        <f t="shared" si="29"/>
        <v>5933</v>
      </c>
      <c r="Z398" s="274">
        <v>75</v>
      </c>
      <c r="AA398" s="274">
        <f>SUM($Z$2:Z398)</f>
        <v>29775</v>
      </c>
      <c r="AC398">
        <f t="shared" si="28"/>
        <v>34</v>
      </c>
    </row>
    <row r="399" spans="23:29">
      <c r="W399" s="274">
        <v>34</v>
      </c>
      <c r="X399" s="274">
        <v>398</v>
      </c>
      <c r="Y399" s="274">
        <f t="shared" si="29"/>
        <v>5967</v>
      </c>
      <c r="Z399" s="274">
        <v>75</v>
      </c>
      <c r="AA399" s="274">
        <f>SUM($Z$2:Z399)</f>
        <v>29850</v>
      </c>
      <c r="AC399">
        <f t="shared" si="28"/>
        <v>34</v>
      </c>
    </row>
    <row r="400" spans="23:29">
      <c r="W400" s="274">
        <v>34</v>
      </c>
      <c r="X400" s="274">
        <v>399</v>
      </c>
      <c r="Y400" s="274">
        <f t="shared" si="29"/>
        <v>6001</v>
      </c>
      <c r="Z400" s="274">
        <v>75</v>
      </c>
      <c r="AA400" s="274">
        <f>SUM($Z$2:Z400)</f>
        <v>29925</v>
      </c>
      <c r="AC400">
        <f t="shared" si="28"/>
        <v>34</v>
      </c>
    </row>
    <row r="401" spans="23:29">
      <c r="W401" s="274">
        <v>34</v>
      </c>
      <c r="X401" s="274">
        <v>400</v>
      </c>
      <c r="Y401" s="274">
        <f t="shared" si="29"/>
        <v>6035</v>
      </c>
      <c r="Z401" s="274">
        <v>75</v>
      </c>
      <c r="AA401" s="274">
        <f>SUM($Z$2:Z401)</f>
        <v>30000</v>
      </c>
      <c r="AC401">
        <f t="shared" si="28"/>
        <v>34</v>
      </c>
    </row>
    <row r="402" spans="23:29">
      <c r="X402" s="274">
        <v>401</v>
      </c>
    </row>
    <row r="403" spans="23:29">
      <c r="X403" s="274">
        <v>402</v>
      </c>
    </row>
    <row r="404" spans="23:29">
      <c r="X404" s="274">
        <v>403</v>
      </c>
    </row>
    <row r="405" spans="23:29">
      <c r="X405" s="274">
        <v>404</v>
      </c>
    </row>
    <row r="406" spans="23:29">
      <c r="X406" s="274">
        <v>405</v>
      </c>
    </row>
    <row r="407" spans="23:29">
      <c r="X407" s="274">
        <v>406</v>
      </c>
    </row>
    <row r="408" spans="23:29">
      <c r="X408" s="274">
        <v>407</v>
      </c>
    </row>
    <row r="409" spans="23:29">
      <c r="X409" s="274">
        <v>408</v>
      </c>
    </row>
    <row r="410" spans="23:29">
      <c r="X410" s="274">
        <v>409</v>
      </c>
    </row>
    <row r="411" spans="23:29">
      <c r="X411" s="274">
        <v>410</v>
      </c>
    </row>
    <row r="412" spans="23:29">
      <c r="X412" s="274">
        <v>411</v>
      </c>
    </row>
    <row r="413" spans="23:29">
      <c r="X413" s="274">
        <v>412</v>
      </c>
    </row>
    <row r="414" spans="23:29">
      <c r="X414" s="274">
        <v>413</v>
      </c>
    </row>
    <row r="415" spans="23:29">
      <c r="X415" s="274">
        <v>414</v>
      </c>
    </row>
    <row r="416" spans="23:29">
      <c r="X416" s="274">
        <v>415</v>
      </c>
    </row>
    <row r="417" spans="24:24">
      <c r="X417" s="274">
        <v>416</v>
      </c>
    </row>
    <row r="418" spans="24:24">
      <c r="X418" s="274">
        <v>417</v>
      </c>
    </row>
    <row r="419" spans="24:24">
      <c r="X419" s="274">
        <v>418</v>
      </c>
    </row>
    <row r="420" spans="24:24">
      <c r="X420" s="274">
        <v>419</v>
      </c>
    </row>
    <row r="421" spans="24:24">
      <c r="X421" s="274">
        <v>420</v>
      </c>
    </row>
    <row r="422" spans="24:24">
      <c r="X422" s="274">
        <v>421</v>
      </c>
    </row>
    <row r="423" spans="24:24">
      <c r="X423" s="274">
        <v>422</v>
      </c>
    </row>
    <row r="424" spans="24:24">
      <c r="X424" s="274">
        <v>423</v>
      </c>
    </row>
    <row r="425" spans="24:24">
      <c r="X425" s="274">
        <v>424</v>
      </c>
    </row>
    <row r="426" spans="24:24">
      <c r="X426" s="274">
        <v>425</v>
      </c>
    </row>
    <row r="427" spans="24:24">
      <c r="X427" s="274">
        <v>426</v>
      </c>
    </row>
    <row r="428" spans="24:24">
      <c r="X428" s="274">
        <v>427</v>
      </c>
    </row>
    <row r="429" spans="24:24">
      <c r="X429" s="274">
        <v>428</v>
      </c>
    </row>
    <row r="430" spans="24:24">
      <c r="X430" s="274">
        <v>429</v>
      </c>
    </row>
    <row r="431" spans="24:24">
      <c r="X431" s="274">
        <v>430</v>
      </c>
    </row>
    <row r="432" spans="24:24">
      <c r="X432" s="274">
        <v>431</v>
      </c>
    </row>
    <row r="433" spans="24:24">
      <c r="X433" s="274">
        <v>432</v>
      </c>
    </row>
    <row r="434" spans="24:24">
      <c r="X434" s="274">
        <v>433</v>
      </c>
    </row>
    <row r="435" spans="24:24">
      <c r="X435" s="274">
        <v>434</v>
      </c>
    </row>
    <row r="436" spans="24:24">
      <c r="X436" s="274">
        <v>435</v>
      </c>
    </row>
    <row r="437" spans="24:24">
      <c r="X437" s="274">
        <v>436</v>
      </c>
    </row>
    <row r="438" spans="24:24">
      <c r="X438" s="274">
        <v>437</v>
      </c>
    </row>
    <row r="439" spans="24:24">
      <c r="X439" s="274">
        <v>438</v>
      </c>
    </row>
    <row r="440" spans="24:24">
      <c r="X440" s="274">
        <v>439</v>
      </c>
    </row>
    <row r="441" spans="24:24">
      <c r="X441" s="274">
        <v>440</v>
      </c>
    </row>
    <row r="442" spans="24:24">
      <c r="X442" s="274">
        <v>441</v>
      </c>
    </row>
    <row r="443" spans="24:24">
      <c r="X443" s="274">
        <v>442</v>
      </c>
    </row>
    <row r="444" spans="24:24">
      <c r="X444" s="274">
        <v>443</v>
      </c>
    </row>
    <row r="445" spans="24:24">
      <c r="X445" s="274">
        <v>444</v>
      </c>
    </row>
    <row r="446" spans="24:24">
      <c r="X446" s="274">
        <v>445</v>
      </c>
    </row>
    <row r="447" spans="24:24">
      <c r="X447" s="274">
        <v>446</v>
      </c>
    </row>
    <row r="448" spans="24:24">
      <c r="X448" s="274">
        <v>447</v>
      </c>
    </row>
    <row r="449" spans="24:24">
      <c r="X449" s="274">
        <v>448</v>
      </c>
    </row>
    <row r="450" spans="24:24">
      <c r="X450" s="274">
        <v>449</v>
      </c>
    </row>
    <row r="451" spans="24:24">
      <c r="X451" s="274">
        <v>450</v>
      </c>
    </row>
    <row r="452" spans="24:24">
      <c r="X452" s="274">
        <v>451</v>
      </c>
    </row>
    <row r="453" spans="24:24">
      <c r="X453" s="274">
        <v>452</v>
      </c>
    </row>
    <row r="454" spans="24:24">
      <c r="X454" s="274">
        <v>453</v>
      </c>
    </row>
    <row r="455" spans="24:24">
      <c r="X455" s="274">
        <v>454</v>
      </c>
    </row>
    <row r="456" spans="24:24">
      <c r="X456" s="274">
        <v>455</v>
      </c>
    </row>
    <row r="457" spans="24:24">
      <c r="X457" s="274">
        <v>456</v>
      </c>
    </row>
    <row r="458" spans="24:24">
      <c r="X458" s="274">
        <v>457</v>
      </c>
    </row>
    <row r="459" spans="24:24">
      <c r="X459" s="274">
        <v>458</v>
      </c>
    </row>
    <row r="460" spans="24:24">
      <c r="X460" s="274">
        <v>459</v>
      </c>
    </row>
    <row r="461" spans="24:24">
      <c r="X461" s="274">
        <v>460</v>
      </c>
    </row>
    <row r="462" spans="24:24">
      <c r="X462" s="274">
        <v>461</v>
      </c>
    </row>
    <row r="463" spans="24:24">
      <c r="X463" s="274">
        <v>462</v>
      </c>
    </row>
    <row r="464" spans="24:24">
      <c r="X464" s="274">
        <v>463</v>
      </c>
    </row>
    <row r="465" spans="24:24">
      <c r="X465" s="274">
        <v>464</v>
      </c>
    </row>
    <row r="466" spans="24:24">
      <c r="X466" s="274">
        <v>465</v>
      </c>
    </row>
    <row r="467" spans="24:24">
      <c r="X467" s="274">
        <v>466</v>
      </c>
    </row>
    <row r="468" spans="24:24">
      <c r="X468" s="274">
        <v>467</v>
      </c>
    </row>
    <row r="469" spans="24:24">
      <c r="X469" s="274">
        <v>468</v>
      </c>
    </row>
    <row r="470" spans="24:24">
      <c r="X470" s="274">
        <v>469</v>
      </c>
    </row>
    <row r="471" spans="24:24">
      <c r="X471" s="274">
        <v>470</v>
      </c>
    </row>
    <row r="472" spans="24:24">
      <c r="X472" s="274">
        <v>471</v>
      </c>
    </row>
    <row r="473" spans="24:24">
      <c r="X473" s="274">
        <v>472</v>
      </c>
    </row>
    <row r="474" spans="24:24">
      <c r="X474" s="274">
        <v>473</v>
      </c>
    </row>
    <row r="475" spans="24:24">
      <c r="X475" s="274">
        <v>474</v>
      </c>
    </row>
    <row r="476" spans="24:24">
      <c r="X476" s="274">
        <v>475</v>
      </c>
    </row>
    <row r="477" spans="24:24">
      <c r="X477" s="274">
        <v>476</v>
      </c>
    </row>
    <row r="478" spans="24:24">
      <c r="X478" s="274">
        <v>477</v>
      </c>
    </row>
    <row r="479" spans="24:24">
      <c r="X479" s="274">
        <v>478</v>
      </c>
    </row>
    <row r="480" spans="24:24">
      <c r="X480" s="274">
        <v>479</v>
      </c>
    </row>
    <row r="481" spans="24:24">
      <c r="X481" s="274">
        <v>480</v>
      </c>
    </row>
    <row r="482" spans="24:24">
      <c r="X482" s="274">
        <v>481</v>
      </c>
    </row>
    <row r="483" spans="24:24">
      <c r="X483" s="274">
        <v>482</v>
      </c>
    </row>
    <row r="484" spans="24:24">
      <c r="X484" s="274">
        <v>483</v>
      </c>
    </row>
    <row r="485" spans="24:24">
      <c r="X485" s="274">
        <v>484</v>
      </c>
    </row>
    <row r="486" spans="24:24">
      <c r="X486" s="274">
        <v>485</v>
      </c>
    </row>
    <row r="487" spans="24:24">
      <c r="X487" s="274">
        <v>486</v>
      </c>
    </row>
    <row r="488" spans="24:24">
      <c r="X488" s="274">
        <v>487</v>
      </c>
    </row>
    <row r="489" spans="24:24">
      <c r="X489" s="274">
        <v>488</v>
      </c>
    </row>
    <row r="490" spans="24:24">
      <c r="X490" s="274">
        <v>489</v>
      </c>
    </row>
    <row r="491" spans="24:24">
      <c r="X491" s="274">
        <v>490</v>
      </c>
    </row>
    <row r="492" spans="24:24">
      <c r="X492" s="274">
        <v>491</v>
      </c>
    </row>
    <row r="493" spans="24:24">
      <c r="X493" s="274">
        <v>492</v>
      </c>
    </row>
    <row r="494" spans="24:24">
      <c r="X494" s="274">
        <v>493</v>
      </c>
    </row>
    <row r="495" spans="24:24">
      <c r="X495" s="274">
        <v>494</v>
      </c>
    </row>
    <row r="496" spans="24:24">
      <c r="X496" s="274">
        <v>495</v>
      </c>
    </row>
    <row r="497" spans="24:24">
      <c r="X497" s="274">
        <v>496</v>
      </c>
    </row>
    <row r="498" spans="24:24">
      <c r="X498" s="274">
        <v>497</v>
      </c>
    </row>
    <row r="499" spans="24:24">
      <c r="X499" s="274">
        <v>498</v>
      </c>
    </row>
    <row r="500" spans="24:24">
      <c r="X500" s="274">
        <v>499</v>
      </c>
    </row>
    <row r="501" spans="24:24">
      <c r="X501" s="274">
        <v>500</v>
      </c>
    </row>
    <row r="502" spans="24:24">
      <c r="X502" s="274">
        <v>501</v>
      </c>
    </row>
    <row r="503" spans="24:24">
      <c r="X503" s="274">
        <v>502</v>
      </c>
    </row>
    <row r="504" spans="24:24">
      <c r="X504" s="274">
        <v>503</v>
      </c>
    </row>
    <row r="505" spans="24:24">
      <c r="X505" s="274">
        <v>504</v>
      </c>
    </row>
    <row r="506" spans="24:24">
      <c r="X506" s="274">
        <v>505</v>
      </c>
    </row>
    <row r="507" spans="24:24">
      <c r="X507" s="274">
        <v>506</v>
      </c>
    </row>
    <row r="508" spans="24:24">
      <c r="X508" s="274">
        <v>507</v>
      </c>
    </row>
    <row r="509" spans="24:24">
      <c r="X509" s="274">
        <v>508</v>
      </c>
    </row>
    <row r="510" spans="24:24">
      <c r="X510" s="274">
        <v>509</v>
      </c>
    </row>
    <row r="511" spans="24:24">
      <c r="X511" s="274">
        <v>510</v>
      </c>
    </row>
    <row r="512" spans="24:24">
      <c r="X512" s="274">
        <v>511</v>
      </c>
    </row>
    <row r="513" spans="24:24">
      <c r="X513" s="274">
        <v>512</v>
      </c>
    </row>
    <row r="514" spans="24:24">
      <c r="X514" s="274">
        <v>513</v>
      </c>
    </row>
    <row r="515" spans="24:24">
      <c r="X515" s="274">
        <v>514</v>
      </c>
    </row>
    <row r="516" spans="24:24">
      <c r="X516" s="274">
        <v>515</v>
      </c>
    </row>
    <row r="517" spans="24:24">
      <c r="X517" s="274">
        <v>516</v>
      </c>
    </row>
    <row r="518" spans="24:24">
      <c r="X518" s="274">
        <v>517</v>
      </c>
    </row>
    <row r="519" spans="24:24">
      <c r="X519" s="274">
        <v>518</v>
      </c>
    </row>
    <row r="520" spans="24:24">
      <c r="X520" s="274">
        <v>519</v>
      </c>
    </row>
    <row r="521" spans="24:24">
      <c r="X521" s="274">
        <v>520</v>
      </c>
    </row>
    <row r="522" spans="24:24">
      <c r="X522" s="274">
        <v>521</v>
      </c>
    </row>
    <row r="523" spans="24:24">
      <c r="X523" s="274">
        <v>522</v>
      </c>
    </row>
    <row r="524" spans="24:24">
      <c r="X524" s="274">
        <v>523</v>
      </c>
    </row>
    <row r="525" spans="24:24">
      <c r="X525" s="274">
        <v>524</v>
      </c>
    </row>
    <row r="526" spans="24:24">
      <c r="X526" s="274">
        <v>525</v>
      </c>
    </row>
    <row r="527" spans="24:24">
      <c r="X527" s="274">
        <v>526</v>
      </c>
    </row>
    <row r="528" spans="24:24">
      <c r="X528" s="274">
        <v>527</v>
      </c>
    </row>
    <row r="529" spans="24:24">
      <c r="X529" s="274">
        <v>528</v>
      </c>
    </row>
    <row r="530" spans="24:24">
      <c r="X530" s="274">
        <v>529</v>
      </c>
    </row>
    <row r="531" spans="24:24">
      <c r="X531" s="274">
        <v>530</v>
      </c>
    </row>
    <row r="532" spans="24:24">
      <c r="X532" s="274">
        <v>531</v>
      </c>
    </row>
    <row r="533" spans="24:24">
      <c r="X533" s="274">
        <v>532</v>
      </c>
    </row>
    <row r="534" spans="24:24">
      <c r="X534" s="274">
        <v>533</v>
      </c>
    </row>
    <row r="535" spans="24:24">
      <c r="X535" s="274">
        <v>534</v>
      </c>
    </row>
    <row r="536" spans="24:24">
      <c r="X536" s="274">
        <v>535</v>
      </c>
    </row>
    <row r="537" spans="24:24">
      <c r="X537" s="274">
        <v>536</v>
      </c>
    </row>
    <row r="538" spans="24:24">
      <c r="X538" s="274">
        <v>537</v>
      </c>
    </row>
    <row r="539" spans="24:24">
      <c r="X539" s="274">
        <v>538</v>
      </c>
    </row>
    <row r="540" spans="24:24">
      <c r="X540" s="274">
        <v>539</v>
      </c>
    </row>
    <row r="541" spans="24:24">
      <c r="X541" s="274">
        <v>540</v>
      </c>
    </row>
    <row r="542" spans="24:24">
      <c r="X542" s="274">
        <v>541</v>
      </c>
    </row>
    <row r="543" spans="24:24">
      <c r="X543" s="274">
        <v>542</v>
      </c>
    </row>
    <row r="544" spans="24:24">
      <c r="X544" s="274">
        <v>543</v>
      </c>
    </row>
    <row r="545" spans="24:24">
      <c r="X545" s="274">
        <v>544</v>
      </c>
    </row>
    <row r="546" spans="24:24">
      <c r="X546" s="274">
        <v>545</v>
      </c>
    </row>
    <row r="547" spans="24:24">
      <c r="X547" s="274">
        <v>546</v>
      </c>
    </row>
    <row r="548" spans="24:24">
      <c r="X548" s="274">
        <v>547</v>
      </c>
    </row>
    <row r="549" spans="24:24">
      <c r="X549" s="274">
        <v>548</v>
      </c>
    </row>
    <row r="550" spans="24:24">
      <c r="X550" s="274">
        <v>549</v>
      </c>
    </row>
    <row r="551" spans="24:24">
      <c r="X551" s="274">
        <v>550</v>
      </c>
    </row>
    <row r="552" spans="24:24">
      <c r="X552" s="274">
        <v>551</v>
      </c>
    </row>
    <row r="553" spans="24:24">
      <c r="X553" s="274">
        <v>552</v>
      </c>
    </row>
    <row r="554" spans="24:24">
      <c r="X554" s="274">
        <v>553</v>
      </c>
    </row>
    <row r="555" spans="24:24">
      <c r="X555" s="274">
        <v>554</v>
      </c>
    </row>
    <row r="556" spans="24:24">
      <c r="X556" s="274">
        <v>555</v>
      </c>
    </row>
    <row r="557" spans="24:24">
      <c r="X557" s="274">
        <v>556</v>
      </c>
    </row>
    <row r="558" spans="24:24">
      <c r="X558" s="274">
        <v>557</v>
      </c>
    </row>
    <row r="559" spans="24:24">
      <c r="X559" s="274">
        <v>558</v>
      </c>
    </row>
    <row r="560" spans="24:24">
      <c r="X560" s="274">
        <v>559</v>
      </c>
    </row>
    <row r="561" spans="24:24">
      <c r="X561" s="274">
        <v>560</v>
      </c>
    </row>
    <row r="562" spans="24:24">
      <c r="X562" s="274">
        <v>561</v>
      </c>
    </row>
    <row r="563" spans="24:24">
      <c r="X563" s="274">
        <v>562</v>
      </c>
    </row>
    <row r="564" spans="24:24">
      <c r="X564" s="274">
        <v>563</v>
      </c>
    </row>
    <row r="565" spans="24:24">
      <c r="X565" s="274">
        <v>564</v>
      </c>
    </row>
    <row r="566" spans="24:24">
      <c r="X566" s="274">
        <v>565</v>
      </c>
    </row>
    <row r="567" spans="24:24">
      <c r="X567" s="274">
        <v>566</v>
      </c>
    </row>
    <row r="568" spans="24:24">
      <c r="X568" s="274">
        <v>567</v>
      </c>
    </row>
    <row r="569" spans="24:24">
      <c r="X569" s="274">
        <v>568</v>
      </c>
    </row>
    <row r="570" spans="24:24">
      <c r="X570" s="274">
        <v>569</v>
      </c>
    </row>
    <row r="571" spans="24:24">
      <c r="X571" s="274">
        <v>570</v>
      </c>
    </row>
    <row r="572" spans="24:24">
      <c r="X572" s="274">
        <v>571</v>
      </c>
    </row>
    <row r="573" spans="24:24">
      <c r="X573" s="274">
        <v>572</v>
      </c>
    </row>
    <row r="574" spans="24:24">
      <c r="X574" s="274">
        <v>573</v>
      </c>
    </row>
    <row r="575" spans="24:24">
      <c r="X575" s="274">
        <v>574</v>
      </c>
    </row>
    <row r="576" spans="24:24">
      <c r="X576" s="274">
        <v>575</v>
      </c>
    </row>
    <row r="577" spans="24:24">
      <c r="X577" s="274">
        <v>576</v>
      </c>
    </row>
    <row r="578" spans="24:24">
      <c r="X578" s="274">
        <v>577</v>
      </c>
    </row>
    <row r="579" spans="24:24">
      <c r="X579" s="274">
        <v>578</v>
      </c>
    </row>
    <row r="580" spans="24:24">
      <c r="X580" s="274">
        <v>579</v>
      </c>
    </row>
    <row r="581" spans="24:24">
      <c r="X581" s="274">
        <v>580</v>
      </c>
    </row>
    <row r="582" spans="24:24">
      <c r="X582" s="274">
        <v>581</v>
      </c>
    </row>
    <row r="583" spans="24:24">
      <c r="X583" s="274">
        <v>582</v>
      </c>
    </row>
    <row r="584" spans="24:24">
      <c r="X584" s="274">
        <v>583</v>
      </c>
    </row>
    <row r="585" spans="24:24">
      <c r="X585" s="274">
        <v>584</v>
      </c>
    </row>
    <row r="586" spans="24:24">
      <c r="X586" s="274">
        <v>585</v>
      </c>
    </row>
    <row r="587" spans="24:24">
      <c r="X587" s="274">
        <v>586</v>
      </c>
    </row>
    <row r="588" spans="24:24">
      <c r="X588" s="274">
        <v>587</v>
      </c>
    </row>
    <row r="589" spans="24:24">
      <c r="X589" s="274">
        <v>588</v>
      </c>
    </row>
    <row r="590" spans="24:24">
      <c r="X590" s="274">
        <v>589</v>
      </c>
    </row>
    <row r="591" spans="24:24">
      <c r="X591" s="274">
        <v>590</v>
      </c>
    </row>
    <row r="592" spans="24:24">
      <c r="X592" s="274">
        <v>591</v>
      </c>
    </row>
    <row r="593" spans="24:24">
      <c r="X593" s="274">
        <v>592</v>
      </c>
    </row>
    <row r="594" spans="24:24">
      <c r="X594" s="274">
        <v>593</v>
      </c>
    </row>
    <row r="595" spans="24:24">
      <c r="X595" s="274">
        <v>594</v>
      </c>
    </row>
    <row r="596" spans="24:24">
      <c r="X596" s="274">
        <v>595</v>
      </c>
    </row>
    <row r="597" spans="24:24">
      <c r="X597" s="274">
        <v>596</v>
      </c>
    </row>
    <row r="598" spans="24:24">
      <c r="X598" s="274">
        <v>597</v>
      </c>
    </row>
    <row r="599" spans="24:24">
      <c r="X599" s="274">
        <v>598</v>
      </c>
    </row>
    <row r="600" spans="24:24">
      <c r="X600" s="274">
        <v>599</v>
      </c>
    </row>
    <row r="601" spans="24:24">
      <c r="X601" s="274">
        <v>600</v>
      </c>
    </row>
  </sheetData>
  <phoneticPr fontId="1" type="noConversion"/>
  <conditionalFormatting sqref="L61:L7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{B11028A2-DC8F-4085-B6E0-13866DF619F4}</x14:id>
        </ext>
      </extLst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{80F1ADE4-E819-4F49-9849-B6D1849736E7}</x14:id>
        </ext>
      </extLst>
    </cfRule>
  </conditionalFormatting>
  <conditionalFormatting sqref="E4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{3B4236B3-BA6A-4FB3-98AC-9781E4500AD8}</x14:id>
        </ext>
      </extLst>
    </cfRule>
  </conditionalFormatting>
  <conditionalFormatting sqref="L5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{6F2D3E10-F5E3-4505-B201-5242D907BD6C}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{7885167A-6C34-40F2-AEB0-395FEB56EA37}</x14:id>
        </ext>
      </extLst>
    </cfRule>
  </conditionalFormatting>
  <pageMargins left="0.7" right="0.7" top="0.75" bottom="0.75" header="0.3" footer="0.3"/>
  <ignoredErrors>
    <ignoredError sqref="AA3:AA84 AA85:AA304 AA305:AA400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1028A2-DC8F-4085-B6E0-13866DF619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F1ADE4-E819-4F49-9849-B6D1849736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L61:L70</xm:sqref>
        </x14:conditionalFormatting>
        <x14:conditionalFormatting xmlns:xm="http://schemas.microsoft.com/office/excel/2006/main">
          <x14:cfRule type="dataBar" id="{3B4236B3-BA6A-4FB3-98AC-9781E4500A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E45</xm:sqref>
        </x14:conditionalFormatting>
        <x14:conditionalFormatting xmlns:xm="http://schemas.microsoft.com/office/excel/2006/main">
          <x14:cfRule type="dataBar" id="{6F2D3E10-F5E3-4505-B201-5242D907BD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85167A-6C34-40F2-AEB0-395FEB56EA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6BF62-11FA-471A-9995-E63BAF7461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25</vt:i4>
      </vt:variant>
      <vt:variant>
        <vt:lpstr>이름 지정된 범위</vt:lpstr>
      </vt:variant>
      <vt:variant>
        <vt:i4>1</vt:i4>
      </vt:variant>
    </vt:vector>
  </HeadingPairs>
  <TitlesOfParts>
    <vt:vector size="26" baseType="lpstr">
      <vt:lpstr>밸런스 조정</vt:lpstr>
      <vt:lpstr>오프라인 보상 (국히)</vt:lpstr>
      <vt:lpstr>오프라인 보상 (슬키)</vt:lpstr>
      <vt:lpstr>경험치계산</vt:lpstr>
      <vt:lpstr>육성비용계산</vt:lpstr>
      <vt:lpstr>어빌리티</vt:lpstr>
      <vt:lpstr>스킬비용</vt:lpstr>
      <vt:lpstr>스테이지 도달</vt:lpstr>
      <vt:lpstr>테스트</vt:lpstr>
      <vt:lpstr>딜 테스트</vt:lpstr>
      <vt:lpstr>영웅</vt:lpstr>
      <vt:lpstr>상점(구)</vt:lpstr>
      <vt:lpstr>BM</vt:lpstr>
      <vt:lpstr>마일리지</vt:lpstr>
      <vt:lpstr>아이템</vt:lpstr>
      <vt:lpstr>연구</vt:lpstr>
      <vt:lpstr>연구재료</vt:lpstr>
      <vt:lpstr>나무</vt:lpstr>
      <vt:lpstr>사흉수</vt:lpstr>
      <vt:lpstr>정기이벤트(서빙고)</vt:lpstr>
      <vt:lpstr>정기이벤트(감사제)</vt:lpstr>
      <vt:lpstr>정기이벤트(할로윈)</vt:lpstr>
      <vt:lpstr>정기이벤트+30%(새해맞이)</vt:lpstr>
      <vt:lpstr>성장 이벤트</vt:lpstr>
      <vt:lpstr>현충일 이벤트(1500%+10일)</vt:lpstr>
      <vt:lpstr>'오프라인 보상 (국히)'!Print_Area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용성 고</dc:creator>
  <cp:lastModifiedBy>고용성</cp:lastModifiedBy>
  <dcterms:created xsi:type="dcterms:W3CDTF">2023-11-15T07:58:53Z</dcterms:created>
  <dcterms:modified xsi:type="dcterms:W3CDTF">2026-06-06T06:53:13Z</dcterms:modified>
</cp:coreProperties>
</file>